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winnubstj\Dropbox\Matlab Projects\MouseLight repos\MouseLight_Appendix\Text\Methods\"/>
    </mc:Choice>
  </mc:AlternateContent>
  <bookViews>
    <workbookView xWindow="0" yWindow="0" windowWidth="19170" windowHeight="10200" firstSheet="17" activeTab="31"/>
  </bookViews>
  <sheets>
    <sheet name="Neuron Info" sheetId="28" r:id="rId1"/>
    <sheet name="2014-06-24" sheetId="15" r:id="rId2"/>
    <sheet name="2015-06-19" sheetId="3" r:id="rId3"/>
    <sheet name="2015-07-11" sheetId="10" r:id="rId4"/>
    <sheet name="2016-04-04" sheetId="11" r:id="rId5"/>
    <sheet name="2016-07-18" sheetId="2" r:id="rId6"/>
    <sheet name="2016-10-25" sheetId="5" r:id="rId7"/>
    <sheet name="2016-10-31" sheetId="4" r:id="rId8"/>
    <sheet name="2017-01-15" sheetId="6" r:id="rId9"/>
    <sheet name="2017-02-22" sheetId="7" r:id="rId10"/>
    <sheet name="2017-05-04" sheetId="14" r:id="rId11"/>
    <sheet name="2017-04-19" sheetId="12" r:id="rId12"/>
    <sheet name="2017-06-10" sheetId="13" r:id="rId13"/>
    <sheet name="2017-06-28" sheetId="16" r:id="rId14"/>
    <sheet name="2017-08-10" sheetId="17" r:id="rId15"/>
    <sheet name="2017-08-28" sheetId="18" r:id="rId16"/>
    <sheet name="2017-09-11" sheetId="19" r:id="rId17"/>
    <sheet name="2017-09-19" sheetId="20" r:id="rId18"/>
    <sheet name="2017-09-25" sheetId="21" r:id="rId19"/>
    <sheet name="2017-10-31" sheetId="23" r:id="rId20"/>
    <sheet name="2017-11-17" sheetId="22" r:id="rId21"/>
    <sheet name="2017-12-19" sheetId="24" r:id="rId22"/>
    <sheet name="2018-01-30" sheetId="25" r:id="rId23"/>
    <sheet name="2018-02-06" sheetId="26" r:id="rId24"/>
    <sheet name="2018-03-09" sheetId="27" r:id="rId25"/>
    <sheet name="2018-04-03" sheetId="30" r:id="rId26"/>
    <sheet name="2018-04-13" sheetId="31" r:id="rId27"/>
    <sheet name="2018-05-23" sheetId="32" r:id="rId28"/>
    <sheet name="2018-07-02" sheetId="34" r:id="rId29"/>
    <sheet name="2018-06-14" sheetId="35" r:id="rId30"/>
    <sheet name="2018-08-01" sheetId="36" r:id="rId31"/>
    <sheet name="Overview" sheetId="33" r:id="rId32"/>
  </sheets>
  <definedNames>
    <definedName name="_xlnm._FilterDatabase" localSheetId="1" hidden="1">'2014-06-24'!$A$1:$O$97</definedName>
    <definedName name="_xlnm._FilterDatabase" localSheetId="2" hidden="1">'2015-06-19'!$A$1:$O$42</definedName>
    <definedName name="_xlnm._FilterDatabase" localSheetId="3" hidden="1">'2015-07-11'!$A$1:$O$85</definedName>
    <definedName name="_xlnm._FilterDatabase" localSheetId="4" hidden="1">'2016-04-04'!$A$1:$O$97</definedName>
    <definedName name="_xlnm._FilterDatabase" localSheetId="5" hidden="1">'2016-07-18'!$A$1:$O$106</definedName>
    <definedName name="_xlnm._FilterDatabase" localSheetId="6" hidden="1">'2016-10-25'!$A$1:$O$94</definedName>
    <definedName name="_xlnm._FilterDatabase" localSheetId="7" hidden="1">'2016-10-31'!$A$1:$O$120</definedName>
    <definedName name="_xlnm._FilterDatabase" localSheetId="8" hidden="1">'2017-01-15'!$A$1:$P$115</definedName>
    <definedName name="_xlnm._FilterDatabase" localSheetId="9" hidden="1">'2017-02-22'!$A$1:$O$176</definedName>
    <definedName name="_xlnm._FilterDatabase" localSheetId="11" hidden="1">'2017-04-19'!$A$1:$N$108</definedName>
    <definedName name="_xlnm._FilterDatabase" localSheetId="10" hidden="1">'2017-05-04'!$B$1:$N$201</definedName>
    <definedName name="_xlnm._FilterDatabase" localSheetId="12" hidden="1">'2017-06-10'!$A$1:$O$97</definedName>
    <definedName name="_xlnm._FilterDatabase" localSheetId="13" hidden="1">'2017-06-28'!$A$1:$O$153</definedName>
    <definedName name="_xlnm._FilterDatabase" localSheetId="14" hidden="1">'2017-08-10'!$A$1:$P$97</definedName>
    <definedName name="_xlnm._FilterDatabase" localSheetId="15" hidden="1">'2017-08-28'!$A$1:$P$95</definedName>
    <definedName name="_xlnm._FilterDatabase" localSheetId="16" hidden="1">'2017-09-11'!$A$1:$P$58</definedName>
    <definedName name="_xlnm._FilterDatabase" localSheetId="17" hidden="1">'2017-09-19'!$B$1:$O$97</definedName>
    <definedName name="_xlnm._FilterDatabase" localSheetId="18" hidden="1">'2017-09-25'!$B$1:$O$95</definedName>
    <definedName name="_xlnm._FilterDatabase" localSheetId="20" hidden="1">'2017-11-17'!$A$1:$R$111</definedName>
    <definedName name="_xlnm._FilterDatabase" localSheetId="21" hidden="1">'2017-12-19'!$A$1:$R$127</definedName>
    <definedName name="_xlnm._FilterDatabase" localSheetId="22" hidden="1">'2018-01-30'!$A$1:$R$95</definedName>
    <definedName name="_xlnm._FilterDatabase" localSheetId="26" hidden="1">'2018-04-13'!$A$1:$R$269</definedName>
    <definedName name="_xlnm._FilterDatabase" localSheetId="28" hidden="1">'2018-07-02'!$A$1:$R$371</definedName>
    <definedName name="_xlnm._FilterDatabase" localSheetId="30" hidden="1">'2018-08-01'!$A$1:$R$659</definedName>
  </definedNames>
  <calcPr calcId="162913" iterate="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F2" i="36" l="1"/>
  <c r="K2" i="36"/>
  <c r="L2" i="36"/>
  <c r="M2" i="36"/>
  <c r="F3" i="36"/>
  <c r="K3" i="36"/>
  <c r="M3" i="36"/>
  <c r="F4" i="36"/>
  <c r="K4" i="36"/>
  <c r="M4" i="36"/>
  <c r="N4" i="36"/>
  <c r="F5" i="36"/>
  <c r="K5" i="36"/>
  <c r="M5" i="36"/>
  <c r="F6" i="36"/>
  <c r="K6" i="36"/>
  <c r="L6" i="36"/>
  <c r="D7" i="36"/>
  <c r="F7" i="36" s="1"/>
  <c r="K7" i="36"/>
  <c r="M7" i="36"/>
  <c r="F8" i="36"/>
  <c r="K8" i="36"/>
  <c r="L8" i="36"/>
  <c r="O8" i="36"/>
  <c r="Q8" i="36"/>
  <c r="F9" i="36"/>
  <c r="K9" i="36"/>
  <c r="M9" i="36"/>
  <c r="F10" i="36"/>
  <c r="K10" i="36"/>
  <c r="L10" i="36"/>
  <c r="O10" i="36"/>
  <c r="Q10" i="36"/>
  <c r="F11" i="36"/>
  <c r="K11" i="36"/>
  <c r="M11" i="36"/>
  <c r="F12" i="36"/>
  <c r="K12" i="36"/>
  <c r="L12" i="36"/>
  <c r="N12" i="36" s="1"/>
  <c r="M12" i="36"/>
  <c r="F13" i="36"/>
  <c r="K13" i="36"/>
  <c r="M13" i="36"/>
  <c r="F14" i="36"/>
  <c r="K14" i="36"/>
  <c r="M14" i="36"/>
  <c r="F15" i="36"/>
  <c r="K15" i="36"/>
  <c r="M15" i="36"/>
  <c r="F16" i="36"/>
  <c r="K16" i="36"/>
  <c r="L16" i="36"/>
  <c r="N16" i="36"/>
  <c r="F17" i="36"/>
  <c r="K17" i="36"/>
  <c r="F18" i="36"/>
  <c r="K18" i="36"/>
  <c r="L18" i="36"/>
  <c r="M18" i="36"/>
  <c r="D19" i="36" s="1"/>
  <c r="F19" i="36" s="1"/>
  <c r="K19" i="36"/>
  <c r="F20" i="36"/>
  <c r="K20" i="36"/>
  <c r="L20" i="36"/>
  <c r="O20" i="36"/>
  <c r="Q20" i="36"/>
  <c r="K21" i="36"/>
  <c r="F22" i="36"/>
  <c r="K22" i="36"/>
  <c r="M22" i="36"/>
  <c r="F23" i="36"/>
  <c r="K23" i="36"/>
  <c r="M23" i="36"/>
  <c r="N22" i="36" s="1"/>
  <c r="F24" i="36"/>
  <c r="K24" i="36"/>
  <c r="M24" i="36"/>
  <c r="N24" i="36"/>
  <c r="F25" i="36"/>
  <c r="K25" i="36"/>
  <c r="M25" i="36"/>
  <c r="F26" i="36"/>
  <c r="K26" i="36"/>
  <c r="M26" i="36"/>
  <c r="N26" i="36" s="1"/>
  <c r="F27" i="36"/>
  <c r="K27" i="36"/>
  <c r="M27" i="36"/>
  <c r="F28" i="36"/>
  <c r="K28" i="36"/>
  <c r="M28" i="36"/>
  <c r="N28" i="36" s="1"/>
  <c r="F29" i="36"/>
  <c r="K29" i="36"/>
  <c r="M29" i="36"/>
  <c r="F30" i="36"/>
  <c r="K30" i="36"/>
  <c r="L30" i="36"/>
  <c r="M30" i="36"/>
  <c r="F31" i="36"/>
  <c r="K31" i="36"/>
  <c r="M31" i="36"/>
  <c r="F32" i="36"/>
  <c r="K32" i="36"/>
  <c r="L32" i="36"/>
  <c r="N32" i="36" s="1"/>
  <c r="M32" i="36"/>
  <c r="F33" i="36"/>
  <c r="K33" i="36"/>
  <c r="M33" i="36"/>
  <c r="F34" i="36"/>
  <c r="K34" i="36"/>
  <c r="L34" i="36"/>
  <c r="D35" i="36"/>
  <c r="F35" i="36"/>
  <c r="K35" i="36"/>
  <c r="M35" i="36"/>
  <c r="N34" i="36" s="1"/>
  <c r="F36" i="36"/>
  <c r="K36" i="36"/>
  <c r="L36" i="36"/>
  <c r="M36" i="36"/>
  <c r="F37" i="36"/>
  <c r="K37" i="36"/>
  <c r="M37" i="36"/>
  <c r="N36" i="36" s="1"/>
  <c r="F38" i="36"/>
  <c r="K38" i="36"/>
  <c r="L38" i="36"/>
  <c r="N38" i="36" s="1"/>
  <c r="M38" i="36"/>
  <c r="F39" i="36"/>
  <c r="K39" i="36"/>
  <c r="M39" i="36"/>
  <c r="F40" i="36"/>
  <c r="K40" i="36"/>
  <c r="M40" i="36"/>
  <c r="N40" i="36" s="1"/>
  <c r="F41" i="36"/>
  <c r="K41" i="36"/>
  <c r="M41" i="36"/>
  <c r="F42" i="36"/>
  <c r="K42" i="36"/>
  <c r="L42" i="36"/>
  <c r="N42" i="36" s="1"/>
  <c r="M42" i="36"/>
  <c r="F43" i="36"/>
  <c r="K43" i="36"/>
  <c r="M43" i="36"/>
  <c r="F44" i="36"/>
  <c r="K44" i="36"/>
  <c r="L44" i="36"/>
  <c r="M44" i="36"/>
  <c r="F45" i="36"/>
  <c r="K45" i="36"/>
  <c r="M45" i="36"/>
  <c r="N44" i="36" s="1"/>
  <c r="F46" i="36"/>
  <c r="K46" i="36"/>
  <c r="L46" i="36"/>
  <c r="M46" i="36"/>
  <c r="F47" i="36"/>
  <c r="K47" i="36"/>
  <c r="M47" i="36"/>
  <c r="F48" i="36"/>
  <c r="K48" i="36"/>
  <c r="M48" i="36"/>
  <c r="F49" i="36"/>
  <c r="K49" i="36"/>
  <c r="M49" i="36"/>
  <c r="F50" i="36"/>
  <c r="K50" i="36"/>
  <c r="L50" i="36"/>
  <c r="O50" i="36"/>
  <c r="Q50" i="36"/>
  <c r="F51" i="36"/>
  <c r="K51" i="36"/>
  <c r="M51" i="36"/>
  <c r="F52" i="36"/>
  <c r="K52" i="36"/>
  <c r="L52" i="36"/>
  <c r="N52" i="36" s="1"/>
  <c r="M52" i="36"/>
  <c r="F53" i="36"/>
  <c r="K53" i="36"/>
  <c r="M53" i="36"/>
  <c r="F54" i="36"/>
  <c r="K54" i="36"/>
  <c r="L54" i="36"/>
  <c r="M54" i="36"/>
  <c r="N54" i="36" s="1"/>
  <c r="F55" i="36"/>
  <c r="K55" i="36"/>
  <c r="M55" i="36"/>
  <c r="F56" i="36"/>
  <c r="K56" i="36"/>
  <c r="M56" i="36"/>
  <c r="F57" i="36"/>
  <c r="K57" i="36"/>
  <c r="M57" i="36"/>
  <c r="N56" i="36" s="1"/>
  <c r="F58" i="36"/>
  <c r="K58" i="36"/>
  <c r="L58" i="36"/>
  <c r="M58" i="36"/>
  <c r="F59" i="36"/>
  <c r="K59" i="36"/>
  <c r="M59" i="36"/>
  <c r="N58" i="36" s="1"/>
  <c r="O58" i="36" s="1"/>
  <c r="F60" i="36"/>
  <c r="K60" i="36"/>
  <c r="L60" i="36"/>
  <c r="O60" i="36"/>
  <c r="Q60" i="36"/>
  <c r="F61" i="36"/>
  <c r="K61" i="36"/>
  <c r="M61" i="36"/>
  <c r="F62" i="36"/>
  <c r="K62" i="36"/>
  <c r="L62" i="36"/>
  <c r="M62" i="36"/>
  <c r="F63" i="36"/>
  <c r="K63" i="36"/>
  <c r="M63" i="36"/>
  <c r="N62" i="36" s="1"/>
  <c r="F64" i="36"/>
  <c r="K64" i="36"/>
  <c r="L64" i="36"/>
  <c r="M64" i="36"/>
  <c r="F65" i="36"/>
  <c r="K65" i="36"/>
  <c r="M65" i="36"/>
  <c r="F66" i="36"/>
  <c r="K66" i="36"/>
  <c r="L66" i="36"/>
  <c r="M66" i="36"/>
  <c r="N66" i="36" s="1"/>
  <c r="F67" i="36"/>
  <c r="K67" i="36"/>
  <c r="M67" i="36"/>
  <c r="F68" i="36"/>
  <c r="K68" i="36"/>
  <c r="L68" i="36"/>
  <c r="M68" i="36"/>
  <c r="F69" i="36"/>
  <c r="K69" i="36"/>
  <c r="M69" i="36"/>
  <c r="F70" i="36"/>
  <c r="K70" i="36"/>
  <c r="M70" i="36"/>
  <c r="N70" i="36"/>
  <c r="F71" i="36"/>
  <c r="K71" i="36"/>
  <c r="M71" i="36"/>
  <c r="F72" i="36"/>
  <c r="K72" i="36"/>
  <c r="L72" i="36"/>
  <c r="M72" i="36"/>
  <c r="F73" i="36"/>
  <c r="K73" i="36"/>
  <c r="M73" i="36"/>
  <c r="F74" i="36"/>
  <c r="K74" i="36"/>
  <c r="L74" i="36"/>
  <c r="M74" i="36"/>
  <c r="D75" i="36" s="1"/>
  <c r="F75" i="36" s="1"/>
  <c r="O74" i="36"/>
  <c r="Q74" i="36"/>
  <c r="K75" i="36"/>
  <c r="F76" i="36"/>
  <c r="K76" i="36"/>
  <c r="L76" i="36"/>
  <c r="M76" i="36"/>
  <c r="F77" i="36"/>
  <c r="K77" i="36"/>
  <c r="M77" i="36"/>
  <c r="F78" i="36"/>
  <c r="K78" i="36"/>
  <c r="L78" i="36"/>
  <c r="M78" i="36"/>
  <c r="K79" i="36"/>
  <c r="M79" i="36"/>
  <c r="N78" i="36" s="1"/>
  <c r="F80" i="36"/>
  <c r="K80" i="36"/>
  <c r="M80" i="36"/>
  <c r="N80" i="36" s="1"/>
  <c r="F81" i="36"/>
  <c r="K81" i="36"/>
  <c r="M81" i="36"/>
  <c r="F82" i="36"/>
  <c r="K82" i="36"/>
  <c r="L82" i="36"/>
  <c r="O82" i="36"/>
  <c r="Q82" i="36"/>
  <c r="F83" i="36"/>
  <c r="K83" i="36"/>
  <c r="M83" i="36"/>
  <c r="F84" i="36"/>
  <c r="K84" i="36"/>
  <c r="L84" i="36"/>
  <c r="M84" i="36"/>
  <c r="N84" i="36" s="1"/>
  <c r="F85" i="36"/>
  <c r="K85" i="36"/>
  <c r="M85" i="36"/>
  <c r="F86" i="36"/>
  <c r="K86" i="36"/>
  <c r="L86" i="36"/>
  <c r="O86" i="36"/>
  <c r="Q86" i="36"/>
  <c r="F87" i="36"/>
  <c r="K87" i="36"/>
  <c r="M87" i="36"/>
  <c r="F88" i="36"/>
  <c r="K88" i="36"/>
  <c r="L88" i="36"/>
  <c r="M88" i="36"/>
  <c r="N88" i="36" s="1"/>
  <c r="F89" i="36"/>
  <c r="K89" i="36"/>
  <c r="M89" i="36"/>
  <c r="F90" i="36"/>
  <c r="K90" i="36"/>
  <c r="M90" i="36"/>
  <c r="N90" i="36" s="1"/>
  <c r="F91" i="36"/>
  <c r="K91" i="36"/>
  <c r="M91" i="36"/>
  <c r="F92" i="36"/>
  <c r="K92" i="36"/>
  <c r="L92" i="36"/>
  <c r="M92" i="36"/>
  <c r="N92" i="36" s="1"/>
  <c r="F93" i="36"/>
  <c r="K93" i="36"/>
  <c r="M93" i="36"/>
  <c r="F94" i="36"/>
  <c r="K94" i="36"/>
  <c r="L94" i="36"/>
  <c r="O94" i="36"/>
  <c r="Q94" i="36"/>
  <c r="F95" i="36"/>
  <c r="K95" i="36"/>
  <c r="F96" i="36"/>
  <c r="K96" i="36"/>
  <c r="F97" i="36"/>
  <c r="K97" i="36"/>
  <c r="M97" i="36"/>
  <c r="F98" i="36"/>
  <c r="K98" i="36"/>
  <c r="M98" i="36"/>
  <c r="N98" i="36"/>
  <c r="F99" i="36"/>
  <c r="K99" i="36"/>
  <c r="M99" i="36"/>
  <c r="F100" i="36"/>
  <c r="K100" i="36"/>
  <c r="L100" i="36"/>
  <c r="M100" i="36"/>
  <c r="N100" i="36"/>
  <c r="O100" i="36" s="1"/>
  <c r="F101" i="36"/>
  <c r="K101" i="36"/>
  <c r="M101" i="36"/>
  <c r="F102" i="36"/>
  <c r="K102" i="36"/>
  <c r="M102" i="36"/>
  <c r="N102" i="36" s="1"/>
  <c r="F103" i="36"/>
  <c r="K103" i="36"/>
  <c r="M103" i="36"/>
  <c r="F104" i="36"/>
  <c r="K104" i="36"/>
  <c r="L104" i="36"/>
  <c r="M104" i="36"/>
  <c r="N104" i="36"/>
  <c r="O104" i="36" s="1"/>
  <c r="F105" i="36"/>
  <c r="K105" i="36"/>
  <c r="M105" i="36"/>
  <c r="F106" i="36"/>
  <c r="K106" i="36"/>
  <c r="F107" i="36"/>
  <c r="K107" i="36"/>
  <c r="M107" i="36"/>
  <c r="F108" i="36"/>
  <c r="K108" i="36"/>
  <c r="L108" i="36"/>
  <c r="M108" i="36"/>
  <c r="N108" i="36"/>
  <c r="Q108" i="36" s="1"/>
  <c r="O108" i="36"/>
  <c r="F109" i="36"/>
  <c r="K109" i="36"/>
  <c r="M109" i="36"/>
  <c r="F110" i="36"/>
  <c r="K110" i="36"/>
  <c r="L110" i="36"/>
  <c r="D111" i="36"/>
  <c r="M111" i="36" s="1"/>
  <c r="F111" i="36"/>
  <c r="K111" i="36"/>
  <c r="F112" i="36"/>
  <c r="K112" i="36"/>
  <c r="L112" i="36"/>
  <c r="M112" i="36"/>
  <c r="N112" i="36"/>
  <c r="Q112" i="36" s="1"/>
  <c r="F113" i="36"/>
  <c r="K113" i="36"/>
  <c r="M113" i="36"/>
  <c r="F114" i="36"/>
  <c r="K114" i="36"/>
  <c r="L114" i="36"/>
  <c r="M114" i="36"/>
  <c r="F115" i="36"/>
  <c r="K115" i="36"/>
  <c r="M115" i="36"/>
  <c r="F116" i="36"/>
  <c r="K116" i="36"/>
  <c r="L116" i="36"/>
  <c r="M116" i="36"/>
  <c r="F117" i="36"/>
  <c r="K117" i="36"/>
  <c r="M117" i="36"/>
  <c r="N116" i="36" s="1"/>
  <c r="F118" i="36"/>
  <c r="K118" i="36"/>
  <c r="M118" i="36"/>
  <c r="N118" i="36"/>
  <c r="F119" i="36"/>
  <c r="K119" i="36"/>
  <c r="M119" i="36"/>
  <c r="F120" i="36"/>
  <c r="K120" i="36"/>
  <c r="L120" i="36"/>
  <c r="M120" i="36"/>
  <c r="N120" i="36"/>
  <c r="Q120" i="36" s="1"/>
  <c r="F121" i="36"/>
  <c r="K121" i="36"/>
  <c r="M121" i="36"/>
  <c r="F122" i="36"/>
  <c r="K122" i="36"/>
  <c r="L122" i="36"/>
  <c r="M122" i="36"/>
  <c r="N122" i="36"/>
  <c r="Q122" i="36" s="1"/>
  <c r="O122" i="36"/>
  <c r="F123" i="36"/>
  <c r="K123" i="36"/>
  <c r="F124" i="36"/>
  <c r="K124" i="36"/>
  <c r="L124" i="36"/>
  <c r="N124" i="36" s="1"/>
  <c r="O124" i="36" s="1"/>
  <c r="M124" i="36"/>
  <c r="F125" i="36"/>
  <c r="K125" i="36"/>
  <c r="M125" i="36"/>
  <c r="F126" i="36"/>
  <c r="K126" i="36"/>
  <c r="L126" i="36"/>
  <c r="O126" i="36"/>
  <c r="Q126" i="36"/>
  <c r="F127" i="36"/>
  <c r="K127" i="36"/>
  <c r="F128" i="36"/>
  <c r="K128" i="36"/>
  <c r="L128" i="36"/>
  <c r="M128" i="36"/>
  <c r="F129" i="36"/>
  <c r="K129" i="36"/>
  <c r="M129" i="36"/>
  <c r="N128" i="36" s="1"/>
  <c r="F130" i="36"/>
  <c r="K130" i="36"/>
  <c r="L130" i="36"/>
  <c r="M130" i="36"/>
  <c r="F131" i="36"/>
  <c r="K131" i="36"/>
  <c r="F132" i="36"/>
  <c r="K132" i="36"/>
  <c r="L132" i="36"/>
  <c r="M132" i="36"/>
  <c r="N132" i="36"/>
  <c r="O132" i="36" s="1"/>
  <c r="F133" i="36"/>
  <c r="K133" i="36"/>
  <c r="M133" i="36"/>
  <c r="F134" i="36"/>
  <c r="K134" i="36"/>
  <c r="M134" i="36"/>
  <c r="F135" i="36"/>
  <c r="K135" i="36"/>
  <c r="M135" i="36"/>
  <c r="F136" i="36"/>
  <c r="K136" i="36"/>
  <c r="L136" i="36"/>
  <c r="M136" i="36"/>
  <c r="N136" i="36"/>
  <c r="O136" i="36" s="1"/>
  <c r="F137" i="36"/>
  <c r="K137" i="36"/>
  <c r="M137" i="36"/>
  <c r="F138" i="36"/>
  <c r="K138" i="36"/>
  <c r="M138" i="36"/>
  <c r="F139" i="36"/>
  <c r="K139" i="36"/>
  <c r="M139" i="36"/>
  <c r="F140" i="36"/>
  <c r="K140" i="36"/>
  <c r="L140" i="36"/>
  <c r="M140" i="36"/>
  <c r="N140" i="36"/>
  <c r="O140" i="36" s="1"/>
  <c r="F141" i="36"/>
  <c r="K141" i="36"/>
  <c r="M141" i="36"/>
  <c r="F142" i="36"/>
  <c r="K142" i="36"/>
  <c r="M142" i="36"/>
  <c r="F143" i="36"/>
  <c r="K143" i="36"/>
  <c r="M143" i="36"/>
  <c r="F144" i="36"/>
  <c r="K144" i="36"/>
  <c r="M144" i="36"/>
  <c r="F145" i="36"/>
  <c r="K145" i="36"/>
  <c r="M145" i="36"/>
  <c r="F146" i="36"/>
  <c r="K146" i="36"/>
  <c r="N146" i="36"/>
  <c r="Q146" i="36" s="1"/>
  <c r="F147" i="36"/>
  <c r="K147" i="36"/>
  <c r="M147" i="36"/>
  <c r="F148" i="36"/>
  <c r="K148" i="36"/>
  <c r="M148" i="36"/>
  <c r="F149" i="36"/>
  <c r="K149" i="36"/>
  <c r="M149" i="36"/>
  <c r="N148" i="36" s="1"/>
  <c r="Q148" i="36" s="1"/>
  <c r="F150" i="36"/>
  <c r="K150" i="36"/>
  <c r="M150" i="36"/>
  <c r="N150" i="36"/>
  <c r="Q150" i="36" s="1"/>
  <c r="F151" i="36"/>
  <c r="K151" i="36"/>
  <c r="M151" i="36"/>
  <c r="F152" i="36"/>
  <c r="K152" i="36"/>
  <c r="M152" i="36"/>
  <c r="F153" i="36"/>
  <c r="K153" i="36"/>
  <c r="M153" i="36"/>
  <c r="N152" i="36" s="1"/>
  <c r="Q152" i="36" s="1"/>
  <c r="F154" i="36"/>
  <c r="K154" i="36"/>
  <c r="M154" i="36"/>
  <c r="N154" i="36"/>
  <c r="F155" i="36"/>
  <c r="K155" i="36"/>
  <c r="M155" i="36"/>
  <c r="F156" i="36"/>
  <c r="K156" i="36"/>
  <c r="M156" i="36"/>
  <c r="N156" i="36" s="1"/>
  <c r="Q156" i="36" s="1"/>
  <c r="F157" i="36"/>
  <c r="K157" i="36"/>
  <c r="M157" i="36"/>
  <c r="F158" i="36"/>
  <c r="K158" i="36"/>
  <c r="M158" i="36"/>
  <c r="N158" i="36"/>
  <c r="Q158" i="36"/>
  <c r="F159" i="36"/>
  <c r="K159" i="36"/>
  <c r="M159" i="36"/>
  <c r="F160" i="36"/>
  <c r="K160" i="36"/>
  <c r="L160" i="36"/>
  <c r="M160" i="36"/>
  <c r="O160" i="36"/>
  <c r="Q160" i="36"/>
  <c r="F161" i="36"/>
  <c r="K161" i="36"/>
  <c r="M161" i="36"/>
  <c r="F162" i="36"/>
  <c r="K162" i="36"/>
  <c r="M162" i="36"/>
  <c r="F163" i="36"/>
  <c r="K163" i="36"/>
  <c r="M163" i="36"/>
  <c r="F164" i="36"/>
  <c r="K164" i="36"/>
  <c r="M164" i="36"/>
  <c r="F165" i="36"/>
  <c r="K165" i="36"/>
  <c r="M165" i="36"/>
  <c r="F166" i="36"/>
  <c r="K166" i="36"/>
  <c r="M166" i="36"/>
  <c r="F167" i="36"/>
  <c r="K167" i="36"/>
  <c r="M167" i="36"/>
  <c r="N166" i="36" s="1"/>
  <c r="Q166" i="36" s="1"/>
  <c r="F168" i="36"/>
  <c r="K168" i="36"/>
  <c r="L168" i="36"/>
  <c r="M168" i="36"/>
  <c r="N168" i="36" s="1"/>
  <c r="F169" i="36"/>
  <c r="K169" i="36"/>
  <c r="M169" i="36"/>
  <c r="F170" i="36"/>
  <c r="K170" i="36"/>
  <c r="M170" i="36"/>
  <c r="F171" i="36"/>
  <c r="K171" i="36"/>
  <c r="M171" i="36"/>
  <c r="N170" i="36" s="1"/>
  <c r="F172" i="36"/>
  <c r="K172" i="36"/>
  <c r="M172" i="36"/>
  <c r="F173" i="36"/>
  <c r="K173" i="36"/>
  <c r="M173" i="36"/>
  <c r="F174" i="36"/>
  <c r="K174" i="36"/>
  <c r="L174" i="36"/>
  <c r="M174" i="36"/>
  <c r="N174" i="36"/>
  <c r="O174" i="36" s="1"/>
  <c r="F175" i="36"/>
  <c r="K175" i="36"/>
  <c r="M175" i="36"/>
  <c r="F176" i="36"/>
  <c r="K176" i="36"/>
  <c r="L176" i="36"/>
  <c r="O176" i="36"/>
  <c r="Q176" i="36"/>
  <c r="F177" i="36"/>
  <c r="K177" i="36"/>
  <c r="M177" i="36"/>
  <c r="F178" i="36"/>
  <c r="K178" i="36"/>
  <c r="L178" i="36"/>
  <c r="N178" i="36" s="1"/>
  <c r="M178" i="36"/>
  <c r="F179" i="36"/>
  <c r="K179" i="36"/>
  <c r="M179" i="36"/>
  <c r="F180" i="36"/>
  <c r="K180" i="36"/>
  <c r="L180" i="36"/>
  <c r="M180" i="36"/>
  <c r="N180" i="36" s="1"/>
  <c r="F181" i="36"/>
  <c r="K181" i="36"/>
  <c r="M181" i="36"/>
  <c r="F182" i="36"/>
  <c r="K182" i="36"/>
  <c r="L182" i="36"/>
  <c r="N182" i="36" s="1"/>
  <c r="Q182" i="36" s="1"/>
  <c r="M182" i="36"/>
  <c r="F183" i="36"/>
  <c r="K183" i="36"/>
  <c r="M183" i="36"/>
  <c r="F184" i="36"/>
  <c r="K184" i="36"/>
  <c r="L184" i="36"/>
  <c r="O184" i="36"/>
  <c r="Q184" i="36"/>
  <c r="F185" i="36"/>
  <c r="K185" i="36"/>
  <c r="M185" i="36"/>
  <c r="F186" i="36"/>
  <c r="K186" i="36"/>
  <c r="L186" i="36"/>
  <c r="M186" i="36"/>
  <c r="F187" i="36"/>
  <c r="K187" i="36"/>
  <c r="M187" i="36"/>
  <c r="N186" i="36" s="1"/>
  <c r="F188" i="36"/>
  <c r="K188" i="36"/>
  <c r="L188" i="36"/>
  <c r="O188" i="36"/>
  <c r="Q188" i="36"/>
  <c r="F189" i="36"/>
  <c r="K189" i="36"/>
  <c r="M189" i="36"/>
  <c r="F190" i="36"/>
  <c r="K190" i="36"/>
  <c r="L190" i="36"/>
  <c r="M190" i="36"/>
  <c r="F191" i="36"/>
  <c r="K191" i="36"/>
  <c r="M191" i="36"/>
  <c r="F192" i="36"/>
  <c r="K192" i="36"/>
  <c r="L192" i="36"/>
  <c r="N192" i="36"/>
  <c r="O192" i="36"/>
  <c r="Q192" i="36"/>
  <c r="D193" i="36"/>
  <c r="F193" i="36"/>
  <c r="K193" i="36"/>
  <c r="M193" i="36"/>
  <c r="F194" i="36"/>
  <c r="K194" i="36"/>
  <c r="M194" i="36"/>
  <c r="F195" i="36"/>
  <c r="K195" i="36"/>
  <c r="M195" i="36"/>
  <c r="F196" i="36"/>
  <c r="K196" i="36"/>
  <c r="M196" i="36"/>
  <c r="N196" i="36"/>
  <c r="F197" i="36"/>
  <c r="K197" i="36"/>
  <c r="M197" i="36"/>
  <c r="F198" i="36"/>
  <c r="K198" i="36"/>
  <c r="F199" i="36"/>
  <c r="K199" i="36"/>
  <c r="M199" i="36"/>
  <c r="F200" i="36"/>
  <c r="K200" i="36"/>
  <c r="L200" i="36"/>
  <c r="M200" i="36"/>
  <c r="N200" i="36"/>
  <c r="O200" i="36" s="1"/>
  <c r="F201" i="36"/>
  <c r="K201" i="36"/>
  <c r="M201" i="36"/>
  <c r="F202" i="36"/>
  <c r="K202" i="36"/>
  <c r="M202" i="36"/>
  <c r="N202" i="36" s="1"/>
  <c r="F203" i="36"/>
  <c r="K203" i="36"/>
  <c r="M203" i="36"/>
  <c r="F204" i="36"/>
  <c r="K204" i="36"/>
  <c r="L204" i="36"/>
  <c r="M204" i="36"/>
  <c r="N204" i="36"/>
  <c r="O204" i="36" s="1"/>
  <c r="F205" i="36"/>
  <c r="K205" i="36"/>
  <c r="M205" i="36"/>
  <c r="F206" i="36"/>
  <c r="K206" i="36"/>
  <c r="M206" i="36"/>
  <c r="N206" i="36" s="1"/>
  <c r="F207" i="36"/>
  <c r="K207" i="36"/>
  <c r="M207" i="36"/>
  <c r="F208" i="36"/>
  <c r="K208" i="36"/>
  <c r="L208" i="36"/>
  <c r="N208" i="36"/>
  <c r="Q208" i="36" s="1"/>
  <c r="O208" i="36"/>
  <c r="D209" i="36"/>
  <c r="M209" i="36" s="1"/>
  <c r="F209" i="36"/>
  <c r="K209" i="36"/>
  <c r="F210" i="36"/>
  <c r="K210" i="36"/>
  <c r="L210" i="36"/>
  <c r="M210" i="36"/>
  <c r="F211" i="36"/>
  <c r="K211" i="36"/>
  <c r="M211" i="36"/>
  <c r="N210" i="36" s="1"/>
  <c r="F212" i="36"/>
  <c r="K212" i="36"/>
  <c r="M212" i="36"/>
  <c r="N212" i="36" s="1"/>
  <c r="F213" i="36"/>
  <c r="K213" i="36"/>
  <c r="M213" i="36"/>
  <c r="F214" i="36"/>
  <c r="K214" i="36"/>
  <c r="M214" i="36"/>
  <c r="N214" i="36"/>
  <c r="F215" i="36"/>
  <c r="K215" i="36"/>
  <c r="M215" i="36"/>
  <c r="F216" i="36"/>
  <c r="K216" i="36"/>
  <c r="L216" i="36"/>
  <c r="N216" i="36"/>
  <c r="Q216" i="36" s="1"/>
  <c r="O216" i="36"/>
  <c r="D217" i="36"/>
  <c r="F217" i="36"/>
  <c r="K217" i="36"/>
  <c r="M217" i="36"/>
  <c r="F218" i="36"/>
  <c r="K218" i="36"/>
  <c r="M218" i="36"/>
  <c r="F219" i="36"/>
  <c r="K219" i="36"/>
  <c r="M219" i="36"/>
  <c r="N218" i="36" s="1"/>
  <c r="F220" i="36"/>
  <c r="K220" i="36"/>
  <c r="L220" i="36"/>
  <c r="N220" i="36"/>
  <c r="Q220" i="36" s="1"/>
  <c r="D221" i="36"/>
  <c r="M221" i="36" s="1"/>
  <c r="F221" i="36"/>
  <c r="K221" i="36"/>
  <c r="F222" i="36"/>
  <c r="K222" i="36"/>
  <c r="M222" i="36"/>
  <c r="N222" i="36" s="1"/>
  <c r="F223" i="36"/>
  <c r="K223" i="36"/>
  <c r="M223" i="36"/>
  <c r="F224" i="36"/>
  <c r="K224" i="36"/>
  <c r="M224" i="36"/>
  <c r="Q224" i="36"/>
  <c r="F225" i="36"/>
  <c r="K225" i="36"/>
  <c r="M225" i="36"/>
  <c r="F226" i="36"/>
  <c r="K226" i="36"/>
  <c r="L226" i="36"/>
  <c r="D227" i="36"/>
  <c r="M227" i="36" s="1"/>
  <c r="N226" i="36" s="1"/>
  <c r="F227" i="36"/>
  <c r="K227" i="36"/>
  <c r="F228" i="36"/>
  <c r="K228" i="36"/>
  <c r="L228" i="36"/>
  <c r="N228" i="36" s="1"/>
  <c r="M228" i="36"/>
  <c r="F229" i="36"/>
  <c r="K229" i="36"/>
  <c r="M229" i="36"/>
  <c r="F230" i="36"/>
  <c r="K230" i="36"/>
  <c r="M230" i="36"/>
  <c r="N230" i="36" s="1"/>
  <c r="F231" i="36"/>
  <c r="K231" i="36"/>
  <c r="M231" i="36"/>
  <c r="F232" i="36"/>
  <c r="K232" i="36"/>
  <c r="L232" i="36"/>
  <c r="M232" i="36"/>
  <c r="F233" i="36"/>
  <c r="K233" i="36"/>
  <c r="M233" i="36"/>
  <c r="N232" i="36" s="1"/>
  <c r="F234" i="36"/>
  <c r="K234" i="36"/>
  <c r="L234" i="36"/>
  <c r="O234" i="36"/>
  <c r="Q234" i="36"/>
  <c r="F235" i="36"/>
  <c r="K235" i="36"/>
  <c r="M235" i="36"/>
  <c r="F236" i="36"/>
  <c r="K236" i="36"/>
  <c r="M236" i="36"/>
  <c r="F237" i="36"/>
  <c r="K237" i="36"/>
  <c r="M237" i="36"/>
  <c r="F238" i="36"/>
  <c r="K238" i="36"/>
  <c r="L238" i="36"/>
  <c r="N238" i="36" s="1"/>
  <c r="M238" i="36"/>
  <c r="F239" i="36"/>
  <c r="K239" i="36"/>
  <c r="M239" i="36"/>
  <c r="F240" i="36"/>
  <c r="K240" i="36"/>
  <c r="M240" i="36"/>
  <c r="F241" i="36"/>
  <c r="K241" i="36"/>
  <c r="M241" i="36"/>
  <c r="F242" i="36"/>
  <c r="K242" i="36"/>
  <c r="L242" i="36"/>
  <c r="N242" i="36" s="1"/>
  <c r="M242" i="36"/>
  <c r="F243" i="36"/>
  <c r="K243" i="36"/>
  <c r="M243" i="36"/>
  <c r="F244" i="36"/>
  <c r="K244" i="36"/>
  <c r="L244" i="36"/>
  <c r="M244" i="36"/>
  <c r="F245" i="36"/>
  <c r="K245" i="36"/>
  <c r="M245" i="36"/>
  <c r="N244" i="36" s="1"/>
  <c r="F246" i="36"/>
  <c r="K246" i="36"/>
  <c r="L246" i="36"/>
  <c r="N246" i="36" s="1"/>
  <c r="M246" i="36"/>
  <c r="F247" i="36"/>
  <c r="K247" i="36"/>
  <c r="M247" i="36"/>
  <c r="F248" i="36"/>
  <c r="K248" i="36"/>
  <c r="M248" i="36"/>
  <c r="F249" i="36"/>
  <c r="K249" i="36"/>
  <c r="M249" i="36"/>
  <c r="N248" i="36" s="1"/>
  <c r="K250" i="36"/>
  <c r="L250" i="36"/>
  <c r="O250" i="36"/>
  <c r="Q250" i="36"/>
  <c r="F251" i="36"/>
  <c r="K251" i="36"/>
  <c r="M251" i="36"/>
  <c r="F252" i="36"/>
  <c r="K252" i="36"/>
  <c r="M252" i="36"/>
  <c r="F253" i="36"/>
  <c r="K253" i="36"/>
  <c r="M253" i="36"/>
  <c r="N252" i="36" s="1"/>
  <c r="F254" i="36"/>
  <c r="K254" i="36"/>
  <c r="L254" i="36"/>
  <c r="M254" i="36"/>
  <c r="D255" i="36" s="1"/>
  <c r="K255" i="36"/>
  <c r="F256" i="36"/>
  <c r="K256" i="36"/>
  <c r="L256" i="36"/>
  <c r="D257" i="36"/>
  <c r="M257" i="36" s="1"/>
  <c r="F257" i="36"/>
  <c r="K257" i="36"/>
  <c r="F258" i="36"/>
  <c r="K258" i="36"/>
  <c r="M258" i="36"/>
  <c r="N258" i="36"/>
  <c r="F259" i="36"/>
  <c r="K259" i="36"/>
  <c r="M259" i="36"/>
  <c r="F260" i="36"/>
  <c r="K260" i="36"/>
  <c r="L260" i="36"/>
  <c r="O260" i="36"/>
  <c r="Q260" i="36"/>
  <c r="F261" i="36"/>
  <c r="K261" i="36"/>
  <c r="M261" i="36"/>
  <c r="F262" i="36"/>
  <c r="K262" i="36"/>
  <c r="L262" i="36"/>
  <c r="M262" i="36"/>
  <c r="F263" i="36"/>
  <c r="K263" i="36"/>
  <c r="M263" i="36"/>
  <c r="N262" i="36" s="1"/>
  <c r="F264" i="36"/>
  <c r="K264" i="36"/>
  <c r="M264" i="36"/>
  <c r="F265" i="36"/>
  <c r="K265" i="36"/>
  <c r="M265" i="36"/>
  <c r="N264" i="36" s="1"/>
  <c r="F266" i="36"/>
  <c r="K266" i="36"/>
  <c r="F267" i="36"/>
  <c r="K267" i="36"/>
  <c r="M267" i="36"/>
  <c r="F268" i="36"/>
  <c r="K268" i="36"/>
  <c r="L268" i="36"/>
  <c r="N268" i="36" s="1"/>
  <c r="O268" i="36" s="1"/>
  <c r="M268" i="36"/>
  <c r="F269" i="36"/>
  <c r="K269" i="36"/>
  <c r="M269" i="36"/>
  <c r="F270" i="36"/>
  <c r="K270" i="36"/>
  <c r="L270" i="36"/>
  <c r="M270" i="36"/>
  <c r="F271" i="36"/>
  <c r="K271" i="36"/>
  <c r="M271" i="36"/>
  <c r="N270" i="36" s="1"/>
  <c r="F272" i="36"/>
  <c r="K272" i="36"/>
  <c r="L272" i="36"/>
  <c r="N272" i="36" s="1"/>
  <c r="Q272" i="36" s="1"/>
  <c r="M272" i="36"/>
  <c r="D273" i="36"/>
  <c r="M273" i="36" s="1"/>
  <c r="F273" i="36"/>
  <c r="K273" i="36"/>
  <c r="F274" i="36"/>
  <c r="K274" i="36"/>
  <c r="M274" i="36"/>
  <c r="F275" i="36"/>
  <c r="K275" i="36"/>
  <c r="M275" i="36"/>
  <c r="N274" i="36" s="1"/>
  <c r="Q274" i="36" s="1"/>
  <c r="F276" i="36"/>
  <c r="K276" i="36"/>
  <c r="L276" i="36"/>
  <c r="M276" i="36"/>
  <c r="D277" i="36" s="1"/>
  <c r="K277" i="36"/>
  <c r="F278" i="36"/>
  <c r="K278" i="36"/>
  <c r="L278" i="36"/>
  <c r="O278" i="36"/>
  <c r="Q278" i="36"/>
  <c r="F279" i="36"/>
  <c r="K279" i="36"/>
  <c r="M279" i="36"/>
  <c r="F280" i="36"/>
  <c r="K280" i="36"/>
  <c r="M280" i="36"/>
  <c r="N280" i="36"/>
  <c r="F281" i="36"/>
  <c r="K281" i="36"/>
  <c r="M281" i="36"/>
  <c r="F282" i="36"/>
  <c r="K282" i="36"/>
  <c r="M282" i="36"/>
  <c r="N282" i="36"/>
  <c r="F283" i="36"/>
  <c r="K283" i="36"/>
  <c r="M283" i="36"/>
  <c r="F284" i="36"/>
  <c r="K284" i="36"/>
  <c r="M284" i="36"/>
  <c r="N284" i="36"/>
  <c r="F285" i="36"/>
  <c r="K285" i="36"/>
  <c r="M285" i="36"/>
  <c r="F286" i="36"/>
  <c r="K286" i="36"/>
  <c r="M286" i="36"/>
  <c r="F287" i="36"/>
  <c r="K287" i="36"/>
  <c r="M287" i="36"/>
  <c r="F288" i="36"/>
  <c r="K288" i="36"/>
  <c r="M288" i="36"/>
  <c r="F289" i="36"/>
  <c r="K289" i="36"/>
  <c r="M289" i="36"/>
  <c r="N288" i="36" s="1"/>
  <c r="F290" i="36"/>
  <c r="K290" i="36"/>
  <c r="M290" i="36"/>
  <c r="N290" i="36"/>
  <c r="F291" i="36"/>
  <c r="K291" i="36"/>
  <c r="M291" i="36"/>
  <c r="F292" i="36"/>
  <c r="K292" i="36"/>
  <c r="M292" i="36"/>
  <c r="F293" i="36"/>
  <c r="K293" i="36"/>
  <c r="M293" i="36"/>
  <c r="N292" i="36" s="1"/>
  <c r="F294" i="36"/>
  <c r="K294" i="36"/>
  <c r="M294" i="36"/>
  <c r="N294" i="36" s="1"/>
  <c r="F295" i="36"/>
  <c r="K295" i="36"/>
  <c r="M295" i="36"/>
  <c r="F296" i="36"/>
  <c r="K296" i="36"/>
  <c r="L296" i="36"/>
  <c r="M296" i="36"/>
  <c r="O296" i="36"/>
  <c r="Q296" i="36"/>
  <c r="F297" i="36"/>
  <c r="K297" i="36"/>
  <c r="F298" i="36"/>
  <c r="K298" i="36"/>
  <c r="M298" i="36"/>
  <c r="N298" i="36"/>
  <c r="F299" i="36"/>
  <c r="K299" i="36"/>
  <c r="M299" i="36"/>
  <c r="F300" i="36"/>
  <c r="K300" i="36"/>
  <c r="M300" i="36"/>
  <c r="F301" i="36"/>
  <c r="K301" i="36"/>
  <c r="M301" i="36"/>
  <c r="N300" i="36" s="1"/>
  <c r="F302" i="36"/>
  <c r="K302" i="36"/>
  <c r="M302" i="36"/>
  <c r="N302" i="36"/>
  <c r="F303" i="36"/>
  <c r="K303" i="36"/>
  <c r="M303" i="36"/>
  <c r="F304" i="36"/>
  <c r="K304" i="36"/>
  <c r="M304" i="36"/>
  <c r="F305" i="36"/>
  <c r="K305" i="36"/>
  <c r="M305" i="36"/>
  <c r="F306" i="36"/>
  <c r="K306" i="36"/>
  <c r="M306" i="36"/>
  <c r="F307" i="36"/>
  <c r="K307" i="36"/>
  <c r="M307" i="36"/>
  <c r="N306" i="36" s="1"/>
  <c r="F308" i="36"/>
  <c r="K308" i="36"/>
  <c r="M308" i="36"/>
  <c r="N308" i="36"/>
  <c r="F309" i="36"/>
  <c r="K309" i="36"/>
  <c r="M309" i="36"/>
  <c r="F310" i="36"/>
  <c r="K310" i="36"/>
  <c r="M310" i="36"/>
  <c r="N310" i="36"/>
  <c r="F311" i="36"/>
  <c r="K311" i="36"/>
  <c r="M311" i="36"/>
  <c r="F312" i="36"/>
  <c r="K312" i="36"/>
  <c r="M312" i="36"/>
  <c r="N312" i="36" s="1"/>
  <c r="F313" i="36"/>
  <c r="K313" i="36"/>
  <c r="M313" i="36"/>
  <c r="F314" i="36"/>
  <c r="K314" i="36"/>
  <c r="M314" i="36"/>
  <c r="N314" i="36" s="1"/>
  <c r="F315" i="36"/>
  <c r="K315" i="36"/>
  <c r="M315" i="36"/>
  <c r="F316" i="36"/>
  <c r="K316" i="36"/>
  <c r="M316" i="36"/>
  <c r="N316" i="36"/>
  <c r="F317" i="36"/>
  <c r="K317" i="36"/>
  <c r="M317" i="36"/>
  <c r="F318" i="36"/>
  <c r="K318" i="36"/>
  <c r="M318" i="36"/>
  <c r="N318" i="36"/>
  <c r="F319" i="36"/>
  <c r="K319" i="36"/>
  <c r="M319" i="36"/>
  <c r="F320" i="36"/>
  <c r="K320" i="36"/>
  <c r="M320" i="36"/>
  <c r="N320" i="36"/>
  <c r="Q320" i="36" s="1"/>
  <c r="F321" i="36"/>
  <c r="K321" i="36"/>
  <c r="M321" i="36"/>
  <c r="F322" i="36"/>
  <c r="K322" i="36"/>
  <c r="M322" i="36"/>
  <c r="N322" i="36" s="1"/>
  <c r="F323" i="36"/>
  <c r="K323" i="36"/>
  <c r="M323" i="36"/>
  <c r="F324" i="36"/>
  <c r="K324" i="36"/>
  <c r="M324" i="36"/>
  <c r="N324" i="36"/>
  <c r="F325" i="36"/>
  <c r="K325" i="36"/>
  <c r="M325" i="36"/>
  <c r="F326" i="36"/>
  <c r="K326" i="36"/>
  <c r="M326" i="36"/>
  <c r="N326" i="36"/>
  <c r="F327" i="36"/>
  <c r="K327" i="36"/>
  <c r="M327" i="36"/>
  <c r="F328" i="36"/>
  <c r="K328" i="36"/>
  <c r="M328" i="36"/>
  <c r="F329" i="36"/>
  <c r="K329" i="36"/>
  <c r="M329" i="36"/>
  <c r="N328" i="36" s="1"/>
  <c r="F330" i="36"/>
  <c r="K330" i="36"/>
  <c r="M330" i="36"/>
  <c r="N330" i="36" s="1"/>
  <c r="F331" i="36"/>
  <c r="K331" i="36"/>
  <c r="M331" i="36"/>
  <c r="F332" i="36"/>
  <c r="K332" i="36"/>
  <c r="M332" i="36"/>
  <c r="F333" i="36"/>
  <c r="K333" i="36"/>
  <c r="M333" i="36"/>
  <c r="N332" i="36" s="1"/>
  <c r="F334" i="36"/>
  <c r="K334" i="36"/>
  <c r="M334" i="36"/>
  <c r="N334" i="36"/>
  <c r="F335" i="36"/>
  <c r="K335" i="36"/>
  <c r="M335" i="36"/>
  <c r="F336" i="36"/>
  <c r="K336" i="36"/>
  <c r="L336" i="36"/>
  <c r="O336" i="36"/>
  <c r="Q336" i="36"/>
  <c r="F337" i="36"/>
  <c r="K337" i="36"/>
  <c r="M337" i="36"/>
  <c r="F338" i="36"/>
  <c r="K338" i="36"/>
  <c r="M338" i="36"/>
  <c r="N338" i="36"/>
  <c r="F339" i="36"/>
  <c r="K339" i="36"/>
  <c r="M339" i="36"/>
  <c r="F340" i="36"/>
  <c r="K340" i="36"/>
  <c r="M340" i="36"/>
  <c r="N340" i="36" s="1"/>
  <c r="F341" i="36"/>
  <c r="K341" i="36"/>
  <c r="M341" i="36"/>
  <c r="F342" i="36"/>
  <c r="K342" i="36"/>
  <c r="M342" i="36"/>
  <c r="F343" i="36"/>
  <c r="K343" i="36"/>
  <c r="M343" i="36"/>
  <c r="N342" i="36" s="1"/>
  <c r="F344" i="36"/>
  <c r="K344" i="36"/>
  <c r="M344" i="36"/>
  <c r="N344" i="36"/>
  <c r="F345" i="36"/>
  <c r="K345" i="36"/>
  <c r="M345" i="36"/>
  <c r="F346" i="36"/>
  <c r="K346" i="36"/>
  <c r="M346" i="36"/>
  <c r="N346" i="36"/>
  <c r="F347" i="36"/>
  <c r="K347" i="36"/>
  <c r="M347" i="36"/>
  <c r="F348" i="36"/>
  <c r="K348" i="36"/>
  <c r="M348" i="36"/>
  <c r="N348" i="36" s="1"/>
  <c r="F349" i="36"/>
  <c r="K349" i="36"/>
  <c r="M349" i="36"/>
  <c r="F350" i="36"/>
  <c r="K350" i="36"/>
  <c r="M350" i="36"/>
  <c r="N350" i="36"/>
  <c r="F351" i="36"/>
  <c r="K351" i="36"/>
  <c r="M351" i="36"/>
  <c r="F352" i="36"/>
  <c r="K352" i="36"/>
  <c r="M352" i="36"/>
  <c r="N352" i="36"/>
  <c r="F353" i="36"/>
  <c r="K353" i="36"/>
  <c r="M353" i="36"/>
  <c r="F354" i="36"/>
  <c r="K354" i="36"/>
  <c r="M354" i="36"/>
  <c r="N354" i="36"/>
  <c r="F355" i="36"/>
  <c r="K355" i="36"/>
  <c r="M355" i="36"/>
  <c r="F356" i="36"/>
  <c r="K356" i="36"/>
  <c r="M356" i="36"/>
  <c r="F357" i="36"/>
  <c r="K357" i="36"/>
  <c r="M357" i="36"/>
  <c r="N356" i="36" s="1"/>
  <c r="F358" i="36"/>
  <c r="K358" i="36"/>
  <c r="M358" i="36"/>
  <c r="F359" i="36"/>
  <c r="K359" i="36"/>
  <c r="M359" i="36"/>
  <c r="F360" i="36"/>
  <c r="K360" i="36"/>
  <c r="M360" i="36"/>
  <c r="F361" i="36"/>
  <c r="K361" i="36"/>
  <c r="M361" i="36"/>
  <c r="N360" i="36" s="1"/>
  <c r="F362" i="36"/>
  <c r="K362" i="36"/>
  <c r="M362" i="36"/>
  <c r="F363" i="36"/>
  <c r="K363" i="36"/>
  <c r="M363" i="36"/>
  <c r="N362" i="36" s="1"/>
  <c r="F364" i="36"/>
  <c r="K364" i="36"/>
  <c r="M364" i="36"/>
  <c r="N364" i="36" s="1"/>
  <c r="F365" i="36"/>
  <c r="K365" i="36"/>
  <c r="M365" i="36"/>
  <c r="F366" i="36"/>
  <c r="K366" i="36"/>
  <c r="M366" i="36"/>
  <c r="N366" i="36"/>
  <c r="F367" i="36"/>
  <c r="K367" i="36"/>
  <c r="M367" i="36"/>
  <c r="F368" i="36"/>
  <c r="K368" i="36"/>
  <c r="M368" i="36"/>
  <c r="F369" i="36"/>
  <c r="K369" i="36"/>
  <c r="M369" i="36"/>
  <c r="N368" i="36" s="1"/>
  <c r="F370" i="36"/>
  <c r="K370" i="36"/>
  <c r="M370" i="36"/>
  <c r="N370" i="36"/>
  <c r="F371" i="36"/>
  <c r="K371" i="36"/>
  <c r="M371" i="36"/>
  <c r="F372" i="36"/>
  <c r="K372" i="36"/>
  <c r="M372" i="36"/>
  <c r="F373" i="36"/>
  <c r="K373" i="36"/>
  <c r="M373" i="36"/>
  <c r="F374" i="36"/>
  <c r="K374" i="36"/>
  <c r="M374" i="36"/>
  <c r="N374" i="36"/>
  <c r="F375" i="36"/>
  <c r="K375" i="36"/>
  <c r="M375" i="36"/>
  <c r="F376" i="36"/>
  <c r="K376" i="36"/>
  <c r="M376" i="36"/>
  <c r="N376" i="36"/>
  <c r="F377" i="36"/>
  <c r="K377" i="36"/>
  <c r="M377" i="36"/>
  <c r="F378" i="36"/>
  <c r="K378" i="36"/>
  <c r="M378" i="36"/>
  <c r="N378" i="36"/>
  <c r="F379" i="36"/>
  <c r="K379" i="36"/>
  <c r="M379" i="36"/>
  <c r="F380" i="36"/>
  <c r="K380" i="36"/>
  <c r="M380" i="36"/>
  <c r="N380" i="36" s="1"/>
  <c r="F381" i="36"/>
  <c r="K381" i="36"/>
  <c r="M381" i="36"/>
  <c r="F382" i="36"/>
  <c r="K382" i="36"/>
  <c r="L382" i="36"/>
  <c r="M382" i="36"/>
  <c r="O382" i="36"/>
  <c r="Q382" i="36"/>
  <c r="F383" i="36"/>
  <c r="K383" i="36"/>
  <c r="F384" i="36"/>
  <c r="K384" i="36"/>
  <c r="M384" i="36"/>
  <c r="N384" i="36"/>
  <c r="F385" i="36"/>
  <c r="K385" i="36"/>
  <c r="M385" i="36"/>
  <c r="F386" i="36"/>
  <c r="K386" i="36"/>
  <c r="M386" i="36"/>
  <c r="F387" i="36"/>
  <c r="K387" i="36"/>
  <c r="M387" i="36"/>
  <c r="N386" i="36" s="1"/>
  <c r="F388" i="36"/>
  <c r="K388" i="36"/>
  <c r="M388" i="36"/>
  <c r="N388" i="36" s="1"/>
  <c r="F389" i="36"/>
  <c r="K389" i="36"/>
  <c r="M389" i="36"/>
  <c r="F390" i="36"/>
  <c r="K390" i="36"/>
  <c r="M390" i="36"/>
  <c r="N390" i="36" s="1"/>
  <c r="F391" i="36"/>
  <c r="K391" i="36"/>
  <c r="M391" i="36"/>
  <c r="F392" i="36"/>
  <c r="K392" i="36"/>
  <c r="L392" i="36"/>
  <c r="N392" i="36"/>
  <c r="O392" i="36"/>
  <c r="Q392" i="36"/>
  <c r="D393" i="36"/>
  <c r="M393" i="36" s="1"/>
  <c r="F393" i="36"/>
  <c r="K393" i="36"/>
  <c r="F394" i="36"/>
  <c r="K394" i="36"/>
  <c r="M394" i="36"/>
  <c r="N394" i="36"/>
  <c r="F395" i="36"/>
  <c r="K395" i="36"/>
  <c r="M395" i="36"/>
  <c r="F396" i="36"/>
  <c r="K396" i="36"/>
  <c r="M396" i="36"/>
  <c r="N396" i="36"/>
  <c r="F397" i="36"/>
  <c r="K397" i="36"/>
  <c r="M397" i="36"/>
  <c r="F398" i="36"/>
  <c r="K398" i="36"/>
  <c r="M398" i="36"/>
  <c r="F399" i="36"/>
  <c r="K399" i="36"/>
  <c r="M399" i="36"/>
  <c r="F400" i="36"/>
  <c r="K400" i="36"/>
  <c r="M400" i="36"/>
  <c r="F401" i="36"/>
  <c r="K401" i="36"/>
  <c r="M401" i="36"/>
  <c r="N400" i="36" s="1"/>
  <c r="F402" i="36"/>
  <c r="K402" i="36"/>
  <c r="M402" i="36"/>
  <c r="F403" i="36"/>
  <c r="K403" i="36"/>
  <c r="M403" i="36"/>
  <c r="N402" i="36" s="1"/>
  <c r="F404" i="36"/>
  <c r="K404" i="36"/>
  <c r="M404" i="36"/>
  <c r="N404" i="36" s="1"/>
  <c r="F405" i="36"/>
  <c r="K405" i="36"/>
  <c r="M405" i="36"/>
  <c r="F406" i="36"/>
  <c r="K406" i="36"/>
  <c r="L406" i="36"/>
  <c r="N406" i="36"/>
  <c r="D407" i="36"/>
  <c r="F407" i="36" s="1"/>
  <c r="K407" i="36"/>
  <c r="M407" i="36"/>
  <c r="F408" i="36"/>
  <c r="K408" i="36"/>
  <c r="L408" i="36"/>
  <c r="O408" i="36"/>
  <c r="Q408" i="36"/>
  <c r="F409" i="36"/>
  <c r="K409" i="36"/>
  <c r="M409" i="36"/>
  <c r="F410" i="36"/>
  <c r="K410" i="36"/>
  <c r="M410" i="36"/>
  <c r="F411" i="36"/>
  <c r="K411" i="36"/>
  <c r="M411" i="36"/>
  <c r="N410" i="36" s="1"/>
  <c r="F412" i="36"/>
  <c r="K412" i="36"/>
  <c r="L412" i="36"/>
  <c r="D413" i="36"/>
  <c r="F413" i="36" s="1"/>
  <c r="K413" i="36"/>
  <c r="M413" i="36"/>
  <c r="F414" i="36"/>
  <c r="K414" i="36"/>
  <c r="M414" i="36"/>
  <c r="F415" i="36"/>
  <c r="K415" i="36"/>
  <c r="M415" i="36"/>
  <c r="N414" i="36" s="1"/>
  <c r="F416" i="36"/>
  <c r="K416" i="36"/>
  <c r="M416" i="36"/>
  <c r="F417" i="36"/>
  <c r="K417" i="36"/>
  <c r="M417" i="36"/>
  <c r="N416" i="36" s="1"/>
  <c r="F418" i="36"/>
  <c r="K418" i="36"/>
  <c r="L418" i="36"/>
  <c r="M418" i="36"/>
  <c r="F419" i="36"/>
  <c r="K419" i="36"/>
  <c r="M419" i="36"/>
  <c r="F420" i="36"/>
  <c r="K420" i="36"/>
  <c r="L420" i="36"/>
  <c r="N420" i="36" s="1"/>
  <c r="M420" i="36"/>
  <c r="F421" i="36"/>
  <c r="K421" i="36"/>
  <c r="M421" i="36"/>
  <c r="F422" i="36"/>
  <c r="K422" i="36"/>
  <c r="L422" i="36"/>
  <c r="M422" i="36"/>
  <c r="F423" i="36"/>
  <c r="K423" i="36"/>
  <c r="M423" i="36"/>
  <c r="N422" i="36" s="1"/>
  <c r="Q422" i="36" s="1"/>
  <c r="F424" i="36"/>
  <c r="K424" i="36"/>
  <c r="L424" i="36"/>
  <c r="M424" i="36"/>
  <c r="N424" i="36"/>
  <c r="F425" i="36"/>
  <c r="K425" i="36"/>
  <c r="M425" i="36"/>
  <c r="F426" i="36"/>
  <c r="K426" i="36"/>
  <c r="L426" i="36"/>
  <c r="M426" i="36"/>
  <c r="N426" i="36"/>
  <c r="O426" i="36"/>
  <c r="Q426" i="36"/>
  <c r="F427" i="36"/>
  <c r="K427" i="36"/>
  <c r="M427" i="36"/>
  <c r="F428" i="36"/>
  <c r="K428" i="36"/>
  <c r="L428" i="36"/>
  <c r="M428" i="36"/>
  <c r="N428" i="36" s="1"/>
  <c r="Q428" i="36" s="1"/>
  <c r="D429" i="36"/>
  <c r="M429" i="36" s="1"/>
  <c r="F429" i="36"/>
  <c r="K429" i="36"/>
  <c r="F430" i="36"/>
  <c r="K430" i="36"/>
  <c r="L430" i="36"/>
  <c r="M430" i="36"/>
  <c r="N430" i="36"/>
  <c r="O430" i="36"/>
  <c r="Q430" i="36"/>
  <c r="F431" i="36"/>
  <c r="K431" i="36"/>
  <c r="M431" i="36"/>
  <c r="F432" i="36"/>
  <c r="K432" i="36"/>
  <c r="L432" i="36"/>
  <c r="M432" i="36"/>
  <c r="F433" i="36"/>
  <c r="K433" i="36"/>
  <c r="M433" i="36"/>
  <c r="N432" i="36" s="1"/>
  <c r="F434" i="36"/>
  <c r="K434" i="36"/>
  <c r="L434" i="36"/>
  <c r="N434" i="36" s="1"/>
  <c r="M434" i="36"/>
  <c r="F435" i="36"/>
  <c r="K435" i="36"/>
  <c r="M435" i="36"/>
  <c r="F436" i="36"/>
  <c r="K436" i="36"/>
  <c r="L436" i="36"/>
  <c r="M436" i="36"/>
  <c r="N436" i="36"/>
  <c r="O436" i="36"/>
  <c r="Q436" i="36"/>
  <c r="F437" i="36"/>
  <c r="K437" i="36"/>
  <c r="M437" i="36"/>
  <c r="F438" i="36"/>
  <c r="K438" i="36"/>
  <c r="L438" i="36"/>
  <c r="M438" i="36"/>
  <c r="F439" i="36"/>
  <c r="K439" i="36"/>
  <c r="M439" i="36"/>
  <c r="N438" i="36" s="1"/>
  <c r="O438" i="36" s="1"/>
  <c r="F440" i="36"/>
  <c r="K440" i="36"/>
  <c r="L440" i="36"/>
  <c r="N440" i="36" s="1"/>
  <c r="M440" i="36"/>
  <c r="F441" i="36"/>
  <c r="K441" i="36"/>
  <c r="M441" i="36"/>
  <c r="F442" i="36"/>
  <c r="K442" i="36"/>
  <c r="L442" i="36"/>
  <c r="N442" i="36" s="1"/>
  <c r="M442" i="36"/>
  <c r="F443" i="36"/>
  <c r="K443" i="36"/>
  <c r="M443" i="36"/>
  <c r="F444" i="36"/>
  <c r="K444" i="36"/>
  <c r="L444" i="36"/>
  <c r="M444" i="36"/>
  <c r="N444" i="36" s="1"/>
  <c r="F445" i="36"/>
  <c r="K445" i="36"/>
  <c r="M445" i="36"/>
  <c r="F446" i="36"/>
  <c r="K446" i="36"/>
  <c r="L446" i="36"/>
  <c r="D447" i="36"/>
  <c r="K447" i="36"/>
  <c r="F448" i="36"/>
  <c r="K448" i="36"/>
  <c r="M448" i="36"/>
  <c r="F449" i="36"/>
  <c r="K449" i="36"/>
  <c r="M449" i="36"/>
  <c r="N448" i="36" s="1"/>
  <c r="F450" i="36"/>
  <c r="K450" i="36"/>
  <c r="M450" i="36"/>
  <c r="N450" i="36" s="1"/>
  <c r="Q450" i="36" s="1"/>
  <c r="F451" i="36"/>
  <c r="K451" i="36"/>
  <c r="M451" i="36"/>
  <c r="F452" i="36"/>
  <c r="K452" i="36"/>
  <c r="M452" i="36"/>
  <c r="F453" i="36"/>
  <c r="K453" i="36"/>
  <c r="M453" i="36"/>
  <c r="F454" i="36"/>
  <c r="K454" i="36"/>
  <c r="M454" i="36"/>
  <c r="N454" i="36"/>
  <c r="F455" i="36"/>
  <c r="K455" i="36"/>
  <c r="M455" i="36"/>
  <c r="F456" i="36"/>
  <c r="K456" i="36"/>
  <c r="M456" i="36"/>
  <c r="F457" i="36"/>
  <c r="K457" i="36"/>
  <c r="M457" i="36"/>
  <c r="N456" i="36" s="1"/>
  <c r="F458" i="36"/>
  <c r="K458" i="36"/>
  <c r="M458" i="36"/>
  <c r="F459" i="36"/>
  <c r="K459" i="36"/>
  <c r="M459" i="36"/>
  <c r="N458" i="36" s="1"/>
  <c r="F460" i="36"/>
  <c r="K460" i="36"/>
  <c r="M460" i="36"/>
  <c r="N460" i="36" s="1"/>
  <c r="F461" i="36"/>
  <c r="K461" i="36"/>
  <c r="M461" i="36"/>
  <c r="F462" i="36"/>
  <c r="K462" i="36"/>
  <c r="L462" i="36"/>
  <c r="M462" i="36"/>
  <c r="F463" i="36"/>
  <c r="K463" i="36"/>
  <c r="M463" i="36"/>
  <c r="F464" i="36"/>
  <c r="K464" i="36"/>
  <c r="F465" i="36"/>
  <c r="K465" i="36"/>
  <c r="M465" i="36"/>
  <c r="N464" i="36" s="1"/>
  <c r="Q464" i="36" s="1"/>
  <c r="F466" i="36"/>
  <c r="K466" i="36"/>
  <c r="L466" i="36"/>
  <c r="M466" i="36"/>
  <c r="F467" i="36"/>
  <c r="K467" i="36"/>
  <c r="M467" i="36"/>
  <c r="N466" i="36" s="1"/>
  <c r="F468" i="36"/>
  <c r="K468" i="36"/>
  <c r="M468" i="36"/>
  <c r="F469" i="36"/>
  <c r="K469" i="36"/>
  <c r="M469" i="36"/>
  <c r="N468" i="36" s="1"/>
  <c r="F470" i="36"/>
  <c r="K470" i="36"/>
  <c r="M470" i="36"/>
  <c r="O470" i="36"/>
  <c r="Q470" i="36"/>
  <c r="F471" i="36"/>
  <c r="K471" i="36"/>
  <c r="F472" i="36"/>
  <c r="K472" i="36"/>
  <c r="M472" i="36"/>
  <c r="N472" i="36" s="1"/>
  <c r="F473" i="36"/>
  <c r="K473" i="36"/>
  <c r="M473" i="36"/>
  <c r="F474" i="36"/>
  <c r="K474" i="36"/>
  <c r="L474" i="36"/>
  <c r="M474" i="36"/>
  <c r="F475" i="36"/>
  <c r="K475" i="36"/>
  <c r="M475" i="36"/>
  <c r="F476" i="36"/>
  <c r="K476" i="36"/>
  <c r="L476" i="36"/>
  <c r="M476" i="36"/>
  <c r="F477" i="36"/>
  <c r="K477" i="36"/>
  <c r="M477" i="36"/>
  <c r="N476" i="36" s="1"/>
  <c r="F478" i="36"/>
  <c r="K478" i="36"/>
  <c r="L478" i="36"/>
  <c r="M478" i="36"/>
  <c r="N478" i="36" s="1"/>
  <c r="F479" i="36"/>
  <c r="K479" i="36"/>
  <c r="M479" i="36"/>
  <c r="F480" i="36"/>
  <c r="K480" i="36"/>
  <c r="L480" i="36"/>
  <c r="Q480" i="36"/>
  <c r="F481" i="36"/>
  <c r="K481" i="36"/>
  <c r="M481" i="36"/>
  <c r="N480" i="36" s="1"/>
  <c r="F482" i="36"/>
  <c r="K482" i="36"/>
  <c r="L482" i="36"/>
  <c r="N482" i="36" s="1"/>
  <c r="M482" i="36"/>
  <c r="F483" i="36"/>
  <c r="K483" i="36"/>
  <c r="M483" i="36"/>
  <c r="F484" i="36"/>
  <c r="K484" i="36"/>
  <c r="L484" i="36"/>
  <c r="M484" i="36"/>
  <c r="F485" i="36"/>
  <c r="K485" i="36"/>
  <c r="M485" i="36"/>
  <c r="F486" i="36"/>
  <c r="K486" i="36"/>
  <c r="M486" i="36"/>
  <c r="F487" i="36"/>
  <c r="K487" i="36"/>
  <c r="M487" i="36"/>
  <c r="N486" i="36" s="1"/>
  <c r="Q486" i="36" s="1"/>
  <c r="F488" i="36"/>
  <c r="K488" i="36"/>
  <c r="L488" i="36"/>
  <c r="N488" i="36"/>
  <c r="O488" i="36"/>
  <c r="Q488" i="36"/>
  <c r="F489" i="36"/>
  <c r="K489" i="36"/>
  <c r="F490" i="36"/>
  <c r="K490" i="36"/>
  <c r="L490" i="36"/>
  <c r="M490" i="36"/>
  <c r="F491" i="36"/>
  <c r="K491" i="36"/>
  <c r="M491" i="36"/>
  <c r="N490" i="36" s="1"/>
  <c r="F492" i="36"/>
  <c r="K492" i="36"/>
  <c r="M492" i="36"/>
  <c r="F493" i="36"/>
  <c r="K493" i="36"/>
  <c r="M493" i="36"/>
  <c r="F494" i="36"/>
  <c r="K494" i="36"/>
  <c r="M494" i="36"/>
  <c r="F495" i="36"/>
  <c r="K495" i="36"/>
  <c r="M495" i="36"/>
  <c r="F496" i="36"/>
  <c r="K496" i="36"/>
  <c r="M496" i="36"/>
  <c r="F497" i="36"/>
  <c r="K497" i="36"/>
  <c r="M497" i="36"/>
  <c r="N496" i="36" s="1"/>
  <c r="F498" i="36"/>
  <c r="K498" i="36"/>
  <c r="M498" i="36"/>
  <c r="F499" i="36"/>
  <c r="K499" i="36"/>
  <c r="M499" i="36"/>
  <c r="F500" i="36"/>
  <c r="K500" i="36"/>
  <c r="M500" i="36"/>
  <c r="F501" i="36"/>
  <c r="K501" i="36"/>
  <c r="M501" i="36"/>
  <c r="N500" i="36" s="1"/>
  <c r="Q500" i="36" s="1"/>
  <c r="F502" i="36"/>
  <c r="K502" i="36"/>
  <c r="L502" i="36"/>
  <c r="M502" i="36"/>
  <c r="N502" i="36"/>
  <c r="O502" i="36"/>
  <c r="Q502" i="36"/>
  <c r="F503" i="36"/>
  <c r="K503" i="36"/>
  <c r="M503" i="36"/>
  <c r="F504" i="36"/>
  <c r="K504" i="36"/>
  <c r="M504" i="36"/>
  <c r="Q504" i="36"/>
  <c r="F505" i="36"/>
  <c r="K505" i="36"/>
  <c r="M505" i="36"/>
  <c r="F506" i="36"/>
  <c r="K506" i="36"/>
  <c r="M506" i="36"/>
  <c r="N506" i="36"/>
  <c r="Q506" i="36"/>
  <c r="F507" i="36"/>
  <c r="K507" i="36"/>
  <c r="M507" i="36"/>
  <c r="F508" i="36"/>
  <c r="K508" i="36"/>
  <c r="M508" i="36"/>
  <c r="Q508" i="36"/>
  <c r="F509" i="36"/>
  <c r="K509" i="36"/>
  <c r="M509" i="36"/>
  <c r="F510" i="36"/>
  <c r="K510" i="36"/>
  <c r="M510" i="36"/>
  <c r="N510" i="36"/>
  <c r="Q510" i="36"/>
  <c r="F511" i="36"/>
  <c r="K511" i="36"/>
  <c r="M511" i="36"/>
  <c r="F512" i="36"/>
  <c r="K512" i="36"/>
  <c r="M512" i="36"/>
  <c r="N512" i="36" s="1"/>
  <c r="Q512" i="36" s="1"/>
  <c r="F513" i="36"/>
  <c r="K513" i="36"/>
  <c r="M513" i="36"/>
  <c r="F514" i="36"/>
  <c r="K514" i="36"/>
  <c r="M514" i="36"/>
  <c r="Q514" i="36"/>
  <c r="F515" i="36"/>
  <c r="K515" i="36"/>
  <c r="M515" i="36"/>
  <c r="F516" i="36"/>
  <c r="K516" i="36"/>
  <c r="M516" i="36"/>
  <c r="F517" i="36"/>
  <c r="K517" i="36"/>
  <c r="M517" i="36"/>
  <c r="N516" i="36" s="1"/>
  <c r="Q516" i="36" s="1"/>
  <c r="F518" i="36"/>
  <c r="K518" i="36"/>
  <c r="M518" i="36"/>
  <c r="Q518" i="36"/>
  <c r="F519" i="36"/>
  <c r="K519" i="36"/>
  <c r="M519" i="36"/>
  <c r="F520" i="36"/>
  <c r="K520" i="36"/>
  <c r="L520" i="36"/>
  <c r="M520" i="36"/>
  <c r="D521" i="36"/>
  <c r="M521" i="36" s="1"/>
  <c r="N520" i="36" s="1"/>
  <c r="F521" i="36"/>
  <c r="K521" i="36"/>
  <c r="F522" i="36"/>
  <c r="K522" i="36"/>
  <c r="M522" i="36"/>
  <c r="N522" i="36" s="1"/>
  <c r="Q522" i="36" s="1"/>
  <c r="F523" i="36"/>
  <c r="K523" i="36"/>
  <c r="M523" i="36"/>
  <c r="F524" i="36"/>
  <c r="K524" i="36"/>
  <c r="M524" i="36"/>
  <c r="N524" i="36"/>
  <c r="Q524" i="36"/>
  <c r="F525" i="36"/>
  <c r="K525" i="36"/>
  <c r="M525" i="36"/>
  <c r="F526" i="36"/>
  <c r="K526" i="36"/>
  <c r="L526" i="36"/>
  <c r="N526" i="36" s="1"/>
  <c r="D527" i="36"/>
  <c r="F527" i="36"/>
  <c r="K527" i="36"/>
  <c r="M527" i="36"/>
  <c r="F528" i="36"/>
  <c r="K528" i="36"/>
  <c r="L528" i="36"/>
  <c r="N528" i="36"/>
  <c r="O528" i="36" s="1"/>
  <c r="D529" i="36"/>
  <c r="F529" i="36"/>
  <c r="K529" i="36"/>
  <c r="M529" i="36"/>
  <c r="F530" i="36"/>
  <c r="K530" i="36"/>
  <c r="M530" i="36"/>
  <c r="N530" i="36"/>
  <c r="Q530" i="36"/>
  <c r="F531" i="36"/>
  <c r="K531" i="36"/>
  <c r="M531" i="36"/>
  <c r="F532" i="36"/>
  <c r="K532" i="36"/>
  <c r="M532" i="36"/>
  <c r="F533" i="36"/>
  <c r="K533" i="36"/>
  <c r="M533" i="36"/>
  <c r="N532" i="36" s="1"/>
  <c r="Q532" i="36" s="1"/>
  <c r="F534" i="36"/>
  <c r="K534" i="36"/>
  <c r="M534" i="36"/>
  <c r="F535" i="36"/>
  <c r="K535" i="36"/>
  <c r="M535" i="36"/>
  <c r="N534" i="36" s="1"/>
  <c r="Q534" i="36" s="1"/>
  <c r="F536" i="36"/>
  <c r="K536" i="36"/>
  <c r="L536" i="36"/>
  <c r="N536" i="36"/>
  <c r="Q536" i="36" s="1"/>
  <c r="O536" i="36"/>
  <c r="D537" i="36"/>
  <c r="F537" i="36"/>
  <c r="K537" i="36"/>
  <c r="M537" i="36"/>
  <c r="F538" i="36"/>
  <c r="K538" i="36"/>
  <c r="M538" i="36"/>
  <c r="F539" i="36"/>
  <c r="K539" i="36"/>
  <c r="M539" i="36"/>
  <c r="N538" i="36" s="1"/>
  <c r="Q538" i="36" s="1"/>
  <c r="F540" i="36"/>
  <c r="K540" i="36"/>
  <c r="M540" i="36"/>
  <c r="N540" i="36"/>
  <c r="Q540" i="36"/>
  <c r="F541" i="36"/>
  <c r="K541" i="36"/>
  <c r="M541" i="36"/>
  <c r="F542" i="36"/>
  <c r="K542" i="36"/>
  <c r="M542" i="36"/>
  <c r="N542" i="36"/>
  <c r="Q542" i="36" s="1"/>
  <c r="F543" i="36"/>
  <c r="K543" i="36"/>
  <c r="M543" i="36"/>
  <c r="F544" i="36"/>
  <c r="K544" i="36"/>
  <c r="M544" i="36"/>
  <c r="N544" i="36"/>
  <c r="Q544" i="36"/>
  <c r="F545" i="36"/>
  <c r="K545" i="36"/>
  <c r="M545" i="36"/>
  <c r="F546" i="36"/>
  <c r="K546" i="36"/>
  <c r="L546" i="36"/>
  <c r="N546" i="36"/>
  <c r="O546" i="36" s="1"/>
  <c r="Q546" i="36"/>
  <c r="K547" i="36"/>
  <c r="F548" i="36"/>
  <c r="K548" i="36"/>
  <c r="M548" i="36"/>
  <c r="F549" i="36"/>
  <c r="K549" i="36"/>
  <c r="M549" i="36"/>
  <c r="N548" i="36" s="1"/>
  <c r="Q548" i="36" s="1"/>
  <c r="F550" i="36"/>
  <c r="K550" i="36"/>
  <c r="M550" i="36"/>
  <c r="F551" i="36"/>
  <c r="K551" i="36"/>
  <c r="M551" i="36"/>
  <c r="N550" i="36" s="1"/>
  <c r="Q550" i="36" s="1"/>
  <c r="F552" i="36"/>
  <c r="K552" i="36"/>
  <c r="M552" i="36"/>
  <c r="N552" i="36" s="1"/>
  <c r="Q552" i="36" s="1"/>
  <c r="F553" i="36"/>
  <c r="K553" i="36"/>
  <c r="M553" i="36"/>
  <c r="F554" i="36"/>
  <c r="K554" i="36"/>
  <c r="M554" i="36"/>
  <c r="F555" i="36"/>
  <c r="K555" i="36"/>
  <c r="M555" i="36"/>
  <c r="N554" i="36" s="1"/>
  <c r="Q554" i="36" s="1"/>
  <c r="F556" i="36"/>
  <c r="K556" i="36"/>
  <c r="M556" i="36"/>
  <c r="F557" i="36"/>
  <c r="K557" i="36"/>
  <c r="M557" i="36"/>
  <c r="N556" i="36" s="1"/>
  <c r="Q556" i="36" s="1"/>
  <c r="F558" i="36"/>
  <c r="K558" i="36"/>
  <c r="M558" i="36"/>
  <c r="F559" i="36"/>
  <c r="K559" i="36"/>
  <c r="M559" i="36"/>
  <c r="N558" i="36" s="1"/>
  <c r="Q558" i="36" s="1"/>
  <c r="F560" i="36"/>
  <c r="K560" i="36"/>
  <c r="M560" i="36"/>
  <c r="N560" i="36" s="1"/>
  <c r="Q560" i="36" s="1"/>
  <c r="F561" i="36"/>
  <c r="K561" i="36"/>
  <c r="M561" i="36"/>
  <c r="F562" i="36"/>
  <c r="K562" i="36"/>
  <c r="M562" i="36"/>
  <c r="F563" i="36"/>
  <c r="K563" i="36"/>
  <c r="M563" i="36"/>
  <c r="N562" i="36" s="1"/>
  <c r="Q562" i="36" s="1"/>
  <c r="F564" i="36"/>
  <c r="K564" i="36"/>
  <c r="M564" i="36"/>
  <c r="F565" i="36"/>
  <c r="K565" i="36"/>
  <c r="M565" i="36"/>
  <c r="N564" i="36" s="1"/>
  <c r="Q564" i="36" s="1"/>
  <c r="F566" i="36"/>
  <c r="K566" i="36"/>
  <c r="M566" i="36"/>
  <c r="F567" i="36"/>
  <c r="K567" i="36"/>
  <c r="M567" i="36"/>
  <c r="N566" i="36" s="1"/>
  <c r="Q566" i="36" s="1"/>
  <c r="F568" i="36"/>
  <c r="K568" i="36"/>
  <c r="M568" i="36"/>
  <c r="F569" i="36"/>
  <c r="K569" i="36"/>
  <c r="M569" i="36"/>
  <c r="N568" i="36" s="1"/>
  <c r="Q568" i="36" s="1"/>
  <c r="F570" i="36"/>
  <c r="K570" i="36"/>
  <c r="M570" i="36"/>
  <c r="F571" i="36"/>
  <c r="K571" i="36"/>
  <c r="M571" i="36"/>
  <c r="N570" i="36" s="1"/>
  <c r="Q570" i="36" s="1"/>
  <c r="F572" i="36"/>
  <c r="K572" i="36"/>
  <c r="M572" i="36"/>
  <c r="N572" i="36"/>
  <c r="Q572" i="36" s="1"/>
  <c r="F573" i="36"/>
  <c r="K573" i="36"/>
  <c r="M573" i="36"/>
  <c r="F574" i="36"/>
  <c r="K574" i="36"/>
  <c r="M574" i="36"/>
  <c r="F575" i="36"/>
  <c r="K575" i="36"/>
  <c r="M575" i="36"/>
  <c r="N574" i="36" s="1"/>
  <c r="Q574" i="36" s="1"/>
  <c r="F576" i="36"/>
  <c r="K576" i="36"/>
  <c r="L576" i="36"/>
  <c r="M576" i="36"/>
  <c r="D577" i="36" s="1"/>
  <c r="K577" i="36"/>
  <c r="F578" i="36"/>
  <c r="K578" i="36"/>
  <c r="M578" i="36"/>
  <c r="N578" i="36"/>
  <c r="Q578" i="36"/>
  <c r="F579" i="36"/>
  <c r="K579" i="36"/>
  <c r="M579" i="36"/>
  <c r="F580" i="36"/>
  <c r="K580" i="36"/>
  <c r="L580" i="36"/>
  <c r="M580" i="36"/>
  <c r="D581" i="36" s="1"/>
  <c r="F581" i="36" s="1"/>
  <c r="K581" i="36"/>
  <c r="F582" i="36"/>
  <c r="K582" i="36"/>
  <c r="M582" i="36"/>
  <c r="F583" i="36"/>
  <c r="K583" i="36"/>
  <c r="M583" i="36"/>
  <c r="F584" i="36"/>
  <c r="K584" i="36"/>
  <c r="L584" i="36"/>
  <c r="M584" i="36"/>
  <c r="D585" i="36"/>
  <c r="F585" i="36" s="1"/>
  <c r="K585" i="36"/>
  <c r="F586" i="36"/>
  <c r="K586" i="36"/>
  <c r="M586" i="36"/>
  <c r="F587" i="36"/>
  <c r="K587" i="36"/>
  <c r="M587" i="36"/>
  <c r="N586" i="36" s="1"/>
  <c r="Q586" i="36" s="1"/>
  <c r="F588" i="36"/>
  <c r="K588" i="36"/>
  <c r="L588" i="36"/>
  <c r="M588" i="36"/>
  <c r="N588" i="36"/>
  <c r="O588" i="36" s="1"/>
  <c r="D589" i="36"/>
  <c r="F589" i="36"/>
  <c r="K589" i="36"/>
  <c r="M589" i="36"/>
  <c r="F590" i="36"/>
  <c r="K590" i="36"/>
  <c r="M590" i="36"/>
  <c r="N590" i="36"/>
  <c r="O590" i="36" s="1"/>
  <c r="F591" i="36"/>
  <c r="K591" i="36"/>
  <c r="M591" i="36"/>
  <c r="F592" i="36"/>
  <c r="K592" i="36"/>
  <c r="L592" i="36"/>
  <c r="N592" i="36" s="1"/>
  <c r="O592" i="36" s="1"/>
  <c r="M592" i="36"/>
  <c r="D593" i="36" s="1"/>
  <c r="F593" i="36"/>
  <c r="K593" i="36"/>
  <c r="M593" i="36"/>
  <c r="D594" i="36"/>
  <c r="M594" i="36" s="1"/>
  <c r="D595" i="36" s="1"/>
  <c r="F594" i="36"/>
  <c r="K594" i="36"/>
  <c r="L594" i="36"/>
  <c r="F595" i="36"/>
  <c r="K595" i="36"/>
  <c r="M595" i="36"/>
  <c r="D596" i="36"/>
  <c r="F596" i="36" s="1"/>
  <c r="K596" i="36"/>
  <c r="L596" i="36"/>
  <c r="K597" i="36"/>
  <c r="D598" i="36"/>
  <c r="F598" i="36"/>
  <c r="K598" i="36"/>
  <c r="L598" i="36"/>
  <c r="M598" i="36"/>
  <c r="D599" i="36"/>
  <c r="F599" i="36"/>
  <c r="K599" i="36"/>
  <c r="M599" i="36"/>
  <c r="N598" i="36" s="1"/>
  <c r="O598" i="36" s="1"/>
  <c r="D600" i="36"/>
  <c r="M600" i="36" s="1"/>
  <c r="F600" i="36"/>
  <c r="K600" i="36"/>
  <c r="L600" i="36"/>
  <c r="D601" i="36"/>
  <c r="F601" i="36" s="1"/>
  <c r="K601" i="36"/>
  <c r="M601" i="36"/>
  <c r="D602" i="36"/>
  <c r="F602" i="36"/>
  <c r="K602" i="36"/>
  <c r="L602" i="36"/>
  <c r="M602" i="36"/>
  <c r="D603" i="36"/>
  <c r="K603" i="36"/>
  <c r="D604" i="36"/>
  <c r="F604" i="36"/>
  <c r="K604" i="36"/>
  <c r="L604" i="36"/>
  <c r="M604" i="36"/>
  <c r="D605" i="36"/>
  <c r="F605" i="36" s="1"/>
  <c r="K605" i="36"/>
  <c r="M605" i="36"/>
  <c r="N604" i="36" s="1"/>
  <c r="O604" i="36" s="1"/>
  <c r="D606" i="36"/>
  <c r="M606" i="36" s="1"/>
  <c r="F606" i="36"/>
  <c r="K606" i="36"/>
  <c r="L606" i="36"/>
  <c r="K607" i="36"/>
  <c r="D608" i="36"/>
  <c r="M608" i="36" s="1"/>
  <c r="F608" i="36"/>
  <c r="K608" i="36"/>
  <c r="L608" i="36"/>
  <c r="K609" i="36"/>
  <c r="D610" i="36"/>
  <c r="M610" i="36" s="1"/>
  <c r="F610" i="36"/>
  <c r="K610" i="36"/>
  <c r="L610" i="36"/>
  <c r="K611" i="36"/>
  <c r="D612" i="36"/>
  <c r="K612" i="36"/>
  <c r="L612" i="36"/>
  <c r="K613" i="36"/>
  <c r="D614" i="36"/>
  <c r="F614" i="36"/>
  <c r="K614" i="36"/>
  <c r="L614" i="36"/>
  <c r="M614" i="36"/>
  <c r="D615" i="36" s="1"/>
  <c r="F615" i="36" s="1"/>
  <c r="K615" i="36"/>
  <c r="M615" i="36"/>
  <c r="N614" i="36" s="1"/>
  <c r="O614" i="36" s="1"/>
  <c r="D616" i="36"/>
  <c r="F616" i="36"/>
  <c r="K616" i="36"/>
  <c r="L616" i="36"/>
  <c r="M616" i="36"/>
  <c r="D617" i="36" s="1"/>
  <c r="K617" i="36"/>
  <c r="D618" i="36"/>
  <c r="F618" i="36"/>
  <c r="K618" i="36"/>
  <c r="L618" i="36"/>
  <c r="M618" i="36"/>
  <c r="N618" i="36" s="1"/>
  <c r="O618" i="36" s="1"/>
  <c r="D619" i="36"/>
  <c r="F619" i="36"/>
  <c r="K619" i="36"/>
  <c r="M619" i="36"/>
  <c r="D620" i="36"/>
  <c r="F620" i="36" s="1"/>
  <c r="K620" i="36"/>
  <c r="L620" i="36"/>
  <c r="K621" i="36"/>
  <c r="D622" i="36"/>
  <c r="F622" i="36"/>
  <c r="K622" i="36"/>
  <c r="L622" i="36"/>
  <c r="M622" i="36"/>
  <c r="D623" i="36"/>
  <c r="M623" i="36" s="1"/>
  <c r="N622" i="36" s="1"/>
  <c r="O622" i="36" s="1"/>
  <c r="F623" i="36"/>
  <c r="K623" i="36"/>
  <c r="D624" i="36"/>
  <c r="F624" i="36"/>
  <c r="K624" i="36"/>
  <c r="L624" i="36"/>
  <c r="M624" i="36"/>
  <c r="N624" i="36" s="1"/>
  <c r="O624" i="36" s="1"/>
  <c r="D625" i="36"/>
  <c r="F625" i="36"/>
  <c r="K625" i="36"/>
  <c r="M625" i="36"/>
  <c r="D626" i="36"/>
  <c r="M626" i="36" s="1"/>
  <c r="D627" i="36" s="1"/>
  <c r="M627" i="36" s="1"/>
  <c r="F626" i="36"/>
  <c r="K626" i="36"/>
  <c r="L626" i="36"/>
  <c r="F627" i="36"/>
  <c r="K627" i="36"/>
  <c r="D628" i="36"/>
  <c r="F628" i="36"/>
  <c r="K628" i="36"/>
  <c r="L628" i="36"/>
  <c r="M628" i="36"/>
  <c r="D629" i="36" s="1"/>
  <c r="K629" i="36"/>
  <c r="D630" i="36"/>
  <c r="F630" i="36"/>
  <c r="K630" i="36"/>
  <c r="L630" i="36"/>
  <c r="N630" i="36" s="1"/>
  <c r="O630" i="36" s="1"/>
  <c r="M630" i="36"/>
  <c r="D631" i="36"/>
  <c r="F631" i="36"/>
  <c r="K631" i="36"/>
  <c r="M631" i="36"/>
  <c r="D632" i="36"/>
  <c r="M632" i="36" s="1"/>
  <c r="F632" i="36"/>
  <c r="K632" i="36"/>
  <c r="L632" i="36"/>
  <c r="D633" i="36"/>
  <c r="F633" i="36"/>
  <c r="K633" i="36"/>
  <c r="M633" i="36"/>
  <c r="D634" i="36"/>
  <c r="F634" i="36" s="1"/>
  <c r="K634" i="36"/>
  <c r="L634" i="36"/>
  <c r="K635" i="36"/>
  <c r="D636" i="36"/>
  <c r="F636" i="36"/>
  <c r="K636" i="36"/>
  <c r="L636" i="36"/>
  <c r="M636" i="36"/>
  <c r="D637" i="36"/>
  <c r="F637" i="36" s="1"/>
  <c r="K637" i="36"/>
  <c r="D638" i="36"/>
  <c r="M638" i="36" s="1"/>
  <c r="F638" i="36"/>
  <c r="K638" i="36"/>
  <c r="L638" i="36"/>
  <c r="D639" i="36"/>
  <c r="F639" i="36" s="1"/>
  <c r="K639" i="36"/>
  <c r="M639" i="36"/>
  <c r="D640" i="36"/>
  <c r="M640" i="36" s="1"/>
  <c r="D641" i="36" s="1"/>
  <c r="F640" i="36"/>
  <c r="K640" i="36"/>
  <c r="L640" i="36"/>
  <c r="K641" i="36"/>
  <c r="D642" i="36"/>
  <c r="F642" i="36" s="1"/>
  <c r="K642" i="36"/>
  <c r="L642" i="36"/>
  <c r="N642" i="36" s="1"/>
  <c r="O642" i="36" s="1"/>
  <c r="M642" i="36"/>
  <c r="D643" i="36"/>
  <c r="F643" i="36"/>
  <c r="K643" i="36"/>
  <c r="M643" i="36"/>
  <c r="D644" i="36"/>
  <c r="K644" i="36"/>
  <c r="L644" i="36"/>
  <c r="K645" i="36"/>
  <c r="D646" i="36"/>
  <c r="F646" i="36" s="1"/>
  <c r="K646" i="36"/>
  <c r="L646" i="36"/>
  <c r="M646" i="36"/>
  <c r="D647" i="36" s="1"/>
  <c r="F647" i="36" s="1"/>
  <c r="K647" i="36"/>
  <c r="M647" i="36"/>
  <c r="N646" i="36" s="1"/>
  <c r="O646" i="36" s="1"/>
  <c r="D648" i="36"/>
  <c r="F648" i="36"/>
  <c r="K648" i="36"/>
  <c r="L648" i="36"/>
  <c r="M648" i="36"/>
  <c r="N648" i="36" s="1"/>
  <c r="O648" i="36" s="1"/>
  <c r="D649" i="36"/>
  <c r="F649" i="36"/>
  <c r="K649" i="36"/>
  <c r="M649" i="36"/>
  <c r="D650" i="36"/>
  <c r="F650" i="36"/>
  <c r="K650" i="36"/>
  <c r="L650" i="36"/>
  <c r="M650" i="36"/>
  <c r="D651" i="36" s="1"/>
  <c r="K651" i="36"/>
  <c r="D652" i="36"/>
  <c r="F652" i="36"/>
  <c r="K652" i="36"/>
  <c r="L652" i="36"/>
  <c r="M652" i="36"/>
  <c r="D653" i="36" s="1"/>
  <c r="F653" i="36"/>
  <c r="K653" i="36"/>
  <c r="M653" i="36"/>
  <c r="D654" i="36"/>
  <c r="M654" i="36" s="1"/>
  <c r="F654" i="36"/>
  <c r="K654" i="36"/>
  <c r="L654" i="36"/>
  <c r="K655" i="36"/>
  <c r="D656" i="36"/>
  <c r="F656" i="36"/>
  <c r="K656" i="36"/>
  <c r="L656" i="36"/>
  <c r="M656" i="36"/>
  <c r="D657" i="36"/>
  <c r="F657" i="36" s="1"/>
  <c r="K657" i="36"/>
  <c r="D658" i="36"/>
  <c r="M658" i="36" s="1"/>
  <c r="F658" i="36"/>
  <c r="K658" i="36"/>
  <c r="L658" i="36"/>
  <c r="D659" i="36"/>
  <c r="F659" i="36"/>
  <c r="K659" i="36"/>
  <c r="M659" i="36"/>
  <c r="F2" i="35"/>
  <c r="K2" i="35"/>
  <c r="M2" i="35"/>
  <c r="F3" i="35"/>
  <c r="K3" i="35"/>
  <c r="M3" i="35"/>
  <c r="N2" i="35" s="1"/>
  <c r="F4" i="35"/>
  <c r="K4" i="35"/>
  <c r="M4" i="35"/>
  <c r="F5" i="35"/>
  <c r="K5" i="35"/>
  <c r="M5" i="35"/>
  <c r="N4" i="35" s="1"/>
  <c r="F6" i="35"/>
  <c r="K6" i="35"/>
  <c r="M6" i="35"/>
  <c r="F7" i="35"/>
  <c r="K7" i="35"/>
  <c r="M7" i="35"/>
  <c r="F8" i="35"/>
  <c r="K8" i="35"/>
  <c r="O8" i="35"/>
  <c r="Q8" i="35"/>
  <c r="F9" i="35"/>
  <c r="K9" i="35"/>
  <c r="F10" i="35"/>
  <c r="K10" i="35"/>
  <c r="F11" i="35"/>
  <c r="K11" i="35"/>
  <c r="M11" i="35"/>
  <c r="N10" i="35" s="1"/>
  <c r="K12" i="35"/>
  <c r="M12" i="35"/>
  <c r="N12" i="35" s="1"/>
  <c r="F13" i="35"/>
  <c r="K13" i="35"/>
  <c r="M13" i="35"/>
  <c r="K14" i="35"/>
  <c r="M14" i="35"/>
  <c r="F15" i="35"/>
  <c r="K15" i="35"/>
  <c r="M15" i="35"/>
  <c r="F16" i="35"/>
  <c r="K16" i="35"/>
  <c r="L16" i="35"/>
  <c r="O16" i="35"/>
  <c r="Q16" i="35"/>
  <c r="F17" i="35"/>
  <c r="K17" i="35"/>
  <c r="M17" i="35"/>
  <c r="F18" i="35"/>
  <c r="K18" i="35"/>
  <c r="M18" i="35"/>
  <c r="F19" i="35"/>
  <c r="K19" i="35"/>
  <c r="M19" i="35"/>
  <c r="F20" i="35"/>
  <c r="K20" i="35"/>
  <c r="M20" i="35"/>
  <c r="F21" i="35"/>
  <c r="K21" i="35"/>
  <c r="M21" i="35"/>
  <c r="F22" i="35"/>
  <c r="K22" i="35"/>
  <c r="M22" i="35"/>
  <c r="F23" i="35"/>
  <c r="K23" i="35"/>
  <c r="M23" i="35"/>
  <c r="N22" i="35" s="1"/>
  <c r="F24" i="35"/>
  <c r="K24" i="35"/>
  <c r="L24" i="35"/>
  <c r="N24" i="35" s="1"/>
  <c r="F25" i="35"/>
  <c r="K25" i="35"/>
  <c r="K26" i="35"/>
  <c r="M26" i="35"/>
  <c r="N26" i="35" s="1"/>
  <c r="F27" i="35"/>
  <c r="K27" i="35"/>
  <c r="M27" i="35"/>
  <c r="F28" i="35"/>
  <c r="K28" i="35"/>
  <c r="M28" i="35"/>
  <c r="N28" i="35"/>
  <c r="F29" i="35"/>
  <c r="K29" i="35"/>
  <c r="M29" i="35"/>
  <c r="F30" i="35"/>
  <c r="K30" i="35"/>
  <c r="M30" i="35"/>
  <c r="N30" i="35"/>
  <c r="F31" i="35"/>
  <c r="K31" i="35"/>
  <c r="M31" i="35"/>
  <c r="D32" i="35"/>
  <c r="F32" i="35"/>
  <c r="K32" i="35"/>
  <c r="L32" i="35"/>
  <c r="M32" i="35"/>
  <c r="D33" i="35" s="1"/>
  <c r="K33" i="35"/>
  <c r="F34" i="35"/>
  <c r="K34" i="35"/>
  <c r="M34" i="35"/>
  <c r="F35" i="35"/>
  <c r="K35" i="35"/>
  <c r="M35" i="35"/>
  <c r="N34" i="35" s="1"/>
  <c r="D36" i="35"/>
  <c r="M36" i="35" s="1"/>
  <c r="D37" i="35" s="1"/>
  <c r="F36" i="35"/>
  <c r="K36" i="35"/>
  <c r="L36" i="35"/>
  <c r="K37" i="35"/>
  <c r="F38" i="35"/>
  <c r="K38" i="35"/>
  <c r="M38" i="35"/>
  <c r="F39" i="35"/>
  <c r="K39" i="35"/>
  <c r="M39" i="35"/>
  <c r="N38" i="35" s="1"/>
  <c r="D40" i="35"/>
  <c r="F40" i="35" s="1"/>
  <c r="K40" i="35"/>
  <c r="L40" i="35"/>
  <c r="K41" i="35"/>
  <c r="D42" i="35"/>
  <c r="F42" i="35" s="1"/>
  <c r="K42" i="35"/>
  <c r="L42" i="35"/>
  <c r="M42" i="35"/>
  <c r="D43" i="35" s="1"/>
  <c r="K43" i="35"/>
  <c r="D44" i="35"/>
  <c r="F44" i="35"/>
  <c r="K44" i="35"/>
  <c r="L44" i="35"/>
  <c r="M44" i="35"/>
  <c r="D45" i="35"/>
  <c r="F45" i="35" s="1"/>
  <c r="K45" i="35"/>
  <c r="D46" i="35"/>
  <c r="M46" i="35" s="1"/>
  <c r="D47" i="35" s="1"/>
  <c r="F46" i="35"/>
  <c r="K46" i="35"/>
  <c r="L46" i="35"/>
  <c r="K47" i="35"/>
  <c r="D48" i="35"/>
  <c r="F48" i="35" s="1"/>
  <c r="K48" i="35"/>
  <c r="L48" i="35"/>
  <c r="K49" i="35"/>
  <c r="D50" i="35"/>
  <c r="F50" i="35" s="1"/>
  <c r="K50" i="35"/>
  <c r="L50" i="35"/>
  <c r="M50" i="35"/>
  <c r="D51" i="35" s="1"/>
  <c r="K51" i="35"/>
  <c r="D52" i="35"/>
  <c r="F52" i="35"/>
  <c r="K52" i="35"/>
  <c r="L52" i="35"/>
  <c r="M52" i="35"/>
  <c r="D53" i="35"/>
  <c r="F53" i="35" s="1"/>
  <c r="K53" i="35"/>
  <c r="D54" i="35"/>
  <c r="M54" i="35" s="1"/>
  <c r="D55" i="35" s="1"/>
  <c r="F54" i="35"/>
  <c r="K54" i="35"/>
  <c r="L54" i="35"/>
  <c r="K55" i="35"/>
  <c r="D56" i="35"/>
  <c r="F56" i="35" s="1"/>
  <c r="K56" i="35"/>
  <c r="L56" i="35"/>
  <c r="K57" i="35"/>
  <c r="D58" i="35"/>
  <c r="F58" i="35" s="1"/>
  <c r="K58" i="35"/>
  <c r="L58" i="35"/>
  <c r="M58" i="35"/>
  <c r="D59" i="35" s="1"/>
  <c r="K59" i="35"/>
  <c r="D60" i="35"/>
  <c r="F60" i="35"/>
  <c r="K60" i="35"/>
  <c r="L60" i="35"/>
  <c r="M60" i="35"/>
  <c r="D61" i="35"/>
  <c r="F61" i="35" s="1"/>
  <c r="K61" i="35"/>
  <c r="D62" i="35"/>
  <c r="M62" i="35" s="1"/>
  <c r="D63" i="35" s="1"/>
  <c r="F62" i="35"/>
  <c r="K62" i="35"/>
  <c r="L62" i="35"/>
  <c r="K63" i="35"/>
  <c r="D64" i="35"/>
  <c r="F64" i="35" s="1"/>
  <c r="K64" i="35"/>
  <c r="L64" i="35"/>
  <c r="K65" i="35"/>
  <c r="D66" i="35"/>
  <c r="F66" i="35" s="1"/>
  <c r="K66" i="35"/>
  <c r="L66" i="35"/>
  <c r="M66" i="35"/>
  <c r="D67" i="35" s="1"/>
  <c r="K67" i="35"/>
  <c r="D68" i="35"/>
  <c r="F68" i="35"/>
  <c r="K68" i="35"/>
  <c r="L68" i="35"/>
  <c r="M68" i="35"/>
  <c r="D69" i="35"/>
  <c r="F69" i="35" s="1"/>
  <c r="K69" i="35"/>
  <c r="D70" i="35"/>
  <c r="M70" i="35" s="1"/>
  <c r="D71" i="35" s="1"/>
  <c r="F70" i="35"/>
  <c r="K70" i="35"/>
  <c r="L70" i="35"/>
  <c r="K71" i="35"/>
  <c r="F2" i="34"/>
  <c r="K2" i="34"/>
  <c r="M2" i="34"/>
  <c r="N2" i="34" s="1"/>
  <c r="F3" i="34"/>
  <c r="K3" i="34"/>
  <c r="M3" i="34"/>
  <c r="F4" i="34"/>
  <c r="K4" i="34"/>
  <c r="M4" i="34"/>
  <c r="F5" i="34"/>
  <c r="K5" i="34"/>
  <c r="M5" i="34"/>
  <c r="N4" i="34" s="1"/>
  <c r="F6" i="34"/>
  <c r="K6" i="34"/>
  <c r="M6" i="34"/>
  <c r="N6" i="34" s="1"/>
  <c r="F7" i="34"/>
  <c r="K7" i="34"/>
  <c r="M7" i="34"/>
  <c r="F8" i="34"/>
  <c r="K8" i="34"/>
  <c r="M8" i="34"/>
  <c r="F9" i="34"/>
  <c r="K9" i="34"/>
  <c r="M9" i="34"/>
  <c r="N8" i="34" s="1"/>
  <c r="F10" i="34"/>
  <c r="K10" i="34"/>
  <c r="M10" i="34"/>
  <c r="N10" i="34"/>
  <c r="F11" i="34"/>
  <c r="K11" i="34"/>
  <c r="M11" i="34"/>
  <c r="F12" i="34"/>
  <c r="K12" i="34"/>
  <c r="M12" i="34"/>
  <c r="N12" i="34"/>
  <c r="F13" i="34"/>
  <c r="K13" i="34"/>
  <c r="M13" i="34"/>
  <c r="K14" i="34"/>
  <c r="M14" i="34"/>
  <c r="F15" i="34"/>
  <c r="K15" i="34"/>
  <c r="M15" i="34"/>
  <c r="N14" i="34" s="1"/>
  <c r="F16" i="34"/>
  <c r="K16" i="34"/>
  <c r="M16" i="34"/>
  <c r="N16" i="34" s="1"/>
  <c r="F17" i="34"/>
  <c r="K17" i="34"/>
  <c r="M17" i="34"/>
  <c r="F18" i="34"/>
  <c r="K18" i="34"/>
  <c r="M18" i="34"/>
  <c r="F19" i="34"/>
  <c r="K19" i="34"/>
  <c r="M19" i="34"/>
  <c r="N18" i="34" s="1"/>
  <c r="F20" i="34"/>
  <c r="K20" i="34"/>
  <c r="M20" i="34"/>
  <c r="N20" i="34" s="1"/>
  <c r="F21" i="34"/>
  <c r="K21" i="34"/>
  <c r="M21" i="34"/>
  <c r="F22" i="34"/>
  <c r="K22" i="34"/>
  <c r="M22" i="34"/>
  <c r="F23" i="34"/>
  <c r="K23" i="34"/>
  <c r="M23" i="34"/>
  <c r="N22" i="34" s="1"/>
  <c r="F24" i="34"/>
  <c r="K24" i="34"/>
  <c r="M24" i="34"/>
  <c r="N24" i="34" s="1"/>
  <c r="F25" i="34"/>
  <c r="K25" i="34"/>
  <c r="M25" i="34"/>
  <c r="F26" i="34"/>
  <c r="K26" i="34"/>
  <c r="M26" i="34"/>
  <c r="N26" i="34"/>
  <c r="F27" i="34"/>
  <c r="K27" i="34"/>
  <c r="M27" i="34"/>
  <c r="F28" i="34"/>
  <c r="K28" i="34"/>
  <c r="M28" i="34"/>
  <c r="N28" i="34"/>
  <c r="F29" i="34"/>
  <c r="K29" i="34"/>
  <c r="M29" i="34"/>
  <c r="F30" i="34"/>
  <c r="K30" i="34"/>
  <c r="M30" i="34"/>
  <c r="N30" i="34"/>
  <c r="F31" i="34"/>
  <c r="K31" i="34"/>
  <c r="M31" i="34"/>
  <c r="F32" i="34"/>
  <c r="K32" i="34"/>
  <c r="M32" i="34"/>
  <c r="F33" i="34"/>
  <c r="K33" i="34"/>
  <c r="M33" i="34"/>
  <c r="F34" i="34"/>
  <c r="K34" i="34"/>
  <c r="L34" i="34"/>
  <c r="O34" i="34"/>
  <c r="Q34" i="34"/>
  <c r="F35" i="34"/>
  <c r="K35" i="34"/>
  <c r="M35" i="34"/>
  <c r="F36" i="34"/>
  <c r="K36" i="34"/>
  <c r="F37" i="34"/>
  <c r="K37" i="34"/>
  <c r="M37" i="34"/>
  <c r="F38" i="34"/>
  <c r="K38" i="34"/>
  <c r="M38" i="34"/>
  <c r="N38" i="34"/>
  <c r="F39" i="34"/>
  <c r="K39" i="34"/>
  <c r="M39" i="34"/>
  <c r="F40" i="34"/>
  <c r="K40" i="34"/>
  <c r="M40" i="34"/>
  <c r="N40" i="34" s="1"/>
  <c r="F41" i="34"/>
  <c r="K41" i="34"/>
  <c r="M41" i="34"/>
  <c r="K42" i="34"/>
  <c r="M42" i="34"/>
  <c r="F43" i="34"/>
  <c r="K43" i="34"/>
  <c r="M43" i="34"/>
  <c r="N42" i="34" s="1"/>
  <c r="F44" i="34"/>
  <c r="K44" i="34"/>
  <c r="M44" i="34"/>
  <c r="N44" i="34"/>
  <c r="F45" i="34"/>
  <c r="K45" i="34"/>
  <c r="M45" i="34"/>
  <c r="K46" i="34"/>
  <c r="M46" i="34"/>
  <c r="F47" i="34"/>
  <c r="K47" i="34"/>
  <c r="M47" i="34"/>
  <c r="N46" i="34" s="1"/>
  <c r="F48" i="34"/>
  <c r="K48" i="34"/>
  <c r="M48" i="34"/>
  <c r="N48" i="34" s="1"/>
  <c r="F49" i="34"/>
  <c r="K49" i="34"/>
  <c r="M49" i="34"/>
  <c r="F50" i="34"/>
  <c r="K50" i="34"/>
  <c r="M50" i="34"/>
  <c r="F51" i="34"/>
  <c r="K51" i="34"/>
  <c r="M51" i="34"/>
  <c r="F52" i="34"/>
  <c r="K52" i="34"/>
  <c r="M52" i="34"/>
  <c r="F53" i="34"/>
  <c r="K53" i="34"/>
  <c r="M53" i="34"/>
  <c r="N52" i="34" s="1"/>
  <c r="F54" i="34"/>
  <c r="K54" i="34"/>
  <c r="M54" i="34"/>
  <c r="N54" i="34" s="1"/>
  <c r="F55" i="34"/>
  <c r="K55" i="34"/>
  <c r="M55" i="34"/>
  <c r="F56" i="34"/>
  <c r="K56" i="34"/>
  <c r="M56" i="34"/>
  <c r="F57" i="34"/>
  <c r="K57" i="34"/>
  <c r="M57" i="34"/>
  <c r="N56" i="34" s="1"/>
  <c r="K58" i="34"/>
  <c r="M58" i="34"/>
  <c r="N58" i="34" s="1"/>
  <c r="F59" i="34"/>
  <c r="K59" i="34"/>
  <c r="M59" i="34"/>
  <c r="F60" i="34"/>
  <c r="K60" i="34"/>
  <c r="M60" i="34"/>
  <c r="N60" i="34" s="1"/>
  <c r="F61" i="34"/>
  <c r="K61" i="34"/>
  <c r="M61" i="34"/>
  <c r="K62" i="34"/>
  <c r="M62" i="34"/>
  <c r="N62" i="34"/>
  <c r="F63" i="34"/>
  <c r="K63" i="34"/>
  <c r="M63" i="34"/>
  <c r="F64" i="34"/>
  <c r="K64" i="34"/>
  <c r="M64" i="34"/>
  <c r="N64" i="34"/>
  <c r="F65" i="34"/>
  <c r="K65" i="34"/>
  <c r="M65" i="34"/>
  <c r="F66" i="34"/>
  <c r="K66" i="34"/>
  <c r="M66" i="34"/>
  <c r="F67" i="34"/>
  <c r="K67" i="34"/>
  <c r="M67" i="34"/>
  <c r="F68" i="34"/>
  <c r="K68" i="34"/>
  <c r="M68" i="34"/>
  <c r="N68" i="34" s="1"/>
  <c r="F69" i="34"/>
  <c r="K69" i="34"/>
  <c r="M69" i="34"/>
  <c r="F70" i="34"/>
  <c r="K70" i="34"/>
  <c r="M70" i="34"/>
  <c r="F71" i="34"/>
  <c r="K71" i="34"/>
  <c r="M71" i="34"/>
  <c r="N70" i="34" s="1"/>
  <c r="F72" i="34"/>
  <c r="K72" i="34"/>
  <c r="M72" i="34"/>
  <c r="N72" i="34"/>
  <c r="F73" i="34"/>
  <c r="K73" i="34"/>
  <c r="M73" i="34"/>
  <c r="K74" i="34"/>
  <c r="M74" i="34"/>
  <c r="N74" i="34" s="1"/>
  <c r="F75" i="34"/>
  <c r="K75" i="34"/>
  <c r="M75" i="34"/>
  <c r="K76" i="34"/>
  <c r="M76" i="34"/>
  <c r="F77" i="34"/>
  <c r="K77" i="34"/>
  <c r="M77" i="34"/>
  <c r="N76" i="34" s="1"/>
  <c r="F78" i="34"/>
  <c r="K78" i="34"/>
  <c r="M78" i="34"/>
  <c r="N78" i="34"/>
  <c r="F79" i="34"/>
  <c r="K79" i="34"/>
  <c r="M79" i="34"/>
  <c r="F80" i="34"/>
  <c r="K80" i="34"/>
  <c r="L80" i="34"/>
  <c r="D81" i="34"/>
  <c r="M81" i="34" s="1"/>
  <c r="N80" i="34" s="1"/>
  <c r="F81" i="34"/>
  <c r="K81" i="34"/>
  <c r="F82" i="34"/>
  <c r="K82" i="34"/>
  <c r="M82" i="34"/>
  <c r="N82" i="34" s="1"/>
  <c r="F83" i="34"/>
  <c r="K83" i="34"/>
  <c r="M83" i="34"/>
  <c r="F84" i="34"/>
  <c r="K84" i="34"/>
  <c r="M84" i="34"/>
  <c r="F85" i="34"/>
  <c r="K85" i="34"/>
  <c r="M85" i="34"/>
  <c r="N84" i="34" s="1"/>
  <c r="F86" i="34"/>
  <c r="K86" i="34"/>
  <c r="M86" i="34"/>
  <c r="N86" i="34" s="1"/>
  <c r="F87" i="34"/>
  <c r="K87" i="34"/>
  <c r="M87" i="34"/>
  <c r="F88" i="34"/>
  <c r="K88" i="34"/>
  <c r="M88" i="34"/>
  <c r="F89" i="34"/>
  <c r="K89" i="34"/>
  <c r="M89" i="34"/>
  <c r="N88" i="34" s="1"/>
  <c r="K90" i="34"/>
  <c r="M90" i="34"/>
  <c r="N90" i="34"/>
  <c r="F91" i="34"/>
  <c r="K91" i="34"/>
  <c r="M91" i="34"/>
  <c r="F92" i="34"/>
  <c r="M92" i="34"/>
  <c r="N92" i="34"/>
  <c r="F93" i="34"/>
  <c r="K93" i="34"/>
  <c r="M93" i="34"/>
  <c r="F94" i="34"/>
  <c r="K94" i="34"/>
  <c r="M94" i="34"/>
  <c r="F95" i="34"/>
  <c r="K95" i="34"/>
  <c r="M95" i="34"/>
  <c r="F96" i="34"/>
  <c r="K96" i="34"/>
  <c r="M96" i="34"/>
  <c r="F97" i="34"/>
  <c r="K97" i="34"/>
  <c r="K98" i="34"/>
  <c r="M98" i="34"/>
  <c r="N98" i="34" s="1"/>
  <c r="F99" i="34"/>
  <c r="K99" i="34"/>
  <c r="M99" i="34"/>
  <c r="F100" i="34"/>
  <c r="K100" i="34"/>
  <c r="M100" i="34"/>
  <c r="O100" i="34"/>
  <c r="Q100" i="34"/>
  <c r="F101" i="34"/>
  <c r="K101" i="34"/>
  <c r="F102" i="34"/>
  <c r="K102" i="34"/>
  <c r="M102" i="34"/>
  <c r="N102" i="34" s="1"/>
  <c r="F103" i="34"/>
  <c r="K103" i="34"/>
  <c r="M103" i="34"/>
  <c r="F104" i="34"/>
  <c r="K104" i="34"/>
  <c r="M104" i="34"/>
  <c r="F105" i="34"/>
  <c r="K105" i="34"/>
  <c r="M105" i="34"/>
  <c r="N104" i="34" s="1"/>
  <c r="F106" i="34"/>
  <c r="K106" i="34"/>
  <c r="M106" i="34"/>
  <c r="N106" i="34" s="1"/>
  <c r="F107" i="34"/>
  <c r="K107" i="34"/>
  <c r="M107" i="34"/>
  <c r="F108" i="34"/>
  <c r="K108" i="34"/>
  <c r="L108" i="34"/>
  <c r="D109" i="34"/>
  <c r="F109" i="34"/>
  <c r="K109" i="34"/>
  <c r="M109" i="34"/>
  <c r="N108" i="34" s="1"/>
  <c r="F110" i="34"/>
  <c r="K110" i="34"/>
  <c r="M110" i="34"/>
  <c r="N110" i="34"/>
  <c r="F111" i="34"/>
  <c r="K111" i="34"/>
  <c r="M111" i="34"/>
  <c r="F112" i="34"/>
  <c r="K112" i="34"/>
  <c r="F113" i="34"/>
  <c r="K113" i="34"/>
  <c r="M113" i="34"/>
  <c r="N112" i="34" s="1"/>
  <c r="K114" i="34"/>
  <c r="M114" i="34"/>
  <c r="N114" i="34"/>
  <c r="F115" i="34"/>
  <c r="K115" i="34"/>
  <c r="M115" i="34"/>
  <c r="F116" i="34"/>
  <c r="K116" i="34"/>
  <c r="F117" i="34"/>
  <c r="M117" i="34"/>
  <c r="N116" i="34" s="1"/>
  <c r="F118" i="34"/>
  <c r="K118" i="34"/>
  <c r="M118" i="34"/>
  <c r="F119" i="34"/>
  <c r="K119" i="34"/>
  <c r="M119" i="34"/>
  <c r="N118" i="34" s="1"/>
  <c r="K120" i="34"/>
  <c r="M120" i="34"/>
  <c r="N120" i="34" s="1"/>
  <c r="F121" i="34"/>
  <c r="K121" i="34"/>
  <c r="M121" i="34"/>
  <c r="F122" i="34"/>
  <c r="K122" i="34"/>
  <c r="M122" i="34"/>
  <c r="N122" i="34" s="1"/>
  <c r="F123" i="34"/>
  <c r="K123" i="34"/>
  <c r="M123" i="34"/>
  <c r="F124" i="34"/>
  <c r="K124" i="34"/>
  <c r="L124" i="34"/>
  <c r="N124" i="34" s="1"/>
  <c r="D125" i="34"/>
  <c r="F125" i="34"/>
  <c r="K125" i="34"/>
  <c r="M125" i="34"/>
  <c r="F126" i="34"/>
  <c r="K126" i="34"/>
  <c r="M126" i="34"/>
  <c r="F127" i="34"/>
  <c r="K127" i="34"/>
  <c r="M127" i="34"/>
  <c r="N126" i="34" s="1"/>
  <c r="F128" i="34"/>
  <c r="K128" i="34"/>
  <c r="M128" i="34"/>
  <c r="N128" i="34"/>
  <c r="F129" i="34"/>
  <c r="K129" i="34"/>
  <c r="M129" i="34"/>
  <c r="F130" i="34"/>
  <c r="K130" i="34"/>
  <c r="M130" i="34"/>
  <c r="N130" i="34"/>
  <c r="F131" i="34"/>
  <c r="K131" i="34"/>
  <c r="M131" i="34"/>
  <c r="F132" i="34"/>
  <c r="K132" i="34"/>
  <c r="M132" i="34"/>
  <c r="N132" i="34" s="1"/>
  <c r="F133" i="34"/>
  <c r="K133" i="34"/>
  <c r="M133" i="34"/>
  <c r="F134" i="34"/>
  <c r="K134" i="34"/>
  <c r="L134" i="34"/>
  <c r="O134" i="34"/>
  <c r="Q134" i="34"/>
  <c r="F135" i="34"/>
  <c r="K135" i="34"/>
  <c r="M135" i="34"/>
  <c r="F136" i="34"/>
  <c r="K136" i="34"/>
  <c r="M136" i="34"/>
  <c r="F137" i="34"/>
  <c r="K137" i="34"/>
  <c r="M137" i="34"/>
  <c r="N136" i="34" s="1"/>
  <c r="F138" i="34"/>
  <c r="K138" i="34"/>
  <c r="M138" i="34"/>
  <c r="N138" i="34" s="1"/>
  <c r="F139" i="34"/>
  <c r="K139" i="34"/>
  <c r="M139" i="34"/>
  <c r="F140" i="34"/>
  <c r="K140" i="34"/>
  <c r="M140" i="34"/>
  <c r="F141" i="34"/>
  <c r="K141" i="34"/>
  <c r="M141" i="34"/>
  <c r="N140" i="34" s="1"/>
  <c r="F142" i="34"/>
  <c r="K142" i="34"/>
  <c r="L142" i="34"/>
  <c r="O142" i="34"/>
  <c r="Q142" i="34"/>
  <c r="F143" i="34"/>
  <c r="K143" i="34"/>
  <c r="M143" i="34"/>
  <c r="K144" i="34"/>
  <c r="M144" i="34"/>
  <c r="F145" i="34"/>
  <c r="K145" i="34"/>
  <c r="M145" i="34"/>
  <c r="N144" i="34" s="1"/>
  <c r="F146" i="34"/>
  <c r="K146" i="34"/>
  <c r="M146" i="34"/>
  <c r="N146" i="34" s="1"/>
  <c r="F147" i="34"/>
  <c r="K147" i="34"/>
  <c r="M147" i="34"/>
  <c r="F148" i="34"/>
  <c r="K148" i="34"/>
  <c r="M148" i="34"/>
  <c r="N148" i="34"/>
  <c r="F149" i="34"/>
  <c r="K149" i="34"/>
  <c r="M149" i="34"/>
  <c r="F150" i="34"/>
  <c r="K150" i="34"/>
  <c r="M150" i="34"/>
  <c r="N150" i="34" s="1"/>
  <c r="F151" i="34"/>
  <c r="K151" i="34"/>
  <c r="M151" i="34"/>
  <c r="F152" i="34"/>
  <c r="K152" i="34"/>
  <c r="M152" i="34"/>
  <c r="N152" i="34"/>
  <c r="F153" i="34"/>
  <c r="K153" i="34"/>
  <c r="M153" i="34"/>
  <c r="F154" i="34"/>
  <c r="K154" i="34"/>
  <c r="M154" i="34"/>
  <c r="F155" i="34"/>
  <c r="K155" i="34"/>
  <c r="M155" i="34"/>
  <c r="N154" i="34" s="1"/>
  <c r="F156" i="34"/>
  <c r="K156" i="34"/>
  <c r="M156" i="34"/>
  <c r="N156" i="34"/>
  <c r="F157" i="34"/>
  <c r="K157" i="34"/>
  <c r="M157" i="34"/>
  <c r="F158" i="34"/>
  <c r="K158" i="34"/>
  <c r="M158" i="34"/>
  <c r="F159" i="34"/>
  <c r="K159" i="34"/>
  <c r="M159" i="34"/>
  <c r="N158" i="34" s="1"/>
  <c r="F160" i="34"/>
  <c r="K160" i="34"/>
  <c r="M160" i="34"/>
  <c r="N160" i="34" s="1"/>
  <c r="F161" i="34"/>
  <c r="K161" i="34"/>
  <c r="M161" i="34"/>
  <c r="F162" i="34"/>
  <c r="K162" i="34"/>
  <c r="M162" i="34"/>
  <c r="N162" i="34" s="1"/>
  <c r="F163" i="34"/>
  <c r="K163" i="34"/>
  <c r="M163" i="34"/>
  <c r="F164" i="34"/>
  <c r="K164" i="34"/>
  <c r="M164" i="34"/>
  <c r="N164" i="34"/>
  <c r="F165" i="34"/>
  <c r="K165" i="34"/>
  <c r="M165" i="34"/>
  <c r="F166" i="34"/>
  <c r="K166" i="34"/>
  <c r="M166" i="34"/>
  <c r="N166" i="34" s="1"/>
  <c r="F167" i="34"/>
  <c r="K167" i="34"/>
  <c r="M167" i="34"/>
  <c r="F168" i="34"/>
  <c r="K168" i="34"/>
  <c r="M168" i="34"/>
  <c r="F169" i="34"/>
  <c r="K169" i="34"/>
  <c r="M169" i="34"/>
  <c r="N168" i="34" s="1"/>
  <c r="F170" i="34"/>
  <c r="K170" i="34"/>
  <c r="M170" i="34"/>
  <c r="N170" i="34" s="1"/>
  <c r="F171" i="34"/>
  <c r="K171" i="34"/>
  <c r="M171" i="34"/>
  <c r="F172" i="34"/>
  <c r="K172" i="34"/>
  <c r="M172" i="34"/>
  <c r="F173" i="34"/>
  <c r="K173" i="34"/>
  <c r="M173" i="34"/>
  <c r="N172" i="34" s="1"/>
  <c r="F174" i="34"/>
  <c r="K174" i="34"/>
  <c r="M174" i="34"/>
  <c r="N174" i="34" s="1"/>
  <c r="F175" i="34"/>
  <c r="K175" i="34"/>
  <c r="M175" i="34"/>
  <c r="F176" i="34"/>
  <c r="K176" i="34"/>
  <c r="M176" i="34"/>
  <c r="F177" i="34"/>
  <c r="K177" i="34"/>
  <c r="M177" i="34"/>
  <c r="N176" i="34" s="1"/>
  <c r="F178" i="34"/>
  <c r="K178" i="34"/>
  <c r="M178" i="34"/>
  <c r="N178" i="34"/>
  <c r="F179" i="34"/>
  <c r="K179" i="34"/>
  <c r="M179" i="34"/>
  <c r="F180" i="34"/>
  <c r="K180" i="34"/>
  <c r="M180" i="34"/>
  <c r="N180" i="34"/>
  <c r="F181" i="34"/>
  <c r="K181" i="34"/>
  <c r="M181" i="34"/>
  <c r="F182" i="34"/>
  <c r="K182" i="34"/>
  <c r="M182" i="34"/>
  <c r="N182" i="34"/>
  <c r="K183" i="34"/>
  <c r="F184" i="34"/>
  <c r="K184" i="34"/>
  <c r="M184" i="34"/>
  <c r="N184" i="34"/>
  <c r="F185" i="34"/>
  <c r="K185" i="34"/>
  <c r="M185" i="34"/>
  <c r="F186" i="34"/>
  <c r="K186" i="34"/>
  <c r="M186" i="34"/>
  <c r="F187" i="34"/>
  <c r="K187" i="34"/>
  <c r="M187" i="34"/>
  <c r="N186" i="34" s="1"/>
  <c r="F188" i="34"/>
  <c r="K188" i="34"/>
  <c r="M188" i="34"/>
  <c r="N188" i="34" s="1"/>
  <c r="F189" i="34"/>
  <c r="K189" i="34"/>
  <c r="M189" i="34"/>
  <c r="F190" i="34"/>
  <c r="K190" i="34"/>
  <c r="M190" i="34"/>
  <c r="F191" i="34"/>
  <c r="K191" i="34"/>
  <c r="M191" i="34"/>
  <c r="F192" i="34"/>
  <c r="K192" i="34"/>
  <c r="M192" i="34"/>
  <c r="N192" i="34"/>
  <c r="F193" i="34"/>
  <c r="K193" i="34"/>
  <c r="M193" i="34"/>
  <c r="F194" i="34"/>
  <c r="K194" i="34"/>
  <c r="M194" i="34"/>
  <c r="N194" i="34"/>
  <c r="F195" i="34"/>
  <c r="K195" i="34"/>
  <c r="M195" i="34"/>
  <c r="F196" i="34"/>
  <c r="K196" i="34"/>
  <c r="M196" i="34"/>
  <c r="F197" i="34"/>
  <c r="K197" i="34"/>
  <c r="M197" i="34"/>
  <c r="N196" i="34" s="1"/>
  <c r="F198" i="34"/>
  <c r="K198" i="34"/>
  <c r="M198" i="34"/>
  <c r="N198" i="34"/>
  <c r="F199" i="34"/>
  <c r="K199" i="34"/>
  <c r="M199" i="34"/>
  <c r="F200" i="34"/>
  <c r="K200" i="34"/>
  <c r="M200" i="34"/>
  <c r="F201" i="34"/>
  <c r="K201" i="34"/>
  <c r="M201" i="34"/>
  <c r="F202" i="34"/>
  <c r="K202" i="34"/>
  <c r="M202" i="34"/>
  <c r="N202" i="34" s="1"/>
  <c r="F203" i="34"/>
  <c r="K203" i="34"/>
  <c r="M203" i="34"/>
  <c r="F204" i="34"/>
  <c r="K204" i="34"/>
  <c r="M204" i="34"/>
  <c r="N204" i="34"/>
  <c r="F205" i="34"/>
  <c r="K205" i="34"/>
  <c r="M205" i="34"/>
  <c r="F206" i="34"/>
  <c r="K206" i="34"/>
  <c r="M206" i="34"/>
  <c r="N206" i="34"/>
  <c r="F207" i="34"/>
  <c r="K207" i="34"/>
  <c r="M207" i="34"/>
  <c r="F208" i="34"/>
  <c r="K208" i="34"/>
  <c r="M208" i="34"/>
  <c r="N208" i="34"/>
  <c r="F209" i="34"/>
  <c r="K209" i="34"/>
  <c r="M209" i="34"/>
  <c r="F210" i="34"/>
  <c r="K210" i="34"/>
  <c r="L210" i="34"/>
  <c r="O210" i="34"/>
  <c r="Q210" i="34"/>
  <c r="F211" i="34"/>
  <c r="K211" i="34"/>
  <c r="M211" i="34"/>
  <c r="K212" i="34"/>
  <c r="M212" i="34"/>
  <c r="F213" i="34"/>
  <c r="K213" i="34"/>
  <c r="M213" i="34"/>
  <c r="F214" i="34"/>
  <c r="K214" i="34"/>
  <c r="M214" i="34"/>
  <c r="F215" i="34"/>
  <c r="K215" i="34"/>
  <c r="M215" i="34"/>
  <c r="N214" i="34" s="1"/>
  <c r="F216" i="34"/>
  <c r="K216" i="34"/>
  <c r="M216" i="34"/>
  <c r="N216" i="34"/>
  <c r="F217" i="34"/>
  <c r="K217" i="34"/>
  <c r="M217" i="34"/>
  <c r="F218" i="34"/>
  <c r="K218" i="34"/>
  <c r="M218" i="34"/>
  <c r="N218" i="34"/>
  <c r="F219" i="34"/>
  <c r="K219" i="34"/>
  <c r="M219" i="34"/>
  <c r="F220" i="34"/>
  <c r="K220" i="34"/>
  <c r="M220" i="34"/>
  <c r="N220" i="34" s="1"/>
  <c r="F221" i="34"/>
  <c r="K221" i="34"/>
  <c r="M221" i="34"/>
  <c r="F222" i="34"/>
  <c r="K222" i="34"/>
  <c r="M222" i="34"/>
  <c r="F223" i="34"/>
  <c r="K223" i="34"/>
  <c r="M223" i="34"/>
  <c r="F224" i="34"/>
  <c r="K224" i="34"/>
  <c r="M224" i="34"/>
  <c r="F225" i="34"/>
  <c r="K225" i="34"/>
  <c r="M225" i="34"/>
  <c r="N224" i="34" s="1"/>
  <c r="F226" i="34"/>
  <c r="K226" i="34"/>
  <c r="M226" i="34"/>
  <c r="N226" i="34" s="1"/>
  <c r="F227" i="34"/>
  <c r="K227" i="34"/>
  <c r="M227" i="34"/>
  <c r="F228" i="34"/>
  <c r="K228" i="34"/>
  <c r="M228" i="34"/>
  <c r="F229" i="34"/>
  <c r="K229" i="34"/>
  <c r="M229" i="34"/>
  <c r="N228" i="34" s="1"/>
  <c r="F230" i="34"/>
  <c r="K230" i="34"/>
  <c r="M230" i="34"/>
  <c r="F231" i="34"/>
  <c r="K231" i="34"/>
  <c r="M231" i="34"/>
  <c r="F232" i="34"/>
  <c r="K232" i="34"/>
  <c r="F233" i="34"/>
  <c r="K233" i="34"/>
  <c r="F234" i="34"/>
  <c r="K234" i="34"/>
  <c r="M234" i="34"/>
  <c r="F235" i="34"/>
  <c r="K235" i="34"/>
  <c r="M235" i="34"/>
  <c r="N234" i="34" s="1"/>
  <c r="F236" i="34"/>
  <c r="K236" i="34"/>
  <c r="M236" i="34"/>
  <c r="N236" i="34" s="1"/>
  <c r="F237" i="34"/>
  <c r="K237" i="34"/>
  <c r="M237" i="34"/>
  <c r="F238" i="34"/>
  <c r="K238" i="34"/>
  <c r="M238" i="34"/>
  <c r="N238" i="34" s="1"/>
  <c r="F239" i="34"/>
  <c r="K239" i="34"/>
  <c r="M239" i="34"/>
  <c r="F240" i="34"/>
  <c r="K240" i="34"/>
  <c r="M240" i="34"/>
  <c r="N240" i="34"/>
  <c r="F241" i="34"/>
  <c r="K241" i="34"/>
  <c r="M241" i="34"/>
  <c r="F242" i="34"/>
  <c r="K242" i="34"/>
  <c r="M242" i="34"/>
  <c r="N242" i="34" s="1"/>
  <c r="F243" i="34"/>
  <c r="K243" i="34"/>
  <c r="M243" i="34"/>
  <c r="F244" i="34"/>
  <c r="K244" i="34"/>
  <c r="M244" i="34"/>
  <c r="F245" i="34"/>
  <c r="K245" i="34"/>
  <c r="M245" i="34"/>
  <c r="N244" i="34" s="1"/>
  <c r="F246" i="34"/>
  <c r="K246" i="34"/>
  <c r="M246" i="34"/>
  <c r="N246" i="34" s="1"/>
  <c r="F247" i="34"/>
  <c r="K247" i="34"/>
  <c r="M247" i="34"/>
  <c r="F248" i="34"/>
  <c r="K248" i="34"/>
  <c r="M248" i="34"/>
  <c r="F249" i="34"/>
  <c r="K249" i="34"/>
  <c r="M249" i="34"/>
  <c r="N248" i="34" s="1"/>
  <c r="F250" i="34"/>
  <c r="K250" i="34"/>
  <c r="M250" i="34"/>
  <c r="N250" i="34" s="1"/>
  <c r="F251" i="34"/>
  <c r="K251" i="34"/>
  <c r="M251" i="34"/>
  <c r="F252" i="34"/>
  <c r="K252" i="34"/>
  <c r="M252" i="34"/>
  <c r="F253" i="34"/>
  <c r="K253" i="34"/>
  <c r="F254" i="34"/>
  <c r="K254" i="34"/>
  <c r="M254" i="34"/>
  <c r="N254" i="34"/>
  <c r="F255" i="34"/>
  <c r="K255" i="34"/>
  <c r="M255" i="34"/>
  <c r="F256" i="34"/>
  <c r="K256" i="34"/>
  <c r="M256" i="34"/>
  <c r="N256" i="34"/>
  <c r="F257" i="34"/>
  <c r="K257" i="34"/>
  <c r="M257" i="34"/>
  <c r="F258" i="34"/>
  <c r="K258" i="34"/>
  <c r="M258" i="34"/>
  <c r="F259" i="34"/>
  <c r="K259" i="34"/>
  <c r="M259" i="34"/>
  <c r="N258" i="34" s="1"/>
  <c r="F260" i="34"/>
  <c r="K260" i="34"/>
  <c r="M260" i="34"/>
  <c r="N260" i="34"/>
  <c r="F261" i="34"/>
  <c r="K261" i="34"/>
  <c r="M261" i="34"/>
  <c r="F262" i="34"/>
  <c r="K262" i="34"/>
  <c r="M262" i="34"/>
  <c r="F263" i="34"/>
  <c r="K263" i="34"/>
  <c r="M263" i="34"/>
  <c r="N262" i="34" s="1"/>
  <c r="F264" i="34"/>
  <c r="K264" i="34"/>
  <c r="L264" i="34"/>
  <c r="O264" i="34"/>
  <c r="Q264" i="34"/>
  <c r="F265" i="34"/>
  <c r="K265" i="34"/>
  <c r="F266" i="34"/>
  <c r="K266" i="34"/>
  <c r="M266" i="34"/>
  <c r="N266" i="34" s="1"/>
  <c r="F267" i="34"/>
  <c r="K267" i="34"/>
  <c r="M267" i="34"/>
  <c r="F268" i="34"/>
  <c r="K268" i="34"/>
  <c r="M268" i="34"/>
  <c r="N268" i="34"/>
  <c r="F269" i="34"/>
  <c r="K269" i="34"/>
  <c r="M269" i="34"/>
  <c r="F270" i="34"/>
  <c r="K270" i="34"/>
  <c r="M270" i="34"/>
  <c r="N270" i="34" s="1"/>
  <c r="F271" i="34"/>
  <c r="K271" i="34"/>
  <c r="M271" i="34"/>
  <c r="F272" i="34"/>
  <c r="K272" i="34"/>
  <c r="M272" i="34"/>
  <c r="N272" i="34"/>
  <c r="F273" i="34"/>
  <c r="K273" i="34"/>
  <c r="M273" i="34"/>
  <c r="F274" i="34"/>
  <c r="K274" i="34"/>
  <c r="M274" i="34"/>
  <c r="N274" i="34" s="1"/>
  <c r="F275" i="34"/>
  <c r="K275" i="34"/>
  <c r="M275" i="34"/>
  <c r="F276" i="34"/>
  <c r="K276" i="34"/>
  <c r="M276" i="34"/>
  <c r="F277" i="34"/>
  <c r="K277" i="34"/>
  <c r="M277" i="34"/>
  <c r="N276" i="34" s="1"/>
  <c r="F278" i="34"/>
  <c r="K278" i="34"/>
  <c r="M278" i="34"/>
  <c r="N278" i="34" s="1"/>
  <c r="F279" i="34"/>
  <c r="K279" i="34"/>
  <c r="M279" i="34"/>
  <c r="F280" i="34"/>
  <c r="K280" i="34"/>
  <c r="M280" i="34"/>
  <c r="F281" i="34"/>
  <c r="K281" i="34"/>
  <c r="M281" i="34"/>
  <c r="N280" i="34" s="1"/>
  <c r="F282" i="34"/>
  <c r="K282" i="34"/>
  <c r="M282" i="34"/>
  <c r="N282" i="34" s="1"/>
  <c r="F283" i="34"/>
  <c r="K283" i="34"/>
  <c r="M283" i="34"/>
  <c r="F284" i="34"/>
  <c r="K284" i="34"/>
  <c r="M284" i="34"/>
  <c r="N284" i="34"/>
  <c r="F285" i="34"/>
  <c r="K285" i="34"/>
  <c r="M285" i="34"/>
  <c r="F286" i="34"/>
  <c r="K286" i="34"/>
  <c r="M286" i="34"/>
  <c r="N286" i="34"/>
  <c r="F287" i="34"/>
  <c r="K287" i="34"/>
  <c r="M287" i="34"/>
  <c r="F288" i="34"/>
  <c r="K288" i="34"/>
  <c r="M288" i="34"/>
  <c r="N288" i="34"/>
  <c r="F289" i="34"/>
  <c r="K289" i="34"/>
  <c r="M289" i="34"/>
  <c r="F290" i="34"/>
  <c r="K290" i="34"/>
  <c r="M290" i="34"/>
  <c r="F291" i="34"/>
  <c r="K291" i="34"/>
  <c r="M291" i="34"/>
  <c r="N290" i="34" s="1"/>
  <c r="F292" i="34"/>
  <c r="K292" i="34"/>
  <c r="M292" i="34"/>
  <c r="F293" i="34"/>
  <c r="K293" i="34"/>
  <c r="M293" i="34"/>
  <c r="N292" i="34" s="1"/>
  <c r="F294" i="34"/>
  <c r="K294" i="34"/>
  <c r="M294" i="34"/>
  <c r="F295" i="34"/>
  <c r="K295" i="34"/>
  <c r="M295" i="34"/>
  <c r="N294" i="34" s="1"/>
  <c r="F296" i="34"/>
  <c r="K296" i="34"/>
  <c r="L296" i="34"/>
  <c r="F297" i="34"/>
  <c r="K297" i="34"/>
  <c r="M297" i="34"/>
  <c r="F298" i="34"/>
  <c r="K298" i="34"/>
  <c r="M298" i="34"/>
  <c r="F299" i="34"/>
  <c r="K299" i="34"/>
  <c r="M299" i="34"/>
  <c r="F300" i="34"/>
  <c r="K300" i="34"/>
  <c r="M300" i="34"/>
  <c r="F301" i="34"/>
  <c r="K301" i="34"/>
  <c r="M301" i="34"/>
  <c r="F302" i="34"/>
  <c r="K302" i="34"/>
  <c r="M302" i="34"/>
  <c r="F303" i="34"/>
  <c r="K303" i="34"/>
  <c r="M303" i="34"/>
  <c r="N302" i="34" s="1"/>
  <c r="F304" i="34"/>
  <c r="K304" i="34"/>
  <c r="M304" i="34"/>
  <c r="F305" i="34"/>
  <c r="K305" i="34"/>
  <c r="M305" i="34"/>
  <c r="N304" i="34" s="1"/>
  <c r="F306" i="34"/>
  <c r="K306" i="34"/>
  <c r="M306" i="34"/>
  <c r="N306" i="34" s="1"/>
  <c r="F307" i="34"/>
  <c r="K307" i="34"/>
  <c r="M307" i="34"/>
  <c r="F308" i="34"/>
  <c r="K308" i="34"/>
  <c r="M308" i="34"/>
  <c r="N308" i="34" s="1"/>
  <c r="F309" i="34"/>
  <c r="K309" i="34"/>
  <c r="M309" i="34"/>
  <c r="F310" i="34"/>
  <c r="K310" i="34"/>
  <c r="M310" i="34"/>
  <c r="N310" i="34"/>
  <c r="F311" i="34"/>
  <c r="K311" i="34"/>
  <c r="M311" i="34"/>
  <c r="F312" i="34"/>
  <c r="K312" i="34"/>
  <c r="M312" i="34"/>
  <c r="N312" i="34" s="1"/>
  <c r="F313" i="34"/>
  <c r="K313" i="34"/>
  <c r="M313" i="34"/>
  <c r="F314" i="34"/>
  <c r="K314" i="34"/>
  <c r="M314" i="34"/>
  <c r="F315" i="34"/>
  <c r="K315" i="34"/>
  <c r="M315" i="34"/>
  <c r="N314" i="34" s="1"/>
  <c r="F316" i="34"/>
  <c r="K316" i="34"/>
  <c r="M316" i="34"/>
  <c r="F317" i="34"/>
  <c r="K317" i="34"/>
  <c r="M317" i="34"/>
  <c r="N316" i="34" s="1"/>
  <c r="F318" i="34"/>
  <c r="K318" i="34"/>
  <c r="M318" i="34"/>
  <c r="F319" i="34"/>
  <c r="K319" i="34"/>
  <c r="M319" i="34"/>
  <c r="N318" i="34" s="1"/>
  <c r="F320" i="34"/>
  <c r="K320" i="34"/>
  <c r="M320" i="34"/>
  <c r="N320" i="34" s="1"/>
  <c r="F321" i="34"/>
  <c r="K321" i="34"/>
  <c r="M321" i="34"/>
  <c r="F322" i="34"/>
  <c r="K322" i="34"/>
  <c r="M322" i="34"/>
  <c r="F323" i="34"/>
  <c r="K323" i="34"/>
  <c r="M323" i="34"/>
  <c r="N322" i="34" s="1"/>
  <c r="F324" i="34"/>
  <c r="K324" i="34"/>
  <c r="M324" i="34"/>
  <c r="N324" i="34"/>
  <c r="F325" i="34"/>
  <c r="K325" i="34"/>
  <c r="M325" i="34"/>
  <c r="F326" i="34"/>
  <c r="K326" i="34"/>
  <c r="M326" i="34"/>
  <c r="N326" i="34"/>
  <c r="F327" i="34"/>
  <c r="K327" i="34"/>
  <c r="M327" i="34"/>
  <c r="F328" i="34"/>
  <c r="K328" i="34"/>
  <c r="L328" i="34"/>
  <c r="O328" i="34"/>
  <c r="Q328" i="34"/>
  <c r="F329" i="34"/>
  <c r="K329" i="34"/>
  <c r="F330" i="34"/>
  <c r="K330" i="34"/>
  <c r="M330" i="34"/>
  <c r="N330" i="34"/>
  <c r="F331" i="34"/>
  <c r="K331" i="34"/>
  <c r="M331" i="34"/>
  <c r="D332" i="34"/>
  <c r="F332" i="34"/>
  <c r="K332" i="34"/>
  <c r="L332" i="34"/>
  <c r="M332" i="34"/>
  <c r="D333" i="34" s="1"/>
  <c r="K333" i="34"/>
  <c r="D334" i="34"/>
  <c r="F334" i="34" s="1"/>
  <c r="K334" i="34"/>
  <c r="L334" i="34"/>
  <c r="K335" i="34"/>
  <c r="D336" i="34"/>
  <c r="F336" i="34" s="1"/>
  <c r="K336" i="34"/>
  <c r="L336" i="34"/>
  <c r="M336" i="34"/>
  <c r="D337" i="34" s="1"/>
  <c r="K337" i="34"/>
  <c r="D338" i="34"/>
  <c r="M338" i="34" s="1"/>
  <c r="D339" i="34" s="1"/>
  <c r="K338" i="34"/>
  <c r="L338" i="34"/>
  <c r="K339" i="34"/>
  <c r="D340" i="34"/>
  <c r="F340" i="34"/>
  <c r="K340" i="34"/>
  <c r="L340" i="34"/>
  <c r="M340" i="34"/>
  <c r="D341" i="34" s="1"/>
  <c r="K341" i="34"/>
  <c r="D342" i="34"/>
  <c r="F342" i="34" s="1"/>
  <c r="K342" i="34"/>
  <c r="L342" i="34"/>
  <c r="K343" i="34"/>
  <c r="D344" i="34"/>
  <c r="F344" i="34" s="1"/>
  <c r="K344" i="34"/>
  <c r="L344" i="34"/>
  <c r="M344" i="34"/>
  <c r="D345" i="34" s="1"/>
  <c r="K345" i="34"/>
  <c r="D346" i="34"/>
  <c r="M346" i="34" s="1"/>
  <c r="D347" i="34" s="1"/>
  <c r="F346" i="34"/>
  <c r="K346" i="34"/>
  <c r="L346" i="34"/>
  <c r="K347" i="34"/>
  <c r="D348" i="34"/>
  <c r="F348" i="34"/>
  <c r="K348" i="34"/>
  <c r="L348" i="34"/>
  <c r="M348" i="34"/>
  <c r="D349" i="34" s="1"/>
  <c r="K349" i="34"/>
  <c r="D350" i="34"/>
  <c r="F350" i="34" s="1"/>
  <c r="K350" i="34"/>
  <c r="L350" i="34"/>
  <c r="K351" i="34"/>
  <c r="D352" i="34"/>
  <c r="F352" i="34" s="1"/>
  <c r="K352" i="34"/>
  <c r="L352" i="34"/>
  <c r="M352" i="34"/>
  <c r="D353" i="34" s="1"/>
  <c r="K353" i="34"/>
  <c r="D354" i="34"/>
  <c r="M354" i="34" s="1"/>
  <c r="D355" i="34" s="1"/>
  <c r="F354" i="34"/>
  <c r="K354" i="34"/>
  <c r="L354" i="34"/>
  <c r="K355" i="34"/>
  <c r="D356" i="34"/>
  <c r="F356" i="34"/>
  <c r="K356" i="34"/>
  <c r="L356" i="34"/>
  <c r="M356" i="34"/>
  <c r="D357" i="34" s="1"/>
  <c r="K357" i="34"/>
  <c r="D358" i="34"/>
  <c r="F358" i="34" s="1"/>
  <c r="K358" i="34"/>
  <c r="L358" i="34"/>
  <c r="K359" i="34"/>
  <c r="D360" i="34"/>
  <c r="F360" i="34" s="1"/>
  <c r="K360" i="34"/>
  <c r="L360" i="34"/>
  <c r="M360" i="34"/>
  <c r="K361" i="34"/>
  <c r="D362" i="34"/>
  <c r="M362" i="34" s="1"/>
  <c r="D363" i="34" s="1"/>
  <c r="F362" i="34"/>
  <c r="K362" i="34"/>
  <c r="L362" i="34"/>
  <c r="K363" i="34"/>
  <c r="D364" i="34"/>
  <c r="F364" i="34"/>
  <c r="K364" i="34"/>
  <c r="L364" i="34"/>
  <c r="M364" i="34"/>
  <c r="D365" i="34" s="1"/>
  <c r="K365" i="34"/>
  <c r="D366" i="34"/>
  <c r="F366" i="34" s="1"/>
  <c r="K366" i="34"/>
  <c r="L366" i="34"/>
  <c r="K367" i="34"/>
  <c r="D368" i="34"/>
  <c r="F368" i="34" s="1"/>
  <c r="K368" i="34"/>
  <c r="L368" i="34"/>
  <c r="M368" i="34"/>
  <c r="K369" i="34"/>
  <c r="D370" i="34"/>
  <c r="M370" i="34" s="1"/>
  <c r="D371" i="34" s="1"/>
  <c r="F370" i="34"/>
  <c r="K370" i="34"/>
  <c r="L370" i="34"/>
  <c r="K371" i="34"/>
  <c r="C12" i="33"/>
  <c r="B12" i="33"/>
  <c r="C11" i="33"/>
  <c r="B11" i="33"/>
  <c r="D12" i="33" l="1"/>
  <c r="D11" i="33"/>
  <c r="Q66" i="36"/>
  <c r="O66" i="36"/>
  <c r="N640" i="36"/>
  <c r="O640" i="36" s="1"/>
  <c r="O466" i="36"/>
  <c r="Q466" i="36"/>
  <c r="O432" i="36"/>
  <c r="Q432" i="36"/>
  <c r="O84" i="36"/>
  <c r="Q84" i="36"/>
  <c r="O52" i="36"/>
  <c r="Q52" i="36"/>
  <c r="Q38" i="36"/>
  <c r="O38" i="36"/>
  <c r="O92" i="36"/>
  <c r="Q92" i="36"/>
  <c r="Q482" i="36"/>
  <c r="O482" i="36"/>
  <c r="D611" i="36"/>
  <c r="O440" i="36"/>
  <c r="Q440" i="36"/>
  <c r="O420" i="36"/>
  <c r="Q420" i="36"/>
  <c r="O180" i="36"/>
  <c r="Q180" i="36"/>
  <c r="Q32" i="36"/>
  <c r="O32" i="36"/>
  <c r="F641" i="36"/>
  <c r="M641" i="36"/>
  <c r="O12" i="36"/>
  <c r="Q12" i="36"/>
  <c r="Q526" i="36"/>
  <c r="O526" i="36"/>
  <c r="Q210" i="36"/>
  <c r="O210" i="36"/>
  <c r="D655" i="36"/>
  <c r="M629" i="36"/>
  <c r="N628" i="36" s="1"/>
  <c r="O628" i="36" s="1"/>
  <c r="F629" i="36"/>
  <c r="O442" i="36"/>
  <c r="Q442" i="36"/>
  <c r="Q244" i="36"/>
  <c r="O244" i="36"/>
  <c r="O44" i="36"/>
  <c r="Q44" i="36"/>
  <c r="D609" i="36"/>
  <c r="O34" i="36"/>
  <c r="Q34" i="36"/>
  <c r="Q478" i="36"/>
  <c r="O478" i="36"/>
  <c r="O238" i="36"/>
  <c r="Q238" i="36"/>
  <c r="O178" i="36"/>
  <c r="Q178" i="36"/>
  <c r="F651" i="36"/>
  <c r="M651" i="36"/>
  <c r="N650" i="36" s="1"/>
  <c r="O650" i="36" s="1"/>
  <c r="O242" i="36"/>
  <c r="Q242" i="36"/>
  <c r="F617" i="36"/>
  <c r="M617" i="36"/>
  <c r="N616" i="36" s="1"/>
  <c r="O616" i="36" s="1"/>
  <c r="M577" i="36"/>
  <c r="N576" i="36" s="1"/>
  <c r="F577" i="36"/>
  <c r="O88" i="36"/>
  <c r="Q88" i="36"/>
  <c r="Q226" i="36"/>
  <c r="O226" i="36"/>
  <c r="Q128" i="36"/>
  <c r="O128" i="36"/>
  <c r="Q42" i="36"/>
  <c r="O42" i="36"/>
  <c r="O520" i="36"/>
  <c r="Q520" i="36"/>
  <c r="Q62" i="36"/>
  <c r="O62" i="36"/>
  <c r="F644" i="36"/>
  <c r="M644" i="36"/>
  <c r="O186" i="36"/>
  <c r="Q186" i="36"/>
  <c r="O444" i="36"/>
  <c r="Q444" i="36"/>
  <c r="O422" i="36"/>
  <c r="N358" i="36"/>
  <c r="Q174" i="36"/>
  <c r="O54" i="36"/>
  <c r="Q54" i="36"/>
  <c r="N46" i="36"/>
  <c r="N652" i="36"/>
  <c r="O652" i="36" s="1"/>
  <c r="N594" i="36"/>
  <c r="O594" i="36" s="1"/>
  <c r="N240" i="36"/>
  <c r="N236" i="36"/>
  <c r="N190" i="36"/>
  <c r="Q58" i="36"/>
  <c r="F255" i="36"/>
  <c r="M255" i="36"/>
  <c r="N254" i="36" s="1"/>
  <c r="Q254" i="36" s="1"/>
  <c r="N626" i="36"/>
  <c r="O626" i="36" s="1"/>
  <c r="F612" i="36"/>
  <c r="M612" i="36"/>
  <c r="O16" i="36"/>
  <c r="Q16" i="36"/>
  <c r="N484" i="36"/>
  <c r="O228" i="36"/>
  <c r="Q228" i="36"/>
  <c r="N372" i="36"/>
  <c r="N632" i="36"/>
  <c r="O632" i="36" s="1"/>
  <c r="F447" i="36"/>
  <c r="M447" i="36"/>
  <c r="N446" i="36" s="1"/>
  <c r="N256" i="36"/>
  <c r="N164" i="36"/>
  <c r="O36" i="36"/>
  <c r="Q36" i="36"/>
  <c r="O406" i="36"/>
  <c r="Q406" i="36"/>
  <c r="O424" i="36"/>
  <c r="Q424" i="36"/>
  <c r="N398" i="36"/>
  <c r="N286" i="36"/>
  <c r="O168" i="36"/>
  <c r="Q168" i="36"/>
  <c r="O116" i="36"/>
  <c r="Q116" i="36"/>
  <c r="O78" i="36"/>
  <c r="Q78" i="36"/>
  <c r="N130" i="36"/>
  <c r="N114" i="36"/>
  <c r="Q268" i="36"/>
  <c r="O246" i="36"/>
  <c r="Q246" i="36"/>
  <c r="N2" i="36"/>
  <c r="F603" i="36"/>
  <c r="M603" i="36"/>
  <c r="N602" i="36" s="1"/>
  <c r="O602" i="36" s="1"/>
  <c r="O232" i="36"/>
  <c r="Q232" i="36"/>
  <c r="O270" i="36"/>
  <c r="Q270" i="36"/>
  <c r="N18" i="36"/>
  <c r="O490" i="36"/>
  <c r="Q490" i="36"/>
  <c r="N462" i="36"/>
  <c r="N418" i="36"/>
  <c r="N582" i="36"/>
  <c r="Q582" i="36" s="1"/>
  <c r="M634" i="36"/>
  <c r="M657" i="36"/>
  <c r="N656" i="36" s="1"/>
  <c r="O656" i="36" s="1"/>
  <c r="M585" i="36"/>
  <c r="N474" i="36"/>
  <c r="Q204" i="36"/>
  <c r="Q200" i="36"/>
  <c r="Q140" i="36"/>
  <c r="Q136" i="36"/>
  <c r="Q132" i="36"/>
  <c r="Q124" i="36"/>
  <c r="Q104" i="36"/>
  <c r="Q100" i="36"/>
  <c r="N68" i="36"/>
  <c r="N6" i="36"/>
  <c r="O476" i="36"/>
  <c r="Q476" i="36"/>
  <c r="N584" i="36"/>
  <c r="O434" i="36"/>
  <c r="Q434" i="36"/>
  <c r="N658" i="36"/>
  <c r="O658" i="36" s="1"/>
  <c r="N110" i="36"/>
  <c r="N30" i="36"/>
  <c r="N638" i="36"/>
  <c r="O638" i="36" s="1"/>
  <c r="M620" i="36"/>
  <c r="D621" i="36" s="1"/>
  <c r="M581" i="36"/>
  <c r="N580" i="36" s="1"/>
  <c r="M637" i="36"/>
  <c r="N636" i="36" s="1"/>
  <c r="O636" i="36" s="1"/>
  <c r="D607" i="36"/>
  <c r="Q438" i="36"/>
  <c r="N412" i="36"/>
  <c r="N304" i="36"/>
  <c r="N600" i="36"/>
  <c r="O600" i="36" s="1"/>
  <c r="M596" i="36"/>
  <c r="D597" i="36" s="1"/>
  <c r="Q528" i="36"/>
  <c r="F277" i="36"/>
  <c r="M277" i="36"/>
  <c r="N276" i="36" s="1"/>
  <c r="Q276" i="36" s="1"/>
  <c r="O262" i="36"/>
  <c r="Q262" i="36"/>
  <c r="O220" i="36"/>
  <c r="N172" i="36"/>
  <c r="O112" i="36"/>
  <c r="N76" i="36"/>
  <c r="N72" i="36"/>
  <c r="N64" i="36"/>
  <c r="N14" i="36"/>
  <c r="F51" i="35"/>
  <c r="M51" i="35"/>
  <c r="N50" i="35" s="1"/>
  <c r="M63" i="35"/>
  <c r="F63" i="35"/>
  <c r="M71" i="35"/>
  <c r="N70" i="35" s="1"/>
  <c r="F71" i="35"/>
  <c r="M55" i="35"/>
  <c r="N54" i="35" s="1"/>
  <c r="F55" i="35"/>
  <c r="M37" i="35"/>
  <c r="N36" i="35" s="1"/>
  <c r="F37" i="35"/>
  <c r="M43" i="35"/>
  <c r="N42" i="35" s="1"/>
  <c r="F43" i="35"/>
  <c r="O24" i="35"/>
  <c r="Q24" i="35"/>
  <c r="F59" i="35"/>
  <c r="M59" i="35"/>
  <c r="N62" i="35"/>
  <c r="N44" i="35"/>
  <c r="F33" i="35"/>
  <c r="M33" i="35"/>
  <c r="N32" i="35" s="1"/>
  <c r="M67" i="35"/>
  <c r="N66" i="35" s="1"/>
  <c r="F67" i="35"/>
  <c r="N46" i="35"/>
  <c r="N58" i="35"/>
  <c r="M47" i="35"/>
  <c r="F47" i="35"/>
  <c r="M64" i="35"/>
  <c r="M56" i="35"/>
  <c r="M48" i="35"/>
  <c r="M40" i="35"/>
  <c r="M69" i="35"/>
  <c r="N68" i="35" s="1"/>
  <c r="M61" i="35"/>
  <c r="N60" i="35" s="1"/>
  <c r="M53" i="35"/>
  <c r="N52" i="35" s="1"/>
  <c r="M45" i="35"/>
  <c r="Q124" i="34"/>
  <c r="O124" i="34"/>
  <c r="O80" i="34"/>
  <c r="Q80" i="34"/>
  <c r="F371" i="34"/>
  <c r="M371" i="34"/>
  <c r="O108" i="34"/>
  <c r="Q108" i="34"/>
  <c r="N344" i="34"/>
  <c r="F355" i="34"/>
  <c r="M355" i="34"/>
  <c r="N354" i="34" s="1"/>
  <c r="M349" i="34"/>
  <c r="N348" i="34" s="1"/>
  <c r="F349" i="34"/>
  <c r="N338" i="34"/>
  <c r="F353" i="34"/>
  <c r="M353" i="34"/>
  <c r="N352" i="34" s="1"/>
  <c r="F338" i="34"/>
  <c r="F363" i="34"/>
  <c r="M363" i="34"/>
  <c r="N362" i="34" s="1"/>
  <c r="M337" i="34"/>
  <c r="F337" i="34"/>
  <c r="F341" i="34"/>
  <c r="M341" i="34"/>
  <c r="F357" i="34"/>
  <c r="M357" i="34"/>
  <c r="N356" i="34" s="1"/>
  <c r="N346" i="34"/>
  <c r="N336" i="34"/>
  <c r="F339" i="34"/>
  <c r="M339" i="34"/>
  <c r="F333" i="34"/>
  <c r="M333" i="34"/>
  <c r="N332" i="34" s="1"/>
  <c r="F345" i="34"/>
  <c r="M345" i="34"/>
  <c r="F365" i="34"/>
  <c r="M365" i="34"/>
  <c r="N364" i="34" s="1"/>
  <c r="N370" i="34"/>
  <c r="F347" i="34"/>
  <c r="M347" i="34"/>
  <c r="N340" i="34"/>
  <c r="D369" i="34"/>
  <c r="M366" i="34"/>
  <c r="D361" i="34"/>
  <c r="M358" i="34"/>
  <c r="M350" i="34"/>
  <c r="M342" i="34"/>
  <c r="M334" i="34"/>
  <c r="Q580" i="36" l="1"/>
  <c r="O580" i="36"/>
  <c r="O64" i="36"/>
  <c r="Q64" i="36"/>
  <c r="F621" i="36"/>
  <c r="M621" i="36"/>
  <c r="N620" i="36" s="1"/>
  <c r="O620" i="36" s="1"/>
  <c r="O484" i="36"/>
  <c r="Q484" i="36"/>
  <c r="M655" i="36"/>
  <c r="N654" i="36" s="1"/>
  <c r="O654" i="36" s="1"/>
  <c r="F655" i="36"/>
  <c r="O462" i="36"/>
  <c r="Q462" i="36"/>
  <c r="M607" i="36"/>
  <c r="N606" i="36" s="1"/>
  <c r="O606" i="36" s="1"/>
  <c r="F607" i="36"/>
  <c r="O474" i="36"/>
  <c r="Q474" i="36"/>
  <c r="O2" i="36"/>
  <c r="Q2" i="36"/>
  <c r="M611" i="36"/>
  <c r="N610" i="36" s="1"/>
  <c r="O610" i="36" s="1"/>
  <c r="F611" i="36"/>
  <c r="O6" i="36"/>
  <c r="Q6" i="36"/>
  <c r="O30" i="36"/>
  <c r="Q30" i="36"/>
  <c r="O110" i="36"/>
  <c r="Q110" i="36"/>
  <c r="M597" i="36"/>
  <c r="N596" i="36" s="1"/>
  <c r="O596" i="36" s="1"/>
  <c r="F597" i="36"/>
  <c r="O68" i="36"/>
  <c r="Q68" i="36"/>
  <c r="O18" i="36"/>
  <c r="Q18" i="36"/>
  <c r="Q584" i="36"/>
  <c r="O584" i="36"/>
  <c r="D635" i="36"/>
  <c r="Q576" i="36"/>
  <c r="O576" i="36"/>
  <c r="F609" i="36"/>
  <c r="M609" i="36"/>
  <c r="N608" i="36" s="1"/>
  <c r="O608" i="36" s="1"/>
  <c r="O446" i="36"/>
  <c r="Q446" i="36"/>
  <c r="O76" i="36"/>
  <c r="Q76" i="36"/>
  <c r="O114" i="36"/>
  <c r="Q114" i="36"/>
  <c r="D645" i="36"/>
  <c r="O72" i="36"/>
  <c r="Q72" i="36"/>
  <c r="O46" i="36"/>
  <c r="Q46" i="36"/>
  <c r="D613" i="36"/>
  <c r="O412" i="36"/>
  <c r="Q412" i="36"/>
  <c r="O418" i="36"/>
  <c r="Q418" i="36"/>
  <c r="O130" i="36"/>
  <c r="Q130" i="36"/>
  <c r="Q256" i="36"/>
  <c r="O256" i="36"/>
  <c r="O190" i="36"/>
  <c r="Q190" i="36"/>
  <c r="Q54" i="35"/>
  <c r="O54" i="35"/>
  <c r="O66" i="35"/>
  <c r="Q66" i="35"/>
  <c r="Q70" i="35"/>
  <c r="O70" i="35"/>
  <c r="O50" i="35"/>
  <c r="Q50" i="35"/>
  <c r="Q60" i="35"/>
  <c r="O60" i="35"/>
  <c r="O42" i="35"/>
  <c r="Q42" i="35"/>
  <c r="O36" i="35"/>
  <c r="Q36" i="35"/>
  <c r="O52" i="35"/>
  <c r="Q52" i="35"/>
  <c r="O58" i="35"/>
  <c r="Q58" i="35"/>
  <c r="O32" i="35"/>
  <c r="Q32" i="35"/>
  <c r="O44" i="35"/>
  <c r="Q44" i="35"/>
  <c r="D49" i="35"/>
  <c r="Q68" i="35"/>
  <c r="O68" i="35"/>
  <c r="D57" i="35"/>
  <c r="Q62" i="35"/>
  <c r="O62" i="35"/>
  <c r="D65" i="35"/>
  <c r="Q46" i="35"/>
  <c r="O46" i="35"/>
  <c r="D41" i="35"/>
  <c r="O354" i="34"/>
  <c r="Q354" i="34"/>
  <c r="Q356" i="34"/>
  <c r="O356" i="34"/>
  <c r="Q362" i="34"/>
  <c r="O362" i="34"/>
  <c r="O352" i="34"/>
  <c r="Q352" i="34"/>
  <c r="D367" i="34"/>
  <c r="F369" i="34"/>
  <c r="M369" i="34"/>
  <c r="N368" i="34" s="1"/>
  <c r="Q348" i="34"/>
  <c r="O348" i="34"/>
  <c r="D335" i="34"/>
  <c r="O332" i="34"/>
  <c r="Q332" i="34"/>
  <c r="O346" i="34"/>
  <c r="Q346" i="34"/>
  <c r="D343" i="34"/>
  <c r="O336" i="34"/>
  <c r="Q336" i="34"/>
  <c r="O340" i="34"/>
  <c r="Q340" i="34"/>
  <c r="D351" i="34"/>
  <c r="M361" i="34"/>
  <c r="N360" i="34" s="1"/>
  <c r="F361" i="34"/>
  <c r="O338" i="34"/>
  <c r="Q338" i="34"/>
  <c r="O370" i="34"/>
  <c r="Q370" i="34"/>
  <c r="Q364" i="34"/>
  <c r="O364" i="34"/>
  <c r="O344" i="34"/>
  <c r="Q344" i="34"/>
  <c r="D359" i="34"/>
  <c r="F2" i="32"/>
  <c r="K2" i="32"/>
  <c r="F3" i="32"/>
  <c r="K3" i="32"/>
  <c r="M3" i="32"/>
  <c r="N2" i="32"/>
  <c r="F4" i="32"/>
  <c r="K4" i="32"/>
  <c r="M4" i="32"/>
  <c r="M5" i="32"/>
  <c r="N4" i="32"/>
  <c r="F5" i="32"/>
  <c r="K5" i="32"/>
  <c r="F6" i="32"/>
  <c r="K6" i="32"/>
  <c r="M6" i="32"/>
  <c r="F7" i="32"/>
  <c r="K7" i="32"/>
  <c r="M7" i="32"/>
  <c r="N6" i="32"/>
  <c r="F8" i="32"/>
  <c r="K8" i="32"/>
  <c r="M8" i="32"/>
  <c r="F9" i="32"/>
  <c r="K9" i="32"/>
  <c r="M9" i="32"/>
  <c r="F10" i="32"/>
  <c r="K10" i="32"/>
  <c r="M10" i="32"/>
  <c r="F11" i="32"/>
  <c r="K11" i="32"/>
  <c r="M11" i="32"/>
  <c r="F12" i="32"/>
  <c r="K12" i="32"/>
  <c r="M12" i="32"/>
  <c r="M13" i="32"/>
  <c r="N12" i="32"/>
  <c r="F13" i="32"/>
  <c r="K13" i="32"/>
  <c r="F14" i="32"/>
  <c r="K14" i="32"/>
  <c r="M14" i="32"/>
  <c r="M15" i="32"/>
  <c r="N14" i="32"/>
  <c r="F15" i="32"/>
  <c r="K15" i="32"/>
  <c r="F16" i="32"/>
  <c r="K16" i="32"/>
  <c r="M16" i="32"/>
  <c r="M17" i="32"/>
  <c r="N16" i="32"/>
  <c r="F17" i="32"/>
  <c r="K17" i="32"/>
  <c r="F18" i="32"/>
  <c r="K18" i="32"/>
  <c r="F19" i="32"/>
  <c r="K19" i="32"/>
  <c r="M19" i="32"/>
  <c r="N18" i="32"/>
  <c r="F20" i="32"/>
  <c r="K20" i="32"/>
  <c r="M21" i="32"/>
  <c r="N20" i="32"/>
  <c r="F21" i="32"/>
  <c r="K21" i="32"/>
  <c r="F22" i="32"/>
  <c r="K22" i="32"/>
  <c r="L22" i="32"/>
  <c r="F23" i="32"/>
  <c r="K23" i="32"/>
  <c r="M23" i="32"/>
  <c r="N22" i="32"/>
  <c r="F24" i="32"/>
  <c r="K24" i="32"/>
  <c r="M24" i="32"/>
  <c r="F25" i="32"/>
  <c r="K25" i="32"/>
  <c r="M25" i="32"/>
  <c r="N24" i="32"/>
  <c r="F26" i="32"/>
  <c r="K26" i="32"/>
  <c r="M26" i="32"/>
  <c r="N26" i="32"/>
  <c r="F27" i="32"/>
  <c r="K27" i="32"/>
  <c r="F28" i="32"/>
  <c r="K28" i="32"/>
  <c r="L28" i="32"/>
  <c r="D29" i="32"/>
  <c r="M29" i="32"/>
  <c r="N28" i="32"/>
  <c r="F29" i="32"/>
  <c r="K29" i="32"/>
  <c r="F30" i="32"/>
  <c r="K30" i="32"/>
  <c r="M30" i="32"/>
  <c r="M31" i="32"/>
  <c r="N30" i="32"/>
  <c r="F31" i="32"/>
  <c r="K31" i="32"/>
  <c r="F32" i="32"/>
  <c r="K32" i="32"/>
  <c r="M32" i="32"/>
  <c r="M33" i="32"/>
  <c r="N32" i="32"/>
  <c r="F33" i="32"/>
  <c r="K33" i="32"/>
  <c r="F34" i="32"/>
  <c r="K34" i="32"/>
  <c r="M34" i="32"/>
  <c r="M35" i="32"/>
  <c r="N34" i="32"/>
  <c r="F35" i="32"/>
  <c r="K35" i="32"/>
  <c r="F36" i="32"/>
  <c r="K36" i="32"/>
  <c r="M36" i="32"/>
  <c r="M37" i="32"/>
  <c r="N36" i="32"/>
  <c r="F37" i="32"/>
  <c r="K37" i="32"/>
  <c r="F38" i="32"/>
  <c r="K38" i="32"/>
  <c r="M38" i="32"/>
  <c r="M39" i="32"/>
  <c r="N38" i="32"/>
  <c r="F39" i="32"/>
  <c r="K39" i="32"/>
  <c r="F40" i="32"/>
  <c r="K40" i="32"/>
  <c r="M40" i="32"/>
  <c r="M41" i="32"/>
  <c r="N40" i="32"/>
  <c r="F41" i="32"/>
  <c r="K41" i="32"/>
  <c r="F42" i="32"/>
  <c r="K42" i="32"/>
  <c r="F43" i="32"/>
  <c r="K43" i="32"/>
  <c r="M43" i="32"/>
  <c r="N42" i="32"/>
  <c r="F44" i="32"/>
  <c r="K44" i="32"/>
  <c r="M44" i="32"/>
  <c r="M45" i="32"/>
  <c r="N44" i="32"/>
  <c r="F45" i="32"/>
  <c r="K45" i="32"/>
  <c r="F46" i="32"/>
  <c r="K46" i="32"/>
  <c r="F47" i="32"/>
  <c r="K47" i="32"/>
  <c r="M47" i="32"/>
  <c r="N46" i="32"/>
  <c r="F48" i="32"/>
  <c r="K48" i="32"/>
  <c r="M48" i="32"/>
  <c r="M49" i="32"/>
  <c r="N48" i="32"/>
  <c r="F49" i="32"/>
  <c r="K49" i="32"/>
  <c r="F50" i="32"/>
  <c r="K50" i="32"/>
  <c r="M51" i="32"/>
  <c r="N50" i="32"/>
  <c r="F51" i="32"/>
  <c r="K51" i="32"/>
  <c r="F52" i="32"/>
  <c r="K52" i="32"/>
  <c r="M52" i="32"/>
  <c r="F53" i="32"/>
  <c r="K53" i="32"/>
  <c r="M53" i="32"/>
  <c r="N52" i="32"/>
  <c r="F54" i="32"/>
  <c r="K54" i="32"/>
  <c r="L54" i="32"/>
  <c r="D55" i="32"/>
  <c r="F55" i="32"/>
  <c r="K55" i="32"/>
  <c r="M55" i="32"/>
  <c r="N54" i="32"/>
  <c r="F2" i="31"/>
  <c r="K2" i="31"/>
  <c r="M2" i="31"/>
  <c r="M3" i="31"/>
  <c r="N2" i="31"/>
  <c r="F3" i="31"/>
  <c r="K3" i="31"/>
  <c r="F4" i="31"/>
  <c r="K4" i="31"/>
  <c r="M4" i="31"/>
  <c r="M5" i="31"/>
  <c r="N4" i="31"/>
  <c r="F5" i="31"/>
  <c r="K5" i="31"/>
  <c r="F6" i="31"/>
  <c r="K6" i="31"/>
  <c r="M6" i="31"/>
  <c r="F7" i="31"/>
  <c r="K7" i="31"/>
  <c r="M7" i="31"/>
  <c r="N6" i="31"/>
  <c r="F8" i="31"/>
  <c r="K8" i="31"/>
  <c r="M8" i="31"/>
  <c r="M9" i="31"/>
  <c r="N8" i="31"/>
  <c r="F9" i="31"/>
  <c r="K9" i="31"/>
  <c r="F10" i="31"/>
  <c r="K10" i="31"/>
  <c r="M10" i="31"/>
  <c r="F11" i="31"/>
  <c r="K11" i="31"/>
  <c r="M11" i="31"/>
  <c r="F12" i="31"/>
  <c r="K12" i="31"/>
  <c r="M12" i="31"/>
  <c r="F13" i="31"/>
  <c r="K13" i="31"/>
  <c r="M13" i="31"/>
  <c r="N12" i="31"/>
  <c r="F14" i="31"/>
  <c r="K14" i="31"/>
  <c r="M14" i="31"/>
  <c r="F15" i="31"/>
  <c r="K15" i="31"/>
  <c r="M15" i="31"/>
  <c r="N14" i="31"/>
  <c r="F16" i="31"/>
  <c r="K16" i="31"/>
  <c r="F17" i="31"/>
  <c r="K17" i="31"/>
  <c r="M17" i="31"/>
  <c r="N16" i="31"/>
  <c r="F18" i="31"/>
  <c r="K18" i="31"/>
  <c r="M18" i="31"/>
  <c r="M19" i="31"/>
  <c r="N18" i="31"/>
  <c r="F19" i="31"/>
  <c r="K19" i="31"/>
  <c r="F20" i="31"/>
  <c r="K20" i="31"/>
  <c r="M20" i="31"/>
  <c r="F21" i="31"/>
  <c r="K21" i="31"/>
  <c r="M21" i="31"/>
  <c r="N20" i="31"/>
  <c r="F22" i="31"/>
  <c r="K22" i="31"/>
  <c r="M22" i="31"/>
  <c r="M23" i="31"/>
  <c r="N22" i="31"/>
  <c r="F23" i="31"/>
  <c r="K23" i="31"/>
  <c r="F24" i="31"/>
  <c r="K24" i="31"/>
  <c r="M24" i="31"/>
  <c r="M25" i="31"/>
  <c r="N24" i="31"/>
  <c r="F25" i="31"/>
  <c r="K25" i="31"/>
  <c r="F26" i="31"/>
  <c r="K26" i="31"/>
  <c r="M26" i="31"/>
  <c r="M27" i="31"/>
  <c r="N26" i="31"/>
  <c r="F27" i="31"/>
  <c r="K27" i="31"/>
  <c r="F28" i="31"/>
  <c r="K28" i="31"/>
  <c r="M28" i="31"/>
  <c r="F29" i="31"/>
  <c r="K29" i="31"/>
  <c r="M29" i="31"/>
  <c r="N28" i="31"/>
  <c r="F30" i="31"/>
  <c r="K30" i="31"/>
  <c r="L30" i="31"/>
  <c r="O30" i="31"/>
  <c r="Q30" i="31"/>
  <c r="F31" i="31"/>
  <c r="K31" i="31"/>
  <c r="M31" i="31"/>
  <c r="F32" i="31"/>
  <c r="K32" i="31"/>
  <c r="M32" i="31"/>
  <c r="M33" i="31"/>
  <c r="N32" i="31"/>
  <c r="F33" i="31"/>
  <c r="K33" i="31"/>
  <c r="F34" i="31"/>
  <c r="K34" i="31"/>
  <c r="M34" i="31"/>
  <c r="M35" i="31"/>
  <c r="N34" i="31"/>
  <c r="F35" i="31"/>
  <c r="K35" i="31"/>
  <c r="F36" i="31"/>
  <c r="K36" i="31"/>
  <c r="M36" i="31"/>
  <c r="M37" i="31"/>
  <c r="N36" i="31"/>
  <c r="F37" i="31"/>
  <c r="K37" i="31"/>
  <c r="F38" i="31"/>
  <c r="K38" i="31"/>
  <c r="M38" i="31"/>
  <c r="F39" i="31"/>
  <c r="K39" i="31"/>
  <c r="M39" i="31"/>
  <c r="N38" i="31"/>
  <c r="F40" i="31"/>
  <c r="K40" i="31"/>
  <c r="M40" i="31"/>
  <c r="M41" i="31"/>
  <c r="N40" i="31"/>
  <c r="F41" i="31"/>
  <c r="K41" i="31"/>
  <c r="F42" i="31"/>
  <c r="K42" i="31"/>
  <c r="M42" i="31"/>
  <c r="M43" i="31"/>
  <c r="N42" i="31"/>
  <c r="F43" i="31"/>
  <c r="K43" i="31"/>
  <c r="F44" i="31"/>
  <c r="K44" i="31"/>
  <c r="M44" i="31"/>
  <c r="F45" i="31"/>
  <c r="K45" i="31"/>
  <c r="M45" i="31"/>
  <c r="N44" i="31"/>
  <c r="F46" i="31"/>
  <c r="K46" i="31"/>
  <c r="M46" i="31"/>
  <c r="M47" i="31"/>
  <c r="N46" i="31"/>
  <c r="F47" i="31"/>
  <c r="K47" i="31"/>
  <c r="F48" i="31"/>
  <c r="K48" i="31"/>
  <c r="M48" i="31"/>
  <c r="N48" i="31"/>
  <c r="F49" i="31"/>
  <c r="K49" i="31"/>
  <c r="F50" i="31"/>
  <c r="K50" i="31"/>
  <c r="M50" i="31"/>
  <c r="M51" i="31"/>
  <c r="N50" i="31"/>
  <c r="F51" i="31"/>
  <c r="K51" i="31"/>
  <c r="F52" i="31"/>
  <c r="K52" i="31"/>
  <c r="M52" i="31"/>
  <c r="F53" i="31"/>
  <c r="K53" i="31"/>
  <c r="M53" i="31"/>
  <c r="N52" i="31"/>
  <c r="F54" i="31"/>
  <c r="K54" i="31"/>
  <c r="M54" i="31"/>
  <c r="M55" i="31"/>
  <c r="N54" i="31"/>
  <c r="F55" i="31"/>
  <c r="K55" i="31"/>
  <c r="F56" i="31"/>
  <c r="K56" i="31"/>
  <c r="M56" i="31"/>
  <c r="M57" i="31"/>
  <c r="N56" i="31"/>
  <c r="F57" i="31"/>
  <c r="K57" i="31"/>
  <c r="F58" i="31"/>
  <c r="K58" i="31"/>
  <c r="M58" i="31"/>
  <c r="F59" i="31"/>
  <c r="K59" i="31"/>
  <c r="M59" i="31"/>
  <c r="N58" i="31"/>
  <c r="F60" i="31"/>
  <c r="K60" i="31"/>
  <c r="M60" i="31"/>
  <c r="M61" i="31"/>
  <c r="N60" i="31"/>
  <c r="F61" i="31"/>
  <c r="K61" i="31"/>
  <c r="F62" i="31"/>
  <c r="K62" i="31"/>
  <c r="M62" i="31"/>
  <c r="F63" i="31"/>
  <c r="K63" i="31"/>
  <c r="M63" i="31"/>
  <c r="N62" i="31"/>
  <c r="F64" i="31"/>
  <c r="K64" i="31"/>
  <c r="F65" i="31"/>
  <c r="K65" i="31"/>
  <c r="M65" i="31"/>
  <c r="N64" i="31"/>
  <c r="F66" i="31"/>
  <c r="K66" i="31"/>
  <c r="L66" i="31"/>
  <c r="O66" i="31"/>
  <c r="Q66" i="31"/>
  <c r="F67" i="31"/>
  <c r="K67" i="31"/>
  <c r="M67" i="31"/>
  <c r="F68" i="31"/>
  <c r="K68" i="31"/>
  <c r="M68" i="31"/>
  <c r="N68" i="31"/>
  <c r="F69" i="31"/>
  <c r="K69" i="31"/>
  <c r="F70" i="31"/>
  <c r="K70" i="31"/>
  <c r="M70" i="31"/>
  <c r="M71" i="31"/>
  <c r="N70" i="31"/>
  <c r="F71" i="31"/>
  <c r="K71" i="31"/>
  <c r="F72" i="31"/>
  <c r="K72" i="31"/>
  <c r="M72" i="31"/>
  <c r="F73" i="31"/>
  <c r="K73" i="31"/>
  <c r="M73" i="31"/>
  <c r="N72" i="31"/>
  <c r="F74" i="31"/>
  <c r="K74" i="31"/>
  <c r="M74" i="31"/>
  <c r="M75" i="31"/>
  <c r="N74" i="31"/>
  <c r="F75" i="31"/>
  <c r="K75" i="31"/>
  <c r="F76" i="31"/>
  <c r="K76" i="31"/>
  <c r="M76" i="31"/>
  <c r="F77" i="31"/>
  <c r="K77" i="31"/>
  <c r="M77" i="31"/>
  <c r="N76" i="31"/>
  <c r="F78" i="31"/>
  <c r="K78" i="31"/>
  <c r="M78" i="31"/>
  <c r="F79" i="31"/>
  <c r="K79" i="31"/>
  <c r="M79" i="31"/>
  <c r="N78" i="31"/>
  <c r="F80" i="31"/>
  <c r="K80" i="31"/>
  <c r="M80" i="31"/>
  <c r="M81" i="31"/>
  <c r="N80" i="31"/>
  <c r="F81" i="31"/>
  <c r="K81" i="31"/>
  <c r="F82" i="31"/>
  <c r="K82" i="31"/>
  <c r="M82" i="31"/>
  <c r="F83" i="31"/>
  <c r="K83" i="31"/>
  <c r="M83" i="31"/>
  <c r="N82" i="31"/>
  <c r="F84" i="31"/>
  <c r="K84" i="31"/>
  <c r="M84" i="31"/>
  <c r="M85" i="31"/>
  <c r="N84" i="31"/>
  <c r="F85" i="31"/>
  <c r="K85" i="31"/>
  <c r="F86" i="31"/>
  <c r="K86" i="31"/>
  <c r="M86" i="31"/>
  <c r="M87" i="31"/>
  <c r="N86" i="31"/>
  <c r="F87" i="31"/>
  <c r="K87" i="31"/>
  <c r="F88" i="31"/>
  <c r="K88" i="31"/>
  <c r="M88" i="31"/>
  <c r="M89" i="31"/>
  <c r="N88" i="31"/>
  <c r="F89" i="31"/>
  <c r="K89" i="31"/>
  <c r="F90" i="31"/>
  <c r="K90" i="31"/>
  <c r="M90" i="31"/>
  <c r="F91" i="31"/>
  <c r="K91" i="31"/>
  <c r="M91" i="31"/>
  <c r="N90" i="31"/>
  <c r="F92" i="31"/>
  <c r="K92" i="31"/>
  <c r="L92" i="31"/>
  <c r="D93" i="31"/>
  <c r="M93" i="31"/>
  <c r="N92" i="31"/>
  <c r="K93" i="31"/>
  <c r="F94" i="31"/>
  <c r="M94" i="31"/>
  <c r="M95" i="31"/>
  <c r="N94" i="31"/>
  <c r="F95" i="31"/>
  <c r="K95" i="31"/>
  <c r="F96" i="31"/>
  <c r="K96" i="31"/>
  <c r="M96" i="31"/>
  <c r="M97" i="31"/>
  <c r="N96" i="31"/>
  <c r="F97" i="31"/>
  <c r="K97" i="31"/>
  <c r="F98" i="31"/>
  <c r="K98" i="31"/>
  <c r="L98" i="31"/>
  <c r="D99" i="31"/>
  <c r="M99" i="31"/>
  <c r="N98" i="31"/>
  <c r="F99" i="31"/>
  <c r="K99" i="31"/>
  <c r="F100" i="31"/>
  <c r="K100" i="31"/>
  <c r="M100" i="31"/>
  <c r="M101" i="31"/>
  <c r="N100" i="31"/>
  <c r="F101" i="31"/>
  <c r="K101" i="31"/>
  <c r="F102" i="31"/>
  <c r="K102" i="31"/>
  <c r="M102" i="31"/>
  <c r="M103" i="31"/>
  <c r="N102" i="31"/>
  <c r="F103" i="31"/>
  <c r="K103" i="31"/>
  <c r="F104" i="31"/>
  <c r="K104" i="31"/>
  <c r="M104" i="31"/>
  <c r="M105" i="31"/>
  <c r="N104" i="31"/>
  <c r="F105" i="31"/>
  <c r="K105" i="31"/>
  <c r="F106" i="31"/>
  <c r="K106" i="31"/>
  <c r="M106" i="31"/>
  <c r="F107" i="31"/>
  <c r="K107" i="31"/>
  <c r="M107" i="31"/>
  <c r="N106" i="31"/>
  <c r="F108" i="31"/>
  <c r="K108" i="31"/>
  <c r="M108" i="31"/>
  <c r="M109" i="31"/>
  <c r="N108" i="31"/>
  <c r="F109" i="31"/>
  <c r="K109" i="31"/>
  <c r="F110" i="31"/>
  <c r="K110" i="31"/>
  <c r="L110" i="31"/>
  <c r="O110" i="31"/>
  <c r="Q110" i="31"/>
  <c r="F111" i="31"/>
  <c r="K111" i="31"/>
  <c r="M111" i="31"/>
  <c r="F112" i="31"/>
  <c r="K112" i="31"/>
  <c r="M112" i="31"/>
  <c r="M113" i="31"/>
  <c r="N112" i="31"/>
  <c r="F113" i="31"/>
  <c r="K113" i="31"/>
  <c r="F114" i="31"/>
  <c r="K114" i="31"/>
  <c r="M114" i="31"/>
  <c r="M115" i="31"/>
  <c r="N114" i="31"/>
  <c r="F115" i="31"/>
  <c r="K115" i="31"/>
  <c r="F116" i="31"/>
  <c r="K116" i="31"/>
  <c r="M116" i="31"/>
  <c r="F117" i="31"/>
  <c r="K117" i="31"/>
  <c r="M117" i="31"/>
  <c r="N116" i="31"/>
  <c r="F118" i="31"/>
  <c r="K118" i="31"/>
  <c r="M118" i="31"/>
  <c r="M119" i="31"/>
  <c r="N118" i="31"/>
  <c r="F119" i="31"/>
  <c r="K119" i="31"/>
  <c r="F120" i="31"/>
  <c r="K120" i="31"/>
  <c r="M120" i="31"/>
  <c r="M121" i="31"/>
  <c r="N120" i="31"/>
  <c r="F121" i="31"/>
  <c r="K121" i="31"/>
  <c r="F122" i="31"/>
  <c r="K122" i="31"/>
  <c r="F123" i="31"/>
  <c r="K123" i="31"/>
  <c r="M123" i="31"/>
  <c r="N122" i="31"/>
  <c r="F124" i="31"/>
  <c r="K124" i="31"/>
  <c r="M124" i="31"/>
  <c r="M125" i="31"/>
  <c r="N124" i="31"/>
  <c r="F125" i="31"/>
  <c r="K125" i="31"/>
  <c r="F126" i="31"/>
  <c r="K126" i="31"/>
  <c r="M126" i="31"/>
  <c r="M127" i="31"/>
  <c r="N126" i="31"/>
  <c r="F127" i="31"/>
  <c r="K127" i="31"/>
  <c r="F128" i="31"/>
  <c r="K128" i="31"/>
  <c r="M128" i="31"/>
  <c r="M129" i="31"/>
  <c r="N128" i="31"/>
  <c r="F129" i="31"/>
  <c r="K129" i="31"/>
  <c r="F130" i="31"/>
  <c r="K130" i="31"/>
  <c r="M130" i="31"/>
  <c r="F131" i="31"/>
  <c r="K131" i="31"/>
  <c r="M131" i="31"/>
  <c r="N130" i="31"/>
  <c r="F132" i="31"/>
  <c r="K132" i="31"/>
  <c r="M132" i="31"/>
  <c r="M133" i="31"/>
  <c r="N132" i="31"/>
  <c r="F133" i="31"/>
  <c r="K133" i="31"/>
  <c r="F134" i="31"/>
  <c r="K134" i="31"/>
  <c r="M134" i="31"/>
  <c r="M135" i="31"/>
  <c r="N134" i="31"/>
  <c r="F135" i="31"/>
  <c r="K135" i="31"/>
  <c r="F136" i="31"/>
  <c r="K136" i="31"/>
  <c r="M136" i="31"/>
  <c r="F137" i="31"/>
  <c r="K137" i="31"/>
  <c r="M137" i="31"/>
  <c r="N136" i="31"/>
  <c r="F138" i="31"/>
  <c r="K138" i="31"/>
  <c r="M138" i="31"/>
  <c r="M139" i="31"/>
  <c r="N138" i="31"/>
  <c r="F139" i="31"/>
  <c r="K139" i="31"/>
  <c r="F140" i="31"/>
  <c r="K140" i="31"/>
  <c r="M140" i="31"/>
  <c r="F141" i="31"/>
  <c r="K141" i="31"/>
  <c r="M141" i="31"/>
  <c r="N140" i="31"/>
  <c r="F142" i="31"/>
  <c r="K142" i="31"/>
  <c r="M142" i="31"/>
  <c r="F143" i="31"/>
  <c r="K143" i="31"/>
  <c r="M143" i="31"/>
  <c r="N142" i="31"/>
  <c r="F144" i="31"/>
  <c r="K144" i="31"/>
  <c r="M144" i="31"/>
  <c r="M145" i="31"/>
  <c r="N144" i="31"/>
  <c r="F145" i="31"/>
  <c r="K145" i="31"/>
  <c r="F146" i="31"/>
  <c r="K146" i="31"/>
  <c r="M146" i="31"/>
  <c r="F147" i="31"/>
  <c r="K147" i="31"/>
  <c r="M147" i="31"/>
  <c r="N146" i="31"/>
  <c r="F148" i="31"/>
  <c r="K148" i="31"/>
  <c r="M148" i="31"/>
  <c r="M149" i="31"/>
  <c r="N148" i="31"/>
  <c r="F149" i="31"/>
  <c r="K149" i="31"/>
  <c r="F150" i="31"/>
  <c r="K150" i="31"/>
  <c r="M150" i="31"/>
  <c r="M151" i="31"/>
  <c r="N150" i="31"/>
  <c r="F151" i="31"/>
  <c r="K151" i="31"/>
  <c r="F152" i="31"/>
  <c r="K152" i="31"/>
  <c r="M152" i="31"/>
  <c r="M153" i="31"/>
  <c r="N152" i="31"/>
  <c r="F153" i="31"/>
  <c r="K153" i="31"/>
  <c r="F154" i="31"/>
  <c r="K154" i="31"/>
  <c r="M154" i="31"/>
  <c r="F155" i="31"/>
  <c r="K155" i="31"/>
  <c r="M155" i="31"/>
  <c r="N154" i="31"/>
  <c r="F156" i="31"/>
  <c r="K156" i="31"/>
  <c r="M156" i="31"/>
  <c r="M157" i="31"/>
  <c r="N156" i="31"/>
  <c r="F157" i="31"/>
  <c r="K157" i="31"/>
  <c r="F158" i="31"/>
  <c r="K158" i="31"/>
  <c r="M158" i="31"/>
  <c r="M159" i="31"/>
  <c r="N158" i="31"/>
  <c r="F159" i="31"/>
  <c r="K159" i="31"/>
  <c r="F160" i="31"/>
  <c r="K160" i="31"/>
  <c r="M160" i="31"/>
  <c r="F161" i="31"/>
  <c r="K161" i="31"/>
  <c r="M161" i="31"/>
  <c r="N160" i="31"/>
  <c r="F162" i="31"/>
  <c r="K162" i="31"/>
  <c r="M162" i="31"/>
  <c r="M163" i="31"/>
  <c r="N162" i="31"/>
  <c r="F163" i="31"/>
  <c r="K163" i="31"/>
  <c r="F164" i="31"/>
  <c r="K164" i="31"/>
  <c r="M164" i="31"/>
  <c r="F165" i="31"/>
  <c r="K165" i="31"/>
  <c r="M165" i="31"/>
  <c r="N164" i="31"/>
  <c r="F166" i="31"/>
  <c r="K166" i="31"/>
  <c r="M166" i="31"/>
  <c r="F167" i="31"/>
  <c r="K167" i="31"/>
  <c r="M167" i="31"/>
  <c r="N166" i="31"/>
  <c r="F168" i="31"/>
  <c r="K168" i="31"/>
  <c r="M168" i="31"/>
  <c r="M169" i="31"/>
  <c r="N168" i="31"/>
  <c r="F169" i="31"/>
  <c r="K169" i="31"/>
  <c r="F170" i="31"/>
  <c r="K170" i="31"/>
  <c r="M170" i="31"/>
  <c r="F171" i="31"/>
  <c r="K171" i="31"/>
  <c r="M171" i="31"/>
  <c r="N170" i="31"/>
  <c r="F172" i="31"/>
  <c r="K172" i="31"/>
  <c r="M172" i="31"/>
  <c r="M173" i="31"/>
  <c r="N172" i="31"/>
  <c r="F173" i="31"/>
  <c r="K173" i="31"/>
  <c r="F174" i="31"/>
  <c r="K174" i="31"/>
  <c r="M174" i="31"/>
  <c r="M175" i="31"/>
  <c r="N174" i="31"/>
  <c r="F175" i="31"/>
  <c r="K175" i="31"/>
  <c r="F176" i="31"/>
  <c r="K176" i="31"/>
  <c r="M176" i="31"/>
  <c r="M177" i="31"/>
  <c r="N176" i="31"/>
  <c r="F177" i="31"/>
  <c r="K177" i="31"/>
  <c r="F178" i="31"/>
  <c r="K178" i="31"/>
  <c r="M178" i="31"/>
  <c r="F179" i="31"/>
  <c r="K179" i="31"/>
  <c r="M179" i="31"/>
  <c r="N178" i="31"/>
  <c r="F180" i="31"/>
  <c r="K180" i="31"/>
  <c r="M180" i="31"/>
  <c r="M181" i="31"/>
  <c r="N180" i="31"/>
  <c r="F181" i="31"/>
  <c r="K181" i="31"/>
  <c r="F182" i="31"/>
  <c r="K182" i="31"/>
  <c r="M182" i="31"/>
  <c r="M183" i="31"/>
  <c r="N182" i="31"/>
  <c r="F183" i="31"/>
  <c r="K183" i="31"/>
  <c r="F184" i="31"/>
  <c r="K184" i="31"/>
  <c r="M184" i="31"/>
  <c r="F185" i="31"/>
  <c r="K185" i="31"/>
  <c r="M185" i="31"/>
  <c r="N184" i="31"/>
  <c r="F186" i="31"/>
  <c r="K186" i="31"/>
  <c r="M186" i="31"/>
  <c r="M187" i="31"/>
  <c r="N186" i="31"/>
  <c r="F187" i="31"/>
  <c r="K187" i="31"/>
  <c r="F188" i="31"/>
  <c r="K188" i="31"/>
  <c r="M188" i="31"/>
  <c r="F189" i="31"/>
  <c r="K189" i="31"/>
  <c r="M189" i="31"/>
  <c r="N188" i="31"/>
  <c r="F190" i="31"/>
  <c r="K190" i="31"/>
  <c r="M190" i="31"/>
  <c r="F191" i="31"/>
  <c r="K191" i="31"/>
  <c r="M191" i="31"/>
  <c r="N190" i="31"/>
  <c r="F192" i="31"/>
  <c r="K192" i="31"/>
  <c r="M192" i="31"/>
  <c r="M193" i="31"/>
  <c r="N192" i="31"/>
  <c r="F193" i="31"/>
  <c r="K193" i="31"/>
  <c r="F194" i="31"/>
  <c r="K194" i="31"/>
  <c r="L194" i="31"/>
  <c r="N194" i="31"/>
  <c r="Q194" i="31"/>
  <c r="F195" i="31"/>
  <c r="K195" i="31"/>
  <c r="F196" i="31"/>
  <c r="K196" i="31"/>
  <c r="M196" i="31"/>
  <c r="F197" i="31"/>
  <c r="K197" i="31"/>
  <c r="F198" i="31"/>
  <c r="K198" i="31"/>
  <c r="M198" i="31"/>
  <c r="N198" i="31"/>
  <c r="F199" i="31"/>
  <c r="K199" i="31"/>
  <c r="K200" i="31"/>
  <c r="M200" i="31"/>
  <c r="M201" i="31"/>
  <c r="N200" i="31"/>
  <c r="F201" i="31"/>
  <c r="K201" i="31"/>
  <c r="F202" i="31"/>
  <c r="K202" i="31"/>
  <c r="M202" i="31"/>
  <c r="F203" i="31"/>
  <c r="K203" i="31"/>
  <c r="M203" i="31"/>
  <c r="N202" i="31"/>
  <c r="F204" i="31"/>
  <c r="K204" i="31"/>
  <c r="M204" i="31"/>
  <c r="M205" i="31"/>
  <c r="N204" i="31"/>
  <c r="F205" i="31"/>
  <c r="K205" i="31"/>
  <c r="F206" i="31"/>
  <c r="K206" i="31"/>
  <c r="M206" i="31"/>
  <c r="M207" i="31"/>
  <c r="N206" i="31"/>
  <c r="F207" i="31"/>
  <c r="K207" i="31"/>
  <c r="F208" i="31"/>
  <c r="K208" i="31"/>
  <c r="L208" i="31"/>
  <c r="D209" i="31"/>
  <c r="M209" i="31"/>
  <c r="N208" i="31"/>
  <c r="F209" i="31"/>
  <c r="K209" i="31"/>
  <c r="F210" i="31"/>
  <c r="K210" i="31"/>
  <c r="M210" i="31"/>
  <c r="M211" i="31"/>
  <c r="N210" i="31"/>
  <c r="F211" i="31"/>
  <c r="K211" i="31"/>
  <c r="F212" i="31"/>
  <c r="K212" i="31"/>
  <c r="L212" i="31"/>
  <c r="O212" i="31"/>
  <c r="Q212" i="31"/>
  <c r="F213" i="31"/>
  <c r="K213" i="31"/>
  <c r="M213" i="31"/>
  <c r="F214" i="31"/>
  <c r="K214" i="31"/>
  <c r="M214" i="31"/>
  <c r="F215" i="31"/>
  <c r="K215" i="31"/>
  <c r="M215" i="31"/>
  <c r="N214" i="31"/>
  <c r="F216" i="31"/>
  <c r="K216" i="31"/>
  <c r="M216" i="31"/>
  <c r="M217" i="31"/>
  <c r="N216" i="31"/>
  <c r="F217" i="31"/>
  <c r="K217" i="31"/>
  <c r="F218" i="31"/>
  <c r="K218" i="31"/>
  <c r="M218" i="31"/>
  <c r="F219" i="31"/>
  <c r="K219" i="31"/>
  <c r="M219" i="31"/>
  <c r="N218" i="31"/>
  <c r="F220" i="31"/>
  <c r="K220" i="31"/>
  <c r="M220" i="31"/>
  <c r="F221" i="31"/>
  <c r="K221" i="31"/>
  <c r="M221" i="31"/>
  <c r="F222" i="31"/>
  <c r="K222" i="31"/>
  <c r="M222" i="31"/>
  <c r="F223" i="31"/>
  <c r="K223" i="31"/>
  <c r="M223" i="31"/>
  <c r="N222" i="31"/>
  <c r="F224" i="31"/>
  <c r="K224" i="31"/>
  <c r="M224" i="31"/>
  <c r="M225" i="31"/>
  <c r="N224" i="31"/>
  <c r="F225" i="31"/>
  <c r="K225" i="31"/>
  <c r="F226" i="31"/>
  <c r="K226" i="31"/>
  <c r="L226" i="31"/>
  <c r="O226" i="31"/>
  <c r="Q226" i="31"/>
  <c r="F227" i="31"/>
  <c r="K227" i="31"/>
  <c r="M227" i="31"/>
  <c r="F228" i="31"/>
  <c r="K228" i="31"/>
  <c r="M228" i="31"/>
  <c r="M229" i="31"/>
  <c r="N228" i="31"/>
  <c r="F229" i="31"/>
  <c r="K229" i="31"/>
  <c r="F230" i="31"/>
  <c r="K230" i="31"/>
  <c r="M230" i="31"/>
  <c r="M231" i="31"/>
  <c r="N230" i="31"/>
  <c r="F231" i="31"/>
  <c r="K231" i="31"/>
  <c r="F232" i="31"/>
  <c r="K232" i="31"/>
  <c r="M232" i="31"/>
  <c r="F233" i="31"/>
  <c r="K233" i="31"/>
  <c r="M233" i="31"/>
  <c r="N232" i="31"/>
  <c r="F234" i="31"/>
  <c r="K234" i="31"/>
  <c r="M234" i="31"/>
  <c r="M235" i="31"/>
  <c r="N234" i="31"/>
  <c r="F235" i="31"/>
  <c r="K235" i="31"/>
  <c r="F236" i="31"/>
  <c r="K236" i="31"/>
  <c r="M236" i="31"/>
  <c r="F237" i="31"/>
  <c r="K237" i="31"/>
  <c r="M237" i="31"/>
  <c r="N236" i="31"/>
  <c r="F238" i="31"/>
  <c r="K238" i="31"/>
  <c r="M238" i="31"/>
  <c r="F239" i="31"/>
  <c r="K239" i="31"/>
  <c r="M239" i="31"/>
  <c r="N238" i="31"/>
  <c r="F240" i="31"/>
  <c r="K240" i="31"/>
  <c r="L240" i="31"/>
  <c r="O240" i="31"/>
  <c r="Q240" i="31"/>
  <c r="F241" i="31"/>
  <c r="K241" i="31"/>
  <c r="F242" i="31"/>
  <c r="K242" i="31"/>
  <c r="M242" i="31"/>
  <c r="F243" i="31"/>
  <c r="K243" i="31"/>
  <c r="M243" i="31"/>
  <c r="N242" i="31"/>
  <c r="F244" i="31"/>
  <c r="K244" i="31"/>
  <c r="M244" i="31"/>
  <c r="M245" i="31"/>
  <c r="N244" i="31"/>
  <c r="F245" i="31"/>
  <c r="K245" i="31"/>
  <c r="F246" i="31"/>
  <c r="K246" i="31"/>
  <c r="M246" i="31"/>
  <c r="M247" i="31"/>
  <c r="N246" i="31"/>
  <c r="F247" i="31"/>
  <c r="K247" i="31"/>
  <c r="F248" i="31"/>
  <c r="K248" i="31"/>
  <c r="M248" i="31"/>
  <c r="M249" i="31"/>
  <c r="N248" i="31"/>
  <c r="F249" i="31"/>
  <c r="K249" i="31"/>
  <c r="F250" i="31"/>
  <c r="K250" i="31"/>
  <c r="M250" i="31"/>
  <c r="F251" i="31"/>
  <c r="K251" i="31"/>
  <c r="M251" i="31"/>
  <c r="N250" i="31"/>
  <c r="F252" i="31"/>
  <c r="K252" i="31"/>
  <c r="M252" i="31"/>
  <c r="M253" i="31"/>
  <c r="N252" i="31"/>
  <c r="F253" i="31"/>
  <c r="K253" i="31"/>
  <c r="F254" i="31"/>
  <c r="K254" i="31"/>
  <c r="Q254" i="31"/>
  <c r="F255" i="31"/>
  <c r="K255" i="31"/>
  <c r="F256" i="31"/>
  <c r="K256" i="31"/>
  <c r="M256" i="31"/>
  <c r="M257" i="31"/>
  <c r="N256" i="31"/>
  <c r="F257" i="31"/>
  <c r="K257" i="31"/>
  <c r="M258" i="31"/>
  <c r="F259" i="31"/>
  <c r="K259" i="31"/>
  <c r="M259" i="31"/>
  <c r="N258" i="31"/>
  <c r="F260" i="31"/>
  <c r="K260" i="31"/>
  <c r="M260" i="31"/>
  <c r="N260" i="31"/>
  <c r="F261" i="31"/>
  <c r="K261" i="31"/>
  <c r="F262" i="31"/>
  <c r="K262" i="31"/>
  <c r="M262" i="31"/>
  <c r="M263" i="31"/>
  <c r="N262" i="31"/>
  <c r="F263" i="31"/>
  <c r="K263" i="31"/>
  <c r="F264" i="31"/>
  <c r="K264" i="31"/>
  <c r="M264" i="31"/>
  <c r="F265" i="31"/>
  <c r="K265" i="31"/>
  <c r="M265" i="31"/>
  <c r="N264" i="31"/>
  <c r="F266" i="31"/>
  <c r="K266" i="31"/>
  <c r="M266" i="31"/>
  <c r="M267" i="31"/>
  <c r="N266" i="31"/>
  <c r="F267" i="31"/>
  <c r="K267" i="31"/>
  <c r="F268" i="31"/>
  <c r="K268" i="31"/>
  <c r="M268" i="31"/>
  <c r="M269" i="31"/>
  <c r="N268" i="31"/>
  <c r="F269" i="31"/>
  <c r="K269" i="31"/>
  <c r="F270" i="31"/>
  <c r="K270" i="31"/>
  <c r="M270" i="31"/>
  <c r="M271" i="31"/>
  <c r="N270" i="31"/>
  <c r="F271" i="31"/>
  <c r="K271" i="31"/>
  <c r="K272" i="31"/>
  <c r="M272" i="31"/>
  <c r="M273" i="31"/>
  <c r="N272" i="31"/>
  <c r="F274" i="31"/>
  <c r="K274" i="31"/>
  <c r="M274" i="31"/>
  <c r="M275" i="31"/>
  <c r="N274" i="31"/>
  <c r="F275" i="31"/>
  <c r="K275" i="31"/>
  <c r="F276" i="31"/>
  <c r="K276" i="31"/>
  <c r="M276" i="31"/>
  <c r="F277" i="31"/>
  <c r="K277" i="31"/>
  <c r="M277" i="31"/>
  <c r="N276" i="31"/>
  <c r="F278" i="31"/>
  <c r="K278" i="31"/>
  <c r="M278" i="31"/>
  <c r="F279" i="31"/>
  <c r="K279" i="31"/>
  <c r="M279" i="31"/>
  <c r="N278" i="31"/>
  <c r="F280" i="31"/>
  <c r="K280" i="31"/>
  <c r="M280" i="31"/>
  <c r="M281" i="31"/>
  <c r="N280" i="31"/>
  <c r="F281" i="31"/>
  <c r="K281" i="31"/>
  <c r="F282" i="31"/>
  <c r="K282" i="31"/>
  <c r="M282" i="31"/>
  <c r="F283" i="31"/>
  <c r="K283" i="31"/>
  <c r="M283" i="31"/>
  <c r="N282" i="31"/>
  <c r="F284" i="31"/>
  <c r="K284" i="31"/>
  <c r="M284" i="31"/>
  <c r="M285" i="31"/>
  <c r="N284" i="31"/>
  <c r="F285" i="31"/>
  <c r="K285" i="31"/>
  <c r="F286" i="31"/>
  <c r="K286" i="31"/>
  <c r="M286" i="31"/>
  <c r="M287" i="31"/>
  <c r="N286" i="31"/>
  <c r="F287" i="31"/>
  <c r="K287" i="31"/>
  <c r="F288" i="31"/>
  <c r="K288" i="31"/>
  <c r="M288" i="31"/>
  <c r="N288" i="31"/>
  <c r="F289" i="31"/>
  <c r="K289" i="31"/>
  <c r="F290" i="31"/>
  <c r="K290" i="31"/>
  <c r="M290" i="31"/>
  <c r="F291" i="31"/>
  <c r="K291" i="31"/>
  <c r="M291" i="31"/>
  <c r="N290" i="31"/>
  <c r="F292" i="31"/>
  <c r="K292" i="31"/>
  <c r="M292" i="31"/>
  <c r="M293" i="31"/>
  <c r="N292" i="31"/>
  <c r="F293" i="31"/>
  <c r="K293" i="31"/>
  <c r="F294" i="31"/>
  <c r="K294" i="31"/>
  <c r="L294" i="31"/>
  <c r="Q294" i="31"/>
  <c r="D295" i="31"/>
  <c r="F295" i="31"/>
  <c r="K295" i="31"/>
  <c r="F296" i="31"/>
  <c r="K296" i="31"/>
  <c r="M296" i="31"/>
  <c r="F297" i="31"/>
  <c r="K297" i="31"/>
  <c r="M297" i="31"/>
  <c r="N296" i="31"/>
  <c r="F298" i="31"/>
  <c r="K298" i="31"/>
  <c r="M298" i="31"/>
  <c r="M299" i="31"/>
  <c r="N298" i="31"/>
  <c r="F299" i="31"/>
  <c r="K299" i="31"/>
  <c r="F300" i="31"/>
  <c r="K300" i="31"/>
  <c r="M300" i="31"/>
  <c r="M301" i="31"/>
  <c r="N300" i="31"/>
  <c r="F301" i="31"/>
  <c r="K301" i="31"/>
  <c r="F302" i="31"/>
  <c r="K302" i="31"/>
  <c r="M302" i="31"/>
  <c r="M303" i="31"/>
  <c r="N302" i="31"/>
  <c r="F303" i="31"/>
  <c r="K303" i="31"/>
  <c r="F304" i="31"/>
  <c r="K304" i="31"/>
  <c r="M304" i="31"/>
  <c r="F305" i="31"/>
  <c r="F306" i="31"/>
  <c r="K306" i="31"/>
  <c r="L306" i="31"/>
  <c r="M306" i="31"/>
  <c r="Q306" i="31"/>
  <c r="F307" i="31"/>
  <c r="K307" i="31"/>
  <c r="F308" i="31"/>
  <c r="K308" i="31"/>
  <c r="M308" i="31"/>
  <c r="F309" i="31"/>
  <c r="K309" i="31"/>
  <c r="M309" i="31"/>
  <c r="N308" i="31"/>
  <c r="F310" i="31"/>
  <c r="K310" i="31"/>
  <c r="M310" i="31"/>
  <c r="M311" i="31"/>
  <c r="N310" i="31"/>
  <c r="F311" i="31"/>
  <c r="K311" i="31"/>
  <c r="F312" i="31"/>
  <c r="K312" i="31"/>
  <c r="M312" i="31"/>
  <c r="M313" i="31"/>
  <c r="N312" i="31"/>
  <c r="F313" i="31"/>
  <c r="K313" i="31"/>
  <c r="F314" i="31"/>
  <c r="K314" i="31"/>
  <c r="M314" i="31"/>
  <c r="F315" i="31"/>
  <c r="K315" i="31"/>
  <c r="M315" i="31"/>
  <c r="N314" i="31"/>
  <c r="F2" i="30"/>
  <c r="K2" i="30"/>
  <c r="M2" i="30"/>
  <c r="M3" i="30"/>
  <c r="N2" i="30"/>
  <c r="F3" i="30"/>
  <c r="K3" i="30"/>
  <c r="F4" i="30"/>
  <c r="K4" i="30"/>
  <c r="L4" i="30"/>
  <c r="O4" i="30"/>
  <c r="Q4" i="30"/>
  <c r="F5" i="30"/>
  <c r="K5" i="30"/>
  <c r="M5" i="30"/>
  <c r="F6" i="30"/>
  <c r="K6" i="30"/>
  <c r="M6" i="30"/>
  <c r="F7" i="30"/>
  <c r="K7" i="30"/>
  <c r="M7" i="30"/>
  <c r="F8" i="30"/>
  <c r="K8" i="30"/>
  <c r="M8" i="30"/>
  <c r="M9" i="30"/>
  <c r="N8" i="30"/>
  <c r="F9" i="30"/>
  <c r="K9" i="30"/>
  <c r="F10" i="30"/>
  <c r="K10" i="30"/>
  <c r="M10" i="30"/>
  <c r="M11" i="30"/>
  <c r="N10" i="30"/>
  <c r="F11" i="30"/>
  <c r="K11" i="30"/>
  <c r="F12" i="30"/>
  <c r="K12" i="30"/>
  <c r="N12" i="30"/>
  <c r="F13" i="30"/>
  <c r="K13" i="30"/>
  <c r="F14" i="30"/>
  <c r="K14" i="30"/>
  <c r="L14" i="30"/>
  <c r="N14" i="30"/>
  <c r="O14" i="30"/>
  <c r="F15" i="30"/>
  <c r="K15" i="30"/>
  <c r="F16" i="30"/>
  <c r="K16" i="30"/>
  <c r="M16" i="30"/>
  <c r="F17" i="30"/>
  <c r="K17" i="30"/>
  <c r="M17" i="30"/>
  <c r="N16" i="30"/>
  <c r="F18" i="30"/>
  <c r="K18" i="30"/>
  <c r="L18" i="30"/>
  <c r="O18" i="30"/>
  <c r="Q18" i="30"/>
  <c r="F19" i="30"/>
  <c r="K19" i="30"/>
  <c r="M19" i="30"/>
  <c r="F20" i="30"/>
  <c r="K20" i="30"/>
  <c r="M21" i="30"/>
  <c r="N20" i="30"/>
  <c r="F21" i="30"/>
  <c r="K21" i="30"/>
  <c r="F22" i="30"/>
  <c r="K22" i="30"/>
  <c r="L22" i="30"/>
  <c r="O22" i="30"/>
  <c r="Q22" i="30"/>
  <c r="F23" i="30"/>
  <c r="K23" i="30"/>
  <c r="M23" i="30"/>
  <c r="O22" i="32"/>
  <c r="Q22" i="32"/>
  <c r="O54" i="32"/>
  <c r="Q54" i="32"/>
  <c r="O28" i="32"/>
  <c r="Q28" i="32"/>
  <c r="Q92" i="31"/>
  <c r="O92" i="31"/>
  <c r="O98" i="31"/>
  <c r="Q98" i="31"/>
  <c r="O208" i="31"/>
  <c r="Q208" i="31"/>
  <c r="Q14" i="30"/>
  <c r="B39" i="28"/>
  <c r="J2" i="11"/>
  <c r="J3" i="11"/>
  <c r="K2" i="11"/>
  <c r="J4" i="11"/>
  <c r="J5" i="11"/>
  <c r="K4" i="11"/>
  <c r="J6" i="11"/>
  <c r="J7" i="11"/>
  <c r="K6" i="11"/>
  <c r="J8" i="11"/>
  <c r="J9" i="11"/>
  <c r="K8" i="11"/>
  <c r="J10" i="11"/>
  <c r="J11" i="11"/>
  <c r="K10" i="11"/>
  <c r="J14" i="11"/>
  <c r="J15" i="11"/>
  <c r="K14" i="11"/>
  <c r="J16" i="11"/>
  <c r="J17" i="11"/>
  <c r="K16" i="11"/>
  <c r="J18" i="11"/>
  <c r="J19" i="11"/>
  <c r="K18" i="11"/>
  <c r="J22" i="11"/>
  <c r="J23" i="11"/>
  <c r="K22" i="11"/>
  <c r="J24" i="11"/>
  <c r="J25" i="11"/>
  <c r="K24" i="11"/>
  <c r="J26" i="11"/>
  <c r="J27" i="11"/>
  <c r="K26" i="11"/>
  <c r="J32" i="11"/>
  <c r="J33" i="11"/>
  <c r="K32" i="11"/>
  <c r="J34" i="11"/>
  <c r="J35" i="11"/>
  <c r="K34" i="11"/>
  <c r="J46" i="11"/>
  <c r="J47" i="11"/>
  <c r="K46" i="11"/>
  <c r="B38" i="28"/>
  <c r="B37" i="28"/>
  <c r="B36" i="28"/>
  <c r="B35" i="28"/>
  <c r="B34" i="28"/>
  <c r="B31" i="28"/>
  <c r="B30" i="28"/>
  <c r="B29" i="28"/>
  <c r="B28" i="28"/>
  <c r="B27" i="28"/>
  <c r="B26" i="28"/>
  <c r="B23" i="28"/>
  <c r="J2" i="10"/>
  <c r="J3" i="10"/>
  <c r="K2" i="10"/>
  <c r="J4" i="10"/>
  <c r="J5" i="10"/>
  <c r="K4" i="10"/>
  <c r="J6" i="10"/>
  <c r="J7" i="10"/>
  <c r="K6" i="10"/>
  <c r="J8" i="10"/>
  <c r="J9" i="10"/>
  <c r="K8" i="10"/>
  <c r="J10" i="10"/>
  <c r="J11" i="10"/>
  <c r="K10" i="10"/>
  <c r="J12" i="10"/>
  <c r="J13" i="10"/>
  <c r="K12" i="10"/>
  <c r="J14" i="10"/>
  <c r="J15" i="10"/>
  <c r="K14" i="10"/>
  <c r="J16" i="10"/>
  <c r="J17" i="10"/>
  <c r="K16" i="10"/>
  <c r="J18" i="10"/>
  <c r="J19" i="10"/>
  <c r="K18" i="10"/>
  <c r="J40" i="10"/>
  <c r="J41" i="10"/>
  <c r="K40" i="10"/>
  <c r="J56" i="10"/>
  <c r="J57" i="10"/>
  <c r="K56" i="10"/>
  <c r="J58" i="10"/>
  <c r="J59" i="10"/>
  <c r="K58" i="10"/>
  <c r="J60" i="10"/>
  <c r="J61" i="10"/>
  <c r="K60" i="10"/>
  <c r="J62" i="10"/>
  <c r="J63" i="10"/>
  <c r="K62" i="10"/>
  <c r="J64" i="10"/>
  <c r="J65" i="10"/>
  <c r="K64" i="10"/>
  <c r="J66" i="10"/>
  <c r="J67" i="10"/>
  <c r="K66" i="10"/>
  <c r="B22" i="28"/>
  <c r="B21" i="28"/>
  <c r="B20" i="28"/>
  <c r="B19" i="28"/>
  <c r="B18" i="28"/>
  <c r="J2" i="15"/>
  <c r="J3" i="15"/>
  <c r="K2" i="15"/>
  <c r="J4" i="15"/>
  <c r="J5" i="15"/>
  <c r="K4" i="15"/>
  <c r="J8" i="15"/>
  <c r="J9" i="15"/>
  <c r="K8" i="15"/>
  <c r="J10" i="15"/>
  <c r="J11" i="15"/>
  <c r="K10" i="15"/>
  <c r="J14" i="15"/>
  <c r="J15" i="15"/>
  <c r="K14" i="15"/>
  <c r="J18" i="15"/>
  <c r="J19" i="15"/>
  <c r="K18" i="15"/>
  <c r="J20" i="15"/>
  <c r="J21" i="15"/>
  <c r="K20" i="15"/>
  <c r="J22" i="15"/>
  <c r="J23" i="15"/>
  <c r="K22" i="15"/>
  <c r="J26" i="15"/>
  <c r="J27" i="15"/>
  <c r="K26" i="15"/>
  <c r="J28" i="15"/>
  <c r="J29" i="15"/>
  <c r="K28" i="15"/>
  <c r="J30" i="15"/>
  <c r="J31" i="15"/>
  <c r="K30" i="15"/>
  <c r="B6" i="28"/>
  <c r="J4" i="3"/>
  <c r="J5" i="3"/>
  <c r="K4" i="3"/>
  <c r="J6" i="3"/>
  <c r="J7" i="3"/>
  <c r="K6" i="3"/>
  <c r="K8" i="3"/>
  <c r="J10" i="3"/>
  <c r="J11" i="3"/>
  <c r="K10" i="3"/>
  <c r="J12" i="3"/>
  <c r="J13" i="3"/>
  <c r="K12" i="3"/>
  <c r="J14" i="3"/>
  <c r="J15" i="3"/>
  <c r="K14" i="3"/>
  <c r="J18" i="3"/>
  <c r="J19" i="3"/>
  <c r="K18" i="3"/>
  <c r="J20" i="3"/>
  <c r="J21" i="3"/>
  <c r="K20" i="3"/>
  <c r="J22" i="3"/>
  <c r="J23" i="3"/>
  <c r="K22" i="3"/>
  <c r="J26" i="3"/>
  <c r="J27" i="3"/>
  <c r="K26" i="3"/>
  <c r="J28" i="3"/>
  <c r="J29" i="3"/>
  <c r="K28" i="3"/>
  <c r="J30" i="3"/>
  <c r="J31" i="3"/>
  <c r="K30" i="3"/>
  <c r="J32" i="3"/>
  <c r="J33" i="3"/>
  <c r="K32" i="3"/>
  <c r="J36" i="3"/>
  <c r="J37" i="3"/>
  <c r="K36" i="3"/>
  <c r="J38" i="3"/>
  <c r="J39" i="3"/>
  <c r="K38" i="3"/>
  <c r="J40" i="3"/>
  <c r="J41" i="3"/>
  <c r="K40" i="3"/>
  <c r="B14" i="28"/>
  <c r="B15" i="28"/>
  <c r="B13" i="28"/>
  <c r="B12" i="28"/>
  <c r="B11" i="28"/>
  <c r="B10" i="28"/>
  <c r="B7" i="28"/>
  <c r="B5" i="28"/>
  <c r="B4" i="28"/>
  <c r="B3" i="28"/>
  <c r="B2" i="28"/>
  <c r="F2" i="27"/>
  <c r="K2" i="27"/>
  <c r="M2" i="27"/>
  <c r="M3" i="27"/>
  <c r="N2" i="27"/>
  <c r="F3" i="27"/>
  <c r="K3" i="27"/>
  <c r="F4" i="27"/>
  <c r="K4" i="27"/>
  <c r="M5" i="27"/>
  <c r="N4" i="27"/>
  <c r="F5" i="27"/>
  <c r="K5" i="27"/>
  <c r="F6" i="27"/>
  <c r="K6" i="27"/>
  <c r="M6" i="27"/>
  <c r="F7" i="27"/>
  <c r="K7" i="27"/>
  <c r="M7" i="27"/>
  <c r="N6" i="27"/>
  <c r="F8" i="27"/>
  <c r="K8" i="27"/>
  <c r="M8" i="27"/>
  <c r="F9" i="27"/>
  <c r="K9" i="27"/>
  <c r="M9" i="27"/>
  <c r="N8" i="27"/>
  <c r="F10" i="27"/>
  <c r="K10" i="27"/>
  <c r="M10" i="27"/>
  <c r="M11" i="27"/>
  <c r="N10" i="27"/>
  <c r="F11" i="27"/>
  <c r="K11" i="27"/>
  <c r="F12" i="27"/>
  <c r="K12" i="27"/>
  <c r="M12" i="27"/>
  <c r="F13" i="27"/>
  <c r="K13" i="27"/>
  <c r="M13" i="27"/>
  <c r="N12" i="27"/>
  <c r="F14" i="27"/>
  <c r="K14" i="27"/>
  <c r="M14" i="27"/>
  <c r="F15" i="27"/>
  <c r="K15" i="27"/>
  <c r="M15" i="27"/>
  <c r="N14" i="27"/>
  <c r="F16" i="27"/>
  <c r="K16" i="27"/>
  <c r="M16" i="27"/>
  <c r="M17" i="27"/>
  <c r="N16" i="27"/>
  <c r="F17" i="27"/>
  <c r="K17" i="27"/>
  <c r="F18" i="27"/>
  <c r="K18" i="27"/>
  <c r="M18" i="27"/>
  <c r="F19" i="27"/>
  <c r="K19" i="27"/>
  <c r="M19" i="27"/>
  <c r="N18" i="27"/>
  <c r="F20" i="27"/>
  <c r="K20" i="27"/>
  <c r="M20" i="27"/>
  <c r="F21" i="27"/>
  <c r="K21" i="27"/>
  <c r="M21" i="27"/>
  <c r="F22" i="27"/>
  <c r="K22" i="27"/>
  <c r="M22" i="27"/>
  <c r="M23" i="27"/>
  <c r="N22" i="27"/>
  <c r="F23" i="27"/>
  <c r="K23" i="27"/>
  <c r="F24" i="27"/>
  <c r="K24" i="27"/>
  <c r="M24" i="27"/>
  <c r="M25" i="27"/>
  <c r="N24" i="27"/>
  <c r="F25" i="27"/>
  <c r="K25" i="27"/>
  <c r="F26" i="27"/>
  <c r="K26" i="27"/>
  <c r="M26" i="27"/>
  <c r="M27" i="27"/>
  <c r="N26" i="27"/>
  <c r="F27" i="27"/>
  <c r="K27" i="27"/>
  <c r="F28" i="27"/>
  <c r="K28" i="27"/>
  <c r="M28" i="27"/>
  <c r="M29" i="27"/>
  <c r="N28" i="27"/>
  <c r="K29" i="27"/>
  <c r="F30" i="27"/>
  <c r="K30" i="27"/>
  <c r="M30" i="27"/>
  <c r="F31" i="27"/>
  <c r="K31" i="27"/>
  <c r="M31" i="27"/>
  <c r="N30" i="27"/>
  <c r="F32" i="27"/>
  <c r="K32" i="27"/>
  <c r="M32" i="27"/>
  <c r="M33" i="27"/>
  <c r="N32" i="27"/>
  <c r="F33" i="27"/>
  <c r="K33" i="27"/>
  <c r="F34" i="27"/>
  <c r="F35" i="27"/>
  <c r="K35" i="27"/>
  <c r="M35" i="27"/>
  <c r="N34" i="27"/>
  <c r="F36" i="27"/>
  <c r="K36" i="27"/>
  <c r="M36" i="27"/>
  <c r="M37" i="27"/>
  <c r="N36" i="27"/>
  <c r="F37" i="27"/>
  <c r="K37" i="27"/>
  <c r="F38" i="27"/>
  <c r="K38" i="27"/>
  <c r="M38" i="27"/>
  <c r="M39" i="27"/>
  <c r="N38" i="27"/>
  <c r="F39" i="27"/>
  <c r="K39" i="27"/>
  <c r="F40" i="27"/>
  <c r="K40" i="27"/>
  <c r="M40" i="27"/>
  <c r="F41" i="27"/>
  <c r="K41" i="27"/>
  <c r="M41" i="27"/>
  <c r="N40" i="27"/>
  <c r="F42" i="27"/>
  <c r="K42" i="27"/>
  <c r="M42" i="27"/>
  <c r="M43" i="27"/>
  <c r="N42" i="27"/>
  <c r="F43" i="27"/>
  <c r="K43" i="27"/>
  <c r="F44" i="27"/>
  <c r="K44" i="27"/>
  <c r="M44" i="27"/>
  <c r="M45" i="27"/>
  <c r="N44" i="27"/>
  <c r="F45" i="27"/>
  <c r="K45" i="27"/>
  <c r="F46" i="27"/>
  <c r="K46" i="27"/>
  <c r="F47" i="27"/>
  <c r="K47" i="27"/>
  <c r="M47" i="27"/>
  <c r="N46" i="27"/>
  <c r="F48" i="27"/>
  <c r="K48" i="27"/>
  <c r="L48" i="27"/>
  <c r="O48" i="27"/>
  <c r="Q48" i="27"/>
  <c r="F49" i="27"/>
  <c r="K49" i="27"/>
  <c r="M49" i="27"/>
  <c r="F50" i="27"/>
  <c r="K50" i="27"/>
  <c r="M50" i="27"/>
  <c r="M51" i="27"/>
  <c r="N50" i="27"/>
  <c r="F51" i="27"/>
  <c r="K51" i="27"/>
  <c r="F52" i="27"/>
  <c r="K52" i="27"/>
  <c r="L52" i="27"/>
  <c r="O52" i="27"/>
  <c r="Q52" i="27"/>
  <c r="F53" i="27"/>
  <c r="K53" i="27"/>
  <c r="M53" i="27"/>
  <c r="F54" i="27"/>
  <c r="K54" i="27"/>
  <c r="F55" i="27"/>
  <c r="K55" i="27"/>
  <c r="M55" i="27"/>
  <c r="N54" i="27"/>
  <c r="F56" i="27"/>
  <c r="K56" i="27"/>
  <c r="F57" i="27"/>
  <c r="K57" i="27"/>
  <c r="M57" i="27"/>
  <c r="F58" i="27"/>
  <c r="K58" i="27"/>
  <c r="F59" i="27"/>
  <c r="K59" i="27"/>
  <c r="M59" i="27"/>
  <c r="N58" i="27"/>
  <c r="F60" i="27"/>
  <c r="K60" i="27"/>
  <c r="M60" i="27"/>
  <c r="F61" i="27"/>
  <c r="K61" i="27"/>
  <c r="M61" i="27"/>
  <c r="F62" i="27"/>
  <c r="K62" i="27"/>
  <c r="M62" i="27"/>
  <c r="F63" i="27"/>
  <c r="K63" i="27"/>
  <c r="M63" i="27"/>
  <c r="N62" i="27"/>
  <c r="F64" i="27"/>
  <c r="K64" i="27"/>
  <c r="M64" i="27"/>
  <c r="M65" i="27"/>
  <c r="N64" i="27"/>
  <c r="K65" i="27"/>
  <c r="F66" i="27"/>
  <c r="K66" i="27"/>
  <c r="M66" i="27"/>
  <c r="F67" i="27"/>
  <c r="K67" i="27"/>
  <c r="M67" i="27"/>
  <c r="N66" i="27"/>
  <c r="F68" i="27"/>
  <c r="K68" i="27"/>
  <c r="M68" i="27"/>
  <c r="F69" i="27"/>
  <c r="K69" i="27"/>
  <c r="M69" i="27"/>
  <c r="N68" i="27"/>
  <c r="F70" i="27"/>
  <c r="K70" i="27"/>
  <c r="M70" i="27"/>
  <c r="M71" i="27"/>
  <c r="N70" i="27"/>
  <c r="F71" i="27"/>
  <c r="K71" i="27"/>
  <c r="F72" i="27"/>
  <c r="K72" i="27"/>
  <c r="M72" i="27"/>
  <c r="F73" i="27"/>
  <c r="K73" i="27"/>
  <c r="M73" i="27"/>
  <c r="N72" i="27"/>
  <c r="F74" i="27"/>
  <c r="K74" i="27"/>
  <c r="M74" i="27"/>
  <c r="F75" i="27"/>
  <c r="K75" i="27"/>
  <c r="M75" i="27"/>
  <c r="N74" i="27"/>
  <c r="K76" i="27"/>
  <c r="M76" i="27"/>
  <c r="M77" i="27"/>
  <c r="N76" i="27"/>
  <c r="F77" i="27"/>
  <c r="K77" i="27"/>
  <c r="F78" i="27"/>
  <c r="K78" i="27"/>
  <c r="M78" i="27"/>
  <c r="F79" i="27"/>
  <c r="K79" i="27"/>
  <c r="M79" i="27"/>
  <c r="N78" i="27"/>
  <c r="F80" i="27"/>
  <c r="K80" i="27"/>
  <c r="L80" i="27"/>
  <c r="N80" i="27"/>
  <c r="F81" i="27"/>
  <c r="K81" i="27"/>
  <c r="F82" i="27"/>
  <c r="K82" i="27"/>
  <c r="M82" i="27"/>
  <c r="N82" i="27"/>
  <c r="F83" i="27"/>
  <c r="K83" i="27"/>
  <c r="F84" i="27"/>
  <c r="K84" i="27"/>
  <c r="M84" i="27"/>
  <c r="M85" i="27"/>
  <c r="N84" i="27"/>
  <c r="F85" i="27"/>
  <c r="K85" i="27"/>
  <c r="F86" i="27"/>
  <c r="K86" i="27"/>
  <c r="L86" i="27"/>
  <c r="M86" i="27"/>
  <c r="O86" i="27"/>
  <c r="Q86" i="27"/>
  <c r="F87" i="27"/>
  <c r="F88" i="27"/>
  <c r="K88" i="27"/>
  <c r="M88" i="27"/>
  <c r="M89" i="27"/>
  <c r="N88" i="27"/>
  <c r="F89" i="27"/>
  <c r="K89" i="27"/>
  <c r="F90" i="27"/>
  <c r="K90" i="27"/>
  <c r="M90" i="27"/>
  <c r="F91" i="27"/>
  <c r="K91" i="27"/>
  <c r="M91" i="27"/>
  <c r="N90" i="27"/>
  <c r="F92" i="27"/>
  <c r="K92" i="27"/>
  <c r="M92" i="27"/>
  <c r="M93" i="27"/>
  <c r="N92" i="27"/>
  <c r="F93" i="27"/>
  <c r="K93" i="27"/>
  <c r="F94" i="27"/>
  <c r="K94" i="27"/>
  <c r="M94" i="27"/>
  <c r="M95" i="27"/>
  <c r="N94" i="27"/>
  <c r="F95" i="27"/>
  <c r="K95" i="27"/>
  <c r="F96" i="27"/>
  <c r="K96" i="27"/>
  <c r="F97" i="27"/>
  <c r="K97" i="27"/>
  <c r="M97" i="27"/>
  <c r="N96" i="27"/>
  <c r="F98" i="27"/>
  <c r="K98" i="27"/>
  <c r="M98" i="27"/>
  <c r="F99" i="27"/>
  <c r="K99" i="27"/>
  <c r="M99" i="27"/>
  <c r="F100" i="27"/>
  <c r="K100" i="27"/>
  <c r="L100" i="27"/>
  <c r="O100" i="27"/>
  <c r="Q100" i="27"/>
  <c r="F101" i="27"/>
  <c r="K101" i="27"/>
  <c r="M101" i="27"/>
  <c r="F102" i="27"/>
  <c r="K102" i="27"/>
  <c r="M102" i="27"/>
  <c r="M103" i="27"/>
  <c r="N102" i="27"/>
  <c r="F103" i="27"/>
  <c r="K103" i="27"/>
  <c r="F104" i="27"/>
  <c r="K104" i="27"/>
  <c r="L104" i="27"/>
  <c r="N104" i="27"/>
  <c r="Q104" i="27"/>
  <c r="O104" i="27"/>
  <c r="F105" i="27"/>
  <c r="K105" i="27"/>
  <c r="F106" i="27"/>
  <c r="K106" i="27"/>
  <c r="M106" i="27"/>
  <c r="F107" i="27"/>
  <c r="K107" i="27"/>
  <c r="M107" i="27"/>
  <c r="N106" i="27"/>
  <c r="F108" i="27"/>
  <c r="K108" i="27"/>
  <c r="M108" i="27"/>
  <c r="M109" i="27"/>
  <c r="N108" i="27"/>
  <c r="F109" i="27"/>
  <c r="K109" i="27"/>
  <c r="F110" i="27"/>
  <c r="K110" i="27"/>
  <c r="M110" i="27"/>
  <c r="F111" i="27"/>
  <c r="K111" i="27"/>
  <c r="F112" i="27"/>
  <c r="K112" i="27"/>
  <c r="M112" i="27"/>
  <c r="N112" i="27"/>
  <c r="F113" i="27"/>
  <c r="K113" i="27"/>
  <c r="F114" i="27"/>
  <c r="K114" i="27"/>
  <c r="M114" i="27"/>
  <c r="M115" i="27"/>
  <c r="N114" i="27"/>
  <c r="F115" i="27"/>
  <c r="K115" i="27"/>
  <c r="F116" i="27"/>
  <c r="K116" i="27"/>
  <c r="M116" i="27"/>
  <c r="F117" i="27"/>
  <c r="K117" i="27"/>
  <c r="M117" i="27"/>
  <c r="N116" i="27"/>
  <c r="F118" i="27"/>
  <c r="M119" i="27"/>
  <c r="N118" i="27"/>
  <c r="F119" i="27"/>
  <c r="K119" i="27"/>
  <c r="F120" i="27"/>
  <c r="K120" i="27"/>
  <c r="M120" i="27"/>
  <c r="N120" i="27"/>
  <c r="F121" i="27"/>
  <c r="K121" i="27"/>
  <c r="K122" i="27"/>
  <c r="F123" i="27"/>
  <c r="K123" i="27"/>
  <c r="F124" i="27"/>
  <c r="K124" i="27"/>
  <c r="M124" i="27"/>
  <c r="N124" i="27"/>
  <c r="F125" i="27"/>
  <c r="K125" i="27"/>
  <c r="F126" i="27"/>
  <c r="K126" i="27"/>
  <c r="M126" i="27"/>
  <c r="N126" i="27"/>
  <c r="F127" i="27"/>
  <c r="K127" i="27"/>
  <c r="D128" i="27"/>
  <c r="F128" i="27"/>
  <c r="K128" i="27"/>
  <c r="L128" i="27"/>
  <c r="M128" i="27"/>
  <c r="D129" i="27"/>
  <c r="K129" i="27"/>
  <c r="D130" i="27"/>
  <c r="F130" i="27"/>
  <c r="K130" i="27"/>
  <c r="L130" i="27"/>
  <c r="M130" i="27"/>
  <c r="D131" i="27"/>
  <c r="K131" i="27"/>
  <c r="D132" i="27"/>
  <c r="F132" i="27"/>
  <c r="K132" i="27"/>
  <c r="L132" i="27"/>
  <c r="M132" i="27"/>
  <c r="D133" i="27"/>
  <c r="K133" i="27"/>
  <c r="D134" i="27"/>
  <c r="F134" i="27"/>
  <c r="K134" i="27"/>
  <c r="L134" i="27"/>
  <c r="M134" i="27"/>
  <c r="D135" i="27"/>
  <c r="K135" i="27"/>
  <c r="D136" i="27"/>
  <c r="F136" i="27"/>
  <c r="K136" i="27"/>
  <c r="L136" i="27"/>
  <c r="M136" i="27"/>
  <c r="D137" i="27"/>
  <c r="K137" i="27"/>
  <c r="F2" i="26"/>
  <c r="K2" i="26"/>
  <c r="L2" i="26"/>
  <c r="Q2" i="26"/>
  <c r="F3" i="26"/>
  <c r="K3" i="26"/>
  <c r="M3" i="26"/>
  <c r="F4" i="26"/>
  <c r="K4" i="26"/>
  <c r="L4" i="26"/>
  <c r="Q4" i="26"/>
  <c r="F5" i="26"/>
  <c r="K5" i="26"/>
  <c r="F6" i="26"/>
  <c r="K6" i="26"/>
  <c r="L6" i="26"/>
  <c r="O6" i="26"/>
  <c r="Q6" i="26"/>
  <c r="F7" i="26"/>
  <c r="K7" i="26"/>
  <c r="M7" i="26"/>
  <c r="F8" i="26"/>
  <c r="K8" i="26"/>
  <c r="L8" i="26"/>
  <c r="O8" i="26"/>
  <c r="Q8" i="26"/>
  <c r="F9" i="26"/>
  <c r="K9" i="26"/>
  <c r="M9" i="26"/>
  <c r="F10" i="26"/>
  <c r="K10" i="26"/>
  <c r="L10" i="26"/>
  <c r="D11" i="26"/>
  <c r="F11" i="26"/>
  <c r="K11" i="26"/>
  <c r="F12" i="26"/>
  <c r="K12" i="26"/>
  <c r="L12" i="26"/>
  <c r="O12" i="26"/>
  <c r="Q12" i="26"/>
  <c r="F13" i="26"/>
  <c r="K13" i="26"/>
  <c r="M13" i="26"/>
  <c r="F14" i="26"/>
  <c r="K14" i="26"/>
  <c r="L14" i="26"/>
  <c r="O14" i="26"/>
  <c r="Q14" i="26"/>
  <c r="F15" i="26"/>
  <c r="K15" i="26"/>
  <c r="M15" i="26"/>
  <c r="F16" i="26"/>
  <c r="K16" i="26"/>
  <c r="L16" i="26"/>
  <c r="O16" i="26"/>
  <c r="Q16" i="26"/>
  <c r="F17" i="26"/>
  <c r="K17" i="26"/>
  <c r="M17" i="26"/>
  <c r="F18" i="26"/>
  <c r="K18" i="26"/>
  <c r="L18" i="26"/>
  <c r="O18" i="26"/>
  <c r="Q18" i="26"/>
  <c r="F19" i="26"/>
  <c r="K19" i="26"/>
  <c r="M19" i="26"/>
  <c r="F20" i="26"/>
  <c r="K20" i="26"/>
  <c r="L20" i="26"/>
  <c r="D21" i="26"/>
  <c r="M21" i="26"/>
  <c r="N20" i="26"/>
  <c r="F21" i="26"/>
  <c r="K21" i="26"/>
  <c r="F22" i="26"/>
  <c r="K22" i="26"/>
  <c r="L22" i="26"/>
  <c r="O22" i="26"/>
  <c r="Q22" i="26"/>
  <c r="F23" i="26"/>
  <c r="K23" i="26"/>
  <c r="M23" i="26"/>
  <c r="F24" i="26"/>
  <c r="K24" i="26"/>
  <c r="L24" i="26"/>
  <c r="O24" i="26"/>
  <c r="Q24" i="26"/>
  <c r="F25" i="26"/>
  <c r="K25" i="26"/>
  <c r="M25" i="26"/>
  <c r="F26" i="26"/>
  <c r="K26" i="26"/>
  <c r="L26" i="26"/>
  <c r="O26" i="26"/>
  <c r="Q26" i="26"/>
  <c r="F27" i="26"/>
  <c r="K27" i="26"/>
  <c r="M27" i="26"/>
  <c r="F28" i="26"/>
  <c r="K28" i="26"/>
  <c r="L28" i="26"/>
  <c r="O28" i="26"/>
  <c r="Q28" i="26"/>
  <c r="F29" i="26"/>
  <c r="K29" i="26"/>
  <c r="M29" i="26"/>
  <c r="F30" i="26"/>
  <c r="K30" i="26"/>
  <c r="L30" i="26"/>
  <c r="O30" i="26"/>
  <c r="Q30" i="26"/>
  <c r="F31" i="26"/>
  <c r="K31" i="26"/>
  <c r="M31" i="26"/>
  <c r="F32" i="26"/>
  <c r="K32" i="26"/>
  <c r="L32" i="26"/>
  <c r="O32" i="26"/>
  <c r="Q32" i="26"/>
  <c r="F33" i="26"/>
  <c r="K33" i="26"/>
  <c r="M33" i="26"/>
  <c r="F34" i="26"/>
  <c r="K34" i="26"/>
  <c r="L34" i="26"/>
  <c r="O34" i="26"/>
  <c r="Q34" i="26"/>
  <c r="F35" i="26"/>
  <c r="K35" i="26"/>
  <c r="M35" i="26"/>
  <c r="F36" i="26"/>
  <c r="K36" i="26"/>
  <c r="L36" i="26"/>
  <c r="O36" i="26"/>
  <c r="Q36" i="26"/>
  <c r="F37" i="26"/>
  <c r="K37" i="26"/>
  <c r="M37" i="26"/>
  <c r="F2" i="25"/>
  <c r="K2" i="25"/>
  <c r="L2" i="25"/>
  <c r="O2" i="25"/>
  <c r="Q2" i="25"/>
  <c r="F3" i="25"/>
  <c r="K3" i="25"/>
  <c r="M3" i="25"/>
  <c r="F4" i="25"/>
  <c r="K4" i="25"/>
  <c r="L4" i="25"/>
  <c r="O4" i="25"/>
  <c r="Q4" i="25"/>
  <c r="D5" i="25"/>
  <c r="F5" i="25"/>
  <c r="K5" i="25"/>
  <c r="F6" i="25"/>
  <c r="K6" i="25"/>
  <c r="L6" i="25"/>
  <c r="O6" i="25"/>
  <c r="Q6" i="25"/>
  <c r="F7" i="25"/>
  <c r="K7" i="25"/>
  <c r="M7" i="25"/>
  <c r="F8" i="25"/>
  <c r="K8" i="25"/>
  <c r="L8" i="25"/>
  <c r="O8" i="25"/>
  <c r="Q8" i="25"/>
  <c r="D9" i="25"/>
  <c r="F9" i="25"/>
  <c r="K9" i="25"/>
  <c r="F10" i="25"/>
  <c r="K10" i="25"/>
  <c r="L10" i="25"/>
  <c r="O10" i="25"/>
  <c r="Q10" i="25"/>
  <c r="F11" i="25"/>
  <c r="K11" i="25"/>
  <c r="M11" i="25"/>
  <c r="F12" i="25"/>
  <c r="K12" i="25"/>
  <c r="L12" i="25"/>
  <c r="O12" i="25"/>
  <c r="Q12" i="25"/>
  <c r="F13" i="25"/>
  <c r="K13" i="25"/>
  <c r="M13" i="25"/>
  <c r="F14" i="25"/>
  <c r="K14" i="25"/>
  <c r="L14" i="25"/>
  <c r="O14" i="25"/>
  <c r="Q14" i="25"/>
  <c r="F15" i="25"/>
  <c r="K15" i="25"/>
  <c r="F16" i="25"/>
  <c r="K16" i="25"/>
  <c r="L16" i="25"/>
  <c r="O16" i="25"/>
  <c r="Q16" i="25"/>
  <c r="F17" i="25"/>
  <c r="K17" i="25"/>
  <c r="M17" i="25"/>
  <c r="F18" i="25"/>
  <c r="K18" i="25"/>
  <c r="L18" i="25"/>
  <c r="O18" i="25"/>
  <c r="Q18" i="25"/>
  <c r="F19" i="25"/>
  <c r="K19" i="25"/>
  <c r="M19" i="25"/>
  <c r="F20" i="25"/>
  <c r="K20" i="25"/>
  <c r="M20" i="25"/>
  <c r="M21" i="25"/>
  <c r="N20" i="25"/>
  <c r="F21" i="25"/>
  <c r="K21" i="25"/>
  <c r="F22" i="25"/>
  <c r="K22" i="25"/>
  <c r="L22" i="25"/>
  <c r="O22" i="25"/>
  <c r="Q22" i="25"/>
  <c r="D23" i="25"/>
  <c r="F23" i="25"/>
  <c r="K23" i="25"/>
  <c r="F24" i="25"/>
  <c r="K24" i="25"/>
  <c r="L24" i="25"/>
  <c r="D25" i="25"/>
  <c r="M25" i="25"/>
  <c r="N24" i="25"/>
  <c r="F25" i="25"/>
  <c r="K25" i="25"/>
  <c r="F26" i="25"/>
  <c r="K26" i="25"/>
  <c r="L26" i="25"/>
  <c r="O26" i="25"/>
  <c r="Q26" i="25"/>
  <c r="F27" i="25"/>
  <c r="K27" i="25"/>
  <c r="M27" i="25"/>
  <c r="F28" i="25"/>
  <c r="K28" i="25"/>
  <c r="M28" i="25"/>
  <c r="M29" i="25"/>
  <c r="N28" i="25"/>
  <c r="F29" i="25"/>
  <c r="K29" i="25"/>
  <c r="F30" i="25"/>
  <c r="K30" i="25"/>
  <c r="O30" i="25"/>
  <c r="Q30" i="25"/>
  <c r="F31" i="25"/>
  <c r="K31" i="25"/>
  <c r="F32" i="25"/>
  <c r="K32" i="25"/>
  <c r="L32" i="25"/>
  <c r="O32" i="25"/>
  <c r="Q32" i="25"/>
  <c r="F33" i="25"/>
  <c r="K33" i="25"/>
  <c r="M33" i="25"/>
  <c r="F34" i="25"/>
  <c r="K34" i="25"/>
  <c r="L34" i="25"/>
  <c r="M34" i="25"/>
  <c r="O34" i="25"/>
  <c r="Q34" i="25"/>
  <c r="F35" i="25"/>
  <c r="K35" i="25"/>
  <c r="F36" i="25"/>
  <c r="K36" i="25"/>
  <c r="M37" i="25"/>
  <c r="N36" i="25"/>
  <c r="F37" i="25"/>
  <c r="K37" i="25"/>
  <c r="F38" i="25"/>
  <c r="K38" i="25"/>
  <c r="L38" i="25"/>
  <c r="O38" i="25"/>
  <c r="Q38" i="25"/>
  <c r="F39" i="25"/>
  <c r="K39" i="25"/>
  <c r="M39" i="25"/>
  <c r="F40" i="25"/>
  <c r="K40" i="25"/>
  <c r="L40" i="25"/>
  <c r="O40" i="25"/>
  <c r="Q40" i="25"/>
  <c r="F41" i="25"/>
  <c r="K41" i="25"/>
  <c r="M41" i="25"/>
  <c r="F42" i="25"/>
  <c r="K42" i="25"/>
  <c r="L42" i="25"/>
  <c r="O42" i="25"/>
  <c r="Q42" i="25"/>
  <c r="F43" i="25"/>
  <c r="K43" i="25"/>
  <c r="M43" i="25"/>
  <c r="F44" i="25"/>
  <c r="K44" i="25"/>
  <c r="N44" i="25"/>
  <c r="F45" i="25"/>
  <c r="K45" i="25"/>
  <c r="F46" i="25"/>
  <c r="K46" i="25"/>
  <c r="L46" i="25"/>
  <c r="O46" i="25"/>
  <c r="Q46" i="25"/>
  <c r="F47" i="25"/>
  <c r="K47" i="25"/>
  <c r="M47" i="25"/>
  <c r="F48" i="25"/>
  <c r="K48" i="25"/>
  <c r="L48" i="25"/>
  <c r="O48" i="25"/>
  <c r="Q48" i="25"/>
  <c r="F49" i="25"/>
  <c r="K49" i="25"/>
  <c r="M49" i="25"/>
  <c r="F50" i="25"/>
  <c r="K50" i="25"/>
  <c r="M50" i="25"/>
  <c r="F51" i="25"/>
  <c r="K51" i="25"/>
  <c r="F52" i="25"/>
  <c r="K52" i="25"/>
  <c r="L52" i="25"/>
  <c r="M52" i="25"/>
  <c r="O52" i="25"/>
  <c r="Q52" i="25"/>
  <c r="F53" i="25"/>
  <c r="K53" i="25"/>
  <c r="F54" i="25"/>
  <c r="K54" i="25"/>
  <c r="M54" i="25"/>
  <c r="F55" i="25"/>
  <c r="K55" i="25"/>
  <c r="M55" i="25"/>
  <c r="N54" i="25"/>
  <c r="F56" i="25"/>
  <c r="K56" i="25"/>
  <c r="L56" i="25"/>
  <c r="O56" i="25"/>
  <c r="Q56" i="25"/>
  <c r="F57" i="25"/>
  <c r="K57" i="25"/>
  <c r="M57" i="25"/>
  <c r="F58" i="25"/>
  <c r="K58" i="25"/>
  <c r="M58" i="25"/>
  <c r="M59" i="25"/>
  <c r="N58" i="25"/>
  <c r="F59" i="25"/>
  <c r="K59" i="25"/>
  <c r="F60" i="25"/>
  <c r="K60" i="25"/>
  <c r="M60" i="25"/>
  <c r="N60" i="25"/>
  <c r="F61" i="25"/>
  <c r="K61" i="25"/>
  <c r="F62" i="25"/>
  <c r="K62" i="25"/>
  <c r="L62" i="25"/>
  <c r="O62" i="25"/>
  <c r="Q62" i="25"/>
  <c r="F63" i="25"/>
  <c r="K63" i="25"/>
  <c r="M63" i="25"/>
  <c r="F64" i="25"/>
  <c r="K64" i="25"/>
  <c r="L64" i="25"/>
  <c r="O64" i="25"/>
  <c r="Q64" i="25"/>
  <c r="F65" i="25"/>
  <c r="K65" i="25"/>
  <c r="M65" i="25"/>
  <c r="F66" i="25"/>
  <c r="K66" i="25"/>
  <c r="F67" i="25"/>
  <c r="K67" i="25"/>
  <c r="M67" i="25"/>
  <c r="F68" i="25"/>
  <c r="K68" i="25"/>
  <c r="L68" i="25"/>
  <c r="N68" i="25"/>
  <c r="O68" i="25"/>
  <c r="Q68" i="25"/>
  <c r="F69" i="25"/>
  <c r="K69" i="25"/>
  <c r="F70" i="25"/>
  <c r="K70" i="25"/>
  <c r="L70" i="25"/>
  <c r="O70" i="25"/>
  <c r="Q70" i="25"/>
  <c r="F71" i="25"/>
  <c r="K71" i="25"/>
  <c r="M71" i="25"/>
  <c r="F72" i="25"/>
  <c r="K72" i="25"/>
  <c r="M72" i="25"/>
  <c r="F73" i="25"/>
  <c r="K73" i="25"/>
  <c r="M73" i="25"/>
  <c r="F74" i="25"/>
  <c r="K74" i="25"/>
  <c r="F75" i="25"/>
  <c r="K75" i="25"/>
  <c r="M75" i="25"/>
  <c r="N74" i="25"/>
  <c r="F76" i="25"/>
  <c r="K76" i="25"/>
  <c r="F77" i="25"/>
  <c r="K77" i="25"/>
  <c r="F78" i="25"/>
  <c r="K78" i="25"/>
  <c r="L78" i="25"/>
  <c r="O78" i="25"/>
  <c r="Q78" i="25"/>
  <c r="F79" i="25"/>
  <c r="K79" i="25"/>
  <c r="M79" i="25"/>
  <c r="F80" i="25"/>
  <c r="K80" i="25"/>
  <c r="L80" i="25"/>
  <c r="O80" i="25"/>
  <c r="Q80" i="25"/>
  <c r="F81" i="25"/>
  <c r="K81" i="25"/>
  <c r="M81" i="25"/>
  <c r="F82" i="25"/>
  <c r="K82" i="25"/>
  <c r="L82" i="25"/>
  <c r="O82" i="25"/>
  <c r="Q82" i="25"/>
  <c r="F83" i="25"/>
  <c r="K83" i="25"/>
  <c r="M83" i="25"/>
  <c r="F84" i="25"/>
  <c r="K84" i="25"/>
  <c r="L84" i="25"/>
  <c r="O84" i="25"/>
  <c r="Q84" i="25"/>
  <c r="F85" i="25"/>
  <c r="K85" i="25"/>
  <c r="M85" i="25"/>
  <c r="F86" i="25"/>
  <c r="K86" i="25"/>
  <c r="L86" i="25"/>
  <c r="O86" i="25"/>
  <c r="Q86" i="25"/>
  <c r="F87" i="25"/>
  <c r="K87" i="25"/>
  <c r="M87" i="25"/>
  <c r="F88" i="25"/>
  <c r="K88" i="25"/>
  <c r="L88" i="25"/>
  <c r="O88" i="25"/>
  <c r="Q88" i="25"/>
  <c r="F89" i="25"/>
  <c r="K89" i="25"/>
  <c r="M89" i="25"/>
  <c r="F90" i="25"/>
  <c r="K90" i="25"/>
  <c r="L90" i="25"/>
  <c r="O90" i="25"/>
  <c r="Q90" i="25"/>
  <c r="F91" i="25"/>
  <c r="K91" i="25"/>
  <c r="M91" i="25"/>
  <c r="F92" i="25"/>
  <c r="K92" i="25"/>
  <c r="M92" i="25"/>
  <c r="F93" i="25"/>
  <c r="K93" i="25"/>
  <c r="M93" i="25"/>
  <c r="N92" i="25"/>
  <c r="F94" i="25"/>
  <c r="K94" i="25"/>
  <c r="M94" i="25"/>
  <c r="F95" i="25"/>
  <c r="K95" i="25"/>
  <c r="M95" i="25"/>
  <c r="N94" i="25"/>
  <c r="F96" i="25"/>
  <c r="O96" i="25"/>
  <c r="Q96" i="25"/>
  <c r="F97" i="25"/>
  <c r="F98" i="25"/>
  <c r="N98" i="25"/>
  <c r="F99" i="25"/>
  <c r="F100" i="25"/>
  <c r="O100" i="25"/>
  <c r="Q100" i="25"/>
  <c r="F101" i="25"/>
  <c r="F2" i="24"/>
  <c r="K2" i="24"/>
  <c r="L2" i="24"/>
  <c r="D3" i="24"/>
  <c r="M3" i="24"/>
  <c r="N2" i="24"/>
  <c r="F3" i="24"/>
  <c r="K3" i="24"/>
  <c r="D4" i="24"/>
  <c r="F4" i="24"/>
  <c r="K4" i="24"/>
  <c r="L4" i="24"/>
  <c r="O4" i="24"/>
  <c r="Q4" i="24"/>
  <c r="F5" i="24"/>
  <c r="K5" i="24"/>
  <c r="F6" i="24"/>
  <c r="K6" i="24"/>
  <c r="L6" i="24"/>
  <c r="D7" i="24"/>
  <c r="M7" i="24"/>
  <c r="N6" i="24"/>
  <c r="Q6" i="24"/>
  <c r="O6" i="24"/>
  <c r="F7" i="24"/>
  <c r="K7" i="24"/>
  <c r="F8" i="24"/>
  <c r="K8" i="24"/>
  <c r="L8" i="24"/>
  <c r="D9" i="24"/>
  <c r="M9" i="24"/>
  <c r="N8" i="24"/>
  <c r="K9" i="24"/>
  <c r="F10" i="24"/>
  <c r="K10" i="24"/>
  <c r="L10" i="24"/>
  <c r="D11" i="24"/>
  <c r="M11" i="24"/>
  <c r="N10" i="24"/>
  <c r="F11" i="24"/>
  <c r="K11" i="24"/>
  <c r="F12" i="24"/>
  <c r="K12" i="24"/>
  <c r="L12" i="24"/>
  <c r="D13" i="24"/>
  <c r="F13" i="24"/>
  <c r="K13" i="24"/>
  <c r="M13" i="24"/>
  <c r="N12" i="24"/>
  <c r="F14" i="24"/>
  <c r="K14" i="24"/>
  <c r="L14" i="24"/>
  <c r="N14" i="24"/>
  <c r="F15" i="24"/>
  <c r="K15" i="24"/>
  <c r="F16" i="24"/>
  <c r="K16" i="24"/>
  <c r="L16" i="24"/>
  <c r="D17" i="24"/>
  <c r="M17" i="24"/>
  <c r="N16" i="24"/>
  <c r="O16" i="24"/>
  <c r="Q16" i="24"/>
  <c r="F17" i="24"/>
  <c r="K17" i="24"/>
  <c r="F18" i="24"/>
  <c r="K18" i="24"/>
  <c r="L18" i="24"/>
  <c r="N18" i="24"/>
  <c r="F19" i="24"/>
  <c r="K19" i="24"/>
  <c r="F20" i="24"/>
  <c r="K20" i="24"/>
  <c r="L20" i="24"/>
  <c r="D21" i="24"/>
  <c r="F21" i="24"/>
  <c r="K21" i="24"/>
  <c r="M21" i="24"/>
  <c r="N20" i="24"/>
  <c r="F22" i="24"/>
  <c r="K22" i="24"/>
  <c r="L22" i="24"/>
  <c r="D23" i="24"/>
  <c r="F23" i="24"/>
  <c r="K23" i="24"/>
  <c r="F24" i="24"/>
  <c r="K24" i="24"/>
  <c r="L24" i="24"/>
  <c r="D25" i="24"/>
  <c r="M25" i="24"/>
  <c r="N24" i="24"/>
  <c r="F25" i="24"/>
  <c r="K25" i="24"/>
  <c r="F26" i="24"/>
  <c r="K26" i="24"/>
  <c r="L26" i="24"/>
  <c r="D27" i="24"/>
  <c r="M27" i="24"/>
  <c r="N26" i="24"/>
  <c r="O26" i="24"/>
  <c r="Q26" i="24"/>
  <c r="F27" i="24"/>
  <c r="K27" i="24"/>
  <c r="F28" i="24"/>
  <c r="K28" i="24"/>
  <c r="L28" i="24"/>
  <c r="D29" i="24"/>
  <c r="M29" i="24"/>
  <c r="N28" i="24"/>
  <c r="F29" i="24"/>
  <c r="K29" i="24"/>
  <c r="F30" i="24"/>
  <c r="K30" i="24"/>
  <c r="L30" i="24"/>
  <c r="D31" i="24"/>
  <c r="M31" i="24"/>
  <c r="N30" i="24"/>
  <c r="F31" i="24"/>
  <c r="K31" i="24"/>
  <c r="F32" i="24"/>
  <c r="K32" i="24"/>
  <c r="L32" i="24"/>
  <c r="D33" i="24"/>
  <c r="F33" i="24"/>
  <c r="K33" i="24"/>
  <c r="M33" i="24"/>
  <c r="N32" i="24"/>
  <c r="F34" i="24"/>
  <c r="K34" i="24"/>
  <c r="M34" i="24"/>
  <c r="M35" i="24"/>
  <c r="N34" i="24"/>
  <c r="F35" i="24"/>
  <c r="K35" i="24"/>
  <c r="F36" i="24"/>
  <c r="K36" i="24"/>
  <c r="L36" i="24"/>
  <c r="D37" i="24"/>
  <c r="F37" i="24"/>
  <c r="K37" i="24"/>
  <c r="F38" i="24"/>
  <c r="K38" i="24"/>
  <c r="L38" i="24"/>
  <c r="N38" i="24"/>
  <c r="O38" i="24"/>
  <c r="F39" i="24"/>
  <c r="K39" i="24"/>
  <c r="F40" i="24"/>
  <c r="K40" i="24"/>
  <c r="L40" i="24"/>
  <c r="D41" i="24"/>
  <c r="F41" i="24"/>
  <c r="K41" i="24"/>
  <c r="M41" i="24"/>
  <c r="N40" i="24"/>
  <c r="F42" i="24"/>
  <c r="K42" i="24"/>
  <c r="L42" i="24"/>
  <c r="D43" i="24"/>
  <c r="M43" i="24"/>
  <c r="N42" i="24"/>
  <c r="F43" i="24"/>
  <c r="K43" i="24"/>
  <c r="F44" i="24"/>
  <c r="K44" i="24"/>
  <c r="L44" i="24"/>
  <c r="O44" i="24"/>
  <c r="Q44" i="24"/>
  <c r="F45" i="24"/>
  <c r="K45" i="24"/>
  <c r="M45" i="24"/>
  <c r="F46" i="24"/>
  <c r="K46" i="24"/>
  <c r="Q46" i="24"/>
  <c r="F47" i="24"/>
  <c r="K47" i="24"/>
  <c r="F48" i="24"/>
  <c r="K48" i="24"/>
  <c r="L48" i="24"/>
  <c r="O48" i="24"/>
  <c r="Q48" i="24"/>
  <c r="F49" i="24"/>
  <c r="K49" i="24"/>
  <c r="M49" i="24"/>
  <c r="F50" i="24"/>
  <c r="K50" i="24"/>
  <c r="L50" i="24"/>
  <c r="O50" i="24"/>
  <c r="Q50" i="24"/>
  <c r="F51" i="24"/>
  <c r="K51" i="24"/>
  <c r="M51" i="24"/>
  <c r="F52" i="24"/>
  <c r="K52" i="24"/>
  <c r="L52" i="24"/>
  <c r="Q52" i="24"/>
  <c r="F53" i="24"/>
  <c r="K53" i="24"/>
  <c r="M53" i="24"/>
  <c r="F54" i="24"/>
  <c r="K54" i="24"/>
  <c r="L54" i="24"/>
  <c r="M54" i="24"/>
  <c r="Q54" i="24"/>
  <c r="F55" i="24"/>
  <c r="K55" i="24"/>
  <c r="F56" i="24"/>
  <c r="K56" i="24"/>
  <c r="L56" i="24"/>
  <c r="O56" i="24"/>
  <c r="Q56" i="24"/>
  <c r="F57" i="24"/>
  <c r="K57" i="24"/>
  <c r="M57" i="24"/>
  <c r="F58" i="24"/>
  <c r="K58" i="24"/>
  <c r="L58" i="24"/>
  <c r="N58" i="24"/>
  <c r="Q58" i="24"/>
  <c r="K59" i="24"/>
  <c r="F60" i="24"/>
  <c r="K60" i="24"/>
  <c r="L60" i="24"/>
  <c r="D61" i="24"/>
  <c r="M61" i="24"/>
  <c r="N60" i="24"/>
  <c r="F61" i="24"/>
  <c r="K61" i="24"/>
  <c r="F62" i="24"/>
  <c r="K62" i="24"/>
  <c r="L62" i="24"/>
  <c r="D63" i="24"/>
  <c r="M63" i="24"/>
  <c r="N62" i="24"/>
  <c r="F63" i="24"/>
  <c r="K63" i="24"/>
  <c r="F64" i="24"/>
  <c r="K64" i="24"/>
  <c r="L64" i="24"/>
  <c r="M65" i="24"/>
  <c r="N64" i="24"/>
  <c r="Q64" i="24"/>
  <c r="O64" i="24"/>
  <c r="K65" i="24"/>
  <c r="F66" i="24"/>
  <c r="K66" i="24"/>
  <c r="L66" i="24"/>
  <c r="D67" i="24"/>
  <c r="M67" i="24"/>
  <c r="N66" i="24"/>
  <c r="O66" i="24"/>
  <c r="F67" i="24"/>
  <c r="K67" i="24"/>
  <c r="F68" i="24"/>
  <c r="K68" i="24"/>
  <c r="L68" i="24"/>
  <c r="D69" i="24"/>
  <c r="M69" i="24"/>
  <c r="N68" i="24"/>
  <c r="O68" i="24"/>
  <c r="Q68" i="24"/>
  <c r="F69" i="24"/>
  <c r="K69" i="24"/>
  <c r="F70" i="24"/>
  <c r="K70" i="24"/>
  <c r="L70" i="24"/>
  <c r="D71" i="24"/>
  <c r="M71" i="24"/>
  <c r="N70" i="24"/>
  <c r="F71" i="24"/>
  <c r="K71" i="24"/>
  <c r="F72" i="24"/>
  <c r="K72" i="24"/>
  <c r="L72" i="24"/>
  <c r="D73" i="24"/>
  <c r="M73" i="24"/>
  <c r="N72" i="24"/>
  <c r="F73" i="24"/>
  <c r="K73" i="24"/>
  <c r="F74" i="24"/>
  <c r="K74" i="24"/>
  <c r="L74" i="24"/>
  <c r="D75" i="24"/>
  <c r="F75" i="24"/>
  <c r="K75" i="24"/>
  <c r="M75" i="24"/>
  <c r="N74" i="24"/>
  <c r="F76" i="24"/>
  <c r="K76" i="24"/>
  <c r="L76" i="24"/>
  <c r="D77" i="24"/>
  <c r="F77" i="24"/>
  <c r="K77" i="24"/>
  <c r="F78" i="24"/>
  <c r="K78" i="24"/>
  <c r="L78" i="24"/>
  <c r="D79" i="24"/>
  <c r="M79" i="24"/>
  <c r="N78" i="24"/>
  <c r="O78" i="24"/>
  <c r="F79" i="24"/>
  <c r="K79" i="24"/>
  <c r="F80" i="24"/>
  <c r="K80" i="24"/>
  <c r="L80" i="24"/>
  <c r="D81" i="24"/>
  <c r="M81" i="24"/>
  <c r="N80" i="24"/>
  <c r="O80" i="24"/>
  <c r="Q80" i="24"/>
  <c r="F81" i="24"/>
  <c r="K81" i="24"/>
  <c r="F82" i="24"/>
  <c r="K82" i="24"/>
  <c r="L82" i="24"/>
  <c r="D83" i="24"/>
  <c r="M83" i="24"/>
  <c r="F83" i="24"/>
  <c r="K83" i="24"/>
  <c r="F84" i="24"/>
  <c r="K84" i="24"/>
  <c r="L84" i="24"/>
  <c r="D85" i="24"/>
  <c r="M85" i="24"/>
  <c r="N84" i="24"/>
  <c r="F85" i="24"/>
  <c r="K85" i="24"/>
  <c r="F86" i="24"/>
  <c r="K86" i="24"/>
  <c r="L86" i="24"/>
  <c r="N86" i="24"/>
  <c r="Q86" i="24"/>
  <c r="O86" i="24"/>
  <c r="F87" i="24"/>
  <c r="K87" i="24"/>
  <c r="F88" i="24"/>
  <c r="K88" i="24"/>
  <c r="M88" i="24"/>
  <c r="M89" i="24"/>
  <c r="N88" i="24"/>
  <c r="F89" i="24"/>
  <c r="K89" i="24"/>
  <c r="F90" i="24"/>
  <c r="K90" i="24"/>
  <c r="L90" i="24"/>
  <c r="D91" i="24"/>
  <c r="M91" i="24"/>
  <c r="N90" i="24"/>
  <c r="F91" i="24"/>
  <c r="K91" i="24"/>
  <c r="F92" i="24"/>
  <c r="K92" i="24"/>
  <c r="L92" i="24"/>
  <c r="D93" i="24"/>
  <c r="F93" i="24"/>
  <c r="K93" i="24"/>
  <c r="M93" i="24"/>
  <c r="N92" i="24"/>
  <c r="F94" i="24"/>
  <c r="K94" i="24"/>
  <c r="L94" i="24"/>
  <c r="D95" i="24"/>
  <c r="F95" i="24"/>
  <c r="K95" i="24"/>
  <c r="M95" i="24"/>
  <c r="N94" i="24"/>
  <c r="F96" i="24"/>
  <c r="K96" i="24"/>
  <c r="L96" i="24"/>
  <c r="D97" i="24"/>
  <c r="M97" i="24"/>
  <c r="N96" i="24"/>
  <c r="F97" i="24"/>
  <c r="K97" i="24"/>
  <c r="F98" i="24"/>
  <c r="K98" i="24"/>
  <c r="L98" i="24"/>
  <c r="M98" i="24"/>
  <c r="O98" i="24"/>
  <c r="Q98" i="24"/>
  <c r="F99" i="24"/>
  <c r="K99" i="24"/>
  <c r="F100" i="24"/>
  <c r="K100" i="24"/>
  <c r="L100" i="24"/>
  <c r="D101" i="24"/>
  <c r="M101" i="24"/>
  <c r="N100" i="24"/>
  <c r="F101" i="24"/>
  <c r="K101" i="24"/>
  <c r="F102" i="24"/>
  <c r="K102" i="24"/>
  <c r="L102" i="24"/>
  <c r="D103" i="24"/>
  <c r="F103" i="24"/>
  <c r="K103" i="24"/>
  <c r="M103" i="24"/>
  <c r="N102" i="24"/>
  <c r="F104" i="24"/>
  <c r="K104" i="24"/>
  <c r="L104" i="24"/>
  <c r="D105" i="24"/>
  <c r="F105" i="24"/>
  <c r="K105" i="24"/>
  <c r="M105" i="24"/>
  <c r="N104" i="24"/>
  <c r="F106" i="24"/>
  <c r="K106" i="24"/>
  <c r="L106" i="24"/>
  <c r="D107" i="24"/>
  <c r="M107" i="24"/>
  <c r="N106" i="24"/>
  <c r="F107" i="24"/>
  <c r="K107" i="24"/>
  <c r="F108" i="24"/>
  <c r="K108" i="24"/>
  <c r="L108" i="24"/>
  <c r="D109" i="24"/>
  <c r="M109" i="24"/>
  <c r="N108" i="24"/>
  <c r="Q108" i="24"/>
  <c r="O108" i="24"/>
  <c r="F109" i="24"/>
  <c r="K109" i="24"/>
  <c r="F110" i="24"/>
  <c r="K110" i="24"/>
  <c r="L110" i="24"/>
  <c r="D111" i="24"/>
  <c r="F111" i="24"/>
  <c r="K111" i="24"/>
  <c r="F112" i="24"/>
  <c r="K112" i="24"/>
  <c r="L112" i="24"/>
  <c r="D113" i="24"/>
  <c r="M113" i="24"/>
  <c r="N112" i="24"/>
  <c r="F113" i="24"/>
  <c r="K113" i="24"/>
  <c r="F114" i="24"/>
  <c r="K114" i="24"/>
  <c r="L114" i="24"/>
  <c r="D115" i="24"/>
  <c r="F115" i="24"/>
  <c r="K115" i="24"/>
  <c r="M115" i="24"/>
  <c r="N114" i="24"/>
  <c r="F135" i="27"/>
  <c r="M135" i="27"/>
  <c r="F131" i="27"/>
  <c r="M131" i="27"/>
  <c r="F137" i="27"/>
  <c r="M137" i="27"/>
  <c r="N136" i="27"/>
  <c r="N134" i="27"/>
  <c r="N130" i="27"/>
  <c r="F133" i="27"/>
  <c r="M133" i="27"/>
  <c r="N132" i="27"/>
  <c r="F129" i="27"/>
  <c r="M129" i="27"/>
  <c r="N128" i="27"/>
  <c r="Q80" i="27"/>
  <c r="O80" i="27"/>
  <c r="O20" i="26"/>
  <c r="Q20" i="26"/>
  <c r="M11" i="26"/>
  <c r="N10" i="26"/>
  <c r="O24" i="25"/>
  <c r="Q24" i="25"/>
  <c r="O42" i="24"/>
  <c r="Q42" i="24"/>
  <c r="Q60" i="24"/>
  <c r="O60" i="24"/>
  <c r="O30" i="24"/>
  <c r="Q30" i="24"/>
  <c r="M77" i="24"/>
  <c r="N76" i="24"/>
  <c r="O40" i="24"/>
  <c r="Q40" i="24"/>
  <c r="O32" i="24"/>
  <c r="Q32" i="24"/>
  <c r="M23" i="24"/>
  <c r="N22" i="24"/>
  <c r="Q102" i="24"/>
  <c r="O102" i="24"/>
  <c r="N82" i="24"/>
  <c r="O62" i="24"/>
  <c r="Q62" i="24"/>
  <c r="Q14" i="24"/>
  <c r="O14" i="24"/>
  <c r="O84" i="24"/>
  <c r="Q84" i="24"/>
  <c r="O100" i="24"/>
  <c r="Q100" i="24"/>
  <c r="Q18" i="24"/>
  <c r="O18" i="24"/>
  <c r="O74" i="24"/>
  <c r="Q74" i="24"/>
  <c r="O10" i="24"/>
  <c r="Q10" i="24"/>
  <c r="O106" i="24"/>
  <c r="Q106" i="24"/>
  <c r="O20" i="24"/>
  <c r="Q20" i="24"/>
  <c r="Q114" i="24"/>
  <c r="O114" i="24"/>
  <c r="Q92" i="24"/>
  <c r="O92" i="24"/>
  <c r="O96" i="24"/>
  <c r="Q96" i="24"/>
  <c r="Q28" i="24"/>
  <c r="O28" i="24"/>
  <c r="O12" i="24"/>
  <c r="Q12" i="24"/>
  <c r="O2" i="24"/>
  <c r="Q2" i="24"/>
  <c r="O8" i="24"/>
  <c r="Q8" i="24"/>
  <c r="O112" i="24"/>
  <c r="Q112" i="24"/>
  <c r="O94" i="24"/>
  <c r="Q94" i="24"/>
  <c r="O90" i="24"/>
  <c r="Q90" i="24"/>
  <c r="O72" i="24"/>
  <c r="Q72" i="24"/>
  <c r="O104" i="24"/>
  <c r="Q104" i="24"/>
  <c r="Q70" i="24"/>
  <c r="O70" i="24"/>
  <c r="O24" i="24"/>
  <c r="Q24" i="24"/>
  <c r="F9" i="24"/>
  <c r="Q38" i="24"/>
  <c r="M37" i="24"/>
  <c r="N36" i="24"/>
  <c r="M111" i="24"/>
  <c r="N110" i="24"/>
  <c r="Q78" i="24"/>
  <c r="Q66" i="24"/>
  <c r="F2" i="23"/>
  <c r="I2" i="23"/>
  <c r="F3" i="23"/>
  <c r="K3" i="23"/>
  <c r="F4" i="23"/>
  <c r="I4" i="23"/>
  <c r="F5" i="23"/>
  <c r="K5" i="23"/>
  <c r="F6" i="23"/>
  <c r="I6" i="23"/>
  <c r="F7" i="23"/>
  <c r="K7" i="23"/>
  <c r="F8" i="23"/>
  <c r="I8" i="23"/>
  <c r="F9" i="23"/>
  <c r="K9" i="23"/>
  <c r="F10" i="23"/>
  <c r="I10" i="23"/>
  <c r="F11" i="23"/>
  <c r="F12" i="23"/>
  <c r="I12" i="23"/>
  <c r="F13" i="23"/>
  <c r="K13" i="23"/>
  <c r="F14" i="23"/>
  <c r="I14" i="23"/>
  <c r="F15" i="23"/>
  <c r="K15" i="23"/>
  <c r="K17" i="23"/>
  <c r="F18" i="23"/>
  <c r="K18" i="23"/>
  <c r="F19" i="23"/>
  <c r="K19" i="23"/>
  <c r="F20" i="23"/>
  <c r="J20" i="23"/>
  <c r="M20" i="23"/>
  <c r="O20" i="23"/>
  <c r="F21" i="23"/>
  <c r="I21" i="23"/>
  <c r="J22" i="23"/>
  <c r="L22" i="23"/>
  <c r="F23" i="23"/>
  <c r="I23" i="23"/>
  <c r="F24" i="23"/>
  <c r="J24" i="23"/>
  <c r="K24" i="23"/>
  <c r="M24" i="23"/>
  <c r="O24" i="23"/>
  <c r="F25" i="23"/>
  <c r="F26" i="23"/>
  <c r="I26" i="23"/>
  <c r="J26" i="23"/>
  <c r="L26" i="23"/>
  <c r="M26" i="23"/>
  <c r="F27" i="23"/>
  <c r="I27" i="23"/>
  <c r="F28" i="23"/>
  <c r="I28" i="23"/>
  <c r="J28" i="23"/>
  <c r="L28" i="23"/>
  <c r="F29" i="23"/>
  <c r="I29" i="23"/>
  <c r="F30" i="23"/>
  <c r="I30" i="23"/>
  <c r="J30" i="23"/>
  <c r="D31" i="23"/>
  <c r="K31" i="23"/>
  <c r="L30" i="23"/>
  <c r="I31" i="23"/>
  <c r="F32" i="23"/>
  <c r="I32" i="23"/>
  <c r="J32" i="23"/>
  <c r="M32" i="23"/>
  <c r="O32" i="23"/>
  <c r="F33" i="23"/>
  <c r="I33" i="23"/>
  <c r="F34" i="23"/>
  <c r="I34" i="23"/>
  <c r="J34" i="23"/>
  <c r="M34" i="23"/>
  <c r="O34" i="23"/>
  <c r="F35" i="23"/>
  <c r="F36" i="23"/>
  <c r="K36" i="23"/>
  <c r="F37" i="23"/>
  <c r="K37" i="23"/>
  <c r="D38" i="23"/>
  <c r="F38" i="23"/>
  <c r="I38" i="23"/>
  <c r="J38" i="23"/>
  <c r="K38" i="23"/>
  <c r="D39" i="23"/>
  <c r="F39" i="23"/>
  <c r="I39" i="23"/>
  <c r="D40" i="23"/>
  <c r="K40" i="23"/>
  <c r="D41" i="23"/>
  <c r="F40" i="23"/>
  <c r="I40" i="23"/>
  <c r="J40" i="23"/>
  <c r="I41" i="23"/>
  <c r="D42" i="23"/>
  <c r="F42" i="23"/>
  <c r="I42" i="23"/>
  <c r="J42" i="23"/>
  <c r="K42" i="23"/>
  <c r="D43" i="23"/>
  <c r="F43" i="23"/>
  <c r="I43" i="23"/>
  <c r="K43" i="23"/>
  <c r="D44" i="23"/>
  <c r="K44" i="23"/>
  <c r="D45" i="23"/>
  <c r="F44" i="23"/>
  <c r="I44" i="23"/>
  <c r="J44" i="23"/>
  <c r="I45" i="23"/>
  <c r="D46" i="23"/>
  <c r="F46" i="23"/>
  <c r="I46" i="23"/>
  <c r="J46" i="23"/>
  <c r="K46" i="23"/>
  <c r="D47" i="23"/>
  <c r="K47" i="23"/>
  <c r="F47" i="23"/>
  <c r="I47" i="23"/>
  <c r="D48" i="23"/>
  <c r="F48" i="23"/>
  <c r="I48" i="23"/>
  <c r="J48" i="23"/>
  <c r="I49" i="23"/>
  <c r="D50" i="23"/>
  <c r="K50" i="23"/>
  <c r="D51" i="23"/>
  <c r="F50" i="23"/>
  <c r="I50" i="23"/>
  <c r="J50" i="23"/>
  <c r="I51" i="23"/>
  <c r="D52" i="23"/>
  <c r="F52" i="23"/>
  <c r="I52" i="23"/>
  <c r="J52" i="23"/>
  <c r="K52" i="23"/>
  <c r="D53" i="23"/>
  <c r="K53" i="23"/>
  <c r="F53" i="23"/>
  <c r="I53" i="23"/>
  <c r="D54" i="23"/>
  <c r="F54" i="23"/>
  <c r="I54" i="23"/>
  <c r="J54" i="23"/>
  <c r="I55" i="23"/>
  <c r="D56" i="23"/>
  <c r="K56" i="23"/>
  <c r="D57" i="23"/>
  <c r="F56" i="23"/>
  <c r="I56" i="23"/>
  <c r="J56" i="23"/>
  <c r="I57" i="23"/>
  <c r="D58" i="23"/>
  <c r="F58" i="23"/>
  <c r="I58" i="23"/>
  <c r="J58" i="23"/>
  <c r="K58" i="23"/>
  <c r="D59" i="23"/>
  <c r="K59" i="23"/>
  <c r="F59" i="23"/>
  <c r="I59" i="23"/>
  <c r="D60" i="23"/>
  <c r="F60" i="23"/>
  <c r="I60" i="23"/>
  <c r="J60" i="23"/>
  <c r="I61" i="23"/>
  <c r="D62" i="23"/>
  <c r="K62" i="23"/>
  <c r="D63" i="23"/>
  <c r="F62" i="23"/>
  <c r="I62" i="23"/>
  <c r="J62" i="23"/>
  <c r="I63" i="23"/>
  <c r="D64" i="23"/>
  <c r="F64" i="23"/>
  <c r="I64" i="23"/>
  <c r="J64" i="23"/>
  <c r="K64" i="23"/>
  <c r="D65" i="23"/>
  <c r="K65" i="23"/>
  <c r="F65" i="23"/>
  <c r="I65" i="23"/>
  <c r="D66" i="23"/>
  <c r="F66" i="23"/>
  <c r="I66" i="23"/>
  <c r="J66" i="23"/>
  <c r="I67" i="23"/>
  <c r="D68" i="23"/>
  <c r="K68" i="23"/>
  <c r="D69" i="23"/>
  <c r="F68" i="23"/>
  <c r="I68" i="23"/>
  <c r="J68" i="23"/>
  <c r="I69" i="23"/>
  <c r="D70" i="23"/>
  <c r="F70" i="23"/>
  <c r="I70" i="23"/>
  <c r="J70" i="23"/>
  <c r="K70" i="23"/>
  <c r="D71" i="23"/>
  <c r="K71" i="23"/>
  <c r="F71" i="23"/>
  <c r="I71" i="23"/>
  <c r="D72" i="23"/>
  <c r="F72" i="23"/>
  <c r="I72" i="23"/>
  <c r="J72" i="23"/>
  <c r="I73" i="23"/>
  <c r="D74" i="23"/>
  <c r="K74" i="23"/>
  <c r="D75" i="23"/>
  <c r="F74" i="23"/>
  <c r="I74" i="23"/>
  <c r="J74" i="23"/>
  <c r="I75" i="23"/>
  <c r="D76" i="23"/>
  <c r="F76" i="23"/>
  <c r="I76" i="23"/>
  <c r="J76" i="23"/>
  <c r="K76" i="23"/>
  <c r="D77" i="23"/>
  <c r="K77" i="23"/>
  <c r="F77" i="23"/>
  <c r="I77" i="23"/>
  <c r="D78" i="23"/>
  <c r="F78" i="23"/>
  <c r="I78" i="23"/>
  <c r="J78" i="23"/>
  <c r="I79" i="23"/>
  <c r="D80" i="23"/>
  <c r="K80" i="23"/>
  <c r="D81" i="23"/>
  <c r="F80" i="23"/>
  <c r="I80" i="23"/>
  <c r="J80" i="23"/>
  <c r="I81" i="23"/>
  <c r="D82" i="23"/>
  <c r="F82" i="23"/>
  <c r="I82" i="23"/>
  <c r="J82" i="23"/>
  <c r="K82" i="23"/>
  <c r="D83" i="23"/>
  <c r="F83" i="23"/>
  <c r="I83" i="23"/>
  <c r="D84" i="23"/>
  <c r="F84" i="23"/>
  <c r="I84" i="23"/>
  <c r="J84" i="23"/>
  <c r="K84" i="23"/>
  <c r="D85" i="23"/>
  <c r="F85" i="23"/>
  <c r="I85" i="23"/>
  <c r="K85" i="23"/>
  <c r="L84" i="23"/>
  <c r="D86" i="23"/>
  <c r="F86" i="23"/>
  <c r="I86" i="23"/>
  <c r="J86" i="23"/>
  <c r="K86" i="23"/>
  <c r="D87" i="23"/>
  <c r="F87" i="23"/>
  <c r="I87" i="23"/>
  <c r="K87" i="23"/>
  <c r="L86" i="23"/>
  <c r="D88" i="23"/>
  <c r="K88" i="23"/>
  <c r="F88" i="23"/>
  <c r="I88" i="23"/>
  <c r="J88" i="23"/>
  <c r="I89" i="23"/>
  <c r="D90" i="23"/>
  <c r="F90" i="23"/>
  <c r="I90" i="23"/>
  <c r="J90" i="23"/>
  <c r="K90" i="23"/>
  <c r="D91" i="23"/>
  <c r="F91" i="23"/>
  <c r="I91" i="23"/>
  <c r="D92" i="23"/>
  <c r="F92" i="23"/>
  <c r="I92" i="23"/>
  <c r="J92" i="23"/>
  <c r="K92" i="23"/>
  <c r="D93" i="23"/>
  <c r="F93" i="23"/>
  <c r="I93" i="23"/>
  <c r="K93" i="23"/>
  <c r="L92" i="23"/>
  <c r="D94" i="23"/>
  <c r="F94" i="23"/>
  <c r="I94" i="23"/>
  <c r="J94" i="23"/>
  <c r="K94" i="23"/>
  <c r="D95" i="23"/>
  <c r="F95" i="23"/>
  <c r="I95" i="23"/>
  <c r="K95" i="23"/>
  <c r="L94" i="23"/>
  <c r="D96" i="23"/>
  <c r="K96" i="23"/>
  <c r="F96" i="23"/>
  <c r="I96" i="23"/>
  <c r="J96" i="23"/>
  <c r="I97" i="23"/>
  <c r="D98" i="23"/>
  <c r="F98" i="23"/>
  <c r="I98" i="23"/>
  <c r="J98" i="23"/>
  <c r="K98" i="23"/>
  <c r="D99" i="23"/>
  <c r="F99" i="23"/>
  <c r="I99" i="23"/>
  <c r="D100" i="23"/>
  <c r="F100" i="23"/>
  <c r="I100" i="23"/>
  <c r="J100" i="23"/>
  <c r="K100" i="23"/>
  <c r="D101" i="23"/>
  <c r="F101" i="23"/>
  <c r="I101" i="23"/>
  <c r="K101" i="23"/>
  <c r="L100" i="23"/>
  <c r="D102" i="23"/>
  <c r="F102" i="23"/>
  <c r="I102" i="23"/>
  <c r="J102" i="23"/>
  <c r="K102" i="23"/>
  <c r="D103" i="23"/>
  <c r="F103" i="23"/>
  <c r="I103" i="23"/>
  <c r="K103" i="23"/>
  <c r="L102" i="23"/>
  <c r="D104" i="23"/>
  <c r="K104" i="23"/>
  <c r="F104" i="23"/>
  <c r="I104" i="23"/>
  <c r="J104" i="23"/>
  <c r="I105" i="23"/>
  <c r="D106" i="23"/>
  <c r="F106" i="23"/>
  <c r="I106" i="23"/>
  <c r="J106" i="23"/>
  <c r="K106" i="23"/>
  <c r="D107" i="23"/>
  <c r="F107" i="23"/>
  <c r="I107" i="23"/>
  <c r="D108" i="23"/>
  <c r="F108" i="23"/>
  <c r="I108" i="23"/>
  <c r="J108" i="23"/>
  <c r="K108" i="23"/>
  <c r="D109" i="23"/>
  <c r="K109" i="23"/>
  <c r="L108" i="23"/>
  <c r="F109" i="23"/>
  <c r="I109" i="23"/>
  <c r="D110" i="23"/>
  <c r="F110" i="23"/>
  <c r="I110" i="23"/>
  <c r="J110" i="23"/>
  <c r="K110" i="23"/>
  <c r="D111" i="23"/>
  <c r="K111" i="23"/>
  <c r="L110" i="23"/>
  <c r="F111" i="23"/>
  <c r="I111" i="23"/>
  <c r="D112" i="23"/>
  <c r="K112" i="23"/>
  <c r="D113" i="23"/>
  <c r="F112" i="23"/>
  <c r="I112" i="23"/>
  <c r="J112" i="23"/>
  <c r="I113" i="23"/>
  <c r="D114" i="23"/>
  <c r="F114" i="23"/>
  <c r="I114" i="23"/>
  <c r="J114" i="23"/>
  <c r="K114" i="23"/>
  <c r="D115" i="23"/>
  <c r="F115" i="23"/>
  <c r="I115" i="23"/>
  <c r="D116" i="23"/>
  <c r="F116" i="23"/>
  <c r="I116" i="23"/>
  <c r="J116" i="23"/>
  <c r="K116" i="23"/>
  <c r="D117" i="23"/>
  <c r="K117" i="23"/>
  <c r="L116" i="23"/>
  <c r="F117" i="23"/>
  <c r="I117" i="23"/>
  <c r="D118" i="23"/>
  <c r="F118" i="23"/>
  <c r="I118" i="23"/>
  <c r="J118" i="23"/>
  <c r="I119" i="23"/>
  <c r="D120" i="23"/>
  <c r="F120" i="23"/>
  <c r="I120" i="23"/>
  <c r="J120" i="23"/>
  <c r="K120" i="23"/>
  <c r="D121" i="23"/>
  <c r="F121" i="23"/>
  <c r="I121" i="23"/>
  <c r="K121" i="23"/>
  <c r="L120" i="23"/>
  <c r="D122" i="23"/>
  <c r="K122" i="23"/>
  <c r="D123" i="23"/>
  <c r="F122" i="23"/>
  <c r="I122" i="23"/>
  <c r="J122" i="23"/>
  <c r="I123" i="23"/>
  <c r="D124" i="23"/>
  <c r="K124" i="23"/>
  <c r="D125" i="23"/>
  <c r="F124" i="23"/>
  <c r="I124" i="23"/>
  <c r="J124" i="23"/>
  <c r="I125" i="23"/>
  <c r="M100" i="23"/>
  <c r="O100" i="23"/>
  <c r="K75" i="23"/>
  <c r="F75" i="23"/>
  <c r="K57" i="23"/>
  <c r="L56" i="23"/>
  <c r="F57" i="23"/>
  <c r="F113" i="23"/>
  <c r="K113" i="23"/>
  <c r="L112" i="23"/>
  <c r="K125" i="23"/>
  <c r="L124" i="23"/>
  <c r="F125" i="23"/>
  <c r="D105" i="23"/>
  <c r="M84" i="23"/>
  <c r="O84" i="23"/>
  <c r="M92" i="23"/>
  <c r="O92" i="23"/>
  <c r="K123" i="23"/>
  <c r="L122" i="23"/>
  <c r="D97" i="23"/>
  <c r="K69" i="23"/>
  <c r="L68" i="23"/>
  <c r="F69" i="23"/>
  <c r="M94" i="23"/>
  <c r="O94" i="23"/>
  <c r="M110" i="23"/>
  <c r="O110" i="23"/>
  <c r="D89" i="23"/>
  <c r="M108" i="23"/>
  <c r="O108" i="23"/>
  <c r="M86" i="23"/>
  <c r="O86" i="23"/>
  <c r="M102" i="23"/>
  <c r="O102" i="23"/>
  <c r="K51" i="23"/>
  <c r="L50" i="23"/>
  <c r="F51" i="23"/>
  <c r="F123" i="23"/>
  <c r="K81" i="23"/>
  <c r="F81" i="23"/>
  <c r="K63" i="23"/>
  <c r="L62" i="23"/>
  <c r="F63" i="23"/>
  <c r="F45" i="23"/>
  <c r="K45" i="23"/>
  <c r="L44" i="23"/>
  <c r="F41" i="23"/>
  <c r="K41" i="23"/>
  <c r="L40" i="23"/>
  <c r="M116" i="23"/>
  <c r="O116" i="23"/>
  <c r="M120" i="23"/>
  <c r="O120" i="23"/>
  <c r="M30" i="23"/>
  <c r="O30" i="23"/>
  <c r="L70" i="23"/>
  <c r="L46" i="23"/>
  <c r="K39" i="23"/>
  <c r="K118" i="23"/>
  <c r="K78" i="23"/>
  <c r="D79" i="23"/>
  <c r="K72" i="23"/>
  <c r="D73" i="23"/>
  <c r="K66" i="23"/>
  <c r="D67" i="23"/>
  <c r="K60" i="23"/>
  <c r="D61" i="23"/>
  <c r="K54" i="23"/>
  <c r="D55" i="23"/>
  <c r="K48" i="23"/>
  <c r="D49" i="23"/>
  <c r="L42" i="23"/>
  <c r="F31" i="23"/>
  <c r="L38" i="23"/>
  <c r="K115" i="23"/>
  <c r="L114" i="23"/>
  <c r="K107" i="23"/>
  <c r="L106" i="23"/>
  <c r="L76" i="23"/>
  <c r="L58" i="23"/>
  <c r="K99" i="23"/>
  <c r="L98" i="23"/>
  <c r="K91" i="23"/>
  <c r="L90" i="23"/>
  <c r="K83" i="23"/>
  <c r="L82" i="23"/>
  <c r="O26" i="23"/>
  <c r="M22" i="23"/>
  <c r="O22" i="23"/>
  <c r="M28" i="23"/>
  <c r="O28" i="23"/>
  <c r="L74" i="23"/>
  <c r="L64" i="23"/>
  <c r="L52" i="23"/>
  <c r="L80" i="23"/>
  <c r="K167" i="22"/>
  <c r="L166" i="22"/>
  <c r="K166" i="22"/>
  <c r="D166" i="22"/>
  <c r="M166" i="22"/>
  <c r="K165" i="22"/>
  <c r="L164" i="22"/>
  <c r="K164" i="22"/>
  <c r="D164" i="22"/>
  <c r="M164" i="22"/>
  <c r="K163" i="22"/>
  <c r="L162" i="22"/>
  <c r="K162" i="22"/>
  <c r="D162" i="22"/>
  <c r="M162" i="22"/>
  <c r="K161" i="22"/>
  <c r="L160" i="22"/>
  <c r="K160" i="22"/>
  <c r="D160" i="22"/>
  <c r="M160" i="22"/>
  <c r="K159" i="22"/>
  <c r="L158" i="22"/>
  <c r="K158" i="22"/>
  <c r="D158" i="22"/>
  <c r="M158" i="22"/>
  <c r="K157" i="22"/>
  <c r="L156" i="22"/>
  <c r="K156" i="22"/>
  <c r="D156" i="22"/>
  <c r="M156" i="22"/>
  <c r="K155" i="22"/>
  <c r="L154" i="22"/>
  <c r="K154" i="22"/>
  <c r="D154" i="22"/>
  <c r="M154" i="22"/>
  <c r="K153" i="22"/>
  <c r="L152" i="22"/>
  <c r="K152" i="22"/>
  <c r="D152" i="22"/>
  <c r="M152" i="22"/>
  <c r="K151" i="22"/>
  <c r="L150" i="22"/>
  <c r="K150" i="22"/>
  <c r="D150" i="22"/>
  <c r="M150" i="22"/>
  <c r="M149" i="22"/>
  <c r="K149" i="22"/>
  <c r="F149" i="22"/>
  <c r="Q148" i="22"/>
  <c r="O148" i="22"/>
  <c r="L148" i="22"/>
  <c r="K148" i="22"/>
  <c r="F148" i="22"/>
  <c r="K147" i="22"/>
  <c r="F147" i="22"/>
  <c r="F146" i="22"/>
  <c r="K145" i="22"/>
  <c r="F145" i="22"/>
  <c r="M144" i="22"/>
  <c r="N144" i="22"/>
  <c r="K144" i="22"/>
  <c r="F144" i="22"/>
  <c r="M143" i="22"/>
  <c r="K143" i="22"/>
  <c r="F143" i="22"/>
  <c r="Q142" i="22"/>
  <c r="O142" i="22"/>
  <c r="L142" i="22"/>
  <c r="K142" i="22"/>
  <c r="F142" i="22"/>
  <c r="M141" i="22"/>
  <c r="K141" i="22"/>
  <c r="F141" i="22"/>
  <c r="Q140" i="22"/>
  <c r="O140" i="22"/>
  <c r="K140" i="22"/>
  <c r="F140" i="22"/>
  <c r="M139" i="22"/>
  <c r="K139" i="22"/>
  <c r="F139" i="22"/>
  <c r="M138" i="22"/>
  <c r="N138" i="22"/>
  <c r="K138" i="22"/>
  <c r="F138" i="22"/>
  <c r="M137" i="22"/>
  <c r="K137" i="22"/>
  <c r="F137" i="22"/>
  <c r="N136" i="22"/>
  <c r="K136" i="22"/>
  <c r="F136" i="22"/>
  <c r="K135" i="22"/>
  <c r="F135" i="22"/>
  <c r="L134" i="22"/>
  <c r="N134" i="22"/>
  <c r="K134" i="22"/>
  <c r="F134" i="22"/>
  <c r="M133" i="22"/>
  <c r="K133" i="22"/>
  <c r="F133" i="22"/>
  <c r="Q132" i="22"/>
  <c r="O132" i="22"/>
  <c r="K132" i="22"/>
  <c r="F132" i="22"/>
  <c r="M131" i="22"/>
  <c r="K131" i="22"/>
  <c r="F131" i="22"/>
  <c r="M130" i="22"/>
  <c r="K130" i="22"/>
  <c r="F130" i="22"/>
  <c r="F129" i="22"/>
  <c r="M128" i="22"/>
  <c r="N128" i="22"/>
  <c r="K128" i="22"/>
  <c r="F128" i="22"/>
  <c r="K127" i="22"/>
  <c r="F127" i="22"/>
  <c r="K126" i="22"/>
  <c r="F126" i="22"/>
  <c r="K125" i="22"/>
  <c r="F125" i="22"/>
  <c r="N124" i="22"/>
  <c r="O124" i="22"/>
  <c r="K124" i="22"/>
  <c r="M123" i="22"/>
  <c r="M122" i="22"/>
  <c r="N122" i="22"/>
  <c r="K123" i="22"/>
  <c r="F123" i="22"/>
  <c r="K122" i="22"/>
  <c r="F122" i="22"/>
  <c r="K121" i="22"/>
  <c r="F121" i="22"/>
  <c r="N120" i="22"/>
  <c r="Q120" i="22"/>
  <c r="O120" i="22"/>
  <c r="K120" i="22"/>
  <c r="F120" i="22"/>
  <c r="M119" i="22"/>
  <c r="M118" i="22"/>
  <c r="N118" i="22"/>
  <c r="K119" i="22"/>
  <c r="F119" i="22"/>
  <c r="K118" i="22"/>
  <c r="F118" i="22"/>
  <c r="M117" i="22"/>
  <c r="K117" i="22"/>
  <c r="F117" i="22"/>
  <c r="K116" i="22"/>
  <c r="F116" i="22"/>
  <c r="M115" i="22"/>
  <c r="K115" i="22"/>
  <c r="F115" i="22"/>
  <c r="M114" i="22"/>
  <c r="K114" i="22"/>
  <c r="F114" i="22"/>
  <c r="M113" i="22"/>
  <c r="K113" i="22"/>
  <c r="F113" i="22"/>
  <c r="M112" i="22"/>
  <c r="N112" i="22"/>
  <c r="K112" i="22"/>
  <c r="F112" i="22"/>
  <c r="M111" i="22"/>
  <c r="K111" i="22"/>
  <c r="F111" i="22"/>
  <c r="K110" i="22"/>
  <c r="F110" i="22"/>
  <c r="M109" i="22"/>
  <c r="K109" i="22"/>
  <c r="F109" i="22"/>
  <c r="K108" i="22"/>
  <c r="F108" i="22"/>
  <c r="M107" i="22"/>
  <c r="K107" i="22"/>
  <c r="F107" i="22"/>
  <c r="M106" i="22"/>
  <c r="N106" i="22"/>
  <c r="K106" i="22"/>
  <c r="F106" i="22"/>
  <c r="M105" i="22"/>
  <c r="K105" i="22"/>
  <c r="F105" i="22"/>
  <c r="M104" i="22"/>
  <c r="K104" i="22"/>
  <c r="F104" i="22"/>
  <c r="M103" i="22"/>
  <c r="K103" i="22"/>
  <c r="F103" i="22"/>
  <c r="M102" i="22"/>
  <c r="K102" i="22"/>
  <c r="F102" i="22"/>
  <c r="K101" i="22"/>
  <c r="F101" i="22"/>
  <c r="L100" i="22"/>
  <c r="N100" i="22"/>
  <c r="K100" i="22"/>
  <c r="F100" i="22"/>
  <c r="M99" i="22"/>
  <c r="K99" i="22"/>
  <c r="F99" i="22"/>
  <c r="M98" i="22"/>
  <c r="K98" i="22"/>
  <c r="F98" i="22"/>
  <c r="M97" i="22"/>
  <c r="K97" i="22"/>
  <c r="F97" i="22"/>
  <c r="M96" i="22"/>
  <c r="K96" i="22"/>
  <c r="F96" i="22"/>
  <c r="M95" i="22"/>
  <c r="K95" i="22"/>
  <c r="F95" i="22"/>
  <c r="M94" i="22"/>
  <c r="N94" i="22"/>
  <c r="K94" i="22"/>
  <c r="F94" i="22"/>
  <c r="M93" i="22"/>
  <c r="K93" i="22"/>
  <c r="F93" i="22"/>
  <c r="M92" i="22"/>
  <c r="N92" i="22"/>
  <c r="K92" i="22"/>
  <c r="F92" i="22"/>
  <c r="M91" i="22"/>
  <c r="K91" i="22"/>
  <c r="F91" i="22"/>
  <c r="M90" i="22"/>
  <c r="N90" i="22"/>
  <c r="K90" i="22"/>
  <c r="F90" i="22"/>
  <c r="M89" i="22"/>
  <c r="K89" i="22"/>
  <c r="F89" i="22"/>
  <c r="M88" i="22"/>
  <c r="N88" i="22"/>
  <c r="K88" i="22"/>
  <c r="F88" i="22"/>
  <c r="K87" i="22"/>
  <c r="F87" i="22"/>
  <c r="Q86" i="22"/>
  <c r="O86" i="22"/>
  <c r="L86" i="22"/>
  <c r="K86" i="22"/>
  <c r="M85" i="22"/>
  <c r="K85" i="22"/>
  <c r="F85" i="22"/>
  <c r="K84" i="22"/>
  <c r="F84" i="22"/>
  <c r="M83" i="22"/>
  <c r="K83" i="22"/>
  <c r="F83" i="22"/>
  <c r="M82" i="22"/>
  <c r="N82" i="22"/>
  <c r="K82" i="22"/>
  <c r="F82" i="22"/>
  <c r="M81" i="22"/>
  <c r="M80" i="22"/>
  <c r="N80" i="22"/>
  <c r="K81" i="22"/>
  <c r="F81" i="22"/>
  <c r="K80" i="22"/>
  <c r="F80" i="22"/>
  <c r="M79" i="22"/>
  <c r="N78" i="22"/>
  <c r="K79" i="22"/>
  <c r="F79" i="22"/>
  <c r="K78" i="22"/>
  <c r="F78" i="22"/>
  <c r="M77" i="22"/>
  <c r="K77" i="22"/>
  <c r="F77" i="22"/>
  <c r="M76" i="22"/>
  <c r="N76" i="22"/>
  <c r="K76" i="22"/>
  <c r="F76" i="22"/>
  <c r="M75" i="22"/>
  <c r="K75" i="22"/>
  <c r="F75" i="22"/>
  <c r="M74" i="22"/>
  <c r="N74" i="22"/>
  <c r="K74" i="22"/>
  <c r="F74" i="22"/>
  <c r="M73" i="22"/>
  <c r="K73" i="22"/>
  <c r="F73" i="22"/>
  <c r="N72" i="22"/>
  <c r="K72" i="22"/>
  <c r="F72" i="22"/>
  <c r="M71" i="22"/>
  <c r="K71" i="22"/>
  <c r="F71" i="22"/>
  <c r="M70" i="22"/>
  <c r="K70" i="22"/>
  <c r="F70" i="22"/>
  <c r="M69" i="22"/>
  <c r="K69" i="22"/>
  <c r="F69" i="22"/>
  <c r="M68" i="22"/>
  <c r="N68" i="22"/>
  <c r="K68" i="22"/>
  <c r="F68" i="22"/>
  <c r="M67" i="22"/>
  <c r="N66" i="22"/>
  <c r="K67" i="22"/>
  <c r="F67" i="22"/>
  <c r="K66" i="22"/>
  <c r="F66" i="22"/>
  <c r="M65" i="22"/>
  <c r="K65" i="22"/>
  <c r="F65" i="22"/>
  <c r="M64" i="22"/>
  <c r="N64" i="22"/>
  <c r="K64" i="22"/>
  <c r="F64" i="22"/>
  <c r="M63" i="22"/>
  <c r="K63" i="22"/>
  <c r="F63" i="22"/>
  <c r="M62" i="22"/>
  <c r="N62" i="22"/>
  <c r="K62" i="22"/>
  <c r="F62" i="22"/>
  <c r="K61" i="22"/>
  <c r="F61" i="22"/>
  <c r="K60" i="22"/>
  <c r="F60" i="22"/>
  <c r="M59" i="22"/>
  <c r="M58" i="22"/>
  <c r="N58" i="22"/>
  <c r="K59" i="22"/>
  <c r="F59" i="22"/>
  <c r="K58" i="22"/>
  <c r="F58" i="22"/>
  <c r="M57" i="22"/>
  <c r="K57" i="22"/>
  <c r="M56" i="22"/>
  <c r="N56" i="22"/>
  <c r="K56" i="22"/>
  <c r="M55" i="22"/>
  <c r="M54" i="22"/>
  <c r="N54" i="22"/>
  <c r="K55" i="22"/>
  <c r="F55" i="22"/>
  <c r="K54" i="22"/>
  <c r="F54" i="22"/>
  <c r="M53" i="22"/>
  <c r="K53" i="22"/>
  <c r="F53" i="22"/>
  <c r="M52" i="22"/>
  <c r="N52" i="22"/>
  <c r="K52" i="22"/>
  <c r="F52" i="22"/>
  <c r="M51" i="22"/>
  <c r="M50" i="22"/>
  <c r="N50" i="22"/>
  <c r="K51" i="22"/>
  <c r="F51" i="22"/>
  <c r="K50" i="22"/>
  <c r="F50" i="22"/>
  <c r="M49" i="22"/>
  <c r="K49" i="22"/>
  <c r="F49" i="22"/>
  <c r="M48" i="22"/>
  <c r="N48" i="22"/>
  <c r="K48" i="22"/>
  <c r="F48" i="22"/>
  <c r="M47" i="22"/>
  <c r="K47" i="22"/>
  <c r="F47" i="22"/>
  <c r="M46" i="22"/>
  <c r="N46" i="22"/>
  <c r="K46" i="22"/>
  <c r="F46" i="22"/>
  <c r="I45" i="22"/>
  <c r="K45" i="22"/>
  <c r="D45" i="22"/>
  <c r="F45" i="22"/>
  <c r="M45" i="22"/>
  <c r="N44" i="22"/>
  <c r="K44" i="22"/>
  <c r="F44" i="22"/>
  <c r="M43" i="22"/>
  <c r="K43" i="22"/>
  <c r="F43" i="22"/>
  <c r="M42" i="22"/>
  <c r="N42" i="22"/>
  <c r="K42" i="22"/>
  <c r="F42" i="22"/>
  <c r="M41" i="22"/>
  <c r="K41" i="22"/>
  <c r="F41" i="22"/>
  <c r="M40" i="22"/>
  <c r="N40" i="22"/>
  <c r="K40" i="22"/>
  <c r="F40" i="22"/>
  <c r="I39" i="22"/>
  <c r="K39" i="22"/>
  <c r="F39" i="22"/>
  <c r="Q38" i="22"/>
  <c r="O38" i="22"/>
  <c r="K38" i="22"/>
  <c r="F38" i="22"/>
  <c r="M37" i="22"/>
  <c r="K37" i="22"/>
  <c r="F37" i="22"/>
  <c r="M36" i="22"/>
  <c r="N36" i="22"/>
  <c r="K36" i="22"/>
  <c r="F36" i="22"/>
  <c r="M35" i="22"/>
  <c r="K35" i="22"/>
  <c r="F35" i="22"/>
  <c r="M34" i="22"/>
  <c r="N34" i="22"/>
  <c r="K34" i="22"/>
  <c r="F34" i="22"/>
  <c r="M33" i="22"/>
  <c r="K33" i="22"/>
  <c r="F33" i="22"/>
  <c r="M32" i="22"/>
  <c r="N32" i="22"/>
  <c r="K32" i="22"/>
  <c r="F32" i="22"/>
  <c r="M31" i="22"/>
  <c r="K31" i="22"/>
  <c r="F31" i="22"/>
  <c r="M30" i="22"/>
  <c r="N30" i="22"/>
  <c r="K30" i="22"/>
  <c r="F30" i="22"/>
  <c r="M29" i="22"/>
  <c r="K29" i="22"/>
  <c r="M28" i="22"/>
  <c r="N28" i="22"/>
  <c r="K28" i="22"/>
  <c r="F28" i="22"/>
  <c r="I27" i="22"/>
  <c r="K27" i="22"/>
  <c r="D27" i="22"/>
  <c r="F27" i="22"/>
  <c r="Q26" i="22"/>
  <c r="O26" i="22"/>
  <c r="K26" i="22"/>
  <c r="F26" i="22"/>
  <c r="M25" i="22"/>
  <c r="K25" i="22"/>
  <c r="F25" i="22"/>
  <c r="K24" i="22"/>
  <c r="F24" i="22"/>
  <c r="M23" i="22"/>
  <c r="K23" i="22"/>
  <c r="F23" i="22"/>
  <c r="M22" i="22"/>
  <c r="N22" i="22"/>
  <c r="K22" i="22"/>
  <c r="F22" i="22"/>
  <c r="M21" i="22"/>
  <c r="M20" i="22"/>
  <c r="N20" i="22"/>
  <c r="K21" i="22"/>
  <c r="F21" i="22"/>
  <c r="K20" i="22"/>
  <c r="F20" i="22"/>
  <c r="M19" i="22"/>
  <c r="K19" i="22"/>
  <c r="F19" i="22"/>
  <c r="M18" i="22"/>
  <c r="N18" i="22"/>
  <c r="K18" i="22"/>
  <c r="F18" i="22"/>
  <c r="M17" i="22"/>
  <c r="N16" i="22"/>
  <c r="K17" i="22"/>
  <c r="F17" i="22"/>
  <c r="K16" i="22"/>
  <c r="F16" i="22"/>
  <c r="M15" i="22"/>
  <c r="K15" i="22"/>
  <c r="F15" i="22"/>
  <c r="M14" i="22"/>
  <c r="N14" i="22"/>
  <c r="K14" i="22"/>
  <c r="F14" i="22"/>
  <c r="M13" i="22"/>
  <c r="K13" i="22"/>
  <c r="F13" i="22"/>
  <c r="M12" i="22"/>
  <c r="N12" i="22"/>
  <c r="K12" i="22"/>
  <c r="F12" i="22"/>
  <c r="M11" i="22"/>
  <c r="K11" i="22"/>
  <c r="F11" i="22"/>
  <c r="M10" i="22"/>
  <c r="K10" i="22"/>
  <c r="M9" i="22"/>
  <c r="K9" i="22"/>
  <c r="F9" i="22"/>
  <c r="M8" i="22"/>
  <c r="N8" i="22"/>
  <c r="K8" i="22"/>
  <c r="F8" i="22"/>
  <c r="M7" i="22"/>
  <c r="K7" i="22"/>
  <c r="F7" i="22"/>
  <c r="M6" i="22"/>
  <c r="N6" i="22"/>
  <c r="K6" i="22"/>
  <c r="F6" i="22"/>
  <c r="M5" i="22"/>
  <c r="K5" i="22"/>
  <c r="F5" i="22"/>
  <c r="M4" i="22"/>
  <c r="N4" i="22"/>
  <c r="K4" i="22"/>
  <c r="F4" i="22"/>
  <c r="M3" i="22"/>
  <c r="M2" i="22"/>
  <c r="N2" i="22"/>
  <c r="K3" i="22"/>
  <c r="F3" i="22"/>
  <c r="K2" i="22"/>
  <c r="F2" i="22"/>
  <c r="K127" i="21"/>
  <c r="F127" i="21"/>
  <c r="K126" i="21"/>
  <c r="L126" i="21"/>
  <c r="F126" i="21"/>
  <c r="I125" i="21"/>
  <c r="F125" i="21"/>
  <c r="I124" i="21"/>
  <c r="F124" i="21"/>
  <c r="K123" i="21"/>
  <c r="F123" i="21"/>
  <c r="F122" i="21"/>
  <c r="K121" i="21"/>
  <c r="F121" i="21"/>
  <c r="K120" i="21"/>
  <c r="F120" i="21"/>
  <c r="F119" i="21"/>
  <c r="K118" i="21"/>
  <c r="F118" i="21"/>
  <c r="K117" i="21"/>
  <c r="F117" i="21"/>
  <c r="K116" i="21"/>
  <c r="L116" i="21"/>
  <c r="F116" i="21"/>
  <c r="K115" i="21"/>
  <c r="F115" i="21"/>
  <c r="K114" i="21"/>
  <c r="L114" i="21"/>
  <c r="F114" i="21"/>
  <c r="K113" i="21"/>
  <c r="I113" i="21"/>
  <c r="F113" i="21"/>
  <c r="O112" i="21"/>
  <c r="M112" i="21"/>
  <c r="J112" i="21"/>
  <c r="I112" i="21"/>
  <c r="F112" i="21"/>
  <c r="K111" i="21"/>
  <c r="F111" i="21"/>
  <c r="K110" i="21"/>
  <c r="L110" i="21"/>
  <c r="F110" i="21"/>
  <c r="K109" i="21"/>
  <c r="F109" i="21"/>
  <c r="K108" i="21"/>
  <c r="L108" i="21"/>
  <c r="F108" i="21"/>
  <c r="I107" i="21"/>
  <c r="F107" i="21"/>
  <c r="J106" i="21"/>
  <c r="L106" i="21"/>
  <c r="O106" i="21"/>
  <c r="I106" i="21"/>
  <c r="F106" i="21"/>
  <c r="K105" i="21"/>
  <c r="F105" i="21"/>
  <c r="K104" i="21"/>
  <c r="L104" i="21"/>
  <c r="F104" i="21"/>
  <c r="K103" i="21"/>
  <c r="F103" i="21"/>
  <c r="F102" i="21"/>
  <c r="I101" i="21"/>
  <c r="D101" i="21"/>
  <c r="K101" i="21"/>
  <c r="J100" i="21"/>
  <c r="L100" i="21"/>
  <c r="I100" i="21"/>
  <c r="F100" i="21"/>
  <c r="K99" i="21"/>
  <c r="F99" i="21"/>
  <c r="K98" i="21"/>
  <c r="L98" i="21"/>
  <c r="F98" i="21"/>
  <c r="F97" i="21"/>
  <c r="K96" i="21"/>
  <c r="F96" i="21"/>
  <c r="K95" i="21"/>
  <c r="F95" i="21"/>
  <c r="K94" i="21"/>
  <c r="L94" i="21"/>
  <c r="F94" i="21"/>
  <c r="K93" i="21"/>
  <c r="F93" i="21"/>
  <c r="K92" i="21"/>
  <c r="L92" i="21"/>
  <c r="F92" i="21"/>
  <c r="K91" i="21"/>
  <c r="F90" i="21"/>
  <c r="I89" i="21"/>
  <c r="F89" i="21"/>
  <c r="F88" i="21"/>
  <c r="I87" i="21"/>
  <c r="D87" i="21"/>
  <c r="K87" i="21"/>
  <c r="L86" i="21"/>
  <c r="I86" i="21"/>
  <c r="F86" i="21"/>
  <c r="F85" i="21"/>
  <c r="K84" i="21"/>
  <c r="L84" i="21"/>
  <c r="F84" i="21"/>
  <c r="K83" i="21"/>
  <c r="I83" i="21"/>
  <c r="F83" i="21"/>
  <c r="O82" i="21"/>
  <c r="M82" i="21"/>
  <c r="I82" i="21"/>
  <c r="F82" i="21"/>
  <c r="K81" i="21"/>
  <c r="F81" i="21"/>
  <c r="K80" i="21"/>
  <c r="L80" i="21"/>
  <c r="F80" i="21"/>
  <c r="D79" i="21"/>
  <c r="K79" i="21"/>
  <c r="I79" i="21"/>
  <c r="F79" i="21"/>
  <c r="L78" i="21"/>
  <c r="M78" i="21"/>
  <c r="I78" i="21"/>
  <c r="F78" i="21"/>
  <c r="K77" i="21"/>
  <c r="K76" i="21"/>
  <c r="L76" i="21"/>
  <c r="I77" i="21"/>
  <c r="F77" i="21"/>
  <c r="F76" i="21"/>
  <c r="K75" i="21"/>
  <c r="F75" i="21"/>
  <c r="K74" i="21"/>
  <c r="L74" i="21"/>
  <c r="F74" i="21"/>
  <c r="K73" i="21"/>
  <c r="F73" i="21"/>
  <c r="K72" i="21"/>
  <c r="L72" i="21"/>
  <c r="F72" i="21"/>
  <c r="K71" i="21"/>
  <c r="F71" i="21"/>
  <c r="K70" i="21"/>
  <c r="L70" i="21"/>
  <c r="F70" i="21"/>
  <c r="K69" i="21"/>
  <c r="F69" i="21"/>
  <c r="K68" i="21"/>
  <c r="F68" i="21"/>
  <c r="K67" i="21"/>
  <c r="K66" i="21"/>
  <c r="L66" i="21"/>
  <c r="F67" i="21"/>
  <c r="F66" i="21"/>
  <c r="K65" i="21"/>
  <c r="F65" i="21"/>
  <c r="K64" i="21"/>
  <c r="F64" i="21"/>
  <c r="K63" i="21"/>
  <c r="F63" i="21"/>
  <c r="K62" i="21"/>
  <c r="L62" i="21"/>
  <c r="F62" i="21"/>
  <c r="K61" i="21"/>
  <c r="F61" i="21"/>
  <c r="K60" i="21"/>
  <c r="F60" i="21"/>
  <c r="I59" i="21"/>
  <c r="F59" i="21"/>
  <c r="L58" i="21"/>
  <c r="M58" i="21"/>
  <c r="I58" i="21"/>
  <c r="F58" i="21"/>
  <c r="K57" i="21"/>
  <c r="F57" i="21"/>
  <c r="K56" i="21"/>
  <c r="F56" i="21"/>
  <c r="K55" i="21"/>
  <c r="F55" i="21"/>
  <c r="K54" i="21"/>
  <c r="L54" i="21"/>
  <c r="F54" i="21"/>
  <c r="F53" i="21"/>
  <c r="K52" i="21"/>
  <c r="L52" i="21"/>
  <c r="F52" i="21"/>
  <c r="K51" i="21"/>
  <c r="F51" i="21"/>
  <c r="K50" i="21"/>
  <c r="L50" i="21"/>
  <c r="F50" i="21"/>
  <c r="K49" i="21"/>
  <c r="K48" i="21"/>
  <c r="L48" i="21"/>
  <c r="F48" i="21"/>
  <c r="K47" i="21"/>
  <c r="F47" i="21"/>
  <c r="K46" i="21"/>
  <c r="L46" i="21"/>
  <c r="F46" i="21"/>
  <c r="K45" i="21"/>
  <c r="F45" i="21"/>
  <c r="K44" i="21"/>
  <c r="F44" i="21"/>
  <c r="K43" i="21"/>
  <c r="F43" i="21"/>
  <c r="K42" i="21"/>
  <c r="L42" i="21"/>
  <c r="F42" i="21"/>
  <c r="K41" i="21"/>
  <c r="F41" i="21"/>
  <c r="K40" i="21"/>
  <c r="L40" i="21"/>
  <c r="F40" i="21"/>
  <c r="K39" i="21"/>
  <c r="F39" i="21"/>
  <c r="K38" i="21"/>
  <c r="L38" i="21"/>
  <c r="F38" i="21"/>
  <c r="K37" i="21"/>
  <c r="F37" i="21"/>
  <c r="K36" i="21"/>
  <c r="F36" i="21"/>
  <c r="I35" i="21"/>
  <c r="F35" i="21"/>
  <c r="K34" i="21"/>
  <c r="F34" i="21"/>
  <c r="K33" i="21"/>
  <c r="F33" i="21"/>
  <c r="K32" i="21"/>
  <c r="L32" i="21"/>
  <c r="F32" i="21"/>
  <c r="K31" i="21"/>
  <c r="K30" i="21"/>
  <c r="L30" i="21"/>
  <c r="F31" i="21"/>
  <c r="F30" i="21"/>
  <c r="K29" i="21"/>
  <c r="F29" i="21"/>
  <c r="K28" i="21"/>
  <c r="L28" i="21"/>
  <c r="F28" i="21"/>
  <c r="K27" i="21"/>
  <c r="F27" i="21"/>
  <c r="K26" i="21"/>
  <c r="L26" i="21"/>
  <c r="F26" i="21"/>
  <c r="K25" i="21"/>
  <c r="F25" i="21"/>
  <c r="K24" i="21"/>
  <c r="L24" i="21"/>
  <c r="F24" i="21"/>
  <c r="K23" i="21"/>
  <c r="F23" i="21"/>
  <c r="K22" i="21"/>
  <c r="L22" i="21"/>
  <c r="F22" i="21"/>
  <c r="K21" i="21"/>
  <c r="F21" i="21"/>
  <c r="K20" i="21"/>
  <c r="L20" i="21"/>
  <c r="F20" i="21"/>
  <c r="K19" i="21"/>
  <c r="F19" i="21"/>
  <c r="K18" i="21"/>
  <c r="F18" i="21"/>
  <c r="K17" i="21"/>
  <c r="F17" i="21"/>
  <c r="K16" i="21"/>
  <c r="L16" i="21"/>
  <c r="F16" i="21"/>
  <c r="K15" i="21"/>
  <c r="F15" i="21"/>
  <c r="K14" i="21"/>
  <c r="L14" i="21"/>
  <c r="F14" i="21"/>
  <c r="K13" i="21"/>
  <c r="F13" i="21"/>
  <c r="L12" i="21"/>
  <c r="F12" i="21"/>
  <c r="K11" i="21"/>
  <c r="K10" i="21"/>
  <c r="L10" i="21"/>
  <c r="F11" i="21"/>
  <c r="F10" i="21"/>
  <c r="K9" i="21"/>
  <c r="F9" i="21"/>
  <c r="K8" i="21"/>
  <c r="L8" i="21"/>
  <c r="F8" i="21"/>
  <c r="K7" i="21"/>
  <c r="F7" i="21"/>
  <c r="K6" i="21"/>
  <c r="L6" i="21"/>
  <c r="F6" i="21"/>
  <c r="I5" i="21"/>
  <c r="F5" i="21"/>
  <c r="O4" i="21"/>
  <c r="M4" i="21"/>
  <c r="F4" i="21"/>
  <c r="K3" i="21"/>
  <c r="F3" i="21"/>
  <c r="K2" i="21"/>
  <c r="L2" i="21"/>
  <c r="F2" i="21"/>
  <c r="O134" i="22"/>
  <c r="Q134" i="22"/>
  <c r="Q100" i="22"/>
  <c r="O100" i="22"/>
  <c r="Q44" i="22"/>
  <c r="O44" i="22"/>
  <c r="D155" i="22"/>
  <c r="D161" i="22"/>
  <c r="D167" i="22"/>
  <c r="D159" i="22"/>
  <c r="D153" i="22"/>
  <c r="D165" i="22"/>
  <c r="D151" i="22"/>
  <c r="D157" i="22"/>
  <c r="D163" i="22"/>
  <c r="F150" i="22"/>
  <c r="F152" i="22"/>
  <c r="F154" i="22"/>
  <c r="F156" i="22"/>
  <c r="F158" i="22"/>
  <c r="F160" i="22"/>
  <c r="F162" i="22"/>
  <c r="F164" i="22"/>
  <c r="F166" i="22"/>
  <c r="Q124" i="22"/>
  <c r="M100" i="21"/>
  <c r="O100" i="21"/>
  <c r="O86" i="21"/>
  <c r="M86" i="21"/>
  <c r="O58" i="21"/>
  <c r="O78" i="21"/>
  <c r="F101" i="21"/>
  <c r="F87" i="21"/>
  <c r="M106" i="21"/>
  <c r="M167" i="22"/>
  <c r="N166" i="22"/>
  <c r="F167" i="22"/>
  <c r="M163" i="22"/>
  <c r="N162" i="22"/>
  <c r="F163" i="22"/>
  <c r="M157" i="22"/>
  <c r="N156" i="22"/>
  <c r="F157" i="22"/>
  <c r="M161" i="22"/>
  <c r="N160" i="22"/>
  <c r="F161" i="22"/>
  <c r="M153" i="22"/>
  <c r="N152" i="22"/>
  <c r="F153" i="22"/>
  <c r="M155" i="22"/>
  <c r="N154" i="22"/>
  <c r="F155" i="22"/>
  <c r="M165" i="22"/>
  <c r="N164" i="22"/>
  <c r="F165" i="22"/>
  <c r="M159" i="22"/>
  <c r="N158" i="22"/>
  <c r="F159" i="22"/>
  <c r="M151" i="22"/>
  <c r="N150" i="22"/>
  <c r="F151" i="22"/>
  <c r="O154" i="22"/>
  <c r="Q154" i="22"/>
  <c r="O152" i="22"/>
  <c r="Q152" i="22"/>
  <c r="O150" i="22"/>
  <c r="Q150" i="22"/>
  <c r="O160" i="22"/>
  <c r="Q160" i="22"/>
  <c r="O156" i="22"/>
  <c r="Q156" i="22"/>
  <c r="O162" i="22"/>
  <c r="Q162" i="22"/>
  <c r="Q158" i="22"/>
  <c r="O158" i="22"/>
  <c r="O164" i="22"/>
  <c r="Q164" i="22"/>
  <c r="O166" i="22"/>
  <c r="Q166" i="22"/>
  <c r="F2" i="20"/>
  <c r="I2" i="20"/>
  <c r="L2" i="20"/>
  <c r="F3" i="20"/>
  <c r="F4" i="20"/>
  <c r="K4" i="20"/>
  <c r="K5" i="20"/>
  <c r="L4" i="20"/>
  <c r="F5" i="20"/>
  <c r="F6" i="20"/>
  <c r="F7" i="20"/>
  <c r="K7" i="20"/>
  <c r="F8" i="20"/>
  <c r="I8" i="20"/>
  <c r="K8" i="20"/>
  <c r="K9" i="20"/>
  <c r="L8" i="20"/>
  <c r="F9" i="20"/>
  <c r="F10" i="20"/>
  <c r="K10" i="20"/>
  <c r="F11" i="20"/>
  <c r="K11" i="20"/>
  <c r="F12" i="20"/>
  <c r="K12" i="20"/>
  <c r="F13" i="20"/>
  <c r="K13" i="20"/>
  <c r="F14" i="20"/>
  <c r="F15" i="20"/>
  <c r="K15" i="20"/>
  <c r="F16" i="20"/>
  <c r="I16" i="20"/>
  <c r="J16" i="20"/>
  <c r="D17" i="20"/>
  <c r="I17" i="20"/>
  <c r="F18" i="20"/>
  <c r="K18" i="20"/>
  <c r="M18" i="20"/>
  <c r="O18" i="20"/>
  <c r="F19" i="20"/>
  <c r="F20" i="20"/>
  <c r="K20" i="20"/>
  <c r="K21" i="20"/>
  <c r="L20" i="20"/>
  <c r="F21" i="20"/>
  <c r="F22" i="20"/>
  <c r="I22" i="20"/>
  <c r="K22" i="20"/>
  <c r="K23" i="20"/>
  <c r="L22" i="20"/>
  <c r="F23" i="20"/>
  <c r="F24" i="20"/>
  <c r="K24" i="20"/>
  <c r="F25" i="20"/>
  <c r="K25" i="20"/>
  <c r="L24" i="20"/>
  <c r="F26" i="20"/>
  <c r="K26" i="20"/>
  <c r="F27" i="20"/>
  <c r="K27" i="20"/>
  <c r="F28" i="20"/>
  <c r="K29" i="20"/>
  <c r="L28" i="20"/>
  <c r="F29" i="20"/>
  <c r="F30" i="20"/>
  <c r="K30" i="20"/>
  <c r="K31" i="20"/>
  <c r="L30" i="20"/>
  <c r="F31" i="20"/>
  <c r="F32" i="20"/>
  <c r="K32" i="20"/>
  <c r="F33" i="20"/>
  <c r="K33" i="20"/>
  <c r="F34" i="20"/>
  <c r="K34" i="20"/>
  <c r="K35" i="20"/>
  <c r="L34" i="20"/>
  <c r="F35" i="20"/>
  <c r="F36" i="20"/>
  <c r="L36" i="20"/>
  <c r="F37" i="20"/>
  <c r="I37" i="20"/>
  <c r="F38" i="20"/>
  <c r="L38" i="20"/>
  <c r="O38" i="20"/>
  <c r="M38" i="20"/>
  <c r="F39" i="20"/>
  <c r="I39" i="20"/>
  <c r="F40" i="20"/>
  <c r="I40" i="20"/>
  <c r="K40" i="20"/>
  <c r="F41" i="20"/>
  <c r="K41" i="20"/>
  <c r="F42" i="20"/>
  <c r="K42" i="20"/>
  <c r="K43" i="20"/>
  <c r="L42" i="20"/>
  <c r="F43" i="20"/>
  <c r="F44" i="20"/>
  <c r="K44" i="20"/>
  <c r="K45" i="20"/>
  <c r="L44" i="20"/>
  <c r="F45" i="20"/>
  <c r="F46" i="20"/>
  <c r="K46" i="20"/>
  <c r="K47" i="20"/>
  <c r="L46" i="20"/>
  <c r="F47" i="20"/>
  <c r="F48" i="20"/>
  <c r="K48" i="20"/>
  <c r="F49" i="20"/>
  <c r="K49" i="20"/>
  <c r="F50" i="20"/>
  <c r="K50" i="20"/>
  <c r="F51" i="20"/>
  <c r="K51" i="20"/>
  <c r="F52" i="20"/>
  <c r="K53" i="20"/>
  <c r="L52" i="20"/>
  <c r="F53" i="20"/>
  <c r="F54" i="20"/>
  <c r="K54" i="20"/>
  <c r="F55" i="20"/>
  <c r="I55" i="20"/>
  <c r="K55" i="20"/>
  <c r="L54" i="20"/>
  <c r="F56" i="20"/>
  <c r="K56" i="20"/>
  <c r="K57" i="20"/>
  <c r="L56" i="20"/>
  <c r="F57" i="20"/>
  <c r="F58" i="20"/>
  <c r="K58" i="20"/>
  <c r="F59" i="20"/>
  <c r="I59" i="20"/>
  <c r="K59" i="20"/>
  <c r="F60" i="20"/>
  <c r="J60" i="20"/>
  <c r="K60" i="20"/>
  <c r="M60" i="20"/>
  <c r="O60" i="20"/>
  <c r="F61" i="20"/>
  <c r="I61" i="20"/>
  <c r="F62" i="20"/>
  <c r="K62" i="20"/>
  <c r="K63" i="20"/>
  <c r="L62" i="20"/>
  <c r="F63" i="20"/>
  <c r="F64" i="20"/>
  <c r="K64" i="20"/>
  <c r="L64" i="20"/>
  <c r="F65" i="20"/>
  <c r="F66" i="20"/>
  <c r="K66" i="20"/>
  <c r="F67" i="20"/>
  <c r="K67" i="20"/>
  <c r="F68" i="20"/>
  <c r="K68" i="20"/>
  <c r="F69" i="20"/>
  <c r="K69" i="20"/>
  <c r="L68" i="20"/>
  <c r="F70" i="20"/>
  <c r="K70" i="20"/>
  <c r="K71" i="20"/>
  <c r="L70" i="20"/>
  <c r="F71" i="20"/>
  <c r="F72" i="20"/>
  <c r="K72" i="20"/>
  <c r="K73" i="20"/>
  <c r="L72" i="20"/>
  <c r="F73" i="20"/>
  <c r="F74" i="20"/>
  <c r="K74" i="20"/>
  <c r="K75" i="20"/>
  <c r="L74" i="20"/>
  <c r="F75" i="20"/>
  <c r="F76" i="20"/>
  <c r="K76" i="20"/>
  <c r="K77" i="20"/>
  <c r="L76" i="20"/>
  <c r="F77" i="20"/>
  <c r="I77" i="20"/>
  <c r="F78" i="20"/>
  <c r="K78" i="20"/>
  <c r="K79" i="20"/>
  <c r="L78" i="20"/>
  <c r="F79" i="20"/>
  <c r="I79" i="20"/>
  <c r="F80" i="20"/>
  <c r="I81" i="20"/>
  <c r="K81" i="20"/>
  <c r="F82" i="20"/>
  <c r="I82" i="20"/>
  <c r="J82" i="20"/>
  <c r="M82" i="20"/>
  <c r="O82" i="20"/>
  <c r="D83" i="20"/>
  <c r="F83" i="20"/>
  <c r="I83" i="20"/>
  <c r="F84" i="20"/>
  <c r="K84" i="20"/>
  <c r="F85" i="20"/>
  <c r="K85" i="20"/>
  <c r="F86" i="20"/>
  <c r="K86" i="20"/>
  <c r="F87" i="20"/>
  <c r="K87" i="20"/>
  <c r="K88" i="20"/>
  <c r="L88" i="20"/>
  <c r="F89" i="20"/>
  <c r="I89" i="20"/>
  <c r="F90" i="20"/>
  <c r="K90" i="20"/>
  <c r="K91" i="20"/>
  <c r="L90" i="20"/>
  <c r="F91" i="20"/>
  <c r="F92" i="20"/>
  <c r="K92" i="20"/>
  <c r="K93" i="20"/>
  <c r="L92" i="20"/>
  <c r="F93" i="20"/>
  <c r="D94" i="20"/>
  <c r="F94" i="20"/>
  <c r="I94" i="20"/>
  <c r="J94" i="20"/>
  <c r="K94" i="20"/>
  <c r="D95" i="20"/>
  <c r="I95" i="20"/>
  <c r="D96" i="20"/>
  <c r="F96" i="20"/>
  <c r="I96" i="20"/>
  <c r="J96" i="20"/>
  <c r="K96" i="20"/>
  <c r="D97" i="20"/>
  <c r="I97" i="20"/>
  <c r="D98" i="20"/>
  <c r="F98" i="20"/>
  <c r="I98" i="20"/>
  <c r="J98" i="20"/>
  <c r="K98" i="20"/>
  <c r="D99" i="20"/>
  <c r="I99" i="20"/>
  <c r="D100" i="20"/>
  <c r="F100" i="20"/>
  <c r="I100" i="20"/>
  <c r="J100" i="20"/>
  <c r="K100" i="20"/>
  <c r="D101" i="20"/>
  <c r="I101" i="20"/>
  <c r="D102" i="20"/>
  <c r="F102" i="20"/>
  <c r="I102" i="20"/>
  <c r="J102" i="20"/>
  <c r="K102" i="20"/>
  <c r="D103" i="20"/>
  <c r="I103" i="20"/>
  <c r="D104" i="20"/>
  <c r="F104" i="20"/>
  <c r="I104" i="20"/>
  <c r="J104" i="20"/>
  <c r="K104" i="20"/>
  <c r="D105" i="20"/>
  <c r="I105" i="20"/>
  <c r="D106" i="20"/>
  <c r="F106" i="20"/>
  <c r="I106" i="20"/>
  <c r="J106" i="20"/>
  <c r="K106" i="20"/>
  <c r="D107" i="20"/>
  <c r="I107" i="20"/>
  <c r="D108" i="20"/>
  <c r="F108" i="20"/>
  <c r="I108" i="20"/>
  <c r="J108" i="20"/>
  <c r="K108" i="20"/>
  <c r="D109" i="20"/>
  <c r="I109" i="20"/>
  <c r="D110" i="20"/>
  <c r="F110" i="20"/>
  <c r="I110" i="20"/>
  <c r="J110" i="20"/>
  <c r="K110" i="20"/>
  <c r="D111" i="20"/>
  <c r="I111" i="20"/>
  <c r="D112" i="20"/>
  <c r="F112" i="20"/>
  <c r="I112" i="20"/>
  <c r="J112" i="20"/>
  <c r="K112" i="20"/>
  <c r="D113" i="20"/>
  <c r="K113" i="20"/>
  <c r="L112" i="20"/>
  <c r="I113" i="20"/>
  <c r="D114" i="20"/>
  <c r="F114" i="20"/>
  <c r="I114" i="20"/>
  <c r="J114" i="20"/>
  <c r="K114" i="20"/>
  <c r="D115" i="20"/>
  <c r="K115" i="20"/>
  <c r="L114" i="20"/>
  <c r="F115" i="20"/>
  <c r="I115" i="20"/>
  <c r="D116" i="20"/>
  <c r="F116" i="20"/>
  <c r="I116" i="20"/>
  <c r="J116" i="20"/>
  <c r="K116" i="20"/>
  <c r="D117" i="20"/>
  <c r="K117" i="20"/>
  <c r="L116" i="20"/>
  <c r="F117" i="20"/>
  <c r="I117" i="20"/>
  <c r="D118" i="20"/>
  <c r="F118" i="20"/>
  <c r="I118" i="20"/>
  <c r="J118" i="20"/>
  <c r="K118" i="20"/>
  <c r="D119" i="20"/>
  <c r="K119" i="20"/>
  <c r="L118" i="20"/>
  <c r="I119" i="20"/>
  <c r="D120" i="20"/>
  <c r="F120" i="20"/>
  <c r="I120" i="20"/>
  <c r="J120" i="20"/>
  <c r="K120" i="20"/>
  <c r="D121" i="20"/>
  <c r="K121" i="20"/>
  <c r="L120" i="20"/>
  <c r="F121" i="20"/>
  <c r="I121" i="20"/>
  <c r="D122" i="20"/>
  <c r="F122" i="20"/>
  <c r="I122" i="20"/>
  <c r="J122" i="20"/>
  <c r="K122" i="20"/>
  <c r="D123" i="20"/>
  <c r="K123" i="20"/>
  <c r="L122" i="20"/>
  <c r="F123" i="20"/>
  <c r="I123" i="20"/>
  <c r="D124" i="20"/>
  <c r="F124" i="20"/>
  <c r="I124" i="20"/>
  <c r="J124" i="20"/>
  <c r="K124" i="20"/>
  <c r="D125" i="20"/>
  <c r="K125" i="20"/>
  <c r="L124" i="20"/>
  <c r="I125" i="20"/>
  <c r="D126" i="20"/>
  <c r="F126" i="20"/>
  <c r="I126" i="20"/>
  <c r="J126" i="20"/>
  <c r="K126" i="20"/>
  <c r="D127" i="20"/>
  <c r="K127" i="20"/>
  <c r="L126" i="20"/>
  <c r="F127" i="20"/>
  <c r="I127" i="20"/>
  <c r="D128" i="20"/>
  <c r="F128" i="20"/>
  <c r="I128" i="20"/>
  <c r="J128" i="20"/>
  <c r="K128" i="20"/>
  <c r="D129" i="20"/>
  <c r="K129" i="20"/>
  <c r="L128" i="20"/>
  <c r="F129" i="20"/>
  <c r="I129" i="20"/>
  <c r="D130" i="20"/>
  <c r="F130" i="20"/>
  <c r="I130" i="20"/>
  <c r="J130" i="20"/>
  <c r="K130" i="20"/>
  <c r="D131" i="20"/>
  <c r="K131" i="20"/>
  <c r="L130" i="20"/>
  <c r="I131" i="20"/>
  <c r="D132" i="20"/>
  <c r="F132" i="20"/>
  <c r="I132" i="20"/>
  <c r="J132" i="20"/>
  <c r="K132" i="20"/>
  <c r="D133" i="20"/>
  <c r="K133" i="20"/>
  <c r="L132" i="20"/>
  <c r="F133" i="20"/>
  <c r="I133" i="20"/>
  <c r="D134" i="20"/>
  <c r="F134" i="20"/>
  <c r="I134" i="20"/>
  <c r="J134" i="20"/>
  <c r="K134" i="20"/>
  <c r="D135" i="20"/>
  <c r="K135" i="20"/>
  <c r="L134" i="20"/>
  <c r="F135" i="20"/>
  <c r="I135" i="20"/>
  <c r="D136" i="20"/>
  <c r="F136" i="20"/>
  <c r="I136" i="20"/>
  <c r="J136" i="20"/>
  <c r="K136" i="20"/>
  <c r="D137" i="20"/>
  <c r="K137" i="20"/>
  <c r="L136" i="20"/>
  <c r="I137" i="20"/>
  <c r="F2" i="19"/>
  <c r="K2" i="19"/>
  <c r="F3" i="19"/>
  <c r="K3" i="19"/>
  <c r="F4" i="19"/>
  <c r="K4" i="19"/>
  <c r="K5" i="19"/>
  <c r="L4" i="19"/>
  <c r="F5" i="19"/>
  <c r="F6" i="19"/>
  <c r="K6" i="19"/>
  <c r="K7" i="19"/>
  <c r="L6" i="19"/>
  <c r="F7" i="19"/>
  <c r="F8" i="19"/>
  <c r="K8" i="19"/>
  <c r="F9" i="19"/>
  <c r="K9" i="19"/>
  <c r="F10" i="19"/>
  <c r="K11" i="19"/>
  <c r="L10" i="19"/>
  <c r="F11" i="19"/>
  <c r="F12" i="19"/>
  <c r="K12" i="19"/>
  <c r="F13" i="19"/>
  <c r="K13" i="19"/>
  <c r="L12" i="19"/>
  <c r="F15" i="19"/>
  <c r="K15" i="19"/>
  <c r="K16" i="19"/>
  <c r="L15" i="19"/>
  <c r="F16" i="19"/>
  <c r="F17" i="19"/>
  <c r="K17" i="19"/>
  <c r="K18" i="19"/>
  <c r="L17" i="19"/>
  <c r="F18" i="19"/>
  <c r="F19" i="19"/>
  <c r="J19" i="19"/>
  <c r="M19" i="19"/>
  <c r="O19" i="19"/>
  <c r="F20" i="19"/>
  <c r="F21" i="19"/>
  <c r="K21" i="19"/>
  <c r="K22" i="19"/>
  <c r="L21" i="19"/>
  <c r="F22" i="19"/>
  <c r="F23" i="19"/>
  <c r="K23" i="19"/>
  <c r="F24" i="19"/>
  <c r="K24" i="19"/>
  <c r="L23" i="19"/>
  <c r="F25" i="19"/>
  <c r="K25" i="19"/>
  <c r="L25" i="19"/>
  <c r="F26" i="19"/>
  <c r="F27" i="19"/>
  <c r="J27" i="19"/>
  <c r="D28" i="19"/>
  <c r="K28" i="19"/>
  <c r="L27" i="19"/>
  <c r="O27" i="19"/>
  <c r="F28" i="19"/>
  <c r="F29" i="19"/>
  <c r="J29" i="19"/>
  <c r="M29" i="19"/>
  <c r="O29" i="19"/>
  <c r="F30" i="19"/>
  <c r="F31" i="19"/>
  <c r="K31" i="19"/>
  <c r="K32" i="19"/>
  <c r="L31" i="19"/>
  <c r="F32" i="19"/>
  <c r="F33" i="19"/>
  <c r="J33" i="19"/>
  <c r="K33" i="19"/>
  <c r="M33" i="19"/>
  <c r="O33" i="19"/>
  <c r="F34" i="19"/>
  <c r="F35" i="19"/>
  <c r="J35" i="19"/>
  <c r="M35" i="19"/>
  <c r="O35" i="19"/>
  <c r="F36" i="19"/>
  <c r="F37" i="19"/>
  <c r="J37" i="19"/>
  <c r="D38" i="19"/>
  <c r="K38" i="19"/>
  <c r="L37" i="19"/>
  <c r="F38" i="19"/>
  <c r="F39" i="19"/>
  <c r="K40" i="19"/>
  <c r="L39" i="19"/>
  <c r="F40" i="19"/>
  <c r="F41" i="19"/>
  <c r="J41" i="19"/>
  <c r="D42" i="19"/>
  <c r="K42" i="19"/>
  <c r="L41" i="19"/>
  <c r="F42" i="19"/>
  <c r="F43" i="19"/>
  <c r="K43" i="19"/>
  <c r="K44" i="19"/>
  <c r="L43" i="19"/>
  <c r="F44" i="19"/>
  <c r="F45" i="19"/>
  <c r="J45" i="19"/>
  <c r="M45" i="19"/>
  <c r="O45" i="19"/>
  <c r="F46" i="19"/>
  <c r="F47" i="19"/>
  <c r="J47" i="19"/>
  <c r="D48" i="19"/>
  <c r="K48" i="19"/>
  <c r="L47" i="19"/>
  <c r="O47" i="19"/>
  <c r="M47" i="19"/>
  <c r="F48" i="19"/>
  <c r="F49" i="19"/>
  <c r="K49" i="19"/>
  <c r="K50" i="19"/>
  <c r="L49" i="19"/>
  <c r="F50" i="19"/>
  <c r="F51" i="19"/>
  <c r="K51" i="19"/>
  <c r="K52" i="19"/>
  <c r="L51" i="19"/>
  <c r="F52" i="19"/>
  <c r="F53" i="19"/>
  <c r="K53" i="19"/>
  <c r="F54" i="19"/>
  <c r="K54" i="19"/>
  <c r="F55" i="19"/>
  <c r="J55" i="19"/>
  <c r="M55" i="19"/>
  <c r="O55" i="19"/>
  <c r="F56" i="19"/>
  <c r="F57" i="19"/>
  <c r="J57" i="19"/>
  <c r="M57" i="19"/>
  <c r="O57" i="19"/>
  <c r="F58" i="19"/>
  <c r="F59" i="19"/>
  <c r="J59" i="19"/>
  <c r="M59" i="19"/>
  <c r="O59" i="19"/>
  <c r="F60" i="19"/>
  <c r="F61" i="19"/>
  <c r="K61" i="19"/>
  <c r="K62" i="19"/>
  <c r="L61" i="19"/>
  <c r="F62" i="19"/>
  <c r="F63" i="19"/>
  <c r="K63" i="19"/>
  <c r="K64" i="19"/>
  <c r="L63" i="19"/>
  <c r="F64" i="19"/>
  <c r="F65" i="19"/>
  <c r="J65" i="19"/>
  <c r="M65" i="19"/>
  <c r="O65" i="19"/>
  <c r="F66" i="19"/>
  <c r="F67" i="19"/>
  <c r="K67" i="19"/>
  <c r="F68" i="19"/>
  <c r="K68" i="19"/>
  <c r="L67" i="19"/>
  <c r="F69" i="19"/>
  <c r="J69" i="19"/>
  <c r="K69" i="19"/>
  <c r="M69" i="19"/>
  <c r="O69" i="19"/>
  <c r="F70" i="19"/>
  <c r="F71" i="19"/>
  <c r="J71" i="19"/>
  <c r="K71" i="19"/>
  <c r="M71" i="19"/>
  <c r="O71" i="19"/>
  <c r="F72" i="19"/>
  <c r="F73" i="19"/>
  <c r="J73" i="19"/>
  <c r="M73" i="19"/>
  <c r="O73" i="19"/>
  <c r="F74" i="19"/>
  <c r="F75" i="19"/>
  <c r="L75" i="19"/>
  <c r="F76" i="19"/>
  <c r="F77" i="19"/>
  <c r="K77" i="19"/>
  <c r="F78" i="19"/>
  <c r="K78" i="19"/>
  <c r="F79" i="19"/>
  <c r="K79" i="19"/>
  <c r="K80" i="19"/>
  <c r="L79" i="19"/>
  <c r="F80" i="19"/>
  <c r="F81" i="19"/>
  <c r="K81" i="19"/>
  <c r="K82" i="19"/>
  <c r="L81" i="19"/>
  <c r="F82" i="19"/>
  <c r="M130" i="20"/>
  <c r="O130" i="20"/>
  <c r="M112" i="20"/>
  <c r="O112" i="20"/>
  <c r="M136" i="20"/>
  <c r="O136" i="20"/>
  <c r="M124" i="20"/>
  <c r="O124" i="20"/>
  <c r="M118" i="20"/>
  <c r="O118" i="20"/>
  <c r="K109" i="20"/>
  <c r="L108" i="20"/>
  <c r="F109" i="20"/>
  <c r="M132" i="20"/>
  <c r="O132" i="20"/>
  <c r="M126" i="20"/>
  <c r="O126" i="20"/>
  <c r="M120" i="20"/>
  <c r="O120" i="20"/>
  <c r="M114" i="20"/>
  <c r="O114" i="20"/>
  <c r="K95" i="20"/>
  <c r="L94" i="20"/>
  <c r="F95" i="20"/>
  <c r="L84" i="20"/>
  <c r="F17" i="20"/>
  <c r="K17" i="20"/>
  <c r="L16" i="20"/>
  <c r="K105" i="20"/>
  <c r="L104" i="20"/>
  <c r="F105" i="20"/>
  <c r="M128" i="20"/>
  <c r="O128" i="20"/>
  <c r="M36" i="20"/>
  <c r="O36" i="20"/>
  <c r="K99" i="20"/>
  <c r="L98" i="20"/>
  <c r="F99" i="20"/>
  <c r="M122" i="20"/>
  <c r="O122" i="20"/>
  <c r="K111" i="20"/>
  <c r="L110" i="20"/>
  <c r="F111" i="20"/>
  <c r="K107" i="20"/>
  <c r="L106" i="20"/>
  <c r="F107" i="20"/>
  <c r="K101" i="20"/>
  <c r="L100" i="20"/>
  <c r="F101" i="20"/>
  <c r="M134" i="20"/>
  <c r="O134" i="20"/>
  <c r="F137" i="20"/>
  <c r="F131" i="20"/>
  <c r="F125" i="20"/>
  <c r="F119" i="20"/>
  <c r="F113" i="20"/>
  <c r="L66" i="20"/>
  <c r="M116" i="20"/>
  <c r="O116" i="20"/>
  <c r="K97" i="20"/>
  <c r="L96" i="20"/>
  <c r="F97" i="20"/>
  <c r="K103" i="20"/>
  <c r="L102" i="20"/>
  <c r="F103" i="20"/>
  <c r="M37" i="19"/>
  <c r="O37" i="19"/>
  <c r="M41" i="19"/>
  <c r="O41" i="19"/>
  <c r="M27" i="19"/>
  <c r="F2" i="18"/>
  <c r="K2" i="18"/>
  <c r="F3" i="18"/>
  <c r="F4" i="18"/>
  <c r="K4" i="18"/>
  <c r="K5" i="18"/>
  <c r="L4" i="18"/>
  <c r="F5" i="18"/>
  <c r="F6" i="18"/>
  <c r="J6" i="18"/>
  <c r="K6" i="18"/>
  <c r="O6" i="18"/>
  <c r="F7" i="18"/>
  <c r="F8" i="18"/>
  <c r="K8" i="18"/>
  <c r="F9" i="18"/>
  <c r="K9" i="18"/>
  <c r="F10" i="18"/>
  <c r="J10" i="18"/>
  <c r="L10" i="18"/>
  <c r="O10" i="18"/>
  <c r="F11" i="18"/>
  <c r="F12" i="18"/>
  <c r="K12" i="18"/>
  <c r="F13" i="18"/>
  <c r="K13" i="18"/>
  <c r="L12" i="18"/>
  <c r="F14" i="18"/>
  <c r="J14" i="18"/>
  <c r="O14" i="18"/>
  <c r="F15" i="18"/>
  <c r="K15" i="18"/>
  <c r="F16" i="18"/>
  <c r="J16" i="18"/>
  <c r="O16" i="18"/>
  <c r="F17" i="18"/>
  <c r="K17" i="18"/>
  <c r="F18" i="18"/>
  <c r="J18" i="18"/>
  <c r="O18" i="18"/>
  <c r="F19" i="18"/>
  <c r="F20" i="18"/>
  <c r="J20" i="18"/>
  <c r="D21" i="18"/>
  <c r="K21" i="18"/>
  <c r="L20" i="18"/>
  <c r="M20" i="18"/>
  <c r="F21" i="18"/>
  <c r="F22" i="18"/>
  <c r="J22" i="18"/>
  <c r="K22" i="18"/>
  <c r="O22" i="18"/>
  <c r="F23" i="18"/>
  <c r="F24" i="18"/>
  <c r="K24" i="18"/>
  <c r="F25" i="18"/>
  <c r="K25" i="18"/>
  <c r="J26" i="18"/>
  <c r="O26" i="18"/>
  <c r="F27" i="18"/>
  <c r="K27" i="18"/>
  <c r="F28" i="18"/>
  <c r="J28" i="18"/>
  <c r="O28" i="18"/>
  <c r="F29" i="18"/>
  <c r="K29" i="18"/>
  <c r="F30" i="18"/>
  <c r="J30" i="18"/>
  <c r="O30" i="18"/>
  <c r="F31" i="18"/>
  <c r="K31" i="18"/>
  <c r="F32" i="18"/>
  <c r="K32" i="18"/>
  <c r="F33" i="18"/>
  <c r="K33" i="18"/>
  <c r="L32" i="18"/>
  <c r="F34" i="18"/>
  <c r="K34" i="18"/>
  <c r="F35" i="18"/>
  <c r="K35" i="18"/>
  <c r="F2" i="17"/>
  <c r="I2" i="17"/>
  <c r="J2" i="17"/>
  <c r="D3" i="17"/>
  <c r="K3" i="17"/>
  <c r="L2" i="17"/>
  <c r="F3" i="17"/>
  <c r="I3" i="17"/>
  <c r="F4" i="17"/>
  <c r="I4" i="17"/>
  <c r="J4" i="17"/>
  <c r="D5" i="17"/>
  <c r="K5" i="17"/>
  <c r="L4" i="17"/>
  <c r="F5" i="17"/>
  <c r="I5" i="17"/>
  <c r="F6" i="17"/>
  <c r="I6" i="17"/>
  <c r="J6" i="17"/>
  <c r="D7" i="17"/>
  <c r="K7" i="17"/>
  <c r="L6" i="17"/>
  <c r="F7" i="17"/>
  <c r="I7" i="17"/>
  <c r="F8" i="17"/>
  <c r="I8" i="17"/>
  <c r="J8" i="17"/>
  <c r="D9" i="17"/>
  <c r="F9" i="17"/>
  <c r="I9" i="17"/>
  <c r="F10" i="17"/>
  <c r="F11" i="17"/>
  <c r="F12" i="17"/>
  <c r="I12" i="17"/>
  <c r="J12" i="17"/>
  <c r="D13" i="17"/>
  <c r="F13" i="17"/>
  <c r="I13" i="17"/>
  <c r="F14" i="17"/>
  <c r="I14" i="17"/>
  <c r="J14" i="17"/>
  <c r="L14" i="17"/>
  <c r="O14" i="17"/>
  <c r="D15" i="17"/>
  <c r="F15" i="17"/>
  <c r="I15" i="17"/>
  <c r="F16" i="17"/>
  <c r="I16" i="17"/>
  <c r="J16" i="17"/>
  <c r="D17" i="17"/>
  <c r="F17" i="17"/>
  <c r="I17" i="17"/>
  <c r="K17" i="17"/>
  <c r="L16" i="17"/>
  <c r="F18" i="17"/>
  <c r="K18" i="17"/>
  <c r="K19" i="17"/>
  <c r="L18" i="17"/>
  <c r="F19" i="17"/>
  <c r="F20" i="17"/>
  <c r="K20" i="17"/>
  <c r="F21" i="17"/>
  <c r="K21" i="17"/>
  <c r="L20" i="17"/>
  <c r="F22" i="17"/>
  <c r="K22" i="17"/>
  <c r="K23" i="17"/>
  <c r="L22" i="17"/>
  <c r="F23" i="17"/>
  <c r="F24" i="17"/>
  <c r="I24" i="17"/>
  <c r="J24" i="17"/>
  <c r="O24" i="17"/>
  <c r="F25" i="17"/>
  <c r="I25" i="17"/>
  <c r="K25" i="17"/>
  <c r="F26" i="17"/>
  <c r="K26" i="17"/>
  <c r="K27" i="17"/>
  <c r="L26" i="17"/>
  <c r="F27" i="17"/>
  <c r="F28" i="17"/>
  <c r="K28" i="17"/>
  <c r="F29" i="17"/>
  <c r="K29" i="17"/>
  <c r="L28" i="17"/>
  <c r="F30" i="17"/>
  <c r="K30" i="17"/>
  <c r="K31" i="17"/>
  <c r="L30" i="17"/>
  <c r="F31" i="17"/>
  <c r="F32" i="17"/>
  <c r="J32" i="17"/>
  <c r="O32" i="17"/>
  <c r="F33" i="17"/>
  <c r="F34" i="17"/>
  <c r="J34" i="17"/>
  <c r="K34" i="17"/>
  <c r="O34" i="17"/>
  <c r="F35" i="17"/>
  <c r="I35" i="17"/>
  <c r="F36" i="17"/>
  <c r="I36" i="17"/>
  <c r="J36" i="17"/>
  <c r="L36" i="17"/>
  <c r="O36" i="17"/>
  <c r="F37" i="17"/>
  <c r="I37" i="17"/>
  <c r="F38" i="17"/>
  <c r="I38" i="17"/>
  <c r="J38" i="17"/>
  <c r="O38" i="17"/>
  <c r="F39" i="17"/>
  <c r="I39" i="17"/>
  <c r="K39" i="17"/>
  <c r="F40" i="17"/>
  <c r="K40" i="17"/>
  <c r="F41" i="17"/>
  <c r="F42" i="17"/>
  <c r="K42" i="17"/>
  <c r="O42" i="17"/>
  <c r="F43" i="17"/>
  <c r="F44" i="17"/>
  <c r="K44" i="17"/>
  <c r="K45" i="17"/>
  <c r="L44" i="17"/>
  <c r="F45" i="17"/>
  <c r="F46" i="17"/>
  <c r="I46" i="17"/>
  <c r="J46" i="17"/>
  <c r="O46" i="17"/>
  <c r="F47" i="17"/>
  <c r="I47" i="17"/>
  <c r="K47" i="17"/>
  <c r="F48" i="17"/>
  <c r="K48" i="17"/>
  <c r="K49" i="17"/>
  <c r="L48" i="17"/>
  <c r="F49" i="17"/>
  <c r="F50" i="17"/>
  <c r="K50" i="17"/>
  <c r="F51" i="17"/>
  <c r="K51" i="17"/>
  <c r="L50" i="17"/>
  <c r="O20" i="18"/>
  <c r="M4" i="17"/>
  <c r="O4" i="17"/>
  <c r="O16" i="17"/>
  <c r="M16" i="17"/>
  <c r="M2" i="17"/>
  <c r="O2" i="17"/>
  <c r="M6" i="17"/>
  <c r="O6" i="17"/>
  <c r="M14" i="17"/>
  <c r="K13" i="17"/>
  <c r="L12" i="17"/>
  <c r="K9" i="17"/>
  <c r="L8" i="17"/>
  <c r="O12" i="17"/>
  <c r="M12" i="17"/>
  <c r="M8" i="17"/>
  <c r="O8" i="17"/>
  <c r="F3" i="16"/>
  <c r="J3" i="16"/>
  <c r="K2" i="16"/>
  <c r="F4" i="16"/>
  <c r="J4" i="16"/>
  <c r="J5" i="16"/>
  <c r="K4" i="16"/>
  <c r="F5" i="16"/>
  <c r="F6" i="16"/>
  <c r="F7" i="16"/>
  <c r="J7" i="16"/>
  <c r="F8" i="16"/>
  <c r="N8" i="16"/>
  <c r="F9" i="16"/>
  <c r="F10" i="16"/>
  <c r="F11" i="16"/>
  <c r="J11" i="16"/>
  <c r="F12" i="16"/>
  <c r="J12" i="16"/>
  <c r="F13" i="16"/>
  <c r="J13" i="16"/>
  <c r="K12" i="16"/>
  <c r="F14" i="16"/>
  <c r="J14" i="16"/>
  <c r="F15" i="16"/>
  <c r="J15" i="16"/>
  <c r="F16" i="16"/>
  <c r="J16" i="16"/>
  <c r="J17" i="16"/>
  <c r="K16" i="16"/>
  <c r="F17" i="16"/>
  <c r="F18" i="16"/>
  <c r="J18" i="16"/>
  <c r="F19" i="16"/>
  <c r="J19" i="16"/>
  <c r="K18" i="16"/>
  <c r="F20" i="16"/>
  <c r="F21" i="16"/>
  <c r="F22" i="16"/>
  <c r="F23" i="16"/>
  <c r="F24" i="16"/>
  <c r="J24" i="16"/>
  <c r="F25" i="16"/>
  <c r="J25" i="16"/>
  <c r="K24" i="16"/>
  <c r="F26" i="16"/>
  <c r="J26" i="16"/>
  <c r="F27" i="16"/>
  <c r="J27" i="16"/>
  <c r="N28" i="16"/>
  <c r="F29" i="16"/>
  <c r="J29" i="16"/>
  <c r="F30" i="16"/>
  <c r="J30" i="16"/>
  <c r="F31" i="16"/>
  <c r="J31" i="16"/>
  <c r="K30" i="16"/>
  <c r="F32" i="16"/>
  <c r="J32" i="16"/>
  <c r="J33" i="16"/>
  <c r="K32" i="16"/>
  <c r="F33" i="16"/>
  <c r="F35" i="16"/>
  <c r="J35" i="16"/>
  <c r="F36" i="16"/>
  <c r="N36" i="16"/>
  <c r="F37" i="16"/>
  <c r="F38" i="16"/>
  <c r="N38" i="16"/>
  <c r="F39" i="16"/>
  <c r="J39" i="16"/>
  <c r="F40" i="16"/>
  <c r="J40" i="16"/>
  <c r="F41" i="16"/>
  <c r="J41" i="16"/>
  <c r="F42" i="16"/>
  <c r="N42" i="16"/>
  <c r="F43" i="16"/>
  <c r="J43" i="16"/>
  <c r="F44" i="16"/>
  <c r="N44" i="16"/>
  <c r="F45" i="16"/>
  <c r="J45" i="16"/>
  <c r="F46" i="16"/>
  <c r="N46" i="16"/>
  <c r="F47" i="16"/>
  <c r="J47" i="16"/>
  <c r="F48" i="16"/>
  <c r="J48" i="16"/>
  <c r="J49" i="16"/>
  <c r="K48" i="16"/>
  <c r="F49" i="16"/>
  <c r="J50" i="16"/>
  <c r="F51" i="16"/>
  <c r="J51" i="16"/>
  <c r="F52" i="16"/>
  <c r="J52" i="16"/>
  <c r="J53" i="16"/>
  <c r="K52" i="16"/>
  <c r="F53" i="16"/>
  <c r="F54" i="16"/>
  <c r="J54" i="16"/>
  <c r="F55" i="16"/>
  <c r="J55" i="16"/>
  <c r="K54" i="16"/>
  <c r="F56" i="16"/>
  <c r="N56" i="16"/>
  <c r="F57" i="16"/>
  <c r="J57" i="16"/>
  <c r="F58" i="16"/>
  <c r="J58" i="16"/>
  <c r="F59" i="16"/>
  <c r="J59" i="16"/>
  <c r="J60" i="16"/>
  <c r="F61" i="16"/>
  <c r="J61" i="16"/>
  <c r="F62" i="16"/>
  <c r="J62" i="16"/>
  <c r="J63" i="16"/>
  <c r="K62" i="16"/>
  <c r="F63" i="16"/>
  <c r="F64" i="16"/>
  <c r="N64" i="16"/>
  <c r="D65" i="16"/>
  <c r="F65" i="16"/>
  <c r="F66" i="16"/>
  <c r="F67" i="16"/>
  <c r="F68" i="16"/>
  <c r="J68" i="16"/>
  <c r="F69" i="16"/>
  <c r="J69" i="16"/>
  <c r="K68" i="16"/>
  <c r="F70" i="16"/>
  <c r="K70" i="16"/>
  <c r="L70" i="16"/>
  <c r="N70" i="16"/>
  <c r="F71" i="16"/>
  <c r="F72" i="16"/>
  <c r="J72" i="16"/>
  <c r="F73" i="16"/>
  <c r="J73" i="16"/>
  <c r="K72" i="16"/>
  <c r="F74" i="16"/>
  <c r="J74" i="16"/>
  <c r="J75" i="16"/>
  <c r="K74" i="16"/>
  <c r="F75" i="16"/>
  <c r="F76" i="16"/>
  <c r="F77" i="16"/>
  <c r="J77" i="16"/>
  <c r="K76" i="16"/>
  <c r="F78" i="16"/>
  <c r="D79" i="16"/>
  <c r="F79" i="16"/>
  <c r="F80" i="16"/>
  <c r="K80" i="16"/>
  <c r="N80" i="16"/>
  <c r="F81" i="16"/>
  <c r="F82" i="16"/>
  <c r="J82" i="16"/>
  <c r="F83" i="16"/>
  <c r="J83" i="16"/>
  <c r="K82" i="16"/>
  <c r="F84" i="16"/>
  <c r="J84" i="16"/>
  <c r="J85" i="16"/>
  <c r="K84" i="16"/>
  <c r="F85" i="16"/>
  <c r="F86" i="16"/>
  <c r="N86" i="16"/>
  <c r="F87" i="16"/>
  <c r="F88" i="16"/>
  <c r="J88" i="16"/>
  <c r="F89" i="16"/>
  <c r="J89" i="16"/>
  <c r="F90" i="16"/>
  <c r="D91" i="16"/>
  <c r="J91" i="16"/>
  <c r="K90" i="16"/>
  <c r="N90" i="16"/>
  <c r="F91" i="16"/>
  <c r="F92" i="16"/>
  <c r="J92" i="16"/>
  <c r="F93" i="16"/>
  <c r="J93" i="16"/>
  <c r="K92" i="16"/>
  <c r="F94" i="16"/>
  <c r="F95" i="16"/>
  <c r="J95" i="16"/>
  <c r="F96" i="16"/>
  <c r="J96" i="16"/>
  <c r="F97" i="16"/>
  <c r="J97" i="16"/>
  <c r="F98" i="16"/>
  <c r="F99" i="16"/>
  <c r="J99" i="16"/>
  <c r="K98" i="16"/>
  <c r="F100" i="16"/>
  <c r="J100" i="16"/>
  <c r="F101" i="16"/>
  <c r="J101" i="16"/>
  <c r="F102" i="16"/>
  <c r="J102" i="16"/>
  <c r="J103" i="16"/>
  <c r="K102" i="16"/>
  <c r="F104" i="16"/>
  <c r="N104" i="16"/>
  <c r="F105" i="16"/>
  <c r="F106" i="16"/>
  <c r="N106" i="16"/>
  <c r="F107" i="16"/>
  <c r="F108" i="16"/>
  <c r="J108" i="16"/>
  <c r="F109" i="16"/>
  <c r="F110" i="16"/>
  <c r="K110" i="16"/>
  <c r="F111" i="16"/>
  <c r="F112" i="16"/>
  <c r="N112" i="16"/>
  <c r="D113" i="16"/>
  <c r="F113" i="16"/>
  <c r="F114" i="16"/>
  <c r="J114" i="16"/>
  <c r="J115" i="16"/>
  <c r="K114" i="16"/>
  <c r="F115" i="16"/>
  <c r="F116" i="16"/>
  <c r="J116" i="16"/>
  <c r="J117" i="16"/>
  <c r="K116" i="16"/>
  <c r="F117" i="16"/>
  <c r="F118" i="16"/>
  <c r="J118" i="16"/>
  <c r="F119" i="16"/>
  <c r="J119" i="16"/>
  <c r="F120" i="16"/>
  <c r="N120" i="16"/>
  <c r="F121" i="16"/>
  <c r="F122" i="16"/>
  <c r="J123" i="16"/>
  <c r="K122" i="16"/>
  <c r="F123" i="16"/>
  <c r="F124" i="16"/>
  <c r="J124" i="16"/>
  <c r="F125" i="16"/>
  <c r="J125" i="16"/>
  <c r="K124" i="16"/>
  <c r="F126" i="16"/>
  <c r="I126" i="16"/>
  <c r="F127" i="16"/>
  <c r="F128" i="16"/>
  <c r="N128" i="16"/>
  <c r="F129" i="16"/>
  <c r="J129" i="16"/>
  <c r="F130" i="16"/>
  <c r="F131" i="16"/>
  <c r="F132" i="16"/>
  <c r="J132" i="16"/>
  <c r="J133" i="16"/>
  <c r="K132" i="16"/>
  <c r="F133" i="16"/>
  <c r="F134" i="16"/>
  <c r="J134" i="16"/>
  <c r="J135" i="16"/>
  <c r="K134" i="16"/>
  <c r="F135" i="16"/>
  <c r="F136" i="16"/>
  <c r="J136" i="16"/>
  <c r="F137" i="16"/>
  <c r="J137" i="16"/>
  <c r="K136" i="16"/>
  <c r="F138" i="16"/>
  <c r="F139" i="16"/>
  <c r="J139" i="16"/>
  <c r="K138" i="16"/>
  <c r="F140" i="16"/>
  <c r="N140" i="16"/>
  <c r="D141" i="16"/>
  <c r="F141" i="16"/>
  <c r="F142" i="16"/>
  <c r="F143" i="16"/>
  <c r="J143" i="16"/>
  <c r="K142" i="16"/>
  <c r="F144" i="16"/>
  <c r="J144" i="16"/>
  <c r="L144" i="16"/>
  <c r="N144" i="16"/>
  <c r="F145" i="16"/>
  <c r="I146" i="16"/>
  <c r="J146" i="16"/>
  <c r="L146" i="16"/>
  <c r="N146" i="16"/>
  <c r="F147" i="16"/>
  <c r="F148" i="16"/>
  <c r="I148" i="16"/>
  <c r="N148" i="16"/>
  <c r="F149" i="16"/>
  <c r="F150" i="16"/>
  <c r="J150" i="16"/>
  <c r="J151" i="16"/>
  <c r="K150" i="16"/>
  <c r="F152" i="16"/>
  <c r="I152" i="16"/>
  <c r="N152" i="16"/>
  <c r="F153" i="16"/>
  <c r="J79" i="16"/>
  <c r="K78" i="16"/>
  <c r="F2" i="15"/>
  <c r="F3" i="15"/>
  <c r="F4" i="15"/>
  <c r="F5" i="15"/>
  <c r="F6" i="15"/>
  <c r="J6" i="15"/>
  <c r="F7" i="15"/>
  <c r="J7" i="15"/>
  <c r="F8" i="15"/>
  <c r="F9" i="15"/>
  <c r="F10" i="15"/>
  <c r="F11" i="15"/>
  <c r="F12" i="15"/>
  <c r="J12" i="15"/>
  <c r="F13" i="15"/>
  <c r="J13" i="15"/>
  <c r="F14" i="15"/>
  <c r="F15" i="15"/>
  <c r="F16" i="15"/>
  <c r="J16" i="15"/>
  <c r="L16" i="15"/>
  <c r="F17" i="15"/>
  <c r="J17" i="15"/>
  <c r="F18" i="15"/>
  <c r="F19" i="15"/>
  <c r="F20" i="15"/>
  <c r="F21" i="15"/>
  <c r="F22" i="15"/>
  <c r="F23" i="15"/>
  <c r="F24" i="15"/>
  <c r="F25" i="15"/>
  <c r="J25" i="15"/>
  <c r="F26" i="15"/>
  <c r="F27" i="15"/>
  <c r="F28" i="15"/>
  <c r="F29" i="15"/>
  <c r="F30" i="15"/>
  <c r="F31" i="15"/>
  <c r="F2" i="14"/>
  <c r="I2" i="14"/>
  <c r="D3" i="14"/>
  <c r="F3" i="14"/>
  <c r="F4" i="14"/>
  <c r="F5" i="14"/>
  <c r="J5" i="14"/>
  <c r="K4" i="14"/>
  <c r="F6" i="14"/>
  <c r="F7" i="14"/>
  <c r="J7" i="14"/>
  <c r="F8" i="14"/>
  <c r="I8" i="14"/>
  <c r="D9" i="14"/>
  <c r="F9" i="14"/>
  <c r="F10" i="14"/>
  <c r="J10" i="14"/>
  <c r="F11" i="14"/>
  <c r="J11" i="14"/>
  <c r="F12" i="14"/>
  <c r="I12" i="14"/>
  <c r="D13" i="14"/>
  <c r="F14" i="14"/>
  <c r="J14" i="14"/>
  <c r="F15" i="14"/>
  <c r="J15" i="14"/>
  <c r="F16" i="14"/>
  <c r="I16" i="14"/>
  <c r="K16" i="14"/>
  <c r="N16" i="14"/>
  <c r="F17" i="14"/>
  <c r="F18" i="14"/>
  <c r="I18" i="14"/>
  <c r="D19" i="14"/>
  <c r="F19" i="14"/>
  <c r="J19" i="14"/>
  <c r="F20" i="14"/>
  <c r="J20" i="14"/>
  <c r="F21" i="14"/>
  <c r="J21" i="14"/>
  <c r="F22" i="14"/>
  <c r="J22" i="14"/>
  <c r="F23" i="14"/>
  <c r="J23" i="14"/>
  <c r="F24" i="14"/>
  <c r="J24" i="14"/>
  <c r="F25" i="14"/>
  <c r="J25" i="14"/>
  <c r="F26" i="14"/>
  <c r="I26" i="14"/>
  <c r="N26" i="14"/>
  <c r="D27" i="14"/>
  <c r="F27" i="14"/>
  <c r="F28" i="14"/>
  <c r="I28" i="14"/>
  <c r="N28" i="14"/>
  <c r="D29" i="14"/>
  <c r="F29" i="14"/>
  <c r="F30" i="14"/>
  <c r="I30" i="14"/>
  <c r="N30" i="14"/>
  <c r="F31" i="14"/>
  <c r="J31" i="14"/>
  <c r="F32" i="14"/>
  <c r="I32" i="14"/>
  <c r="N32" i="14"/>
  <c r="D33" i="14"/>
  <c r="F33" i="14"/>
  <c r="F34" i="14"/>
  <c r="I34" i="14"/>
  <c r="D35" i="14"/>
  <c r="F36" i="14"/>
  <c r="I36" i="14"/>
  <c r="N36" i="14"/>
  <c r="F37" i="14"/>
  <c r="J37" i="14"/>
  <c r="F38" i="14"/>
  <c r="I38" i="14"/>
  <c r="N38" i="14"/>
  <c r="F39" i="14"/>
  <c r="J39" i="14"/>
  <c r="F40" i="14"/>
  <c r="I40" i="14"/>
  <c r="K40" i="14"/>
  <c r="N40" i="14"/>
  <c r="D41" i="14"/>
  <c r="F41" i="14"/>
  <c r="F42" i="14"/>
  <c r="J42" i="14"/>
  <c r="F43" i="14"/>
  <c r="J43" i="14"/>
  <c r="F44" i="14"/>
  <c r="F45" i="14"/>
  <c r="J45" i="14"/>
  <c r="F46" i="14"/>
  <c r="I46" i="14"/>
  <c r="D47" i="14"/>
  <c r="J47" i="14"/>
  <c r="F47" i="14"/>
  <c r="F48" i="14"/>
  <c r="I48" i="14"/>
  <c r="N48" i="14"/>
  <c r="F49" i="14"/>
  <c r="J49" i="14"/>
  <c r="F50" i="14"/>
  <c r="I50" i="14"/>
  <c r="N50" i="14"/>
  <c r="D51" i="14"/>
  <c r="F51" i="14"/>
  <c r="F52" i="14"/>
  <c r="I52" i="14"/>
  <c r="N52" i="14"/>
  <c r="F53" i="14"/>
  <c r="J53" i="14"/>
  <c r="F54" i="14"/>
  <c r="J54" i="14"/>
  <c r="F55" i="14"/>
  <c r="J55" i="14"/>
  <c r="F56" i="14"/>
  <c r="I56" i="14"/>
  <c r="N56" i="14"/>
  <c r="F57" i="14"/>
  <c r="J57" i="14"/>
  <c r="F58" i="14"/>
  <c r="I58" i="14"/>
  <c r="D59" i="14"/>
  <c r="J59" i="14"/>
  <c r="F59" i="14"/>
  <c r="F60" i="14"/>
  <c r="K60" i="14"/>
  <c r="N60" i="14"/>
  <c r="F61" i="14"/>
  <c r="F62" i="14"/>
  <c r="J62" i="14"/>
  <c r="F63" i="14"/>
  <c r="J63" i="14"/>
  <c r="F64" i="14"/>
  <c r="J64" i="14"/>
  <c r="F65" i="14"/>
  <c r="J65" i="14"/>
  <c r="F66" i="14"/>
  <c r="I66" i="14"/>
  <c r="N66" i="14"/>
  <c r="F67" i="14"/>
  <c r="J67" i="14"/>
  <c r="F68" i="14"/>
  <c r="J68" i="14"/>
  <c r="F69" i="14"/>
  <c r="J69" i="14"/>
  <c r="F70" i="14"/>
  <c r="J70" i="14"/>
  <c r="F71" i="14"/>
  <c r="J71" i="14"/>
  <c r="F72" i="14"/>
  <c r="N72" i="14"/>
  <c r="F73" i="14"/>
  <c r="F74" i="14"/>
  <c r="J74" i="14"/>
  <c r="F75" i="14"/>
  <c r="J75" i="14"/>
  <c r="K74" i="14"/>
  <c r="F76" i="14"/>
  <c r="J76" i="14"/>
  <c r="F77" i="14"/>
  <c r="J77" i="14"/>
  <c r="F78" i="14"/>
  <c r="J78" i="14"/>
  <c r="F79" i="14"/>
  <c r="J79" i="14"/>
  <c r="F80" i="14"/>
  <c r="J80" i="14"/>
  <c r="F81" i="14"/>
  <c r="J81" i="14"/>
  <c r="F82" i="14"/>
  <c r="I82" i="14"/>
  <c r="K82" i="14"/>
  <c r="N82" i="14"/>
  <c r="L82" i="14"/>
  <c r="F83" i="14"/>
  <c r="F84" i="14"/>
  <c r="J84" i="14"/>
  <c r="F85" i="14"/>
  <c r="J85" i="14"/>
  <c r="F86" i="14"/>
  <c r="N86" i="14"/>
  <c r="F87" i="14"/>
  <c r="F88" i="14"/>
  <c r="J88" i="14"/>
  <c r="F89" i="14"/>
  <c r="J89" i="14"/>
  <c r="F90" i="14"/>
  <c r="I90" i="14"/>
  <c r="D91" i="14"/>
  <c r="F91" i="14"/>
  <c r="J91" i="14"/>
  <c r="F92" i="14"/>
  <c r="J92" i="14"/>
  <c r="F93" i="14"/>
  <c r="J93" i="14"/>
  <c r="F94" i="14"/>
  <c r="I94" i="14"/>
  <c r="N94" i="14"/>
  <c r="F95" i="14"/>
  <c r="J95" i="14"/>
  <c r="F96" i="14"/>
  <c r="I96" i="14"/>
  <c r="N96" i="14"/>
  <c r="F97" i="14"/>
  <c r="J97" i="14"/>
  <c r="F98" i="14"/>
  <c r="J98" i="14"/>
  <c r="F99" i="14"/>
  <c r="J99" i="14"/>
  <c r="F100" i="14"/>
  <c r="J100" i="14"/>
  <c r="F101" i="14"/>
  <c r="J101" i="14"/>
  <c r="K100" i="14"/>
  <c r="F102" i="14"/>
  <c r="I102" i="14"/>
  <c r="K102" i="14"/>
  <c r="N102" i="14"/>
  <c r="F103" i="14"/>
  <c r="F104" i="14"/>
  <c r="F105" i="14"/>
  <c r="F106" i="14"/>
  <c r="I106" i="14"/>
  <c r="J106" i="14"/>
  <c r="N106" i="14"/>
  <c r="F107" i="14"/>
  <c r="F108" i="14"/>
  <c r="J108" i="14"/>
  <c r="F109" i="14"/>
  <c r="J109" i="14"/>
  <c r="F110" i="14"/>
  <c r="J110" i="14"/>
  <c r="F111" i="14"/>
  <c r="J111" i="14"/>
  <c r="N112" i="14"/>
  <c r="F113" i="14"/>
  <c r="J113" i="14"/>
  <c r="F114" i="14"/>
  <c r="F115" i="14"/>
  <c r="J115" i="14"/>
  <c r="F116" i="14"/>
  <c r="I116" i="14"/>
  <c r="K116" i="14"/>
  <c r="N116" i="14"/>
  <c r="F117" i="14"/>
  <c r="F118" i="14"/>
  <c r="I118" i="14"/>
  <c r="N118" i="14"/>
  <c r="F119" i="14"/>
  <c r="F120" i="14"/>
  <c r="I120" i="14"/>
  <c r="N120" i="14"/>
  <c r="F121" i="14"/>
  <c r="J121" i="14"/>
  <c r="I122" i="14"/>
  <c r="N122" i="14"/>
  <c r="F123" i="14"/>
  <c r="F124" i="14"/>
  <c r="I124" i="14"/>
  <c r="J124" i="14"/>
  <c r="N124" i="14"/>
  <c r="F125" i="14"/>
  <c r="F126" i="14"/>
  <c r="I126" i="14"/>
  <c r="D127" i="14"/>
  <c r="J127" i="14"/>
  <c r="F127" i="14"/>
  <c r="F128" i="14"/>
  <c r="I128" i="14"/>
  <c r="N128" i="14"/>
  <c r="F129" i="14"/>
  <c r="F130" i="14"/>
  <c r="I130" i="14"/>
  <c r="D131" i="14"/>
  <c r="F131" i="14"/>
  <c r="F132" i="14"/>
  <c r="I132" i="14"/>
  <c r="N132" i="14"/>
  <c r="F133" i="14"/>
  <c r="J133" i="14"/>
  <c r="F134" i="14"/>
  <c r="J134" i="14"/>
  <c r="F135" i="14"/>
  <c r="J135" i="14"/>
  <c r="N136" i="14"/>
  <c r="F138" i="14"/>
  <c r="J138" i="14"/>
  <c r="F139" i="14"/>
  <c r="J139" i="14"/>
  <c r="F140" i="14"/>
  <c r="N140" i="14"/>
  <c r="F141" i="14"/>
  <c r="F142" i="14"/>
  <c r="J142" i="14"/>
  <c r="F143" i="14"/>
  <c r="J143" i="14"/>
  <c r="F144" i="14"/>
  <c r="J144" i="14"/>
  <c r="F145" i="14"/>
  <c r="J145" i="14"/>
  <c r="K144" i="14"/>
  <c r="F146" i="14"/>
  <c r="I146" i="14"/>
  <c r="N146" i="14"/>
  <c r="F147" i="14"/>
  <c r="J147" i="14"/>
  <c r="F148" i="14"/>
  <c r="I148" i="14"/>
  <c r="D149" i="14"/>
  <c r="J149" i="14"/>
  <c r="F150" i="14"/>
  <c r="I150" i="14"/>
  <c r="D151" i="14"/>
  <c r="F151" i="14"/>
  <c r="F152" i="14"/>
  <c r="I152" i="14"/>
  <c r="D153" i="14"/>
  <c r="F153" i="14"/>
  <c r="F154" i="14"/>
  <c r="I154" i="14"/>
  <c r="D155" i="14"/>
  <c r="J155" i="14"/>
  <c r="F156" i="14"/>
  <c r="I156" i="14"/>
  <c r="D157" i="14"/>
  <c r="F157" i="14"/>
  <c r="F158" i="14"/>
  <c r="I158" i="14"/>
  <c r="D159" i="14"/>
  <c r="F159" i="14"/>
  <c r="F160" i="14"/>
  <c r="I160" i="14"/>
  <c r="D161" i="14"/>
  <c r="J161" i="14"/>
  <c r="F162" i="14"/>
  <c r="I162" i="14"/>
  <c r="D163" i="14"/>
  <c r="F163" i="14"/>
  <c r="F164" i="14"/>
  <c r="I164" i="14"/>
  <c r="F165" i="14"/>
  <c r="J165" i="14"/>
  <c r="F166" i="14"/>
  <c r="I166" i="14"/>
  <c r="F167" i="14"/>
  <c r="J167" i="14"/>
  <c r="F168" i="14"/>
  <c r="I168" i="14"/>
  <c r="F169" i="14"/>
  <c r="J169" i="14"/>
  <c r="K168" i="14"/>
  <c r="F170" i="14"/>
  <c r="I170" i="14"/>
  <c r="F171" i="14"/>
  <c r="J171" i="14"/>
  <c r="F172" i="14"/>
  <c r="I172" i="14"/>
  <c r="F173" i="14"/>
  <c r="J173" i="14"/>
  <c r="F174" i="14"/>
  <c r="I174" i="14"/>
  <c r="F175" i="14"/>
  <c r="J175" i="14"/>
  <c r="K174" i="14"/>
  <c r="N174" i="14"/>
  <c r="F176" i="14"/>
  <c r="I176" i="14"/>
  <c r="D177" i="14"/>
  <c r="F177" i="14"/>
  <c r="F178" i="14"/>
  <c r="I178" i="14"/>
  <c r="D179" i="14"/>
  <c r="F179" i="14"/>
  <c r="F180" i="14"/>
  <c r="I180" i="14"/>
  <c r="D181" i="14"/>
  <c r="F181" i="14"/>
  <c r="J181" i="14"/>
  <c r="K180" i="14"/>
  <c r="L180" i="14"/>
  <c r="F182" i="14"/>
  <c r="I182" i="14"/>
  <c r="F183" i="14"/>
  <c r="J183" i="14"/>
  <c r="F184" i="14"/>
  <c r="I184" i="14"/>
  <c r="F185" i="14"/>
  <c r="J185" i="14"/>
  <c r="F186" i="14"/>
  <c r="I186" i="14"/>
  <c r="F187" i="14"/>
  <c r="J187" i="14"/>
  <c r="F188" i="14"/>
  <c r="I188" i="14"/>
  <c r="F189" i="14"/>
  <c r="J189" i="14"/>
  <c r="F190" i="14"/>
  <c r="I190" i="14"/>
  <c r="D191" i="14"/>
  <c r="F191" i="14"/>
  <c r="F192" i="14"/>
  <c r="I192" i="14"/>
  <c r="N192" i="14"/>
  <c r="F193" i="14"/>
  <c r="J193" i="14"/>
  <c r="F194" i="14"/>
  <c r="I194" i="14"/>
  <c r="F195" i="14"/>
  <c r="J195" i="14"/>
  <c r="F196" i="14"/>
  <c r="I196" i="14"/>
  <c r="F197" i="14"/>
  <c r="J197" i="14"/>
  <c r="F198" i="14"/>
  <c r="I198" i="14"/>
  <c r="D199" i="14"/>
  <c r="F199" i="14"/>
  <c r="J199" i="14"/>
  <c r="K198" i="14"/>
  <c r="F200" i="14"/>
  <c r="J200" i="14"/>
  <c r="N200" i="14"/>
  <c r="F201" i="14"/>
  <c r="F202" i="14"/>
  <c r="I202" i="14"/>
  <c r="D203" i="14"/>
  <c r="F203" i="14"/>
  <c r="J203" i="14"/>
  <c r="K202" i="14"/>
  <c r="F204" i="14"/>
  <c r="I204" i="14"/>
  <c r="N204" i="14"/>
  <c r="F205" i="14"/>
  <c r="J205" i="14"/>
  <c r="F206" i="14"/>
  <c r="I206" i="14"/>
  <c r="F207" i="14"/>
  <c r="J207" i="14"/>
  <c r="F208" i="14"/>
  <c r="I208" i="14"/>
  <c r="F209" i="14"/>
  <c r="J209" i="14"/>
  <c r="F210" i="14"/>
  <c r="I210" i="14"/>
  <c r="J211" i="14"/>
  <c r="K210" i="14"/>
  <c r="N210" i="14"/>
  <c r="L210" i="14"/>
  <c r="F211" i="14"/>
  <c r="F212" i="14"/>
  <c r="I212" i="14"/>
  <c r="F213" i="14"/>
  <c r="J213" i="14"/>
  <c r="K212" i="14"/>
  <c r="N212" i="14"/>
  <c r="F214" i="14"/>
  <c r="I214" i="14"/>
  <c r="F215" i="14"/>
  <c r="J215" i="14"/>
  <c r="K214" i="14"/>
  <c r="N214" i="14"/>
  <c r="F216" i="14"/>
  <c r="I216" i="14"/>
  <c r="F217" i="14"/>
  <c r="J217" i="14"/>
  <c r="F218" i="14"/>
  <c r="I218" i="14"/>
  <c r="F219" i="14"/>
  <c r="J219" i="14"/>
  <c r="F220" i="14"/>
  <c r="I220" i="14"/>
  <c r="F221" i="14"/>
  <c r="J221" i="14"/>
  <c r="F222" i="14"/>
  <c r="I222" i="14"/>
  <c r="F223" i="14"/>
  <c r="J223" i="14"/>
  <c r="F224" i="14"/>
  <c r="I224" i="14"/>
  <c r="F225" i="14"/>
  <c r="J225" i="14"/>
  <c r="K224" i="14"/>
  <c r="F226" i="14"/>
  <c r="I226" i="14"/>
  <c r="F227" i="14"/>
  <c r="J227" i="14"/>
  <c r="F228" i="14"/>
  <c r="I228" i="14"/>
  <c r="F229" i="14"/>
  <c r="J229" i="14"/>
  <c r="F230" i="14"/>
  <c r="I230" i="14"/>
  <c r="F231" i="14"/>
  <c r="J231" i="14"/>
  <c r="F232" i="14"/>
  <c r="I232" i="14"/>
  <c r="F233" i="14"/>
  <c r="J233" i="14"/>
  <c r="F234" i="14"/>
  <c r="I234" i="14"/>
  <c r="F235" i="14"/>
  <c r="J235" i="14"/>
  <c r="F236" i="14"/>
  <c r="I236" i="14"/>
  <c r="F237" i="14"/>
  <c r="J237" i="14"/>
  <c r="K236" i="14"/>
  <c r="N236" i="14"/>
  <c r="F238" i="14"/>
  <c r="I238" i="14"/>
  <c r="F239" i="14"/>
  <c r="J239" i="14"/>
  <c r="K238" i="14"/>
  <c r="F240" i="14"/>
  <c r="I240" i="14"/>
  <c r="F241" i="14"/>
  <c r="J241" i="14"/>
  <c r="F242" i="14"/>
  <c r="I242" i="14"/>
  <c r="F243" i="14"/>
  <c r="J243" i="14"/>
  <c r="F244" i="14"/>
  <c r="I244" i="14"/>
  <c r="F245" i="14"/>
  <c r="J245" i="14"/>
  <c r="F246" i="14"/>
  <c r="I246" i="14"/>
  <c r="F247" i="14"/>
  <c r="J247" i="14"/>
  <c r="F248" i="14"/>
  <c r="I248" i="14"/>
  <c r="F249" i="14"/>
  <c r="J249" i="14"/>
  <c r="F250" i="14"/>
  <c r="I250" i="14"/>
  <c r="F251" i="14"/>
  <c r="J251" i="14"/>
  <c r="K250" i="14"/>
  <c r="F252" i="14"/>
  <c r="I252" i="14"/>
  <c r="F253" i="14"/>
  <c r="J253" i="14"/>
  <c r="F254" i="14"/>
  <c r="I254" i="14"/>
  <c r="F255" i="14"/>
  <c r="J255" i="14"/>
  <c r="F256" i="14"/>
  <c r="I256" i="14"/>
  <c r="F257" i="14"/>
  <c r="J257" i="14"/>
  <c r="F258" i="14"/>
  <c r="I258" i="14"/>
  <c r="F259" i="14"/>
  <c r="J259" i="14"/>
  <c r="F260" i="14"/>
  <c r="I260" i="14"/>
  <c r="F261" i="14"/>
  <c r="J261" i="14"/>
  <c r="F262" i="14"/>
  <c r="I262" i="14"/>
  <c r="F263" i="14"/>
  <c r="J263" i="14"/>
  <c r="K262" i="14"/>
  <c r="F264" i="14"/>
  <c r="I264" i="14"/>
  <c r="F265" i="14"/>
  <c r="J265" i="14"/>
  <c r="F266" i="14"/>
  <c r="I266" i="14"/>
  <c r="F267" i="14"/>
  <c r="J267" i="14"/>
  <c r="F268" i="14"/>
  <c r="I268" i="14"/>
  <c r="F269" i="14"/>
  <c r="J269" i="14"/>
  <c r="K268" i="14"/>
  <c r="F270" i="14"/>
  <c r="I270" i="14"/>
  <c r="F271" i="14"/>
  <c r="J271" i="14"/>
  <c r="F272" i="14"/>
  <c r="I272" i="14"/>
  <c r="F273" i="14"/>
  <c r="J273" i="14"/>
  <c r="F274" i="14"/>
  <c r="I274" i="14"/>
  <c r="F275" i="14"/>
  <c r="J275" i="14"/>
  <c r="K274" i="14"/>
  <c r="L274" i="14"/>
  <c r="F276" i="14"/>
  <c r="I276" i="14"/>
  <c r="D277" i="14"/>
  <c r="F277" i="14"/>
  <c r="F278" i="14"/>
  <c r="J278" i="14"/>
  <c r="F279" i="14"/>
  <c r="J279" i="14"/>
  <c r="K80" i="14"/>
  <c r="J277" i="14"/>
  <c r="K270" i="14"/>
  <c r="L270" i="14"/>
  <c r="K264" i="14"/>
  <c r="L264" i="14"/>
  <c r="K258" i="14"/>
  <c r="L258" i="14"/>
  <c r="K252" i="14"/>
  <c r="N252" i="14"/>
  <c r="K246" i="14"/>
  <c r="L246" i="14"/>
  <c r="K240" i="14"/>
  <c r="L240" i="14"/>
  <c r="K228" i="14"/>
  <c r="N228" i="14"/>
  <c r="K54" i="14"/>
  <c r="K22" i="14"/>
  <c r="K110" i="14"/>
  <c r="N238" i="14"/>
  <c r="L238" i="14"/>
  <c r="N224" i="14"/>
  <c r="L224" i="14"/>
  <c r="K164" i="14"/>
  <c r="L164" i="14"/>
  <c r="J179" i="14"/>
  <c r="K178" i="14"/>
  <c r="N178" i="14"/>
  <c r="F155" i="14"/>
  <c r="K172" i="14"/>
  <c r="L172" i="14"/>
  <c r="K14" i="14"/>
  <c r="K244" i="14"/>
  <c r="L244" i="14"/>
  <c r="K222" i="14"/>
  <c r="L222" i="14"/>
  <c r="K188" i="14"/>
  <c r="L188" i="14"/>
  <c r="J159" i="14"/>
  <c r="K158" i="14"/>
  <c r="K256" i="14"/>
  <c r="K234" i="14"/>
  <c r="K272" i="14"/>
  <c r="N272" i="14"/>
  <c r="K216" i="14"/>
  <c r="L216" i="14"/>
  <c r="K194" i="14"/>
  <c r="N194" i="14"/>
  <c r="J177" i="14"/>
  <c r="K176" i="14"/>
  <c r="N176" i="14"/>
  <c r="J153" i="14"/>
  <c r="K152" i="14"/>
  <c r="L152" i="14"/>
  <c r="K248" i="14"/>
  <c r="L248" i="14"/>
  <c r="K226" i="14"/>
  <c r="N226" i="14"/>
  <c r="K70" i="14"/>
  <c r="N268" i="14"/>
  <c r="L268" i="14"/>
  <c r="L198" i="14"/>
  <c r="N198" i="14"/>
  <c r="N262" i="14"/>
  <c r="L262" i="14"/>
  <c r="K108" i="14"/>
  <c r="K182" i="14"/>
  <c r="N182" i="14"/>
  <c r="K68" i="14"/>
  <c r="K58" i="14"/>
  <c r="L58" i="14"/>
  <c r="K276" i="14"/>
  <c r="N276" i="14"/>
  <c r="K90" i="14"/>
  <c r="L90" i="14"/>
  <c r="L212" i="14"/>
  <c r="N274" i="14"/>
  <c r="K220" i="14"/>
  <c r="K184" i="14"/>
  <c r="K260" i="14"/>
  <c r="L260" i="14"/>
  <c r="K196" i="14"/>
  <c r="N196" i="14"/>
  <c r="K266" i="14"/>
  <c r="L266" i="14"/>
  <c r="L236" i="14"/>
  <c r="K170" i="14"/>
  <c r="J9" i="14"/>
  <c r="K8" i="14"/>
  <c r="J3" i="14"/>
  <c r="K2" i="14"/>
  <c r="K218" i="14"/>
  <c r="L218" i="14"/>
  <c r="K186" i="14"/>
  <c r="L186" i="14"/>
  <c r="K208" i="14"/>
  <c r="L208" i="14"/>
  <c r="K46" i="14"/>
  <c r="L46" i="14"/>
  <c r="K24" i="14"/>
  <c r="K18" i="14"/>
  <c r="L220" i="14"/>
  <c r="N220" i="14"/>
  <c r="L168" i="14"/>
  <c r="N168" i="14"/>
  <c r="L176" i="14"/>
  <c r="L202" i="14"/>
  <c r="N202" i="14"/>
  <c r="N250" i="14"/>
  <c r="L250" i="14"/>
  <c r="L184" i="14"/>
  <c r="N184" i="14"/>
  <c r="N46" i="14"/>
  <c r="N208" i="14"/>
  <c r="K126" i="14"/>
  <c r="K160" i="14"/>
  <c r="N270" i="14"/>
  <c r="N246" i="14"/>
  <c r="L228" i="14"/>
  <c r="L194" i="14"/>
  <c r="K42" i="14"/>
  <c r="K254" i="14"/>
  <c r="N180" i="14"/>
  <c r="K206" i="14"/>
  <c r="N240" i="14"/>
  <c r="K232" i="14"/>
  <c r="L214" i="14"/>
  <c r="K154" i="14"/>
  <c r="F13" i="14"/>
  <c r="J13" i="14"/>
  <c r="K12" i="14"/>
  <c r="N12" i="14"/>
  <c r="N264" i="14"/>
  <c r="L252" i="14"/>
  <c r="N248" i="14"/>
  <c r="F35" i="14"/>
  <c r="J35" i="14"/>
  <c r="K34" i="14"/>
  <c r="K242" i="14"/>
  <c r="N260" i="14"/>
  <c r="L174" i="14"/>
  <c r="K166" i="14"/>
  <c r="F149" i="14"/>
  <c r="N58" i="14"/>
  <c r="L256" i="14"/>
  <c r="N256" i="14"/>
  <c r="J131" i="14"/>
  <c r="K130" i="14"/>
  <c r="K78" i="14"/>
  <c r="K230" i="14"/>
  <c r="J191" i="14"/>
  <c r="K190" i="14"/>
  <c r="F161" i="14"/>
  <c r="K148" i="14"/>
  <c r="J163" i="14"/>
  <c r="K162" i="14"/>
  <c r="J157" i="14"/>
  <c r="K156" i="14"/>
  <c r="J151" i="14"/>
  <c r="K150" i="14"/>
  <c r="N8" i="13"/>
  <c r="F2" i="13"/>
  <c r="F3" i="13"/>
  <c r="J3" i="13"/>
  <c r="K2" i="13"/>
  <c r="F4" i="13"/>
  <c r="J4" i="13"/>
  <c r="J5" i="13"/>
  <c r="K4" i="13"/>
  <c r="F5" i="13"/>
  <c r="F6" i="13"/>
  <c r="J6" i="13"/>
  <c r="J7" i="13"/>
  <c r="K6" i="13"/>
  <c r="F7" i="13"/>
  <c r="F8" i="13"/>
  <c r="I8" i="13"/>
  <c r="F9" i="13"/>
  <c r="J9" i="13"/>
  <c r="F10" i="13"/>
  <c r="I10" i="13"/>
  <c r="N10" i="13"/>
  <c r="F11" i="13"/>
  <c r="F12" i="13"/>
  <c r="I12" i="13"/>
  <c r="N12" i="13"/>
  <c r="F13" i="13"/>
  <c r="J13" i="13"/>
  <c r="F14" i="13"/>
  <c r="I14" i="13"/>
  <c r="N14" i="13"/>
  <c r="F15" i="13"/>
  <c r="J15" i="13"/>
  <c r="F16" i="13"/>
  <c r="J16" i="13"/>
  <c r="F17" i="13"/>
  <c r="J17" i="13"/>
  <c r="F18" i="13"/>
  <c r="J18" i="13"/>
  <c r="F19" i="13"/>
  <c r="J19" i="13"/>
  <c r="F20" i="13"/>
  <c r="J20" i="13"/>
  <c r="F21" i="13"/>
  <c r="J21" i="13"/>
  <c r="F22" i="13"/>
  <c r="J22" i="13"/>
  <c r="J23" i="13"/>
  <c r="K22" i="13"/>
  <c r="F23" i="13"/>
  <c r="F24" i="13"/>
  <c r="J24" i="13"/>
  <c r="F25" i="13"/>
  <c r="J25" i="13"/>
  <c r="F26" i="13"/>
  <c r="J26" i="13"/>
  <c r="J27" i="13"/>
  <c r="K26" i="13"/>
  <c r="F27" i="13"/>
  <c r="F28" i="13"/>
  <c r="N28" i="13"/>
  <c r="J29" i="13"/>
  <c r="F30" i="13"/>
  <c r="J30" i="13"/>
  <c r="J31" i="13"/>
  <c r="K30" i="13"/>
  <c r="F31" i="13"/>
  <c r="F32" i="13"/>
  <c r="I32" i="13"/>
  <c r="N32" i="13"/>
  <c r="F33" i="13"/>
  <c r="J33" i="13"/>
  <c r="F34" i="13"/>
  <c r="I34" i="13"/>
  <c r="N34" i="13"/>
  <c r="F35" i="13"/>
  <c r="J35" i="13"/>
  <c r="F36" i="13"/>
  <c r="J36" i="13"/>
  <c r="F37" i="13"/>
  <c r="J37" i="13"/>
  <c r="F38" i="13"/>
  <c r="F39" i="13"/>
  <c r="J39" i="13"/>
  <c r="F40" i="13"/>
  <c r="N40" i="13"/>
  <c r="F41" i="13"/>
  <c r="J41" i="13"/>
  <c r="F42" i="13"/>
  <c r="I42" i="13"/>
  <c r="N42" i="13"/>
  <c r="F43" i="13"/>
  <c r="J43" i="13"/>
  <c r="F44" i="13"/>
  <c r="J44" i="13"/>
  <c r="F45" i="13"/>
  <c r="F46" i="13"/>
  <c r="D47" i="13"/>
  <c r="F47" i="13"/>
  <c r="F48" i="13"/>
  <c r="J48" i="13"/>
  <c r="F49" i="13"/>
  <c r="J49" i="13"/>
  <c r="K48" i="13"/>
  <c r="F50" i="13"/>
  <c r="J50" i="13"/>
  <c r="J51" i="13"/>
  <c r="K50" i="13"/>
  <c r="F51" i="13"/>
  <c r="F52" i="13"/>
  <c r="J52" i="13"/>
  <c r="N52" i="13"/>
  <c r="F53" i="13"/>
  <c r="F54" i="13"/>
  <c r="J54" i="13"/>
  <c r="J55" i="13"/>
  <c r="K54" i="13"/>
  <c r="F55" i="13"/>
  <c r="F56" i="13"/>
  <c r="I56" i="13"/>
  <c r="N56" i="13"/>
  <c r="F57" i="13"/>
  <c r="J57" i="13"/>
  <c r="F58" i="13"/>
  <c r="J58" i="13"/>
  <c r="J59" i="13"/>
  <c r="K58" i="13"/>
  <c r="F59" i="13"/>
  <c r="F60" i="13"/>
  <c r="J60" i="13"/>
  <c r="J61" i="13"/>
  <c r="K60" i="13"/>
  <c r="F61" i="13"/>
  <c r="F62" i="13"/>
  <c r="J62" i="13"/>
  <c r="J63" i="13"/>
  <c r="K62" i="13"/>
  <c r="F63" i="13"/>
  <c r="F64" i="13"/>
  <c r="I64" i="13"/>
  <c r="D65" i="13"/>
  <c r="J65" i="13"/>
  <c r="K64" i="13"/>
  <c r="L64" i="13"/>
  <c r="F65" i="13"/>
  <c r="N64" i="13"/>
  <c r="J47" i="13"/>
  <c r="K46" i="13"/>
  <c r="L46" i="13"/>
  <c r="N46" i="13"/>
  <c r="J3" i="12"/>
  <c r="J5" i="12"/>
  <c r="J7" i="12"/>
  <c r="J9" i="12"/>
  <c r="F10" i="12"/>
  <c r="J10" i="12"/>
  <c r="F11" i="12"/>
  <c r="L12" i="12"/>
  <c r="F13" i="12"/>
  <c r="F15" i="12"/>
  <c r="L16" i="12"/>
  <c r="F17" i="12"/>
  <c r="F18" i="12"/>
  <c r="F21" i="12"/>
  <c r="F23" i="12"/>
  <c r="F30" i="12"/>
  <c r="K30" i="12"/>
  <c r="F31" i="12"/>
  <c r="F36" i="12"/>
  <c r="J36" i="12"/>
  <c r="F37" i="12"/>
  <c r="F38" i="12"/>
  <c r="J38" i="12"/>
  <c r="F42" i="12"/>
  <c r="L42" i="12"/>
  <c r="F43" i="12"/>
  <c r="F44" i="12"/>
  <c r="J44" i="12"/>
  <c r="K44" i="12"/>
  <c r="F45" i="12"/>
  <c r="F46" i="12"/>
  <c r="J46" i="12"/>
  <c r="F47" i="12"/>
  <c r="F48" i="12"/>
  <c r="J48" i="12"/>
  <c r="K48" i="12"/>
  <c r="F49" i="12"/>
  <c r="J50" i="12"/>
  <c r="F52" i="12"/>
  <c r="J52" i="12"/>
  <c r="F53" i="12"/>
  <c r="F54" i="12"/>
  <c r="J54" i="12"/>
  <c r="F55" i="12"/>
  <c r="F56" i="12"/>
  <c r="J56" i="12"/>
  <c r="F57" i="12"/>
  <c r="F58" i="12"/>
  <c r="J58" i="12"/>
  <c r="K58" i="12"/>
  <c r="F59" i="12"/>
  <c r="F60" i="12"/>
  <c r="L60" i="12"/>
  <c r="F61" i="12"/>
  <c r="F62" i="12"/>
  <c r="F63" i="12"/>
  <c r="J63" i="12"/>
  <c r="F64" i="12"/>
  <c r="K64" i="12"/>
  <c r="F65" i="12"/>
  <c r="F66" i="12"/>
  <c r="D67" i="12"/>
  <c r="F67" i="12"/>
  <c r="J67" i="12"/>
  <c r="F68" i="12"/>
  <c r="J68" i="12"/>
  <c r="F70" i="12"/>
  <c r="L70" i="12"/>
  <c r="F71" i="12"/>
  <c r="F72" i="12"/>
  <c r="F73" i="12"/>
  <c r="J73" i="12"/>
  <c r="F74" i="12"/>
  <c r="F75" i="12"/>
  <c r="F76" i="12"/>
  <c r="L76" i="12"/>
  <c r="F77" i="12"/>
  <c r="J77" i="12"/>
  <c r="F78" i="12"/>
  <c r="F79" i="12"/>
  <c r="J79" i="12"/>
  <c r="F80" i="12"/>
  <c r="J80" i="12"/>
  <c r="F81" i="12"/>
  <c r="F82" i="12"/>
  <c r="L82" i="12"/>
  <c r="F83" i="12"/>
  <c r="J83" i="12"/>
  <c r="F84" i="12"/>
  <c r="F85" i="12"/>
  <c r="J85" i="12"/>
  <c r="F86" i="12"/>
  <c r="F87" i="12"/>
  <c r="J87" i="12"/>
  <c r="F88" i="12"/>
  <c r="F89" i="12"/>
  <c r="J89" i="12"/>
  <c r="F90" i="12"/>
  <c r="L90" i="12"/>
  <c r="F91" i="12"/>
  <c r="J91" i="12"/>
  <c r="F93" i="12"/>
  <c r="F95" i="12"/>
  <c r="J95" i="12"/>
  <c r="F97" i="12"/>
  <c r="J97" i="12"/>
  <c r="F98" i="12"/>
  <c r="J98" i="12"/>
  <c r="F99" i="12"/>
  <c r="F100" i="12"/>
  <c r="F101" i="12"/>
  <c r="J101" i="12"/>
  <c r="F102" i="12"/>
  <c r="J102" i="12"/>
  <c r="F103" i="12"/>
  <c r="F105" i="12"/>
  <c r="J105" i="12"/>
  <c r="F106" i="12"/>
  <c r="J107" i="12"/>
  <c r="K106" i="12"/>
  <c r="F109" i="12"/>
  <c r="J109" i="12"/>
  <c r="K110" i="12"/>
  <c r="F111" i="12"/>
  <c r="F113" i="12"/>
  <c r="J113" i="12"/>
  <c r="J49" i="11"/>
  <c r="F49" i="11"/>
  <c r="J48" i="11"/>
  <c r="F48" i="11"/>
  <c r="J45" i="11"/>
  <c r="F45" i="11"/>
  <c r="J44" i="11"/>
  <c r="F44" i="11"/>
  <c r="J43" i="11"/>
  <c r="F43" i="11"/>
  <c r="J42" i="11"/>
  <c r="F42" i="11"/>
  <c r="J41" i="11"/>
  <c r="F41" i="11"/>
  <c r="J40" i="11"/>
  <c r="F40" i="11"/>
  <c r="J39" i="11"/>
  <c r="F39" i="11"/>
  <c r="J38" i="11"/>
  <c r="F38" i="11"/>
  <c r="J37" i="11"/>
  <c r="F37" i="11"/>
  <c r="J36" i="11"/>
  <c r="F36" i="11"/>
  <c r="F35" i="11"/>
  <c r="F34" i="11"/>
  <c r="F33" i="11"/>
  <c r="F32" i="11"/>
  <c r="J31" i="11"/>
  <c r="F31" i="11"/>
  <c r="J30" i="11"/>
  <c r="F30" i="11"/>
  <c r="J29" i="11"/>
  <c r="F29" i="11"/>
  <c r="L28" i="11"/>
  <c r="J28" i="11"/>
  <c r="F28" i="11"/>
  <c r="F27" i="11"/>
  <c r="F26" i="11"/>
  <c r="F25" i="11"/>
  <c r="F24" i="11"/>
  <c r="F23" i="11"/>
  <c r="F22" i="11"/>
  <c r="J21" i="11"/>
  <c r="F21" i="11"/>
  <c r="J20" i="11"/>
  <c r="F20" i="11"/>
  <c r="F19" i="11"/>
  <c r="F18" i="11"/>
  <c r="F17" i="11"/>
  <c r="F16" i="11"/>
  <c r="F15" i="11"/>
  <c r="F14" i="11"/>
  <c r="J13" i="11"/>
  <c r="F13" i="11"/>
  <c r="J12" i="11"/>
  <c r="F12" i="11"/>
  <c r="F11" i="11"/>
  <c r="F10" i="11"/>
  <c r="F9" i="11"/>
  <c r="F8" i="11"/>
  <c r="F7" i="11"/>
  <c r="F6" i="11"/>
  <c r="F5" i="11"/>
  <c r="F4" i="11"/>
  <c r="F3" i="11"/>
  <c r="F2" i="11"/>
  <c r="L80" i="10"/>
  <c r="F32" i="10"/>
  <c r="J32" i="10"/>
  <c r="F85" i="10"/>
  <c r="J84" i="10"/>
  <c r="F84" i="10"/>
  <c r="J83" i="10"/>
  <c r="D83" i="10"/>
  <c r="F83" i="10"/>
  <c r="F82" i="10"/>
  <c r="F79" i="10"/>
  <c r="F78" i="10"/>
  <c r="J77" i="10"/>
  <c r="D77" i="10"/>
  <c r="F77" i="10"/>
  <c r="L76" i="10"/>
  <c r="F76" i="10"/>
  <c r="J73" i="10"/>
  <c r="D73" i="10"/>
  <c r="F73" i="10"/>
  <c r="L72" i="10"/>
  <c r="F72" i="10"/>
  <c r="J71" i="10"/>
  <c r="F71" i="10"/>
  <c r="J70" i="10"/>
  <c r="F70" i="10"/>
  <c r="F69" i="10"/>
  <c r="F68" i="10"/>
  <c r="J55" i="10"/>
  <c r="F55" i="10"/>
  <c r="N54" i="10"/>
  <c r="J54" i="10"/>
  <c r="F54" i="10"/>
  <c r="J53" i="10"/>
  <c r="F53" i="10"/>
  <c r="J52" i="10"/>
  <c r="F52" i="10"/>
  <c r="F51" i="10"/>
  <c r="F50" i="10"/>
  <c r="J49" i="10"/>
  <c r="D49" i="10"/>
  <c r="F49" i="10"/>
  <c r="F48" i="10"/>
  <c r="J47" i="10"/>
  <c r="F47" i="10"/>
  <c r="J46" i="10"/>
  <c r="F46" i="10"/>
  <c r="J45" i="10"/>
  <c r="D45" i="10"/>
  <c r="F45" i="10"/>
  <c r="L44" i="10"/>
  <c r="J43" i="10"/>
  <c r="F43" i="10"/>
  <c r="J42" i="10"/>
  <c r="F42" i="10"/>
  <c r="F41" i="10"/>
  <c r="F40" i="10"/>
  <c r="J39" i="10"/>
  <c r="F39" i="10"/>
  <c r="J38" i="10"/>
  <c r="F38" i="10"/>
  <c r="J37" i="10"/>
  <c r="F37" i="10"/>
  <c r="F36" i="10"/>
  <c r="J35" i="10"/>
  <c r="D35" i="10"/>
  <c r="F35" i="10"/>
  <c r="F34" i="10"/>
  <c r="J33" i="10"/>
  <c r="F33" i="10"/>
  <c r="J29" i="10"/>
  <c r="D29" i="10"/>
  <c r="F29" i="10"/>
  <c r="F28" i="10"/>
  <c r="J27" i="10"/>
  <c r="D27" i="10"/>
  <c r="F27" i="10"/>
  <c r="F26" i="10"/>
  <c r="F25" i="10"/>
  <c r="F24" i="10"/>
  <c r="J23" i="10"/>
  <c r="D23" i="10"/>
  <c r="F23" i="10"/>
  <c r="L22" i="10"/>
  <c r="F22" i="10"/>
  <c r="J21" i="10"/>
  <c r="F21" i="10"/>
  <c r="N20" i="10"/>
  <c r="J20" i="10"/>
  <c r="F20" i="10"/>
  <c r="F19" i="10"/>
  <c r="F18" i="10"/>
  <c r="F67" i="10"/>
  <c r="F66" i="10"/>
  <c r="F65" i="10"/>
  <c r="F64" i="10"/>
  <c r="F63" i="10"/>
  <c r="F62" i="10"/>
  <c r="F61" i="10"/>
  <c r="F60" i="10"/>
  <c r="F59" i="10"/>
  <c r="F58" i="10"/>
  <c r="F57" i="10"/>
  <c r="F56" i="10"/>
  <c r="F17" i="10"/>
  <c r="F16" i="10"/>
  <c r="F15" i="10"/>
  <c r="F14" i="10"/>
  <c r="F13" i="10"/>
  <c r="F12" i="10"/>
  <c r="F11" i="10"/>
  <c r="F10" i="10"/>
  <c r="F9" i="10"/>
  <c r="F8" i="10"/>
  <c r="F7" i="10"/>
  <c r="F6" i="10"/>
  <c r="F5" i="10"/>
  <c r="F4" i="10"/>
  <c r="F3" i="10"/>
  <c r="F2" i="10"/>
  <c r="F2" i="7"/>
  <c r="L2" i="7"/>
  <c r="F3" i="7"/>
  <c r="F4" i="7"/>
  <c r="K4" i="7"/>
  <c r="L4" i="7"/>
  <c r="F5" i="7"/>
  <c r="F6" i="7"/>
  <c r="K6" i="7"/>
  <c r="L6" i="7"/>
  <c r="F7" i="7"/>
  <c r="F8" i="7"/>
  <c r="K8" i="7"/>
  <c r="L8" i="7"/>
  <c r="F9" i="7"/>
  <c r="F10" i="7"/>
  <c r="K10" i="7"/>
  <c r="L10" i="7"/>
  <c r="F11" i="7"/>
  <c r="F12" i="7"/>
  <c r="K12" i="7"/>
  <c r="L12" i="7"/>
  <c r="F13" i="7"/>
  <c r="F14" i="7"/>
  <c r="K14" i="7"/>
  <c r="L14" i="7"/>
  <c r="F15" i="7"/>
  <c r="F16" i="7"/>
  <c r="F17" i="7"/>
  <c r="F18" i="7"/>
  <c r="J18" i="7"/>
  <c r="K18" i="7"/>
  <c r="F19" i="7"/>
  <c r="F20" i="7"/>
  <c r="J20" i="7"/>
  <c r="L20" i="7"/>
  <c r="F21" i="7"/>
  <c r="F22" i="7"/>
  <c r="F23" i="7"/>
  <c r="J23" i="7"/>
  <c r="F24" i="7"/>
  <c r="J24" i="7"/>
  <c r="J25" i="7"/>
  <c r="K24" i="7"/>
  <c r="F25" i="7"/>
  <c r="F26" i="7"/>
  <c r="J26" i="7"/>
  <c r="F27" i="7"/>
  <c r="J27" i="7"/>
  <c r="F28" i="7"/>
  <c r="J29" i="7"/>
  <c r="K28" i="7"/>
  <c r="F29" i="7"/>
  <c r="F30" i="7"/>
  <c r="J30" i="7"/>
  <c r="F31" i="7"/>
  <c r="J31" i="7"/>
  <c r="F32" i="7"/>
  <c r="N32" i="7"/>
  <c r="F33" i="7"/>
  <c r="J33" i="7"/>
  <c r="K32" i="7"/>
  <c r="F34" i="7"/>
  <c r="J34" i="7"/>
  <c r="N34" i="7"/>
  <c r="F35" i="7"/>
  <c r="J35" i="7"/>
  <c r="K34" i="7"/>
  <c r="F36" i="7"/>
  <c r="J36" i="7"/>
  <c r="J37" i="7"/>
  <c r="K36" i="7"/>
  <c r="N36" i="7"/>
  <c r="F37" i="7"/>
  <c r="F38" i="7"/>
  <c r="J38" i="7"/>
  <c r="N38" i="7"/>
  <c r="F39" i="7"/>
  <c r="J39" i="7"/>
  <c r="K38" i="7"/>
  <c r="F40" i="7"/>
  <c r="J40" i="7"/>
  <c r="J41" i="7"/>
  <c r="K40" i="7"/>
  <c r="N40" i="7"/>
  <c r="F41" i="7"/>
  <c r="F42" i="7"/>
  <c r="J42" i="7"/>
  <c r="N42" i="7"/>
  <c r="F43" i="7"/>
  <c r="J43" i="7"/>
  <c r="K42" i="7"/>
  <c r="F44" i="7"/>
  <c r="J44" i="7"/>
  <c r="N44" i="7"/>
  <c r="F45" i="7"/>
  <c r="J45" i="7"/>
  <c r="F46" i="7"/>
  <c r="J46" i="7"/>
  <c r="J47" i="7"/>
  <c r="K46" i="7"/>
  <c r="N46" i="7"/>
  <c r="F47" i="7"/>
  <c r="F48" i="7"/>
  <c r="F49" i="7"/>
  <c r="F50" i="7"/>
  <c r="J50" i="7"/>
  <c r="J51" i="7"/>
  <c r="K50" i="7"/>
  <c r="N50" i="7"/>
  <c r="F51" i="7"/>
  <c r="F52" i="7"/>
  <c r="J52" i="7"/>
  <c r="F53" i="7"/>
  <c r="J53" i="7"/>
  <c r="F54" i="7"/>
  <c r="J54" i="7"/>
  <c r="J55" i="7"/>
  <c r="K54" i="7"/>
  <c r="N54" i="7"/>
  <c r="F55" i="7"/>
  <c r="F56" i="7"/>
  <c r="J56" i="7"/>
  <c r="F57" i="7"/>
  <c r="J57" i="7"/>
  <c r="F58" i="7"/>
  <c r="J58" i="7"/>
  <c r="F59" i="7"/>
  <c r="J59" i="7"/>
  <c r="F60" i="7"/>
  <c r="F61" i="7"/>
  <c r="F62" i="7"/>
  <c r="J62" i="7"/>
  <c r="N62" i="7"/>
  <c r="F63" i="7"/>
  <c r="J63" i="7"/>
  <c r="K62" i="7"/>
  <c r="F64" i="7"/>
  <c r="J64" i="7"/>
  <c r="N64" i="7"/>
  <c r="F65" i="7"/>
  <c r="J65" i="7"/>
  <c r="F66" i="7"/>
  <c r="J66" i="7"/>
  <c r="J67" i="7"/>
  <c r="K66" i="7"/>
  <c r="N66" i="7"/>
  <c r="F67" i="7"/>
  <c r="F68" i="7"/>
  <c r="J68" i="7"/>
  <c r="K68" i="7"/>
  <c r="N68" i="7"/>
  <c r="F69" i="7"/>
  <c r="F70" i="7"/>
  <c r="J70" i="7"/>
  <c r="F71" i="7"/>
  <c r="J71" i="7"/>
  <c r="F72" i="7"/>
  <c r="J72" i="7"/>
  <c r="J73" i="7"/>
  <c r="K72" i="7"/>
  <c r="N72" i="7"/>
  <c r="F73" i="7"/>
  <c r="F74" i="7"/>
  <c r="J74" i="7"/>
  <c r="J75" i="7"/>
  <c r="K74" i="7"/>
  <c r="N74" i="7"/>
  <c r="F75" i="7"/>
  <c r="F76" i="7"/>
  <c r="F77" i="7"/>
  <c r="F78" i="7"/>
  <c r="K78" i="7"/>
  <c r="L78" i="7"/>
  <c r="F79" i="7"/>
  <c r="F80" i="7"/>
  <c r="J80" i="7"/>
  <c r="N80" i="7"/>
  <c r="F81" i="7"/>
  <c r="F82" i="7"/>
  <c r="J82" i="7"/>
  <c r="L82" i="7"/>
  <c r="F83" i="7"/>
  <c r="J83" i="7"/>
  <c r="F84" i="7"/>
  <c r="L84" i="7"/>
  <c r="F85" i="7"/>
  <c r="J85" i="7"/>
  <c r="F86" i="7"/>
  <c r="J86" i="7"/>
  <c r="J87" i="7"/>
  <c r="K86" i="7"/>
  <c r="N86" i="7"/>
  <c r="F87" i="7"/>
  <c r="F88" i="7"/>
  <c r="J89" i="7"/>
  <c r="K88" i="7"/>
  <c r="N88" i="7"/>
  <c r="F89" i="7"/>
  <c r="F90" i="7"/>
  <c r="J90" i="7"/>
  <c r="J91" i="7"/>
  <c r="K90" i="7"/>
  <c r="N90" i="7"/>
  <c r="F91" i="7"/>
  <c r="F92" i="7"/>
  <c r="F93" i="7"/>
  <c r="F94" i="7"/>
  <c r="F95" i="7"/>
  <c r="J95" i="7"/>
  <c r="F96" i="7"/>
  <c r="L96" i="7"/>
  <c r="F97" i="7"/>
  <c r="F98" i="7"/>
  <c r="K98" i="7"/>
  <c r="L98" i="7"/>
  <c r="F99" i="7"/>
  <c r="F100" i="7"/>
  <c r="J100" i="7"/>
  <c r="F101" i="7"/>
  <c r="J101" i="7"/>
  <c r="F102" i="7"/>
  <c r="K102" i="7"/>
  <c r="L102" i="7"/>
  <c r="F103" i="7"/>
  <c r="F104" i="7"/>
  <c r="L104" i="7"/>
  <c r="F105" i="7"/>
  <c r="F106" i="7"/>
  <c r="K106" i="7"/>
  <c r="L106" i="7"/>
  <c r="F107" i="7"/>
  <c r="F108" i="7"/>
  <c r="J108" i="7"/>
  <c r="F109" i="7"/>
  <c r="J109" i="7"/>
  <c r="F110" i="7"/>
  <c r="J110" i="7"/>
  <c r="F111" i="7"/>
  <c r="J111" i="7"/>
  <c r="F112" i="7"/>
  <c r="K112" i="7"/>
  <c r="L112" i="7"/>
  <c r="F113" i="7"/>
  <c r="F114" i="7"/>
  <c r="K114" i="7"/>
  <c r="L114" i="7"/>
  <c r="F115" i="7"/>
  <c r="F116" i="7"/>
  <c r="K116" i="7"/>
  <c r="L116" i="7"/>
  <c r="F117" i="7"/>
  <c r="F118" i="7"/>
  <c r="K118" i="7"/>
  <c r="L118" i="7"/>
  <c r="F119" i="7"/>
  <c r="F120" i="7"/>
  <c r="K120" i="7"/>
  <c r="F121" i="7"/>
  <c r="F122" i="7"/>
  <c r="K122" i="7"/>
  <c r="L122" i="7"/>
  <c r="F123" i="7"/>
  <c r="F124" i="7"/>
  <c r="J124" i="7"/>
  <c r="F125" i="7"/>
  <c r="J125" i="7"/>
  <c r="K124" i="7"/>
  <c r="F126" i="7"/>
  <c r="J126" i="7"/>
  <c r="J127" i="7"/>
  <c r="K126" i="7"/>
  <c r="F127" i="7"/>
  <c r="F128" i="7"/>
  <c r="J128" i="7"/>
  <c r="F129" i="7"/>
  <c r="J129" i="7"/>
  <c r="K128" i="7"/>
  <c r="F130" i="7"/>
  <c r="J130" i="7"/>
  <c r="J131" i="7"/>
  <c r="K130" i="7"/>
  <c r="F131" i="7"/>
  <c r="F132" i="7"/>
  <c r="J132" i="7"/>
  <c r="F133" i="7"/>
  <c r="J133" i="7"/>
  <c r="K132" i="7"/>
  <c r="F134" i="7"/>
  <c r="J134" i="7"/>
  <c r="F135" i="7"/>
  <c r="J135" i="7"/>
  <c r="F136" i="7"/>
  <c r="J136" i="7"/>
  <c r="K136" i="7"/>
  <c r="F137" i="7"/>
  <c r="F138" i="7"/>
  <c r="L138" i="7"/>
  <c r="F139" i="7"/>
  <c r="J139" i="7"/>
  <c r="F140" i="7"/>
  <c r="J140" i="7"/>
  <c r="F141" i="7"/>
  <c r="J141" i="7"/>
  <c r="F142" i="7"/>
  <c r="K142" i="7"/>
  <c r="L142" i="7"/>
  <c r="F143" i="7"/>
  <c r="F144" i="7"/>
  <c r="L144" i="7"/>
  <c r="F145" i="7"/>
  <c r="J145" i="7"/>
  <c r="F146" i="7"/>
  <c r="J146" i="7"/>
  <c r="F147" i="7"/>
  <c r="J147" i="7"/>
  <c r="K146" i="7"/>
  <c r="F148" i="7"/>
  <c r="K148" i="7"/>
  <c r="L148" i="7"/>
  <c r="F149" i="7"/>
  <c r="F150" i="7"/>
  <c r="K150" i="7"/>
  <c r="L150" i="7"/>
  <c r="F151" i="7"/>
  <c r="F152" i="7"/>
  <c r="J152" i="7"/>
  <c r="F153" i="7"/>
  <c r="J153" i="7"/>
  <c r="F154" i="7"/>
  <c r="J154" i="7"/>
  <c r="L154" i="7"/>
  <c r="F155" i="7"/>
  <c r="G2" i="6"/>
  <c r="K2" i="6"/>
  <c r="L2" i="6"/>
  <c r="G3" i="6"/>
  <c r="G4" i="6"/>
  <c r="K4" i="6"/>
  <c r="K5" i="6"/>
  <c r="L4" i="6"/>
  <c r="G5" i="6"/>
  <c r="G6" i="6"/>
  <c r="K6" i="6"/>
  <c r="K7" i="6"/>
  <c r="L6" i="6"/>
  <c r="G7" i="6"/>
  <c r="G8" i="6"/>
  <c r="K8" i="6"/>
  <c r="G9" i="6"/>
  <c r="K9" i="6"/>
  <c r="G10" i="6"/>
  <c r="K10" i="6"/>
  <c r="L10" i="6"/>
  <c r="G11" i="6"/>
  <c r="G12" i="6"/>
  <c r="K12" i="6"/>
  <c r="K13" i="6"/>
  <c r="L12" i="6"/>
  <c r="G13" i="6"/>
  <c r="G14" i="6"/>
  <c r="K14" i="6"/>
  <c r="G15" i="6"/>
  <c r="K15" i="6"/>
  <c r="G16" i="6"/>
  <c r="K16" i="6"/>
  <c r="K17" i="6"/>
  <c r="L16" i="6"/>
  <c r="G17" i="6"/>
  <c r="G18" i="6"/>
  <c r="K18" i="6"/>
  <c r="G19" i="6"/>
  <c r="K19" i="6"/>
  <c r="L18" i="6"/>
  <c r="G20" i="6"/>
  <c r="K20" i="6"/>
  <c r="G21" i="6"/>
  <c r="K21" i="6"/>
  <c r="L20" i="6"/>
  <c r="G22" i="6"/>
  <c r="K22" i="6"/>
  <c r="K23" i="6"/>
  <c r="L22" i="6"/>
  <c r="G23" i="6"/>
  <c r="G24" i="6"/>
  <c r="M24" i="6"/>
  <c r="G25" i="6"/>
  <c r="G26" i="6"/>
  <c r="K26" i="6"/>
  <c r="G27" i="6"/>
  <c r="G28" i="6"/>
  <c r="L28" i="6"/>
  <c r="M28" i="6"/>
  <c r="G29" i="6"/>
  <c r="G30" i="6"/>
  <c r="K30" i="6"/>
  <c r="G31" i="6"/>
  <c r="K31" i="6"/>
  <c r="G32" i="6"/>
  <c r="O32" i="6"/>
  <c r="G33" i="6"/>
  <c r="G34" i="6"/>
  <c r="K34" i="6"/>
  <c r="K35" i="6"/>
  <c r="L34" i="6"/>
  <c r="G35" i="6"/>
  <c r="G36" i="6"/>
  <c r="K36" i="6"/>
  <c r="L36" i="6"/>
  <c r="G37" i="6"/>
  <c r="G38" i="6"/>
  <c r="K38" i="6"/>
  <c r="O38" i="6"/>
  <c r="G39" i="6"/>
  <c r="K39" i="6"/>
  <c r="G40" i="6"/>
  <c r="L40" i="6"/>
  <c r="M40" i="6"/>
  <c r="G41" i="6"/>
  <c r="G42" i="6"/>
  <c r="K42" i="6"/>
  <c r="K43" i="6"/>
  <c r="L42" i="6"/>
  <c r="G43" i="6"/>
  <c r="G44" i="6"/>
  <c r="L44" i="6"/>
  <c r="M44" i="6"/>
  <c r="G45" i="6"/>
  <c r="G46" i="6"/>
  <c r="L46" i="6"/>
  <c r="M46" i="6"/>
  <c r="G47" i="6"/>
  <c r="G48" i="6"/>
  <c r="G49" i="6"/>
  <c r="K49" i="6"/>
  <c r="G50" i="6"/>
  <c r="K50" i="6"/>
  <c r="K51" i="6"/>
  <c r="L50" i="6"/>
  <c r="G51" i="6"/>
  <c r="G52" i="6"/>
  <c r="K52" i="6"/>
  <c r="M52" i="6"/>
  <c r="G53" i="6"/>
  <c r="K53" i="6"/>
  <c r="G54" i="6"/>
  <c r="K54" i="6"/>
  <c r="G55" i="6"/>
  <c r="G56" i="6"/>
  <c r="K56" i="6"/>
  <c r="K57" i="6"/>
  <c r="L56" i="6"/>
  <c r="G57" i="6"/>
  <c r="G58" i="6"/>
  <c r="K58" i="6"/>
  <c r="M58" i="6"/>
  <c r="G59" i="6"/>
  <c r="I24" i="4"/>
  <c r="J2" i="3"/>
  <c r="F3" i="3"/>
  <c r="J3" i="3"/>
  <c r="F4" i="3"/>
  <c r="F5" i="3"/>
  <c r="F6" i="3"/>
  <c r="F7" i="3"/>
  <c r="F8" i="3"/>
  <c r="F9" i="3"/>
  <c r="F10" i="3"/>
  <c r="F11" i="3"/>
  <c r="F12" i="3"/>
  <c r="F13" i="3"/>
  <c r="F14" i="3"/>
  <c r="F15" i="3"/>
  <c r="L16" i="3"/>
  <c r="F17" i="3"/>
  <c r="J17" i="3"/>
  <c r="F18" i="3"/>
  <c r="F19" i="3"/>
  <c r="F20" i="3"/>
  <c r="F21" i="3"/>
  <c r="F22" i="3"/>
  <c r="F23" i="3"/>
  <c r="F24" i="3"/>
  <c r="F25" i="3"/>
  <c r="F26" i="3"/>
  <c r="F27" i="3"/>
  <c r="F28" i="3"/>
  <c r="F29" i="3"/>
  <c r="F30" i="3"/>
  <c r="F31" i="3"/>
  <c r="F32" i="3"/>
  <c r="F33" i="3"/>
  <c r="F34" i="3"/>
  <c r="J34" i="3"/>
  <c r="F35" i="3"/>
  <c r="J35" i="3"/>
  <c r="F36" i="3"/>
  <c r="F37" i="3"/>
  <c r="F38" i="3"/>
  <c r="F39" i="3"/>
  <c r="F40" i="3"/>
  <c r="F41" i="3"/>
  <c r="F2" i="2"/>
  <c r="J2" i="2"/>
  <c r="F3" i="2"/>
  <c r="J3" i="2"/>
  <c r="F4" i="2"/>
  <c r="J4" i="2"/>
  <c r="J5" i="2"/>
  <c r="K4" i="2"/>
  <c r="F5" i="2"/>
  <c r="F6" i="2"/>
  <c r="J6" i="2"/>
  <c r="F7" i="2"/>
  <c r="J7" i="2"/>
  <c r="F8" i="2"/>
  <c r="J8" i="2"/>
  <c r="J9" i="2"/>
  <c r="K8" i="2"/>
  <c r="F9" i="2"/>
  <c r="F10" i="2"/>
  <c r="J10" i="2"/>
  <c r="F11" i="2"/>
  <c r="J11" i="2"/>
  <c r="K10" i="2"/>
  <c r="F12" i="2"/>
  <c r="J12" i="2"/>
  <c r="F13" i="2"/>
  <c r="J13" i="2"/>
  <c r="F14" i="2"/>
  <c r="J14" i="2"/>
  <c r="F15" i="2"/>
  <c r="J15" i="2"/>
  <c r="F16" i="2"/>
  <c r="J16" i="2"/>
  <c r="L16" i="2"/>
  <c r="F17" i="2"/>
  <c r="J17" i="2"/>
  <c r="F18" i="2"/>
  <c r="J18" i="2"/>
  <c r="F19" i="2"/>
  <c r="J19" i="2"/>
  <c r="F20" i="2"/>
  <c r="J20" i="2"/>
  <c r="F21" i="2"/>
  <c r="J21" i="2"/>
  <c r="K20" i="2"/>
  <c r="F22" i="2"/>
  <c r="J22" i="2"/>
  <c r="J23" i="2"/>
  <c r="K22" i="2"/>
  <c r="F23" i="2"/>
  <c r="F24" i="2"/>
  <c r="J24" i="2"/>
  <c r="L24" i="2"/>
  <c r="F25" i="2"/>
  <c r="J25" i="2"/>
  <c r="F26" i="2"/>
  <c r="J26" i="2"/>
  <c r="F27" i="2"/>
  <c r="J27" i="2"/>
  <c r="F28" i="2"/>
  <c r="J28" i="2"/>
  <c r="L28" i="2"/>
  <c r="F29" i="2"/>
  <c r="J29" i="2"/>
  <c r="F30" i="2"/>
  <c r="J30" i="2"/>
  <c r="L30" i="2"/>
  <c r="D31" i="2"/>
  <c r="F31" i="2"/>
  <c r="J31" i="2"/>
  <c r="F32" i="2"/>
  <c r="J32" i="2"/>
  <c r="L32" i="2"/>
  <c r="F33" i="2"/>
  <c r="J33" i="2"/>
  <c r="F34" i="2"/>
  <c r="J34" i="2"/>
  <c r="J35" i="2"/>
  <c r="K34" i="2"/>
  <c r="F35" i="2"/>
  <c r="F36" i="2"/>
  <c r="J36" i="2"/>
  <c r="F37" i="2"/>
  <c r="J37" i="2"/>
  <c r="K36" i="2"/>
  <c r="D38" i="2"/>
  <c r="F38" i="2"/>
  <c r="J38" i="2"/>
  <c r="L38" i="2"/>
  <c r="D39" i="2"/>
  <c r="F39" i="2"/>
  <c r="J39" i="2"/>
  <c r="D40" i="2"/>
  <c r="F40" i="2"/>
  <c r="J40" i="2"/>
  <c r="L40" i="2"/>
  <c r="D41" i="2"/>
  <c r="F41" i="2"/>
  <c r="J41" i="2"/>
  <c r="F42" i="2"/>
  <c r="L42" i="2"/>
  <c r="D43" i="2"/>
  <c r="F43" i="2"/>
  <c r="J43" i="2"/>
  <c r="D44" i="2"/>
  <c r="F44" i="2"/>
  <c r="J44" i="2"/>
  <c r="L44" i="2"/>
  <c r="D45" i="2"/>
  <c r="F45" i="2"/>
  <c r="J45" i="2"/>
  <c r="K6" i="2"/>
  <c r="K14" i="2"/>
  <c r="K12" i="2"/>
  <c r="K18" i="2"/>
  <c r="K2" i="2"/>
  <c r="K26" i="2"/>
  <c r="N258" i="14"/>
  <c r="N164" i="14"/>
  <c r="N188" i="14"/>
  <c r="N172" i="14"/>
  <c r="N216" i="14"/>
  <c r="L158" i="14"/>
  <c r="N158" i="14"/>
  <c r="N218" i="14"/>
  <c r="N244" i="14"/>
  <c r="N152" i="14"/>
  <c r="N222" i="14"/>
  <c r="L182" i="14"/>
  <c r="L226" i="14"/>
  <c r="L272" i="14"/>
  <c r="N234" i="14"/>
  <c r="L234" i="14"/>
  <c r="L196" i="14"/>
  <c r="N266" i="14"/>
  <c r="L2" i="14"/>
  <c r="N2" i="14"/>
  <c r="N90" i="14"/>
  <c r="L170" i="14"/>
  <c r="N170" i="14"/>
  <c r="L8" i="14"/>
  <c r="N8" i="14"/>
  <c r="N186" i="14"/>
  <c r="L18" i="14"/>
  <c r="N18" i="14"/>
  <c r="L276" i="14"/>
  <c r="L34" i="14"/>
  <c r="N34" i="14"/>
  <c r="L166" i="14"/>
  <c r="N166" i="14"/>
  <c r="L242" i="14"/>
  <c r="N242" i="14"/>
  <c r="L160" i="14"/>
  <c r="N160" i="14"/>
  <c r="L150" i="14"/>
  <c r="N150" i="14"/>
  <c r="N206" i="14"/>
  <c r="L206" i="14"/>
  <c r="N126" i="14"/>
  <c r="L126" i="14"/>
  <c r="N156" i="14"/>
  <c r="L156" i="14"/>
  <c r="L162" i="14"/>
  <c r="N162" i="14"/>
  <c r="N254" i="14"/>
  <c r="L254" i="14"/>
  <c r="N230" i="14"/>
  <c r="L230" i="14"/>
  <c r="N130" i="14"/>
  <c r="L130" i="14"/>
  <c r="L190" i="14"/>
  <c r="N190" i="14"/>
  <c r="L148" i="14"/>
  <c r="N148" i="14"/>
  <c r="L154" i="14"/>
  <c r="N154" i="14"/>
  <c r="L232" i="14"/>
  <c r="N232" i="14"/>
  <c r="N78" i="16"/>
  <c r="L78" i="16"/>
  <c r="M108" i="20"/>
  <c r="O108" i="20"/>
  <c r="M94" i="20"/>
  <c r="O94" i="20"/>
  <c r="M98" i="20"/>
  <c r="O98" i="20"/>
  <c r="M96" i="20"/>
  <c r="O96" i="20"/>
  <c r="M100" i="20"/>
  <c r="O100" i="20"/>
  <c r="M102" i="20"/>
  <c r="O102" i="20"/>
  <c r="M106" i="20"/>
  <c r="O106" i="20"/>
  <c r="M104" i="20"/>
  <c r="O104" i="20"/>
  <c r="M110" i="20"/>
  <c r="O110" i="20"/>
  <c r="M16" i="20"/>
  <c r="O16" i="20"/>
  <c r="M50" i="23"/>
  <c r="O50" i="23"/>
  <c r="M40" i="23"/>
  <c r="O40" i="23"/>
  <c r="M56" i="23"/>
  <c r="O56" i="23"/>
  <c r="M112" i="23"/>
  <c r="O112" i="23"/>
  <c r="M68" i="23"/>
  <c r="O68" i="23"/>
  <c r="M44" i="23"/>
  <c r="O44" i="23"/>
  <c r="M114" i="23"/>
  <c r="O114" i="23"/>
  <c r="M124" i="23"/>
  <c r="O124" i="23"/>
  <c r="M62" i="23"/>
  <c r="O62" i="23"/>
  <c r="M106" i="23"/>
  <c r="O106" i="23"/>
  <c r="F73" i="23"/>
  <c r="K73" i="23"/>
  <c r="L72" i="23"/>
  <c r="K105" i="23"/>
  <c r="L104" i="23"/>
  <c r="F105" i="23"/>
  <c r="M38" i="23"/>
  <c r="O38" i="23"/>
  <c r="D119" i="23"/>
  <c r="M52" i="23"/>
  <c r="O52" i="23"/>
  <c r="M46" i="23"/>
  <c r="O46" i="23"/>
  <c r="F97" i="23"/>
  <c r="K97" i="23"/>
  <c r="L96" i="23"/>
  <c r="M80" i="23"/>
  <c r="O80" i="23"/>
  <c r="M122" i="23"/>
  <c r="O122" i="23"/>
  <c r="M42" i="23"/>
  <c r="O42" i="23"/>
  <c r="M90" i="23"/>
  <c r="O90" i="23"/>
  <c r="K49" i="23"/>
  <c r="L48" i="23"/>
  <c r="F49" i="23"/>
  <c r="F89" i="23"/>
  <c r="K89" i="23"/>
  <c r="L88" i="23"/>
  <c r="K79" i="23"/>
  <c r="L78" i="23"/>
  <c r="F79" i="23"/>
  <c r="M64" i="23"/>
  <c r="O64" i="23"/>
  <c r="M98" i="23"/>
  <c r="O98" i="23"/>
  <c r="K55" i="23"/>
  <c r="L54" i="23"/>
  <c r="F55" i="23"/>
  <c r="M58" i="23"/>
  <c r="O58" i="23"/>
  <c r="K61" i="23"/>
  <c r="L60" i="23"/>
  <c r="F61" i="23"/>
  <c r="M70" i="23"/>
  <c r="O70" i="23"/>
  <c r="M82" i="23"/>
  <c r="O82" i="23"/>
  <c r="M74" i="23"/>
  <c r="O74" i="23"/>
  <c r="M76" i="23"/>
  <c r="O76" i="23"/>
  <c r="F67" i="23"/>
  <c r="K67" i="23"/>
  <c r="L66" i="23"/>
  <c r="M78" i="23"/>
  <c r="O78" i="23"/>
  <c r="M72" i="23"/>
  <c r="O72" i="23"/>
  <c r="M104" i="23"/>
  <c r="O104" i="23"/>
  <c r="M66" i="23"/>
  <c r="O66" i="23"/>
  <c r="M48" i="23"/>
  <c r="O48" i="23"/>
  <c r="M96" i="23"/>
  <c r="O96" i="23"/>
  <c r="K119" i="23"/>
  <c r="L118" i="23"/>
  <c r="F119" i="23"/>
  <c r="M88" i="23"/>
  <c r="O88" i="23"/>
  <c r="M60" i="23"/>
  <c r="O60" i="23"/>
  <c r="M54" i="23"/>
  <c r="O54" i="23"/>
  <c r="M118" i="23"/>
  <c r="O118" i="23"/>
  <c r="O132" i="27"/>
  <c r="Q132" i="27"/>
  <c r="O136" i="27"/>
  <c r="Q136" i="27"/>
  <c r="O130" i="27"/>
  <c r="Q130" i="27"/>
  <c r="O134" i="27"/>
  <c r="Q134" i="27"/>
  <c r="O128" i="27"/>
  <c r="Q128" i="27"/>
  <c r="Q10" i="26"/>
  <c r="O10" i="26"/>
  <c r="Q110" i="24"/>
  <c r="O110" i="24"/>
  <c r="O36" i="24"/>
  <c r="Q36" i="24"/>
  <c r="Q22" i="24"/>
  <c r="O22" i="24"/>
  <c r="O76" i="24"/>
  <c r="Q76" i="24"/>
  <c r="Q82" i="24"/>
  <c r="O82" i="24"/>
  <c r="B7" i="33"/>
  <c r="C7" i="33"/>
  <c r="B6" i="33"/>
  <c r="C4" i="33"/>
  <c r="C6" i="33"/>
  <c r="B4" i="33"/>
  <c r="B3" i="33"/>
  <c r="C3" i="33"/>
  <c r="B10" i="33"/>
  <c r="C2" i="33"/>
  <c r="C5" i="33"/>
  <c r="B5" i="33"/>
  <c r="C10" i="33"/>
  <c r="B2" i="33"/>
  <c r="C9" i="33"/>
  <c r="B9" i="33"/>
  <c r="C8" i="33"/>
  <c r="B8" i="33"/>
  <c r="M613" i="36" l="1"/>
  <c r="N612" i="36" s="1"/>
  <c r="O612" i="36" s="1"/>
  <c r="F613" i="36"/>
  <c r="F635" i="36"/>
  <c r="M635" i="36"/>
  <c r="N634" i="36" s="1"/>
  <c r="O634" i="36" s="1"/>
  <c r="F645" i="36"/>
  <c r="M645" i="36"/>
  <c r="N644" i="36" s="1"/>
  <c r="O644" i="36" s="1"/>
  <c r="F49" i="35"/>
  <c r="M49" i="35"/>
  <c r="N48" i="35" s="1"/>
  <c r="F65" i="35"/>
  <c r="M65" i="35"/>
  <c r="N64" i="35" s="1"/>
  <c r="F41" i="35"/>
  <c r="M41" i="35"/>
  <c r="N40" i="35" s="1"/>
  <c r="F57" i="35"/>
  <c r="M57" i="35"/>
  <c r="N56" i="35" s="1"/>
  <c r="O360" i="34"/>
  <c r="Q360" i="34"/>
  <c r="F351" i="34"/>
  <c r="M351" i="34"/>
  <c r="N350" i="34" s="1"/>
  <c r="O368" i="34"/>
  <c r="Q368" i="34"/>
  <c r="F343" i="34"/>
  <c r="M343" i="34"/>
  <c r="N342" i="34" s="1"/>
  <c r="F359" i="34"/>
  <c r="M359" i="34"/>
  <c r="N358" i="34" s="1"/>
  <c r="M335" i="34"/>
  <c r="N334" i="34" s="1"/>
  <c r="F335" i="34"/>
  <c r="F367" i="34"/>
  <c r="M367" i="34"/>
  <c r="N366" i="34" s="1"/>
  <c r="D10" i="33"/>
  <c r="D9" i="33"/>
  <c r="D8" i="33"/>
  <c r="D7" i="33"/>
  <c r="D6" i="33"/>
  <c r="D5" i="33"/>
  <c r="D4" i="33"/>
  <c r="D3" i="33"/>
  <c r="D2" i="33"/>
  <c r="D17" i="33" l="1"/>
  <c r="Q56" i="35"/>
  <c r="O56" i="35"/>
  <c r="O40" i="35"/>
  <c r="Q40" i="35"/>
  <c r="O64" i="35"/>
  <c r="Q64" i="35"/>
  <c r="Q48" i="35"/>
  <c r="O48" i="35"/>
  <c r="O334" i="34"/>
  <c r="Q334" i="34"/>
  <c r="O350" i="34"/>
  <c r="Q350" i="34"/>
  <c r="O358" i="34"/>
  <c r="Q358" i="34"/>
  <c r="O366" i="34"/>
  <c r="Q366" i="34"/>
  <c r="O342" i="34"/>
  <c r="Q342" i="34"/>
</calcChain>
</file>

<file path=xl/sharedStrings.xml><?xml version="1.0" encoding="utf-8"?>
<sst xmlns="http://schemas.openxmlformats.org/spreadsheetml/2006/main" count="18246" uniqueCount="6157">
  <si>
    <t>Completed</t>
  </si>
  <si>
    <t>Untraceable</t>
  </si>
  <si>
    <t>Incomplete</t>
  </si>
  <si>
    <t>Other</t>
  </si>
  <si>
    <t>Review</t>
  </si>
  <si>
    <t>TOTAL</t>
  </si>
  <si>
    <t>Neuron Name</t>
  </si>
  <si>
    <t>Neuron Location (µm)</t>
  </si>
  <si>
    <t>Soma Compartment</t>
  </si>
  <si>
    <t>Annotator</t>
  </si>
  <si>
    <t>Segment Ver.</t>
  </si>
  <si>
    <t>Associated Workspace</t>
  </si>
  <si>
    <t>Start Date</t>
  </si>
  <si>
    <t>End Date</t>
  </si>
  <si>
    <t>Consensus Date</t>
  </si>
  <si>
    <t>Annotator Progress</t>
  </si>
  <si>
    <t>Neuron Status</t>
  </si>
  <si>
    <t>Dendrites</t>
  </si>
  <si>
    <t>Comments</t>
  </si>
  <si>
    <t>In Database</t>
  </si>
  <si>
    <t>Database ID</t>
  </si>
  <si>
    <t xml:space="preserve">2014-06-24_G-001 </t>
  </si>
  <si>
    <t>(74361.6, 47921.0, 19379.6)</t>
  </si>
  <si>
    <t>Cameron</t>
  </si>
  <si>
    <t>Manual</t>
  </si>
  <si>
    <t>Yes</t>
  </si>
  <si>
    <t>AA0230</t>
  </si>
  <si>
    <t>Gina</t>
  </si>
  <si>
    <t>2014-06-24_G-002</t>
  </si>
  <si>
    <t>(74130.8, 47447.9, 19361.6)</t>
  </si>
  <si>
    <t>Perry</t>
  </si>
  <si>
    <t>AA0231</t>
  </si>
  <si>
    <t>Amina</t>
  </si>
  <si>
    <t xml:space="preserve">2014-06-24_G-003 </t>
  </si>
  <si>
    <t>(74297.3, 48200.0, 19507.8)</t>
  </si>
  <si>
    <t>AA0232</t>
  </si>
  <si>
    <t xml:space="preserve">2014-06-24_G-004 </t>
  </si>
  <si>
    <t>(74357.7, 47987.8, 19504.8)</t>
  </si>
  <si>
    <t>AA0233</t>
  </si>
  <si>
    <t>2014-06-24_G-005</t>
  </si>
  <si>
    <t>(74258.3, 47396.4, 19540.8) </t>
  </si>
  <si>
    <t>AA0234</t>
  </si>
  <si>
    <t>2014-06-24_G-006</t>
  </si>
  <si>
    <t>74245.4, 47784.4, 19550.9 </t>
  </si>
  <si>
    <t>AA0235</t>
  </si>
  <si>
    <t>2014-06-24_G-007</t>
  </si>
  <si>
    <t>(74381.5, 47808.3, 19623.0)</t>
  </si>
  <si>
    <t>AA0236</t>
  </si>
  <si>
    <t>2014-06-24_G-008</t>
  </si>
  <si>
    <t xml:space="preserve">74338.9, 47758.8, 19740.1 </t>
  </si>
  <si>
    <t>???</t>
  </si>
  <si>
    <t>Ø</t>
  </si>
  <si>
    <t>axon indistinguishable.</t>
  </si>
  <si>
    <t>No</t>
  </si>
  <si>
    <t>2014-06-24_G-009</t>
  </si>
  <si>
    <t>(74593.1, 48071.3, 19784.2)</t>
  </si>
  <si>
    <t>AA0237</t>
  </si>
  <si>
    <t>2014-06-24_G-010</t>
  </si>
  <si>
    <t>(74680.0, 47893.1, 19792.2)</t>
  </si>
  <si>
    <t>AA0238</t>
  </si>
  <si>
    <t>2014-06-24_G-011</t>
  </si>
  <si>
    <t>(74324.4, 47589.6, 19887.4)</t>
  </si>
  <si>
    <t>AA0239</t>
  </si>
  <si>
    <t>2014-06-24_G-012</t>
  </si>
  <si>
    <t>(74301.9, 47565.6, 19884.4)</t>
  </si>
  <si>
    <t>AA0243</t>
  </si>
  <si>
    <t>2014-06-24_G-013</t>
  </si>
  <si>
    <t>(74040.4, 47443.2, 19902.4)</t>
  </si>
  <si>
    <t>AA0240</t>
  </si>
  <si>
    <t>2014-06-24_G-014</t>
  </si>
  <si>
    <t>(74605.6, 48055.8, 20044.6)</t>
  </si>
  <si>
    <t>AA0241</t>
  </si>
  <si>
    <t>2014-06-24_G-015</t>
  </si>
  <si>
    <t>(74098.7, 47485.1, 20043.6)</t>
  </si>
  <si>
    <t>AA0242</t>
  </si>
  <si>
    <t xml:space="preserve">2015-06-19_G-001 </t>
  </si>
  <si>
    <t>75697.3, 42460.0, 19956.5 </t>
  </si>
  <si>
    <t>V1.0</t>
  </si>
  <si>
    <t xml:space="preserve">2015-06-19_GN1_frags_05_GB </t>
  </si>
  <si>
    <t>AA0001</t>
  </si>
  <si>
    <t xml:space="preserve">2015-06-19_G-003 </t>
  </si>
  <si>
    <t>76267.1, 42106.1, 20354.4 </t>
  </si>
  <si>
    <t>AA0002</t>
  </si>
  <si>
    <t xml:space="preserve">2015-06-19_G-004 </t>
  </si>
  <si>
    <t>76323.5, 41874.5, 20146.9 </t>
  </si>
  <si>
    <t>AA0003</t>
  </si>
  <si>
    <t>2015-06-19_G-005</t>
  </si>
  <si>
    <t>75971.7, 42292.1, 20006.6</t>
  </si>
  <si>
    <t>AA0004</t>
  </si>
  <si>
    <t xml:space="preserve">2015-06-19_G-006 </t>
  </si>
  <si>
    <t>76463.8, 42439.8, 19799.1 </t>
  </si>
  <si>
    <t>AA0005</t>
  </si>
  <si>
    <t xml:space="preserve">2015-06-19_G-007 </t>
  </si>
  <si>
    <t>75602.1, 42240.6, 18966.3 </t>
  </si>
  <si>
    <t>AA0006</t>
  </si>
  <si>
    <t xml:space="preserve">2015-06-19_G-008 </t>
  </si>
  <si>
    <t>75598.2, 42052.6, 19757.0 </t>
  </si>
  <si>
    <t>AA0007</t>
  </si>
  <si>
    <t xml:space="preserve">2015-06-19_G-009 </t>
  </si>
  <si>
    <t>76862.7, 41725.7, 19855.2 </t>
  </si>
  <si>
    <t>2015-06-19_G-009_PB</t>
  </si>
  <si>
    <t xml:space="preserve">2015-06-19_G-010 </t>
  </si>
  <si>
    <t>75530.8, 41984.1, 20217.1 </t>
  </si>
  <si>
    <t>AA0008</t>
  </si>
  <si>
    <t xml:space="preserve">2015-06-19_G-011 </t>
  </si>
  <si>
    <t>76243.6, 41781.7, 20243.1 </t>
  </si>
  <si>
    <t>AA0009</t>
  </si>
  <si>
    <t xml:space="preserve">2015-06-19_G-012 </t>
  </si>
  <si>
    <t>76548.9, 42253.8, 19193.8 </t>
  </si>
  <si>
    <t>AA0010</t>
  </si>
  <si>
    <t xml:space="preserve">2015-06-19_G-013 </t>
  </si>
  <si>
    <t>76492.8, 42688.4, 19609.7 </t>
  </si>
  <si>
    <t>AA0224</t>
  </si>
  <si>
    <t>Daniel</t>
  </si>
  <si>
    <t xml:space="preserve">2015-06-19_R-001 </t>
  </si>
  <si>
    <t>78934.0, 42506.1, 18251.7 </t>
  </si>
  <si>
    <t>AA0011</t>
  </si>
  <si>
    <t xml:space="preserve">2015-06-19_R-002 </t>
  </si>
  <si>
    <t>79175.1, 42838.9, 18480.2 </t>
  </si>
  <si>
    <t>AA0012</t>
  </si>
  <si>
    <t xml:space="preserve">2015-06-19_R-003 </t>
  </si>
  <si>
    <t>79140.3, 42853.2, 18187.5 </t>
  </si>
  <si>
    <t xml:space="preserve">2015-06-19_R-004 </t>
  </si>
  <si>
    <t xml:space="preserve">79393.6, 42706.3, 18363.9 </t>
  </si>
  <si>
    <t xml:space="preserve">2015-06-19_R-005 </t>
  </si>
  <si>
    <t>78932.8, 42504.9, 18243.7 </t>
  </si>
  <si>
    <t>Same Neuron as R-001</t>
  </si>
  <si>
    <t xml:space="preserve">2015-06-19_R-006 </t>
  </si>
  <si>
    <t>79025.9, 42206.6, 18190.0 </t>
  </si>
  <si>
    <t>AA0013</t>
  </si>
  <si>
    <t>2015-06-19_R-007</t>
  </si>
  <si>
    <t xml:space="preserve">79275.3, 42594.7, 17991.1 </t>
  </si>
  <si>
    <t xml:space="preserve">2015-06-19_R-010 </t>
  </si>
  <si>
    <t>78749.2, 42184.9, 18055.2 </t>
  </si>
  <si>
    <t>AA0014</t>
  </si>
  <si>
    <t>2015-07-11_G-001</t>
  </si>
  <si>
    <t>76665.5, 43093.5, 17698.9 </t>
  </si>
  <si>
    <t>AA0099</t>
  </si>
  <si>
    <t>2015-07-11_G-002</t>
  </si>
  <si>
    <t>77025.6, 43165.4, 18101.3</t>
  </si>
  <si>
    <t>AA0100</t>
  </si>
  <si>
    <t>2015-07-11_G-003</t>
  </si>
  <si>
    <t>76957.5, 43468.5, 18420.1</t>
  </si>
  <si>
    <t>AA0101</t>
  </si>
  <si>
    <t>2015-07-11_G-004</t>
  </si>
  <si>
    <t>76514.2, 43181.0, 18515.2</t>
  </si>
  <si>
    <t>AA0102</t>
  </si>
  <si>
    <t>2015-07-11_G-005</t>
  </si>
  <si>
    <t>77016.9, 43393.9, 17966.2</t>
  </si>
  <si>
    <t>AA0103</t>
  </si>
  <si>
    <t>2015-07-11_G-006</t>
  </si>
  <si>
    <t>76983.6, 43614.8, 17924.6</t>
  </si>
  <si>
    <t>AA0104</t>
  </si>
  <si>
    <t>2015-07-11_G-007</t>
  </si>
  <si>
    <t>77000.0, 43404.9, 18139.9</t>
  </si>
  <si>
    <t>AA0105</t>
  </si>
  <si>
    <t>2015-07-11_G-008</t>
  </si>
  <si>
    <t>76980.8, 43292.5, 17942.1</t>
  </si>
  <si>
    <t>AA0106</t>
  </si>
  <si>
    <t>2015-07-11_G-010</t>
  </si>
  <si>
    <t>76303.0, 43566.3, 17979.7</t>
  </si>
  <si>
    <t>Bruno</t>
  </si>
  <si>
    <t>signal is dotted at places, but good overall</t>
  </si>
  <si>
    <t>AA0107</t>
  </si>
  <si>
    <t>2015-07-11_G-011</t>
  </si>
  <si>
    <t>77029.8, 43143.5, 17632.3</t>
  </si>
  <si>
    <t>Interneuron. (Johan). Unclear what is axon here. Distinction axon dendrite is arbitrary.</t>
  </si>
  <si>
    <t>2015-07-11_G-012</t>
  </si>
  <si>
    <t>[76789.2, 42946.7, 17614.3]</t>
  </si>
  <si>
    <t>Interneuron. Too many stitching errors near soma to accurately trace out axon.</t>
  </si>
  <si>
    <t>2015-07-11_G-013</t>
  </si>
  <si>
    <t>[76554.4, 43094.0, 17588.3]</t>
  </si>
  <si>
    <t>AA0108</t>
  </si>
  <si>
    <t>2015-07-11_G-014</t>
  </si>
  <si>
    <t>[76798.4, 43159.6, 17541.2]</t>
  </si>
  <si>
    <t>Traced out all projections. Many problem ends on axon; bad signal. Exported to "Unfinished Neurons"</t>
  </si>
  <si>
    <t>2015-07-11_G-015</t>
  </si>
  <si>
    <t>[76556.0, 42892.3, 17842.5]</t>
  </si>
  <si>
    <t>Traced out all projections; cant determine which is axon with certainty. Exported to "Unfinished Neurons." Lots of problem ends on what might be axon. Other poss. axon can't continue tracing because signal breaks</t>
  </si>
  <si>
    <t>2015-07-11_G-016</t>
  </si>
  <si>
    <t>[77113.4, 43841.2, 17842.5]</t>
  </si>
  <si>
    <t>2015-07-11_G-016_DR</t>
  </si>
  <si>
    <t>Bad, messy signal in projection area.</t>
  </si>
  <si>
    <t>2015-07-11_G-017</t>
  </si>
  <si>
    <t>[76311.6, 43703.3, 17870.6]</t>
  </si>
  <si>
    <t xml:space="preserve">signal is good. </t>
  </si>
  <si>
    <t>AA0109</t>
  </si>
  <si>
    <t>Monet</t>
  </si>
  <si>
    <t>2015-07-11_G-018</t>
  </si>
  <si>
    <t>[76872.0, 43477.7, 17868.6]</t>
  </si>
  <si>
    <t>Ignore</t>
  </si>
  <si>
    <t>very dim axon; only 2 simple branches found that go to caudoputamen and opposite somatosensory area</t>
  </si>
  <si>
    <t>2015-07-11_G-019</t>
  </si>
  <si>
    <t>[76940.0, 43628.6, 18035.7]</t>
  </si>
  <si>
    <t>primary motor area</t>
  </si>
  <si>
    <t>AA0110</t>
  </si>
  <si>
    <t>crosses with G-027</t>
  </si>
  <si>
    <t>2015-07-11_G-020</t>
  </si>
  <si>
    <t>[77137.8, 43482.7, 18196.9]</t>
  </si>
  <si>
    <t>AA0111</t>
  </si>
  <si>
    <t>everything from soma traced. (Johan) Seems correctly distuingished.</t>
  </si>
  <si>
    <t>2015-07-11_G-021</t>
  </si>
  <si>
    <t>[76679.3, 43234.1, 18298.0]</t>
  </si>
  <si>
    <t>AA0112</t>
  </si>
  <si>
    <t>2015-07-11_G-022</t>
  </si>
  <si>
    <t>[76770.5, 43189.9, 18285.0]</t>
  </si>
  <si>
    <t>some confusing doubling; some areas of broken signal; several problem ends; med-low confidence</t>
  </si>
  <si>
    <t>(Johan) Very unclear morpholog. cant see what is axon. Also lots of overlap in dendrites. Marked as Untraceable.</t>
  </si>
  <si>
    <t>2015-07-11_G-023</t>
  </si>
  <si>
    <t>[76746.8, 43272.8, 18291.0]</t>
  </si>
  <si>
    <t>2015-07-11_G-023_MW</t>
  </si>
  <si>
    <t xml:space="preserve">couldn't follow main axon because it became too dim. exported to unfinished folder </t>
  </si>
  <si>
    <t>2015-07-11_G-024</t>
  </si>
  <si>
    <t>[76423.0, 43385.5, 18119.8]</t>
  </si>
  <si>
    <t>AA0225</t>
  </si>
  <si>
    <t>2015-07-11_G-025</t>
  </si>
  <si>
    <t>[76406.1, 43496.6, 18150.4]</t>
  </si>
  <si>
    <t>Johan needs to review. (Johan) Marked as Incomplete.</t>
  </si>
  <si>
    <t>2015-07-11_G-026</t>
  </si>
  <si>
    <t>[76338.4, 43444.4, 18237.5]</t>
  </si>
  <si>
    <t>mixed signal, weird morphology, unsure about correctness</t>
  </si>
  <si>
    <t>2015-07-11_G-027</t>
  </si>
  <si>
    <t>[77016.6, 43591.3, 18288.0]</t>
  </si>
  <si>
    <t>one branch crosses into another soma, left that part for review</t>
  </si>
  <si>
    <t>AA0113</t>
  </si>
  <si>
    <t>dotted morphology/ synaptic vesicles?</t>
  </si>
  <si>
    <t>2015-07-11_G-028</t>
  </si>
  <si>
    <t>[76890.2, 43441.6, 18759.0]</t>
  </si>
  <si>
    <t xml:space="preserve">traced out everything; can't find axon. </t>
  </si>
  <si>
    <t>Axon indistinguishable. (Johan). Soma/dendrites also do not seem connected properly.</t>
  </si>
  <si>
    <t>2015-07-11_R-001</t>
  </si>
  <si>
    <t>79622.5, 44310.8, 16824.0</t>
  </si>
  <si>
    <t>Tiles are missing [80024.5, 44200.3, 16673.8]. Makes dendrites untraceable.</t>
  </si>
  <si>
    <t>AA0114</t>
  </si>
  <si>
    <t>2015-07-11_R-002</t>
  </si>
  <si>
    <t>79463.2, 43989.4, 16683.8</t>
  </si>
  <si>
    <t>Doubling and messy signal makes dendrites untraceable.</t>
  </si>
  <si>
    <t>AA0115</t>
  </si>
  <si>
    <t>2015-07-11_R-003</t>
  </si>
  <si>
    <t> 79328.4, 43481.8, 16821.0</t>
  </si>
  <si>
    <t>AA0116</t>
  </si>
  <si>
    <t>2015-07-11_R-004</t>
  </si>
  <si>
    <t>79225.4, 44415.4, 17434.6</t>
  </si>
  <si>
    <t>AA0117</t>
  </si>
  <si>
    <t>2015-07-11_R-005</t>
  </si>
  <si>
    <t>79453.7, 43556.3, 16684.8</t>
  </si>
  <si>
    <t>AA0118</t>
  </si>
  <si>
    <t>2015-07-11_R-006</t>
  </si>
  <si>
    <t>79323.3, 44470.6, 16773.9</t>
  </si>
  <si>
    <t>AA0119</t>
  </si>
  <si>
    <t>2015-07-11_R-007</t>
  </si>
  <si>
    <t>78989.7, 44295.0, 17040.7</t>
  </si>
  <si>
    <t xml:space="preserve">Signal is good. Cannot distinguish a crossover that may be important. </t>
  </si>
  <si>
    <t>AA0120</t>
  </si>
  <si>
    <t>2015-07-11_R-008</t>
  </si>
  <si>
    <t>[79388.0, 43744.8, 16597.8]</t>
  </si>
  <si>
    <t>looks incomplete</t>
  </si>
  <si>
    <t>Signal drops out in tile [80110.9, 45502.8, 18129.8]. No way to tell where projection continues.</t>
  </si>
  <si>
    <t>2015-07-11_R-009</t>
  </si>
  <si>
    <t>[78908.2, 44599.2, 17406.1]</t>
  </si>
  <si>
    <t>2015-07-11_R-010</t>
  </si>
  <si>
    <t>[78933.5, 44550.4, 17164.8]</t>
  </si>
  <si>
    <t>2015-07-11_R-010_CA</t>
  </si>
  <si>
    <t>signal is good in some areas, very bad in others. Passes through missing tiles and is probably incomplete. </t>
  </si>
  <si>
    <t>2015-07-11_R-011</t>
  </si>
  <si>
    <t>[79278.4, 44077.8, 16865.5]</t>
  </si>
  <si>
    <t>main axon intermingles with that of another cell, impossible to tell difference</t>
  </si>
  <si>
    <t>2015-07-11_R-012</t>
  </si>
  <si>
    <t>79088.5, 44316.7, 16613.3</t>
  </si>
  <si>
    <t>AA0121</t>
  </si>
  <si>
    <t>2015-07-11_R-013</t>
  </si>
  <si>
    <t>[79114.4, 44385.1, 16906.6]</t>
  </si>
  <si>
    <t>2015-07-11_R-013_BDS</t>
  </si>
  <si>
    <t>Dim branches; LVV a must</t>
  </si>
  <si>
    <t>2015-07-11_R-014</t>
  </si>
  <si>
    <t>[79476.0, 44100.5, 17048.7]</t>
  </si>
  <si>
    <t>branches too dim to be traced with confidence</t>
  </si>
  <si>
    <t>2015-07-11_R-015</t>
  </si>
  <si>
    <t>79142.0, 44246.5, 16579.2</t>
  </si>
  <si>
    <t>some dim areas; complex dendrites</t>
  </si>
  <si>
    <t>AA0122</t>
  </si>
  <si>
    <t xml:space="preserve">2016-04-04_G-001 </t>
  </si>
  <si>
    <t>78051.7, 15130.6, 37304.2 </t>
  </si>
  <si>
    <t> Needs retracing (Johan) Looks reasonable.</t>
  </si>
  <si>
    <t>AA0123</t>
  </si>
  <si>
    <t>2016-04-04_G-002</t>
  </si>
  <si>
    <t>77908.2, 15025.5, 37273.7 </t>
  </si>
  <si>
    <t>AA0124</t>
  </si>
  <si>
    <t>2016-04-04_G-003</t>
  </si>
  <si>
    <t>77399.3, 15243.9, 37482.9 </t>
  </si>
  <si>
    <t>AA0125</t>
  </si>
  <si>
    <t>2016-04-04_G-004</t>
  </si>
  <si>
    <t>77364.9, 15235.2,37338.0</t>
  </si>
  <si>
    <t xml:space="preserve">09/19/2016
</t>
  </si>
  <si>
    <t>AA0126</t>
  </si>
  <si>
    <t>2016-04-04_G-005</t>
  </si>
  <si>
    <t>77542.5, 14805.8, 37263.9 </t>
  </si>
  <si>
    <t>AA0127</t>
  </si>
  <si>
    <t xml:space="preserve">2016-04-04_R-001 </t>
  </si>
  <si>
    <t>75225.7,17521.0,35496.0 </t>
  </si>
  <si>
    <t>AA0128</t>
  </si>
  <si>
    <t>2016-04-04_R-002</t>
  </si>
  <si>
    <t>75099.8, 17188.6, 35762.1 </t>
  </si>
  <si>
    <t>AA0129</t>
  </si>
  <si>
    <t>2016-04-04_R-003</t>
  </si>
  <si>
    <t>77371.6, 15198.0, 33063.2 </t>
  </si>
  <si>
    <t>AA0130</t>
  </si>
  <si>
    <t>2016-04-04_R-004</t>
  </si>
  <si>
    <t>77413.7, 15154.1, 33128.0 </t>
  </si>
  <si>
    <t>(Johan) Morphology seems incomplete. Signal seems relatively okay.</t>
  </si>
  <si>
    <t>AA0131</t>
  </si>
  <si>
    <t>2016-04-04_R-005</t>
  </si>
  <si>
    <t>77214.3, 15031.6, 33390.2 </t>
  </si>
  <si>
    <t>(Johan) Dim sginal on the edge of acceptable.</t>
  </si>
  <si>
    <t>AA0132</t>
  </si>
  <si>
    <t>2016-04-04_R-006</t>
  </si>
  <si>
    <t>77347.7, 15304.8, 32862.8</t>
  </si>
  <si>
    <t xml:space="preserve"> low confidence consensus </t>
  </si>
  <si>
    <t>AA0133</t>
  </si>
  <si>
    <t xml:space="preserve">(Johan) some branches quite dim. but can be traced all the way to the end of the brain. </t>
  </si>
  <si>
    <t>2016-04-04_R-007</t>
  </si>
  <si>
    <t>77308.4, 15336.3, 32884.4 </t>
  </si>
  <si>
    <t>AA0134</t>
  </si>
  <si>
    <t>2016-04-04_R-008</t>
  </si>
  <si>
    <t>77409.8, 15062.9, 33071.0 </t>
  </si>
  <si>
    <t>AA0135</t>
  </si>
  <si>
    <t>2016-04-04_R-009</t>
  </si>
  <si>
    <t xml:space="preserve">77197.9, 15550.1, 32749.8 </t>
  </si>
  <si>
    <t>2016-04-04_R-010</t>
  </si>
  <si>
    <t>75216.6, 17310.8, 36232.6</t>
  </si>
  <si>
    <t xml:space="preserve">very dim, low confidence on many areas </t>
  </si>
  <si>
    <t>(Johan) Really seems to dim to be correct. Changed to incomplete.</t>
  </si>
  <si>
    <t>2016-04-04_R-011</t>
  </si>
  <si>
    <t>75226.5, 17253.3, 35880.0 </t>
  </si>
  <si>
    <t xml:space="preserve">very dim, unclear end points </t>
  </si>
  <si>
    <t>AA0136</t>
  </si>
  <si>
    <t>(Johan) Dim but seems reliable.</t>
  </si>
  <si>
    <t>2016-04-04_R-012</t>
  </si>
  <si>
    <t>75071.8, 17339.6, 35840.7 </t>
  </si>
  <si>
    <t xml:space="preserve"> dim endpoints </t>
  </si>
  <si>
    <t>AA0137</t>
  </si>
  <si>
    <t>(Johan). One region is kind of dim but does not seem to effect tracing.</t>
  </si>
  <si>
    <t>2016-04-04_R-013</t>
  </si>
  <si>
    <t xml:space="preserve">75377.2, 17435.8, 35872.2 </t>
  </si>
  <si>
    <t xml:space="preserve"> very dim, low confidence </t>
  </si>
  <si>
    <t>(johan) All side branches are dim and broken up. Changed to Incomplete.</t>
  </si>
  <si>
    <t>2016-04-04_R-014</t>
  </si>
  <si>
    <t>77251.5, 15150.3, 32333.4</t>
  </si>
  <si>
    <t>clearly incomplete, but cant push any further </t>
  </si>
  <si>
    <t>mostly problem ends, extremely hard to see .(Johan) Checked and changed to incomplete.</t>
  </si>
  <si>
    <t>2016-04-04_R-015</t>
  </si>
  <si>
    <t>77000.9, 15269.0, 32252.9 </t>
  </si>
  <si>
    <t>(Johan). CLearly incomplete. Changed</t>
  </si>
  <si>
    <t>2016-04-04_R-016</t>
  </si>
  <si>
    <t>76976.9, 15381.1, 32284.3 </t>
  </si>
  <si>
    <t>(JOhan) CLearly incomplete. Changed.</t>
  </si>
  <si>
    <t>2016-04-04_R-017</t>
  </si>
  <si>
    <t xml:space="preserve">77118.7, 15369.6, 32274.5 </t>
  </si>
  <si>
    <t xml:space="preserve">low confidence, many problem ends </t>
  </si>
  <si>
    <t>(Johan) Even the main branch fizzles out. Changed to incomplete.</t>
  </si>
  <si>
    <t>2016-04-04_R-018</t>
  </si>
  <si>
    <t>77195.6, 15553.4, 32762.6 </t>
  </si>
  <si>
    <t>2016-04-04_R-018_CA</t>
  </si>
  <si>
    <t>signal is good compared to the other red ones. Auto florescence is still an issue. some branches are very hard to see</t>
  </si>
  <si>
    <t>AA0140</t>
  </si>
  <si>
    <t>2016-04-04_R-018_MW</t>
  </si>
  <si>
    <t>(Johan) Checked and indeed hard to see. Some branches are kind of broken up and beaded. Beads are pretty bright though so I think it's still trustworthy,</t>
  </si>
  <si>
    <t>2016-04-04_R-019</t>
  </si>
  <si>
    <t>74915.9, 17402.4, 35677.3 </t>
  </si>
  <si>
    <t>(Johan) Soma in 'Basic cell group'</t>
  </si>
  <si>
    <t>AA0226</t>
  </si>
  <si>
    <t xml:space="preserve">2016-07-18_G-001 </t>
  </si>
  <si>
    <t>71356.2, 15770.4, 31827.6</t>
  </si>
  <si>
    <t xml:space="preserve">Stitching error caused axons to jump in LVV. </t>
  </si>
  <si>
    <t>AA0034</t>
  </si>
  <si>
    <t xml:space="preserve">2016-07-18_G-002 </t>
  </si>
  <si>
    <t>71290.1, 16004.9, 32048.8 </t>
  </si>
  <si>
    <t>AA0035</t>
  </si>
  <si>
    <t xml:space="preserve">2016-07-18_G-003 </t>
  </si>
  <si>
    <t>71710.8, 15797.9, 32055.9 </t>
  </si>
  <si>
    <t>Small axon?</t>
  </si>
  <si>
    <t>AA0036</t>
  </si>
  <si>
    <t xml:space="preserve">2016-07-18_G-004 </t>
  </si>
  <si>
    <t>71780.7, 15767.0, 32055.9 </t>
  </si>
  <si>
    <t>Samll axon?</t>
  </si>
  <si>
    <t>AA0037</t>
  </si>
  <si>
    <t>2016-07-18_G-005</t>
  </si>
  <si>
    <t>71895.0, 15832.8, 32039.8</t>
  </si>
  <si>
    <t>AA0038</t>
  </si>
  <si>
    <t xml:space="preserve">2016-07-18_G-006 </t>
  </si>
  <si>
    <t>72045.5, 15892.0, 32100.9 </t>
  </si>
  <si>
    <t>AA0039</t>
  </si>
  <si>
    <t>2016-07-18_G-007 </t>
  </si>
  <si>
    <t>71627.5, 15990.1, 32143.9 </t>
  </si>
  <si>
    <t xml:space="preserve">A couple of untraceable areas, with branches that become too dim to distinguish. </t>
  </si>
  <si>
    <t>AA0040</t>
  </si>
  <si>
    <t xml:space="preserve">2016-07-18_G-008 </t>
  </si>
  <si>
    <t>71904.4, 15818.0, 32355.2</t>
  </si>
  <si>
    <t xml:space="preserve">Too much differentiation for accurate consensus </t>
  </si>
  <si>
    <t xml:space="preserve"> very dense branching; low confience</t>
  </si>
  <si>
    <t xml:space="preserve">2016-07-18_G-009 </t>
  </si>
  <si>
    <t>71679.9, 15944.4, 32504.3 </t>
  </si>
  <si>
    <t>AA0041</t>
  </si>
  <si>
    <t xml:space="preserve">2016-07-18_G-010 </t>
  </si>
  <si>
    <t>71872.1, 15801.9, 32542.4 </t>
  </si>
  <si>
    <t>AA0042</t>
  </si>
  <si>
    <t xml:space="preserve"> signal is dim in HORTA on some locations, better on LVV.</t>
  </si>
  <si>
    <t xml:space="preserve">2016-07-18_G-011 </t>
  </si>
  <si>
    <t>71558.2, 16088.5, 32625.9 </t>
  </si>
  <si>
    <t xml:space="preserve">signal is dim in HORTA occasionally, though fine in LVV </t>
  </si>
  <si>
    <t>AA0043</t>
  </si>
  <si>
    <t xml:space="preserve">2016-07-18_G-012 </t>
  </si>
  <si>
    <t xml:space="preserve">71921.5, 16170.7, 31666.5 </t>
  </si>
  <si>
    <t>Consensus incomplete because of low confidence in some areas; but 95% of neuron is traced</t>
  </si>
  <si>
    <t xml:space="preserve">2016-07-18_G-013 </t>
  </si>
  <si>
    <t>72123.0, 16012.1, 31699.5  </t>
  </si>
  <si>
    <t xml:space="preserve"> 10/31/2016 </t>
  </si>
  <si>
    <t xml:space="preserve">dim signal with confusing crossover/branches. </t>
  </si>
  <si>
    <t>AA0044</t>
  </si>
  <si>
    <t>small axon?</t>
  </si>
  <si>
    <t xml:space="preserve">2016-07-18_G-014 </t>
  </si>
  <si>
    <t xml:space="preserve">71353.9, 15972.8, 32238.0 </t>
  </si>
  <si>
    <t>dim axon, not visible in horta, but better in LVV. Too much differentiation for accurate consensus</t>
  </si>
  <si>
    <t>Too many problem ends; not confident in tracing entire neuron</t>
  </si>
  <si>
    <t xml:space="preserve">2016-07-18_G-015 </t>
  </si>
  <si>
    <t xml:space="preserve">71403.0, 15824.9, 32188.5 </t>
  </si>
  <si>
    <t xml:space="preserve">2016-07-18_G-016 </t>
  </si>
  <si>
    <t xml:space="preserve">71658.5, 15858.5, 32182.0 </t>
  </si>
  <si>
    <t>signal is OK but seems too small to be correct. Decided against consensus as tracings were questionable</t>
  </si>
  <si>
    <t>Too dim and messy to trace.</t>
  </si>
  <si>
    <t xml:space="preserve">2016-07-18_G-017 </t>
  </si>
  <si>
    <t>71244.4, 16413.5, 32238.0 </t>
  </si>
  <si>
    <t>AA0045</t>
  </si>
  <si>
    <t xml:space="preserve">2016-07-18_G-018 </t>
  </si>
  <si>
    <t>71562.9, 15703.7, 32557.4 </t>
  </si>
  <si>
    <t>AA0046</t>
  </si>
  <si>
    <t xml:space="preserve">2016-07-18_G-019 </t>
  </si>
  <si>
    <t xml:space="preserve">71636.2, 15251.8, 32452.3 </t>
  </si>
  <si>
    <t xml:space="preserve">2016-07-18_R-001 </t>
  </si>
  <si>
    <t xml:space="preserve">74371.6, 15092.0, 30225.0  </t>
  </si>
  <si>
    <t xml:space="preserve">2016-07-18_R-002 </t>
  </si>
  <si>
    <t xml:space="preserve">74942.5,15532.0, 30645.9  </t>
  </si>
  <si>
    <t xml:space="preserve">stopped after 2,000 points - too dim, looks incomplete </t>
  </si>
  <si>
    <t xml:space="preserve">2016-07-18_R-003 </t>
  </si>
  <si>
    <t xml:space="preserve">75204.4, 15606.3, 30091.1 </t>
  </si>
  <si>
    <t>2016-10-25_G-001</t>
  </si>
  <si>
    <t>65206.1, 46740.8, 21002.7</t>
  </si>
  <si>
    <t xml:space="preserve">Cortex </t>
  </si>
  <si>
    <t xml:space="preserve">2016-10-25_G-001_AZ </t>
  </si>
  <si>
    <t>AA0096</t>
  </si>
  <si>
    <t xml:space="preserve">2016-10-25_G-001_PB </t>
  </si>
  <si>
    <t xml:space="preserve">2016-10-25_G-002 </t>
  </si>
  <si>
    <t>65232.1, 46944.2, 20982.9 </t>
  </si>
  <si>
    <t xml:space="preserve">2016-10-25_G-002_DR </t>
  </si>
  <si>
    <t>Very dense and complex interneuron.</t>
  </si>
  <si>
    <t>AA0097</t>
  </si>
  <si>
    <t>2016-10-25_G-002_BDS</t>
  </si>
  <si>
    <t xml:space="preserve">2016-10-25_G-003 </t>
  </si>
  <si>
    <t>65261.9, 46964.0, 21061.9 </t>
  </si>
  <si>
    <t xml:space="preserve">2016-10-25_G-003_MW </t>
  </si>
  <si>
    <t xml:space="preserve"> 03/08/2017 </t>
  </si>
  <si>
    <t>AA0098</t>
  </si>
  <si>
    <t xml:space="preserve">2016-10-25_G-003_BDS </t>
  </si>
  <si>
    <t xml:space="preserve">2016-10-25_G-004 </t>
  </si>
  <si>
    <t>65509.1, 48360.6, 21120.0 </t>
  </si>
  <si>
    <t>Thalamus</t>
  </si>
  <si>
    <t xml:space="preserve">2016-10-25_G-004_BDS </t>
  </si>
  <si>
    <t xml:space="preserve"> 03/27/2017 </t>
  </si>
  <si>
    <t>Very dim and noisy regions; too many problem ends. Exported to "unfinished_neurons" folder. Completed after KTX.</t>
  </si>
  <si>
    <t>AA0095</t>
  </si>
  <si>
    <t xml:space="preserve">2016-10-25_G-004_MW </t>
  </si>
  <si>
    <t xml:space="preserve">2016-10-25_G-005 </t>
  </si>
  <si>
    <t>65407.6, 48179.0, 21188.6 </t>
  </si>
  <si>
    <t>2016-10-25_G-005_DR</t>
  </si>
  <si>
    <t>Stitching in sample makes specific area [65339.7, 48689.3, 24958.0] in back of brain untraceable. Most of neuron is traceable though.</t>
  </si>
  <si>
    <t>AA0077</t>
  </si>
  <si>
    <t xml:space="preserve">Amina </t>
  </si>
  <si>
    <t xml:space="preserve">2016-10-25_G-005_AZ </t>
  </si>
  <si>
    <t>(Johan) Looked at it with ktx and saw likely continuation of branch. stopped shortly afterwards.Updated consensus file.</t>
  </si>
  <si>
    <t xml:space="preserve">2016-10-25_G-006 </t>
  </si>
  <si>
    <t>67145.5, 46882.1, 23035.4 </t>
  </si>
  <si>
    <t xml:space="preserve">Subiculum </t>
  </si>
  <si>
    <t xml:space="preserve">Monet </t>
  </si>
  <si>
    <t xml:space="preserve">2016-10-25_G-006_MW </t>
  </si>
  <si>
    <t>AA0227</t>
  </si>
  <si>
    <t xml:space="preserve"> Bruno </t>
  </si>
  <si>
    <t xml:space="preserve">2016-10-25_G-006_BDS  </t>
  </si>
  <si>
    <t xml:space="preserve">2016-10-25_G-007 </t>
  </si>
  <si>
    <t>68048.2, 47107.2, 23205.7 </t>
  </si>
  <si>
    <t xml:space="preserve">Bruno </t>
  </si>
  <si>
    <t xml:space="preserve">2016-10-25_G-007_BDS  </t>
  </si>
  <si>
    <t>AA0078</t>
  </si>
  <si>
    <t xml:space="preserve">Cameron </t>
  </si>
  <si>
    <t xml:space="preserve">2016-10-25_G-007_CA </t>
  </si>
  <si>
    <t xml:space="preserve">2016-10-25_G-008 </t>
  </si>
  <si>
    <t>67348.6, 47145.8, 23241.0 </t>
  </si>
  <si>
    <t xml:space="preserve">2016-10-25_G-008_CA </t>
  </si>
  <si>
    <t>signal dim in some areas, overall is do-able</t>
  </si>
  <si>
    <t>AA0079</t>
  </si>
  <si>
    <t xml:space="preserve">Perry </t>
  </si>
  <si>
    <t xml:space="preserve">2016-10-25_G-008_PB </t>
  </si>
  <si>
    <t>2016-10-25_G-009</t>
  </si>
  <si>
    <t>65757.4, 49598.4, 21997.7</t>
  </si>
  <si>
    <t>Hypothalamus/Thalamus?</t>
  </si>
  <si>
    <t xml:space="preserve">Daniel </t>
  </si>
  <si>
    <t xml:space="preserve">2016-10-25_G-009_DR </t>
  </si>
  <si>
    <t>Attempted consensus revealed huge variations in traces.
Stitching in sample makes specific area (place coordinates here) in back of brain untraceable.</t>
  </si>
  <si>
    <t>AA0080</t>
  </si>
  <si>
    <t xml:space="preserve">Gina </t>
  </si>
  <si>
    <t xml:space="preserve">2016-10-25_G-009_GB  </t>
  </si>
  <si>
    <t>Consensus abandoned after first attempt.</t>
  </si>
  <si>
    <t xml:space="preserve">2016-10-25_G-010 </t>
  </si>
  <si>
    <t>65957.4, 49556.5, 21829.5 </t>
  </si>
  <si>
    <t xml:space="preserve">Hypothalamus </t>
  </si>
  <si>
    <t xml:space="preserve">2016-10-25_G-010_GB </t>
  </si>
  <si>
    <t>AA0081</t>
  </si>
  <si>
    <t xml:space="preserve">2016-10-25_G-010_BDS  </t>
  </si>
  <si>
    <t xml:space="preserve"> some dim areas</t>
  </si>
  <si>
    <t xml:space="preserve">2016-10-25_G-011 </t>
  </si>
  <si>
    <t xml:space="preserve">65606.2, 49901.7, 21582.3 </t>
  </si>
  <si>
    <t xml:space="preserve">2016-10-25_G-011_PB </t>
  </si>
  <si>
    <t>axon indistinguishable between G-011 and G-014</t>
  </si>
  <si>
    <t xml:space="preserve">2016-10-25_G-012 </t>
  </si>
  <si>
    <t>65735.2, 49714.3, 21277.9 </t>
  </si>
  <si>
    <t xml:space="preserve">2016-10-25_G-012_DR </t>
  </si>
  <si>
    <t>Axon indistinguishable, but neuron is small. Neurites traced.</t>
  </si>
  <si>
    <t xml:space="preserve">2016-10-25_G-012_CA </t>
  </si>
  <si>
    <t>cannot find an axon that goes further than the dendrites. Waiting for KTX load only to seperate axons from dendrites. UPDATE: Axon indistinguishable even with ktx. All neurites traced.</t>
  </si>
  <si>
    <t xml:space="preserve">2016-10-25_G-013 </t>
  </si>
  <si>
    <t>67785.7, 46833.2, 23208.8 </t>
  </si>
  <si>
    <t>Cortex</t>
  </si>
  <si>
    <t xml:space="preserve">2016-10-25_G-013_MW </t>
  </si>
  <si>
    <t>AA0228</t>
  </si>
  <si>
    <t xml:space="preserve">2016-10-25_G-013_BDS  </t>
  </si>
  <si>
    <t>Some dim regions, but overall good</t>
  </si>
  <si>
    <t>2016-10-25_G-014 </t>
  </si>
  <si>
    <t>65592.7, 49860.0, 21403.6 </t>
  </si>
  <si>
    <t xml:space="preserve">2016-10-25_G-014_DR </t>
  </si>
  <si>
    <t>Some dim regions.</t>
  </si>
  <si>
    <t>AA0082</t>
  </si>
  <si>
    <t xml:space="preserve">2016-10-25_G-014_GB </t>
  </si>
  <si>
    <t>UPDATE: Dendrites corrected.</t>
  </si>
  <si>
    <t xml:space="preserve">2016-10-25_G-015 </t>
  </si>
  <si>
    <t>65347.5, 49169.5, 21458.7 </t>
  </si>
  <si>
    <t xml:space="preserve">Thalamus </t>
  </si>
  <si>
    <t xml:space="preserve">2016-10-25_G-015_AZ </t>
  </si>
  <si>
    <t>AA0083</t>
  </si>
  <si>
    <t xml:space="preserve">2016-10-25_G-015_MW </t>
  </si>
  <si>
    <t xml:space="preserve">2016-10-25_G-016 </t>
  </si>
  <si>
    <t xml:space="preserve">65699.8, 49484.5, 21598.4 </t>
  </si>
  <si>
    <t xml:space="preserve">2016-10-25_G-016_DR </t>
  </si>
  <si>
    <t>ktx tiles show that many ends and branches are just barely visible and end up fizzling out.
Signal is also beaded in some of these dim regions. This results in low confidence of traces. Exported to "incomplete neurons".</t>
  </si>
  <si>
    <t xml:space="preserve">2016-10-25_G-016_CA </t>
  </si>
  <si>
    <t>medium-low confidence. likely many branches were too dim to visualize</t>
  </si>
  <si>
    <t xml:space="preserve">2016-10-25_G-017 </t>
  </si>
  <si>
    <t xml:space="preserve">65652.1, 49570.8, 21558.4 </t>
  </si>
  <si>
    <t xml:space="preserve">2016-10-25_G-017_CA </t>
  </si>
  <si>
    <t>axon is too dim to trace</t>
  </si>
  <si>
    <t xml:space="preserve">2016-10-25_G-017_GB </t>
  </si>
  <si>
    <t>Can’t find a traceable axon; traced everything coming out.</t>
  </si>
  <si>
    <t xml:space="preserve">2016-10-25_G-018 </t>
  </si>
  <si>
    <t>65549.0, 49728.3, 21550.1 </t>
  </si>
  <si>
    <t xml:space="preserve">2016-10-25_G-018_DR </t>
  </si>
  <si>
    <t>2 unique neurites marked for review. Recheck when KTX-Only loading is available.UPDATE: KTX greatly improved visibility. Neuron was traceable.</t>
  </si>
  <si>
    <t>AA0084</t>
  </si>
  <si>
    <t xml:space="preserve">2016-10-25_G-018_GB </t>
  </si>
  <si>
    <t xml:space="preserve">2016-10-25_G-019 </t>
  </si>
  <si>
    <t>65601.4, 49833.5, 21537.1 </t>
  </si>
  <si>
    <t xml:space="preserve">2016-10-25_G-019_DR </t>
  </si>
  <si>
    <t>Neurites extremely short. Axon indistinguishable. Everything was traced out.</t>
  </si>
  <si>
    <t xml:space="preserve">2016-10-25_G-019_AZ </t>
  </si>
  <si>
    <t>Waiting for KTX load only to seperate axons and dendrites.--can't disntinguish axon, everything traced out</t>
  </si>
  <si>
    <t xml:space="preserve">2016-10-25_G-020 </t>
  </si>
  <si>
    <t xml:space="preserve">65149.5, 46620.8, 20980.9 </t>
  </si>
  <si>
    <t xml:space="preserve">2016-10-25_G-020_PB </t>
  </si>
  <si>
    <t>Very dense, no apparent axon, exported to unfinished</t>
  </si>
  <si>
    <t xml:space="preserve">2016-10-25_G-020_MW </t>
  </si>
  <si>
    <t>axon indistinguishable</t>
  </si>
  <si>
    <t xml:space="preserve">2016-10-25_G-021 </t>
  </si>
  <si>
    <t xml:space="preserve">65276.7, 47176.4, 21089.9 </t>
  </si>
  <si>
    <t xml:space="preserve">2016-10-25_G-021_DR </t>
  </si>
  <si>
    <t>Signal becomes too dim/beaded to be 100% confident in traces.</t>
  </si>
  <si>
    <t xml:space="preserve">2016-10-25_G-022 </t>
  </si>
  <si>
    <t xml:space="preserve">65203.1, 47258.9, 21052.0 </t>
  </si>
  <si>
    <t xml:space="preserve">2016-10-25_G-023 </t>
  </si>
  <si>
    <t xml:space="preserve">65487.8, 47409.4, 21071.7 </t>
  </si>
  <si>
    <t xml:space="preserve">2016-10-25_G-023_DR </t>
  </si>
  <si>
    <t>Very dense regions. They all appear to end in these dense regions but are too difficult to trace to completion. May return later to review.</t>
  </si>
  <si>
    <t xml:space="preserve">2016-10-25_G-024 </t>
  </si>
  <si>
    <t xml:space="preserve">68162.9, 47387.3, 23435.8 </t>
  </si>
  <si>
    <t>Subiculum</t>
  </si>
  <si>
    <t xml:space="preserve">2016-10-25_G-024_CA </t>
  </si>
  <si>
    <t>low confidence, stopped tracing, dendrites look good though.</t>
  </si>
  <si>
    <t xml:space="preserve">2016-10-25_G-025 </t>
  </si>
  <si>
    <t>68033.3, 46893.5, 23410.9 </t>
  </si>
  <si>
    <t xml:space="preserve">2016-10-25_G-025_CA </t>
  </si>
  <si>
    <t>signal is pretty good</t>
  </si>
  <si>
    <t>AA0085</t>
  </si>
  <si>
    <t xml:space="preserve">2016-10-25_G-025_DR </t>
  </si>
  <si>
    <t xml:space="preserve">2016-10-25_G-026 </t>
  </si>
  <si>
    <t xml:space="preserve">68050.9, 47176.9, 23307.0 </t>
  </si>
  <si>
    <t>HOLD</t>
  </si>
  <si>
    <t xml:space="preserve">2016-10-25_G-027 </t>
  </si>
  <si>
    <t xml:space="preserve">68131.7, 46957.6, 23282.1 </t>
  </si>
  <si>
    <t xml:space="preserve">2016-10-25_G-028 </t>
  </si>
  <si>
    <t xml:space="preserve">67381.4, 47236.1, 23099.2 </t>
  </si>
  <si>
    <t xml:space="preserve">2016-10-25_G-028_GB </t>
  </si>
  <si>
    <t>Good overall but with many ends terminating by lost signal strength.</t>
  </si>
  <si>
    <t xml:space="preserve">2016-10-25_G-028_DR </t>
  </si>
  <si>
    <t>ktx files show that ends are too dim and beaded to trace out.</t>
  </si>
  <si>
    <t xml:space="preserve">2016-10-25_G-029 </t>
  </si>
  <si>
    <t xml:space="preserve">65546.6, 48412.3, 21235.9 </t>
  </si>
  <si>
    <t xml:space="preserve">2016-10-25_G-030 </t>
  </si>
  <si>
    <t xml:space="preserve">65428.8, 48241.7, 21313.8 </t>
  </si>
  <si>
    <t xml:space="preserve">2016-10-25_G-031 </t>
  </si>
  <si>
    <t>65436.7, 49589.6, 21814.9 </t>
  </si>
  <si>
    <t xml:space="preserve">2016-10-25_G-031_CA </t>
  </si>
  <si>
    <t>UPDATE: signal is still dim with ktx but it seems like everything was traced. neuron is still rather small and simple.</t>
  </si>
  <si>
    <t>AA0086</t>
  </si>
  <si>
    <t xml:space="preserve">2016-10-25_G-031_AZ </t>
  </si>
  <si>
    <t>UPDATE: dendrites and axon fixed. axon has about two branches, looks like it is missing a lot. Recheck with KTX only Load</t>
  </si>
  <si>
    <t xml:space="preserve">2016-10-25_G-032 </t>
  </si>
  <si>
    <t>65486.8, 49655.4, 21611.9 </t>
  </si>
  <si>
    <t xml:space="preserve">2016-10-25_G-032_MW </t>
  </si>
  <si>
    <t>AA0087</t>
  </si>
  <si>
    <t xml:space="preserve">2016-10-25_G-032_DR </t>
  </si>
  <si>
    <t xml:space="preserve">2016-10-25_G-033 </t>
  </si>
  <si>
    <t xml:space="preserve">65332.3, 49030.2, 21400.0 </t>
  </si>
  <si>
    <t xml:space="preserve">Thalamus-VM/Sub </t>
  </si>
  <si>
    <t xml:space="preserve">2016-10-25_G-033_AZ </t>
  </si>
  <si>
    <t xml:space="preserve">2016-10-25_G-033_PB </t>
  </si>
  <si>
    <t>very dim and complex</t>
  </si>
  <si>
    <t xml:space="preserve">2016-10-25_G-034 </t>
  </si>
  <si>
    <t>65613.2, 49354.2, 21261.8 </t>
  </si>
  <si>
    <t xml:space="preserve">PVN-parvicell </t>
  </si>
  <si>
    <t xml:space="preserve">2016-10-25_G-034_CA </t>
  </si>
  <si>
    <t>signal is fairly decent, though many ends were questionable.
Confident that what is traced is correct. Not confident that neuron is 100% reconstructed, probably around ~90%</t>
  </si>
  <si>
    <t>AA0088</t>
  </si>
  <si>
    <t xml:space="preserve">2016-10-25_G-034_BDS  </t>
  </si>
  <si>
    <t xml:space="preserve"> 12/09/2016 </t>
  </si>
  <si>
    <t xml:space="preserve">2016-10-25_G-035 </t>
  </si>
  <si>
    <t>65476.1, 49303.2, 21439.4 </t>
  </si>
  <si>
    <t xml:space="preserve">Re/VRe </t>
  </si>
  <si>
    <t xml:space="preserve">2016-10-25_G-035_MW </t>
  </si>
  <si>
    <t>Many problem ends because the branch would just fizzle out.</t>
  </si>
  <si>
    <t>AA0089</t>
  </si>
  <si>
    <t xml:space="preserve">2016-10-25_G-035_AZ </t>
  </si>
  <si>
    <t>Recheck with KTX-only load.</t>
  </si>
  <si>
    <t xml:space="preserve">2016-10-25_G-036 </t>
  </si>
  <si>
    <t>65627.8, 49913.4, 21523.6 </t>
  </si>
  <si>
    <t>VMHDM</t>
  </si>
  <si>
    <t xml:space="preserve">2016-10-25_G-036_MW </t>
  </si>
  <si>
    <t>First tracing was of wrong axon/axon from another neuron. Second tracer, be sure to find correct axon.</t>
  </si>
  <si>
    <t>AA0090</t>
  </si>
  <si>
    <t xml:space="preserve">2016-10-25_G-036_PB </t>
  </si>
  <si>
    <t xml:space="preserve">2016-10-25_G-037 </t>
  </si>
  <si>
    <t>65830.4, 49630.4, 21243.6 </t>
  </si>
  <si>
    <t xml:space="preserve">2016-10-25_G-037_GB </t>
  </si>
  <si>
    <t>Too dim to trace completely. UPDATE: KTX improved quality.</t>
  </si>
  <si>
    <t xml:space="preserve">2016-10-25_G-037_DR </t>
  </si>
  <si>
    <t>2016-10-25_G-038</t>
  </si>
  <si>
    <t>65561.4, 49704.1, 21243.6</t>
  </si>
  <si>
    <t xml:space="preserve">Hypothalamus
</t>
  </si>
  <si>
    <t xml:space="preserve">2016-10-25_G-038_DR </t>
  </si>
  <si>
    <t>High density of neurons in the area make it difficult for 100% accurate reconstruction.
UPDATE: Even with ktx tiles, regions are still too dim and ambiguous for neuron to be accurately traced.</t>
  </si>
  <si>
    <t xml:space="preserve">2016-10-25_G-038_MW </t>
  </si>
  <si>
    <t>Can not make accurate reconstruction. Highly ambiguous. Very low confidence. Very dense in all regions and very dim.</t>
  </si>
  <si>
    <t xml:space="preserve">2016-10-25_G-039 </t>
  </si>
  <si>
    <t>65715.2, 49636.3, 21256.1 </t>
  </si>
  <si>
    <t>Hypothalamus</t>
  </si>
  <si>
    <t xml:space="preserve">2016-10-25_G-039_GB </t>
  </si>
  <si>
    <t xml:space="preserve"> Untraceable. Dendrites look good.</t>
  </si>
  <si>
    <t xml:space="preserve">2016-10-25_G-039_MW </t>
  </si>
  <si>
    <t>All branches fizzle out. No way to make accurate reconstruction</t>
  </si>
  <si>
    <t xml:space="preserve">2016-10-25_G-040 </t>
  </si>
  <si>
    <t>65697.0, 49747.8, 21264.4 </t>
  </si>
  <si>
    <t xml:space="preserve">2016-10-25_G-040_GB </t>
  </si>
  <si>
    <t>Consensus has some review points</t>
  </si>
  <si>
    <t>AA0092</t>
  </si>
  <si>
    <t xml:space="preserve">2016-10-25_G-040_MW </t>
  </si>
  <si>
    <t>Signal is ok. In dense regions it's hard to distinguish smaller branches. Main branch is the only part I'm very confident in.</t>
  </si>
  <si>
    <t xml:space="preserve">2016-10-25_G-041 </t>
  </si>
  <si>
    <t>65920.1, 49577.9, 21326.7 </t>
  </si>
  <si>
    <t xml:space="preserve">2016-10-25_G-041_CA </t>
  </si>
  <si>
    <t xml:space="preserve"> Projects to at least the pontine reticular nucleus. no branches, unsure if correct even with ktx.</t>
  </si>
  <si>
    <t>AA0093</t>
  </si>
  <si>
    <t xml:space="preserve">2016-10-25_G-041_DR </t>
  </si>
  <si>
    <t>Axon fizzles out, but projects several hundred microns away.</t>
  </si>
  <si>
    <t xml:space="preserve">2016-10-25_G-042 </t>
  </si>
  <si>
    <t xml:space="preserve">65689.2, 49845.1, 21314.3 </t>
  </si>
  <si>
    <t xml:space="preserve">2016-10-25_G-042_CA </t>
  </si>
  <si>
    <t>very low confidence, neuron is very small. Decided against doing consensus for this one.</t>
  </si>
  <si>
    <t xml:space="preserve">2016-10-25_G-042_BDS  </t>
  </si>
  <si>
    <t xml:space="preserve"> very low confidence</t>
  </si>
  <si>
    <t xml:space="preserve">2016-10-25_G-043 </t>
  </si>
  <si>
    <t xml:space="preserve">65476.7, 49811.4, 21314.3 </t>
  </si>
  <si>
    <t xml:space="preserve">2016-10-25_G-043_CA </t>
  </si>
  <si>
    <t>medium confidence. neuron is very small, few projections. signal is better than the others but still pretty bad.</t>
  </si>
  <si>
    <t xml:space="preserve">2016-10-25_G-043_PB </t>
  </si>
  <si>
    <t xml:space="preserve">2016-10-25_G-044 </t>
  </si>
  <si>
    <t>65580.4, 49199.0, 21516.8 </t>
  </si>
  <si>
    <t xml:space="preserve">2016-10-25_G-044_MW </t>
  </si>
  <si>
    <t>AA0094</t>
  </si>
  <si>
    <t xml:space="preserve">2016-10-25_G-044_AZ </t>
  </si>
  <si>
    <t xml:space="preserve">2016-10-25_G-045 </t>
  </si>
  <si>
    <t xml:space="preserve">65670.1, 49392.9, 21242.4 </t>
  </si>
  <si>
    <t xml:space="preserve">2016-10-25_G-045_BDS  </t>
  </si>
  <si>
    <t>Axon is very dim, branches are even dimmer. Not traceable, even with ktx.</t>
  </si>
  <si>
    <t xml:space="preserve">2016-10-25_R-001 </t>
  </si>
  <si>
    <t xml:space="preserve">66670.5, 47123.4, 19248.3 </t>
  </si>
  <si>
    <t xml:space="preserve">MOp </t>
  </si>
  <si>
    <t xml:space="preserve">2016-10-25_R-001_DR </t>
  </si>
  <si>
    <t>Signal becomes too dim to trace many ends to completion.
Much of axon was traced, but it is extremely likely that some branches/ends were missed</t>
  </si>
  <si>
    <t>2016-10-31_R-001 </t>
  </si>
  <si>
    <t>74358.4, 15972.2, 35977.9 </t>
  </si>
  <si>
    <t>VL</t>
  </si>
  <si>
    <t xml:space="preserve">2016-10-31_R-001_AZ </t>
  </si>
  <si>
    <t>AA0047</t>
  </si>
  <si>
    <t xml:space="preserve">2016-10-31_R-001_GB </t>
  </si>
  <si>
    <t>2016-10-31_R-002</t>
  </si>
  <si>
    <t>74286.3, 15995.1, 35891.4 </t>
  </si>
  <si>
    <t xml:space="preserve">2016-10-31_R-002_PB </t>
  </si>
  <si>
    <t>AA0048</t>
  </si>
  <si>
    <t xml:space="preserve">2016-10-31_R-002_CA </t>
  </si>
  <si>
    <t>signal is good for the most part, some dim regions. overall high confidence</t>
  </si>
  <si>
    <t>2016-10-31_R-003 </t>
  </si>
  <si>
    <t>74150.1, 16052.7, 36020.6 </t>
  </si>
  <si>
    <t>VM</t>
  </si>
  <si>
    <t xml:space="preserve">2016-10-31_R-003_MW </t>
  </si>
  <si>
    <t>Some dim regions, overall high confidence.</t>
  </si>
  <si>
    <t>AA0049</t>
  </si>
  <si>
    <t xml:space="preserve">2016-10-31_R-003_CA </t>
  </si>
  <si>
    <t>main axon is bright, but peripheral branches become very dim. medium confidence.</t>
  </si>
  <si>
    <t xml:space="preserve">2016-10-31_R-004 </t>
  </si>
  <si>
    <t>74557.9, 16023.4, 36027.5 </t>
  </si>
  <si>
    <t xml:space="preserve">2016-10-31_R-004_BDS </t>
  </si>
  <si>
    <t xml:space="preserve"> some dim regions; LVV is a must</t>
  </si>
  <si>
    <t>AA0050</t>
  </si>
  <si>
    <t xml:space="preserve">2016-10-31_R-004_DR </t>
  </si>
  <si>
    <t>Branches fizzle out in raw tiles. Examination with ktx shows that branches traced in raw tiles (from both annotators) are incomplete.</t>
  </si>
  <si>
    <t xml:space="preserve">2016-10-31_R-005 </t>
  </si>
  <si>
    <t>74279.9, 15428.5, 36109.2 </t>
  </si>
  <si>
    <t xml:space="preserve">2016-10-31_R-005_DR </t>
  </si>
  <si>
    <t>AA0051</t>
  </si>
  <si>
    <t xml:space="preserve">2016-10-31_R-005_CA </t>
  </si>
  <si>
    <t>Signal is pretty good. some dim areas. overall high confidence</t>
  </si>
  <si>
    <t xml:space="preserve">2016-10-31_R-006 </t>
  </si>
  <si>
    <t>76539.7, 14312.8, 37326.2 </t>
  </si>
  <si>
    <t xml:space="preserve">2016-10-31_R-006_MW </t>
  </si>
  <si>
    <t>Dim signal in some branches.</t>
  </si>
  <si>
    <t>AA0052</t>
  </si>
  <si>
    <t xml:space="preserve">2016-10-31_R-006_DR </t>
  </si>
  <si>
    <t xml:space="preserve">2016-10-31_R-007 </t>
  </si>
  <si>
    <t xml:space="preserve">76224.5, 14233.8, 37065.2 </t>
  </si>
  <si>
    <t xml:space="preserve">2016-10-31_R-008 </t>
  </si>
  <si>
    <t xml:space="preserve">76070.9, 14203.6, 37076.3 </t>
  </si>
  <si>
    <t xml:space="preserve">2016-10-31_R-008_MW </t>
  </si>
  <si>
    <t>Main axon very bright. Most branches fizzle out near thalamus? and am not able to trace them. Some Ends fizzle out. Low overall confidence.</t>
  </si>
  <si>
    <t xml:space="preserve">2016-10-31_R-009 </t>
  </si>
  <si>
    <t>75888.2, 14450.3, 37216.0 </t>
  </si>
  <si>
    <t xml:space="preserve">2016-10-31_R-009_AZ </t>
  </si>
  <si>
    <t>small</t>
  </si>
  <si>
    <t>AA0053</t>
  </si>
  <si>
    <t xml:space="preserve">2016-10-31_R-009_PB </t>
  </si>
  <si>
    <t xml:space="preserve">2016-10-31_R-010 </t>
  </si>
  <si>
    <t xml:space="preserve">76089.5, 14410.2, 37163.3 </t>
  </si>
  <si>
    <t xml:space="preserve">2016-10-31_R-010_CA </t>
  </si>
  <si>
    <t>Extremely ambiguous. No Idea if correct or not.</t>
  </si>
  <si>
    <t xml:space="preserve">2016-10-31_R-010_AZ </t>
  </si>
  <si>
    <t>Not sure if correct. Could also be tracing dendrites in some areas- no way to tell.</t>
  </si>
  <si>
    <t xml:space="preserve">2016-10-31_R-011 </t>
  </si>
  <si>
    <t xml:space="preserve">74280.2, 16027.3, 35930.4 </t>
  </si>
  <si>
    <t xml:space="preserve">2016-10-31_R-012 </t>
  </si>
  <si>
    <t>74368.3, 15772.5, 35946.2 </t>
  </si>
  <si>
    <t xml:space="preserve">2016-10-31_R-012_DR </t>
  </si>
  <si>
    <t>Starts out strong, ends inevitably become too dim to trace.</t>
  </si>
  <si>
    <t>AA0054</t>
  </si>
  <si>
    <t xml:space="preserve">2016-10-31_R-012_CA </t>
  </si>
  <si>
    <t>main axon is bright, most branches are dim to very dim. low-medium confidence. structure looks like it makes sense, though.</t>
  </si>
  <si>
    <t xml:space="preserve">2016-10-31_R-013 </t>
  </si>
  <si>
    <t>74420.4, 15563.9, 35855.0 </t>
  </si>
  <si>
    <t xml:space="preserve">2016-10-31_R-013_GB </t>
  </si>
  <si>
    <t>AA0055</t>
  </si>
  <si>
    <t xml:space="preserve">2016-10-31_R-013_MW </t>
  </si>
  <si>
    <t xml:space="preserve">2016-10-31_R-014 </t>
  </si>
  <si>
    <t xml:space="preserve">76694.1, 14305.2, 37324.1 </t>
  </si>
  <si>
    <t xml:space="preserve">2016-10-31_R-014_MW </t>
  </si>
  <si>
    <t>No smaller branches can be seen in Horta; but can be traced in LVV. Some problem ends due to this (Consensus Attempted on 02/23/2017).</t>
  </si>
  <si>
    <t xml:space="preserve">2016-10-31_R-014_DR </t>
  </si>
  <si>
    <t xml:space="preserve">2016-10-31_R-015 </t>
  </si>
  <si>
    <t>74524.7, 15472.7, 36288.5 </t>
  </si>
  <si>
    <t>MD</t>
  </si>
  <si>
    <t xml:space="preserve">2016-10-31_R-015_AZ </t>
  </si>
  <si>
    <t>dim side branches</t>
  </si>
  <si>
    <t>AA0056</t>
  </si>
  <si>
    <t xml:space="preserve">2016-10-31_R-015_BDS </t>
  </si>
  <si>
    <t xml:space="preserve">2016-10-31_R-016 </t>
  </si>
  <si>
    <t xml:space="preserve">74364.5, 15638.3, 35871.4 </t>
  </si>
  <si>
    <t xml:space="preserve">MD </t>
  </si>
  <si>
    <t xml:space="preserve">2016-10-31_R-016_CA </t>
  </si>
  <si>
    <t>main axon starts out strong, becomes untraceable after 2000 um. signal is worse with ktx</t>
  </si>
  <si>
    <t xml:space="preserve">2016-10-31_R-017 </t>
  </si>
  <si>
    <t>75900.7, 14212.7, 36940.2 </t>
  </si>
  <si>
    <t xml:space="preserve">2016-10-31_R-017_AZ </t>
  </si>
  <si>
    <t>dim side branches, fizzles out, not sure if correct</t>
  </si>
  <si>
    <t xml:space="preserve">2016-10-31_R-017_MW </t>
  </si>
  <si>
    <t xml:space="preserve">2016-10-31_R-018 </t>
  </si>
  <si>
    <t>76118.8, 14129.2, 36950.2 </t>
  </si>
  <si>
    <t xml:space="preserve"> CA1 </t>
  </si>
  <si>
    <t xml:space="preserve">2016-10-31_R-018_BDS </t>
  </si>
  <si>
    <t xml:space="preserve"> 03/17/2017 </t>
  </si>
  <si>
    <t xml:space="preserve"> Neuron is small</t>
  </si>
  <si>
    <t xml:space="preserve">AA0057_x000D_
</t>
  </si>
  <si>
    <t xml:space="preserve">2016-10-31_R-018_GB </t>
  </si>
  <si>
    <t>(Johan) Soma Marked as 'basic cell groups'</t>
  </si>
  <si>
    <t xml:space="preserve">2016-10-31_R-019  </t>
  </si>
  <si>
    <t>76023.8, 14206.6, 36859.5  </t>
  </si>
  <si>
    <t xml:space="preserve">SUBd  </t>
  </si>
  <si>
    <t xml:space="preserve">2016-10-31_R-019_PB </t>
  </si>
  <si>
    <t>Some very dim areas</t>
  </si>
  <si>
    <t>AA0058</t>
  </si>
  <si>
    <t xml:space="preserve">2016-10-31_R-019_BDS </t>
  </si>
  <si>
    <t xml:space="preserve"> Neuron is small, some branches may have been missed due to noisy/dim signal.</t>
  </si>
  <si>
    <t xml:space="preserve">2016-10-31_R-020 </t>
  </si>
  <si>
    <t>76347.1, 15076.3, 32530.4 </t>
  </si>
  <si>
    <t xml:space="preserve">PT-ALM </t>
  </si>
  <si>
    <t xml:space="preserve">2016-10-31_R-020_AZ </t>
  </si>
  <si>
    <t>Signal is extremely dim, even when using ktx, fizzles out, unsure if correct</t>
  </si>
  <si>
    <t xml:space="preserve">2016-10-31_R-020_MW </t>
  </si>
  <si>
    <t>Able to complete with ktx. (Johan) looks incomplete and i cant go back to check it.</t>
  </si>
  <si>
    <t xml:space="preserve">2016-10-31_R-021 </t>
  </si>
  <si>
    <t xml:space="preserve">76249.3, 14747.5, 31987.3 </t>
  </si>
  <si>
    <t xml:space="preserve">ALM </t>
  </si>
  <si>
    <t xml:space="preserve">2016-10-31_R-021_CA </t>
  </si>
  <si>
    <t>signal is OK, axon appears to come out of dendrite. superficial cortical neuron.</t>
  </si>
  <si>
    <t xml:space="preserve">2016-10-31_R-021_GB </t>
  </si>
  <si>
    <t xml:space="preserve">2016-10-31_R-022 </t>
  </si>
  <si>
    <t>76164.5, 14847.1, 32134.9 </t>
  </si>
  <si>
    <t>ALM</t>
  </si>
  <si>
    <t xml:space="preserve">2016-10-31_R-022_CA </t>
  </si>
  <si>
    <t>signal is good near the soma, gets very bad further out where all the branches are. unsure if I should continue or not.
UPDATE: signal looks a little better with ktx/unmixing. Just above the untraceable threshold now. still medium confidence.</t>
  </si>
  <si>
    <t xml:space="preserve">AA0059_x000D_
</t>
  </si>
  <si>
    <t xml:space="preserve">2016-10-31_R-022_BDS </t>
  </si>
  <si>
    <t xml:space="preserve"> Unique traces look very different, albeit projecting to same location.</t>
  </si>
  <si>
    <t xml:space="preserve">2016-10-31_R-023 </t>
  </si>
  <si>
    <t>76249.0, 14771.8, 32423.9 </t>
  </si>
  <si>
    <t xml:space="preserve">2016-10-31_R-023_AZ </t>
  </si>
  <si>
    <t>ends fizzle out, impossible to tell what goes where. Fixed with KTX.</t>
  </si>
  <si>
    <t>AA0060</t>
  </si>
  <si>
    <t xml:space="preserve">2016-10-31_R-023_BDS  </t>
  </si>
  <si>
    <t xml:space="preserve"> 3/21/2017 </t>
  </si>
  <si>
    <t xml:space="preserve">2016-10-31_R-024 </t>
  </si>
  <si>
    <t>76222.3, 15073.0, 32358.5 </t>
  </si>
  <si>
    <t xml:space="preserve">2016-10-31_R-024_CA </t>
  </si>
  <si>
    <t>signal is decent, although "fluffy". Makes it difficult to resolve crossovers and regions of high density. 
Medium confidence. does not appear to project to the striatum.</t>
  </si>
  <si>
    <t>AA0061</t>
  </si>
  <si>
    <t xml:space="preserve"> 2016-10-31_R-024_GB </t>
  </si>
  <si>
    <t>Problem With consensus file. Fix when KTX-load only is available.Fixed</t>
  </si>
  <si>
    <t xml:space="preserve">2016-10-31_R-025 </t>
  </si>
  <si>
    <t xml:space="preserve">76101.5, 14876.8, 32419.6 </t>
  </si>
  <si>
    <t xml:space="preserve">2016-10-31_R-026 </t>
  </si>
  <si>
    <t>76221.3, 14881.1, 32795.1 </t>
  </si>
  <si>
    <t xml:space="preserve">2016-10-31_R-026_DR </t>
  </si>
  <si>
    <t>Signal is extremely dim when using raw tiles; However, the rendered ktx tiles boost the signal significantly.</t>
  </si>
  <si>
    <t>AA0062</t>
  </si>
  <si>
    <t xml:space="preserve">2016-10-31_R-026_MW </t>
  </si>
  <si>
    <t xml:space="preserve">2016-10-31_R-027 </t>
  </si>
  <si>
    <t>76097.6, 14832.1, 33750.0 </t>
  </si>
  <si>
    <t xml:space="preserve"> CTx-MOp </t>
  </si>
  <si>
    <t xml:space="preserve">2016-10-31_R-027_AZ </t>
  </si>
  <si>
    <t>AA0063</t>
  </si>
  <si>
    <t xml:space="preserve">2016-10-31_R-027_BDS </t>
  </si>
  <si>
    <t> several natural loops (morphology)</t>
  </si>
  <si>
    <t xml:space="preserve">2016-10-31_R-028 </t>
  </si>
  <si>
    <t>76074.4, 14373.7, 33110.9 </t>
  </si>
  <si>
    <t xml:space="preserve">2016-10-31_R-028_CA </t>
  </si>
  <si>
    <t>signal is OK in most regions, dim in some. overall medium confidence. structure looks like ones we have seen before.</t>
  </si>
  <si>
    <t>AA0064</t>
  </si>
  <si>
    <t xml:space="preserve">2016-10-31_R-028_BDS </t>
  </si>
  <si>
    <t xml:space="preserve">2016-10-31_R-029 </t>
  </si>
  <si>
    <t>75884.8, 14950.8, 33239.1 </t>
  </si>
  <si>
    <t xml:space="preserve">2016-10-31_R-029_MW </t>
  </si>
  <si>
    <t>Axon indistinguishable. Fixed with KTX</t>
  </si>
  <si>
    <t>AA0229</t>
  </si>
  <si>
    <t xml:space="preserve">2016-10-31_R-029_AZ </t>
  </si>
  <si>
    <t xml:space="preserve">2016-10-31_R-030 </t>
  </si>
  <si>
    <t xml:space="preserve">76019.0, 14270.9, 33196.9 </t>
  </si>
  <si>
    <t>Axon indistinguishable</t>
  </si>
  <si>
    <t xml:space="preserve">2016-10-31_R-031 </t>
  </si>
  <si>
    <t>76194.7, 14310.6, 33249.6 </t>
  </si>
  <si>
    <t xml:space="preserve">2016-10-31_R-031_CA </t>
  </si>
  <si>
    <t>signal is decent, dim in several regions. Large cortical neuron.</t>
  </si>
  <si>
    <t>AA0065</t>
  </si>
  <si>
    <t xml:space="preserve">2016-10-31_R-031_AZ </t>
  </si>
  <si>
    <t xml:space="preserve">2016-10-31_R-032 </t>
  </si>
  <si>
    <t xml:space="preserve">76238.4, 14940.3, 32427.0 </t>
  </si>
  <si>
    <t xml:space="preserve">2016-10-31_R-032_CA </t>
  </si>
  <si>
    <t>untraceable even though signal is visible. too many indiscernible crossovers early on.</t>
  </si>
  <si>
    <t xml:space="preserve">2016-10-31_G-001 </t>
  </si>
  <si>
    <t>74462.6, 14055.1, 34968.6 </t>
  </si>
  <si>
    <t xml:space="preserve">2016-10-31_G-001_CA </t>
  </si>
  <si>
    <t>signal is fair, not excellent. Still do-able. medium confidence.</t>
  </si>
  <si>
    <t>AA0066</t>
  </si>
  <si>
    <t xml:space="preserve">2016-10-31_G-001_BDS </t>
  </si>
  <si>
    <t xml:space="preserve">2016-10-31_G-002 </t>
  </si>
  <si>
    <t>74372.4, 14310.6, 35145.8 </t>
  </si>
  <si>
    <t xml:space="preserve">2016-10-31_G-002_PB </t>
  </si>
  <si>
    <t>AA0067</t>
  </si>
  <si>
    <t xml:space="preserve">2016-10-31_G-002_CA </t>
  </si>
  <si>
    <t>signal is good.</t>
  </si>
  <si>
    <t xml:space="preserve">2016-10-31_G-003 </t>
  </si>
  <si>
    <t>74123.5, 15541.2, 35403.1 </t>
  </si>
  <si>
    <t xml:space="preserve">VA </t>
  </si>
  <si>
    <t xml:space="preserve">2016-10-31_G-003_MW </t>
  </si>
  <si>
    <t>Signal is good, but dense regions caused problems in consensus.</t>
  </si>
  <si>
    <t>AA0068</t>
  </si>
  <si>
    <t xml:space="preserve">2016-10-31_G-003_BDS </t>
  </si>
  <si>
    <t xml:space="preserve">2016-10-31_G-004 </t>
  </si>
  <si>
    <t>74276.4, 15570.6, 35318.8 </t>
  </si>
  <si>
    <t xml:space="preserve">2016-10-31_G-004_MW </t>
  </si>
  <si>
    <t>AA0069</t>
  </si>
  <si>
    <t xml:space="preserve">2016-10-31_G-004_BDS </t>
  </si>
  <si>
    <t xml:space="preserve"> Some dim/dense regions, but overall good</t>
  </si>
  <si>
    <t xml:space="preserve">2016-10-31_G-005 </t>
  </si>
  <si>
    <t xml:space="preserve">74120.0, 15493.4, 34950.7 </t>
  </si>
  <si>
    <t xml:space="preserve">2016-10-31_G-005_PB </t>
  </si>
  <si>
    <t>RSP too complex for accurate consensus</t>
  </si>
  <si>
    <t xml:space="preserve">2016-10-31_G-005_GB </t>
  </si>
  <si>
    <t xml:space="preserve"> Difficult morphology in RSP</t>
  </si>
  <si>
    <t xml:space="preserve">2016-10-31_G-006 </t>
  </si>
  <si>
    <t>74209.1, 15689.8, 34851.6 </t>
  </si>
  <si>
    <t xml:space="preserve">2016-10-31_G-006_CA </t>
  </si>
  <si>
    <t>Signal is pretty good. Unsure about morphology in a couple regions. Overall high confidence.</t>
  </si>
  <si>
    <t>AA0070</t>
  </si>
  <si>
    <t xml:space="preserve">2016-10-31_G-006_AZ </t>
  </si>
  <si>
    <t xml:space="preserve">2016-10-31_G-007 </t>
  </si>
  <si>
    <t xml:space="preserve">73851.2, 15576.2, 34984.4 </t>
  </si>
  <si>
    <t xml:space="preserve">2016-10-31_G-007_MW </t>
  </si>
  <si>
    <t xml:space="preserve">2016-10-31_G-007_DR </t>
  </si>
  <si>
    <t>Dense arborization. Arborization in region appears to come from at least two different neurons.
Low confidence in traces, manual reconstruction in dense region impractical</t>
  </si>
  <si>
    <t xml:space="preserve">2016-10-31_G-008 </t>
  </si>
  <si>
    <t xml:space="preserve">74696.1, 15829.4, 35414.2 </t>
  </si>
  <si>
    <t xml:space="preserve">2016-10-31_G-008_CA </t>
  </si>
  <si>
    <t>signal is even worse with the ktx, despite less auto-fluorescence. Strongly believe this is still untraceable.</t>
  </si>
  <si>
    <t xml:space="preserve">2016-10-31_G-009 </t>
  </si>
  <si>
    <t>76923.2, 14623.2, 37668.9 </t>
  </si>
  <si>
    <t xml:space="preserve">2016-10-31_G-009_PB </t>
  </si>
  <si>
    <t>AA0071</t>
  </si>
  <si>
    <t xml:space="preserve">2016-10-31_G-009_AZ </t>
  </si>
  <si>
    <t xml:space="preserve">2016-10-31_G-010 </t>
  </si>
  <si>
    <t>76844.3, 14801.0, 37750.2 </t>
  </si>
  <si>
    <t xml:space="preserve">2016-10-31_G-010_BDS </t>
  </si>
  <si>
    <t xml:space="preserve"> Good signal. Bipolar morphology</t>
  </si>
  <si>
    <t>AA0072</t>
  </si>
  <si>
    <t xml:space="preserve">2016-10-31_G-010_GB </t>
  </si>
  <si>
    <t xml:space="preserve">2016-10-31_G-011 </t>
  </si>
  <si>
    <t>74174.7, 15252.3, 35220.2 </t>
  </si>
  <si>
    <t xml:space="preserve">2016-10-31_G-011_PB </t>
  </si>
  <si>
    <t>AA0073</t>
  </si>
  <si>
    <t xml:space="preserve">2016-10-31_G-011_BDS </t>
  </si>
  <si>
    <t xml:space="preserve"> Some dense regions, but overall good and bright</t>
  </si>
  <si>
    <t xml:space="preserve">2016-10-31_G-012 </t>
  </si>
  <si>
    <t>74807.0, 15761.8, 35522.8 </t>
  </si>
  <si>
    <t xml:space="preserve">2016-10-31_G-012_DR </t>
  </si>
  <si>
    <t>AA0074</t>
  </si>
  <si>
    <t xml:space="preserve">2016-10-31_G-012_AZ </t>
  </si>
  <si>
    <t xml:space="preserve">2016-10-31_G-013 </t>
  </si>
  <si>
    <t xml:space="preserve">74342.4, 15647.6, 35348.8 </t>
  </si>
  <si>
    <t xml:space="preserve">2016-10-31_G-013_CA </t>
  </si>
  <si>
    <t>signal is 5/10. small neuron, very low confidence. Still untraceable with ktx.</t>
  </si>
  <si>
    <t xml:space="preserve">2016-10-31_G-013_BDS </t>
  </si>
  <si>
    <t xml:space="preserve">2016-10-31_G-014 </t>
  </si>
  <si>
    <t xml:space="preserve">74314.2, 15503.0, 35073.6 </t>
  </si>
  <si>
    <t xml:space="preserve">2016-10-31_G-014_GB </t>
  </si>
  <si>
    <t>some dim signals</t>
  </si>
  <si>
    <t xml:space="preserve">2016-10-31_G-014_MW </t>
  </si>
  <si>
    <t>Some areas not traced due to tile loading problem</t>
  </si>
  <si>
    <t xml:space="preserve">2016-10-31_G-015 </t>
  </si>
  <si>
    <t>74482.3, 15619.9, 35109.9 </t>
  </si>
  <si>
    <t xml:space="preserve">2016-10-31_G-015_MW </t>
  </si>
  <si>
    <t>AA0075</t>
  </si>
  <si>
    <t xml:space="preserve">2016-10-31_G-015_CA </t>
  </si>
  <si>
    <t>signal is dim and beaded. medium confidence. Structure looks reasonable.</t>
  </si>
  <si>
    <t xml:space="preserve">2016-10-31_G-016 </t>
  </si>
  <si>
    <t>74114.6, 15459.4, 35005.0 </t>
  </si>
  <si>
    <t xml:space="preserve">2016-10-31_G-016_PB </t>
  </si>
  <si>
    <t>AA0076</t>
  </si>
  <si>
    <t xml:space="preserve">2016-10-31_G-016_BDS </t>
  </si>
  <si>
    <t>Sample</t>
  </si>
  <si>
    <t>2017-01-15_G-001</t>
  </si>
  <si>
    <t>76154.1, 15731.2, 34878.9</t>
  </si>
  <si>
    <t>AV-TH</t>
  </si>
  <si>
    <t>full-2nd render</t>
  </si>
  <si>
    <t>Lots of doubling, not specific to any region. Makes dense region difficult to trace out.</t>
  </si>
  <si>
    <t>AA0015</t>
  </si>
  <si>
    <t>2017-01-15_G-002</t>
  </si>
  <si>
    <t>76104.2, 15975.6, 34762.6</t>
  </si>
  <si>
    <t>full render</t>
  </si>
  <si>
    <t>AA0016</t>
  </si>
  <si>
    <t>2017-01-15_G-003</t>
  </si>
  <si>
    <t>76308.0, 16370.9, 34559.0</t>
  </si>
  <si>
    <t>TH</t>
  </si>
  <si>
    <t>Only Cameron had uniques.</t>
  </si>
  <si>
    <t>AA0017</t>
  </si>
  <si>
    <t>signal is OK, pretty dim in some regions. Morphology is confusing at times. Medium-high confidence.</t>
  </si>
  <si>
    <t>2017-01-15_G-004</t>
  </si>
  <si>
    <t>76282.6, 15766.5, 34628.8</t>
  </si>
  <si>
    <t>Signal is good. Dense areas hard to see in horta, LVV helps.</t>
  </si>
  <si>
    <t>AA0018</t>
  </si>
  <si>
    <t>(Johan) Soma Marked as 'basic cell groups'</t>
  </si>
  <si>
    <t>2017-01-15_G-005</t>
  </si>
  <si>
    <t>76354.7, 16074.8, 34629.3</t>
  </si>
  <si>
    <t>Initial part of axon slightly confusing, but after first tile, everything is fine. Very bright</t>
  </si>
  <si>
    <t>AA0019</t>
  </si>
  <si>
    <t>2017-01-15_G-006</t>
  </si>
  <si>
    <t>79263.7, 14667.1, 37776.0</t>
  </si>
  <si>
    <t>AA020</t>
  </si>
  <si>
    <t>signal is good. A couple regions where axon bundling occurs.</t>
  </si>
  <si>
    <t>2017-01-15_G-007</t>
  </si>
  <si>
    <t>79252.8, 14658.0, 37843.9</t>
  </si>
  <si>
    <t>On hold until other neuron has been completed. (now done)</t>
  </si>
  <si>
    <t>AA021</t>
  </si>
  <si>
    <t>2017-01-15_G-008</t>
  </si>
  <si>
    <t>79127.5, 14310.4, 37932.2</t>
  </si>
  <si>
    <t>100% consensus. (Johan) Soma Marked as 'basic cell groups'</t>
  </si>
  <si>
    <t>AA022</t>
  </si>
  <si>
    <t>Signal is pretty good, medium-high confidence. A lot of doubling both in LVV and HORTA. morphology is weird.</t>
  </si>
  <si>
    <t>2017-01-15_G-009</t>
  </si>
  <si>
    <t>76621.3, 16126.3, 35064.0</t>
  </si>
  <si>
    <t>AA023</t>
  </si>
  <si>
    <t>cortical branches are OK, signal becomes extremely dim in the striatum. Likely incomplete in that region.</t>
  </si>
  <si>
    <t>2017-01-15_G-010</t>
  </si>
  <si>
    <t>79315.4, 14687.5, 37970.1</t>
  </si>
  <si>
    <t>AA024</t>
  </si>
  <si>
    <t>2017-01-15_G-011</t>
  </si>
  <si>
    <t>79367.6, 14290.2, 38404.3</t>
  </si>
  <si>
    <t>Postsubiculum</t>
  </si>
  <si>
    <t>signal is pretty good. morphology is interesting.</t>
  </si>
  <si>
    <t>AA0025</t>
  </si>
  <si>
    <t>2017-01-15_G-012</t>
  </si>
  <si>
    <t>76026.3, 15809.0, 35032.6</t>
  </si>
  <si>
    <t>Extremely dim. Could be incomplete because a lot of ends fade out.</t>
  </si>
  <si>
    <t>2017-01-15_G-013</t>
  </si>
  <si>
    <t>76176.5, 15619.3, 35006.6</t>
  </si>
  <si>
    <t>Only Perry finished, but Amina and Perry completed a consensus.</t>
  </si>
  <si>
    <t>axon projects to and branches in the post-subiculum. most endpoints too dim to trace, decided to stop. Structure similar to G-014</t>
  </si>
  <si>
    <t>2017-01-15_G-014</t>
  </si>
  <si>
    <t>75964.0, 15583.0, 35010.6</t>
  </si>
  <si>
    <t>low confidence, many ends fizzle out</t>
  </si>
  <si>
    <t>signal starts out dim, gets better, then gets very dim in the post-subiculum. Decided to stop, too little confidence.</t>
  </si>
  <si>
    <t>2017-01-15_G-015</t>
  </si>
  <si>
    <t>79360.5, 14736.6, 38060.0</t>
  </si>
  <si>
    <t>HY</t>
  </si>
  <si>
    <t>AA0026</t>
  </si>
  <si>
    <t>nice</t>
  </si>
  <si>
    <t>2017-01-15_G-016</t>
  </si>
  <si>
    <t>79270.4, 14438.8, 38129.9</t>
  </si>
  <si>
    <t>Traced everything coming out of soma, still could not find axon. Neurites exported.</t>
  </si>
  <si>
    <t>Axon indistinguishable.</t>
  </si>
  <si>
    <t>2017-01-15_G-017</t>
  </si>
  <si>
    <t>79026.2, 13954.9, 37853.4 </t>
  </si>
  <si>
    <t>AA0027</t>
  </si>
  <si>
    <t>signal is pretty good. High confidence.</t>
  </si>
  <si>
    <t>2017-01-15_G-018</t>
  </si>
  <si>
    <t>79192.7, 13658.2, 38017.1 </t>
  </si>
  <si>
    <t xml:space="preserve">Atypical axon. Low confidence tracing. signal is good. 100% consensus- no uniques </t>
  </si>
  <si>
    <t>AA028</t>
  </si>
  <si>
    <t>very dense around soma</t>
  </si>
  <si>
    <t>2017-01-15_G-019</t>
  </si>
  <si>
    <t>79634.6, 14078.9, 38061.0 </t>
  </si>
  <si>
    <t>Primary visual area</t>
  </si>
  <si>
    <t xml:space="preserve"> 03/24/2017 </t>
  </si>
  <si>
    <t xml:space="preserve"> 03/28/2017 </t>
  </si>
  <si>
    <t>Axon found</t>
  </si>
  <si>
    <t>Traced all neurites, axon is indistinguishable from dendrites. neurites exported.</t>
  </si>
  <si>
    <t>2017-01-15_G-020</t>
  </si>
  <si>
    <t xml:space="preserve">79269.1, 14438.3, 38127.9 </t>
  </si>
  <si>
    <t>Traced all neurites. Axon indistinguishable from dendrites.</t>
  </si>
  <si>
    <t>Too dense</t>
  </si>
  <si>
    <t>2017-01-15_G-021</t>
  </si>
  <si>
    <t>76223.6, 15756.7, 34536.5 </t>
  </si>
  <si>
    <t>Found while tracing G-013. Follows similar contour. Really dim and can't be sure if 100% correct.</t>
  </si>
  <si>
    <t xml:space="preserve">AA0029_x000D_
</t>
  </si>
  <si>
    <t>Really dim in projection area. Medium confidance in traces.</t>
  </si>
  <si>
    <t>2017-01-15_G-022</t>
  </si>
  <si>
    <t>76027.6, 15688.3, 34954.7</t>
  </si>
  <si>
    <t>Signal is good but very dense in the main projection region (post-subiculum). uncertain about correctness. exported to unfinished neuron folder</t>
  </si>
  <si>
    <t>2017-01-15_G-023</t>
  </si>
  <si>
    <t>76135.2, 15857.1, 35032.1</t>
  </si>
  <si>
    <t>Main axon has good signal, but projection to post-subiculum is too dim and all problem ends, but clearly identical cell type as G-022. Exported to unfinished folder.</t>
  </si>
  <si>
    <t>2017-01-15_G-024</t>
  </si>
  <si>
    <t>79216.2, 14615.9, 38015.6</t>
  </si>
  <si>
    <t>AA0030</t>
  </si>
  <si>
    <t>2017-01-15_G-025</t>
  </si>
  <si>
    <t>80011.1, 15074.6, 38038.0</t>
  </si>
  <si>
    <t>Presubiculum</t>
  </si>
  <si>
    <t>AA031</t>
  </si>
  <si>
    <t>2017-01-15_G-026</t>
  </si>
  <si>
    <t>79657.1, 15127.5, 38137.8</t>
  </si>
  <si>
    <t xml:space="preserve">Seems too small to be complete. axon bundling. Can't make accurate consensus </t>
  </si>
  <si>
    <t>2017-01-15_G-027</t>
  </si>
  <si>
    <t>79355.0, 14738.8, 38051.0</t>
  </si>
  <si>
    <t>AA0032</t>
  </si>
  <si>
    <t>2017-01-15_G-028</t>
  </si>
  <si>
    <t>79422.3, 14808.7, 38047.0</t>
  </si>
  <si>
    <t>AA0033</t>
  </si>
  <si>
    <t>2017-01-15_G-029</t>
  </si>
  <si>
    <t>79942.3, 15419.5, 38003.6</t>
  </si>
  <si>
    <t xml:space="preserve">main axon starts off strong, but signal gets pretty dim. </t>
  </si>
  <si>
    <t>Signal dims, most likely incomplete.</t>
  </si>
  <si>
    <t>2017-02-22_G-001</t>
  </si>
  <si>
    <t>74380.8, 15660.8, 36155.3</t>
  </si>
  <si>
    <t>DG</t>
  </si>
  <si>
    <t>Branches dim and fizzle out; too many problem ends</t>
  </si>
  <si>
    <t>All branches seemingly  fizzle out and are difficult to follow as you get further from soma </t>
  </si>
  <si>
    <t>2017-02-22_G-002</t>
  </si>
  <si>
    <t>74327.4, 15826.5, 36156.3</t>
  </si>
  <si>
    <t xml:space="preserve">Main axon is strong, but all branches fizzle out very quickly. </t>
  </si>
  <si>
    <t>2017-02-22_G-003</t>
  </si>
  <si>
    <t>74333.8, 15560.8, 36139.8</t>
  </si>
  <si>
    <t>Branches very dim; probably missing some. Not sure if complete.</t>
  </si>
  <si>
    <t>2017-02-22_G-004</t>
  </si>
  <si>
    <t>74442.2, 15882.5, 35987.7</t>
  </si>
  <si>
    <t>Branches end too soon to be correct.</t>
  </si>
  <si>
    <t>2017-02-22_G-005</t>
  </si>
  <si>
    <t>74273.2, 15854.9, 35921.9</t>
  </si>
  <si>
    <t>2017-02-22_G-006</t>
  </si>
  <si>
    <t>74145.7, 15949.2, 36020.6</t>
  </si>
  <si>
    <t>TH-VAL</t>
  </si>
  <si>
    <t>Side branches become really dim; some may be missing; not sure if complete</t>
  </si>
  <si>
    <t>2017-02-22_G-007</t>
  </si>
  <si>
    <t>74499.7, 16532.8, 35251.8</t>
  </si>
  <si>
    <t>unsure if correct. dim signal</t>
  </si>
  <si>
    <t>2017-02-22_G-008</t>
  </si>
  <si>
    <t>74561.8, 16489.9, 35192.2</t>
  </si>
  <si>
    <t xml:space="preserve">HY </t>
  </si>
  <si>
    <t>In Progress</t>
  </si>
  <si>
    <t>traced everything coming out which was very little; Axon indistinguishable.</t>
  </si>
  <si>
    <t>2017-02-22_G-009</t>
  </si>
  <si>
    <t>74361.2, 16046.0, 35158.3</t>
  </si>
  <si>
    <t>(Johan) Looks decent.</t>
  </si>
  <si>
    <t>AA0138</t>
  </si>
  <si>
    <t>Main axon is strong, but all branches fizzle out very quickly. </t>
  </si>
  <si>
    <t>2017-02-22_G-010</t>
  </si>
  <si>
    <t>74593.7, 16376.5, 35304.3</t>
  </si>
  <si>
    <t xml:space="preserve">no axon to be found. denrites are clear and bright. </t>
  </si>
  <si>
    <t>found axon, but becomes too dim to trace after a couple of tiles</t>
  </si>
  <si>
    <t>2017-02-22_G-011</t>
  </si>
  <si>
    <t>76828.1, 14827.8, 37543.8</t>
  </si>
  <si>
    <t xml:space="preserve">Branches very dim. low confidence </t>
  </si>
  <si>
    <t>AA0139</t>
  </si>
  <si>
    <t>signal is fine in the main projection region, dim near the soma</t>
  </si>
  <si>
    <t>2017-02-22_G-012</t>
  </si>
  <si>
    <t>77326.3, 15421.2, 37419.4</t>
  </si>
  <si>
    <t>axon is very small, signal is bright. interesting neuron, have not seen one like this before.</t>
  </si>
  <si>
    <t>AA0091</t>
  </si>
  <si>
    <t>2017-02-22_G-013</t>
  </si>
  <si>
    <t>74858.2, 16384.5, 35176.3</t>
  </si>
  <si>
    <t>(Johan) Looks very probablamatic and also goes into stitching problem area.</t>
  </si>
  <si>
    <t>just a large single axon</t>
  </si>
  <si>
    <t>2017-02-22_G-014</t>
  </si>
  <si>
    <t>74421.8, 16373.0, 35271.8</t>
  </si>
  <si>
    <t>questionable axon, though we both had the same tracing</t>
  </si>
  <si>
    <t>AA0141</t>
  </si>
  <si>
    <t>goes out of HY; some branches are dim. (Johan) Seems to go to spinal chord? Noticed few missing branches in one location, added to consensus file.</t>
  </si>
  <si>
    <t>2017-02-22_G-015</t>
  </si>
  <si>
    <t>77264.8, 15375.0, 37890.4</t>
  </si>
  <si>
    <t>SUB</t>
  </si>
  <si>
    <t>signal is pretty decent. some dim regions. (Johan) Highly questionable ends. Marked as incomplete.</t>
  </si>
  <si>
    <t>2017-02-22_G-016</t>
  </si>
  <si>
    <t>74575.4, 16475.4, 35248.8</t>
  </si>
  <si>
    <t>2017-02-22_G-017</t>
  </si>
  <si>
    <t>74628.7, 16443.4, 35200.4</t>
  </si>
  <si>
    <t xml:space="preserve">Axon indistinguishable. </t>
  </si>
  <si>
    <t>2017-02-22_G-018</t>
  </si>
  <si>
    <t>74562.4, 16500.9, 35148.0</t>
  </si>
  <si>
    <t>2017-02-22_G-019</t>
  </si>
  <si>
    <t>74583.8, 16544.5, 35199.4</t>
  </si>
  <si>
    <t>2017-02-22_G-020</t>
  </si>
  <si>
    <t>74545.9, 16543.4, 35039.1</t>
  </si>
  <si>
    <t>Perfect consensus (no uniques).</t>
  </si>
  <si>
    <t>2017-02-22_G-021</t>
  </si>
  <si>
    <t>74500.1, 16473.5, 34993.9</t>
  </si>
  <si>
    <t>2017-02-22_G-022</t>
  </si>
  <si>
    <t>74584.5, 16425.2, 35030.9</t>
  </si>
  <si>
    <t>2017-02-22_G-023</t>
  </si>
  <si>
    <t>74652.4, 16469.4, 35052.4</t>
  </si>
  <si>
    <t>2017-02-22_G-024</t>
  </si>
  <si>
    <t>74604.7, 16522.2, 35111.0</t>
  </si>
  <si>
    <t>2017-02-22_G-025</t>
  </si>
  <si>
    <t>74582.1, 16572.3, 35147.0</t>
  </si>
  <si>
    <t>axon indistinguishable. 100% Consensus (no uniques).</t>
  </si>
  <si>
    <t>Axon indistinguishable. Very dim, unsure if correct.</t>
  </si>
  <si>
    <t>2017-02-22_G-026</t>
  </si>
  <si>
    <t>74480.3, 16539.8, 35325.8</t>
  </si>
  <si>
    <t>Axon indistinguishable. Amina had no uniques during consensus.</t>
  </si>
  <si>
    <t>Area at soma is confusing. Too dim to trace out half of neuron.</t>
  </si>
  <si>
    <t>2017-02-22_G-027</t>
  </si>
  <si>
    <t>74533.6, 16467.9, 35511.9</t>
  </si>
  <si>
    <t>100% Consensus (no uniques)</t>
  </si>
  <si>
    <t>2017-02-22_G-028</t>
  </si>
  <si>
    <t>74666.2, 16322.1, 35381.3</t>
  </si>
  <si>
    <t>(Johan) Was on 'Review' seems untraceable.</t>
  </si>
  <si>
    <t>2017-02-22_G-029</t>
  </si>
  <si>
    <t>74758.0, 16371.1, 35427.6</t>
  </si>
  <si>
    <t>(Johan) Saw a few extra branches in location. Updated consensus.Really on the border of visible.</t>
  </si>
  <si>
    <t>AA0142</t>
  </si>
  <si>
    <t>2017-02-22_G-030</t>
  </si>
  <si>
    <t>74516.9, 16440.9, 35349.5</t>
  </si>
  <si>
    <t xml:space="preserve">axon too dim to trace, dendrites fine </t>
  </si>
  <si>
    <t>Ends of axon are either too dim to trace or too ambiguous.</t>
  </si>
  <si>
    <t>2017-02-22_G-031</t>
  </si>
  <si>
    <t>74551.5, 16410.3, 35196.3</t>
  </si>
  <si>
    <t>2017-02-22_G-032</t>
  </si>
  <si>
    <t>74553.3, 16395.8, 35159.3</t>
  </si>
  <si>
    <t>axon indistinguishable, dendrites traced</t>
  </si>
  <si>
    <t>2017-02-22_G-033</t>
  </si>
  <si>
    <t>74564.6, 16390.0, 35008.3</t>
  </si>
  <si>
    <t>axon indistinguishable; everything traced</t>
  </si>
  <si>
    <t>2017-02-22_G-034</t>
  </si>
  <si>
    <t>74570.8, 16437.7, 35005.2</t>
  </si>
  <si>
    <t>2017-02-22_G-035</t>
  </si>
  <si>
    <t>74629.2, 16464.0, 34618.7</t>
  </si>
  <si>
    <t xml:space="preserve">just dendrites, and they are weakly labelled. should ignore this one. </t>
  </si>
  <si>
    <t>2017-02-22_G-036</t>
  </si>
  <si>
    <t>74637.1, 16557.2, 34901.4</t>
  </si>
  <si>
    <t>axon indistinguishable. Bruno had no uniques during consensus.</t>
  </si>
  <si>
    <t>2017-02-22_G-037</t>
  </si>
  <si>
    <t>74600.6, 16589.1, 34926.0</t>
  </si>
  <si>
    <t>2017-02-22_G-038</t>
  </si>
  <si>
    <t>74567.9, 16614.8, 35443.0</t>
  </si>
  <si>
    <t xml:space="preserve">axon too dim/ambiguous to trace </t>
  </si>
  <si>
    <t>axon is dim, ends are too ambiguous to trace completely.</t>
  </si>
  <si>
    <t>2017-02-22_G-039</t>
  </si>
  <si>
    <t>74503.0, 16583.6, 35587.9</t>
  </si>
  <si>
    <t>main axon (if correct one) fizzles out</t>
  </si>
  <si>
    <t>2017-02-22_G-040</t>
  </si>
  <si>
    <t>74529.8, 16663.4, 35707.1</t>
  </si>
  <si>
    <t>could not find axon. dendrites exported</t>
  </si>
  <si>
    <t>2017-02-22_G-041</t>
  </si>
  <si>
    <t>74656.7, 16532.4, 35711.3</t>
  </si>
  <si>
    <t>Axon indistinguishable. Some areas ambiguous.</t>
  </si>
  <si>
    <t>May have found the axon, but is too dim to trace.</t>
  </si>
  <si>
    <t>2017-02-22_G-042</t>
  </si>
  <si>
    <t>74385.0, 16451.7, 35723.6</t>
  </si>
  <si>
    <t>Most of neuron was traced, but all ends fizzle out.</t>
  </si>
  <si>
    <t>Axon gets very dim. Probably incomplete</t>
  </si>
  <si>
    <t>2017-02-22_G-043</t>
  </si>
  <si>
    <t>74431.3, 16384.5, 35460.5</t>
  </si>
  <si>
    <t>No uniques during consensus.</t>
  </si>
  <si>
    <t>2017-02-22_G-044</t>
  </si>
  <si>
    <t>74822.4, 16435.6, 35620.8</t>
  </si>
  <si>
    <t>2017-02-22_G-045</t>
  </si>
  <si>
    <t>75004.6, 16434.4, 35878.8</t>
  </si>
  <si>
    <t>2017-02-22_G-046</t>
  </si>
  <si>
    <t>76922.6, 15050.8, 37859.7</t>
  </si>
  <si>
    <t>signal is decent on one hemisphere, very bad on the other. projects to lateral entorhinal cortex on both sides.</t>
  </si>
  <si>
    <t>2017-02-22_R-001</t>
  </si>
  <si>
    <t>76182.5, 14893.5, 32261.0</t>
  </si>
  <si>
    <t>Primary motor area</t>
  </si>
  <si>
    <t>(Johan). Marked as Incomplete.</t>
  </si>
  <si>
    <t xml:space="preserve">Really dim neuron. Looks incomplete; lots of problem ends. </t>
  </si>
  <si>
    <t>2017-02-22_R-002</t>
  </si>
  <si>
    <t>76051.3, 15040.1, 32482.0</t>
  </si>
  <si>
    <t>Long main projection; side branches are dim</t>
  </si>
  <si>
    <t>branches too dim to be confident on their end points.</t>
  </si>
  <si>
    <t>2017-02-22_G-047</t>
  </si>
  <si>
    <t>77177.8, 15309.6, 37865.5</t>
  </si>
  <si>
    <t>PRE-SUB</t>
  </si>
  <si>
    <t>signal is good until it passes the corpus callosum, then fizzles out.  projects to at least the contralateral medial entorhinal cortex</t>
  </si>
  <si>
    <t>signal is good, but really dim and impossible to trace out completely</t>
  </si>
  <si>
    <t>2017-02-22_R-003</t>
  </si>
  <si>
    <t>75688.3, 14937.4, 32854.0</t>
  </si>
  <si>
    <t>(Johan) Does not seem reliable. Marked as incomplete.</t>
  </si>
  <si>
    <t>Really dim neuron. Looks incomplete; lots of problem ends. </t>
  </si>
  <si>
    <t>2017-02-22_R-004</t>
  </si>
  <si>
    <t>75878.3, 14791.8, 33268.2</t>
  </si>
  <si>
    <t>2017-02-22_R-005</t>
  </si>
  <si>
    <t>75895.5, 14778.4, 33215.3</t>
  </si>
  <si>
    <t>[75867.7, 14830.8, 33255.3]--coordinates for axon::neuron is incomplete and completely fizzles out. </t>
  </si>
  <si>
    <t>Neuron is very dim, all ends fizzle out.</t>
  </si>
  <si>
    <t>2017-02-22_G-048</t>
  </si>
  <si>
    <t>77281.1, 15194.5, 37744.2</t>
  </si>
  <si>
    <t>Branches fizzle out quickly</t>
  </si>
  <si>
    <t>Ends become too confusing/dim to trace with confidence</t>
  </si>
  <si>
    <t>2017-02-22_G-049</t>
  </si>
  <si>
    <t>77095.1, 15524.7, 37861.4</t>
  </si>
  <si>
    <t>(Johan). This neuron seems very unreliable..Marked as incomplete.</t>
  </si>
  <si>
    <t>Axon becomes intertwined with another axon.</t>
  </si>
  <si>
    <t>2017-02-22_G-050</t>
  </si>
  <si>
    <t>77121.6, 15529.5, 37728.8</t>
  </si>
  <si>
    <t>Axon indistinguishable. Seems very small for a Subiculum neuron, would appreciate annother annotator's opinion.</t>
  </si>
  <si>
    <t>really dim neuron; lots of problem ends.(Johan) Marked as incomplete.</t>
  </si>
  <si>
    <t>2017-02-22_G-051</t>
  </si>
  <si>
    <t>77131.4, 15462.9, 37749.3</t>
  </si>
  <si>
    <t>Projection area too dim to trace.</t>
  </si>
  <si>
    <t>too dim to trace</t>
  </si>
  <si>
    <t>2017-02-22_G-052</t>
  </si>
  <si>
    <t>77200.3, 15398.5, 37783.3</t>
  </si>
  <si>
    <t>Axon becomes intertwined with another axon, no way to tell which is correct.</t>
  </si>
  <si>
    <t>2017-02-22_G-053</t>
  </si>
  <si>
    <t>77224.9, 15319.2, 37809.0</t>
  </si>
  <si>
    <t>2017-02-22_G-054</t>
  </si>
  <si>
    <t>76873.6, 15068.9, 37757.6</t>
  </si>
  <si>
    <t>too dim to dracet</t>
  </si>
  <si>
    <t>2017-02-22_G-055</t>
  </si>
  <si>
    <t>77023.9, 15048.0, 37728.8</t>
  </si>
  <si>
    <t>Many  junctions unclear and intertwined; exported axon &amp; dendrites to "Unfinished"</t>
  </si>
  <si>
    <t>2017-02-22_G-056</t>
  </si>
  <si>
    <t>77066.6, 15107.7, 37612.6</t>
  </si>
  <si>
    <t>Signal is dim and very messy near soma, even with ktx.</t>
  </si>
  <si>
    <t xml:space="preserve">signal very dim and beaded near soma, impossible to trace </t>
  </si>
  <si>
    <t>2017-02-22_G-057</t>
  </si>
  <si>
    <t>76778.0, 15112.5, 37263.2</t>
  </si>
  <si>
    <t>Great signal, very small neuron.</t>
  </si>
  <si>
    <t>AA0143</t>
  </si>
  <si>
    <t>Near perfect consensus, no need for uniques.</t>
  </si>
  <si>
    <t>2017-02-22_G-058</t>
  </si>
  <si>
    <t>76805.6, 15164.6, 37333.1</t>
  </si>
  <si>
    <t>AA0144</t>
  </si>
  <si>
    <t>2017-02-22_G-059</t>
  </si>
  <si>
    <t>77042.2, 15278.0, 37408.1</t>
  </si>
  <si>
    <t>AA0145</t>
  </si>
  <si>
    <t>2017-02-22_G-060</t>
  </si>
  <si>
    <t>77002.5, 15246.8, 37367.0</t>
  </si>
  <si>
    <t>AA0146</t>
  </si>
  <si>
    <t>very small neuron, everything from soma traced</t>
  </si>
  <si>
    <t>2017-02-22_G-061</t>
  </si>
  <si>
    <t>76986.2, 15202.9, 37384.5</t>
  </si>
  <si>
    <t>AA0147</t>
  </si>
  <si>
    <t>2017-02-22_G-062</t>
  </si>
  <si>
    <t>76983.9, 15176.4, 37274.5</t>
  </si>
  <si>
    <t>AA0148</t>
  </si>
  <si>
    <t>2017-02-22_G-063</t>
  </si>
  <si>
    <t>77045.8, 15195.4, 37217.0</t>
  </si>
  <si>
    <t>AA0149</t>
  </si>
  <si>
    <t>2017-02-22_G-064</t>
  </si>
  <si>
    <t>77405.9, 14800.3, 37383.5</t>
  </si>
  <si>
    <t xml:space="preserve">morphology does not make sense. Could not agree on consensus </t>
  </si>
  <si>
    <t>2017-02-22_G-065</t>
  </si>
  <si>
    <t>77421.3, 14848.0, 37275.5</t>
  </si>
  <si>
    <t>(Johan) Seems realy really dim. Marked as incomplete.</t>
  </si>
  <si>
    <t>2017-02-22_G-066</t>
  </si>
  <si>
    <t>77450.5, 14857.4, 37234.4</t>
  </si>
  <si>
    <t>Axon fizzles out, no projections can be seen.</t>
  </si>
  <si>
    <t>fizzles out, unable to complete even main branch</t>
  </si>
  <si>
    <t>2017-02-22_G-067</t>
  </si>
  <si>
    <t>77436.6, 14983.4, 37547.9</t>
  </si>
  <si>
    <t xml:space="preserve">could not agree on consensus </t>
  </si>
  <si>
    <t>2017-02-22_G-068</t>
  </si>
  <si>
    <t>76921.0, 15102.4, 37064.8</t>
  </si>
  <si>
    <t>AA0150</t>
  </si>
  <si>
    <t xml:space="preserve">no uniques for consensus </t>
  </si>
  <si>
    <t>2017-02-22_G-069</t>
  </si>
  <si>
    <t>76672.2, 14957.8, 37641.4</t>
  </si>
  <si>
    <t>Auto</t>
  </si>
  <si>
    <t>main axon fizzles out after several tiles</t>
  </si>
  <si>
    <t>2017-02-22_G-070</t>
  </si>
  <si>
    <t>76598.0, 14932.2, 37710.3</t>
  </si>
  <si>
    <t>Axon becomes too dim and beaded to trace with confidence.</t>
  </si>
  <si>
    <t>too dim and too beaded to trace</t>
  </si>
  <si>
    <t>2017-02-22_G-071</t>
  </si>
  <si>
    <t>74288.9, 15112.3, 36045.3</t>
  </si>
  <si>
    <t>AA0151</t>
  </si>
  <si>
    <t>2017-02-22_G-072</t>
  </si>
  <si>
    <t>74567.3, 15918.0, 35218.9</t>
  </si>
  <si>
    <t xml:space="preserve">doesn't seem complete. ends fade out. </t>
  </si>
  <si>
    <t>2017-05-04_G-001</t>
  </si>
  <si>
    <t>[64024.5, 50021.7, 22510.0]</t>
  </si>
  <si>
    <t xml:space="preserve">Extremely dense and complicated at soma. </t>
  </si>
  <si>
    <t>2017-05-04_G-002</t>
  </si>
  <si>
    <t>[67036.0, 49637.0, 24050.9]</t>
  </si>
  <si>
    <t>HPF</t>
  </si>
  <si>
    <t>AA0193</t>
  </si>
  <si>
    <t xml:space="preserve">timing: 4.5 mins </t>
  </si>
  <si>
    <t>2017-05-04_G-003</t>
  </si>
  <si>
    <t>[66631.5, 49258.5, 24117.5]</t>
  </si>
  <si>
    <t>Timing: approx. 7 hrs.</t>
  </si>
  <si>
    <t>AA0194</t>
  </si>
  <si>
    <t>Assisted Merge</t>
  </si>
  <si>
    <t xml:space="preserve">timing : 3.5 hours </t>
  </si>
  <si>
    <t>2017-05-04_G-004</t>
  </si>
  <si>
    <t>[66951.3, 49271.8, 24161.2]</t>
  </si>
  <si>
    <t>As axon crosses corpus collosum it disappears on a dark patch</t>
  </si>
  <si>
    <t>2017-05-04_G-005</t>
  </si>
  <si>
    <t>[67094.0, 49232.3, 24198.4]</t>
  </si>
  <si>
    <t>Overall good, but with some dim ends. 6 hrs</t>
  </si>
  <si>
    <t>AA0195</t>
  </si>
  <si>
    <t>some dim areas; 3 hrs</t>
  </si>
  <si>
    <t>2017-05-04_G-006</t>
  </si>
  <si>
    <t>[63920.8, 50257.4, 22470.0]</t>
  </si>
  <si>
    <t>Branches off axon are dim and fade away</t>
  </si>
  <si>
    <t>2017-05-04_G-007</t>
  </si>
  <si>
    <t>[67195.0, 49672.5, 23982.3]</t>
  </si>
  <si>
    <t>AA0196</t>
  </si>
  <si>
    <t xml:space="preserve">timings: 3 mins </t>
  </si>
  <si>
    <t>2017-05-04_G-008</t>
  </si>
  <si>
    <t>[63932.1, 50423.5, 22735.7]</t>
  </si>
  <si>
    <t xml:space="preserve">could possibly be completed though </t>
  </si>
  <si>
    <t>De-Novo Merge</t>
  </si>
  <si>
    <t>Branched areas very quickly become dim. Not confident everything was caught.</t>
  </si>
  <si>
    <t>2017-05-04_G-009</t>
  </si>
  <si>
    <t>[63944.9, 50177.4, 22629.1]</t>
  </si>
  <si>
    <t>2017-05-04_G-010</t>
  </si>
  <si>
    <t>[67138.7, 49709.3, 24048.8]</t>
  </si>
  <si>
    <t>8 hrs</t>
  </si>
  <si>
    <t>AA0197</t>
  </si>
  <si>
    <t>5 hrs; lots of manual tracing where missing fragments. signal is good, dims out in some places</t>
  </si>
  <si>
    <t>2017-05-04_G-011</t>
  </si>
  <si>
    <t>[67107.4, 49773.8, 24243.5]</t>
  </si>
  <si>
    <t>PB: very small - only 5 branches and 6 traced ends.</t>
  </si>
  <si>
    <t>AA0198</t>
  </si>
  <si>
    <t xml:space="preserve">timing: 5 mins </t>
  </si>
  <si>
    <t>2017-05-04_G-012</t>
  </si>
  <si>
    <t>[67733.9, 49599.7, 24403.1]</t>
  </si>
  <si>
    <t>PB: many problem ends where signal becomes too dim -- low-med. confidence</t>
  </si>
  <si>
    <t>AA0199</t>
  </si>
  <si>
    <t>2017-05-04_G-013</t>
  </si>
  <si>
    <t>[67351.7, 49605.4, 24525.7]</t>
  </si>
  <si>
    <t xml:space="preserve">axon bundling [67314.6, 49283.3, 22755.3] might be able to trace with fragments </t>
  </si>
  <si>
    <t>2017-05-04_G-014</t>
  </si>
  <si>
    <t>[67042.4, 49498.7, 24474.7]</t>
  </si>
  <si>
    <t>bad stitching in one area, unable to finish tracing</t>
  </si>
  <si>
    <t>2017-05-04_G-015</t>
  </si>
  <si>
    <t>[63959.4, 50383.8, 22601.1]</t>
  </si>
  <si>
    <t>Main projection fizzles out.</t>
  </si>
  <si>
    <t>2017-05-04_G-016</t>
  </si>
  <si>
    <t>[63920.7, 50462.6, 22597.1]</t>
  </si>
  <si>
    <t>projection area very dim</t>
  </si>
  <si>
    <t>2017-05-04_G-017</t>
  </si>
  <si>
    <t>[66781.0, 49414.6, 24483.2]</t>
  </si>
  <si>
    <t>two cells on top of each other</t>
  </si>
  <si>
    <t>2017-05-04_G-018</t>
  </si>
  <si>
    <t>[67320.7, 49552.3, 24433.7]</t>
  </si>
  <si>
    <t>Too dim to be confident in tracing.</t>
  </si>
  <si>
    <t>2017-05-04_G-019</t>
  </si>
  <si>
    <t>[67239.1, 49261.6, 24243.5]</t>
  </si>
  <si>
    <t>Projects corpus callosum before completely fading out.</t>
  </si>
  <si>
    <t>2017-05-04_G-020</t>
  </si>
  <si>
    <t>[67336.9, 49494.5, 24480.7]</t>
  </si>
  <si>
    <t>Axon becomes intertwined with another axon. Combined with stitching error makes it impossible to distinguish one from another.</t>
  </si>
  <si>
    <t>2017-05-04_G-021</t>
  </si>
  <si>
    <t>[64037.7, 49982.0, 22691.1]</t>
  </si>
  <si>
    <t>Very dim in some areas, LVV was a must. Fairly confident everything was traced is correct, but there may be some dim branches missed</t>
  </si>
  <si>
    <t>AA0200</t>
  </si>
  <si>
    <t>2017-05-04_G-022</t>
  </si>
  <si>
    <t>[63919.6, 50652.4, 22606.1]</t>
  </si>
  <si>
    <t xml:space="preserve">Might have stiching error in the projection areas or maybe the tiles are just really dim? took 30 mins to complete </t>
  </si>
  <si>
    <t>AA0201</t>
  </si>
  <si>
    <t>Segmentation is very sparse due to dim signal. Was mostly traced manually. took ~ 30 mins</t>
  </si>
  <si>
    <t>2017-05-04_G-023</t>
  </si>
  <si>
    <t>[63999.2, 50801.1, 22583.1]</t>
  </si>
  <si>
    <t>2017-05-04_G-024</t>
  </si>
  <si>
    <t>[67152.8, 49757.4, 24517.1]</t>
  </si>
  <si>
    <t>Too dim, even main axon</t>
  </si>
  <si>
    <t>2017-05-04_G-025</t>
  </si>
  <si>
    <t>[67100.5, 49743.2, 24559.8]</t>
  </si>
  <si>
    <t>Signal drops out in tile [65403.5, 49572.6, 21549.2], makes it impossible to continue.</t>
  </si>
  <si>
    <t>2017-05-04_G-026</t>
  </si>
  <si>
    <t>[66990.0, 49578.1, 24609.3]</t>
  </si>
  <si>
    <t>branches dim out very quickly</t>
  </si>
  <si>
    <t>2017-05-04_G-027</t>
  </si>
  <si>
    <t>[67176.2, 49845.2, 24262.5]</t>
  </si>
  <si>
    <t>5 min</t>
  </si>
  <si>
    <t>AA0202</t>
  </si>
  <si>
    <t xml:space="preserve">7 mins </t>
  </si>
  <si>
    <t>2017-05-04_G-028</t>
  </si>
  <si>
    <t>[67109.8, 49893.2, 24555.8]</t>
  </si>
  <si>
    <t>Signal is too dim</t>
  </si>
  <si>
    <t>2017-05-04_G-029</t>
  </si>
  <si>
    <t>[67132.8, 49769.6, 24623.8]</t>
  </si>
  <si>
    <t>2017-05-04_G-030</t>
  </si>
  <si>
    <t>[67135.8, 49369.7, 24425.2]</t>
  </si>
  <si>
    <t>axon dims out very quickly</t>
  </si>
  <si>
    <t>2017-05-04_G-031</t>
  </si>
  <si>
    <t>[66981.3, 49657.7, 24537.2]</t>
  </si>
  <si>
    <t>Timing: 1 hr. 45 min.</t>
  </si>
  <si>
    <t>AA0203</t>
  </si>
  <si>
    <t>2017-05-04_G-032</t>
  </si>
  <si>
    <t>[63882.5, 50912.4, 23069.5]</t>
  </si>
  <si>
    <t>HY?</t>
  </si>
  <si>
    <t>signal is mixed. 15 problem ends out of 475 end points. mostly complete. took around 13 hours</t>
  </si>
  <si>
    <t>AA0204</t>
  </si>
  <si>
    <t>some problem ends</t>
  </si>
  <si>
    <t>2017-05-04_G-033</t>
  </si>
  <si>
    <t>[63906.3, 50910.6, 23040.0]</t>
  </si>
  <si>
    <t>2017-05-04_G-034</t>
  </si>
  <si>
    <t>[63962.0, 50880.1, 22895.3]</t>
  </si>
  <si>
    <t>Great signal; projects out; vericosities along axon; 10 hrs</t>
  </si>
  <si>
    <t>AA0205</t>
  </si>
  <si>
    <t>2017-05-04_G-035</t>
  </si>
  <si>
    <t>[63997.9, 50976.0, 22995.9]</t>
  </si>
  <si>
    <t>AA0206</t>
  </si>
  <si>
    <t>signal is quite dim, segmentation is sparse. was mostly done manually. ~5.5 hours to completion</t>
  </si>
  <si>
    <t>2017-05-04_G-036</t>
  </si>
  <si>
    <t>[67030.3, 49716.9, 23980.8]</t>
  </si>
  <si>
    <t>problem end</t>
  </si>
  <si>
    <t>too dim</t>
  </si>
  <si>
    <t>2017-05-04_G-037</t>
  </si>
  <si>
    <t>[63606.8, 51193.3, 22403.4]</t>
  </si>
  <si>
    <t xml:space="preserve">timing :6 hours. Signal very bright </t>
  </si>
  <si>
    <t>AA0207</t>
  </si>
  <si>
    <t>signal is good. ~4.5 hours to complete</t>
  </si>
  <si>
    <t>2017-05-04_G-038</t>
  </si>
  <si>
    <t>[64112.4, 49420.8, 22546.5]</t>
  </si>
  <si>
    <t>Timing: 2hrs. 10 min.</t>
  </si>
  <si>
    <t>AA0208</t>
  </si>
  <si>
    <t>slightly under 2 hours, signal is bad. Though I would reckon it is mostly complete.</t>
  </si>
  <si>
    <t>2017-05-04_G-039</t>
  </si>
  <si>
    <t>[64017.5, 51023.9, 22948.9]</t>
  </si>
  <si>
    <t>Timing: ~11 hrs.</t>
  </si>
  <si>
    <t>AA0209</t>
  </si>
  <si>
    <t>Assisted Manual</t>
  </si>
  <si>
    <t>2017-05-04_G-040</t>
  </si>
  <si>
    <t>[63982.2, 50949.6, 23039.0]</t>
  </si>
  <si>
    <t>Timing: +/- 8 hrs.</t>
  </si>
  <si>
    <t>AA0210</t>
  </si>
  <si>
    <t>2017-05-04_G-041</t>
  </si>
  <si>
    <t>[63942.2, 50992.2, 23117.0]</t>
  </si>
  <si>
    <t>Couldn't find axon, but more importantly too dim.</t>
  </si>
  <si>
    <t>2017-05-04_G-042</t>
  </si>
  <si>
    <t>[64142.4, 50906.2, 23140.0]</t>
  </si>
  <si>
    <t>signal is mixed. ~ 12 hours to complete</t>
  </si>
  <si>
    <t>AA0211</t>
  </si>
  <si>
    <t>2017-05-04_G-043</t>
  </si>
  <si>
    <t>[64096.7, 50921.2, 23125.0]</t>
  </si>
  <si>
    <t>Timing: 4 hrs.; very small - axon indistinguishable </t>
  </si>
  <si>
    <t>Axon indistinguishable, all neurites traced; Axon found; too dim to trace BDS</t>
  </si>
  <si>
    <t>2017-05-04_G-044</t>
  </si>
  <si>
    <t>[64064.2, 51133.8, 22878.8]</t>
  </si>
  <si>
    <t>Timing: 4 hrs. 30 min.</t>
  </si>
  <si>
    <t>AA0212</t>
  </si>
  <si>
    <t>4 hrs</t>
  </si>
  <si>
    <t>2017-05-04_G-045</t>
  </si>
  <si>
    <t>[64132.2, 50969.0, 23211.1]</t>
  </si>
  <si>
    <t>2017-05-04_G-046</t>
  </si>
  <si>
    <t>[64238.6, 50930.4, 22979.9]</t>
  </si>
  <si>
    <t>Most of neuron is pretty dim. Timing: 3 hrs. 14 min.</t>
  </si>
  <si>
    <t>AA0213</t>
  </si>
  <si>
    <t>2017-05-04_G-047</t>
  </si>
  <si>
    <t>[64266.5, 50984.9, 23036.9]</t>
  </si>
  <si>
    <t>2017-05-04_G-048</t>
  </si>
  <si>
    <t>[64310.7, 50998.1, 23002.9]</t>
  </si>
  <si>
    <t>Axon fizzles out.</t>
  </si>
  <si>
    <t>2017-05-04_G-049</t>
  </si>
  <si>
    <t>[64259.4, 50827.1, 23165.1]</t>
  </si>
  <si>
    <t>~4 hrs</t>
  </si>
  <si>
    <t>AA0214</t>
  </si>
  <si>
    <t>2017-05-04_G-050</t>
  </si>
  <si>
    <t>[63410.8, 50997.4, 23118.0]</t>
  </si>
  <si>
    <t>some dim areas; 4 hours</t>
  </si>
  <si>
    <t>AA0215</t>
  </si>
  <si>
    <t>2017-05-04_G-051</t>
  </si>
  <si>
    <t>[63281.8, 50953.7, 23244.1]</t>
  </si>
  <si>
    <t>axon ends in area with problem in the z-plane</t>
  </si>
  <si>
    <t>2017-05-04_G-052</t>
  </si>
  <si>
    <t>[63261.0, 50922.7, 23176.1]</t>
  </si>
  <si>
    <t>T</t>
  </si>
  <si>
    <t>2017-05-04_G-053</t>
  </si>
  <si>
    <t>[63385.7, 50996.2, 23130.0]</t>
  </si>
  <si>
    <t>~2 hrs; some very dim areas</t>
  </si>
  <si>
    <t>no confidence too dim</t>
  </si>
  <si>
    <t>2017-05-04_G-054</t>
  </si>
  <si>
    <t>[63663.3, 50993.3, 22888.8]</t>
  </si>
  <si>
    <t>Signal mostly good; varicosities along axon</t>
  </si>
  <si>
    <t>AA0216</t>
  </si>
  <si>
    <t>some dim ends</t>
  </si>
  <si>
    <t>2017-05-04_G-055</t>
  </si>
  <si>
    <t>[63605.7, 51015.1, 22960.4]</t>
  </si>
  <si>
    <t>Signal is good at main axon and secondary branches but then it gets dim later; LVV helpful</t>
  </si>
  <si>
    <t>AA0217</t>
  </si>
  <si>
    <t>signal too dim in some places</t>
  </si>
  <si>
    <t>2017-05-04_G-056</t>
  </si>
  <si>
    <t>[63511.2, 50986.6, 22921.8]</t>
  </si>
  <si>
    <t>2017-05-04_G-056_BD</t>
  </si>
  <si>
    <t>too ambiguous</t>
  </si>
  <si>
    <t xml:space="preserve">some regions were ambiguous. </t>
  </si>
  <si>
    <t>2017-05-04_G-057</t>
  </si>
  <si>
    <t>[63365.2, 51041.3, 23127.0]</t>
  </si>
  <si>
    <t>AA0218</t>
  </si>
  <si>
    <t>medium-low confidence. many ends fizzle out</t>
  </si>
  <si>
    <t>2017-05-04_G-058</t>
  </si>
  <si>
    <t>[63671.6, 51011.6, 23119.0]</t>
  </si>
  <si>
    <t xml:space="preserve">axon is barely visible, would not be confident in tracing </t>
  </si>
  <si>
    <t>2017-05-04_G-059</t>
  </si>
  <si>
    <t>[63716.5, 50905.7, 23094.0]</t>
  </si>
  <si>
    <t>2017-05-04_G-060</t>
  </si>
  <si>
    <t>[63758.7, 50923.7, 23137.0]</t>
  </si>
  <si>
    <t>some areas too dim to trace</t>
  </si>
  <si>
    <t>2017-05-04_G-061</t>
  </si>
  <si>
    <t>[63787.4, 50830.9, 23192.1]</t>
  </si>
  <si>
    <t>2017-05-04_G-061_BD</t>
  </si>
  <si>
    <t>2017-05-04_G-062</t>
  </si>
  <si>
    <t>[63834.3, 50839.8, 23094.0]</t>
  </si>
  <si>
    <t>short neurites</t>
  </si>
  <si>
    <t>axon not visible, dendrites too dim to be confident</t>
  </si>
  <si>
    <t>2017-05-04_G-063</t>
  </si>
  <si>
    <t>[64008.2, 50955.5, 22926.9]</t>
  </si>
  <si>
    <t>2017-05-04_G-064</t>
  </si>
  <si>
    <t>[64016.5, 50968.7, 22777.7]</t>
  </si>
  <si>
    <t xml:space="preserve">Everything out of the soma traced. Exported all as one swc. axon indistinguishable </t>
  </si>
  <si>
    <t>found axon but it is too dim to trace</t>
  </si>
  <si>
    <t>2017-05-04_G-065</t>
  </si>
  <si>
    <t>[64057.5, 51004.2, 22728.7]</t>
  </si>
  <si>
    <t>2017-05-04_G-066</t>
  </si>
  <si>
    <t>[64147.3, 50958.4, 22846.8]</t>
  </si>
  <si>
    <t>signal is dim, many ends fade out. exported to unfinished.</t>
  </si>
  <si>
    <t>2017-05-04_G-067</t>
  </si>
  <si>
    <t>[64151.5, 50951.3, 22962.9]</t>
  </si>
  <si>
    <t>bundles with G-050, impossible to differentiate the two. ~ 10 hours to complete</t>
  </si>
  <si>
    <t>AA0219</t>
  </si>
  <si>
    <t>2017-05-04_G-069</t>
  </si>
  <si>
    <t>[64196.3, 50906.1, 22865.8]</t>
  </si>
  <si>
    <t>Confusing morphology for hypothalamic neuron.</t>
  </si>
  <si>
    <t>AA0220</t>
  </si>
  <si>
    <t>6.25 hours</t>
  </si>
  <si>
    <t>2017-05-04_G-070</t>
  </si>
  <si>
    <t>[64164.6, 50912.8, 22945.9]</t>
  </si>
  <si>
    <t>Axon indistinguishable, all neurites traced. Timing: 25 min.</t>
  </si>
  <si>
    <t>Axon found; too dim to trace BDS</t>
  </si>
  <si>
    <t>2017-05-04_G-071</t>
  </si>
  <si>
    <t>[63756.1, 50891.2, 22818.8]</t>
  </si>
  <si>
    <t>AA0221</t>
  </si>
  <si>
    <t>~ 5 hours to complete</t>
  </si>
  <si>
    <t>2017-05-04_G-072</t>
  </si>
  <si>
    <t>[64347.0, 50827.9, 22991.9]</t>
  </si>
  <si>
    <t>AA0222</t>
  </si>
  <si>
    <t>2017-05-04_R-001</t>
  </si>
  <si>
    <t>[65892.1, 49765.5, 18398.4]</t>
  </si>
  <si>
    <t>Secondary Motor</t>
  </si>
  <si>
    <t>Main projection is fine, all branches fade out.</t>
  </si>
  <si>
    <t>2017-05-04_R-002</t>
  </si>
  <si>
    <t>[65938.6, 49667.9, 18497.0]</t>
  </si>
  <si>
    <t>2017-05-04_R-003</t>
  </si>
  <si>
    <t>[65874.3, 49793.4, 18545.1]</t>
  </si>
  <si>
    <t>Everything out of soma dims out.</t>
  </si>
  <si>
    <t>2017-05-04_R-004</t>
  </si>
  <si>
    <t>[65931.6, 49848.9, 18528.0]</t>
  </si>
  <si>
    <t>2017-05-04_R-005</t>
  </si>
  <si>
    <t>[65745.3, 49498.4, 18623.1]</t>
  </si>
  <si>
    <t>Nothing out of soma.</t>
  </si>
  <si>
    <t>2017-05-04_R-006</t>
  </si>
  <si>
    <t>[65721.4, 49841.4, 18664.2]</t>
  </si>
  <si>
    <t>2017-05-04_R-007</t>
  </si>
  <si>
    <t>[65668.2, 49826.4, 18682.2]</t>
  </si>
  <si>
    <t>2017-05-04_R-008</t>
  </si>
  <si>
    <t>[63828.6, 50556.8, 21840.4]</t>
  </si>
  <si>
    <t>2017-05-04_R-009</t>
  </si>
  <si>
    <t>[65796.9, 49916.7, 18644.1]</t>
  </si>
  <si>
    <t>2017-05-04_R-010</t>
  </si>
  <si>
    <t>[65846.3, 49911.3, 18741.2]</t>
  </si>
  <si>
    <t>2017-05-04_R-011</t>
  </si>
  <si>
    <t>[65855.8, 49705.6, 18737.2]</t>
  </si>
  <si>
    <t>2017-05-04_R-012</t>
  </si>
  <si>
    <t>[65796.3, 49824.1, 18452.0]</t>
  </si>
  <si>
    <t>2017-05-04_R-013</t>
  </si>
  <si>
    <t>[65605.5, 49876.1, 18754.2]</t>
  </si>
  <si>
    <t>2017-05-04_R-014</t>
  </si>
  <si>
    <t>[65745.0, 49819.5, 18828.3]</t>
  </si>
  <si>
    <t>2017-05-04_R-015</t>
  </si>
  <si>
    <t>[65836.4, 49956.3, 18906.9]</t>
  </si>
  <si>
    <t>2017-05-04_R-016</t>
  </si>
  <si>
    <t>[63909.8, 50340.8, 21602.2]</t>
  </si>
  <si>
    <t>2017-05-04_R-017</t>
  </si>
  <si>
    <t>[65820.3, 49633.8, 19178.6]</t>
  </si>
  <si>
    <t>Somatomotor area</t>
  </si>
  <si>
    <t>2017-05-04_R-018</t>
  </si>
  <si>
    <t>[65761.1, 49622.2, 19235.7]</t>
  </si>
  <si>
    <t>gets very dim and eventually goes into black area</t>
  </si>
  <si>
    <t>2017-05-04_R-019</t>
  </si>
  <si>
    <t>[65772.9, 49548.4, 19267.7]</t>
  </si>
  <si>
    <t>2017-05-04_R-020</t>
  </si>
  <si>
    <t>[65940.8, 49637.8, 19275.7]</t>
  </si>
  <si>
    <t>2017-05-04_R-021</t>
  </si>
  <si>
    <t>[65755.0, 49823.0, 19298.7]</t>
  </si>
  <si>
    <t>2017-05-04_R-022</t>
  </si>
  <si>
    <t>[65606.1, 49600.1, 19286.7]</t>
  </si>
  <si>
    <t>2017-05-04_R-023</t>
  </si>
  <si>
    <t>[65816.2, 49437.9, 19281.7]</t>
  </si>
  <si>
    <t>2017-05-04_R-024</t>
  </si>
  <si>
    <t>[65789.9, 49720.2, 19343.8]</t>
  </si>
  <si>
    <t>too dim to finish tracing</t>
  </si>
  <si>
    <t>2017-05-04_R-025</t>
  </si>
  <si>
    <t>[65856.2, 49462.1, 19370.8]</t>
  </si>
  <si>
    <t>2017-05-04_R-026</t>
  </si>
  <si>
    <t>[65865.5, 49466.5, 19370.8]</t>
  </si>
  <si>
    <t>2017-05-04_R-027</t>
  </si>
  <si>
    <t>[65890.1, 49507.3, 19406.8]</t>
  </si>
  <si>
    <t>2017-05-04_R-028</t>
  </si>
  <si>
    <t>[65783.0, 49506.0, 19406.8]</t>
  </si>
  <si>
    <t>2017-05-04_R-029</t>
  </si>
  <si>
    <t>[65837.0, 49508.6, 19387.8]</t>
  </si>
  <si>
    <t>2017-05-04_R-030</t>
  </si>
  <si>
    <t>[65914.7, 49515.3, 19453.8]</t>
  </si>
  <si>
    <t>too many problem ends</t>
  </si>
  <si>
    <t>2017-05-04_R-031</t>
  </si>
  <si>
    <t>[65843.5, 49580.3, 19454.3]</t>
  </si>
  <si>
    <t>2017-05-04_R-032</t>
  </si>
  <si>
    <t>[65854.4, 49836.7, 19288.7]</t>
  </si>
  <si>
    <t>2017-05-04_R-033</t>
  </si>
  <si>
    <t>[65862.6, 49713.0, 18705.2]</t>
  </si>
  <si>
    <t>2017-05-04_R-034</t>
  </si>
  <si>
    <t>[65891.1, 49763.9, 18706.2]</t>
  </si>
  <si>
    <t>2017-05-04_R-035</t>
  </si>
  <si>
    <t>[65808.5, 49643.5, 18709.2]</t>
  </si>
  <si>
    <t>2017-05-04_R-036</t>
  </si>
  <si>
    <t>[65667.6, 49790.4, 19372.8]</t>
  </si>
  <si>
    <t>2017-05-04_R-037</t>
  </si>
  <si>
    <t>[65601.8, 49810.5, 19334.7]</t>
  </si>
  <si>
    <t>2017-05-04_R-038</t>
  </si>
  <si>
    <t>[63822.8, 50492.2, 21722.3]</t>
  </si>
  <si>
    <t>2017-05-04_R-039</t>
  </si>
  <si>
    <t>[63842.2, 50531.6, 21775.4]</t>
  </si>
  <si>
    <t>2017-05-04_R-040</t>
  </si>
  <si>
    <t>[65822.4, 49802.4, 19420.8]</t>
  </si>
  <si>
    <t>2017-05-04_R-041</t>
  </si>
  <si>
    <t>[65662.0, 49761.9, 19424.8]</t>
  </si>
  <si>
    <t>2017-05-04_R-042</t>
  </si>
  <si>
    <t>[65686.2, 49747.3, 19425.8]</t>
  </si>
  <si>
    <t>2017-05-04_R-043</t>
  </si>
  <si>
    <t>[65773.2, 49788.4, 19436.8]</t>
  </si>
  <si>
    <t>2017-05-04_R-044</t>
  </si>
  <si>
    <t>[65916.1, 49718.0, 19488.9]</t>
  </si>
  <si>
    <t>2017-05-04_R-045</t>
  </si>
  <si>
    <t>[65775.9, 49838.5, 19488.9]</t>
  </si>
  <si>
    <t>2017-05-04_R-046</t>
  </si>
  <si>
    <t>[65928.4, 49616.1, 19535.9]</t>
  </si>
  <si>
    <t>2017-05-04_R-047</t>
  </si>
  <si>
    <t>[65745.8, 49601.9, 19503.9]</t>
  </si>
  <si>
    <t>2017-05-04_R-048</t>
  </si>
  <si>
    <t>[65692.0, 49791.6, 19545.9]</t>
  </si>
  <si>
    <t>2017-05-04_R-049</t>
  </si>
  <si>
    <t>[65834.7, 49792.4, 19532.9]</t>
  </si>
  <si>
    <t>2017-05-04_R-050</t>
  </si>
  <si>
    <t>[65994.3, 49661.3, 19557.9]</t>
  </si>
  <si>
    <t>2017-05-04_R-051</t>
  </si>
  <si>
    <t>[65926.2, 49971.0, 18815.3]</t>
  </si>
  <si>
    <t>2017-05-04_R-052</t>
  </si>
  <si>
    <t>[65623.6, 49915.8, 18773.3]</t>
  </si>
  <si>
    <t>2017-05-04_R-053</t>
  </si>
  <si>
    <t>[65783.4, 49710.7, 18770.3]</t>
  </si>
  <si>
    <t>2017-05-04_R-054</t>
  </si>
  <si>
    <t>[65860.2, 49562.1, 19578.0]</t>
  </si>
  <si>
    <t>2017-05-04_R-055</t>
  </si>
  <si>
    <t>[65842.2, 49578.6, 19603.0]</t>
  </si>
  <si>
    <t>2017-05-04_R-056</t>
  </si>
  <si>
    <t>[65903.6, 49792.7, 19607.0]</t>
  </si>
  <si>
    <t>2017-05-04_R-057</t>
  </si>
  <si>
    <t>[65979.0, 49697.5, 19668.0]</t>
  </si>
  <si>
    <t>2017-05-04_R-058</t>
  </si>
  <si>
    <t>[66020.1, 48744.5, 23539.4]</t>
  </si>
  <si>
    <t>2017-05-04_R-059</t>
  </si>
  <si>
    <t>[66013.5, 48826.3, 23565.4]</t>
  </si>
  <si>
    <t>2017-05-04_R-060</t>
  </si>
  <si>
    <t>[66135.2, 49254.9, 23821.6]</t>
  </si>
  <si>
    <t>2017-05-04_R-061</t>
  </si>
  <si>
    <t>[66325.2, 49130.4, 23931.7]</t>
  </si>
  <si>
    <t>2017-05-04_R-062</t>
  </si>
  <si>
    <t>[66166.1, 49235.0, 24062.8]</t>
  </si>
  <si>
    <t>2017-05-04_R-063</t>
  </si>
  <si>
    <t>[65871.7, 49311.2, 23660.5]</t>
  </si>
  <si>
    <t>2017-05-04_R-064</t>
  </si>
  <si>
    <t>[65820.4, 49221.8, 23668.5]</t>
  </si>
  <si>
    <t>2017-05-04_R-065</t>
  </si>
  <si>
    <t>[65918.2, 49189.3, 23653.5]</t>
  </si>
  <si>
    <t>2017-05-04_R-066</t>
  </si>
  <si>
    <t>[66060.8, 49161.0, 23659.5]</t>
  </si>
  <si>
    <t>2017-05-04_G-073</t>
  </si>
  <si>
    <t>[64179.6, 51121.0, 23025.1]</t>
  </si>
  <si>
    <t xml:space="preserve">5 hours </t>
  </si>
  <si>
    <t>AA0223</t>
  </si>
  <si>
    <t>2017-04-19_G-001</t>
  </si>
  <si>
    <t>[65533.8, 50974.4, 21196.5]</t>
  </si>
  <si>
    <t>2017-04-19_G-001_CA</t>
  </si>
  <si>
    <t>signal starts out fine, gets very bad in main projection region. Exported to unfinished folder.</t>
  </si>
  <si>
    <t>2017-04-19_G-002</t>
  </si>
  <si>
    <t>[65321.4, 51219.9, 21169.5]</t>
  </si>
  <si>
    <t>TH/HY</t>
  </si>
  <si>
    <t>2017-04-19_G-002_AZ</t>
  </si>
  <si>
    <t>main axon fine but becomes really dim, unable to finish tracing</t>
  </si>
  <si>
    <t>2017-04-19_G-003</t>
  </si>
  <si>
    <t>[65632.7, 51514.3, 21180.5]</t>
  </si>
  <si>
    <t>2017-04-19_G-003_DR</t>
  </si>
  <si>
    <t>Bad spotty signal.</t>
  </si>
  <si>
    <t>2017-04-19_G-004</t>
  </si>
  <si>
    <t>[65617.9, 51337.3, 21143.3]</t>
  </si>
  <si>
    <t>2017-04-19_G-004_AZ</t>
  </si>
  <si>
    <t>dim signal, unable to finish tracing out completely</t>
  </si>
  <si>
    <t>2017-04-19_G-005</t>
  </si>
  <si>
    <t>[65532.7, 51529.4, 21206.5]</t>
  </si>
  <si>
    <t>signal fades out in a couple of places, but overall complete; traced everything out of the soma--can't distinguish axon</t>
  </si>
  <si>
    <t>not confident in tracing</t>
  </si>
  <si>
    <t>2017-04-19_G-006</t>
  </si>
  <si>
    <t>[65345.9, 51520.9, 21242.5]</t>
  </si>
  <si>
    <t>2017-04-19_G-006_AZ</t>
  </si>
  <si>
    <t>bad signall, very dim  --everything traced out</t>
  </si>
  <si>
    <t>2017-04-19_G-007</t>
  </si>
  <si>
    <t>[65653.8, 51487.9, 21199.5]</t>
  </si>
  <si>
    <t>2017-04-19_G-007_DR</t>
  </si>
  <si>
    <t>Too many ends fade out to be confident in traces.</t>
  </si>
  <si>
    <t>2017-04-19_G-008</t>
  </si>
  <si>
    <t>[65267.2, 51361.9, 21104.6]</t>
  </si>
  <si>
    <t>2017-04-19_G-008_CA</t>
  </si>
  <si>
    <t>bad signal. --everything traced out</t>
  </si>
  <si>
    <t>2017-04-19_G-009</t>
  </si>
  <si>
    <t>65600.6, 51261.1, 21082.6</t>
  </si>
  <si>
    <t>projects out; somewhat good, but not quite; too many dim ends</t>
  </si>
  <si>
    <t>AA0152</t>
  </si>
  <si>
    <t>2017-04-19_G-009_SA_DR</t>
  </si>
  <si>
    <t>2017-04-19_G-010</t>
  </si>
  <si>
    <t>[65522.3, 51268.1, 21129.6]</t>
  </si>
  <si>
    <t>2017-04-19_G-010_CA</t>
  </si>
  <si>
    <t>signal starts out strong, becomes untraceable quickly  --everything traced out</t>
  </si>
  <si>
    <t>2017-04-19_G-011</t>
  </si>
  <si>
    <t>[65439.3, 51274.1, 21242.5]</t>
  </si>
  <si>
    <t>2017-04-19_G-011_DR</t>
  </si>
  <si>
    <t>Axon starts out strong, signal fades out though.</t>
  </si>
  <si>
    <t>2017-04-19_G-012</t>
  </si>
  <si>
    <t>65747.6, 51270.8, 21291.4</t>
  </si>
  <si>
    <t>2017-04-19_G-012_BDS</t>
  </si>
  <si>
    <t>axon appears to come out of dendrite; projects out</t>
  </si>
  <si>
    <t>AA0153</t>
  </si>
  <si>
    <t>2017-04-19_G-012_CA</t>
  </si>
  <si>
    <t>2017-04-19_G-013</t>
  </si>
  <si>
    <t>[65302.8, 51605.6, 21159.6]</t>
  </si>
  <si>
    <t>2017-04-19_G-013_CA</t>
  </si>
  <si>
    <t>2017-04-19_G-014</t>
  </si>
  <si>
    <t>[64993.0, 50764.4, 22482.1]</t>
  </si>
  <si>
    <t>2017-04-19_G-014_CA</t>
  </si>
  <si>
    <t>signal starts out strong, becomes untraceable in the main projection region (somatosensory area)</t>
  </si>
  <si>
    <t>2017-04-19_G-015</t>
  </si>
  <si>
    <t>67911.8, 49936.0, 23768.8</t>
  </si>
  <si>
    <t>signal is good, some branches are dim.</t>
  </si>
  <si>
    <t>AA0154</t>
  </si>
  <si>
    <t>2017-04-19_G-016</t>
  </si>
  <si>
    <t>67972.5, 49895.7, 23782.9</t>
  </si>
  <si>
    <t>2017-04-19_G-016_CA</t>
  </si>
  <si>
    <t>signal is good</t>
  </si>
  <si>
    <t>AA0155</t>
  </si>
  <si>
    <t>2017-04-19_G-016_SA_BDS</t>
  </si>
  <si>
    <t>2017-04-19_G-017</t>
  </si>
  <si>
    <t>67991.0, 49915.8, 23783.0</t>
  </si>
  <si>
    <t>2017-04-19_G-017_CA</t>
  </si>
  <si>
    <t>AA0156</t>
  </si>
  <si>
    <t>2017-04-19_G-017_SA_BD</t>
  </si>
  <si>
    <t>2017-04-19_G-018</t>
  </si>
  <si>
    <t>67772.9, 49737.1, 24203.3</t>
  </si>
  <si>
    <t>AA0157</t>
  </si>
  <si>
    <t>2017-04-19_G-019</t>
  </si>
  <si>
    <t>67824.3, 49651.0, 24121.3</t>
  </si>
  <si>
    <t>split</t>
  </si>
  <si>
    <t>some branches are dim, overall ok</t>
  </si>
  <si>
    <t>AA0158</t>
  </si>
  <si>
    <t>2017-04-19_G-019_SA_GB</t>
  </si>
  <si>
    <t>2017-04-19_G-020</t>
  </si>
  <si>
    <t>[65456.8, 50736.3, 21275.3]</t>
  </si>
  <si>
    <t>2017-04-19_G-020_AZ</t>
  </si>
  <si>
    <t>dim signal</t>
  </si>
  <si>
    <t>2017-04-19_G-021</t>
  </si>
  <si>
    <t>[65397.8, 51448.4, 21135.0]</t>
  </si>
  <si>
    <t xml:space="preserve">too many dim ends </t>
  </si>
  <si>
    <t xml:space="preserve">MW: Does not look like it should be attempted any further. Very dim projections. </t>
  </si>
  <si>
    <t>2017-04-19_G-022</t>
  </si>
  <si>
    <t>68402.7, 50065.4, 24120.6</t>
  </si>
  <si>
    <t>SB</t>
  </si>
  <si>
    <t xml:space="preserve">has a lot of branches that look like crossovers. Good amount of problem ends </t>
  </si>
  <si>
    <t>AA0159</t>
  </si>
  <si>
    <t>has a region with missing tiles</t>
  </si>
  <si>
    <t>2017-04-19_G-023</t>
  </si>
  <si>
    <t>67909.0, 49067.4, 24015.3</t>
  </si>
  <si>
    <t>Primary Visual Cortex</t>
  </si>
  <si>
    <t>projects to dorsal LGN</t>
  </si>
  <si>
    <t>AA0160</t>
  </si>
  <si>
    <t>2017-04-19_G-024</t>
  </si>
  <si>
    <t>67968.2, 49597.0, 24029.3</t>
  </si>
  <si>
    <t>signal is decent</t>
  </si>
  <si>
    <t>AA0161</t>
  </si>
  <si>
    <t>2017-04-19_G-025</t>
  </si>
  <si>
    <t>67739.5, 49835.9, 23702.7</t>
  </si>
  <si>
    <t>2017-04-19_G-025_BDS</t>
  </si>
  <si>
    <t>signal is very good, very clear; no uniques</t>
  </si>
  <si>
    <t>AA0162</t>
  </si>
  <si>
    <t>2017-04-19_G-025_CA</t>
  </si>
  <si>
    <t>2017-04-19_G-026</t>
  </si>
  <si>
    <t>65574.4, 51188.5, 21650.9</t>
  </si>
  <si>
    <t>AA0163</t>
  </si>
  <si>
    <t>2017-04-19_G-027</t>
  </si>
  <si>
    <t>65438.0, 50928.5, 22313.3</t>
  </si>
  <si>
    <t>AA0164</t>
  </si>
  <si>
    <t>Overall good, signal is clear on most areas with only some dim branches</t>
  </si>
  <si>
    <t>2017-04-19_G-028</t>
  </si>
  <si>
    <t>68095.0, 50053.5, 23835.0</t>
  </si>
  <si>
    <t>AA0165</t>
  </si>
  <si>
    <t>2017-04-19_G-029</t>
  </si>
  <si>
    <t>68273.1, 50248.0, 23859.0</t>
  </si>
  <si>
    <t>AA0166</t>
  </si>
  <si>
    <t>2017-04-19_G-030</t>
  </si>
  <si>
    <t>[67975.6, 49802.8, 24318.0]</t>
  </si>
  <si>
    <t>signal is good until it reaches contralateral entorhinal cortex, becomes untraceable</t>
  </si>
  <si>
    <t>2017-04-19_G-031</t>
  </si>
  <si>
    <t>[64803.0, 50941.8, 22195.4]</t>
  </si>
  <si>
    <t xml:space="preserve">main axon starts off strong, dims out </t>
  </si>
  <si>
    <t>2017-04-19_G-032</t>
  </si>
  <si>
    <t>[64743.1, 50973.9, 22123.0]</t>
  </si>
  <si>
    <t>GB: agreed</t>
  </si>
  <si>
    <t xml:space="preserve">MW:Too  many problem ends. Dim tertiary branches </t>
  </si>
  <si>
    <t>2017-04-19_G-033</t>
  </si>
  <si>
    <t>[65163.8, 51330.3, 21800.8]</t>
  </si>
  <si>
    <t>2017-04-19_G-034</t>
  </si>
  <si>
    <t>65290.6, 51370.1, 21474.7</t>
  </si>
  <si>
    <t>signal is fair</t>
  </si>
  <si>
    <t>AA0167</t>
  </si>
  <si>
    <t>2017-04-19_G-034_SA_BD</t>
  </si>
  <si>
    <t>2017-04-19_G-035</t>
  </si>
  <si>
    <t>[68210.0, 50091.1, 24248.2]</t>
  </si>
  <si>
    <t>Can trace axon from subiculum to opposite subiculum but signal is too dim for ANY branches; unfinished neurons</t>
  </si>
  <si>
    <t>2017-04-19_G-036</t>
  </si>
  <si>
    <t>[68334.8, 50206.6, 24244.4]</t>
  </si>
  <si>
    <t>very dim branches</t>
  </si>
  <si>
    <t>2017-04-19_G-037</t>
  </si>
  <si>
    <t>68052.0, 50163.5, 24277.3</t>
  </si>
  <si>
    <t>AA0168</t>
  </si>
  <si>
    <t>2017-04-19_R-001</t>
  </si>
  <si>
    <t>[67329.3, 49417.9, 18274.3]</t>
  </si>
  <si>
    <t>2017-04-19_R-002</t>
  </si>
  <si>
    <t>[67052.4, 49439.2, 18862.2]</t>
  </si>
  <si>
    <t xml:space="preserve">All ends fade out. </t>
  </si>
  <si>
    <t>2017-04-19_R-003</t>
  </si>
  <si>
    <t>67296.8, 49358.7, 19013.5</t>
  </si>
  <si>
    <t>main axon strong, mostly visible endpoints, some ends fade</t>
  </si>
  <si>
    <t>AA0169</t>
  </si>
  <si>
    <t>(Johan) This one is really borderline.</t>
  </si>
  <si>
    <t>2017-04-19_R-004</t>
  </si>
  <si>
    <t>[67193.5, 49206.1, 19095.9]</t>
  </si>
  <si>
    <t>gets bright after first tile, then fades out again</t>
  </si>
  <si>
    <t>2017-04-19_R-005</t>
  </si>
  <si>
    <t>[67008.6, 49133.0, 19099.4]</t>
  </si>
  <si>
    <t>too many dim ends</t>
  </si>
  <si>
    <t>2017-04-19_R-006</t>
  </si>
  <si>
    <t>[64902.7, 50433.7, 21383.8]</t>
  </si>
  <si>
    <t>2017-04-19_G-038</t>
  </si>
  <si>
    <t>67993.3, 50098.7, 24292.5</t>
  </si>
  <si>
    <t>AA0170</t>
  </si>
  <si>
    <t>2017-04-19_G-039</t>
  </si>
  <si>
    <t>[68216.3, 49366.4, 24336.5]</t>
  </si>
  <si>
    <t>2017-04-19_G-040</t>
  </si>
  <si>
    <t>67938.4, 50082.8, 24346.0</t>
  </si>
  <si>
    <t>2017-04-19_G-040_AZ</t>
  </si>
  <si>
    <t>AA0171</t>
  </si>
  <si>
    <t>Some dim branches</t>
  </si>
  <si>
    <t>2017-04-19_G-041</t>
  </si>
  <si>
    <t>[64836.9, 51049.4, 22406.3]</t>
  </si>
  <si>
    <t>2017-04-19_G-041_SA_BD</t>
  </si>
  <si>
    <t>MW: interesting neuron. bright axon  projections are bright but some branches don't have fragments so watch for that (axon [64777.0, 51072.5, 22381.8]) ; too many problem ends</t>
  </si>
  <si>
    <t>2017-04-19_G-042</t>
  </si>
  <si>
    <t>[65555.3, 51680.6, 21542.6]</t>
  </si>
  <si>
    <t>2017-04-19_G-042_SA_DR</t>
  </si>
  <si>
    <t>MW: starts out in a dense area, but will get brighter as you go along  axon [65470.3, 51727.3, 21455.5]</t>
  </si>
  <si>
    <t>DR: Ends fade out. Not confident in tracing.</t>
  </si>
  <si>
    <t>2017-04-19_G-043</t>
  </si>
  <si>
    <t>[65636.8, 51577.0, 21624.8]</t>
  </si>
  <si>
    <t>MW: in dense area as well but fragments help greatly even though area is dense;GB: traced all but can't determine which is axon</t>
  </si>
  <si>
    <t>2017-04-19_G-044</t>
  </si>
  <si>
    <t>[64585.1, 50996.2, 22623.0]</t>
  </si>
  <si>
    <t>MW: some dim areas but should be able to trace completely  axon [64659.1, 50935.0, 22619.1] </t>
  </si>
  <si>
    <t>PB: dendrites quickly get too dim to trace confidently</t>
  </si>
  <si>
    <t>2017-04-19_G-045</t>
  </si>
  <si>
    <t>65337.6, 50906.7, 22564.7</t>
  </si>
  <si>
    <t>AA0172</t>
  </si>
  <si>
    <t>2017-04-19_G-046</t>
  </si>
  <si>
    <t>[65507.8, 51358.6, 21608.5]</t>
  </si>
  <si>
    <t>2017-04-19_G-046_SA_DR</t>
  </si>
  <si>
    <t>Too dim and confusing to be confident in tracing.</t>
  </si>
  <si>
    <t>MW: axon [65501.1, 51358.6, 21628.0] </t>
  </si>
  <si>
    <t>2017-04-19_G-047</t>
  </si>
  <si>
    <t>68025.1, 50261.9, 24311.8</t>
  </si>
  <si>
    <t>AA0173</t>
  </si>
  <si>
    <t>2017-04-19_G-047_SA_BD_novo</t>
  </si>
  <si>
    <t>2017-04-19_G-048</t>
  </si>
  <si>
    <t>[68248.4, 50052.0, 24379.4]</t>
  </si>
  <si>
    <t>2017-04-19_G-048_AZ</t>
  </si>
  <si>
    <t>projection area really dim and impossible to trace</t>
  </si>
  <si>
    <t>2017-04-19_G-049</t>
  </si>
  <si>
    <t>[68195.8, 50247.7, 24384.4]</t>
  </si>
  <si>
    <t>2017-04-19_G-049_AZ</t>
  </si>
  <si>
    <t>projection area really dim</t>
  </si>
  <si>
    <t>2017-04-19_G-050</t>
  </si>
  <si>
    <t>[68207.0, 50300.0, 24144.7]</t>
  </si>
  <si>
    <t>2017-04-19_G-050_AZ</t>
  </si>
  <si>
    <t>projection area really dim; interesting symmetry</t>
  </si>
  <si>
    <t>2017-06-10_G-001</t>
  </si>
  <si>
    <t>[65079.9, 48312.4, 20574.2]</t>
  </si>
  <si>
    <t>ZI</t>
  </si>
  <si>
    <t>AA0174</t>
  </si>
  <si>
    <t>2017-06-10_G-002</t>
  </si>
  <si>
    <t>[65221.0, 48365.4, 20434.6]</t>
  </si>
  <si>
    <t>Very interesting neuron (main axon travels to pons prior to MB). Branches off past dendrites. Very knotted and many t.</t>
  </si>
  <si>
    <t>AA0175</t>
  </si>
  <si>
    <t>2017-06-10_G-003</t>
  </si>
  <si>
    <t>[65184.4, 48235.7, 20710.4]</t>
  </si>
  <si>
    <t>signal is mixed. Becomes fuzzy and ambiguous near the edge of the brain. Confident about the overall projection pattern.</t>
  </si>
  <si>
    <t>AA0176</t>
  </si>
  <si>
    <t>2017-06-10_G-004</t>
  </si>
  <si>
    <t>[65094.9, 48287.2, 20640.8]</t>
  </si>
  <si>
    <t>Branched areas are too dim to complete. Most fizzle out.</t>
  </si>
  <si>
    <t>2017-06-10_G-005</t>
  </si>
  <si>
    <t>[65023.3, 48238.5, 20633.3]</t>
  </si>
  <si>
    <t>5.5 hrs. axon &amp; dendrites</t>
  </si>
  <si>
    <t>overall projection pattern seems correct. Unsure about correctness of finer details once axon reaches edge of the brain</t>
  </si>
  <si>
    <t>2017-06-10_G-006</t>
  </si>
  <si>
    <t>[68094.2, 47071.5, 21793.8]</t>
  </si>
  <si>
    <t xml:space="preserve">Axon bundling near begining of axon. Maybe could be completed with fragments, will take another look once fragments are ready. Someone else can look at it as well/if other axons traced you can determine how to trace this one </t>
  </si>
  <si>
    <t>2017-06-10_G-007</t>
  </si>
  <si>
    <t>[67961.5, 47427.7, 22747.2]</t>
  </si>
  <si>
    <t>pre-Subiculum</t>
  </si>
  <si>
    <t>2017-06-10_G-008</t>
  </si>
  <si>
    <t>[65074.7, 48308.2, 20305.8]</t>
  </si>
  <si>
    <t>AA0177</t>
  </si>
  <si>
    <t>7/24/20174</t>
  </si>
  <si>
    <t>3.25 hrs axon</t>
  </si>
  <si>
    <t>2017-06-10_G-009</t>
  </si>
  <si>
    <t>[64934.2, 48261.5, 20223.8]</t>
  </si>
  <si>
    <t>Motor Cortex</t>
  </si>
  <si>
    <t xml:space="preserve">Great Neuron! Very easy to see everything. Ends are very bright and easy to detect. </t>
  </si>
  <si>
    <t>AA0178</t>
  </si>
  <si>
    <t>2017-06-10_G-010</t>
  </si>
  <si>
    <t>[66724.0, 46626.2, 17880.8]</t>
  </si>
  <si>
    <t>Signal is good. Very dense near the soma, likely a missed branch or two there. Vast majority of neuron is complete. pyramidal structure we have seen many times.</t>
  </si>
  <si>
    <t>AA0179</t>
  </si>
  <si>
    <t>2017-06-10_G-011</t>
  </si>
  <si>
    <t>[66657.4, 46581.6, 17698.6]</t>
  </si>
  <si>
    <t>Excellent signal, easy to follow.</t>
  </si>
  <si>
    <t>AA0180</t>
  </si>
  <si>
    <t>2017-06-10_G-012</t>
  </si>
  <si>
    <t>[66899.3, 46517.0, 17822.8]</t>
  </si>
  <si>
    <t>Motor Cortex </t>
  </si>
  <si>
    <t>Very bright. Good end points. High confidence away from soma. Side branches all bright. </t>
  </si>
  <si>
    <t>AA0181</t>
  </si>
  <si>
    <t>2017-06-10_G-013</t>
  </si>
  <si>
    <t>[66844.2, 46487.2, 18017.0]</t>
  </si>
  <si>
    <t xml:space="preserve">Motor Cortex </t>
  </si>
  <si>
    <t>Very dense at soma; dendrites not fully traceable.Tracing time 6.5 hrs. axon</t>
  </si>
  <si>
    <t>AA0182</t>
  </si>
  <si>
    <t>2017-06-10_G-014</t>
  </si>
  <si>
    <t>[66856.7, 46812.2, 17908.8]</t>
  </si>
  <si>
    <t>Lost track of signal.</t>
  </si>
  <si>
    <t>2017-06-10_G-015</t>
  </si>
  <si>
    <t>[66735.8, 46742.9, 17830.7]</t>
  </si>
  <si>
    <t>AA0183</t>
  </si>
  <si>
    <t>1.5 hrs axon</t>
  </si>
  <si>
    <t>2017-06-10_G-016</t>
  </si>
  <si>
    <t>[66813.7, 46755.7, 18054.0]</t>
  </si>
  <si>
    <t>lots of problem ends where signal gets too dim too trace or area is really dense and impossible to tell where it continues. Very likely huge chunk of neuron is untraced</t>
  </si>
  <si>
    <t>2017-06-10_G-017</t>
  </si>
  <si>
    <t>[65296.8, 48340.6, 20538.2]</t>
  </si>
  <si>
    <t>Main axon is good, but side branches become too dim</t>
  </si>
  <si>
    <t>2017-06-10_G-018</t>
  </si>
  <si>
    <t>[66894.4, 46485.2, 18101.1]</t>
  </si>
  <si>
    <t>Signal is very good</t>
  </si>
  <si>
    <t>AA0184</t>
  </si>
  <si>
    <t>2017-06-10_G-019</t>
  </si>
  <si>
    <t>[66903.7, 46778.3, 18047.5]</t>
  </si>
  <si>
    <t>AA0185</t>
  </si>
  <si>
    <t>2017-06-10_G-020</t>
  </si>
  <si>
    <t>[66611.0, 46719.0, 17795.7]</t>
  </si>
  <si>
    <t>CTX</t>
  </si>
  <si>
    <t>Ends are too dim.</t>
  </si>
  <si>
    <t>2017-06-10_G-021</t>
  </si>
  <si>
    <t>[66841.4, 46782.1, 18108.1]</t>
  </si>
  <si>
    <t>Dim and dense don't mix</t>
  </si>
  <si>
    <t>2017-06-10_G-022</t>
  </si>
  <si>
    <t>[66739.6, 46732.9, 18117.1]</t>
  </si>
  <si>
    <t>2 hrs.</t>
  </si>
  <si>
    <t>AA0186</t>
  </si>
  <si>
    <t>2017-06-10_G-023</t>
  </si>
  <si>
    <t>[67733.9, 47093.3, 22622.5]</t>
  </si>
  <si>
    <t>too much doubling and too dense to finish tracing main axon</t>
  </si>
  <si>
    <t>2017-06-10_G-024</t>
  </si>
  <si>
    <t>AA0187</t>
  </si>
  <si>
    <t>2017-06-10_G-025</t>
  </si>
  <si>
    <t>[66805.8, 46564.8, 17728.6]</t>
  </si>
  <si>
    <t>AA0188</t>
  </si>
  <si>
    <t>2017-06-10_G-026</t>
  </si>
  <si>
    <t>[67751.3, 47700.2, 22715.0]</t>
  </si>
  <si>
    <t>2 hrs axon &amp; dendrites</t>
  </si>
  <si>
    <t>Ends are confusing.</t>
  </si>
  <si>
    <t>2017-06-10_G-027</t>
  </si>
  <si>
    <t>[67661.8, 47470.1, 22500.7]</t>
  </si>
  <si>
    <t>1 hr. axon &amp; dendrites</t>
  </si>
  <si>
    <t>AA0189</t>
  </si>
  <si>
    <t>2017-06-10_G-028</t>
  </si>
  <si>
    <t>[66761.8, 46752.4, 17796.2]</t>
  </si>
  <si>
    <t>Projection areas too dim.</t>
  </si>
  <si>
    <t>2017-06-10_G-029</t>
  </si>
  <si>
    <t>[66765.6, 46513.2, 17550.4]</t>
  </si>
  <si>
    <t>signal is decent. mid-sized cortical neuron</t>
  </si>
  <si>
    <t>AA0190</t>
  </si>
  <si>
    <t>2017-06-10_G-030</t>
  </si>
  <si>
    <t>[67650.8, 47468.1, 22496.5]</t>
  </si>
  <si>
    <t>half hr. axon &amp; dendrites</t>
  </si>
  <si>
    <t>AA0191</t>
  </si>
  <si>
    <t>2017-06-10_G-031</t>
  </si>
  <si>
    <t>[67602.7, 47452.3, 22502.6]</t>
  </si>
  <si>
    <t>AA0192</t>
  </si>
  <si>
    <t>2017-06-10_G-032</t>
  </si>
  <si>
    <t>[67769.5, 47246.3, 22676.4]</t>
  </si>
  <si>
    <t>very dense and lots of doubling. Axon gets very dim near soma</t>
  </si>
  <si>
    <t>2017-06-28_G-001</t>
  </si>
  <si>
    <t>[68618.2, 47958.6, 24520.1]</t>
  </si>
  <si>
    <t>2017-06-28_G-001_BD</t>
  </si>
  <si>
    <t xml:space="preserve"> 4 hrs; very bright signal</t>
  </si>
  <si>
    <t>AA0244</t>
  </si>
  <si>
    <t>2 hours</t>
  </si>
  <si>
    <t>2017-06-28_G-002</t>
  </si>
  <si>
    <t>[67366.8, 46786.5, 19485.2]</t>
  </si>
  <si>
    <t>7.25 hrs, dendrites 1 hr; very bright signal</t>
  </si>
  <si>
    <t>AA0245</t>
  </si>
  <si>
    <t>6 hrs</t>
  </si>
  <si>
    <t>2017-06-28_G-003</t>
  </si>
  <si>
    <t>[68544.2, 47923.5, 24409.2]</t>
  </si>
  <si>
    <t>2 very dim ends</t>
  </si>
  <si>
    <t>AA0246</t>
  </si>
  <si>
    <t>1.5 hours axon</t>
  </si>
  <si>
    <t>2017-06-28_G-004</t>
  </si>
  <si>
    <t>[68745.5, 48055.7, 24411.7]</t>
  </si>
  <si>
    <t>soma region too ambiguous; other regions also ambiguous</t>
  </si>
  <si>
    <t>2017-06-28_G-005</t>
  </si>
  <si>
    <t>[69068.4, 47865.8, 24229.4]</t>
  </si>
  <si>
    <t>AA0247</t>
  </si>
  <si>
    <t>2.75 hours</t>
  </si>
  <si>
    <t>2017-06-28_G-006</t>
  </si>
  <si>
    <t>[68868.7, 47748.0, 24275.6]</t>
  </si>
  <si>
    <t>~6 hrs</t>
  </si>
  <si>
    <t>AA0248</t>
  </si>
  <si>
    <t>signal is good, interesting morphology</t>
  </si>
  <si>
    <t>2017-06-28_G-007</t>
  </si>
  <si>
    <t>[68715.0, 48108.9, 24507.1]</t>
  </si>
  <si>
    <t xml:space="preserve">4 hrs; </t>
  </si>
  <si>
    <t>AA0249</t>
  </si>
  <si>
    <t>2017-06-28_G-008</t>
  </si>
  <si>
    <t>[67567.3, 46930.8, 19274.1]</t>
  </si>
  <si>
    <t>Timing: 3 days</t>
  </si>
  <si>
    <t>AA0250</t>
  </si>
  <si>
    <t>2017-06-28_G-009</t>
  </si>
  <si>
    <t>[68661.7, 47981.5, 24366.5]</t>
  </si>
  <si>
    <t>AA0251</t>
  </si>
  <si>
    <t>2017-06-28_G-010</t>
  </si>
  <si>
    <t>[68868.2, 47747.4, 24272.4]</t>
  </si>
  <si>
    <t>Same as G-006</t>
  </si>
  <si>
    <t>4 hrs. axon &amp; dendrites</t>
  </si>
  <si>
    <t>2017-06-28_G-011</t>
  </si>
  <si>
    <t>[68815.1, 47448.3, 24721.2]</t>
  </si>
  <si>
    <t>one end completely fizzles out</t>
  </si>
  <si>
    <t>AA0282</t>
  </si>
  <si>
    <t>not sure if axon is correct, please review -------------- thanks for the catch! axon corrected!</t>
  </si>
  <si>
    <t>2017-06-28_G-012</t>
  </si>
  <si>
    <t>[69068.2, 47886.5, 24394.8]</t>
  </si>
  <si>
    <t>signal is good for the most part. some auxiliary branches were lost near the soma</t>
  </si>
  <si>
    <t>AA0252</t>
  </si>
  <si>
    <t>2017-06-28_G-013</t>
  </si>
  <si>
    <t>[68438.0, 47518.8, 24393.8]</t>
  </si>
  <si>
    <t>Visual Cortex</t>
  </si>
  <si>
    <t>AA0253</t>
  </si>
  <si>
    <t>2017-06-28_G-014</t>
  </si>
  <si>
    <t>[68812.5, 47532.5, 24601.1]</t>
  </si>
  <si>
    <t>2017-06-28_G-014_AZ</t>
  </si>
  <si>
    <t>ends fizzle out; some parts too dense to trace</t>
  </si>
  <si>
    <t>2017-06-28_G-015</t>
  </si>
  <si>
    <t>[68736.6, 47585.7, 24646.2]</t>
  </si>
  <si>
    <t>Visual cortex</t>
  </si>
  <si>
    <t>18 hrs</t>
  </si>
  <si>
    <t>AA0260</t>
  </si>
  <si>
    <t>2017-06-28_G-016</t>
  </si>
  <si>
    <t>[67425.5, 46768.5, 19659.3]</t>
  </si>
  <si>
    <t xml:space="preserve">10 hours </t>
  </si>
  <si>
    <t>AA0261</t>
  </si>
  <si>
    <t>4 hours</t>
  </si>
  <si>
    <t>2017-06-28_G-017</t>
  </si>
  <si>
    <t>[68512.4, 47403.6, 24497.5]</t>
  </si>
  <si>
    <t>2017-06-28_G-017_AZ</t>
  </si>
  <si>
    <t>missing tile; problem ends where the signal is either too dim or spotty to follow it at main projection area</t>
  </si>
  <si>
    <t>AA0262</t>
  </si>
  <si>
    <t>2017-06-28_G-018</t>
  </si>
  <si>
    <t>[68896.9, 47784.8, 24389.3]</t>
  </si>
  <si>
    <t>can't find axon</t>
  </si>
  <si>
    <t>too dense to find axon</t>
  </si>
  <si>
    <t>2017-06-28_G-019</t>
  </si>
  <si>
    <t>[65660.9, 48784.1, 22205.6]</t>
  </si>
  <si>
    <t>branches dim out very quickly; extremely low confidence</t>
  </si>
  <si>
    <t>2017-06-28_G-020</t>
  </si>
  <si>
    <t>[68577.6, 48141.6, 24432.8]</t>
  </si>
  <si>
    <t>subiculum</t>
  </si>
  <si>
    <t>AA0254</t>
  </si>
  <si>
    <t>1.5 hours</t>
  </si>
  <si>
    <t>2017-06-28_G-021</t>
  </si>
  <si>
    <t>[65500.3, 48829.9, 21982.1]</t>
  </si>
  <si>
    <t>Main axon is good, all branches fade out.</t>
  </si>
  <si>
    <t>2017-06-28_G-022</t>
  </si>
  <si>
    <t>[65510.8, 49127.7, 22055.0]</t>
  </si>
  <si>
    <t>2017-06-28_G-023</t>
  </si>
  <si>
    <t>[69131.2, 47732.8, 24777.5]</t>
  </si>
  <si>
    <t>Dim and ambigous areas</t>
  </si>
  <si>
    <t>2017-06-28_G-024</t>
  </si>
  <si>
    <t>[69199.9, 47900.1, 24565.3]</t>
  </si>
  <si>
    <t>8 hrs; vericosities along axon</t>
  </si>
  <si>
    <t>AA0263</t>
  </si>
  <si>
    <t>7 hrs</t>
  </si>
  <si>
    <t>2017-06-28_G-025</t>
  </si>
  <si>
    <t>[69133.1, 47791.5, 24550.6]</t>
  </si>
  <si>
    <t>2017-06-28_G-025_MW</t>
  </si>
  <si>
    <t>dense and dim but overall medium confidence. interneuron/ local branches only. 5 hours</t>
  </si>
  <si>
    <t>AA0264</t>
  </si>
  <si>
    <t>3.5 HRS</t>
  </si>
  <si>
    <t>2017-06-28_G-026</t>
  </si>
  <si>
    <t>[67647.4, 46911.2, 19290.5]</t>
  </si>
  <si>
    <t>large striatal projections. ~ 20 hours to complete</t>
  </si>
  <si>
    <t>AA0265</t>
  </si>
  <si>
    <t>Problem Ends at [67631.3, 47068.9, 19495.5], [67599.4, 46456.1, 19236.6], [67589.4, 46461.4, 19204.2], [67549.4, 46913.9, 19499.6], [67560.9, 46957.9, 19379.4]. 22 hours to complete</t>
  </si>
  <si>
    <t>2017-06-28_G-027</t>
  </si>
  <si>
    <t>[65252.6, 48959.1, 21968.3]</t>
  </si>
  <si>
    <t>Time: 7 hrs.</t>
  </si>
  <si>
    <t>AA0266</t>
  </si>
  <si>
    <t>2017-06-28_G-028</t>
  </si>
  <si>
    <t>[65559.9, 49041.0, 22263.1]</t>
  </si>
  <si>
    <t xml:space="preserve">very low confidence. very dim branches. </t>
  </si>
  <si>
    <t>2017-06-28_G-029</t>
  </si>
  <si>
    <t>[67413.8, 46822.1, 19609.3]</t>
  </si>
  <si>
    <t>14-15 hours. very bright, good end points. interesting shape (MW)</t>
  </si>
  <si>
    <t>AA0267</t>
  </si>
  <si>
    <t>13-15 hours</t>
  </si>
  <si>
    <t>2017-06-28_G-030</t>
  </si>
  <si>
    <t>[69210.0, 47903.6, 24537.5]</t>
  </si>
  <si>
    <t>2017-06-28_G-030_BD</t>
  </si>
  <si>
    <t>7 hrs; some stiching problems and ambiguity but overall good</t>
  </si>
  <si>
    <t>AA0268</t>
  </si>
  <si>
    <t>2017-06-28_G-031</t>
  </si>
  <si>
    <t>[67494.1, 46873.5, 19302.4]</t>
  </si>
  <si>
    <t>5.75 hours axon</t>
  </si>
  <si>
    <t>AA0269</t>
  </si>
  <si>
    <t>2017-06-28_G-032</t>
  </si>
  <si>
    <t>[68812.3, 48122.4, 24461.6]</t>
  </si>
  <si>
    <t>some ends too dim or area too dense to trace out completely</t>
  </si>
  <si>
    <t>2017-06-28_G-033</t>
  </si>
  <si>
    <t>[68726.1, 48034.4, 24503.2]</t>
  </si>
  <si>
    <t>~3 hours</t>
  </si>
  <si>
    <t>AA0255</t>
  </si>
  <si>
    <t>2017-06-28_G-034</t>
  </si>
  <si>
    <t>[67731.8, 46999.5, 19695.8]</t>
  </si>
  <si>
    <t xml:space="preserve">some ends dim but overall high confidence neuron </t>
  </si>
  <si>
    <t>AA0271</t>
  </si>
  <si>
    <t>several dim branches, ~ 6-7 hours</t>
  </si>
  <si>
    <t>2017-06-28_G-035</t>
  </si>
  <si>
    <t>[67592.9, 47332.8, 19948.1]</t>
  </si>
  <si>
    <t>axon immediately goes directly into another cell in a very dense region.</t>
  </si>
  <si>
    <t>some areas too dense to continue</t>
  </si>
  <si>
    <t>2017-06-28_G-036</t>
  </si>
  <si>
    <t>[67594.8, 47002.4, 19922.9]</t>
  </si>
  <si>
    <t>AA0272</t>
  </si>
  <si>
    <t>2017-06-28_G-037</t>
  </si>
  <si>
    <t>[68554.0, 48088.6, 24451.3]</t>
  </si>
  <si>
    <t>some dim ends at main projection area</t>
  </si>
  <si>
    <t>AA0256</t>
  </si>
  <si>
    <t xml:space="preserve">4 hours </t>
  </si>
  <si>
    <t>2017-06-28_G-038</t>
  </si>
  <si>
    <t>[68476.5, 47472.1, 24489.9]</t>
  </si>
  <si>
    <t>AA0283</t>
  </si>
  <si>
    <t>2017-06-28_G-039</t>
  </si>
  <si>
    <t>[67729.0, 47061.8, 19613.0]</t>
  </si>
  <si>
    <t>2017-06-28_G-040</t>
  </si>
  <si>
    <t>[67679.5, 47212.1, 19812.9]</t>
  </si>
  <si>
    <t>C TX</t>
  </si>
  <si>
    <t xml:space="preserve">too dim to trace and part of neuron just stops at one tile </t>
  </si>
  <si>
    <t>2017-06-28_G-041</t>
  </si>
  <si>
    <t>[67485.7, 46999.7, 19304.6]</t>
  </si>
  <si>
    <t>AA0288</t>
  </si>
  <si>
    <t>2017-06-28_G-043</t>
  </si>
  <si>
    <t>[67197.2, 47532.7, 19612.6]</t>
  </si>
  <si>
    <t>isocortex</t>
  </si>
  <si>
    <t xml:space="preserve">neuron quite dim in a lot of areas. medium confidence </t>
  </si>
  <si>
    <t>AA0273</t>
  </si>
  <si>
    <t>So dim.  Medium confidence. 1.5 hours</t>
  </si>
  <si>
    <t>2017-06-28_G-044</t>
  </si>
  <si>
    <t>[67335.2, 47297.9, 19793.9]</t>
  </si>
  <si>
    <t>projection areas too dim</t>
  </si>
  <si>
    <t>2017-06-28_G-045</t>
  </si>
  <si>
    <t>[68475.4, 47471.6, 24499.9]</t>
  </si>
  <si>
    <t>PART OF G-038!!! ADDED!!!</t>
  </si>
  <si>
    <t>2017-06-28_G-046</t>
  </si>
  <si>
    <t>[68809.7, 47478.8, 24590.0]</t>
  </si>
  <si>
    <t>2017-06-28_G-047</t>
  </si>
  <si>
    <t>[68627.0, 47431.1, 24369.6]</t>
  </si>
  <si>
    <t xml:space="preserve">unsure about accuracy. lots of crossovers near edge of brain </t>
  </si>
  <si>
    <t>AA0270</t>
  </si>
  <si>
    <t>looks like nearby neurons</t>
  </si>
  <si>
    <t>2017-06-28_G-048</t>
  </si>
  <si>
    <t>[67363.6, 46909.9, 19820.1]</t>
  </si>
  <si>
    <t xml:space="preserve">got too dim to be confident of the traces </t>
  </si>
  <si>
    <t>AA0289</t>
  </si>
  <si>
    <t>2017-06-28_G-049</t>
  </si>
  <si>
    <t>[67601.1, 46822.8, 19404.1]</t>
  </si>
  <si>
    <t>bright neuron but small part of the neuron at projection area is cut away (near front of brain) because of lack of tiles there </t>
  </si>
  <si>
    <t>AA0274</t>
  </si>
  <si>
    <t>2017-06-28_G-050</t>
  </si>
  <si>
    <t>[68753.5, 47528.1, 24586.9]</t>
  </si>
  <si>
    <t>looks like it could be too small to be true, but someone else should try it manually</t>
  </si>
  <si>
    <t>AA0290</t>
  </si>
  <si>
    <t>looks good</t>
  </si>
  <si>
    <t>2017-06-28_G-051</t>
  </si>
  <si>
    <t>[68763.4, 47427.2, 24341.9]</t>
  </si>
  <si>
    <t>AA0275</t>
  </si>
  <si>
    <t>2017-06-28_G-052</t>
  </si>
  <si>
    <t>[68994.4, 47747.5, 24229.4]</t>
  </si>
  <si>
    <t>AA0257</t>
  </si>
  <si>
    <t>2017-06-28_G_052_CA</t>
  </si>
  <si>
    <t>2017-06-28_G-053</t>
  </si>
  <si>
    <t>[67362.4, 47277.7, 19929.0]</t>
  </si>
  <si>
    <t>Motor</t>
  </si>
  <si>
    <t>low confidence; too many problem ends</t>
  </si>
  <si>
    <t>2017-06-28_G-054</t>
  </si>
  <si>
    <t>[67622.1, 47168.8, 19777.5]</t>
  </si>
  <si>
    <t>becomes too dim to trace in main projection area</t>
  </si>
  <si>
    <t>2017-06-28_G-055</t>
  </si>
  <si>
    <t>[67597.7, 46883.0, 19491.4]</t>
  </si>
  <si>
    <t>possible interneuron, axon looks like dendrites but fairly certain it is an axon. ~4 hours</t>
  </si>
  <si>
    <t>AA0276</t>
  </si>
  <si>
    <t>certain of axon and neuron correctness; 4 hrs</t>
  </si>
  <si>
    <t>2017-06-28_G-056</t>
  </si>
  <si>
    <t>[67280.1, 47313.4, 19877.7]</t>
  </si>
  <si>
    <t>4.5 hrs; some dim areas, but confident on main projections; possible loop at [66731.8, 46546.6, 19575.9] such as in cell nearby  G-059</t>
  </si>
  <si>
    <t>AA0277</t>
  </si>
  <si>
    <t>2017-06-28_G-057</t>
  </si>
  <si>
    <t>[68581.9, 47941.7, 24508.8]</t>
  </si>
  <si>
    <t xml:space="preserve">Too dense in the projection areas </t>
  </si>
  <si>
    <t>2017-06-28_G-058</t>
  </si>
  <si>
    <t>[68775.8, 48039.5, 24484.2]</t>
  </si>
  <si>
    <t>AA0258</t>
  </si>
  <si>
    <t>45 minutes tracing axon; used frags-100</t>
  </si>
  <si>
    <t>2017-06-28_G-059</t>
  </si>
  <si>
    <t>[67322.4, 47237.9, 19577.4]</t>
  </si>
  <si>
    <t>6.5 hrs; very interesting loop; possibly seen on other nearby cells </t>
  </si>
  <si>
    <t>AA0278</t>
  </si>
  <si>
    <t>~ 6 hours</t>
  </si>
  <si>
    <t>2017-06-28_G-060</t>
  </si>
  <si>
    <t>[67382.1, 46918.2, 19509.9]</t>
  </si>
  <si>
    <t>AA0279</t>
  </si>
  <si>
    <t>2017-06-28_G-061</t>
  </si>
  <si>
    <t>[67216.0, 46802.8, 19534.6]</t>
  </si>
  <si>
    <t>main axon is bright but many side branches are very dim</t>
  </si>
  <si>
    <t>2017-06-28_G-062</t>
  </si>
  <si>
    <t>[67357.7, 47055.9, 19526.8]</t>
  </si>
  <si>
    <t>motor cortex</t>
  </si>
  <si>
    <t>interneuron; dense but doable; similar to nearby interneurons</t>
  </si>
  <si>
    <t>AA0280</t>
  </si>
  <si>
    <t>3.5 hrs. axon with Frag100</t>
  </si>
  <si>
    <t>2017-06-28_G-063</t>
  </si>
  <si>
    <t>[67334.1, 46966.6, 19275.1]</t>
  </si>
  <si>
    <t>AA0281</t>
  </si>
  <si>
    <t>~ 5-6 hours</t>
  </si>
  <si>
    <t>2017-06-28_G-064</t>
  </si>
  <si>
    <t>[67441.7, 46799.8, 19937.2]</t>
  </si>
  <si>
    <t>2017-06-28_G-065</t>
  </si>
  <si>
    <t>[67339.8, 47402.3, 19875.6]</t>
  </si>
  <si>
    <t>ends get very dim</t>
  </si>
  <si>
    <t>2017-06-28_G-066</t>
  </si>
  <si>
    <t>[67585.6, 46961.1, 19723.6]</t>
  </si>
  <si>
    <t>too ambiguous at [67580.8, 46974.0, 19685.8] to be certain of direction; too dense and dim, even dendrites hard to be certain</t>
  </si>
  <si>
    <t>Time: 6 hours; WRONG AXON!</t>
  </si>
  <si>
    <t>2017-06-28_G-067</t>
  </si>
  <si>
    <t>[67552.5, 46550.1, 19290.0]</t>
  </si>
  <si>
    <t>one branch is very dim, others are good</t>
  </si>
  <si>
    <t>AA0284</t>
  </si>
  <si>
    <t>~ 3-4 hours, novel morphology</t>
  </si>
  <si>
    <t>2017-06-28_G-068</t>
  </si>
  <si>
    <t>[67456.0, 47006.0, 19288.5]</t>
  </si>
  <si>
    <t>AA0285</t>
  </si>
  <si>
    <t>Time: 5 hours</t>
  </si>
  <si>
    <t>2017-06-28_G-069</t>
  </si>
  <si>
    <t>[68599.9, 48035.4, 24459.5]</t>
  </si>
  <si>
    <t>AA0259</t>
  </si>
  <si>
    <t>2017-06-28_G-070</t>
  </si>
  <si>
    <t>[67486.6, 46546.8, 19353.7]</t>
  </si>
  <si>
    <t>AA0291</t>
  </si>
  <si>
    <t>2017-06-28_G-071</t>
  </si>
  <si>
    <t>[68815.2, 48099.1, 24403.0]</t>
  </si>
  <si>
    <t>too dense</t>
  </si>
  <si>
    <t>2017-06-28_G-072</t>
  </si>
  <si>
    <t>[67720.5, 46998.3, 19328.6]</t>
  </si>
  <si>
    <t>AA0287</t>
  </si>
  <si>
    <t>2017-06-28_G-073</t>
  </si>
  <si>
    <t>[67426.9, 46875.5, 19576.1]</t>
  </si>
  <si>
    <t xml:space="preserve">problems with soma </t>
  </si>
  <si>
    <t>^wrong axon (dendrite hijacks axon from another cell); real axon untraceable because too dense</t>
  </si>
  <si>
    <t>2017-06-28_G-074</t>
  </si>
  <si>
    <t>[68767.7, 47980.5, 24657.8]</t>
  </si>
  <si>
    <t>2017-06-28_G-074_AZ</t>
  </si>
  <si>
    <t>traced everything out; some ends too dim; some areas too dense to trace</t>
  </si>
  <si>
    <t xml:space="preserve">dense in projection areas cant be accurately constructed </t>
  </si>
  <si>
    <t>2017-06-28_G-075</t>
  </si>
  <si>
    <t>[67671.8, 46906.7, 19676.1]</t>
  </si>
  <si>
    <t>branches become to dim</t>
  </si>
  <si>
    <t>2017-06-28_G-076</t>
  </si>
  <si>
    <t>[67480.8, 47012.6, 19203.2]</t>
  </si>
  <si>
    <t>really good bright signal; some varicosities</t>
  </si>
  <si>
    <t>AA0286</t>
  </si>
  <si>
    <t>Mashtura</t>
  </si>
  <si>
    <t>2017-06-28_G-076_MH</t>
  </si>
  <si>
    <t>2017-06-28_G-077</t>
  </si>
  <si>
    <t>[67621.3, 46941.0, 19616.7]</t>
  </si>
  <si>
    <t>Timing</t>
  </si>
  <si>
    <t>2017-08-10_R-001</t>
  </si>
  <si>
    <t>[65976.4, 48525.9, 19745.2]</t>
  </si>
  <si>
    <t>VAL</t>
  </si>
  <si>
    <t>signal is bright but something feels off. Endpoints break apart into bright, free-floating chunks. morpohology is very simple</t>
  </si>
  <si>
    <t>2017-08-10_R-002</t>
  </si>
  <si>
    <t>[66027.2, 48753.4, 19882.3]</t>
  </si>
  <si>
    <t>2017-08-10_R-003</t>
  </si>
  <si>
    <t>[66133.7, 48647.0, 19924.9]</t>
  </si>
  <si>
    <t>THAL</t>
  </si>
  <si>
    <t>2017-08-10_R-004</t>
  </si>
  <si>
    <t>[65996.1, 48427.8, 19752.6]</t>
  </si>
  <si>
    <t>2017-08-10_R-005</t>
  </si>
  <si>
    <t>[66245.4, 47845.8, 20174.2]</t>
  </si>
  <si>
    <t>8 hours</t>
  </si>
  <si>
    <t>probably around ~80-90% complete.</t>
  </si>
  <si>
    <t>AA0292</t>
  </si>
  <si>
    <t>10 hours </t>
  </si>
  <si>
    <t xml:space="preserve">some mbiguity </t>
  </si>
  <si>
    <t>2017-08-10_R-006</t>
  </si>
  <si>
    <t>[68181.7, 48205.8, 16599.8]</t>
  </si>
  <si>
    <t>Lots of ambiguity/ bad signal. Likely incorrect in several places. Unsure about these neurons as a whole.</t>
  </si>
  <si>
    <t>2017-08-10_R-007</t>
  </si>
  <si>
    <t>[68289.9, 48276.5, 16498.9]</t>
  </si>
  <si>
    <t>2017-08-10_R-008</t>
  </si>
  <si>
    <t>[67724.0, 48229.1, 16597.3]</t>
  </si>
  <si>
    <t>2017-08-10_R-009</t>
  </si>
  <si>
    <t>[66202.7, 48425.4, 20064.5]</t>
  </si>
  <si>
    <t>1 hr 20 min</t>
  </si>
  <si>
    <t>Good one, but small</t>
  </si>
  <si>
    <t>AA0293</t>
  </si>
  <si>
    <t>1 hr</t>
  </si>
  <si>
    <t>No differences so there are no "base" or Unique" files</t>
  </si>
  <si>
    <t>2017-08-10_R-010</t>
  </si>
  <si>
    <t>[66274.4, 48488.7, 19835.3]</t>
  </si>
  <si>
    <t>30 min</t>
  </si>
  <si>
    <t>small and simple</t>
  </si>
  <si>
    <t>AA0294</t>
  </si>
  <si>
    <t>2017-08-10_R-011</t>
  </si>
  <si>
    <t>[66271.2, 48296.6, 19811.2]</t>
  </si>
  <si>
    <t>7 hours</t>
  </si>
  <si>
    <t>AA0295</t>
  </si>
  <si>
    <t>2017-08-10_R-012</t>
  </si>
  <si>
    <t>[66128.9, 47951.8, 20080.7]</t>
  </si>
  <si>
    <t>too many ends dim out</t>
  </si>
  <si>
    <t>2017-08-10_R-013</t>
  </si>
  <si>
    <t>[66272.7, 48012.4, 19936.2]</t>
  </si>
  <si>
    <t>AA0296</t>
  </si>
  <si>
    <t>5 hours</t>
  </si>
  <si>
    <t>2017-08-10_R-014</t>
  </si>
  <si>
    <t>65920.8, 48751.6, 19867.4</t>
  </si>
  <si>
    <t>10 hours</t>
  </si>
  <si>
    <t>AA0297</t>
  </si>
  <si>
    <t>7 hours </t>
  </si>
  <si>
    <t>2017-08-10_R-015</t>
  </si>
  <si>
    <t>66237.3, 48587.6, 19785.9</t>
  </si>
  <si>
    <t>AA0298</t>
  </si>
  <si>
    <t>2017-08-10_R-016</t>
  </si>
  <si>
    <t>[65872.4, 48631.7, 19957.1</t>
  </si>
  <si>
    <t>10 hrs</t>
  </si>
  <si>
    <t>2017-08-10_R-017</t>
  </si>
  <si>
    <t>[66049.3, 48659.7, 19900.7]</t>
  </si>
  <si>
    <t xml:space="preserve">THAL </t>
  </si>
  <si>
    <t>3.5 hours</t>
  </si>
  <si>
    <t>mostly problem ends; very dim in places; low confidence</t>
  </si>
  <si>
    <t>2017-08-10_R-018</t>
  </si>
  <si>
    <t>[66110.5, 48210.4, 19896.5]</t>
  </si>
  <si>
    <t>Confusing branch.</t>
  </si>
  <si>
    <t>too many dim ends, not confident entire neuron is traced</t>
  </si>
  <si>
    <t>2017-08-10_R-019</t>
  </si>
  <si>
    <t>[66191.6, 48843.6, 19867.4]</t>
  </si>
  <si>
    <t xml:space="preserve">soma very dim, projection branches too dim to be confident </t>
  </si>
  <si>
    <t>2017-08-10_R-020</t>
  </si>
  <si>
    <t>[66125.6, 48714.4, 19776.6]</t>
  </si>
  <si>
    <t xml:space="preserve">dim soma, but can figure out axon easily. projections are dim but can use LVV to figure them out </t>
  </si>
  <si>
    <t>AA0299</t>
  </si>
  <si>
    <t>2.5 hrs</t>
  </si>
  <si>
    <t>2017-08-10_R-021</t>
  </si>
  <si>
    <t>[68267.8, 48195.4, 16571.9]</t>
  </si>
  <si>
    <t>ISOCORTEX</t>
  </si>
  <si>
    <t>2.5 hours</t>
  </si>
  <si>
    <t>mostly  problem ends; not many clear terminations; most projections dim</t>
  </si>
  <si>
    <t>looks like what could be a large projection is too dim to trace; too many problem ends</t>
  </si>
  <si>
    <t>2017-08-10_R-022</t>
  </si>
  <si>
    <t>[68236.6, 48186.1, 16518.0]</t>
  </si>
  <si>
    <t>AA0300</t>
  </si>
  <si>
    <t>2017-08-10_R-023</t>
  </si>
  <si>
    <t>[66233.4, 47985.0, 19998.9]</t>
  </si>
  <si>
    <t>2017-08-10_R-024</t>
  </si>
  <si>
    <t>[66253.1, 48681.1, 19879.5]</t>
  </si>
  <si>
    <t>16 hours</t>
  </si>
  <si>
    <t>AA0301</t>
  </si>
  <si>
    <t>18 hours</t>
  </si>
  <si>
    <t>2017-08-10_R-025</t>
  </si>
  <si>
    <t>[66003.8, 48687.8, 19901.0]</t>
  </si>
  <si>
    <t>you will have to use LVV to do mos tof this neuron</t>
  </si>
  <si>
    <t>AA0302</t>
  </si>
  <si>
    <t>12 hours</t>
  </si>
  <si>
    <t>2017-08-28_G-001</t>
  </si>
  <si>
    <t>[68185.4, 49284.9, 20307.3]</t>
  </si>
  <si>
    <t>~18 hours</t>
  </si>
  <si>
    <t>signal is good. a couple ambiguous regions</t>
  </si>
  <si>
    <t>AA0303</t>
  </si>
  <si>
    <t>~17 hours</t>
  </si>
  <si>
    <t>2017-08-28_G-002</t>
  </si>
  <si>
    <t>[68290.1, 48963.7, 20076.8]</t>
  </si>
  <si>
    <t>AA0304</t>
  </si>
  <si>
    <t>2017-08-28_G-003</t>
  </si>
  <si>
    <t>[62851.4, 48605.0, 19864.4]</t>
  </si>
  <si>
    <t>one projection gets too dim in thalamus but should go much further (dendrites 30 min)</t>
  </si>
  <si>
    <t>2017-08-28_G-004</t>
  </si>
  <si>
    <t>[63391.4, 48682.1, 19972.3]</t>
  </si>
  <si>
    <t>20 min</t>
  </si>
  <si>
    <t>AA0305</t>
  </si>
  <si>
    <t>7 mins</t>
  </si>
  <si>
    <t>2017-08-28_G-005</t>
  </si>
  <si>
    <t>[63239.3, 49043.6, 20294.2]</t>
  </si>
  <si>
    <t>axon is too dim to finish</t>
  </si>
  <si>
    <t>2017-08-28_G-006</t>
  </si>
  <si>
    <t>[62811.1, 48734.4, 19866.4]</t>
  </si>
  <si>
    <t>AA0306</t>
  </si>
  <si>
    <t xml:space="preserve">2.5 hours </t>
  </si>
  <si>
    <t>2017-08-28_G-007</t>
  </si>
  <si>
    <t>[62963.0, 48294.6, 20711.9]</t>
  </si>
  <si>
    <t>six problem ends; projection area too dim, may be missing some branches</t>
  </si>
  <si>
    <t>2017-08-28_G-008</t>
  </si>
  <si>
    <t>[68274.5, 49142.8, 20173.4]</t>
  </si>
  <si>
    <t>2017-08-28_G-009</t>
  </si>
  <si>
    <t>[62671.6, 48561.0, 20252.9]</t>
  </si>
  <si>
    <t>1 hour</t>
  </si>
  <si>
    <t>2017-08-28_G-010</t>
  </si>
  <si>
    <t>[62624.3, 48621.9, 20442.0]</t>
  </si>
  <si>
    <t>gets too dense within granular region</t>
  </si>
  <si>
    <t>2017-08-28_G-012</t>
  </si>
  <si>
    <t>[62832.8, 48382.9, 20540.4]</t>
  </si>
  <si>
    <t>some signal fading and dim areas; Dendrites very nice, extensive and bold (1 hour)</t>
  </si>
  <si>
    <t>2017-08-28_G-013</t>
  </si>
  <si>
    <t>[63178.3, 49138.6, 19838.2]</t>
  </si>
  <si>
    <t>Interneuron</t>
  </si>
  <si>
    <t>AA0307</t>
  </si>
  <si>
    <t>2017-08-28_G-014</t>
  </si>
  <si>
    <t>[63393.0, 49112.7, 19644.5]</t>
  </si>
  <si>
    <t>2017-08-28_G-014_GB</t>
  </si>
  <si>
    <t>too many unfinished ends</t>
  </si>
  <si>
    <t>2017-08-28_G-015</t>
  </si>
  <si>
    <t>[62977.3, 48239.4, 20546.4]</t>
  </si>
  <si>
    <t>45 min</t>
  </si>
  <si>
    <t>branches get too dim to trace out fully</t>
  </si>
  <si>
    <t>2017-08-28_G-016</t>
  </si>
  <si>
    <t>[63293.5, 49169.4, 20030.9]</t>
  </si>
  <si>
    <t>2017-08-28_G-017</t>
  </si>
  <si>
    <t>[62697.9, 49220.6, 20698.3]</t>
  </si>
  <si>
    <t>45 mins</t>
  </si>
  <si>
    <t>AA0308</t>
  </si>
  <si>
    <t>2017-08-28_G-018</t>
  </si>
  <si>
    <t>[62809.5, 49044.9, 20446.5]</t>
  </si>
  <si>
    <t>traced everything out ; can't distinguish axon</t>
  </si>
  <si>
    <t>AA0309</t>
  </si>
  <si>
    <t>30 mins</t>
  </si>
  <si>
    <t xml:space="preserve">everything traced out </t>
  </si>
  <si>
    <t>2017-09-11_G-001</t>
  </si>
  <si>
    <t>[65754.9, 50750.3, 21535.5]</t>
  </si>
  <si>
    <t>AA0310</t>
  </si>
  <si>
    <t>2017-09-11_G-002</t>
  </si>
  <si>
    <t>[65866.9, 50717.6, 21542.4]</t>
  </si>
  <si>
    <t>13 hours</t>
  </si>
  <si>
    <t>AA0311</t>
  </si>
  <si>
    <t>2017-09-11_G-003</t>
  </si>
  <si>
    <t>[65811.9, 50519.8, 21658.4]</t>
  </si>
  <si>
    <t>thalamus</t>
  </si>
  <si>
    <t>Axon bundling with G-005</t>
  </si>
  <si>
    <t>AA0312</t>
  </si>
  <si>
    <t>1.75 hours</t>
  </si>
  <si>
    <t>2017-09-11_G-004</t>
  </si>
  <si>
    <t>[65687.9, 50566.3, 21514.6]</t>
  </si>
  <si>
    <t>fgf</t>
  </si>
  <si>
    <t>AA0313</t>
  </si>
  <si>
    <t>2017-09-11_G-005</t>
  </si>
  <si>
    <t>[65715.6, 50344.2, 21550.3]</t>
  </si>
  <si>
    <t>hg</t>
  </si>
  <si>
    <t xml:space="preserve">6 hours </t>
  </si>
  <si>
    <t>axon bundling with G-003</t>
  </si>
  <si>
    <t>AA0314</t>
  </si>
  <si>
    <t>3.25 hours</t>
  </si>
  <si>
    <t>2017-09-11_G-006</t>
  </si>
  <si>
    <t>[65664.8, 50423.5, 21702.1]</t>
  </si>
  <si>
    <t>AA0315</t>
  </si>
  <si>
    <t>2017-09-11_G-006_CA</t>
  </si>
  <si>
    <t>2017-09-11_G-007</t>
  </si>
  <si>
    <t>[66065.5, 50651.9, 21517.6]</t>
  </si>
  <si>
    <t>5.25 hours</t>
  </si>
  <si>
    <t>2 hours to trace demdrites; they are very thick with many palmate branches</t>
  </si>
  <si>
    <t>AA0316</t>
  </si>
  <si>
    <t>2017-09-11_G-008</t>
  </si>
  <si>
    <t>[65762.6, 50725.2, 21378.8]</t>
  </si>
  <si>
    <t>AA0317</t>
  </si>
  <si>
    <t>2017-09-11_G-009</t>
  </si>
  <si>
    <t>[67581.0, 49112.1, 18745.6]</t>
  </si>
  <si>
    <t>axon traced to area where the tiles are off; impossible to tell where it goes</t>
  </si>
  <si>
    <t>2017-09-11_G-010</t>
  </si>
  <si>
    <t>[65716.4, 50716.6, 21522.6]</t>
  </si>
  <si>
    <t>AA0318</t>
  </si>
  <si>
    <t>2017-09-11_G-011</t>
  </si>
  <si>
    <t>[67694.5, 49426.0, 18739.6]</t>
  </si>
  <si>
    <t>AA0319</t>
  </si>
  <si>
    <t>2017-09-11_G-012</t>
  </si>
  <si>
    <t>[67782.1, 49421.2, 18812.0]</t>
  </si>
  <si>
    <t>2 hr</t>
  </si>
  <si>
    <t>AA0320</t>
  </si>
  <si>
    <t>2017-09-11_G-013</t>
  </si>
  <si>
    <t>[65753.3, 50858.0, 21256.8]</t>
  </si>
  <si>
    <t>Goes to region without tiles</t>
  </si>
  <si>
    <t xml:space="preserve"> </t>
  </si>
  <si>
    <t>2017-09-11_G-014</t>
  </si>
  <si>
    <t>[65874.5, 50859.9, 21335.6]</t>
  </si>
  <si>
    <t>2017-09-11_G-015</t>
  </si>
  <si>
    <t>[65759.3, 50807.9, 21251.7]</t>
  </si>
  <si>
    <t>AA0321</t>
  </si>
  <si>
    <t>2017-09-11_G-016</t>
  </si>
  <si>
    <t>[66098.7, 50374.0, 21472.0]</t>
  </si>
  <si>
    <t>2017-09-11_G-017</t>
  </si>
  <si>
    <t>[66280.4, 50620.5, 21657.3]</t>
  </si>
  <si>
    <t>Signal fades out in projection area.</t>
  </si>
  <si>
    <t>2017-09-11_G-018</t>
  </si>
  <si>
    <t>[65828.8, 50971.0, 21251.3]</t>
  </si>
  <si>
    <t>axon reaches a very large blank gap; could be a large projection</t>
  </si>
  <si>
    <t>2017-09-11_G-019</t>
  </si>
  <si>
    <t>[65590.1, 50825.7, 21421.4]</t>
  </si>
  <si>
    <t>AA0322</t>
  </si>
  <si>
    <t>5 hrs</t>
  </si>
  <si>
    <t>2017-09-11_G-020</t>
  </si>
  <si>
    <t>[65902.5, 50906.8, 21249.0]</t>
  </si>
  <si>
    <t>axon reaches gap</t>
  </si>
  <si>
    <t>2017-09-11_G-021</t>
  </si>
  <si>
    <t>[67712.5, 49427.9, 18653.4]</t>
  </si>
  <si>
    <t>1.5 hours</t>
  </si>
  <si>
    <t>AA0323</t>
  </si>
  <si>
    <t>2017-09-11_G-022</t>
  </si>
  <si>
    <t>[65546.5, 50236.9, 21481.0]</t>
  </si>
  <si>
    <t>2017-09-11_G-023</t>
  </si>
  <si>
    <t>[65712.5, 51294.4, 21328.9]</t>
  </si>
  <si>
    <t>too many ambiguous regions</t>
  </si>
  <si>
    <t>2017-09-11_G-024</t>
  </si>
  <si>
    <t>[67614.7, 49127.1, 18528.4]</t>
  </si>
  <si>
    <t>AA0324</t>
  </si>
  <si>
    <t>2017-09-11_G-025</t>
  </si>
  <si>
    <t>[67715.7, 49494.9, 18997.4]</t>
  </si>
  <si>
    <t>6.5 hrs</t>
  </si>
  <si>
    <t>many varicosities in some areas but not others... interesting; [67446.7, 48822.1, 22049.7] may be cut off but not sure</t>
  </si>
  <si>
    <t>AA0325</t>
  </si>
  <si>
    <t>2017-09-11_G-026</t>
  </si>
  <si>
    <t>[66020.1, 50749.9, 21513.6]</t>
  </si>
  <si>
    <t>AA0326</t>
  </si>
  <si>
    <t>dim at projection area but certain of overall structure, similar to others in TH</t>
  </si>
  <si>
    <t>2017-09-11_G-027</t>
  </si>
  <si>
    <t>[65951.4, 50812.2, 21423.9]</t>
  </si>
  <si>
    <t>2017-09-11_G-028</t>
  </si>
  <si>
    <t>[67765.0, 49045.5, 18652.4]</t>
  </si>
  <si>
    <t>goes through multiple gaps, untraceable</t>
  </si>
  <si>
    <t>2017-09-11_G-029</t>
  </si>
  <si>
    <t>[67413.9, 48743.2, 18290.4]</t>
  </si>
  <si>
    <t>secondary motor area, layer 2/3</t>
  </si>
  <si>
    <t>2 hrs</t>
  </si>
  <si>
    <t>seems like a large portion is lost on the edge of the brain</t>
  </si>
  <si>
    <t>2017-09-11_G-030</t>
  </si>
  <si>
    <t>[67594.8, 48885.4, 18450.0]</t>
  </si>
  <si>
    <t>AA0327</t>
  </si>
  <si>
    <t>2017-09-11_G-031</t>
  </si>
  <si>
    <t>[67658.6, 48768.6, 18327.1]</t>
  </si>
  <si>
    <t>AA0328</t>
  </si>
  <si>
    <t>2017-09-11_G-032</t>
  </si>
  <si>
    <t>[67629.6, 49435.1, 18960.8]</t>
  </si>
  <si>
    <t>2017-09-11_G-033</t>
  </si>
  <si>
    <t>[67655.6, 48813.1, 18493.7]</t>
  </si>
  <si>
    <t>AA0329</t>
  </si>
  <si>
    <t>2017-09-11_G-034</t>
  </si>
  <si>
    <t>[66053.2, 50338.5, 21374.8]</t>
  </si>
  <si>
    <t>9 hours</t>
  </si>
  <si>
    <t>2017-09-11_G-035</t>
  </si>
  <si>
    <t>[67433.2, 49267.0, 18612.7]</t>
  </si>
  <si>
    <t>2017-09-11_G-036</t>
  </si>
  <si>
    <t>[67814.3, 49224.4, 18757.0]</t>
  </si>
  <si>
    <t>2017-09-11_G-037</t>
  </si>
  <si>
    <t>[65910.5, 50993.6, 21741.7]</t>
  </si>
  <si>
    <t xml:space="preserve">some ends seem not complete? medium confidence that entire neuron is traced </t>
  </si>
  <si>
    <t>AA0330</t>
  </si>
  <si>
    <t>overall good</t>
  </si>
  <si>
    <t>2017-09-11_G-038</t>
  </si>
  <si>
    <t>[65982.8, 50677.3, 21447.2]</t>
  </si>
  <si>
    <t>AA0331</t>
  </si>
  <si>
    <t>2017-09-11_G-039</t>
  </si>
  <si>
    <t>[67547.0, 49024.6, 18616.7]</t>
  </si>
  <si>
    <t>AA0332</t>
  </si>
  <si>
    <t>2017-09-11_G-040</t>
  </si>
  <si>
    <t>[67655.5, 49289.8, 18568.1]</t>
  </si>
  <si>
    <t>ISO</t>
  </si>
  <si>
    <t>AA0333</t>
  </si>
  <si>
    <t>4.75 hours</t>
  </si>
  <si>
    <t>2017-09-19_R-001</t>
  </si>
  <si>
    <t>[65856.3, 48889.9, 20863.2]</t>
  </si>
  <si>
    <t>AA0334</t>
  </si>
  <si>
    <t>2017-09-19_R-002</t>
  </si>
  <si>
    <t>[65869.8, 48991.6, 21001.9]</t>
  </si>
  <si>
    <t>very good signal and sparcity</t>
  </si>
  <si>
    <t>AA0335</t>
  </si>
  <si>
    <t>2017-09-19_R-003</t>
  </si>
  <si>
    <t>[65541.6, 48575.8, 20886.6]</t>
  </si>
  <si>
    <t xml:space="preserve">8 hrs </t>
  </si>
  <si>
    <t xml:space="preserve">missing tiles </t>
  </si>
  <si>
    <t>AA0336</t>
  </si>
  <si>
    <t>a stitching problems at the edge of the brain^ but can tell where it goes. Very good overall</t>
  </si>
  <si>
    <t>2017-09-19_R-004</t>
  </si>
  <si>
    <t>[65808.4, 48999.1, 20955.0]</t>
  </si>
  <si>
    <t>AA0337</t>
  </si>
  <si>
    <t>2017-09-19_R-005</t>
  </si>
  <si>
    <t>[65554.6, 48968.3, 20982.3]</t>
  </si>
  <si>
    <t>AA0338</t>
  </si>
  <si>
    <t>3.5 hrs</t>
  </si>
  <si>
    <t>2017-09-19_R-006</t>
  </si>
  <si>
    <t>[65660.6, 49187.3, 21126.9]</t>
  </si>
  <si>
    <t>AA0339</t>
  </si>
  <si>
    <t>2017-09-19_R-007</t>
  </si>
  <si>
    <t>[65568.2, 49052.0, 20999.4]</t>
  </si>
  <si>
    <t>AA0340</t>
  </si>
  <si>
    <t>2017-09-19_R-008</t>
  </si>
  <si>
    <t>[65799.1, 48740.9, 21106.4]</t>
  </si>
  <si>
    <t>becomes very dim and crosses with others</t>
  </si>
  <si>
    <t>2017-09-19_R-009</t>
  </si>
  <si>
    <t>[68477.2, 47937.0, 22414.6]</t>
  </si>
  <si>
    <t>cortex</t>
  </si>
  <si>
    <t>not great</t>
  </si>
  <si>
    <t>2017-09-19_R-010</t>
  </si>
  <si>
    <t>[65736.9, 48493.7, 21248.6]</t>
  </si>
  <si>
    <t>AA0341</t>
  </si>
  <si>
    <t>2017-09-19_R-011</t>
  </si>
  <si>
    <t>[65430.4, 48900.3, 20814.3]</t>
  </si>
  <si>
    <t>AA0342</t>
  </si>
  <si>
    <t>2017-09-19_R-012</t>
  </si>
  <si>
    <t>[65659.6, 49055.2, 21036.6]</t>
  </si>
  <si>
    <t>AA0343</t>
  </si>
  <si>
    <t>2017-09-19_R-013</t>
  </si>
  <si>
    <t>[65643.5, 48820.4, 20812.3]</t>
  </si>
  <si>
    <t>3.75 hours</t>
  </si>
  <si>
    <t>AA0344</t>
  </si>
  <si>
    <t>5 hours </t>
  </si>
  <si>
    <t>2017-09-19_R-014</t>
  </si>
  <si>
    <t>[65805.3, 49083.1, 20914.9]</t>
  </si>
  <si>
    <t>5 hrs.</t>
  </si>
  <si>
    <t xml:space="preserve">one problem end in missing tile, when signal fades in horta use lvv. </t>
  </si>
  <si>
    <t>AA0345</t>
  </si>
  <si>
    <t>4.5 hrs</t>
  </si>
  <si>
    <t>2017-09-19_R-015</t>
  </si>
  <si>
    <t>[65791.8, 49048.2, 20852.4]</t>
  </si>
  <si>
    <t>14 hrs</t>
  </si>
  <si>
    <t>AA0346</t>
  </si>
  <si>
    <t>2017-09-19_R-016</t>
  </si>
  <si>
    <t>[65390.2, 48938.7, 20876.8]</t>
  </si>
  <si>
    <t>AA0347</t>
  </si>
  <si>
    <t>2017-09-19_R-017</t>
  </si>
  <si>
    <t>[65796.8, 49195.1, 21092.7]</t>
  </si>
  <si>
    <t>AA0348</t>
  </si>
  <si>
    <t>2017-09-19_R-018</t>
  </si>
  <si>
    <t>[65841.7, 48598.6, 20848.5]</t>
  </si>
  <si>
    <t>axon fizzles out. dendrites are ok</t>
  </si>
  <si>
    <t>2017-09-19_R-019</t>
  </si>
  <si>
    <t>[65772.9, 48518.7, 20888.6]</t>
  </si>
  <si>
    <t>6 min</t>
  </si>
  <si>
    <t>2017-09-19_R-020</t>
  </si>
  <si>
    <t>[65617.2, 49086.6, 21095.6]</t>
  </si>
  <si>
    <t>AA0349</t>
  </si>
  <si>
    <t>6 hours</t>
  </si>
  <si>
    <t>2017-09-19_R-021</t>
  </si>
  <si>
    <t>[65851.0, 49103.2, 20851.9]</t>
  </si>
  <si>
    <t>AA0350</t>
  </si>
  <si>
    <t>2017-09-19_R-022</t>
  </si>
  <si>
    <t>[65419.2, 48890.0, 20859.2]</t>
  </si>
  <si>
    <t>starts dim, gets really good, then gets somewhat dim at main projection area; medium confidence</t>
  </si>
  <si>
    <t>AA0351</t>
  </si>
  <si>
    <t>2017-09-19_R-023</t>
  </si>
  <si>
    <t>[65576.1, 48787.2, 20972.6]</t>
  </si>
  <si>
    <t>AA0352</t>
  </si>
  <si>
    <t xml:space="preserve">5 hrs </t>
  </si>
  <si>
    <t>2017-09-19_R-024</t>
  </si>
  <si>
    <t>[65964.6, 48938.6, 21032.2]</t>
  </si>
  <si>
    <t>3.75 hrs</t>
  </si>
  <si>
    <t>AA0353</t>
  </si>
  <si>
    <t xml:space="preserve">4 hrs </t>
  </si>
  <si>
    <t>2017-09-19_R-025</t>
  </si>
  <si>
    <t>[65763.0, 48850.8, 20826.0]</t>
  </si>
  <si>
    <t>AA0354</t>
  </si>
  <si>
    <t>2017-09-19_R-026</t>
  </si>
  <si>
    <t>[65687.9, 48876.7, 20806.7]</t>
  </si>
  <si>
    <t>5.5 hrs</t>
  </si>
  <si>
    <t>Gets dim in an area but excellent signal on others; good confidence</t>
  </si>
  <si>
    <t>AA0355</t>
  </si>
  <si>
    <t>2017-09-19_R-027</t>
  </si>
  <si>
    <t>[65782.6, 48853.7, 20797.7]</t>
  </si>
  <si>
    <t>9 hrs</t>
  </si>
  <si>
    <t>AA0356</t>
  </si>
  <si>
    <t>2017-09-19_R-028</t>
  </si>
  <si>
    <t>[65508.0, 48489.3, 20717.6]</t>
  </si>
  <si>
    <t>3 hrs</t>
  </si>
  <si>
    <t>AA0357</t>
  </si>
  <si>
    <t>really dim and spotty in projection area</t>
  </si>
  <si>
    <t>2017-09-19_R-029</t>
  </si>
  <si>
    <t>[65634.9, 48937.7, 20693.2]</t>
  </si>
  <si>
    <t>dim in some places</t>
  </si>
  <si>
    <t>AA0358</t>
  </si>
  <si>
    <t>medium confidence</t>
  </si>
  <si>
    <t>2017-09-19_R-030</t>
  </si>
  <si>
    <t>[65386.4, 48459.8, 20659.9]</t>
  </si>
  <si>
    <t>too much ambiguity and dimness to be confident</t>
  </si>
  <si>
    <t>2017-09-19_R-031</t>
  </si>
  <si>
    <t>[65714.9, 48413.7, 21280.3]</t>
  </si>
  <si>
    <t>AA0359</t>
  </si>
  <si>
    <t>really dim and spotty in projection area--also some stitching errors</t>
  </si>
  <si>
    <t>2017-09-19_R-032</t>
  </si>
  <si>
    <t>[68331.6, 48105.1, 22015.0]</t>
  </si>
  <si>
    <t>Dentate Gyrus</t>
  </si>
  <si>
    <t>0.5 hrs</t>
  </si>
  <si>
    <t>AA0360</t>
  </si>
  <si>
    <t>0.1 hrs</t>
  </si>
  <si>
    <t>2017-09-19_R-033</t>
  </si>
  <si>
    <t>[68382.9, 48096.6, 22020.9]</t>
  </si>
  <si>
    <t>AA0361</t>
  </si>
  <si>
    <t>2017-09-19_R-034</t>
  </si>
  <si>
    <t>[68418.4, 48057.7, 22105.9]</t>
  </si>
  <si>
    <t>AA0362</t>
  </si>
  <si>
    <t>2017-09-19_R-035</t>
  </si>
  <si>
    <t>[65909.8, 48758.6, 20931.5]</t>
  </si>
  <si>
    <t>3.25 hrs</t>
  </si>
  <si>
    <t>AA0363</t>
  </si>
  <si>
    <t>2017-09-19_R-036</t>
  </si>
  <si>
    <t>[65917.2, 49036.1, 21004.8]</t>
  </si>
  <si>
    <t xml:space="preserve">5.5 hrs </t>
  </si>
  <si>
    <t>AA0364</t>
  </si>
  <si>
    <t>2017-09-19_R-037</t>
  </si>
  <si>
    <t>[65549.7, 48788.3, 20790.4]</t>
  </si>
  <si>
    <t>12 hrs</t>
  </si>
  <si>
    <t>starts dim, then gets really bright, then gets a little dim on main projection areas; overall confident</t>
  </si>
  <si>
    <t>AA0365</t>
  </si>
  <si>
    <t>2017-09-19_R-038</t>
  </si>
  <si>
    <t>[65907.5, 49184.8, 20902.7]</t>
  </si>
  <si>
    <t>AA0366</t>
  </si>
  <si>
    <t>2017-09-19_R-039</t>
  </si>
  <si>
    <t>[65932.6, 48644.4, 21156.2]</t>
  </si>
  <si>
    <t>AA0367</t>
  </si>
  <si>
    <t>2017-09-19_R-040</t>
  </si>
  <si>
    <t>[65955.7, 48863.0, 20911.0]</t>
  </si>
  <si>
    <t>AA0368</t>
  </si>
  <si>
    <t xml:space="preserve">       Cameron</t>
  </si>
  <si>
    <t>2017-09-19_R-040_CA</t>
  </si>
  <si>
    <t>2017-09-19_R-041</t>
  </si>
  <si>
    <t>[65642.6, 48705.6, 20744.0]</t>
  </si>
  <si>
    <t>too dim and spotty to trace completely; looks incomplete</t>
  </si>
  <si>
    <t>2017-09-19_R-042</t>
  </si>
  <si>
    <t>[65849.2, 48655.0, 21108.4]</t>
  </si>
  <si>
    <t>AA0369</t>
  </si>
  <si>
    <t>2017-09-19_R-043</t>
  </si>
  <si>
    <t>[65957.3, 48765.4, 20923.7]</t>
  </si>
  <si>
    <t>nice; almost no problem ends</t>
  </si>
  <si>
    <t>AA0370</t>
  </si>
  <si>
    <t xml:space="preserve">3.5 hrs </t>
  </si>
  <si>
    <t>2017-09-19_R-044</t>
  </si>
  <si>
    <t>[65921.5, 48776.6, 20996.0]</t>
  </si>
  <si>
    <t>2017-09-19_R-044_GB</t>
  </si>
  <si>
    <t>AA0371</t>
  </si>
  <si>
    <t>2017-09-19_R-045</t>
  </si>
  <si>
    <t>[65968.7, 49033.4, 20938.4]</t>
  </si>
  <si>
    <t>AA0372</t>
  </si>
  <si>
    <t>2017-09-19_R-046</t>
  </si>
  <si>
    <t>[65820.6, 48664.9, 20914.9]</t>
  </si>
  <si>
    <t>Problem ends were mostly going off the edge of the brain.</t>
  </si>
  <si>
    <t>AA0373</t>
  </si>
  <si>
    <t>a little dim, but doable</t>
  </si>
  <si>
    <t>2017-09-25_G-001</t>
  </si>
  <si>
    <t>[74821.7, 14111.1, 38059.2]</t>
  </si>
  <si>
    <t>1.5 hrs</t>
  </si>
  <si>
    <t>AA0374</t>
  </si>
  <si>
    <t xml:space="preserve">1.5 hrs </t>
  </si>
  <si>
    <t>2017-09-25_G-002</t>
  </si>
  <si>
    <t>[71551.0, 14718.0, 35681.5]</t>
  </si>
  <si>
    <t>very dim near edge of brain;  low confidence</t>
  </si>
  <si>
    <t>Far too dim to trace with any confidence.</t>
  </si>
  <si>
    <t>2017-09-25_G-003</t>
  </si>
  <si>
    <t>[74874.8, 13928.4, 38101.5]</t>
  </si>
  <si>
    <t>overall good; a little dense on some areas</t>
  </si>
  <si>
    <t>AA0375</t>
  </si>
  <si>
    <t>2017-09-25_G-004</t>
  </si>
  <si>
    <t>[74636.8, 14001.1, 37971.3]</t>
  </si>
  <si>
    <t>good</t>
  </si>
  <si>
    <t>AA0376</t>
  </si>
  <si>
    <t>1 hr.</t>
  </si>
  <si>
    <t>2017-09-25_G-005</t>
  </si>
  <si>
    <t>[74596.3, 14132.5, 38146.4]</t>
  </si>
  <si>
    <t>AA0377</t>
  </si>
  <si>
    <t>3 hrs.</t>
  </si>
  <si>
    <t>2017-09-25_G-006</t>
  </si>
  <si>
    <t>[74511.2, 13794.7, 37887.9]</t>
  </si>
  <si>
    <t>too dense and ambigous near soma area</t>
  </si>
  <si>
    <t>AA0378</t>
  </si>
  <si>
    <t xml:space="preserve">used lvv, was not very ambiguous, but does not look complete </t>
  </si>
  <si>
    <t>2017-09-25_G-007</t>
  </si>
  <si>
    <t>[74584.2, 14052.3, 38153.3]</t>
  </si>
  <si>
    <t>some areas were traced manually</t>
  </si>
  <si>
    <t>AA0379</t>
  </si>
  <si>
    <t>2017-09-25_G-008</t>
  </si>
  <si>
    <t>[74663.1, 13631.7, 37989.3]</t>
  </si>
  <si>
    <t>1.75 hrs</t>
  </si>
  <si>
    <t>a little dense at beggining but then gets really sparse</t>
  </si>
  <si>
    <t>AA0380</t>
  </si>
  <si>
    <t xml:space="preserve">1.25 hrs. </t>
  </si>
  <si>
    <t>2017-09-25_G-009</t>
  </si>
  <si>
    <t>[74312.7, 13578.6, 37797.2]</t>
  </si>
  <si>
    <t>AA0381</t>
  </si>
  <si>
    <t>2017-09-25_G-010</t>
  </si>
  <si>
    <t>[74451.1, 13720.7, 37978.8]</t>
  </si>
  <si>
    <t>4.25 hrs</t>
  </si>
  <si>
    <t>AA0382</t>
  </si>
  <si>
    <t xml:space="preserve">2 hrs </t>
  </si>
  <si>
    <t>2017-09-25_G-011</t>
  </si>
  <si>
    <t>[74290.4, 13376.6, 37789.6]</t>
  </si>
  <si>
    <t>Confusing dense areas. Two problem ends [74331.4, 13618.8, 37691.0] [74541.8, 13755.3, 37902.3]</t>
  </si>
  <si>
    <t>AA0383</t>
  </si>
  <si>
    <t>axon has some glanularity in some areas</t>
  </si>
  <si>
    <t>2017-09-25_G-013</t>
  </si>
  <si>
    <t>[74649.3, 13944.4, 37953.1]</t>
  </si>
  <si>
    <t>AA0384</t>
  </si>
  <si>
    <t>2017-09-25_G-014</t>
  </si>
  <si>
    <t>[74606.5, 13931.4, 37934.0]</t>
  </si>
  <si>
    <t>2-3 hours</t>
  </si>
  <si>
    <t>AA0385</t>
  </si>
  <si>
    <t>2017-09-25_G-015</t>
  </si>
  <si>
    <t>[74682.1, 14059.8, 38067.8]</t>
  </si>
  <si>
    <t>AA0386</t>
  </si>
  <si>
    <t xml:space="preserve">2.5 hrs </t>
  </si>
  <si>
    <t>2017-09-25_G-016</t>
  </si>
  <si>
    <t>[74865.8, 14056.7, 37995.1]</t>
  </si>
  <si>
    <t>AA0387</t>
  </si>
  <si>
    <t>.5 hrs</t>
  </si>
  <si>
    <t> this end is strange [75442.9, 13625.9, 37652.5] </t>
  </si>
  <si>
    <t>2017-09-25_G-017</t>
  </si>
  <si>
    <t>[71402.2, 14987.2, 35583.8]</t>
  </si>
  <si>
    <t>2.75 hrs</t>
  </si>
  <si>
    <t>AA0388</t>
  </si>
  <si>
    <t>2017-09-25_G-018</t>
  </si>
  <si>
    <t>[71721.8, 15388.2, 35898.0]</t>
  </si>
  <si>
    <t>large fragments; had to do manual in some areas; very good overall</t>
  </si>
  <si>
    <t>AA0389</t>
  </si>
  <si>
    <t>2017-09-25_G-019</t>
  </si>
  <si>
    <t>[73483.9, 13633.6, 32437.2]</t>
  </si>
  <si>
    <t>AA0390</t>
  </si>
  <si>
    <t>2017-09-25_G-020</t>
  </si>
  <si>
    <t>[71610.8, 14898.1, 35569.4]</t>
  </si>
  <si>
    <t>many regions where signal passes through bad tiles. edge of brain is also weird medium confidence.</t>
  </si>
  <si>
    <t>AA0391</t>
  </si>
  <si>
    <t>2017-09-25_G-021</t>
  </si>
  <si>
    <t>[74584.5, 14210.9, 38104.5]</t>
  </si>
  <si>
    <t>AA0392</t>
  </si>
  <si>
    <t>2017-09-25_G-022</t>
  </si>
  <si>
    <t>[72967.9, 13412.4, 32125.8]</t>
  </si>
  <si>
    <t>AA0393</t>
  </si>
  <si>
    <t>2017-09-25_G-023</t>
  </si>
  <si>
    <t>[73457.7, 13576.8, 32510.6]</t>
  </si>
  <si>
    <t>2.5hrs</t>
  </si>
  <si>
    <t>AA0394</t>
  </si>
  <si>
    <t>2017-09-25_G-024</t>
  </si>
  <si>
    <t>[73186.0, 13099.9, 32631.8]</t>
  </si>
  <si>
    <t> 5.5 hrs</t>
  </si>
  <si>
    <t>ERROR: [73324.7, 13338.2, 32731.7]</t>
  </si>
  <si>
    <t>AA0395</t>
  </si>
  <si>
    <t>2017-09-25_G-025</t>
  </si>
  <si>
    <t>[73545.0, 13722.9, 32457.3]</t>
  </si>
  <si>
    <t>AA0396</t>
  </si>
  <si>
    <t>2017-09-25_G-025_AZ</t>
  </si>
  <si>
    <t>2017-09-25_G-026</t>
  </si>
  <si>
    <t>[73456.2, 13358.0, 32734.5]</t>
  </si>
  <si>
    <t>10 .5 hrs</t>
  </si>
  <si>
    <t>some gaps near some edges, but overall very confident; 28 cm</t>
  </si>
  <si>
    <t>AA0397</t>
  </si>
  <si>
    <t>11 hours</t>
  </si>
  <si>
    <t>2017-09-25_G-027</t>
  </si>
  <si>
    <t>[73652.7, 13858.1, 33177.1]</t>
  </si>
  <si>
    <t>AA0398</t>
  </si>
  <si>
    <t>2017-09-25_G-028</t>
  </si>
  <si>
    <t>[71279.3, 15004.5, 35615.6]</t>
  </si>
  <si>
    <t>Pretty good signal.</t>
  </si>
  <si>
    <t>AA0399</t>
  </si>
  <si>
    <t>2017-09-25_G-029</t>
  </si>
  <si>
    <t>[73305.1, 13278.4, 32600.6]</t>
  </si>
  <si>
    <t>AA0400</t>
  </si>
  <si>
    <t xml:space="preserve"> 7 hrs</t>
  </si>
  <si>
    <t>2017-09-25_G-030</t>
  </si>
  <si>
    <t>[71511.4, 14056.3, 35514.0]</t>
  </si>
  <si>
    <t>signal is not good</t>
  </si>
  <si>
    <t>2017-09-25_G-031</t>
  </si>
  <si>
    <t>[73699.9, 13802.5, 33165.5]</t>
  </si>
  <si>
    <t>very sparse, nice neuron</t>
  </si>
  <si>
    <t>AA0401</t>
  </si>
  <si>
    <t>2017-09-25_G-032</t>
  </si>
  <si>
    <t>[73688.8, 13224.4, 32047.3]</t>
  </si>
  <si>
    <t>3 hours</t>
  </si>
  <si>
    <t>AA0402</t>
  </si>
  <si>
    <t>2.25 hrs</t>
  </si>
  <si>
    <t>2017-09-25_G-033</t>
  </si>
  <si>
    <t>[73419.4, 13935.6, 33146.4]</t>
  </si>
  <si>
    <t>AA0403</t>
  </si>
  <si>
    <t>2017-09-25_G-034</t>
  </si>
  <si>
    <t>[73694.3, 13923.1, 33323.5]</t>
  </si>
  <si>
    <t>AA0404</t>
  </si>
  <si>
    <t>2017-09-25_G-035</t>
  </si>
  <si>
    <t>[71409.5, 15152.2, 35705.2]</t>
  </si>
  <si>
    <t>AA0405</t>
  </si>
  <si>
    <t>2017-09-25_G-036</t>
  </si>
  <si>
    <t>[73442.6, 13877.0, 32892.9]</t>
  </si>
  <si>
    <t>had to manually trace some areas</t>
  </si>
  <si>
    <t>AA0406</t>
  </si>
  <si>
    <t>2017-09-25_G-037</t>
  </si>
  <si>
    <t>[73499.7, 13211.9, 32628.3]</t>
  </si>
  <si>
    <t>AA0407</t>
  </si>
  <si>
    <t>had to manually (without assistance) trace over 60% of neuron</t>
  </si>
  <si>
    <t>2017-09-25_G-038</t>
  </si>
  <si>
    <t>[73696.8, 13859.3, 33039.3]</t>
  </si>
  <si>
    <t>AA0408</t>
  </si>
  <si>
    <t>2017-09-25_G-039</t>
  </si>
  <si>
    <t>[73471.2, 13258.1, 32091.1]</t>
  </si>
  <si>
    <t>AA0409</t>
  </si>
  <si>
    <t>2017-09-25_G-040</t>
  </si>
  <si>
    <t>[71638.3, 15051.2, 35982.9]</t>
  </si>
  <si>
    <t>second order branches get too dim </t>
  </si>
  <si>
    <t>2017-09-25_G-041</t>
  </si>
  <si>
    <t>[73570.6, 13719.0, 32999.5]</t>
  </si>
  <si>
    <t>interneuron</t>
  </si>
  <si>
    <t>AA0410</t>
  </si>
  <si>
    <t>2017-09-25_G-042</t>
  </si>
  <si>
    <t>[74881.0, 13854.5, 38049.7]</t>
  </si>
  <si>
    <t>Dim signal and dense areas make this neuron too ambiguous.</t>
  </si>
  <si>
    <t>2017-09-25_G-043</t>
  </si>
  <si>
    <t>[73578.8, 13267.1, 32184.7]</t>
  </si>
  <si>
    <t>check [74273.4, 14473.0, 33802.7]; crosses with G-046</t>
  </si>
  <si>
    <t>AA0411</t>
  </si>
  <si>
    <t>2017-09-25_G-044</t>
  </si>
  <si>
    <t>[73038.7, 13297.1, 32516.6]</t>
  </si>
  <si>
    <t>2017-09-25_G-045</t>
  </si>
  <si>
    <t>[73329.9, 13349.7, 32486.5]</t>
  </si>
  <si>
    <t>very good overall; not sure about one part; will check when all other nearby cells are complet; part crosses with G-053</t>
  </si>
  <si>
    <t>AA0412</t>
  </si>
  <si>
    <t>2017-09-25_G-046</t>
  </si>
  <si>
    <t>[73508.8, 13279.2, 32418.5]</t>
  </si>
  <si>
    <t>check [74273.4, 14473.0, 33802.7]; crosses with G-043</t>
  </si>
  <si>
    <t>AA0413</t>
  </si>
  <si>
    <t>Reem</t>
  </si>
  <si>
    <t>2017-09-25_G-046_RA</t>
  </si>
  <si>
    <t>2017-09-25_G-047</t>
  </si>
  <si>
    <t>[74524.3, 13728.6, 38051.0]</t>
  </si>
  <si>
    <t>AA0414</t>
  </si>
  <si>
    <t>2017-09-25_G-048</t>
  </si>
  <si>
    <t>[73538.3, 13489.9, 32448.5]</t>
  </si>
  <si>
    <t>3 hr</t>
  </si>
  <si>
    <t>AA0415</t>
  </si>
  <si>
    <t>2017-09-25_G-050</t>
  </si>
  <si>
    <t>[73481.9, 13206.6, 32325.5]</t>
  </si>
  <si>
    <t>a little dense near the soma, but then it gets much better</t>
  </si>
  <si>
    <t>AA0416</t>
  </si>
  <si>
    <t>2017-09-25_G-051</t>
  </si>
  <si>
    <t>[72940.2, 13397.6, 32537.3]</t>
  </si>
  <si>
    <t>some parts manually traced because signal was too dim</t>
  </si>
  <si>
    <t>AA0417</t>
  </si>
  <si>
    <t>2017-09-25_G-052</t>
  </si>
  <si>
    <t>[74608.5, 14105.0, 38160.3]</t>
  </si>
  <si>
    <t xml:space="preserve">fizzled out at ends. </t>
  </si>
  <si>
    <t>2017-09-25_G-053</t>
  </si>
  <si>
    <t>[73290.8, 13187.3, 32494.5]</t>
  </si>
  <si>
    <t>part crosses with G-045; review</t>
  </si>
  <si>
    <t>AA0418</t>
  </si>
  <si>
    <t>[73478.2, 13952.6, 33370.7]</t>
  </si>
  <si>
    <t>2017-09-25_G-054</t>
  </si>
  <si>
    <t>[73326.9, 13205.6, 32535.7]</t>
  </si>
  <si>
    <t xml:space="preserve">7.5 hrs </t>
  </si>
  <si>
    <t>AA0419</t>
  </si>
  <si>
    <t>2017-09-25_G-055</t>
  </si>
  <si>
    <t>[73634.2, 13204.3, 32276.2]</t>
  </si>
  <si>
    <t>branches near the soma fizzle out</t>
  </si>
  <si>
    <t>2017-09-25_G-056</t>
  </si>
  <si>
    <t>[71778.7, 13703.2, 35504.5]</t>
  </si>
  <si>
    <t>manually traced ~ 40% of neuron</t>
  </si>
  <si>
    <t>AA0420</t>
  </si>
  <si>
    <t>2017-09-25_G-057</t>
  </si>
  <si>
    <t>[73479.1, 13330.5, 32629.4]</t>
  </si>
  <si>
    <t>12/19//2017</t>
  </si>
  <si>
    <t>AA0421</t>
  </si>
  <si>
    <t>2017-09-25_G-058</t>
  </si>
  <si>
    <t>[71678.0, 14986.3, 35741.4]</t>
  </si>
  <si>
    <t>Branches become too dim to trace.</t>
  </si>
  <si>
    <t>2017-09-25_G-059</t>
  </si>
  <si>
    <t>[73189.9, 13270.0, 32611.2]</t>
  </si>
  <si>
    <t>AA0422</t>
  </si>
  <si>
    <t>2017-09-25_G-060</t>
  </si>
  <si>
    <t>[74492.9, 13422.9, 37859.0]</t>
  </si>
  <si>
    <t>AA0423</t>
  </si>
  <si>
    <t>2017-09-25_G-061</t>
  </si>
  <si>
    <t>[73054.5, 13034.6, 32838.6]</t>
  </si>
  <si>
    <t>AA0424</t>
  </si>
  <si>
    <t>2017-09-25_G-062</t>
  </si>
  <si>
    <t>[72827.0, 13400.3, 32751.0]</t>
  </si>
  <si>
    <t>AA0425</t>
  </si>
  <si>
    <t>2017-09-25_G-063</t>
  </si>
  <si>
    <t>[73368.3, 13206.7, 32527.7]</t>
  </si>
  <si>
    <t>15 hrs</t>
  </si>
  <si>
    <t>AA0426</t>
  </si>
  <si>
    <t>portion is done manually</t>
  </si>
  <si>
    <t>2017-09-25_G-064</t>
  </si>
  <si>
    <t>[73369.5, 13867.5, 32553.9]</t>
  </si>
  <si>
    <t>some branches get very dim, [71682.7, 14100.0, 33297.3] unsure which way axon goes</t>
  </si>
  <si>
    <t>AA0427</t>
  </si>
  <si>
    <t>2017-09-25_G-065</t>
  </si>
  <si>
    <t>71645.8, 15462.9, 35891.5</t>
  </si>
  <si>
    <t>AA0428</t>
  </si>
  <si>
    <t>Timing (hrs)</t>
  </si>
  <si>
    <t>2017-10-31_G-004</t>
  </si>
  <si>
    <t>[67678.1, 48994.1, 23526.7]</t>
  </si>
  <si>
    <t>Hindbrain</t>
  </si>
  <si>
    <t>AA0429</t>
  </si>
  <si>
    <t>2017-10-31_G-010</t>
  </si>
  <si>
    <t>[66890.0, 51119.8, 24851.2]</t>
  </si>
  <si>
    <t>Medulla</t>
  </si>
  <si>
    <t>AA0430</t>
  </si>
  <si>
    <t>2017-10-31_G-012</t>
  </si>
  <si>
    <t>[68179.4, 50304.4, 23370.2]</t>
  </si>
  <si>
    <t>Pons</t>
  </si>
  <si>
    <t>AA0431</t>
  </si>
  <si>
    <t>very good</t>
  </si>
  <si>
    <t>2017-10-31_G-013</t>
  </si>
  <si>
    <t>[65818.7, 48616.0, 23405.1]</t>
  </si>
  <si>
    <t>AA0432</t>
  </si>
  <si>
    <t>2017-10-31_G-014</t>
  </si>
  <si>
    <t>[67003.7, 47963.9, 21754.7]</t>
  </si>
  <si>
    <t>Midbrain</t>
  </si>
  <si>
    <t>AA0433</t>
  </si>
  <si>
    <t>2017-10-31_G-018</t>
  </si>
  <si>
    <t>[67406.5, 50805.0, 23105.1]</t>
  </si>
  <si>
    <t>AA0434</t>
  </si>
  <si>
    <t>axon starts 3 branches down a dendrite</t>
  </si>
  <si>
    <t>2017-10-31_G-027</t>
  </si>
  <si>
    <t>[65628.1, 50966.4, 17920.6]</t>
  </si>
  <si>
    <t>Pallidum?</t>
  </si>
  <si>
    <t>AA0435</t>
  </si>
  <si>
    <t>2017-10-31_G-028</t>
  </si>
  <si>
    <t>[65468.5, 51279.9, 18954.6]</t>
  </si>
  <si>
    <t>LH</t>
  </si>
  <si>
    <t>2017-10-31_G-028_BD</t>
  </si>
  <si>
    <t>AA0436</t>
  </si>
  <si>
    <t>2017-10-31_G-029</t>
  </si>
  <si>
    <t>[65373.6, 51400.1, 18945.6]</t>
  </si>
  <si>
    <t>alot of problem ends</t>
  </si>
  <si>
    <t>AA0437</t>
  </si>
  <si>
    <t>2017-10-31_G-030</t>
  </si>
  <si>
    <t>[65421.9, 51646.0, 18851.0]</t>
  </si>
  <si>
    <t>crosses with G-036 @ [65679.6, 51443.7, 18830.0]; overall good</t>
  </si>
  <si>
    <t>2017-10-31_G-031</t>
  </si>
  <si>
    <t>[66244.5, 50204.4, 20495.0]</t>
  </si>
  <si>
    <t>MB</t>
  </si>
  <si>
    <t>2017-10-31_G-031_BD</t>
  </si>
  <si>
    <t>11:30am</t>
  </si>
  <si>
    <t>axon, albeit bright, dissappears at a location</t>
  </si>
  <si>
    <t>2017-10-31_G-032</t>
  </si>
  <si>
    <t>[67239.1, 52112.5, 18789.7]</t>
  </si>
  <si>
    <t>2017-10-31_G-033</t>
  </si>
  <si>
    <t>[67424.6, 51922.7, 18920.2]</t>
  </si>
  <si>
    <t>2017-10-31_G-034</t>
  </si>
  <si>
    <t>[67729.0, 51594.6, 19063.7]</t>
  </si>
  <si>
    <t>2017-10-31_G-035</t>
  </si>
  <si>
    <t>[67394.2, 51343.8, 19263.1]</t>
  </si>
  <si>
    <t>2017-10-31_G-036</t>
  </si>
  <si>
    <t>[65312.8, 51542.5, 18842.5]</t>
  </si>
  <si>
    <t>2017-10-31_G-037</t>
  </si>
  <si>
    <t>[65305.1, 51720.6, 18825.5]</t>
  </si>
  <si>
    <t>2017-10-31_G-038</t>
  </si>
  <si>
    <t>[65667.4, 51126.3, 18143.9]</t>
  </si>
  <si>
    <t>AA0438</t>
  </si>
  <si>
    <t>Timing (hr)</t>
  </si>
  <si>
    <t>Length (mm)</t>
  </si>
  <si>
    <t>Speed (mm/hr)</t>
  </si>
  <si>
    <t>2017-11-17_G-001</t>
  </si>
  <si>
    <t>[64486.5, 49428.4, 16577.0]</t>
  </si>
  <si>
    <t>some areas with overlap were confusing</t>
  </si>
  <si>
    <t>AA0439</t>
  </si>
  <si>
    <t>2017-11-17_G-002</t>
  </si>
  <si>
    <t>[64687.3, 49439.8, 17225.8]</t>
  </si>
  <si>
    <t>AA0440</t>
  </si>
  <si>
    <t>2017-11-17_G-003</t>
  </si>
  <si>
    <t>[64318.3, 49557.9, 16951.0]</t>
  </si>
  <si>
    <t>AA0441</t>
  </si>
  <si>
    <t>2017-11-17_G-004</t>
  </si>
  <si>
    <t>[64736.2, 49502.2, 16971.5]</t>
  </si>
  <si>
    <t>AA0442</t>
  </si>
  <si>
    <t>2017-11-17_G-005</t>
  </si>
  <si>
    <t>[62507.0, 52148.6, 19926.7]</t>
  </si>
  <si>
    <t>zona inserta</t>
  </si>
  <si>
    <t>2017-11-17_G-005_RA</t>
  </si>
  <si>
    <t>not symmetrical, axon loops strangely</t>
  </si>
  <si>
    <t>AA0443</t>
  </si>
  <si>
    <t>beautiful boutons in midbrain</t>
  </si>
  <si>
    <t>2017-11-17_G-006</t>
  </si>
  <si>
    <t>[65888.9, 49939.7, 21923.1]</t>
  </si>
  <si>
    <t>AA0444</t>
  </si>
  <si>
    <t>2017-11-17_G-007</t>
  </si>
  <si>
    <t>[64603.3, 49342.2, 16957.2]</t>
  </si>
  <si>
    <t>AA0445</t>
  </si>
  <si>
    <t>2017-11-17_G-008</t>
  </si>
  <si>
    <t>[64478.6, 49189.8, 16904.6]</t>
  </si>
  <si>
    <t>AA0446</t>
  </si>
  <si>
    <t>2017-11-17_G-009</t>
  </si>
  <si>
    <t>[62580.5, 50067.3, 19737.8]</t>
  </si>
  <si>
    <t>small granule cell</t>
  </si>
  <si>
    <t>AA0447</t>
  </si>
  <si>
    <t>2017-11-17_G-010</t>
  </si>
  <si>
    <t>[62790.4, 51958.8, 20274.1]</t>
  </si>
  <si>
    <t>AA0448</t>
  </si>
  <si>
    <t>terminal branches had to be traced w/ LVV</t>
  </si>
  <si>
    <t>2017-11-17_G-011</t>
  </si>
  <si>
    <t>[62778.3, 52129.6, 20257.2]</t>
  </si>
  <si>
    <t>AA0449</t>
  </si>
  <si>
    <t>2017-11-17_G-012</t>
  </si>
  <si>
    <t>[64191.2, 49328.2, 16428.3]</t>
  </si>
  <si>
    <t>AA0450</t>
  </si>
  <si>
    <t>2017-11-17_G-013</t>
  </si>
  <si>
    <t>[62812.4, 51618.3, 19927.1]</t>
  </si>
  <si>
    <t>axon becomes too dim</t>
  </si>
  <si>
    <t>2017-11-17_R-001</t>
  </si>
  <si>
    <t>[65184.0, 49565.7, 21410.1]</t>
  </si>
  <si>
    <t>one long strand. almost no branches. yet very bright</t>
  </si>
  <si>
    <t>AA0489</t>
  </si>
  <si>
    <t>2017-11-17_R-001_BD</t>
  </si>
  <si>
    <t>2017-11-17_G-014</t>
  </si>
  <si>
    <t>[62729.6, 51507.7, 19858.7]</t>
  </si>
  <si>
    <t>AA0451</t>
  </si>
  <si>
    <t>2017-11-17_G-015</t>
  </si>
  <si>
    <t>[64348.1, 49304.9, 16818.4]</t>
  </si>
  <si>
    <t>AA0452</t>
  </si>
  <si>
    <t>2017-11-17_G-016</t>
  </si>
  <si>
    <t>[62425.5, 50576.8, 19696.1]</t>
  </si>
  <si>
    <t>AA0453</t>
  </si>
  <si>
    <t>2017-11-17_G-017</t>
  </si>
  <si>
    <t>[65910.3, 50453.1, 22036.6]</t>
  </si>
  <si>
    <t>AA0454</t>
  </si>
  <si>
    <t>2017-11-17_G-018</t>
  </si>
  <si>
    <t>[62570.3, 50546.6, 19281.3]</t>
  </si>
  <si>
    <t>branches become very fuzzy and dense</t>
  </si>
  <si>
    <t>2017-11-17_G-019</t>
  </si>
  <si>
    <t>[64259.0, 50247.4, 17452.8]</t>
  </si>
  <si>
    <t>AA0455</t>
  </si>
  <si>
    <t>2017-11-17_G-020</t>
  </si>
  <si>
    <t>[64266.3, 49989.7, 17173.3]</t>
  </si>
  <si>
    <t>AA0456</t>
  </si>
  <si>
    <t>dotted morphology</t>
  </si>
  <si>
    <t>2017-11-17_G-021</t>
  </si>
  <si>
    <t>[62786.5, 52031.2, 20377.2]</t>
  </si>
  <si>
    <t>sharp drop in branches and unable to complete tracing main axon because it completely fades</t>
  </si>
  <si>
    <t>2017-11-17_G-022</t>
  </si>
  <si>
    <t>[64292.2, 49890.6, 17137.1]</t>
  </si>
  <si>
    <t>AA0457</t>
  </si>
  <si>
    <t>2017-11-17_G-023</t>
  </si>
  <si>
    <t>[66063.5, 50528.8, 22088.1]</t>
  </si>
  <si>
    <t>AA0458</t>
  </si>
  <si>
    <t>2017-11-17_G-024</t>
  </si>
  <si>
    <t>[65794.9, 49695.9, 21801.2]</t>
  </si>
  <si>
    <t>AA0459</t>
  </si>
  <si>
    <t>2017-11-17_G-025</t>
  </si>
  <si>
    <t>[64490.6, 49294.9, 16898.2]</t>
  </si>
  <si>
    <t>crosses @ [61538.3, 51122.8, 18747.0], [65095.7, 51400.4, 18531.4]; REVIEW!!</t>
  </si>
  <si>
    <t>AA0460</t>
  </si>
  <si>
    <t>2017-11-17_G-026</t>
  </si>
  <si>
    <t>[64499.1, 49820.1, 16724.2]</t>
  </si>
  <si>
    <t>AA0461</t>
  </si>
  <si>
    <t>2017-11-17_G-027</t>
  </si>
  <si>
    <t>[64592.2, 49639.7, 17015.7]</t>
  </si>
  <si>
    <t>CORTEX</t>
  </si>
  <si>
    <t>2017-11-17_G-027_GB</t>
  </si>
  <si>
    <t>mostly locally branching</t>
  </si>
  <si>
    <t>AA0462</t>
  </si>
  <si>
    <t>2017-11-17_G-027_BD</t>
  </si>
  <si>
    <t>crosses @ [64693.5, 49591.0, 17000.1] with G-004</t>
  </si>
  <si>
    <t>2017-11-17_G-028</t>
  </si>
  <si>
    <t>[64569.0, 49925.5, 17112.3]</t>
  </si>
  <si>
    <t xml:space="preserve">looks like interneuron; very confusing at beginning. </t>
  </si>
  <si>
    <t>AA0463</t>
  </si>
  <si>
    <t>2017-11-17_G-029</t>
  </si>
  <si>
    <t>[64591.4, 49841.1, 17109.8]</t>
  </si>
  <si>
    <t>AA0464</t>
  </si>
  <si>
    <t>ambigous, may differences</t>
  </si>
  <si>
    <t>2017-11-17_G-030</t>
  </si>
  <si>
    <t>[64493.8, 49419.2, 16702.4]</t>
  </si>
  <si>
    <t>AA0465</t>
  </si>
  <si>
    <t>2017-11-17_R-002</t>
  </si>
  <si>
    <t>[65148.0, 49444.7, 21299.3]</t>
  </si>
  <si>
    <t>AA0490</t>
  </si>
  <si>
    <t>Check with R-003, crossing</t>
  </si>
  <si>
    <t>2017-11-17_G-031</t>
  </si>
  <si>
    <t>[64339.8, 49333.8, 16674.6]</t>
  </si>
  <si>
    <t>AA0466</t>
  </si>
  <si>
    <t>2017-11-17_G-032</t>
  </si>
  <si>
    <t>[64337.0, 49291.8, 16579.0]</t>
  </si>
  <si>
    <t>AA0467</t>
  </si>
  <si>
    <t>2017-11-17_G-033</t>
  </si>
  <si>
    <t>[65818.2, 50428.6, 22016.8]</t>
  </si>
  <si>
    <t>AA0468</t>
  </si>
  <si>
    <t>2017-11-17_G-034</t>
  </si>
  <si>
    <t>[64345.3, 49207.4, 16426.8]</t>
  </si>
  <si>
    <t>axon bundling at crucial part of half of neuron [64434.7, 50071.6, 17252.7]</t>
  </si>
  <si>
    <t>AA0469</t>
  </si>
  <si>
    <t>2017-11-17_G-035</t>
  </si>
  <si>
    <t>[64333.9, 49239.0, 16407.0]</t>
  </si>
  <si>
    <t xml:space="preserve">dense in a lot of places which made for ambiguity. </t>
  </si>
  <si>
    <t>AA0470</t>
  </si>
  <si>
    <t>2017-11-17_G-036</t>
  </si>
  <si>
    <t>[64379.7, 49361.0, 16535.9]</t>
  </si>
  <si>
    <t>AA0471</t>
  </si>
  <si>
    <t>2017-11-17_G-037</t>
  </si>
  <si>
    <t>[64260.2, 49256.5, 16325.7]</t>
  </si>
  <si>
    <t xml:space="preserve">[64434.7, 50071.6, 17252.7] BUNDLES WITH g-034 ambiguous n a lot of areas </t>
  </si>
  <si>
    <t>AA0472</t>
  </si>
  <si>
    <t>dendrite is at edge and is cut in half</t>
  </si>
  <si>
    <t>2017-11-17_R-003</t>
  </si>
  <si>
    <t>[64946.4, 49458.8, 21098.8]</t>
  </si>
  <si>
    <t>AA0491</t>
  </si>
  <si>
    <t>2017-11-17_R-004</t>
  </si>
  <si>
    <t>[65103.8, 48669.7, 21373.4]</t>
  </si>
  <si>
    <t>AA0492</t>
  </si>
  <si>
    <t>2017-11-17_G-038</t>
  </si>
  <si>
    <t>[64568.6, 49730.4, 16832.8]</t>
  </si>
  <si>
    <t>two branches get super dim and unable to trace them, but rest of the neuron looks good</t>
  </si>
  <si>
    <t>AA0473</t>
  </si>
  <si>
    <t>2017-11-17_G-039</t>
  </si>
  <si>
    <t>(64621.4,49814.7,17186.2)</t>
  </si>
  <si>
    <t>2017-11-17_G-039_RA</t>
  </si>
  <si>
    <t>Cannot find soma</t>
  </si>
  <si>
    <t>2017-11-17_G-040</t>
  </si>
  <si>
    <t>[64475.9, 49299.2, 16310.8]</t>
  </si>
  <si>
    <t>AA0474</t>
  </si>
  <si>
    <t>2017-11-17_G-041</t>
  </si>
  <si>
    <t>[66060.7, 50071.2, 22086.2]</t>
  </si>
  <si>
    <t>AA0475</t>
  </si>
  <si>
    <t>2017-11-17_G-042</t>
  </si>
  <si>
    <t>[66197.7, 50297.5, 22122.8]</t>
  </si>
  <si>
    <t>AA0476</t>
  </si>
  <si>
    <t>2017-11-17_G-043</t>
  </si>
  <si>
    <t>[66213.9, 50286.8, 22123.8]</t>
  </si>
  <si>
    <t>AA0477</t>
  </si>
  <si>
    <t>2017-11-17_G-044</t>
  </si>
  <si>
    <t>[66039.5, 50190.6, 22063.4]</t>
  </si>
  <si>
    <t>AA0478</t>
  </si>
  <si>
    <t>2017-11-17_R-005</t>
  </si>
  <si>
    <t>[65039.0, 49438.9, 21264.4]</t>
  </si>
  <si>
    <t>AA0493</t>
  </si>
  <si>
    <t>2017-11-17_R-006</t>
  </si>
  <si>
    <t>[65506.2, 49538.1, 21674.8]</t>
  </si>
  <si>
    <t xml:space="preserve">gets too dim in furthest branches. also has axon bundling </t>
  </si>
  <si>
    <t>very difficult to trace</t>
  </si>
  <si>
    <t>2017-11-17_R-007</t>
  </si>
  <si>
    <t>[65018.6, 49520.9, 21481.5]</t>
  </si>
  <si>
    <t>AA0494</t>
  </si>
  <si>
    <t>2017-11-17_G-045</t>
  </si>
  <si>
    <t>AA0479</t>
  </si>
  <si>
    <t>2017-11-17_G-046</t>
  </si>
  <si>
    <t>[65869.6, 50394.2, 21988.5]</t>
  </si>
  <si>
    <t>AA0480</t>
  </si>
  <si>
    <t>2017-11-17_R-008</t>
  </si>
  <si>
    <t>[64900.2, 49396.0, 21377.9]</t>
  </si>
  <si>
    <t>AA0495</t>
  </si>
  <si>
    <t>2017-11-17_R-009</t>
  </si>
  <si>
    <t>[65042.6, 49333.7, 21263.9]</t>
  </si>
  <si>
    <t>crossover @ [64350.7, 49323.5, 19525.8] REVIEW!!! LVV is a must for some areas; very confident based on main projection anatomy</t>
  </si>
  <si>
    <t>AA0496</t>
  </si>
  <si>
    <t>could not determine crossover</t>
  </si>
  <si>
    <t>2017-11-17_G-047</t>
  </si>
  <si>
    <t>[64566.5, 49373.0, 16832.3]</t>
  </si>
  <si>
    <t>AA0481</t>
  </si>
  <si>
    <t>2017-11-17_R-010</t>
  </si>
  <si>
    <t>[65035.3, 49587.9, 21425.1]</t>
  </si>
  <si>
    <t>AA0497</t>
  </si>
  <si>
    <t>2017-11-17_R-011</t>
  </si>
  <si>
    <t>[65217.2, 49497.8, 21381.8]</t>
  </si>
  <si>
    <t>AA0498</t>
  </si>
  <si>
    <t>2017-11-17_G-048</t>
  </si>
  <si>
    <t>[65881.3, 50242.9, 21923.1]</t>
  </si>
  <si>
    <t>AA0482</t>
  </si>
  <si>
    <t>2017-11-17_G-049</t>
  </si>
  <si>
    <t>[66107.0, 50398.6, 22108.0]</t>
  </si>
  <si>
    <t>The main projection to the opposite cortex becomes too weak to follow.</t>
  </si>
  <si>
    <t>2017-11--17_G-050</t>
  </si>
  <si>
    <t>[65836.4, 50055.5, 22060.4]</t>
  </si>
  <si>
    <t>AA0483</t>
  </si>
  <si>
    <t>2017-11-17_R-012</t>
  </si>
  <si>
    <t>[65028.4, 48526.6, 21438.8]</t>
  </si>
  <si>
    <t>2017-11-17_R-012_AZ</t>
  </si>
  <si>
    <t xml:space="preserve">axon branches are too dim to trace out properly </t>
  </si>
  <si>
    <t>gets very dim</t>
  </si>
  <si>
    <t>2017-11-17_R-013</t>
  </si>
  <si>
    <t>[65240.5, 49405.4, 21526.5]</t>
  </si>
  <si>
    <t>really dim, but confident of main projections</t>
  </si>
  <si>
    <t>AA0499</t>
  </si>
  <si>
    <t>dim, hard to trace</t>
  </si>
  <si>
    <t>2017-11-17_R-014</t>
  </si>
  <si>
    <t>[65227.1, 49466.9, 21415.5]</t>
  </si>
  <si>
    <t>AA0500</t>
  </si>
  <si>
    <t>2017-11-17_G-051</t>
  </si>
  <si>
    <t>[65233.4, 49848.3, 21148.6]</t>
  </si>
  <si>
    <t>short axon</t>
  </si>
  <si>
    <t>AA0484</t>
  </si>
  <si>
    <t>2017-11-17_R-015</t>
  </si>
  <si>
    <t>[65030.7, 48385.6, 21942.4]</t>
  </si>
  <si>
    <t>axon too dim to follow</t>
  </si>
  <si>
    <t>2017-11-17_G-052</t>
  </si>
  <si>
    <t>[64928.9, 50256.4, 16763.9]</t>
  </si>
  <si>
    <t xml:space="preserve">too dim to trace out </t>
  </si>
  <si>
    <t>2017-11-17_G-053</t>
  </si>
  <si>
    <t>[62516.3, 51279.9, 19821.5]</t>
  </si>
  <si>
    <t>bramches somewhat dim, but confident of main projection</t>
  </si>
  <si>
    <t>AA0485</t>
  </si>
  <si>
    <t>2017-11-17_G-054</t>
  </si>
  <si>
    <t>[62625.6, 52199.0, 20267.4]</t>
  </si>
  <si>
    <t>branches get dim, medium confidence; looks like similar HY neurons</t>
  </si>
  <si>
    <t>AA0486</t>
  </si>
  <si>
    <t>2017-11-17_G-055</t>
  </si>
  <si>
    <t>[62616.5, 51059.0, 19804.7]</t>
  </si>
  <si>
    <t>2017-11-17_G-056</t>
  </si>
  <si>
    <t>[64220.0, 49224.0, 16480.4]</t>
  </si>
  <si>
    <t>2017-11-17_G-057</t>
  </si>
  <si>
    <t>[65096.5, 49772.2, 20981.8]</t>
  </si>
  <si>
    <t>AA0487</t>
  </si>
  <si>
    <t>2017-11-17_G-058</t>
  </si>
  <si>
    <t>[62421.8, 52050.4, 19842.8]</t>
  </si>
  <si>
    <t>Weird looking neuron</t>
  </si>
  <si>
    <t>AA0488</t>
  </si>
  <si>
    <t>2017-11-17_G-059</t>
  </si>
  <si>
    <t>[62688.2, 52056.3, 19791.8]</t>
  </si>
  <si>
    <t>2017-12-19_G-001</t>
  </si>
  <si>
    <t>[68219.9, 47804.9, 22185.9]</t>
  </si>
  <si>
    <t>[66773.7, 49331.3, 23183.6]</t>
  </si>
  <si>
    <t>2017-12-19_G-002</t>
  </si>
  <si>
    <t>[66494.3, 46851.7, 22993.2]</t>
  </si>
  <si>
    <t>2017-12-19_G-003</t>
  </si>
  <si>
    <t>[64506.2, 47737.8, 18151.8]</t>
  </si>
  <si>
    <t xml:space="preserve">[63647.0, 49739.5, 22302.9] too dim to trace </t>
  </si>
  <si>
    <t>2017-12-19_G-004</t>
  </si>
  <si>
    <t>[64132.3, 47724.1, 17993.1]</t>
  </si>
  <si>
    <t>[63878.9, 49796.7, 23232.2]</t>
  </si>
  <si>
    <t>2017-12-19_G-005</t>
  </si>
  <si>
    <t>[64019.0, 47166.8, 20751.0]</t>
  </si>
  <si>
    <t>[63521.9, 49660.9, 23321.4]</t>
  </si>
  <si>
    <t>2017-12-19_G-006</t>
  </si>
  <si>
    <t>[66638.6, 47016.3, 21975.7]</t>
  </si>
  <si>
    <t>[66517.3, 49544.9, 23182.6]</t>
  </si>
  <si>
    <t>2017-12-19_G-007</t>
  </si>
  <si>
    <t>[65175.0, 47694.3, 18252.9]</t>
  </si>
  <si>
    <t xml:space="preserve">very dim in one area; looks incomplete </t>
  </si>
  <si>
    <t>very good overall, but main axon becomes very dim near the end</t>
  </si>
  <si>
    <t>2017-12-19_G-008</t>
  </si>
  <si>
    <t>[68603.2, 48906.7, 22645.6]</t>
  </si>
  <si>
    <t>untraceable at this [66888.5, 49256.2, 23188.5]</t>
  </si>
  <si>
    <t>2017-12-19_G-009</t>
  </si>
  <si>
    <t>[66082.9, 47461.7, 18531.6]</t>
  </si>
  <si>
    <t>[65963.3, 49665.7, 23185.5]</t>
  </si>
  <si>
    <t>2017-12-19_G-010</t>
  </si>
  <si>
    <t>[66786.9, 50244.2, 20981.5]</t>
  </si>
  <si>
    <t>2017-12-19_G-011</t>
  </si>
  <si>
    <t>[64230.6, 49591.7, 20774.8]</t>
  </si>
  <si>
    <t>2017-12-19_G-012</t>
  </si>
  <si>
    <t>[64418.9, 49614.0, 20734.1]</t>
  </si>
  <si>
    <t>main axon bundles with another indentical one early on</t>
  </si>
  <si>
    <t>2017-12-19_G-013</t>
  </si>
  <si>
    <t>[64284.8, 50055.8, 19193.0]</t>
  </si>
  <si>
    <t>[64271.2, 49462.5, 23346.2]</t>
  </si>
  <si>
    <t>2017-12-19_G-014</t>
  </si>
  <si>
    <t>[66344.8, 50213.5, 19946.7]</t>
  </si>
  <si>
    <t>2017-12-19_G-015</t>
  </si>
  <si>
    <t>[64552.0, 50581.1, 27896.0]</t>
  </si>
  <si>
    <t>2017-12-19_G-016</t>
  </si>
  <si>
    <t>[66071.1, 49932.5, 20695.4]</t>
  </si>
  <si>
    <t>[65390.4, 49745.5, 23214.3]</t>
  </si>
  <si>
    <t>2017-12-19_G-017</t>
  </si>
  <si>
    <t>[63140.9, 47452.6, 24791.1]</t>
  </si>
  <si>
    <t>AA0501</t>
  </si>
  <si>
    <t>2017-12-19_G-018</t>
  </si>
  <si>
    <t>[64795.6, 50238.2, 21643.5]</t>
  </si>
  <si>
    <t>2017-12-19_G-019</t>
  </si>
  <si>
    <t>[63286.9, 46881.8, 22246.4]</t>
  </si>
  <si>
    <t>gets very dim, was able to finish, but not too confident</t>
  </si>
  <si>
    <t>main axon becomes too dim</t>
  </si>
  <si>
    <t>2017-12-19_G-020</t>
  </si>
  <si>
    <t>[65875.1, 50296.5, 20918.6]</t>
  </si>
  <si>
    <t>[65474.1, 50000.9, 23212.3]</t>
  </si>
  <si>
    <t>2017-12-19_G-021</t>
  </si>
  <si>
    <t>[65120.2, 48947.8, 19739.0]</t>
  </si>
  <si>
    <t>projects to extremely dense area. [64247.6, 49610.4, 23195.5]</t>
  </si>
  <si>
    <t>2017-12-19_G-022</t>
  </si>
  <si>
    <t>[66920.0, 47351.1, 20926.5]</t>
  </si>
  <si>
    <t>gets extremely dim, and im not sure if it just ends. [66494.6, 49509.5, 23178.7]</t>
  </si>
  <si>
    <t>2017-12-19_G-023</t>
  </si>
  <si>
    <t>[63385.9, 47455.6, 24442.1]</t>
  </si>
  <si>
    <t xml:space="preserve">all neurites traced; no clear axon. everything traced from soma </t>
  </si>
  <si>
    <t>everything from soma traced in one file (no clear distinction between axon &amp; dendrites)</t>
  </si>
  <si>
    <t>2017-12-19_G-024</t>
  </si>
  <si>
    <t>[63645.2, 47641.9, 24816.8]</t>
  </si>
  <si>
    <t xml:space="preserve">goes to very dense area where it is hard to follow axon </t>
  </si>
  <si>
    <t>2017-12-19_G-025</t>
  </si>
  <si>
    <t>[64100.6, 47550.7, 24980.3]</t>
  </si>
  <si>
    <t>2017-12-19_G-026</t>
  </si>
  <si>
    <t>[64919.6, 47475.2, 25035.8]</t>
  </si>
  <si>
    <t>Can't find axon, but branch becomes too dim at [64362.0, 47190.3, 24801.5]</t>
  </si>
  <si>
    <t>2017-12-19_G-027</t>
  </si>
  <si>
    <t>[63726.3, 47256.2, 24818.8]</t>
  </si>
  <si>
    <t>gets very dense &amp; hard to follow; many problem ends</t>
  </si>
  <si>
    <t>problem ends may go far</t>
  </si>
  <si>
    <t>2017-12-19_G-028</t>
  </si>
  <si>
    <t>[66057.7, 48020.6, 25285.4]</t>
  </si>
  <si>
    <t>two problem ends, unsure how far they go</t>
  </si>
  <si>
    <t>2017-12-19_G-029</t>
  </si>
  <si>
    <t>[65541.2, 49963.2, 20525.9]</t>
  </si>
  <si>
    <t>2017-12-19_G-029_AZ</t>
  </si>
  <si>
    <t>too many problem ends, cannot tell where some of the branches go\</t>
  </si>
  <si>
    <t>2017-12-19_G-030</t>
  </si>
  <si>
    <t>[64206.7, 49794.4, 23877.2]</t>
  </si>
  <si>
    <t>all good except for the one branch that goes to another region and goes into bad area</t>
  </si>
  <si>
    <t>2017-12-19_G-031</t>
  </si>
  <si>
    <t>[63365.4, 48395.0, 18844.9]</t>
  </si>
  <si>
    <t>[63794.0, 49537.3, 23351.2]</t>
  </si>
  <si>
    <t>2017-12-19_G-032</t>
  </si>
  <si>
    <t>[65168.9, 49902.0, 24394.9]</t>
  </si>
  <si>
    <t>pons</t>
  </si>
  <si>
    <t>2017-12-19_G-033</t>
  </si>
  <si>
    <t>[61705.6, 49024.7, 20495.1]</t>
  </si>
  <si>
    <t>2017-12-19_G-034</t>
  </si>
  <si>
    <t>[64910.3, 49732.8, 24588.8]</t>
  </si>
  <si>
    <t>2017-12-19_G-035</t>
  </si>
  <si>
    <t>[64551.6, 50581.3, 27887.1]</t>
  </si>
  <si>
    <t>2017-12-19_G-036</t>
  </si>
  <si>
    <t>[65049.0, 48774.1, 24621.5]</t>
  </si>
  <si>
    <t>2017-12-19_G-037</t>
  </si>
  <si>
    <t>[63197.6, 49827.7, 26317.8]</t>
  </si>
  <si>
    <t>2017-12-19_G-038</t>
  </si>
  <si>
    <t>[63725.5, 48312.1, 24643.8]</t>
  </si>
  <si>
    <t>2017-12-19_G-039</t>
  </si>
  <si>
    <t>[65831.6, 47915.7, 23894.6]</t>
  </si>
  <si>
    <t>2017-12-19_G-040</t>
  </si>
  <si>
    <t>[64935.6, 47237.3, 24743.5]</t>
  </si>
  <si>
    <t>2017-12-19_G-041</t>
  </si>
  <si>
    <t>[63420.0, 47407.3, 24584.8]</t>
  </si>
  <si>
    <t>2017-12-19_G-042</t>
  </si>
  <si>
    <t>[63613.3, 50714.7, 27559.6]</t>
  </si>
  <si>
    <t>2017-12-19_G-043</t>
  </si>
  <si>
    <t>[66384.1, 49232.8, 25989.0]</t>
  </si>
  <si>
    <t>?</t>
  </si>
  <si>
    <t>2017-12-19_G-044</t>
  </si>
  <si>
    <t>[63501.5, 48692.2, 21415.4]</t>
  </si>
  <si>
    <t>AA0502</t>
  </si>
  <si>
    <t>2017-12-19_G-045</t>
  </si>
  <si>
    <t>[63121.8, 48524.4, 18973.9]</t>
  </si>
  <si>
    <t>2017-12-19_G-046</t>
  </si>
  <si>
    <t>[64335.6, 47471.6, 24843.1]</t>
  </si>
  <si>
    <t>2017-12-19_G-047</t>
  </si>
  <si>
    <t>[64129.8, 47427.6, 19347.6]</t>
  </si>
  <si>
    <t>2017-12-19_G-048</t>
  </si>
  <si>
    <t>[62685.2, 48613.6, 22672.9]</t>
  </si>
  <si>
    <t>2017-12-19_G-049</t>
  </si>
  <si>
    <t>[65297.2, 47041.4, 24902.1]</t>
  </si>
  <si>
    <t>too much ambiguity</t>
  </si>
  <si>
    <t>2017-12-19_G-050</t>
  </si>
  <si>
    <t>[63135.0, 48722.0, 18990.7]</t>
  </si>
  <si>
    <t>2017-12-19_G-051</t>
  </si>
  <si>
    <t>[66139.2, 50087.1, 20243.7]</t>
  </si>
  <si>
    <t>2017-12-19_G-052</t>
  </si>
  <si>
    <t>[64968.2, 49684.7, 24723.2]</t>
  </si>
  <si>
    <t>2017-12-19_G-053</t>
  </si>
  <si>
    <t>[65341.3, 49732.3, 20539.7]</t>
  </si>
  <si>
    <t>2017-12-19_G-054</t>
  </si>
  <si>
    <t>[65078.6, 49893.9, 24432.1]</t>
  </si>
  <si>
    <t>2017-12-19_G-055</t>
  </si>
  <si>
    <t>[68439.1, 48253.0, 21890.4]</t>
  </si>
  <si>
    <t>2017-12-19_G-056</t>
  </si>
  <si>
    <t>[66922.1, 50257.8, 20694.8]</t>
  </si>
  <si>
    <t>2017-12-19_G-057</t>
  </si>
  <si>
    <t>[63162.7, 48134.4, 25194.2]</t>
  </si>
  <si>
    <t>2018-01-30_R-001</t>
  </si>
  <si>
    <t>[72277.0, 8842.5, 33653.0]</t>
  </si>
  <si>
    <t>ends become too dim</t>
  </si>
  <si>
    <t>2018-01-30_R-002</t>
  </si>
  <si>
    <t>[72360.7, 11059.9, 36083.5]</t>
  </si>
  <si>
    <t>2018-01-30_R-003</t>
  </si>
  <si>
    <t>[72050.2, 11208.3, 36734.4]</t>
  </si>
  <si>
    <t>too many branches that are unclear</t>
  </si>
  <si>
    <t>2018-01-30_R-004</t>
  </si>
  <si>
    <t>[69750.6, 11062.0, 35080.5]</t>
  </si>
  <si>
    <t>ECT/TEa</t>
  </si>
  <si>
    <t>2018-01-30_R-005</t>
  </si>
  <si>
    <t>[72376.6, 9626.1, 32361.9]</t>
  </si>
  <si>
    <t>2018-01-30_R-006</t>
  </si>
  <si>
    <t>[71452.9, 9682.9, 31766.2]</t>
  </si>
  <si>
    <t>2018-01-30_R-007</t>
  </si>
  <si>
    <t>[71756.9, 10737.5, 40747.8]</t>
  </si>
  <si>
    <t>medium confidence, trace [73264.7, 11851.0, 40008.1]</t>
  </si>
  <si>
    <t>too many problem ends, the ends become too dim</t>
  </si>
  <si>
    <t>2018-01-30_R-008</t>
  </si>
  <si>
    <t>[72312.9, 11230.4, 36616.6]</t>
  </si>
  <si>
    <t>main axon fizzles out</t>
  </si>
  <si>
    <t>2018-01-30_R-009</t>
  </si>
  <si>
    <t>[72114.3, 10499.2, 37046.8]</t>
  </si>
  <si>
    <t>2018-01-30_R-010</t>
  </si>
  <si>
    <t>overall good, gets dim at some areas; medium confidence</t>
  </si>
  <si>
    <t>AA0503</t>
  </si>
  <si>
    <t>2018-01-30_R-011</t>
  </si>
  <si>
    <t>[73412.1, 12116.5, 39218.8]</t>
  </si>
  <si>
    <t>2018-01-30_R-012</t>
  </si>
  <si>
    <t>[73256.7, 8706.9, 34337.3]</t>
  </si>
  <si>
    <t>stitching problems</t>
  </si>
  <si>
    <t>2018-01-30_R-013</t>
  </si>
  <si>
    <t>[74117.2, 12019.1, 34552.0]</t>
  </si>
  <si>
    <t>2018-01-30_R-014</t>
  </si>
  <si>
    <t>[73539.0, 12086.9, 39292.5]</t>
  </si>
  <si>
    <t>Weird Endpoint [73919.8, 12092.3, 41208.7], one branch goes into dense area, others are clear</t>
  </si>
  <si>
    <t>AA0504</t>
  </si>
  <si>
    <t>2018-01-30_R-015</t>
  </si>
  <si>
    <t>[71946.6, 11854.5, 38121.9]</t>
  </si>
  <si>
    <t>MY</t>
  </si>
  <si>
    <t>2018-01-30_R-016</t>
  </si>
  <si>
    <t>[72092.9, 10580.3, 38095.5]</t>
  </si>
  <si>
    <t>main axon gets too dim</t>
  </si>
  <si>
    <t>2018-01-30_R-017</t>
  </si>
  <si>
    <t>[71942.2, 11837.3, 38321.1]</t>
  </si>
  <si>
    <t>end point looks to end, but not 100% sure</t>
  </si>
  <si>
    <t xml:space="preserve">fades out/too dim to complete </t>
  </si>
  <si>
    <t>2018-01-30_R-018</t>
  </si>
  <si>
    <t>[72844.9, 10434.7, 38109.5]</t>
  </si>
  <si>
    <t>PAG</t>
  </si>
  <si>
    <t>AA0505</t>
  </si>
  <si>
    <t>2018-01-30_R-019</t>
  </si>
  <si>
    <t>[72228.0, 12373.6, 34006.8]</t>
  </si>
  <si>
    <t>fasdes out</t>
  </si>
  <si>
    <t>2018-01-30_R-020</t>
  </si>
  <si>
    <t>[74508.2, 10731.4, 36630.6]</t>
  </si>
  <si>
    <t>too dim to complete</t>
  </si>
  <si>
    <t>2018-01-30_R-021</t>
  </si>
  <si>
    <t>[73615.5, 11890.0, 38178.2]</t>
  </si>
  <si>
    <t>2018-01-30_R-022</t>
  </si>
  <si>
    <t>[72941.9, 10405.8, 38009.2]</t>
  </si>
  <si>
    <t>AA0506</t>
  </si>
  <si>
    <t>2018-01-30_R-023</t>
  </si>
  <si>
    <t>[73358.8, 10506.5, 32029.5]</t>
  </si>
  <si>
    <t>2018-01-30_R-024</t>
  </si>
  <si>
    <t>[73764.9, 11600.1, 34179.8]</t>
  </si>
  <si>
    <t>Olfactory</t>
  </si>
  <si>
    <t>2018-01-30_R-025</t>
  </si>
  <si>
    <t>[72929.3, 10396.7, 38121.5]</t>
  </si>
  <si>
    <t>main axon is fine, some side branches dim out</t>
  </si>
  <si>
    <t>AA0507</t>
  </si>
  <si>
    <t>not confident, problem ends</t>
  </si>
  <si>
    <t>2018-01-30_R-026</t>
  </si>
  <si>
    <t>[71514.9, 11561.6, 38200.8]</t>
  </si>
  <si>
    <t>Confusing and not sur eif complete</t>
  </si>
  <si>
    <t xml:space="preserve">too much ambiguity </t>
  </si>
  <si>
    <t>2018-01-30_R-027</t>
  </si>
  <si>
    <t>[73511.4, 12030.4, 39137.5]</t>
  </si>
  <si>
    <t>AA0508</t>
  </si>
  <si>
    <t>2018-01-30_R-028</t>
  </si>
  <si>
    <t>[75770.3, 9800.8, 33652.3]</t>
  </si>
  <si>
    <t>axon fizzles out</t>
  </si>
  <si>
    <t>2018-01-30_R-029</t>
  </si>
  <si>
    <t>[74163.2, 11624.3, 38008.7]</t>
  </si>
  <si>
    <t>PSV</t>
  </si>
  <si>
    <t>many varicosities along axon; good signal overall, dense at a few regions. good confidence</t>
  </si>
  <si>
    <t>AA0509</t>
  </si>
  <si>
    <t>2018-01-30_R-030</t>
  </si>
  <si>
    <t>[72597.6, 10910.5, 38160.1]</t>
  </si>
  <si>
    <t>Some problem ends.</t>
  </si>
  <si>
    <t>AA0510</t>
  </si>
  <si>
    <t>2018-01-30_R-031</t>
  </si>
  <si>
    <t>[73466.6, 11048.6, 36695.3]</t>
  </si>
  <si>
    <t>2018-01-30_R-032</t>
  </si>
  <si>
    <t>[72537.3, 11745.6, 36403.9]</t>
  </si>
  <si>
    <t>2018-01-30_R-033</t>
  </si>
  <si>
    <t>[72976.8, 10760.2, 36515.3]</t>
  </si>
  <si>
    <t>AA0511</t>
  </si>
  <si>
    <t>2018-01-30_R-034</t>
  </si>
  <si>
    <t>[71946.0, 11854.5, 38122.0]</t>
  </si>
  <si>
    <t>dim and dense towards end, too ambiguous</t>
  </si>
  <si>
    <t>2018-01-30_R-035</t>
  </si>
  <si>
    <t>[74163.8, 11626.5, 38009.2]</t>
  </si>
  <si>
    <t>2018-01-30_R-036</t>
  </si>
  <si>
    <t>[72702.5, 11958.3, 38411.9]</t>
  </si>
  <si>
    <t xml:space="preserve">THIS NEURON IS COMPLETELY FINISHED W/HIGH CONFIDENCE OF TRACING </t>
  </si>
  <si>
    <t>AA0512</t>
  </si>
  <si>
    <t>2018-01-30_R-037</t>
  </si>
  <si>
    <t>[74379.9, 11512.6, 38102.5]</t>
  </si>
  <si>
    <t>very good overall; just one uncertain area</t>
  </si>
  <si>
    <t>AA0513</t>
  </si>
  <si>
    <t>2018-01-30_R-038</t>
  </si>
  <si>
    <t>[72837.5, 10255.3, 37795.1]</t>
  </si>
  <si>
    <t>very good overall; few dim local areas</t>
  </si>
  <si>
    <t>AA0514</t>
  </si>
  <si>
    <t xml:space="preserve">dense regions. very dim in a lot of places. </t>
  </si>
  <si>
    <t>2018-01-30_R-039</t>
  </si>
  <si>
    <t>[73895.1, 10455.2, 36187.3]</t>
  </si>
  <si>
    <t>2018-01-30_R-040</t>
  </si>
  <si>
    <t>[73330.0, 12035.7, 39105.5]</t>
  </si>
  <si>
    <t>some ends are dim/unclear</t>
  </si>
  <si>
    <t>2018-01-30_R-041</t>
  </si>
  <si>
    <t>[72956.1, 11300.9, 39102.9]</t>
  </si>
  <si>
    <t>2018-01-30_R-042</t>
  </si>
  <si>
    <t>[72797.1, 12208.0, 39070.8]</t>
  </si>
  <si>
    <t>2018-01-30_R-043</t>
  </si>
  <si>
    <t>[72479.5, 10578.8, 32368.0]</t>
  </si>
  <si>
    <t>2018-01-30_R-044</t>
  </si>
  <si>
    <t>[73855.8, 9825.5, 36760.0]</t>
  </si>
  <si>
    <t>main axon incomplete</t>
  </si>
  <si>
    <t>2018-01-30_R-045</t>
  </si>
  <si>
    <t>[74090.5, 11388.2, 35404.0]</t>
  </si>
  <si>
    <t>2018-01-30_R-046</t>
  </si>
  <si>
    <t>[73331.9, 11093.2, 39530.7]</t>
  </si>
  <si>
    <t>some problem ends but overall good</t>
  </si>
  <si>
    <t>AA0515</t>
  </si>
  <si>
    <t>2018-01-30_R-047</t>
  </si>
  <si>
    <t>[71693.9, 10785.0, 39336.1]</t>
  </si>
  <si>
    <t>AA0516</t>
  </si>
  <si>
    <t>great neuron</t>
  </si>
  <si>
    <t>2018-01-30_R-048</t>
  </si>
  <si>
    <t>[73201.3, 12082.8, 33089.1]</t>
  </si>
  <si>
    <t xml:space="preserve">too many stitching errors where you can't follow the branch; many areas where the signal is so dim, you can't follow </t>
  </si>
  <si>
    <t>2018-01-30_R-049</t>
  </si>
  <si>
    <t>[71932.8, 11121.7, 40273.4]</t>
  </si>
  <si>
    <t>AA0517</t>
  </si>
  <si>
    <t>2018-01-30_R-050</t>
  </si>
  <si>
    <t>[72967.4, 11405.2, 38980.6]</t>
  </si>
  <si>
    <t>2018-02-06_G-001</t>
  </si>
  <si>
    <t>[64726.5, 48177.6, 21225.0]</t>
  </si>
  <si>
    <t>2018-02-06_G-002</t>
  </si>
  <si>
    <t>[67242.6, 48222.5, 20504.3]</t>
  </si>
  <si>
    <t>sAMY</t>
  </si>
  <si>
    <t>axon eventually dims out near/at substantia nigra</t>
  </si>
  <si>
    <t>2018-02-06_G-003</t>
  </si>
  <si>
    <t>[64186.6, 45125.3, 18799.3]</t>
  </si>
  <si>
    <t>2018-02-06_G-004</t>
  </si>
  <si>
    <t>[63302.1, 46168.7, 18134.9]</t>
  </si>
  <si>
    <t>MOp</t>
  </si>
  <si>
    <t>2018-02-06_G-005</t>
  </si>
  <si>
    <t>[63980.3, 48389.6, 20043.4]</t>
  </si>
  <si>
    <t>LHA</t>
  </si>
  <si>
    <t>stitching problem</t>
  </si>
  <si>
    <t>2018-02-06_G-006</t>
  </si>
  <si>
    <t>[66127.7, 47529.1, 20029.2]</t>
  </si>
  <si>
    <t>PAL</t>
  </si>
  <si>
    <t>2018-02-06_G-007</t>
  </si>
  <si>
    <t>[65911.8, 47657.8, 19859.6]</t>
  </si>
  <si>
    <t>2018-02-06_G-008</t>
  </si>
  <si>
    <t>[66908.8, 48107.1, 20217.0]</t>
  </si>
  <si>
    <t>2018-02-06_G-009</t>
  </si>
  <si>
    <t>[66773.1, 48492.0, 19589.6]</t>
  </si>
  <si>
    <t>2018-02-06_G-010</t>
  </si>
  <si>
    <t>[65370.2, 48027.1, 18680.5]</t>
  </si>
  <si>
    <t>NDB</t>
  </si>
  <si>
    <t>2018-02-06_G-011</t>
  </si>
  <si>
    <t>[64638.8, 45608.0, 23791.9]</t>
  </si>
  <si>
    <t>SC</t>
  </si>
  <si>
    <t>2018-02-06_G-012</t>
  </si>
  <si>
    <t>[63559.1, 46214.6, 24074.7]</t>
  </si>
  <si>
    <t>2018-02-06_G-013</t>
  </si>
  <si>
    <t>[63941.9, 44844.7, 20148.9]</t>
  </si>
  <si>
    <t>2018-02-06_G-014</t>
  </si>
  <si>
    <t>[65667.9, 48336.4, 21272.7]</t>
  </si>
  <si>
    <t>2018-02-06_G-015</t>
  </si>
  <si>
    <t>[65688.8, 48059.1, 21867.6]</t>
  </si>
  <si>
    <t>2018-02-06_G-016</t>
  </si>
  <si>
    <t>[68351.3, 46108.5, 20660.1]</t>
  </si>
  <si>
    <t>2018-02-06_G-017</t>
  </si>
  <si>
    <t>[66580.6, 47919.2, 20502.7]</t>
  </si>
  <si>
    <t>2018-02-06_G-018</t>
  </si>
  <si>
    <t>[66962.4, 45446.7, 18987.1]</t>
  </si>
  <si>
    <t>2018-03-09_G-001</t>
  </si>
  <si>
    <t>[63329.6, 48755.8, 21772.0]</t>
  </si>
  <si>
    <t>AA0518</t>
  </si>
  <si>
    <t>2018-03-09_G-002</t>
  </si>
  <si>
    <t>[63244.0, 49031.1, 22033.2]</t>
  </si>
  <si>
    <t>AA0519</t>
  </si>
  <si>
    <t>2018-03-09_R-001</t>
  </si>
  <si>
    <t>[65242.3, 47602.7, 23927.8]</t>
  </si>
  <si>
    <t>AA0559</t>
  </si>
  <si>
    <t>2018-03-09_G-003</t>
  </si>
  <si>
    <t>[63148.6, 48603.3, 22116.8]</t>
  </si>
  <si>
    <t>useful to use LVV in dense areas; very good confident</t>
  </si>
  <si>
    <t>AA0520</t>
  </si>
  <si>
    <t>2018-03-09_G-004</t>
  </si>
  <si>
    <t>[63657.6, 48445.2, 22404.5]</t>
  </si>
  <si>
    <t xml:space="preserve"> 3/20/2018</t>
  </si>
  <si>
    <t>AA0521</t>
  </si>
  <si>
    <t>2018-03-09_G-005</t>
  </si>
  <si>
    <t>[65736.0, 47886.2, 24381.2]</t>
  </si>
  <si>
    <t>AA0522</t>
  </si>
  <si>
    <t>2018-03-09_G-006</t>
  </si>
  <si>
    <t>[66322.7, 48799.4, 24755.5] </t>
  </si>
  <si>
    <t>AA0523</t>
  </si>
  <si>
    <t>2018-03-09_G-007</t>
  </si>
  <si>
    <t>[65855.6, 48898.6, 24494.3]</t>
  </si>
  <si>
    <t>AA0524</t>
  </si>
  <si>
    <t>2018-03-09_G-008</t>
  </si>
  <si>
    <t>[65936.0, 48580.0, 24535.8]</t>
  </si>
  <si>
    <t>dense near soma (very near other cell), but then gets really good</t>
  </si>
  <si>
    <t>AA0525</t>
  </si>
  <si>
    <t>2018-03-09_G-009</t>
  </si>
  <si>
    <t>[65807.1, 48736.4, 24543.6]</t>
  </si>
  <si>
    <t>AA0526</t>
  </si>
  <si>
    <t>2018-03-09_G-010</t>
  </si>
  <si>
    <t>[66126.7, 48502.3, 24686.4]</t>
  </si>
  <si>
    <t>brightest signal in the history of the world</t>
  </si>
  <si>
    <t>AA0527</t>
  </si>
  <si>
    <t>2018-03-09_G-011</t>
  </si>
  <si>
    <t>[66110.6, 48871.8, 24605.4]</t>
  </si>
  <si>
    <t>AA0528</t>
  </si>
  <si>
    <t>2018-03-09_G-012</t>
  </si>
  <si>
    <t>[65994.6, 48747.4, 24531.8]</t>
  </si>
  <si>
    <t>AA0529</t>
  </si>
  <si>
    <t>2018-03-09_G-013</t>
  </si>
  <si>
    <t>[63401.2, 48842.0, 21345.2]</t>
  </si>
  <si>
    <t>dense at some locations; LVV a must</t>
  </si>
  <si>
    <t>AA0530</t>
  </si>
  <si>
    <t>2018-03-09_G-013_GB</t>
  </si>
  <si>
    <t>2018-03-09_G-014</t>
  </si>
  <si>
    <t>[66078.5, 48911.5, 24508.8]</t>
  </si>
  <si>
    <t>AA0531</t>
  </si>
  <si>
    <t>2018-03-09_G-015</t>
  </si>
  <si>
    <t>[66121.2, 48551.1, 24724.0]</t>
  </si>
  <si>
    <t>AA0532</t>
  </si>
  <si>
    <t>2018-03-09_G-016</t>
  </si>
  <si>
    <t>[66119.1, 48706.7, 24379.2]</t>
  </si>
  <si>
    <t>AA0533</t>
  </si>
  <si>
    <t>2018-03-09_G-017</t>
  </si>
  <si>
    <t>[65329.9, 47394.7, 19424.6]</t>
  </si>
  <si>
    <t>signal gets dim/noisy at main projection area; LVV a must; don't unmix</t>
  </si>
  <si>
    <t>AA0534</t>
  </si>
  <si>
    <t>2018-03-09_G-018</t>
  </si>
  <si>
    <t>[66353.3, 48552.1, 24609.4]</t>
  </si>
  <si>
    <t>AA0535</t>
  </si>
  <si>
    <t>2018-03-09_R-002</t>
  </si>
  <si>
    <t>[65058.1, 47620.4, 23722.6]</t>
  </si>
  <si>
    <t>AA0560</t>
  </si>
  <si>
    <t>2018-03-09_R-010</t>
  </si>
  <si>
    <t>[65515.6, 48078.8, 24057.9]</t>
  </si>
  <si>
    <t>AA0568</t>
  </si>
  <si>
    <t>2018-03-09_G-020</t>
  </si>
  <si>
    <t>[65939.9, 48931.8, 24413.2]</t>
  </si>
  <si>
    <t>AA0536</t>
  </si>
  <si>
    <t>2018-03-09_G-021</t>
  </si>
  <si>
    <t>[63585.8, 50073.0, 22021.2]</t>
  </si>
  <si>
    <t>a couple of problem ends, but overall isn't too bad (side branches get dim, though)</t>
  </si>
  <si>
    <t>AA0537</t>
  </si>
  <si>
    <t>2018-03-09_G-022</t>
  </si>
  <si>
    <t>[63232.6, 48667.6, 21888.1]</t>
  </si>
  <si>
    <t>2018-03-09_R-003</t>
  </si>
  <si>
    <t>[65440.2, 48023.4, 23969.8]</t>
  </si>
  <si>
    <t>AA0561</t>
  </si>
  <si>
    <t>2018-03-09_G-023</t>
  </si>
  <si>
    <t>[63356.8, 50105.2, 22351.0]</t>
  </si>
  <si>
    <t>main axon gets to projection area, but some side branches get too dim</t>
  </si>
  <si>
    <t>2018-03-09_G-024</t>
  </si>
  <si>
    <t>[66079.1, 48701.1, 24661.4]</t>
  </si>
  <si>
    <t>too dense in projection area. may be able to complete if other neurons are also traced or if that is the only neuron in the area</t>
  </si>
  <si>
    <t>AA0538</t>
  </si>
  <si>
    <t>2018-03-09_G-025</t>
  </si>
  <si>
    <t>[63052.7, 48456.7, 22302.3]</t>
  </si>
  <si>
    <t>AA0539</t>
  </si>
  <si>
    <t>2018-03-09_G-026</t>
  </si>
  <si>
    <t>[62983.9, 48562.2, 22253.2]</t>
  </si>
  <si>
    <t>no unmixing; LVV; very confident on main projections</t>
  </si>
  <si>
    <t>AA0540</t>
  </si>
  <si>
    <t>2018-03-09_G-027</t>
  </si>
  <si>
    <t>[65421.1, 47574.8, 19519.7]</t>
  </si>
  <si>
    <t xml:space="preserve">similar to AA0060; LVV is a must </t>
  </si>
  <si>
    <t>AA0541</t>
  </si>
  <si>
    <t>2018-03-09_G-028</t>
  </si>
  <si>
    <t>[63378.9, 50307.4, 22249.4]</t>
  </si>
  <si>
    <t>AA0542</t>
  </si>
  <si>
    <t>2018-03-09_G-029</t>
  </si>
  <si>
    <t>[65483.1, 47707.7, 19593.7]</t>
  </si>
  <si>
    <t>very good neuron</t>
  </si>
  <si>
    <t>AA0543</t>
  </si>
  <si>
    <t>2018-03-09_G-029_GB</t>
  </si>
  <si>
    <t>100% consensus</t>
  </si>
  <si>
    <t>2018-03-09_G-030</t>
  </si>
  <si>
    <t>[65251.9, 47476.4, 19715.3]</t>
  </si>
  <si>
    <t>AA0544</t>
  </si>
  <si>
    <t>2018-03-09_R-004</t>
  </si>
  <si>
    <t>[64933.6, 47673.2, 23751.2]</t>
  </si>
  <si>
    <t>AA0562</t>
  </si>
  <si>
    <t>2018-03-09_R-005</t>
  </si>
  <si>
    <t>[65169.0, 47616.3, 24096.2]</t>
  </si>
  <si>
    <t>AA0563</t>
  </si>
  <si>
    <t>2018-03-09_R-006</t>
  </si>
  <si>
    <t>[64746.0, 47758.5, 23494.9]</t>
  </si>
  <si>
    <t>AA0564</t>
  </si>
  <si>
    <t>2018-03-09_R-007</t>
  </si>
  <si>
    <t>[65623.9, 47915.6, 24354.7]</t>
  </si>
  <si>
    <t>AA0565</t>
  </si>
  <si>
    <t>2018-03-09_R-008</t>
  </si>
  <si>
    <t>[65468.8, 47796.6, 24246.6]</t>
  </si>
  <si>
    <t>2018-03-09_R-008_BD</t>
  </si>
  <si>
    <t>AA0566</t>
  </si>
  <si>
    <t>2018-03-09_R-009</t>
  </si>
  <si>
    <t>[65323.0, 47707.5, 24058.9]</t>
  </si>
  <si>
    <t>AA0567</t>
  </si>
  <si>
    <t>2018-03-09_G-031</t>
  </si>
  <si>
    <t>[65528.4, 47574.1, 19811.4]</t>
  </si>
  <si>
    <t>projection areas too dim to trace with confidence</t>
  </si>
  <si>
    <t>2018-03-09_R-011</t>
  </si>
  <si>
    <t>[64795.4, 47595.5, 23529.0]</t>
  </si>
  <si>
    <t>AA0569</t>
  </si>
  <si>
    <t xml:space="preserve">does not seem to be at the right soma. 2 axons from this neuron. also, one major branch dims out completely </t>
  </si>
  <si>
    <t>2018-03-09_R-012</t>
  </si>
  <si>
    <t>[65184.4, 47746.6, 24098.7]</t>
  </si>
  <si>
    <t>AA0570</t>
  </si>
  <si>
    <t>2018-03-09_G-032</t>
  </si>
  <si>
    <t>[66304.4, 48794.5, 24754.0]</t>
  </si>
  <si>
    <t>too dense at beginning to be certain if axon is correct</t>
  </si>
  <si>
    <t>2018-03-09_G-033</t>
  </si>
  <si>
    <t>[65502.3, 47590.5, 19756.3]</t>
  </si>
  <si>
    <t>AA0545</t>
  </si>
  <si>
    <t>2018-03-09_G-034</t>
  </si>
  <si>
    <t>[65731.0, 48080.5, 24454.4]</t>
  </si>
  <si>
    <t>created as G-034</t>
  </si>
  <si>
    <t>AA0546</t>
  </si>
  <si>
    <t>2018-03-09_G-035</t>
  </si>
  <si>
    <t>[65653.8, 48331.6, 24451.7]</t>
  </si>
  <si>
    <t>use lvv for some branches</t>
  </si>
  <si>
    <t>AA0547</t>
  </si>
  <si>
    <t>2018-03-09_G-036</t>
  </si>
  <si>
    <t>[65608.0, 47721.9, 19713.3]</t>
  </si>
  <si>
    <t>AA0548</t>
  </si>
  <si>
    <t>2018-03-09_G-037</t>
  </si>
  <si>
    <t>[65327.7, 47574.8, 19504.6]</t>
  </si>
  <si>
    <t>AA0549</t>
  </si>
  <si>
    <t>2018-03-09_G-038</t>
  </si>
  <si>
    <t>[65354.7, 47754.1, 19695.3]</t>
  </si>
  <si>
    <t>AA0550</t>
  </si>
  <si>
    <t>2018-03-09_G-039</t>
  </si>
  <si>
    <t>[65596.9, 47732.5, 19727.8]</t>
  </si>
  <si>
    <t xml:space="preserve">projection branches dim out </t>
  </si>
  <si>
    <t>2018-03-09_G-040</t>
  </si>
  <si>
    <t>[65779.1, 48259.3, 24498.3]</t>
  </si>
  <si>
    <t>AA0551</t>
  </si>
  <si>
    <t>2018-03-09_G-041</t>
  </si>
  <si>
    <t>[65307.4, 47850.8, 19692.3]</t>
  </si>
  <si>
    <t xml:space="preserve">may not be correct axon honestly </t>
  </si>
  <si>
    <t xml:space="preserve">too ambiguous at beginning </t>
  </si>
  <si>
    <t>2018-03-09_G-042</t>
  </si>
  <si>
    <t>[65794.8, 48390.2, 24432.7]</t>
  </si>
  <si>
    <t>AA0552</t>
  </si>
  <si>
    <t>2018-03-09_R-013</t>
  </si>
  <si>
    <t>[65450.9, 48078.6, 23866.8]</t>
  </si>
  <si>
    <t>AA0571</t>
  </si>
  <si>
    <t>2018-03-09_R-014</t>
  </si>
  <si>
    <t>[65576.6, 48136.4, 24099.5]</t>
  </si>
  <si>
    <t>AA0572</t>
  </si>
  <si>
    <t>2018-03-09_R-015</t>
  </si>
  <si>
    <t>[65501.0, 48109.3, 23810.7]</t>
  </si>
  <si>
    <t>AA0573</t>
  </si>
  <si>
    <t>2018-03-09_R-016</t>
  </si>
  <si>
    <t>[65302.8, 47574.3, 23838.7]</t>
  </si>
  <si>
    <t>AA0574</t>
  </si>
  <si>
    <t>2018-03-09_G-043</t>
  </si>
  <si>
    <t>[65420.2, 47685.8, 19655.3]</t>
  </si>
  <si>
    <t>absolute confidence, except for one small branch near the soma which ends close by</t>
  </si>
  <si>
    <t>AA0553</t>
  </si>
  <si>
    <t>2018-03-09_G-044</t>
  </si>
  <si>
    <t>[65338.8, 47440.3, 19744.3]</t>
  </si>
  <si>
    <t>good once out of the cortex</t>
  </si>
  <si>
    <t>AA0554</t>
  </si>
  <si>
    <t>2018-03-09_G-045</t>
  </si>
  <si>
    <t>[63528.6, 49947.6, 21894.1]</t>
  </si>
  <si>
    <t>very confident</t>
  </si>
  <si>
    <t>AA0555</t>
  </si>
  <si>
    <t>2018-03-09_G-046</t>
  </si>
  <si>
    <t>[65308.4, 47310.3, 19714.8]</t>
  </si>
  <si>
    <t>2018-3-09_G-046_GB</t>
  </si>
  <si>
    <t>AA0556</t>
  </si>
  <si>
    <t xml:space="preserve">ask gina about multiple roots. </t>
  </si>
  <si>
    <t>2018-03-09_G-047</t>
  </si>
  <si>
    <t>[63415.5, 49920.7, 21911.6]</t>
  </si>
  <si>
    <t>dim but fairly confident</t>
  </si>
  <si>
    <t>AA0557</t>
  </si>
  <si>
    <t>2018-03-09_G-048</t>
  </si>
  <si>
    <t>[63329.6, 49931.0, 21702.0]</t>
  </si>
  <si>
    <t>AA0558</t>
  </si>
  <si>
    <t>2018-04-03_G-001</t>
  </si>
  <si>
    <t>[65682.6, 50475.9, 19404.3]</t>
  </si>
  <si>
    <t>AA0575</t>
  </si>
  <si>
    <t>2018-04-03_G-002</t>
  </si>
  <si>
    <t>[65499.6, 50263.7, 19429.6]</t>
  </si>
  <si>
    <t>MOs</t>
  </si>
  <si>
    <t>2018-04-03_G-003</t>
  </si>
  <si>
    <t>[65807.4, 50950.6, 18637.5]</t>
  </si>
  <si>
    <t>goes deep into spinal cord; part gets cut; dendrite gets cut</t>
  </si>
  <si>
    <t>AA0576</t>
  </si>
  <si>
    <t>2018-04-03_G-004</t>
  </si>
  <si>
    <t>[66059.6, 50769.1, 18658.7]</t>
  </si>
  <si>
    <t>AA0577</t>
  </si>
  <si>
    <t>2018-04-03_G-005</t>
  </si>
  <si>
    <t>[66222.7, 50896.0, 18719.6]</t>
  </si>
  <si>
    <t>AA0578</t>
  </si>
  <si>
    <t>2018-04-03_G-007</t>
  </si>
  <si>
    <t>[64284.0, 52398.9, 21456.4]</t>
  </si>
  <si>
    <t>main axon goes to orbital area</t>
  </si>
  <si>
    <t>AA0579</t>
  </si>
  <si>
    <t>2018-04-03_G-008</t>
  </si>
  <si>
    <t>[66294.1, 50834.9, 18810.5]</t>
  </si>
  <si>
    <t>branches get very dim</t>
  </si>
  <si>
    <t>2018-04-03_G-009</t>
  </si>
  <si>
    <t>[63745.8, 51890.3, 21327.3]</t>
  </si>
  <si>
    <t>part goes to orbital area</t>
  </si>
  <si>
    <t>AA0580</t>
  </si>
  <si>
    <t>2018-04-03_G-010</t>
  </si>
  <si>
    <t>[64094.3, 52554.2, 21679.4]</t>
  </si>
  <si>
    <t>too dim and problem ends</t>
  </si>
  <si>
    <t>2018-04-03_G-011</t>
  </si>
  <si>
    <t>[63986.3, 52120.7, 21406.3]</t>
  </si>
  <si>
    <t>AA0581</t>
  </si>
  <si>
    <t>2018-04-03_G-012</t>
  </si>
  <si>
    <t>[63883.1, 51997.0, 21551.4]</t>
  </si>
  <si>
    <t xml:space="preserve">gets too dim </t>
  </si>
  <si>
    <t>2018-04-13_G-001</t>
  </si>
  <si>
    <t>[75210.9, 15170.7, 31153.2]</t>
  </si>
  <si>
    <t>AA0582</t>
  </si>
  <si>
    <t>2018-04-13_G-002</t>
  </si>
  <si>
    <t>[74630.6, 14810.4, 31899.7]</t>
  </si>
  <si>
    <t>AA0583</t>
  </si>
  <si>
    <t>2018-04-13_R-001</t>
  </si>
  <si>
    <t>[72808.8, 17944.8, 33834.7]</t>
  </si>
  <si>
    <t>messy but all one cell</t>
  </si>
  <si>
    <t>AA0606</t>
  </si>
  <si>
    <t>2018-04-13_G-003</t>
  </si>
  <si>
    <t>[75038.4, 15163.7, 31838.7]</t>
  </si>
  <si>
    <t>AA0584</t>
  </si>
  <si>
    <t>2018-04-13_G-004</t>
  </si>
  <si>
    <t>[75145.9, 14984.6, 31629.6]</t>
  </si>
  <si>
    <t>soma is right on top of another soma G-009</t>
  </si>
  <si>
    <t>AA0585</t>
  </si>
  <si>
    <t>2018-04-13_G-005</t>
  </si>
  <si>
    <t>[73175.2, 16679.7, 33915.5]</t>
  </si>
  <si>
    <t>AA0586</t>
  </si>
  <si>
    <t>2018-04-13_G-006</t>
  </si>
  <si>
    <t>[74995.6, 14918.5, 31643.1]</t>
  </si>
  <si>
    <t>AA0587</t>
  </si>
  <si>
    <t>2018-04-13_G-007</t>
  </si>
  <si>
    <t>[75278.9, 15089.1, 31757.4]</t>
  </si>
  <si>
    <t>went to very dense area.</t>
  </si>
  <si>
    <t>AA0617</t>
  </si>
  <si>
    <t>Julia</t>
  </si>
  <si>
    <t>2018-04-13_G-008</t>
  </si>
  <si>
    <t>[75128.2, 15402.3, 31566.6]</t>
  </si>
  <si>
    <t>part of axon goes into missing piece [76734.2, 18097.6, 33727.7]</t>
  </si>
  <si>
    <t>AA0588</t>
  </si>
  <si>
    <t>2018-04-13_G-009</t>
  </si>
  <si>
    <t>[75173.5, 14967.3, 31588.9]</t>
  </si>
  <si>
    <t>soma is right on top of another soma G-004</t>
  </si>
  <si>
    <t>AA0589</t>
  </si>
  <si>
    <t>2018-04-13_G-010</t>
  </si>
  <si>
    <t>[74651.4, 15386.8, 29668.9]</t>
  </si>
  <si>
    <t xml:space="preserve">contralateral axon ends (though axon is complete) </t>
  </si>
  <si>
    <t>AA0590</t>
  </si>
  <si>
    <t>2018-04-13_G-011</t>
  </si>
  <si>
    <t>[73185.9, 16750.3, 33816.8]</t>
  </si>
  <si>
    <t>AA0591</t>
  </si>
  <si>
    <t>2018-04-13_G-012</t>
  </si>
  <si>
    <t>[75133.0, 14936.9, 31965.1]</t>
  </si>
  <si>
    <t>AA0592</t>
  </si>
  <si>
    <t>2018-04-13_G-013</t>
  </si>
  <si>
    <t>[73363.8, 16731.5, 34190.0]</t>
  </si>
  <si>
    <t>AA0593</t>
  </si>
  <si>
    <t xml:space="preserve">axon bundling here [72309.6, 15597.0, 31833.1] review </t>
  </si>
  <si>
    <t>2018-04-13_G-014</t>
  </si>
  <si>
    <t>[75702.3, 15361.5, 34144.0]</t>
  </si>
  <si>
    <t>main axon dims out quickly</t>
  </si>
  <si>
    <t xml:space="preserve">2018-04-13_G-015
</t>
  </si>
  <si>
    <t>[74707.8, 14620.3, 31833.4]</t>
  </si>
  <si>
    <t>AA0594</t>
  </si>
  <si>
    <t>2018-04-13_R-002</t>
  </si>
  <si>
    <t>[73015.5, 17810.3, 33614.4]</t>
  </si>
  <si>
    <t>AA0607</t>
  </si>
  <si>
    <t>2018-04-13_R-003</t>
  </si>
  <si>
    <t>[72938.9, 17708.9, 34082.1]</t>
  </si>
  <si>
    <t>AA0608</t>
  </si>
  <si>
    <t>2018-04-13_R-004</t>
  </si>
  <si>
    <t>[72951.5, 17829.5, 34165.3]</t>
  </si>
  <si>
    <t>AA0609</t>
  </si>
  <si>
    <t>2018-04-13_R-005</t>
  </si>
  <si>
    <t>[72720.6, 17282.5, 33781.9]</t>
  </si>
  <si>
    <t>AA0610</t>
  </si>
  <si>
    <t>2018-04-13_R-006</t>
  </si>
  <si>
    <t>[76742.8, 16105.9, 35948.8]</t>
  </si>
  <si>
    <t>AA0611</t>
  </si>
  <si>
    <t>2018-04-13_R-007</t>
  </si>
  <si>
    <t>[72859.2, 16907.1, 33809.0]</t>
  </si>
  <si>
    <t>AA0612</t>
  </si>
  <si>
    <t>2018-04-13_R-008</t>
  </si>
  <si>
    <t>[76839.6, 16093.5, 35999.1]</t>
  </si>
  <si>
    <t>AA0613</t>
  </si>
  <si>
    <t>2018-04-13_G-016</t>
  </si>
  <si>
    <t>[73250.2, 16733.0, 34038.5]</t>
  </si>
  <si>
    <t>some areas are dim but mostly very confident</t>
  </si>
  <si>
    <t>AA0595</t>
  </si>
  <si>
    <t>2018-04-13_G-017</t>
  </si>
  <si>
    <t>[75144.5, 15198.5, 31211.8]</t>
  </si>
  <si>
    <t>dense at some areas</t>
  </si>
  <si>
    <t>AA0596</t>
  </si>
  <si>
    <t>2018-04-13_G-018</t>
  </si>
  <si>
    <t>[75406.4, 14770.3, 32229.4]</t>
  </si>
  <si>
    <t>AA0597</t>
  </si>
  <si>
    <t>2018-04-13_G-019</t>
  </si>
  <si>
    <t>[73541.2, 16863.8, 33814.3]</t>
  </si>
  <si>
    <t>AA0598</t>
  </si>
  <si>
    <t>2018-04-13_G-020</t>
  </si>
  <si>
    <t>[75001.0, 15430.7, 30731.1]</t>
  </si>
  <si>
    <t>AA0599</t>
  </si>
  <si>
    <t>2018-04-13_R-009</t>
  </si>
  <si>
    <t>[72972.8, 17498.9, 33656.7]</t>
  </si>
  <si>
    <t>AA0614</t>
  </si>
  <si>
    <t>2018-04-13_R-010</t>
  </si>
  <si>
    <t>[72998.0, 17484.9, 33690.9]</t>
  </si>
  <si>
    <t>AA0615</t>
  </si>
  <si>
    <t>2018-04-13_R-011</t>
  </si>
  <si>
    <t>[72834.5, 17482.6, 33675.4]</t>
  </si>
  <si>
    <t>AA0616</t>
  </si>
  <si>
    <t>2018-04-13_R-012</t>
  </si>
  <si>
    <t>[73106.0, 16834.7, 33635.7]</t>
  </si>
  <si>
    <t>some parts are dim</t>
  </si>
  <si>
    <t>AA0675</t>
  </si>
  <si>
    <t>2018-04-13_R-013</t>
  </si>
  <si>
    <t>[76765.5, 16309.9, 36241.2]</t>
  </si>
  <si>
    <t>2018-04-13_G-021</t>
  </si>
  <si>
    <t>[75137.6, 15527.1, 30696.2]</t>
  </si>
  <si>
    <t>AA0600</t>
  </si>
  <si>
    <t>2018-04-13_G-022</t>
  </si>
  <si>
    <t>[73328.3, 16245.4, 33756.2]</t>
  </si>
  <si>
    <t>AA0601</t>
  </si>
  <si>
    <t>2018-04-13_G-023</t>
  </si>
  <si>
    <t>[74886.2, 15574.5, 30474.0]</t>
  </si>
  <si>
    <t>AA0602</t>
  </si>
  <si>
    <t>2018-04-13_G-024</t>
  </si>
  <si>
    <t>[74186.1, 15314.2, 29981.7]</t>
  </si>
  <si>
    <t>AA0603</t>
  </si>
  <si>
    <t>2018-04-13_R-014</t>
  </si>
  <si>
    <t>[76604.2, 15797.0, 36174.4]</t>
  </si>
  <si>
    <t>AA0676</t>
  </si>
  <si>
    <t>2018-04-13_R-015</t>
  </si>
  <si>
    <t>[76364.1, 15539.1, 35942.0]</t>
  </si>
  <si>
    <t>AA0677</t>
  </si>
  <si>
    <t>2018-04-13_R-016</t>
  </si>
  <si>
    <t>[76918.9, 15835.9, 35719.3]</t>
  </si>
  <si>
    <t>AA0678</t>
  </si>
  <si>
    <t>2018-04-13_R-017</t>
  </si>
  <si>
    <t>[76750.0, 15567.2, 35455.0]</t>
  </si>
  <si>
    <t>AA0679</t>
  </si>
  <si>
    <t>2018-04-13_R-018</t>
  </si>
  <si>
    <t>[76636.9, 15450.7, 35622.5]</t>
  </si>
  <si>
    <t>AA0680</t>
  </si>
  <si>
    <t>2018-04-13_G-025</t>
  </si>
  <si>
    <t>[73182.8, 16230.2, 33922.8]</t>
  </si>
  <si>
    <t xml:space="preserve"> a little crappy on edge of brain, needs LVV in those areas; confident of main projection</t>
  </si>
  <si>
    <t>AA0604</t>
  </si>
  <si>
    <t>2018-04-13_G-026</t>
  </si>
  <si>
    <t>[75071.0, 15339.0, 31600.5]</t>
  </si>
  <si>
    <t>AA0605</t>
  </si>
  <si>
    <t>2018-04-13_G-027</t>
  </si>
  <si>
    <t>[75240.4, 14796.2, 31819.6]</t>
  </si>
  <si>
    <t>AA0618</t>
  </si>
  <si>
    <t>2018-04-13_R-019</t>
  </si>
  <si>
    <t>[76743.2, 15672.5, 35723.2]</t>
  </si>
  <si>
    <t>too dense near soma, cannot find axon</t>
  </si>
  <si>
    <t>2018-04-13_G-028</t>
  </si>
  <si>
    <t>[75857.9, 15157.1, 35595.4]</t>
  </si>
  <si>
    <t>AA0619</t>
  </si>
  <si>
    <t>2018-04-13_G-029</t>
  </si>
  <si>
    <t>[76083.9, 15562.8, 35511.1]</t>
  </si>
  <si>
    <t>AA0620</t>
  </si>
  <si>
    <t>2018-04-13_G-030</t>
  </si>
  <si>
    <t>[75945.2, 14819.6, 32095.6]</t>
  </si>
  <si>
    <t>too dense and noise, cannot find axon</t>
  </si>
  <si>
    <t>2018-04-13_G-031</t>
  </si>
  <si>
    <t>[75989.9, 15326.8, 34756.9]</t>
  </si>
  <si>
    <t>a lot of problem ends because signal gets dim/spotty/in a dense area</t>
  </si>
  <si>
    <t>AA0621</t>
  </si>
  <si>
    <t>2018-04-13_R-020</t>
  </si>
  <si>
    <t>[76191.1, 16184.6, 35881.0]</t>
  </si>
  <si>
    <t>AA0681</t>
  </si>
  <si>
    <t>2018-04-13_R-021</t>
  </si>
  <si>
    <t>[76149.3, 16189.2, 35961.4]</t>
  </si>
  <si>
    <t>AA0682</t>
  </si>
  <si>
    <t>2018-04-13_R-022</t>
  </si>
  <si>
    <t>[76605.0, 15926.8, 35905.2]</t>
  </si>
  <si>
    <t>AA0683</t>
  </si>
  <si>
    <t>2018-04-13_R-023</t>
  </si>
  <si>
    <t>[76096.9, 15794.4, 35804.0]</t>
  </si>
  <si>
    <t>AA0684</t>
  </si>
  <si>
    <t>2018-04-13_G-032</t>
  </si>
  <si>
    <t>[75126.9, 15512.7, 31276.2]</t>
  </si>
  <si>
    <t xml:space="preserve">goes into dense area, too ambiguous </t>
  </si>
  <si>
    <t>2018-04-13_G-033</t>
  </si>
  <si>
    <t>[75369.3, 15157.4, 31450.9]</t>
  </si>
  <si>
    <t>AA0622</t>
  </si>
  <si>
    <t>2018-04-13_G-034</t>
  </si>
  <si>
    <t>[75126.7, 15457.6, 31451.9]</t>
  </si>
  <si>
    <t>thalamus projection</t>
  </si>
  <si>
    <t>AA0623</t>
  </si>
  <si>
    <t>2018-04-13_G-035</t>
  </si>
  <si>
    <t>[75277.0, 15009.2, 31292.6]</t>
  </si>
  <si>
    <t>dense at beggining but then gets good</t>
  </si>
  <si>
    <t>AA0624</t>
  </si>
  <si>
    <t>2018-04-13_R-024</t>
  </si>
  <si>
    <t>[76497.8, 16011.2, 35852.9]</t>
  </si>
  <si>
    <t>AA0685</t>
  </si>
  <si>
    <t>2018-04-13_R-025</t>
  </si>
  <si>
    <t>[76160.9, 16161.3, 35958.0]</t>
  </si>
  <si>
    <t>AA0686</t>
  </si>
  <si>
    <t>2018-04-13_R-026</t>
  </si>
  <si>
    <t>[76926.4, 16393.5, 36150.2]</t>
  </si>
  <si>
    <t>gets dense</t>
  </si>
  <si>
    <t>AA0687</t>
  </si>
  <si>
    <t>2018-04-13_R-027</t>
  </si>
  <si>
    <t>[76576.6, 16507.1, 36078.5]</t>
  </si>
  <si>
    <t>good signal</t>
  </si>
  <si>
    <t>AA0688</t>
  </si>
  <si>
    <t>2018-04-13_R-028</t>
  </si>
  <si>
    <t>[76192.7, 16666.2, 36109.5]</t>
  </si>
  <si>
    <t>AA0689</t>
  </si>
  <si>
    <t>2018-04-13_R-029</t>
  </si>
  <si>
    <t>[76282.1, 16620.0, 36075.1]</t>
  </si>
  <si>
    <t>AA0690</t>
  </si>
  <si>
    <t>2018-04-13_G-036</t>
  </si>
  <si>
    <t>[75108.0, 15316.8, 31167.7]</t>
  </si>
  <si>
    <t>dense at soma, but then gets good; bright signal</t>
  </si>
  <si>
    <t>AA0625</t>
  </si>
  <si>
    <t>2018-04-13_G-037</t>
  </si>
  <si>
    <t>[75205.3, 15594.7, 30809.0]</t>
  </si>
  <si>
    <t>AA0626</t>
  </si>
  <si>
    <t>2018-04-13_G-038</t>
  </si>
  <si>
    <t>[75021.0, 14936.1, 31320.2]</t>
  </si>
  <si>
    <t>AA0627</t>
  </si>
  <si>
    <t>2018-04-13_G-039</t>
  </si>
  <si>
    <t>[75092.3, 15348.2, 31191.5]</t>
  </si>
  <si>
    <t>AA0628</t>
  </si>
  <si>
    <t>several ambiguous regions</t>
  </si>
  <si>
    <t>2018-04-13_G-040</t>
  </si>
  <si>
    <t>[74723.0, 16978.4, 34251.0]</t>
  </si>
  <si>
    <t>must use LVV; confident of main projection</t>
  </si>
  <si>
    <t>AA0629</t>
  </si>
  <si>
    <t>2018-04-13_R-030</t>
  </si>
  <si>
    <t>[76565.0, 15774.1, 36133.7]</t>
  </si>
  <si>
    <t>AA0691</t>
  </si>
  <si>
    <t>2018-04-13_R-031</t>
  </si>
  <si>
    <t>[72747.9, 16879.9, 33762.5]</t>
  </si>
  <si>
    <t>sparse</t>
  </si>
  <si>
    <t>AA0692</t>
  </si>
  <si>
    <t>2018-04-13_R-032</t>
  </si>
  <si>
    <t>[72729.2, 16888.3, 33656.0]</t>
  </si>
  <si>
    <t>AA0693</t>
  </si>
  <si>
    <t>2018-04-13_R-033</t>
  </si>
  <si>
    <t>[73086.2, 16089.1, 33594.1]</t>
  </si>
  <si>
    <t>a bit dense at the edge</t>
  </si>
  <si>
    <t>AA0694</t>
  </si>
  <si>
    <t>2018-04-03_G-041</t>
  </si>
  <si>
    <t>[75190.3, 15402.3, 31569.5]</t>
  </si>
  <si>
    <t>AA0630</t>
  </si>
  <si>
    <t>2018-04-03_G-042</t>
  </si>
  <si>
    <t>[76055.0, 15426.7, 35275.9]</t>
  </si>
  <si>
    <t>AA0631</t>
  </si>
  <si>
    <t>2018-04-13_R-034</t>
  </si>
  <si>
    <t>[76191.1, 16470.4, 36174.4]</t>
  </si>
  <si>
    <t>AA0695</t>
  </si>
  <si>
    <t>2018-04-13_G-043</t>
  </si>
  <si>
    <t>[74992.5, 15284.6, 30462.4]</t>
  </si>
  <si>
    <t>AA0632</t>
  </si>
  <si>
    <t>2018-04-13_G-044</t>
  </si>
  <si>
    <t>[74960.3, 15538.0, 30539.4]</t>
  </si>
  <si>
    <t>AA0633</t>
  </si>
  <si>
    <t>2018-04-13_G-045</t>
  </si>
  <si>
    <t>[75004.4, 15465.0, 31085.4]</t>
  </si>
  <si>
    <t>AA0634</t>
  </si>
  <si>
    <t>2018-04-13_G-046</t>
  </si>
  <si>
    <t>[75079.7, 15281.2, 31475.6]</t>
  </si>
  <si>
    <t>AA0635</t>
  </si>
  <si>
    <t>2018-04-13_G-047</t>
  </si>
  <si>
    <t>[74161.6, 15194.9, 29869.8]</t>
  </si>
  <si>
    <t>AA0636</t>
  </si>
  <si>
    <t>2018-04-13_G-048</t>
  </si>
  <si>
    <t>[75140.4, 15355.6, 31274.2]</t>
  </si>
  <si>
    <t>AA0637</t>
  </si>
  <si>
    <t>2018-04-13_G-049</t>
  </si>
  <si>
    <t>[75813.1, 15098.1, 35438.5]</t>
  </si>
  <si>
    <t>AA0638</t>
  </si>
  <si>
    <t>2018-04-13_G-050</t>
  </si>
  <si>
    <t>[75095.1, 15224.3, 30357.3]</t>
  </si>
  <si>
    <t>AA0639</t>
  </si>
  <si>
    <t>2018-04-13_G-051</t>
  </si>
  <si>
    <t>[74996.1, 15410.5, 31621.8]</t>
  </si>
  <si>
    <t>AA0640</t>
  </si>
  <si>
    <t>2018-04-13_G-052</t>
  </si>
  <si>
    <t>[75176.0, 15753.4, 30848.2]</t>
  </si>
  <si>
    <t>AA0641</t>
  </si>
  <si>
    <t>2018-04-13_G-053</t>
  </si>
  <si>
    <t>[75095.2, 15531.9, 31040.9]</t>
  </si>
  <si>
    <t>AA0642</t>
  </si>
  <si>
    <t>2018-04-13_G-054</t>
  </si>
  <si>
    <t>[76051.5, 15416.2, 35114.7]</t>
  </si>
  <si>
    <t>AA0643</t>
  </si>
  <si>
    <t>2018-04-13_G-055</t>
  </si>
  <si>
    <t>[74933.5, 15454.8, 31480.5]</t>
  </si>
  <si>
    <t>AA0644</t>
  </si>
  <si>
    <t>2018-04-13_G-056</t>
  </si>
  <si>
    <t>[74838.6, 15287.0, 29676.7]</t>
  </si>
  <si>
    <t>AA0645</t>
  </si>
  <si>
    <t>2018-04-13_G-057</t>
  </si>
  <si>
    <t>[74953.1, 15568.8, 30387.7]</t>
  </si>
  <si>
    <t>AA0646</t>
  </si>
  <si>
    <t>2018-04-13_R-035</t>
  </si>
  <si>
    <t>[76086.0, 16186.8, 35877.1]</t>
  </si>
  <si>
    <t>AA0696</t>
  </si>
  <si>
    <t>2018-04-13_G-058</t>
  </si>
  <si>
    <t>[74956.0, 15591.4, 30980.9]</t>
  </si>
  <si>
    <t>AA0647</t>
  </si>
  <si>
    <t>2018-04-13_G-059</t>
  </si>
  <si>
    <t>[75055.6, 15403.6, 31377.8]</t>
  </si>
  <si>
    <t>AA0648</t>
  </si>
  <si>
    <t>2018-04-13_G-060</t>
  </si>
  <si>
    <t>[75044.6, 15442.4, 31671.2]</t>
  </si>
  <si>
    <t>AA0649</t>
  </si>
  <si>
    <t>2018-04-13_G-061</t>
  </si>
  <si>
    <t>[74913.6, 15583.1, 30667.7]</t>
  </si>
  <si>
    <t>AA0650</t>
  </si>
  <si>
    <t>2018-04-13_G-062</t>
  </si>
  <si>
    <t>[75007.4, 15424.4, 31245.7]</t>
  </si>
  <si>
    <t>many problem ends</t>
  </si>
  <si>
    <t>2018-04-13_G-063</t>
  </si>
  <si>
    <t>[73320.8, 16621.8, 33889.9]</t>
  </si>
  <si>
    <t>gets pretty dim in some areas</t>
  </si>
  <si>
    <t>AA0651</t>
  </si>
  <si>
    <t xml:space="preserve">gets really dim. not sure if first trace is complete. low confidence </t>
  </si>
  <si>
    <t>2018-04-13_G-064</t>
  </si>
  <si>
    <t>[75010.4, 15388.5, 31861.5]</t>
  </si>
  <si>
    <t>AA0652</t>
  </si>
  <si>
    <t>2018-04-13_G-065</t>
  </si>
  <si>
    <t>[75304.7, 15120.2, 29993.8]</t>
  </si>
  <si>
    <t>2018-04-13_G-065_BD</t>
  </si>
  <si>
    <t>AA0653</t>
  </si>
  <si>
    <t>2018-04-13_G-066</t>
  </si>
  <si>
    <t>[75185.5, 15576.3, 30570.8]</t>
  </si>
  <si>
    <t>AA0654</t>
  </si>
  <si>
    <t>2018-04-13_G-067</t>
  </si>
  <si>
    <t>[74862.2, 15232.8, 29691.2]</t>
  </si>
  <si>
    <t>AA0655</t>
  </si>
  <si>
    <t>2018-04-13_G-068</t>
  </si>
  <si>
    <t>[75124.3, 15610.2, 31094.9]</t>
  </si>
  <si>
    <t>Original length: 57.355 mm (projection area traced, but left out of initial reconstruction. Went back later to add it back).</t>
  </si>
  <si>
    <t>AA0656</t>
  </si>
  <si>
    <t>2018-04-13_G-069</t>
  </si>
  <si>
    <t>[74937.2, 15393.5, 30436.7]</t>
  </si>
  <si>
    <t>3rd order branches get too dim</t>
  </si>
  <si>
    <t>2018-04-13_R-036</t>
  </si>
  <si>
    <t>[76739.2, 16239.3, 36003.5]</t>
  </si>
  <si>
    <t>AA0697</t>
  </si>
  <si>
    <t>2018-04-13_R-037</t>
  </si>
  <si>
    <t>[72999.8, 16193.3, 33558.3]</t>
  </si>
  <si>
    <t>gets too dim to trace</t>
  </si>
  <si>
    <t>2018-04-13_G-072</t>
  </si>
  <si>
    <t>[76173.1, 15377.3, 35218.7]</t>
  </si>
  <si>
    <t>AA0657</t>
  </si>
  <si>
    <t>2018-04-13_G-073</t>
  </si>
  <si>
    <t>[74988.1, 14731.8, 32079.3]</t>
  </si>
  <si>
    <t>AA0658</t>
  </si>
  <si>
    <t>2018-04-13_G-074</t>
  </si>
  <si>
    <t>[75311.8, 15084.1, 30418.3]</t>
  </si>
  <si>
    <t>AA0659</t>
  </si>
  <si>
    <t>2018-04-13_G-075</t>
  </si>
  <si>
    <t>[74479.8, 14584.2, 31794.2]</t>
  </si>
  <si>
    <t>AA0660</t>
  </si>
  <si>
    <t>2018-04-13_G-076</t>
  </si>
  <si>
    <t>[74355.6, 15555.5, 33733.0]</t>
  </si>
  <si>
    <t>very interesting structure. looks like a pair of lungs</t>
  </si>
  <si>
    <t>AA0661</t>
  </si>
  <si>
    <t>2018-04-13_R-038</t>
  </si>
  <si>
    <t>[76717.4, 15698.7, 35726.1]</t>
  </si>
  <si>
    <t>AA0698</t>
  </si>
  <si>
    <t>2018-04-13_G-077</t>
  </si>
  <si>
    <t>[75164.4, 14660.4, 32421.6]</t>
  </si>
  <si>
    <t>One side of the neuron becomes too dim to trace</t>
  </si>
  <si>
    <t>2018-04-13_G-078</t>
  </si>
  <si>
    <t>[75051.7, 14765.2, 31942.3]</t>
  </si>
  <si>
    <t>AA0662</t>
  </si>
  <si>
    <t>2018-04-13_R-039</t>
  </si>
  <si>
    <t>[76830.6, 15662.6, 35661.7]</t>
  </si>
  <si>
    <t>AA0699</t>
  </si>
  <si>
    <t>2018-04-13_R-040</t>
  </si>
  <si>
    <t>[76232.3, 16208.1, 36048.5]</t>
  </si>
  <si>
    <t>AA0700</t>
  </si>
  <si>
    <t>2018-04-13_R-041</t>
  </si>
  <si>
    <t>[76174.3, 16036.6, 35791.9]</t>
  </si>
  <si>
    <t>AA0701</t>
  </si>
  <si>
    <t>2018-04-13_R-042</t>
  </si>
  <si>
    <t>[76706.6, 15992.7, 35943.9]</t>
  </si>
  <si>
    <t>AA0702</t>
  </si>
  <si>
    <t>2018-04-13_R-043</t>
  </si>
  <si>
    <t>[75867.5, 15640.6, 35637.0]</t>
  </si>
  <si>
    <t>AA0703</t>
  </si>
  <si>
    <t>2018-04-13_R-044</t>
  </si>
  <si>
    <t>[76168.0, 16126.6, 36135.6]</t>
  </si>
  <si>
    <t>gets too dim and noisy to trace</t>
  </si>
  <si>
    <t>2018-04-13_G-079</t>
  </si>
  <si>
    <t>[75092.5, 14914.4, 31308.1]</t>
  </si>
  <si>
    <t>AA0663</t>
  </si>
  <si>
    <t>2018-04-13_R-045</t>
  </si>
  <si>
    <t>[76434.1, 16078.7, 35966.7]</t>
  </si>
  <si>
    <t>dense at beggining but then gets much better</t>
  </si>
  <si>
    <t>AA0704</t>
  </si>
  <si>
    <t>2018-04-13_R-046</t>
  </si>
  <si>
    <t>[76118.3, 16059.5, 35840.3]</t>
  </si>
  <si>
    <t>AA0705</t>
  </si>
  <si>
    <t>2018-04-13_G-080</t>
  </si>
  <si>
    <t>[74991.6, 15364.5, 31435.0]</t>
  </si>
  <si>
    <t>AA0664</t>
  </si>
  <si>
    <t>2018-04-13_G-081</t>
  </si>
  <si>
    <t>[75063.7, 14685.2, 32000.9]</t>
  </si>
  <si>
    <t>AA0665</t>
  </si>
  <si>
    <t>2018-04-13_R-047</t>
  </si>
  <si>
    <t>[76372.8, 15982.1, 35920.7]</t>
  </si>
  <si>
    <t>AA0706</t>
  </si>
  <si>
    <t>2018-04-13_R-048</t>
  </si>
  <si>
    <t>[76186.5, 16483.6, 36083.3]</t>
  </si>
  <si>
    <t>2018-04-13_R-049</t>
  </si>
  <si>
    <t>[76219.2, 16450.5, 36050.4]</t>
  </si>
  <si>
    <t>AA0707</t>
  </si>
  <si>
    <t>2018-04-13-G-082</t>
  </si>
  <si>
    <t>[75203.5, 15183.0, 30424.4]</t>
  </si>
  <si>
    <t>2018-04-13_G-082_JS</t>
  </si>
  <si>
    <t>AA0666</t>
  </si>
  <si>
    <t>2018-04-13_R-050</t>
  </si>
  <si>
    <t>[76289.3, 16511.5, 36097.9]</t>
  </si>
  <si>
    <t>crosses over with R-051</t>
  </si>
  <si>
    <t>AA0708</t>
  </si>
  <si>
    <t>2018-04-13_G-083</t>
  </si>
  <si>
    <t>[74875.1, 15390.4, 31625.5]</t>
  </si>
  <si>
    <t>AA0667</t>
  </si>
  <si>
    <t>2018-04-13_R-051</t>
  </si>
  <si>
    <t>[76421.1, 16394.7, 36087.2]</t>
  </si>
  <si>
    <t xml:space="preserve">Crosses over with R-050 </t>
  </si>
  <si>
    <t>AA0709</t>
  </si>
  <si>
    <t>2018-04-13_G-084</t>
  </si>
  <si>
    <t>[75198.4, 15552.4, 30435.8]</t>
  </si>
  <si>
    <t>AA0668</t>
  </si>
  <si>
    <t>2018-04-13_R-052</t>
  </si>
  <si>
    <t>[76208.4, 16391.2, 36094.0]</t>
  </si>
  <si>
    <t xml:space="preserve">LVV is a must </t>
  </si>
  <si>
    <t>AA0710</t>
  </si>
  <si>
    <t>2018-04-13_G-085</t>
  </si>
  <si>
    <t>[75189.5, 15460.4, 30429.1]</t>
  </si>
  <si>
    <t>AA0669</t>
  </si>
  <si>
    <t>2018-04-13_R-053</t>
  </si>
  <si>
    <t>[76833.1, 15911.6, 36106.6]</t>
  </si>
  <si>
    <t>2018-04-13_R-053_CA</t>
  </si>
  <si>
    <t>good neuron</t>
  </si>
  <si>
    <t>AA0711</t>
  </si>
  <si>
    <t>2018-04-13_R-053_JS</t>
  </si>
  <si>
    <t>2018-04-13_R-054</t>
  </si>
  <si>
    <t>[76850.8, 15869.6, 36131.8]</t>
  </si>
  <si>
    <t>AA0712</t>
  </si>
  <si>
    <t>2018-04-13_R-055</t>
  </si>
  <si>
    <t>[76194.8, 16245.5, 36019.4]</t>
  </si>
  <si>
    <t>AA0713</t>
  </si>
  <si>
    <t>2018-04-13_R-056</t>
  </si>
  <si>
    <t>[76256.7, 16236.3, 36072.2]</t>
  </si>
  <si>
    <t>AA0714</t>
  </si>
  <si>
    <t>2018-04-13_R-057</t>
  </si>
  <si>
    <t>[76202.3, 16257.1, 36065.0]</t>
  </si>
  <si>
    <t>AA0715</t>
  </si>
  <si>
    <t>[71359.2, 16010.3, 36887.6]--workstation being slow so can't double check this area</t>
  </si>
  <si>
    <t>2018-04-13_R-058</t>
  </si>
  <si>
    <t>[76255.5, 16238.5, 35973.0]</t>
  </si>
  <si>
    <t>AA0716</t>
  </si>
  <si>
    <t>2018-04-13_R-059</t>
  </si>
  <si>
    <t>[75812.2, 15811.5, 35719.3]</t>
  </si>
  <si>
    <t>does not look complete</t>
  </si>
  <si>
    <t>AA0717</t>
  </si>
  <si>
    <t>2018-04-13_G-086</t>
  </si>
  <si>
    <t>[75116.1, 15191.8, 30397.7]</t>
  </si>
  <si>
    <t>AA0670</t>
  </si>
  <si>
    <t>2018-04-13_G-087</t>
  </si>
  <si>
    <t>[74986.9, 15018.4, 30108.0]</t>
  </si>
  <si>
    <t>few branches go into "hole" [76431.5, 18296.3, 33551.3]</t>
  </si>
  <si>
    <t>AA0671</t>
  </si>
  <si>
    <t>2018-04-13_G-088</t>
  </si>
  <si>
    <t>[75120.0, 15194.4, 30379.4]</t>
  </si>
  <si>
    <t xml:space="preserve">soma indistinguishable from that of G-086, but axons are distinct </t>
  </si>
  <si>
    <t>AA0672</t>
  </si>
  <si>
    <t>2018-04-13_R-060</t>
  </si>
  <si>
    <t>[72702.6, 16978.0, 33637.6]</t>
  </si>
  <si>
    <t>AA0718</t>
  </si>
  <si>
    <t>2018-04-13_R-061</t>
  </si>
  <si>
    <t>[72561.2, 17094.7, 33836.1]</t>
  </si>
  <si>
    <t>2018-04-13_R-062</t>
  </si>
  <si>
    <t>[72796.1, 17169.3, 34008.5]</t>
  </si>
  <si>
    <t>some ends fade out at margin</t>
  </si>
  <si>
    <t>AA0719</t>
  </si>
  <si>
    <t>2018-04-13_R-063</t>
  </si>
  <si>
    <t>[76134.2, 16365.4, 36094.0]</t>
  </si>
  <si>
    <t xml:space="preserve">called neuron 620. </t>
  </si>
  <si>
    <t>AA0720</t>
  </si>
  <si>
    <t>2018-04-13_R-064</t>
  </si>
  <si>
    <t>[76244.6, 15937.2, 35857.8]</t>
  </si>
  <si>
    <t>some ambiguity at projection area</t>
  </si>
  <si>
    <t>AA0721</t>
  </si>
  <si>
    <t>2018-04-13_R-065</t>
  </si>
  <si>
    <t>[76212.4, 16560.3, 36075.6]</t>
  </si>
  <si>
    <t>called neuron 621</t>
  </si>
  <si>
    <t>AA0722</t>
  </si>
  <si>
    <t>2018-04-13_R-066</t>
  </si>
  <si>
    <t>[76089.4, 16233.2, 36055.3]</t>
  </si>
  <si>
    <t>called neuron 623</t>
  </si>
  <si>
    <t>AA0723</t>
  </si>
  <si>
    <t>2018-04-13_R-067</t>
  </si>
  <si>
    <t>[76289.5, 16125.0, 35870.3]</t>
  </si>
  <si>
    <t xml:space="preserve">something doesn't look right about neuron </t>
  </si>
  <si>
    <t>2018-04-13_R-068</t>
  </si>
  <si>
    <t>[76293.0, 16367.9, 36050.4]</t>
  </si>
  <si>
    <t>neuron 8806</t>
  </si>
  <si>
    <t>AA0724</t>
  </si>
  <si>
    <t>2018-04-13_R-069</t>
  </si>
  <si>
    <t>[76184.5, 16484.2, 36083.3]</t>
  </si>
  <si>
    <t>AA0725</t>
  </si>
  <si>
    <t>2018-04-13_G-089</t>
  </si>
  <si>
    <t>[75470.3, 14837.7, 31682.8]</t>
  </si>
  <si>
    <t>AA0673</t>
  </si>
  <si>
    <t>2018-04-13-G-090</t>
  </si>
  <si>
    <t>[75297.8, 15090.5, 31341.0]</t>
  </si>
  <si>
    <t>AA0674</t>
  </si>
  <si>
    <t>2018-05-23_G-001</t>
  </si>
  <si>
    <t>[76034.2, 12932.4, 31678.7]</t>
  </si>
  <si>
    <t>AA0726</t>
  </si>
  <si>
    <t>2018-05-23_G-002</t>
  </si>
  <si>
    <t>[75891.6, 13171.3, 31863.6]</t>
  </si>
  <si>
    <t>For the entire duration of tracing, every operation in Horta (merging, placing points, rotation, moving) was followed by a 2 second freeze. Made for a very tedious and frustrating experience, and as a result I don't believe timing measurements were accurate</t>
  </si>
  <si>
    <t>AA0727</t>
  </si>
  <si>
    <t>2018-05-23_G-003</t>
  </si>
  <si>
    <t>[77079.8, 13124.0, 35995.3]</t>
  </si>
  <si>
    <t xml:space="preserve"> one review point goes through bad zone</t>
  </si>
  <si>
    <t>AA0728</t>
  </si>
  <si>
    <t>2018-05-23_G-004</t>
  </si>
  <si>
    <t>[74216.6, 15970.3, 34492.1]</t>
  </si>
  <si>
    <t>3/4  was done manually because few fragments</t>
  </si>
  <si>
    <t>AA0729</t>
  </si>
  <si>
    <t>only 4 main dendrites</t>
  </si>
  <si>
    <t>2018-05-23_G-005</t>
  </si>
  <si>
    <t>[74273.2, 15739.1, 34368.9]</t>
  </si>
  <si>
    <t>7/10//2018</t>
  </si>
  <si>
    <t>AA0730</t>
  </si>
  <si>
    <t>only 3 main dendrites</t>
  </si>
  <si>
    <t>2018-05-23_G-006</t>
  </si>
  <si>
    <t>[76988.4, 13062.1, 35935.2]</t>
  </si>
  <si>
    <t>AA0731</t>
  </si>
  <si>
    <t>2018-05-23_G-007</t>
  </si>
  <si>
    <t>[76112.3, 13682.9, 31442.6]</t>
  </si>
  <si>
    <t>some areas where dense</t>
  </si>
  <si>
    <t>AA0732</t>
  </si>
  <si>
    <t>2018-05-23_G-008</t>
  </si>
  <si>
    <t>[76118.2, 13334.9, 31213.6]</t>
  </si>
  <si>
    <t>AA0733</t>
  </si>
  <si>
    <t>2018-05-23_G-009</t>
  </si>
  <si>
    <t>[76184.7, 13011.2, 30802.8]</t>
  </si>
  <si>
    <t>AA0734</t>
  </si>
  <si>
    <t>2018-05-23_G-010</t>
  </si>
  <si>
    <t>[76134.0, 13040.2, 30863.0]</t>
  </si>
  <si>
    <t>AA0735</t>
  </si>
  <si>
    <t>2018-05-23_G-011</t>
  </si>
  <si>
    <t>[77016.5, 13257.7, 36219.1]</t>
  </si>
  <si>
    <t>too many branches pass through cut</t>
  </si>
  <si>
    <t>2018-05-23_G-012</t>
  </si>
  <si>
    <t>[76686.2, 12899.0, 35662.6]</t>
  </si>
  <si>
    <t>dense at main projection area, but only one neuron</t>
  </si>
  <si>
    <t>AA0736</t>
  </si>
  <si>
    <t>2018-05-23_G-013</t>
  </si>
  <si>
    <t>[75884.0, 13109.9, 32175.5]</t>
  </si>
  <si>
    <t>AA0737</t>
  </si>
  <si>
    <t>2018-05-23_G-014</t>
  </si>
  <si>
    <t>[77314.4, 13151.1, 36207.8]</t>
  </si>
  <si>
    <t>bad area</t>
  </si>
  <si>
    <t>2018-05-23_G-015</t>
  </si>
  <si>
    <t>[76139.5, 12778.2, 30822.4]</t>
  </si>
  <si>
    <t>AA0738</t>
  </si>
  <si>
    <t>2018-05-23_G-016</t>
  </si>
  <si>
    <t>[76289.7, 13698.9, 31294.7]</t>
  </si>
  <si>
    <t>GB did dendrites :)</t>
  </si>
  <si>
    <t>AA0739</t>
  </si>
  <si>
    <t>2018-05-23_G-017</t>
  </si>
  <si>
    <t>[75963.9, 13133.2, 32141.8]</t>
  </si>
  <si>
    <t>AA0740</t>
  </si>
  <si>
    <t>2018-05-23_G-018</t>
  </si>
  <si>
    <t>[76342.9, 13771.4, 31134.6]</t>
  </si>
  <si>
    <t>about 1/2 done manually</t>
  </si>
  <si>
    <t>AA0741</t>
  </si>
  <si>
    <t>2018-05-23_G-019</t>
  </si>
  <si>
    <t>[76027.9, 12834.8, 31932.4]</t>
  </si>
  <si>
    <t>AA0742</t>
  </si>
  <si>
    <t>2018-05-23_G-020</t>
  </si>
  <si>
    <t>[75990.5, 12790.5, 31863.6]</t>
  </si>
  <si>
    <t>AA0743</t>
  </si>
  <si>
    <t>2018-05-23_G-021</t>
  </si>
  <si>
    <t>[75825.5, 12673.9, 31873.8]</t>
  </si>
  <si>
    <t>3/4 manual; some areas were used with LVV</t>
  </si>
  <si>
    <t>AA0744</t>
  </si>
  <si>
    <t>2018-05-23_G-022</t>
  </si>
  <si>
    <t>[76537.4, 13355.0, 31180.2]</t>
  </si>
  <si>
    <t>~75% manual</t>
  </si>
  <si>
    <t>AA0745</t>
  </si>
  <si>
    <t>2018-05-23_G-023</t>
  </si>
  <si>
    <t>[75810.3, 12576.3, 31662.3]</t>
  </si>
  <si>
    <t>AA0746</t>
  </si>
  <si>
    <t>2018-05-23_G-024</t>
  </si>
  <si>
    <t>[76140.8, 13293.4, 31041.1]</t>
  </si>
  <si>
    <t>AA0747</t>
  </si>
  <si>
    <t>2018-05-23_G-025</t>
  </si>
  <si>
    <t>[76280.0, 13533.5, 31206.9]</t>
  </si>
  <si>
    <t>AA0748</t>
  </si>
  <si>
    <t>2018-05-23_G-026</t>
  </si>
  <si>
    <t>[76224.2, 13065.8, 31251.6]</t>
  </si>
  <si>
    <t>AA0749</t>
  </si>
  <si>
    <t>2018-05-23_G-027</t>
  </si>
  <si>
    <t>[76253.2, 13378.7, 31103.8]</t>
  </si>
  <si>
    <t>Cells included</t>
  </si>
  <si>
    <t>Cells excluded</t>
  </si>
  <si>
    <t>Percentage</t>
  </si>
  <si>
    <t>2018-04-13</t>
  </si>
  <si>
    <t>2018-03-09</t>
  </si>
  <si>
    <t>2017-12-19</t>
  </si>
  <si>
    <t>2017-11-17</t>
  </si>
  <si>
    <t>2017-09-25</t>
  </si>
  <si>
    <t>2017-02-22</t>
  </si>
  <si>
    <t>2017-05-04</t>
  </si>
  <si>
    <t>2017-04-19</t>
  </si>
  <si>
    <t>2017-06-28</t>
  </si>
  <si>
    <t>2018-07-02_G-171</t>
  </si>
  <si>
    <t>2018-07-02_G-170</t>
  </si>
  <si>
    <t>2018-07-02_G-169</t>
  </si>
  <si>
    <t>2018-07-02_G-168</t>
  </si>
  <si>
    <t>2018-07-02_G-167</t>
  </si>
  <si>
    <t>2018-07-02_G-166</t>
  </si>
  <si>
    <t>Ahmad</t>
  </si>
  <si>
    <t>AA0917</t>
  </si>
  <si>
    <t>[75241.8, 20247.7, 34167.3]</t>
  </si>
  <si>
    <t>2018-07-02_G-165</t>
  </si>
  <si>
    <t xml:space="preserve">too many problem ends and too dim </t>
  </si>
  <si>
    <t>very dim</t>
  </si>
  <si>
    <t>[78020.1, 17072.3, 35380.3]</t>
  </si>
  <si>
    <t>2018-07-02_G-164</t>
  </si>
  <si>
    <t>AA0916</t>
  </si>
  <si>
    <t>[77050.0, 17092.5, 30243.4]</t>
  </si>
  <si>
    <t>2018-07-02_G-163</t>
  </si>
  <si>
    <t>AA0915</t>
  </si>
  <si>
    <t>[76820.8, 17250.8, 30114.1]</t>
  </si>
  <si>
    <t>2018-07-02_G-162</t>
  </si>
  <si>
    <t>AA0914</t>
  </si>
  <si>
    <t>very dim, unsure of some projections</t>
  </si>
  <si>
    <t>[77066.4, 17124.8, 30098.0]</t>
  </si>
  <si>
    <t>2018-07-02_G-161</t>
  </si>
  <si>
    <t>AA0913</t>
  </si>
  <si>
    <t>[77181.6, 17244.0, 31219.3]</t>
  </si>
  <si>
    <t>2018-07-02_G-160</t>
  </si>
  <si>
    <t>AA0912</t>
  </si>
  <si>
    <t>[77719.9, 17457.0, 35789.0]</t>
  </si>
  <si>
    <t>2018-07-02_G-159</t>
  </si>
  <si>
    <t>AA0911</t>
  </si>
  <si>
    <t>a bit dim but easy to trace since its mostly isolated from other signals</t>
  </si>
  <si>
    <t>[77469.3, 17957.2, 30334.4]</t>
  </si>
  <si>
    <t>2018-07-02_G-158</t>
  </si>
  <si>
    <t>AA0910</t>
  </si>
  <si>
    <t>very sparse overshoot, most of the axon is near the soma</t>
  </si>
  <si>
    <t>[77872.2, 17066.4, 34989.4]</t>
  </si>
  <si>
    <t>2018-07-02_G-157</t>
  </si>
  <si>
    <t>AA0909</t>
  </si>
  <si>
    <t>[78020.5, 17309.8, 35120.7]</t>
  </si>
  <si>
    <t>2018-07-02_G-156</t>
  </si>
  <si>
    <t>AA0908</t>
  </si>
  <si>
    <t>[77372.1, 17785.2, 30655.6]</t>
  </si>
  <si>
    <t>2018-07-02_G-155</t>
  </si>
  <si>
    <t>AA0907</t>
  </si>
  <si>
    <t>[77472.7, 17506.3, 30602.6]</t>
  </si>
  <si>
    <t>2018-07-02_G-154</t>
  </si>
  <si>
    <t>AA0906</t>
  </si>
  <si>
    <t>[77407.5, 17543.5, 30796.5]</t>
  </si>
  <si>
    <t>2018-07-02_G-153</t>
  </si>
  <si>
    <t>AA0905</t>
  </si>
  <si>
    <t>[77416.3, 17676.2, 30579.8]</t>
  </si>
  <si>
    <t>2018-07-02_G-152</t>
  </si>
  <si>
    <t>AA0904</t>
  </si>
  <si>
    <t>10/31/218</t>
  </si>
  <si>
    <t>[75106.4, 19627.9, 33823.6]</t>
  </si>
  <si>
    <t>2018-07-02_G-151</t>
  </si>
  <si>
    <t>AA0903</t>
  </si>
  <si>
    <t>does not seem complete. </t>
  </si>
  <si>
    <t>[77074.0, 17627.1, 31490.0]</t>
  </si>
  <si>
    <t>2018-07-02_G-150</t>
  </si>
  <si>
    <t>AA0902</t>
  </si>
  <si>
    <t>[77134.3, 17612.8, 31855.7]</t>
  </si>
  <si>
    <t>2018-07-02_G-149</t>
  </si>
  <si>
    <t xml:space="preserve">Possible interneuron/axon indistinguishable. </t>
  </si>
  <si>
    <t>dense interneuron can't tell dendrites from axon</t>
  </si>
  <si>
    <t>[77810.8, 16734.2, 35252.5]</t>
  </si>
  <si>
    <t>2018-07-02_G-148</t>
  </si>
  <si>
    <t>AA0901</t>
  </si>
  <si>
    <t>likely untraceable due to a big empty gap in the tiles</t>
  </si>
  <si>
    <t>[76599.6, 16489.7, 31873.4]</t>
  </si>
  <si>
    <t>2018-07-02_G-147</t>
  </si>
  <si>
    <t>AA0900</t>
  </si>
  <si>
    <t>[77414.1, 17748.2, 30695.0]</t>
  </si>
  <si>
    <t>2018-07-02_G-146</t>
  </si>
  <si>
    <t>AA0899</t>
  </si>
  <si>
    <t>[77312.9, 17632.8, 30499.0]</t>
  </si>
  <si>
    <t>2018-07-02_G-145</t>
  </si>
  <si>
    <t>AA0898</t>
  </si>
  <si>
    <t>[77636.2, 17695.8, 30550.5]</t>
  </si>
  <si>
    <t>2018-07-02_G-144</t>
  </si>
  <si>
    <t>AA0897</t>
  </si>
  <si>
    <t>[76856.8, 17183.2, 30226.4]</t>
  </si>
  <si>
    <t>2018-07-02_G-143</t>
  </si>
  <si>
    <t>AA0896</t>
  </si>
  <si>
    <t>[77665.7, 16765.6, 35571.3]</t>
  </si>
  <si>
    <t>2018-07-02_G-142</t>
  </si>
  <si>
    <t>AA0895</t>
  </si>
  <si>
    <t>[78116.3, 16821.9, 35256.1]</t>
  </si>
  <si>
    <t>2018-07-02_G-141</t>
  </si>
  <si>
    <t>AA0894</t>
  </si>
  <si>
    <t>[77257.5, 17201.4, 35203.5]</t>
  </si>
  <si>
    <t>2018-07-02_G-140</t>
  </si>
  <si>
    <t>AA0893</t>
  </si>
  <si>
    <t>pretty good signal</t>
  </si>
  <si>
    <t>[76976.7, 17389.0, 31410.2]</t>
  </si>
  <si>
    <t>2018-07-02_G-139</t>
  </si>
  <si>
    <t>AA0892</t>
  </si>
  <si>
    <t>[76950.8, 17223.4, 31310.7]</t>
  </si>
  <si>
    <t>2018-07-02_G-138</t>
  </si>
  <si>
    <t>AA0891</t>
  </si>
  <si>
    <t>[77442.4, 17268.9, 35510.6]</t>
  </si>
  <si>
    <t>2018-07-02_G-137</t>
  </si>
  <si>
    <t>AA0890</t>
  </si>
  <si>
    <t>[77168.0, 17184.4, 35079.8]</t>
  </si>
  <si>
    <t>2018-07-02_G-136</t>
  </si>
  <si>
    <t>AA0889</t>
  </si>
  <si>
    <t>[77014.8, 17163.2, 31087.0]</t>
  </si>
  <si>
    <t>2018-07-02_G-135</t>
  </si>
  <si>
    <t>AA0888</t>
  </si>
  <si>
    <t>Dense interneuron, but good signal.</t>
  </si>
  <si>
    <t>[76945.7, 17193.8, 30621.8]</t>
  </si>
  <si>
    <t>2018-07-02_G-134</t>
  </si>
  <si>
    <t>AA0887</t>
  </si>
  <si>
    <t>must use LVV; looks complete</t>
  </si>
  <si>
    <t>[77659.3, 17661.5, 30347.5]</t>
  </si>
  <si>
    <t>2018-07-02_G-133</t>
  </si>
  <si>
    <t>very dim projections in dense bright areas that hijack the signal</t>
  </si>
  <si>
    <t>[77427.9, 17298.0, 35528.8]</t>
  </si>
  <si>
    <t>2018-07-02_G-132</t>
  </si>
  <si>
    <t>branches in a dense area</t>
  </si>
  <si>
    <t>AA0886</t>
  </si>
  <si>
    <t>10/10/218</t>
  </si>
  <si>
    <t>[77532.3, 17341.7, 35469.2]</t>
  </si>
  <si>
    <t>2018-07-02_G-131</t>
  </si>
  <si>
    <t>AA0885</t>
  </si>
  <si>
    <t>a bit dim but sparse and most ends are very clear</t>
  </si>
  <si>
    <t>[77670.1, 17334.3, 35673.3]</t>
  </si>
  <si>
    <t>2018-07-02_G-130</t>
  </si>
  <si>
    <t>AA0884</t>
  </si>
  <si>
    <t>[77613.6, 17112.5, 30755.6]</t>
  </si>
  <si>
    <t>2018-07-02_G-129</t>
  </si>
  <si>
    <t>AA0883</t>
  </si>
  <si>
    <t>[76833.3, 17317.9, 30476.8] </t>
  </si>
  <si>
    <t>2018-07-02_G-128</t>
  </si>
  <si>
    <t>AA0882</t>
  </si>
  <si>
    <t>[77636.1, 17666.0, 30320.2]</t>
  </si>
  <si>
    <t>2018-07-02_G-127</t>
  </si>
  <si>
    <t>Rinat</t>
  </si>
  <si>
    <t>AA0881</t>
  </si>
  <si>
    <t>[77649.1, 17408.7, 35787.9]</t>
  </si>
  <si>
    <t>2018-07-02_G-126</t>
  </si>
  <si>
    <t>AA0880</t>
  </si>
  <si>
    <t>does not seem complete</t>
  </si>
  <si>
    <t>[77619.8, 17381.3, 30623.3]</t>
  </si>
  <si>
    <t>2018-07-02_G-125</t>
  </si>
  <si>
    <t>AA0879</t>
  </si>
  <si>
    <t>[77794.7, 17570.1, 36053.6]</t>
  </si>
  <si>
    <t>2018-07-02_G-124</t>
  </si>
  <si>
    <t>AA0878</t>
  </si>
  <si>
    <t>[77741.1, 17469.3, 35761.2]</t>
  </si>
  <si>
    <t>2018-07-02_G-123</t>
  </si>
  <si>
    <t>AA0877</t>
  </si>
  <si>
    <t>[77529.8, 17255.7, 35652.1]</t>
  </si>
  <si>
    <t>2018-07-02_G-122</t>
  </si>
  <si>
    <t>AA0876</t>
  </si>
  <si>
    <t>[77532.4, 17815.1, 30941.5]</t>
  </si>
  <si>
    <t>2018-07-02_G-121</t>
  </si>
  <si>
    <t>AA0875</t>
  </si>
  <si>
    <t>simple and elegant. projects to mammillary nucleus</t>
  </si>
  <si>
    <t>[78017.5, 17645.9, 36121.8]</t>
  </si>
  <si>
    <t>2018-07-02_G-120</t>
  </si>
  <si>
    <t>AA0874</t>
  </si>
  <si>
    <t>possible interneuron</t>
  </si>
  <si>
    <t>[76873.3, 17282.6, 31392.0]</t>
  </si>
  <si>
    <t>2018-07-02_G-119</t>
  </si>
  <si>
    <t>AA0873</t>
  </si>
  <si>
    <t>[76828.7, 16903.0, 31146.6]</t>
  </si>
  <si>
    <t>2018-07-02_G-118</t>
  </si>
  <si>
    <t>AA0872</t>
  </si>
  <si>
    <t>dim but almost all end points are visible in LVV</t>
  </si>
  <si>
    <t>[76473.9, 17482.7, 31913.3]</t>
  </si>
  <si>
    <t>2018-07-02_G-117</t>
  </si>
  <si>
    <t>AA0871</t>
  </si>
  <si>
    <t>[77464.8, 17254.8, 35533.9]</t>
  </si>
  <si>
    <t>2018-07-02_G-116</t>
  </si>
  <si>
    <t>AA0870</t>
  </si>
  <si>
    <t>[76719.4, 17618.6, 29829.3]</t>
  </si>
  <si>
    <t>2018-07-02_G-115</t>
  </si>
  <si>
    <t>AA0869</t>
  </si>
  <si>
    <t>did not realize it was granule cell, figured i might as well finish it</t>
  </si>
  <si>
    <t>HP</t>
  </si>
  <si>
    <t>[77114.6, 17587.8, 34674.2]</t>
  </si>
  <si>
    <t>2018-07-02_G-114</t>
  </si>
  <si>
    <t>AA0868</t>
  </si>
  <si>
    <t>[76948.9, 17223.4, 31276.9]</t>
  </si>
  <si>
    <t>2018-07-02_G-113</t>
  </si>
  <si>
    <t>AA0867</t>
  </si>
  <si>
    <t>[76810.6, 17276.4, 31154.1]</t>
  </si>
  <si>
    <t>2018-07-02_G-112</t>
  </si>
  <si>
    <t>AA0866</t>
  </si>
  <si>
    <t>easy and sparse but a bit dim</t>
  </si>
  <si>
    <t>[77648.3, 17136.4, 30251.9]</t>
  </si>
  <si>
    <t>2018-07-02_G-111</t>
  </si>
  <si>
    <t>AA0865</t>
  </si>
  <si>
    <t>[77304.1, 17129.4, 29976.8]</t>
  </si>
  <si>
    <t>2018-07-02_G-110</t>
  </si>
  <si>
    <t>AA0864</t>
  </si>
  <si>
    <t>very sparse most projections are local collaterals</t>
  </si>
  <si>
    <t>[77456.9, 17034.9, 35108.6]</t>
  </si>
  <si>
    <t>2018-07-02_G-109</t>
  </si>
  <si>
    <t>AA0863</t>
  </si>
  <si>
    <t xml:space="preserve">very dim but doable. will need lvv </t>
  </si>
  <si>
    <t>[77467.6, 17553.6, 30847.5]</t>
  </si>
  <si>
    <t>2018-07-02_G-108</t>
  </si>
  <si>
    <t>AA0862</t>
  </si>
  <si>
    <t>[77197.1, 17712.5, 31811.8]</t>
  </si>
  <si>
    <t>2018-07-02_G-107</t>
  </si>
  <si>
    <t>dendrites dense and blurry and mix with those from other neurons</t>
  </si>
  <si>
    <t>AA0861</t>
  </si>
  <si>
    <t>2018-07-02_G-106_AZ</t>
  </si>
  <si>
    <t>[77586.1, 17372.9, 35648.0]</t>
  </si>
  <si>
    <t>2018-07-02_G-106</t>
  </si>
  <si>
    <t>[77720.4, 17707.6, 30715.2]</t>
  </si>
  <si>
    <t>2018-07-02_G-105</t>
  </si>
  <si>
    <t>AA0860</t>
  </si>
  <si>
    <t>[77697.0, 17462.3, 35741.0]</t>
  </si>
  <si>
    <t>2018-07-02_G-104</t>
  </si>
  <si>
    <t>AA0859</t>
  </si>
  <si>
    <t>lots of dense local collaterals that are hard to discern, rest of the neuron is sparse and bright</t>
  </si>
  <si>
    <t>[77153.7, 16828.8, 30775.3]</t>
  </si>
  <si>
    <t>2018-07-02_G-103</t>
  </si>
  <si>
    <t>AA0858</t>
  </si>
  <si>
    <t>[77138.8, 16940.5, 31235.0]</t>
  </si>
  <si>
    <t>2018-07-02_G-102</t>
  </si>
  <si>
    <t>AA0857</t>
  </si>
  <si>
    <t>[77691.3, 16683.9, 35267.2]</t>
  </si>
  <si>
    <t>2018-07-02_G-101</t>
  </si>
  <si>
    <t>AA0856</t>
  </si>
  <si>
    <t>[76983.6, 17472.9, 31764.8]</t>
  </si>
  <si>
    <t>2018-07-02_G-100</t>
  </si>
  <si>
    <t>AA0855</t>
  </si>
  <si>
    <t>[77902.5, 17446.9, 35987.5]</t>
  </si>
  <si>
    <t>2018-07-02_G-099</t>
  </si>
  <si>
    <t>AA0854</t>
  </si>
  <si>
    <t>[77355.1, 17588.8, 30488.4]</t>
  </si>
  <si>
    <t>2018-07-02_G-098</t>
  </si>
  <si>
    <t>AA0853</t>
  </si>
  <si>
    <t>[76887.7, 17080.8, 31018.8]</t>
  </si>
  <si>
    <t>2018-07-02_G-097</t>
  </si>
  <si>
    <t>AA0852</t>
  </si>
  <si>
    <t>dim and sparse</t>
  </si>
  <si>
    <t>[76409.3, 18100.0, 31461.7]</t>
  </si>
  <si>
    <t>2018-07-02_G-096</t>
  </si>
  <si>
    <t>AA0851</t>
  </si>
  <si>
    <t>branches mostly near other neurons and dendrites, density made this one hard</t>
  </si>
  <si>
    <t>Split</t>
  </si>
  <si>
    <t>[77430.4, 17033.3, 35036.9]</t>
  </si>
  <si>
    <t>2018-07-02_G-095</t>
  </si>
  <si>
    <t>AA0850</t>
  </si>
  <si>
    <t>[77895.3, 17381.4, 35688.9]</t>
  </si>
  <si>
    <t>2018-07-02_G-094</t>
  </si>
  <si>
    <t>AA0849</t>
  </si>
  <si>
    <t>[77897.7, 17322.4, 35778.8]</t>
  </si>
  <si>
    <t>2018-07-02_G-093</t>
  </si>
  <si>
    <t>AA0848</t>
  </si>
  <si>
    <t>[77479.6, 17181.6, 35329.8]</t>
  </si>
  <si>
    <t>2018-07-02_G-092</t>
  </si>
  <si>
    <t>2018-07-02_G-091_RM</t>
  </si>
  <si>
    <t>AA0847</t>
  </si>
  <si>
    <t>[77642.8, 17209.0, 35547.0]</t>
  </si>
  <si>
    <t>2018-07-02_G-091</t>
  </si>
  <si>
    <t>AA0846</t>
  </si>
  <si>
    <t>[76922.7, 17263.4, 31412.8]</t>
  </si>
  <si>
    <t>2018-07-02_G-090</t>
  </si>
  <si>
    <t>AA0845</t>
  </si>
  <si>
    <t>[76849.4, 17820.1, 31306.7]</t>
  </si>
  <si>
    <t>2018-07-02_G-089</t>
  </si>
  <si>
    <t>AA0844</t>
  </si>
  <si>
    <t>[77043.2, 17573.2, 31383.5]</t>
  </si>
  <si>
    <t>2018-07-02_G-088</t>
  </si>
  <si>
    <t>AA0843</t>
  </si>
  <si>
    <t>good neuron; part of it was deleted by mistake</t>
  </si>
  <si>
    <t>[77815.0, 17265.0, 35680.4]</t>
  </si>
  <si>
    <t>2018-07-02_G-087</t>
  </si>
  <si>
    <t>AA0842</t>
  </si>
  <si>
    <t>[76850.4, 17252.0, 30819.8]</t>
  </si>
  <si>
    <t>2018-07-02_G-086</t>
  </si>
  <si>
    <t>I reccomend a second look at the dendrites</t>
  </si>
  <si>
    <t>AA0841</t>
  </si>
  <si>
    <t>[77103.8, 16977.8, 31165.3]</t>
  </si>
  <si>
    <t>2018-07-02_G-085</t>
  </si>
  <si>
    <t>AA0840</t>
  </si>
  <si>
    <t>very interesting morphology</t>
  </si>
  <si>
    <t>[77115.6, 17080.0, 31040.0]</t>
  </si>
  <si>
    <t>2018-07-02_G-084</t>
  </si>
  <si>
    <t>AA0839</t>
  </si>
  <si>
    <t>[77285.3, 17500.0, 31405.7]</t>
  </si>
  <si>
    <t>2018-07-02_G-083</t>
  </si>
  <si>
    <t>AA0838</t>
  </si>
  <si>
    <t>[77215.6, 17615.1, 31561.3]</t>
  </si>
  <si>
    <t>2018-07-02_G-082</t>
  </si>
  <si>
    <t>AA0837</t>
  </si>
  <si>
    <t>[77449.3, 17578.7, 30576.3]</t>
  </si>
  <si>
    <t>2018-07-02_G-081</t>
  </si>
  <si>
    <t>AA0836</t>
  </si>
  <si>
    <t>[77536.2, 17771.9, 30904.6]</t>
  </si>
  <si>
    <t>2018-07-02_G-080</t>
  </si>
  <si>
    <t>AA0835</t>
  </si>
  <si>
    <t>[77419.6, 17692.8, 30716.7]</t>
  </si>
  <si>
    <t>2018-07-02_G-079</t>
  </si>
  <si>
    <t>AA0834</t>
  </si>
  <si>
    <t>sparse and bright and wonderful</t>
  </si>
  <si>
    <t>[77953.0, 17179.4, 35648.5]</t>
  </si>
  <si>
    <t>2018-07-02_G-078</t>
  </si>
  <si>
    <t>AA0833</t>
  </si>
  <si>
    <t>dim near soma, but then gets much better</t>
  </si>
  <si>
    <t>[77450.5, 17625.2, 30938.0]</t>
  </si>
  <si>
    <t>2018-07-02_G-077</t>
  </si>
  <si>
    <t>AA0832</t>
  </si>
  <si>
    <t>[77190.6, 17670.0, 31552.2]</t>
  </si>
  <si>
    <t>2018-07-02_G-076</t>
  </si>
  <si>
    <t>AA0831</t>
  </si>
  <si>
    <t>[77853.1, 17165.8, 35521.2]</t>
  </si>
  <si>
    <t>2018-07-02_G-075</t>
  </si>
  <si>
    <t>AA0830</t>
  </si>
  <si>
    <t>[77942.3, 17217.7, 35598.0]</t>
  </si>
  <si>
    <t>2018-07-02_G-074</t>
  </si>
  <si>
    <t>AA0829</t>
  </si>
  <si>
    <t>[76959.6, 17280.7, 34888.1]</t>
  </si>
  <si>
    <t>2018-07-02_G-073</t>
  </si>
  <si>
    <t>AA0828</t>
  </si>
  <si>
    <t>2018-07-02_G-072_JS</t>
  </si>
  <si>
    <t>[78020.3, 17466.2, 35907.1]</t>
  </si>
  <si>
    <t>2018-07-02_G-072</t>
  </si>
  <si>
    <t>no fragments</t>
  </si>
  <si>
    <t>[75108.1, 20286.2, 33891.3]</t>
  </si>
  <si>
    <t>2018-07-02_G-071</t>
  </si>
  <si>
    <t>AA0827</t>
  </si>
  <si>
    <t>[78001.4, 17185.2, 35714.2]</t>
  </si>
  <si>
    <t>2018-07-02_G-070</t>
  </si>
  <si>
    <t>AA0826</t>
  </si>
  <si>
    <t>[77922.8, 17306.1, 35725.3]</t>
  </si>
  <si>
    <t>2018-07-02_G-069</t>
  </si>
  <si>
    <t>AA0825</t>
  </si>
  <si>
    <t>taskworkview test -Ahmad</t>
  </si>
  <si>
    <t>[77768.7, 17311.0, 35683.4]</t>
  </si>
  <si>
    <t>2018-07-02_G-068</t>
  </si>
  <si>
    <t>[77814.4, 17262.9, 35681.9]</t>
  </si>
  <si>
    <t>2018-07-02_G-067</t>
  </si>
  <si>
    <t>AA0824</t>
  </si>
  <si>
    <t>difficult interlocking area in thalamus</t>
  </si>
  <si>
    <t>[77753.4, 17236.7, 35585.4]</t>
  </si>
  <si>
    <t>2018-07-02_G-066</t>
  </si>
  <si>
    <t>AA0823</t>
  </si>
  <si>
    <t>[77509.1, 17293.2, 35416.7]</t>
  </si>
  <si>
    <t>2018-07-02_G-065</t>
  </si>
  <si>
    <t>AA0822</t>
  </si>
  <si>
    <t>[77368.4, 17264.0, 35365.2]</t>
  </si>
  <si>
    <t>2018-07-02_G-064</t>
  </si>
  <si>
    <t>AA0821</t>
  </si>
  <si>
    <t>projection area is somewhat messy, but only comes from 2 cells (G-065)</t>
  </si>
  <si>
    <t>[77333.3, 17259.7, 35314.2]</t>
  </si>
  <si>
    <t>2018-07-02_G-063</t>
  </si>
  <si>
    <t>[77429.5, 17030.1, 35036.9]</t>
  </si>
  <si>
    <t>2018-07-02_G-062</t>
  </si>
  <si>
    <t>AA0820</t>
  </si>
  <si>
    <t>lots of problem ends near soma</t>
  </si>
  <si>
    <t>[77588.5, 17093.4, 35147.0]</t>
  </si>
  <si>
    <t>2018-07-02_G-061</t>
  </si>
  <si>
    <t>AA0819</t>
  </si>
  <si>
    <t>2018-07-02_G-060_BD</t>
  </si>
  <si>
    <t>[77706.5, 17103.5, 35186.4]</t>
  </si>
  <si>
    <t>2018-07-02_G-060</t>
  </si>
  <si>
    <t>tracings diverge at one point and causes large difference</t>
  </si>
  <si>
    <t>AA0818</t>
  </si>
  <si>
    <t>[77879.1, 17112.7, 35109.6]</t>
  </si>
  <si>
    <t>2018-07-02_G-059</t>
  </si>
  <si>
    <t>AA0817</t>
  </si>
  <si>
    <t>[77538.1, 17436.8, 30621.8]</t>
  </si>
  <si>
    <t>2018-07-02_G-058</t>
  </si>
  <si>
    <t>AA0816</t>
  </si>
  <si>
    <t>2018-07-02_G-057_JS</t>
  </si>
  <si>
    <t>[77935.2, 17136.9, 35363.7]</t>
  </si>
  <si>
    <t>2018-07-02_G-057</t>
  </si>
  <si>
    <t>AA0815</t>
  </si>
  <si>
    <t>Many regions with faded signals, axon loops back and branches profusely near the dendrites + axons from other neurons branch close to the soma as well.</t>
  </si>
  <si>
    <t>[77927.9, 17097.8, 35385.4]</t>
  </si>
  <si>
    <t>2018-07-02_G-056</t>
  </si>
  <si>
    <t>AA0814</t>
  </si>
  <si>
    <t>Nice!</t>
  </si>
  <si>
    <t>[77899.6, 16958.3, 35748.0]</t>
  </si>
  <si>
    <t>2018-07-02_G-055</t>
  </si>
  <si>
    <t>got very dim</t>
  </si>
  <si>
    <t>[77470.8, 17955.9, 30329.3]</t>
  </si>
  <si>
    <t>2018-07-02_G-054</t>
  </si>
  <si>
    <t>AA0813</t>
  </si>
  <si>
    <t>[77870.6, 17631.7, 35928.4]</t>
  </si>
  <si>
    <t>2018-07-02_G-053</t>
  </si>
  <si>
    <t>AA0812</t>
  </si>
  <si>
    <t>[77777.4, 17556.1, 35885.9]</t>
  </si>
  <si>
    <t>2018-07-02_G-052</t>
  </si>
  <si>
    <t>AA0811</t>
  </si>
  <si>
    <t>[77863.7, 17373.9, 35802.6]</t>
  </si>
  <si>
    <t>2018-07-02_G-051</t>
  </si>
  <si>
    <t>very strange, not confident it is real</t>
  </si>
  <si>
    <t>1/2 manual</t>
  </si>
  <si>
    <t>[77923.8, 17536.7, 35873.3]</t>
  </si>
  <si>
    <t>2018-07-02_G-050</t>
  </si>
  <si>
    <t>AA0810</t>
  </si>
  <si>
    <t>2018-07-02_G-049_JS</t>
  </si>
  <si>
    <t>[77979.0, 17518.5, 35896.5]</t>
  </si>
  <si>
    <t>2018-07-02_G-049</t>
  </si>
  <si>
    <t>AA0809</t>
  </si>
  <si>
    <t>dim but doable, use LVV if needed. almost no fragments</t>
  </si>
  <si>
    <t>[75340.4, 19370.2, 33978.2]</t>
  </si>
  <si>
    <t>2018-07-02_G-048</t>
  </si>
  <si>
    <t>AA0808</t>
  </si>
  <si>
    <t>some parts were manual</t>
  </si>
  <si>
    <t>[75327.5, 19811.4, 33889.8]</t>
  </si>
  <si>
    <t>2018-07-02_G-047</t>
  </si>
  <si>
    <t>AA0807</t>
  </si>
  <si>
    <t>branching is very sparse, signal is very dim and may be hiding more branches</t>
  </si>
  <si>
    <t>[76615.7, 17374.6, 30746.8]</t>
  </si>
  <si>
    <t>2018-07-02_G-046</t>
  </si>
  <si>
    <t>AA0806</t>
  </si>
  <si>
    <t>a good deal was done manually; there weren't any fragments on the faint signal</t>
  </si>
  <si>
    <t>2018-07-02_G-045_JS</t>
  </si>
  <si>
    <t>[77547.4, 16711.8, 35238.9]</t>
  </si>
  <si>
    <t>2018-07-02_G-045</t>
  </si>
  <si>
    <t>Had crowwover with G-059 so timing not possible</t>
  </si>
  <si>
    <t>AA0805</t>
  </si>
  <si>
    <t>[78015.6, 17885.9, 36156.2]</t>
  </si>
  <si>
    <t>2018-07-02_G-044</t>
  </si>
  <si>
    <t>AA0804</t>
  </si>
  <si>
    <t>some problem ends and dim areas where munual tracing used</t>
  </si>
  <si>
    <t>[78105.4, 17322.7, 35861.2]</t>
  </si>
  <si>
    <t>2018-07-02_G-043</t>
  </si>
  <si>
    <t>AA0803</t>
  </si>
  <si>
    <t>[77106.5, 17025.9, 30228.3]</t>
  </si>
  <si>
    <t>2018-07-02_G-042</t>
  </si>
  <si>
    <t>AA0802</t>
  </si>
  <si>
    <t>some areas require LVV</t>
  </si>
  <si>
    <t>[77071.7, 17293.5, 29752.5]</t>
  </si>
  <si>
    <t>2018-07-02_G-041</t>
  </si>
  <si>
    <t>[77102.4, 17268.4, 29850.5]</t>
  </si>
  <si>
    <t>2018-07-02_G-040</t>
  </si>
  <si>
    <t>AA0801</t>
  </si>
  <si>
    <t>[76611.5, 17169.3, 31019.3]</t>
  </si>
  <si>
    <t>2018-07-02_G-039</t>
  </si>
  <si>
    <t>AA0800</t>
  </si>
  <si>
    <t>2018-07-02_G-038_JS</t>
  </si>
  <si>
    <t>[76465.1, 17907.3, 31390.5]</t>
  </si>
  <si>
    <t>2018-07-02_G-038</t>
  </si>
  <si>
    <t>AA0799</t>
  </si>
  <si>
    <t>2018-07-02_G-037_JS</t>
  </si>
  <si>
    <t>[76926.3, 17406.4, 31452.2]</t>
  </si>
  <si>
    <t>2018-07-02_G-037</t>
  </si>
  <si>
    <t>AA0798</t>
  </si>
  <si>
    <t>[77092.3, 17057.9, 31505.2]</t>
  </si>
  <si>
    <t>2018-07-02_G-036</t>
  </si>
  <si>
    <t>AA0797</t>
  </si>
  <si>
    <t>[76977.8, 17010.3, 31403.7]</t>
  </si>
  <si>
    <t>2018-07-02_G-035</t>
  </si>
  <si>
    <t>AA0796</t>
  </si>
  <si>
    <t>[76626.4, 17617.5, 31827.9]</t>
  </si>
  <si>
    <t>2018-07-02_G-034</t>
  </si>
  <si>
    <t>AA0795</t>
  </si>
  <si>
    <t xml:space="preserve">mostly done manually </t>
  </si>
  <si>
    <t>[76429.3, 16692.5, 31906.2]</t>
  </si>
  <si>
    <t>2018-07-02_G-033</t>
  </si>
  <si>
    <t>AA0794</t>
  </si>
  <si>
    <t>about half-manual</t>
  </si>
  <si>
    <t>[76733.4, 16738.2, 31882.0]</t>
  </si>
  <si>
    <t>2018-07-02_G-032</t>
  </si>
  <si>
    <t>fairly dim</t>
  </si>
  <si>
    <t>AA0793</t>
  </si>
  <si>
    <t>2018-07-02_G-031_JS</t>
  </si>
  <si>
    <t>[76620.6, 16830.2, 31565.8]</t>
  </si>
  <si>
    <t>2018-07-02_G-031</t>
  </si>
  <si>
    <t>AA0792</t>
  </si>
  <si>
    <t>[76692.3, 16962.0, 31740.6]</t>
  </si>
  <si>
    <t>2018-07-02_G-030</t>
  </si>
  <si>
    <t>AA0791</t>
  </si>
  <si>
    <t>2018-07-02_G-029_JS</t>
  </si>
  <si>
    <t>[76882.9, 16985.5, 31693.1]</t>
  </si>
  <si>
    <t>2018-07-02_G-029</t>
  </si>
  <si>
    <t>AA0790</t>
  </si>
  <si>
    <t>[77283.5, 17344.7, 31218.8]</t>
  </si>
  <si>
    <t>2018-07-02_G-028</t>
  </si>
  <si>
    <t>dense and ambiguous</t>
  </si>
  <si>
    <t>AA0789</t>
  </si>
  <si>
    <t>[77085.1, 17281.7, 31027.9]</t>
  </si>
  <si>
    <t>2018-07-02_G-027</t>
  </si>
  <si>
    <t>AA0788</t>
  </si>
  <si>
    <t>[77206.2, 17294.1, 30505.1]</t>
  </si>
  <si>
    <t>2018-07-02_G-026</t>
  </si>
  <si>
    <t>AA0787</t>
  </si>
  <si>
    <t>[77463.0, 17666.4, 30419.2]</t>
  </si>
  <si>
    <t>2018-07-02_G-025</t>
  </si>
  <si>
    <t>AA0786</t>
  </si>
  <si>
    <t>some confusion</t>
  </si>
  <si>
    <t>[77492.9, 17476.9, 30321.2]</t>
  </si>
  <si>
    <t>2018-07-02_G-024</t>
  </si>
  <si>
    <t>AA0785</t>
  </si>
  <si>
    <t>2018-07-02_G-023_JS</t>
  </si>
  <si>
    <t>[77580.9, 17518.6, 30669.7]</t>
  </si>
  <si>
    <t>2018-07-02_G-023</t>
  </si>
  <si>
    <t>AA0784</t>
  </si>
  <si>
    <t>[77453.1, 17894.1, 30674.8]</t>
  </si>
  <si>
    <t>2018-07-02_G-022</t>
  </si>
  <si>
    <t>AA0783</t>
  </si>
  <si>
    <t>2018-07-02_G-020_JS</t>
  </si>
  <si>
    <t>[77377.6, 17971.1, 30644.0]</t>
  </si>
  <si>
    <t>2018-07-02_G-021</t>
  </si>
  <si>
    <t>AA0782</t>
  </si>
  <si>
    <t>[77451.2, 17425.4, 29686.3]</t>
  </si>
  <si>
    <t>2018-07-02_G-020</t>
  </si>
  <si>
    <t>AA0781</t>
  </si>
  <si>
    <t>[77529.7, 17935.3, 30509.1]</t>
  </si>
  <si>
    <t>2018-07-02_G-019</t>
  </si>
  <si>
    <t>great neuron; all ends are clear; must use Bruno's superior color model</t>
  </si>
  <si>
    <t>AA0780</t>
  </si>
  <si>
    <t xml:space="preserve">most of neuron is traced but other parts fade out </t>
  </si>
  <si>
    <t>[77352.5, 17789.0, 30038.4]</t>
  </si>
  <si>
    <t>2018-07-02_G-018</t>
  </si>
  <si>
    <t>not enough fragments, too many ends fade out</t>
  </si>
  <si>
    <t>[77232.5, 17555.6, 29704.0]</t>
  </si>
  <si>
    <t>2018-07-02_G-017</t>
  </si>
  <si>
    <t>first pass got most of it, very few unique frags</t>
  </si>
  <si>
    <t>AA0779</t>
  </si>
  <si>
    <t>mostly manual, not too many fragments</t>
  </si>
  <si>
    <t>[75140.3, 20299.3, 33928.7]</t>
  </si>
  <si>
    <t>2018-07-02_G-016</t>
  </si>
  <si>
    <t>found a missed branch -Ahmad</t>
  </si>
  <si>
    <t>AA0778</t>
  </si>
  <si>
    <t>[77032.4, 17863.3, 31421.3]</t>
  </si>
  <si>
    <t>2018-07-02_G-015</t>
  </si>
  <si>
    <t>AA0777</t>
  </si>
  <si>
    <t>[77066.8, 17766.3, 31357.7]</t>
  </si>
  <si>
    <t>2018-07-02_G-014</t>
  </si>
  <si>
    <t>AA0776</t>
  </si>
  <si>
    <t>[77021.6, 17934.3, 31477.9]</t>
  </si>
  <si>
    <t>2018-07-02_G-013</t>
  </si>
  <si>
    <t>AA0775</t>
  </si>
  <si>
    <t>[77175.0, 17791.9, 31145.6]</t>
  </si>
  <si>
    <t>2018-07-02_G-012</t>
  </si>
  <si>
    <t>AA0774</t>
  </si>
  <si>
    <t>[77721.8, 17563.6, 30647.5]</t>
  </si>
  <si>
    <t>2018-07-02_G-011</t>
  </si>
  <si>
    <t>AA0773</t>
  </si>
  <si>
    <t xml:space="preserve">timing is probably not right. due to merge speeds </t>
  </si>
  <si>
    <t>[77647.0, 17370.6, 30426.8]</t>
  </si>
  <si>
    <t>2018-07-02_G-010</t>
  </si>
  <si>
    <t>AA0772</t>
  </si>
  <si>
    <t>[77675.9, 17492.8, 30453.6]</t>
  </si>
  <si>
    <t>2018-07-02_G-009</t>
  </si>
  <si>
    <t>AA0771</t>
  </si>
  <si>
    <t xml:space="preserve">looks strange. mostly manually traced </t>
  </si>
  <si>
    <t>[76906.1, 17486.9, 31229.4]</t>
  </si>
  <si>
    <t>2018-07-02_G-008</t>
  </si>
  <si>
    <t>AA0770</t>
  </si>
  <si>
    <t xml:space="preserve">timing is slow due to merge speeds; also, timing includes dendrite tracing </t>
  </si>
  <si>
    <t>2018-07-02_G-007_JS</t>
  </si>
  <si>
    <t>[77355.6, 17800.9, 30960.7]</t>
  </si>
  <si>
    <t>2018-07-02_G-007</t>
  </si>
  <si>
    <t>AA0769</t>
  </si>
  <si>
    <t>[77280.2, 17573.8, 31109.2]</t>
  </si>
  <si>
    <t>2018-07-02_G-006</t>
  </si>
  <si>
    <t>AA0768</t>
  </si>
  <si>
    <t>did not take timing due to workstation performance issues</t>
  </si>
  <si>
    <t>[75146.4, 19679.3, 33955.9]</t>
  </si>
  <si>
    <t>2018-07-02_G-005</t>
  </si>
  <si>
    <t>AA0767</t>
  </si>
  <si>
    <t>[77011.0, 17103.8, 30985.9]</t>
  </si>
  <si>
    <t>2018-07-02_G-004</t>
  </si>
  <si>
    <t>AA0766</t>
  </si>
  <si>
    <t>[76995.2, 17714.6, 31553.7]</t>
  </si>
  <si>
    <t>2018-07-02_G-003</t>
  </si>
  <si>
    <t>AA0765</t>
  </si>
  <si>
    <t>[76743.9, 17366.8, 30051.5]</t>
  </si>
  <si>
    <t>2018-07-02_G-002</t>
  </si>
  <si>
    <t>end date is far off from start date because I was told to trace another neuron before this</t>
  </si>
  <si>
    <t>AA0764</t>
  </si>
  <si>
    <t xml:space="preserve">mostly long, straight segments. almost no dense manual tracing </t>
  </si>
  <si>
    <t>[76743.8, 17137.5, 31212.2]</t>
  </si>
  <si>
    <t>2018-07-02_G-001</t>
  </si>
  <si>
    <t>2018-06-14_G-025</t>
  </si>
  <si>
    <t>2018-06-14_G-024</t>
  </si>
  <si>
    <t>2018-06-14_G-023</t>
  </si>
  <si>
    <t>2018-06-14_G-022</t>
  </si>
  <si>
    <t>2018-06-14_G-021</t>
  </si>
  <si>
    <t>WAIT</t>
  </si>
  <si>
    <t>[75822.0, 14624.7, 37420.4]</t>
  </si>
  <si>
    <t>2018-06-14_G-020</t>
  </si>
  <si>
    <t>dendrites are dim and ambiguous</t>
  </si>
  <si>
    <t>AA0763</t>
  </si>
  <si>
    <t>[76186.7, 14082.1, 37394.2]</t>
  </si>
  <si>
    <t>2018-06-14_G-019</t>
  </si>
  <si>
    <t>[76297.4, 13796.8, 37411.1]</t>
  </si>
  <si>
    <t>2018-06-14_G-018</t>
  </si>
  <si>
    <t>some areas really dense and dim</t>
  </si>
  <si>
    <t>AA0762</t>
  </si>
  <si>
    <t>interesting morphology, starts in the VPN of the thalamus and wraps extensively around the motor areas of the midbrain</t>
  </si>
  <si>
    <t>10/4/2018.</t>
  </si>
  <si>
    <t>[76214.2, 14159.6, 37282.4]</t>
  </si>
  <si>
    <t>2018-06-14_G-017</t>
  </si>
  <si>
    <t>[76286.5, 14059.0, 37437.9]</t>
  </si>
  <si>
    <t>2018-06-14_G-016</t>
  </si>
  <si>
    <t>AA0761</t>
  </si>
  <si>
    <t>[73652.7, 15576.5, 35770.4]</t>
  </si>
  <si>
    <t>2018-06-14_G-015</t>
  </si>
  <si>
    <t>AA0760</t>
  </si>
  <si>
    <t>fair amount of ambiguity in the hindbrain</t>
  </si>
  <si>
    <t>[73739.0, 15480.8, 35816.5]</t>
  </si>
  <si>
    <t>2018-06-14_G-014</t>
  </si>
  <si>
    <t>AA0759</t>
  </si>
  <si>
    <t>2018-06-14_G-008_JS</t>
  </si>
  <si>
    <t>[73205.7, 14878.9, 35495.8]</t>
  </si>
  <si>
    <t>2018-06-14_G-013</t>
  </si>
  <si>
    <t>[76217.8, 13700.8, 37458.6]</t>
  </si>
  <si>
    <t>2018-06-14_G-012</t>
  </si>
  <si>
    <t>AA0758</t>
  </si>
  <si>
    <t>[76347.3, 14057.0, 37540.7]</t>
  </si>
  <si>
    <t>2018-06-14_G-011</t>
  </si>
  <si>
    <t>dendrites are very dim I reccomend a second look</t>
  </si>
  <si>
    <t>AA0757</t>
  </si>
  <si>
    <t xml:space="preserve">speed was due to merge times </t>
  </si>
  <si>
    <t>[76254.1, 13833.3, 37444.7]</t>
  </si>
  <si>
    <t>2018-06-14_G-010</t>
  </si>
  <si>
    <t>AA0756</t>
  </si>
  <si>
    <t>[76256.3, 13920.7, 37412.0]</t>
  </si>
  <si>
    <t>2018-06-14_G-009</t>
  </si>
  <si>
    <t>got too dim</t>
  </si>
  <si>
    <t>[75900.4, 15033.5, 37690.6]</t>
  </si>
  <si>
    <t>2018-06-14_G-008</t>
  </si>
  <si>
    <t>AA0755</t>
  </si>
  <si>
    <t>2018-06-14_G-007_JS</t>
  </si>
  <si>
    <t>[73486.5, 14389.6, 35600.7]</t>
  </si>
  <si>
    <t>2018-06-14_G-007</t>
  </si>
  <si>
    <t>AA0754</t>
  </si>
  <si>
    <t>2018-06-14_G-006_JS</t>
  </si>
  <si>
    <t>[73592.2, 14343.6, 35562.3]</t>
  </si>
  <si>
    <t>2018-06-14_G-006</t>
  </si>
  <si>
    <t>very good neuron, look for others nearby</t>
  </si>
  <si>
    <t>AA0753</t>
  </si>
  <si>
    <t>[76378.0, 14004.2, 37623.8]</t>
  </si>
  <si>
    <t>2018-06-14_G-005</t>
  </si>
  <si>
    <t>Yo this neuron is messed up</t>
  </si>
  <si>
    <t>[73191.1, 14768.7, 35381.0]</t>
  </si>
  <si>
    <t>2018-06-14_G-004</t>
  </si>
  <si>
    <t>very large with interesting morphology</t>
  </si>
  <si>
    <t>AA0752</t>
  </si>
  <si>
    <t>[76175.9, 14271.7, 37206.1]</t>
  </si>
  <si>
    <t>2018-06-14_G-003</t>
  </si>
  <si>
    <t>AA0751</t>
  </si>
  <si>
    <t>[76266.2, 13769.1, 37580.3]</t>
  </si>
  <si>
    <t>2018-06-14_G-002</t>
  </si>
  <si>
    <t>AA0750</t>
  </si>
  <si>
    <t>[73655.3, 14474.3, 35721.0]</t>
  </si>
  <si>
    <t>2018-06-14_G-001</t>
  </si>
  <si>
    <t>2018-08-01_G-329</t>
  </si>
  <si>
    <t>2018-08-01_G-328</t>
  </si>
  <si>
    <t>2018-08-01_G-327</t>
  </si>
  <si>
    <t>2018-08-01_G-326</t>
  </si>
  <si>
    <t>2018-08-01_G-325</t>
  </si>
  <si>
    <t>2018-08-01_G-324</t>
  </si>
  <si>
    <t>2018-08-01_G-323</t>
  </si>
  <si>
    <t>2018-08-01_G-322</t>
  </si>
  <si>
    <t>2018-08-01_G-321</t>
  </si>
  <si>
    <t>2018-08-01_G-320</t>
  </si>
  <si>
    <t>2018-08-01_G-319</t>
  </si>
  <si>
    <t>2018-08-01_G-318</t>
  </si>
  <si>
    <t>2018-08-01_G-317</t>
  </si>
  <si>
    <t>2018-08-01_G-316</t>
  </si>
  <si>
    <t>2018-08-01_G-315</t>
  </si>
  <si>
    <t>2018-08-01_G-314</t>
  </si>
  <si>
    <t>2018-08-01_G-313</t>
  </si>
  <si>
    <t>2018-08-01_G-312</t>
  </si>
  <si>
    <t>2018-08-01_G-311</t>
  </si>
  <si>
    <t>2018-08-01_G-310</t>
  </si>
  <si>
    <t>2018-08-01_G-309</t>
  </si>
  <si>
    <t>2018-08-01_G-308</t>
  </si>
  <si>
    <t>2018-08-01_G-307</t>
  </si>
  <si>
    <t>2018-08-01_G-306</t>
  </si>
  <si>
    <t>2018-08-01_G-305</t>
  </si>
  <si>
    <t>2018-08-01_G-304</t>
  </si>
  <si>
    <t>2018-08-01_G-303</t>
  </si>
  <si>
    <t>2018-08-01_G-302</t>
  </si>
  <si>
    <t>2018-08-01_G-301</t>
  </si>
  <si>
    <t>2018-08-01_G-300</t>
  </si>
  <si>
    <t>2018-08-01_G-299</t>
  </si>
  <si>
    <t>2018-08-01_G-298</t>
  </si>
  <si>
    <t>2018-08-01_G-297</t>
  </si>
  <si>
    <t>[77089.8, 18817.2, 39002.4]</t>
  </si>
  <si>
    <t>2018-08-01_G-296</t>
  </si>
  <si>
    <t>[73836.2, 18247.3, 38352.1]</t>
  </si>
  <si>
    <t>2018-08-01_G-295</t>
  </si>
  <si>
    <t>[74702.3, 19822.6, 37485.2]</t>
  </si>
  <si>
    <t>2018-08-01_G-294</t>
  </si>
  <si>
    <t>[77204.4, 17246.9, 36021.4]</t>
  </si>
  <si>
    <t>2018-08-01_G-293</t>
  </si>
  <si>
    <t>[75562.0, 18286.1, 37264.8]</t>
  </si>
  <si>
    <t>2018-08-01_G-292</t>
  </si>
  <si>
    <t>piriform</t>
  </si>
  <si>
    <t>[78773.1, 20150.7, 35915.6]</t>
  </si>
  <si>
    <t>2018-08-01_G-291</t>
  </si>
  <si>
    <t>2018-08-01_G-290</t>
  </si>
  <si>
    <t>[77320.9, 18528.4, 32257.6]</t>
  </si>
  <si>
    <t>2018-08-01_G-289</t>
  </si>
  <si>
    <t xml:space="preserve">not great. wouldnt do it </t>
  </si>
  <si>
    <t>[75376.8, 19631.8, 37421.0]</t>
  </si>
  <si>
    <t>2018-08-01_G-288</t>
  </si>
  <si>
    <t xml:space="preserve">NOT THE BEST </t>
  </si>
  <si>
    <t>[76240.7, 20013.8, 37313.2]</t>
  </si>
  <si>
    <t>2018-08-01_G-287</t>
  </si>
  <si>
    <t xml:space="preserve">VERY DIM; PROBABLY NOT COMPLETE </t>
  </si>
  <si>
    <t>[74137.1, 18296.9, 39658.7]</t>
  </si>
  <si>
    <t>2018-08-01_G-286</t>
  </si>
  <si>
    <t>[74601.1, 18142.2, 40523.6]</t>
  </si>
  <si>
    <t>2018-08-01_G-285</t>
  </si>
  <si>
    <t>[73670.0, 18625.2, 39897.9]</t>
  </si>
  <si>
    <t>2018-08-01_G-284</t>
  </si>
  <si>
    <t>[73649.8, 18672.5, 40385.2]</t>
  </si>
  <si>
    <t>2018-08-01_G-283</t>
  </si>
  <si>
    <t>[75947.9, 19758.8, 35166.4]</t>
  </si>
  <si>
    <t>2018-08-01_G-282</t>
  </si>
  <si>
    <t>not very good ; dendrites dim</t>
  </si>
  <si>
    <t>[73415.3, 19270.1, 37764.9]</t>
  </si>
  <si>
    <t>2018-08-01_G-281</t>
  </si>
  <si>
    <t>[74927.3, 19511.4, 37445.7]</t>
  </si>
  <si>
    <t>2018-08-01_G-280</t>
  </si>
  <si>
    <t>[73029.4, 17677.3, 38965.9]</t>
  </si>
  <si>
    <t>2018-08-01_G-279</t>
  </si>
  <si>
    <t>weak signal; not many good ends, probably not complete</t>
  </si>
  <si>
    <t>[77437.7, 19285.8, 31815.7]</t>
  </si>
  <si>
    <t>2018-08-01_G-278</t>
  </si>
  <si>
    <t>MED</t>
  </si>
  <si>
    <t>[74157.1, 19446.4, 40321.9]</t>
  </si>
  <si>
    <t>2018-08-01_G-277</t>
  </si>
  <si>
    <t>[74413.8, 20084.8, 37644.4]</t>
  </si>
  <si>
    <t>2018-08-01_G-276</t>
  </si>
  <si>
    <t>[72850.7, 19315.1, 38680.2]</t>
  </si>
  <si>
    <t>2018-08-01_G-275</t>
  </si>
  <si>
    <t>[75644.7, 19551.0, 37559.4]</t>
  </si>
  <si>
    <t>2018-08-01_G-274</t>
  </si>
  <si>
    <t xml:space="preserve">axon bundling cant tell what is what </t>
  </si>
  <si>
    <t>[74565.0, 19448.1, 37575.2]</t>
  </si>
  <si>
    <t>2018-08-01_G-273</t>
  </si>
  <si>
    <t>[75288.0, 19027.2, 37983.4]</t>
  </si>
  <si>
    <t>2018-08-01_G-272</t>
  </si>
  <si>
    <t>[76016.6, 19861.1, 37391.3]</t>
  </si>
  <si>
    <t>2018-08-01_G-271</t>
  </si>
  <si>
    <t>[77165.9, 18975.0, 37824.2]</t>
  </si>
  <si>
    <t>2018-08-01_G-270</t>
  </si>
  <si>
    <t xml:space="preserve">NEED SOMEONE TO VERIFY THE SOMA </t>
  </si>
  <si>
    <t>[77111.2, 18975.8, 39594.5]</t>
  </si>
  <si>
    <t>2018-08-01_G-269</t>
  </si>
  <si>
    <t>[75456.0, 18475.7, 39188.2]</t>
  </si>
  <si>
    <t>2018-08-01_G-268</t>
  </si>
  <si>
    <t>[77106.4, 19349.8, 39457.6]</t>
  </si>
  <si>
    <t>2018-08-01_G-267</t>
  </si>
  <si>
    <t>[76666.5, 18273.9, 39742.7]</t>
  </si>
  <si>
    <t>2018-08-01_G-266</t>
  </si>
  <si>
    <t>[74900.8, 20032.2, 36098.5]</t>
  </si>
  <si>
    <t>2018-08-01_G-265</t>
  </si>
  <si>
    <t>PONS</t>
  </si>
  <si>
    <t>[75313.4, 19724.3, 37250.5]</t>
  </si>
  <si>
    <t>2018-08-01_G-264</t>
  </si>
  <si>
    <t>main projection area is bright enough, other projections are questionable</t>
  </si>
  <si>
    <t>[75493.8, 19853.2, 35806.9]</t>
  </si>
  <si>
    <t>2018-08-01_G-263</t>
  </si>
  <si>
    <t>CA3</t>
  </si>
  <si>
    <t>[78436.6, 18490.2, 36533.4]</t>
  </si>
  <si>
    <t>2018-08-01_G-262</t>
  </si>
  <si>
    <t>ECU</t>
  </si>
  <si>
    <t>[76581.6, 18068.5, 40316.0]</t>
  </si>
  <si>
    <t>2018-08-01_G-261</t>
  </si>
  <si>
    <t>[77233.0, 18463.0, 40156.9]</t>
  </si>
  <si>
    <t>2018-08-01_G-260</t>
  </si>
  <si>
    <t>[76705.6, 18163.2, 39854.4]</t>
  </si>
  <si>
    <t>2018-08-01_G-259</t>
  </si>
  <si>
    <t>very clear throughout most of the neuron</t>
  </si>
  <si>
    <t>[75123.2, 18436.2, 39538.1]</t>
  </si>
  <si>
    <t>2018-08-01_G-258</t>
  </si>
  <si>
    <t>[74701.5, 18250.1, 38916.4]</t>
  </si>
  <si>
    <t>2018-08-01_G-257</t>
  </si>
  <si>
    <t xml:space="preserve">dim but manageable </t>
  </si>
  <si>
    <t>[76093.6, 19735.0, 37525.8]</t>
  </si>
  <si>
    <t>2018-08-01_G-256</t>
  </si>
  <si>
    <t>[73402.5, 19054.3, 37835.1]</t>
  </si>
  <si>
    <t>2018-08-01_G-255</t>
  </si>
  <si>
    <t>[74850.5, 19751.8, 37616.7]</t>
  </si>
  <si>
    <t>2018-08-01_G-254</t>
  </si>
  <si>
    <t>[72898.5, 17172.7, 36813.1]</t>
  </si>
  <si>
    <t>2018-08-01_G-253</t>
  </si>
  <si>
    <t>[74089.4, 19675.2, 37261.8]</t>
  </si>
  <si>
    <t>2018-08-01_G-252</t>
  </si>
  <si>
    <t>[72830.4, 17395.9, 39373.1]</t>
  </si>
  <si>
    <t>2018-08-01_G-251</t>
  </si>
  <si>
    <t>[73434.1, 19058.5, 38862.1]</t>
  </si>
  <si>
    <t>2018-08-01_G-250</t>
  </si>
  <si>
    <t>AA1010</t>
  </si>
  <si>
    <t>Pretty great!</t>
  </si>
  <si>
    <t>P</t>
  </si>
  <si>
    <t>[74232.9, 19711.5, 37229.2]</t>
  </si>
  <si>
    <t>2018-08-01_G-249</t>
  </si>
  <si>
    <t>AA1009</t>
  </si>
  <si>
    <t>[75665.6, 20071.5, 37371.1]</t>
  </si>
  <si>
    <t>2018-08-01_G-248</t>
  </si>
  <si>
    <t>AA1008</t>
  </si>
  <si>
    <t>some dim ends but overall ok</t>
  </si>
  <si>
    <t>[75431.8, 19823.9, 37626.6]</t>
  </si>
  <si>
    <t>2018-08-01_G-247</t>
  </si>
  <si>
    <t>AA1007</t>
  </si>
  <si>
    <t>dim soma but neuron seems fine</t>
  </si>
  <si>
    <t>[73270.4, 19221.7, 38134.6]</t>
  </si>
  <si>
    <t>2018-08-01_G-246</t>
  </si>
  <si>
    <t>[73167.2, 18742.9, 38286.8]</t>
  </si>
  <si>
    <t>2018-08-01_G-245</t>
  </si>
  <si>
    <t>first pass is tracing the wrong main projection</t>
  </si>
  <si>
    <t xml:space="preserve">use LVV </t>
  </si>
  <si>
    <t>PONS?</t>
  </si>
  <si>
    <t>[76112.7, 19797.7, 37225.3]</t>
  </si>
  <si>
    <t>2018-08-01_G-244</t>
  </si>
  <si>
    <t>did one pass with Mousethru and one pass normally, found more points while tracing normally</t>
  </si>
  <si>
    <t>second tracer please check this loaction [75078.7, 15981.6, 39175.4] </t>
  </si>
  <si>
    <t>[76257.0, 19892.4, 37084.9]</t>
  </si>
  <si>
    <t>2018-08-01_G-243</t>
  </si>
  <si>
    <t>CB</t>
  </si>
  <si>
    <t>[72177.5, 17073.0, 39546.0]</t>
  </si>
  <si>
    <t>2018-08-01_G-242</t>
  </si>
  <si>
    <t>[75591.5, 19858.0, 37012.8]</t>
  </si>
  <si>
    <t>2018-08-01_G-241</t>
  </si>
  <si>
    <t>[75880.0, 18813.5, 37217.4]</t>
  </si>
  <si>
    <t>2018-08-01_G-240</t>
  </si>
  <si>
    <t>[75802.6, 18775.7, 37425.9]</t>
  </si>
  <si>
    <t>2018-08-01_G-239</t>
  </si>
  <si>
    <t>[75491.6, 19227.2, 37956.7]</t>
  </si>
  <si>
    <t>2018-08-01_G-238</t>
  </si>
  <si>
    <t>[72303.0, 16816.9, 38996.5]</t>
  </si>
  <si>
    <t>2018-08-01_G-237</t>
  </si>
  <si>
    <t>AA1006</t>
  </si>
  <si>
    <t xml:space="preserve">You're gonna have a real fun time tracing this one :) </t>
  </si>
  <si>
    <t>[75634.8, 19671.7, 37276.7]</t>
  </si>
  <si>
    <t>2018-08-01_G-236</t>
  </si>
  <si>
    <t>not confident</t>
  </si>
  <si>
    <t>[74285.4, 17587.3, 32295.1]</t>
  </si>
  <si>
    <t>2018-08-01_G-235</t>
  </si>
  <si>
    <t>AA1005</t>
  </si>
  <si>
    <t>[75651.9, 19756.0, 37590.0]</t>
  </si>
  <si>
    <t>2018-08-01_G-234</t>
  </si>
  <si>
    <t>[74259.2, 19629.9, 37724.4]</t>
  </si>
  <si>
    <t>2018-08-01_G-233</t>
  </si>
  <si>
    <t>[76068.3, 20042.5, 37399.2]</t>
  </si>
  <si>
    <t>2018-08-01_G-232</t>
  </si>
  <si>
    <t>[75706.9, 19437.3, 37520.8]</t>
  </si>
  <si>
    <t>2018-08-01_G-231</t>
  </si>
  <si>
    <t>AA1004</t>
  </si>
  <si>
    <t>[75877.4, 19763.3, 36931.7]</t>
  </si>
  <si>
    <t>2018-08-01_G-230</t>
  </si>
  <si>
    <t>AA1003</t>
  </si>
  <si>
    <t>[75581.5, 19747.1, 37098.8]</t>
  </si>
  <si>
    <t>2018-08-01_G-229</t>
  </si>
  <si>
    <t>AA1002</t>
  </si>
  <si>
    <t>entorhinal to hippocampus</t>
  </si>
  <si>
    <t>ECT</t>
  </si>
  <si>
    <t>[71400.5, 17451.9, 37446.7]</t>
  </si>
  <si>
    <t>2018-08-01_G-228</t>
  </si>
  <si>
    <t>AA1001</t>
  </si>
  <si>
    <t>OLF</t>
  </si>
  <si>
    <t>[74698.1, 20999.3, 31095.2]</t>
  </si>
  <si>
    <t>2018-08-01_G-227</t>
  </si>
  <si>
    <t>WRONG AXON</t>
  </si>
  <si>
    <t xml:space="preserve">SEEMS STRANGE </t>
  </si>
  <si>
    <t>[74877.9, 19349.3, 36030.8]</t>
  </si>
  <si>
    <t>2018-08-01_G-226</t>
  </si>
  <si>
    <t>many problem ends (weak signal)</t>
  </si>
  <si>
    <t>[77352.3, 19224.3, 31733.2]</t>
  </si>
  <si>
    <t>2018-08-01_G-225</t>
  </si>
  <si>
    <t>AA1000</t>
  </si>
  <si>
    <t>[77912.0, 19640.5, 32559.5]</t>
  </si>
  <si>
    <t>2018-08-01_G-224</t>
  </si>
  <si>
    <t>[76422.1, 18226.9, 31766.7]</t>
  </si>
  <si>
    <t>2018-08-01_G-223</t>
  </si>
  <si>
    <t>[76199.4, 19297.0, 35043.4]</t>
  </si>
  <si>
    <t>2018-08-01_G-222</t>
  </si>
  <si>
    <t>[75999.3, 19354.1, 35096.8]</t>
  </si>
  <si>
    <t>2018-08-01_G-221</t>
  </si>
  <si>
    <t>[78251.0, 19424.3, 33152.6]</t>
  </si>
  <si>
    <t>2018-08-01_G-220</t>
  </si>
  <si>
    <t>[76205.9, 19462.6, 35047.4]</t>
  </si>
  <si>
    <t>2018-08-01_G-219</t>
  </si>
  <si>
    <t>[76059.7, 19330.6, 34975.0]</t>
  </si>
  <si>
    <t>2018-08-01_G-218</t>
  </si>
  <si>
    <t>[76332.1, 18330.3, 31916.1]</t>
  </si>
  <si>
    <t>2018-08-01_G-217</t>
  </si>
  <si>
    <t>[75388.5, 17667.9, 32388.6]</t>
  </si>
  <si>
    <t>2018-08-01_G-216</t>
  </si>
  <si>
    <t>[77539.3, 18990.8, 32256.1]</t>
  </si>
  <si>
    <t>2018-08-01_G-215</t>
  </si>
  <si>
    <t>[77959.9, 19025.3, 32494.4]</t>
  </si>
  <si>
    <t>2018-08-01_G-214</t>
  </si>
  <si>
    <t>[76763.1, 19570.5, 34840.6]</t>
  </si>
  <si>
    <t>2018-08-01_G-213</t>
  </si>
  <si>
    <t>[76048.0, 18763.3, 35152.5]</t>
  </si>
  <si>
    <t>2018-08-01_G-212</t>
  </si>
  <si>
    <t>[76501.0, 19417.8, 34622.4]</t>
  </si>
  <si>
    <t>2018-08-01_G-211</t>
  </si>
  <si>
    <t>[76434.6, 19557.8, 34617.1]</t>
  </si>
  <si>
    <t>2018-08-01_G-210</t>
  </si>
  <si>
    <t>[77654.2, 17994.7, 32948.5]</t>
  </si>
  <si>
    <t>2018-08-01_G-209</t>
  </si>
  <si>
    <t>AA0999</t>
  </si>
  <si>
    <t>[74385.1, 17893.0, 33690.2]</t>
  </si>
  <si>
    <t>2018-08-01_G-208</t>
  </si>
  <si>
    <t>AA0998</t>
  </si>
  <si>
    <t>[76045.0, 17871.1, 34107.4]</t>
  </si>
  <si>
    <t>2018-08-01_G-207</t>
  </si>
  <si>
    <t>[74672.3, 17596.7, 33944.8]</t>
  </si>
  <si>
    <t>2018-08-01_G-206</t>
  </si>
  <si>
    <t>AA0997</t>
  </si>
  <si>
    <t>[75506.8, 17806.6, 33662.1]</t>
  </si>
  <si>
    <t>2018-08-01_G-205</t>
  </si>
  <si>
    <t>HB</t>
  </si>
  <si>
    <t>[75880.3, 18771.9, 41059.4]</t>
  </si>
  <si>
    <t>2018-08-01_G-204</t>
  </si>
  <si>
    <t>extremely dim not confident I got all branches</t>
  </si>
  <si>
    <t>[72916.7, 18968.3, 34958.9]</t>
  </si>
  <si>
    <t>2018-08-01_G-203</t>
  </si>
  <si>
    <t>AA0996</t>
  </si>
  <si>
    <t>[76769.1, 18619.7, 40195.1]</t>
  </si>
  <si>
    <t>2018-08-01_G-202</t>
  </si>
  <si>
    <t>AA0995</t>
  </si>
  <si>
    <t>BLA</t>
  </si>
  <si>
    <t>[72429.2, 20199.4, 35543.5]</t>
  </si>
  <si>
    <t>2018-08-01_G-201</t>
  </si>
  <si>
    <t>AA0994</t>
  </si>
  <si>
    <t xml:space="preserve">some ends fade but mostly fine </t>
  </si>
  <si>
    <t>[72537.9, 18195.7, 32692.5]</t>
  </si>
  <si>
    <t>2018-08-01_G-200</t>
  </si>
  <si>
    <t>AA1032</t>
  </si>
  <si>
    <t>[73238.1, 19231.9, 35162.5]</t>
  </si>
  <si>
    <t>2018-08-01_G-199</t>
  </si>
  <si>
    <t>AA1031</t>
  </si>
  <si>
    <t xml:space="preserve">very dim. not sure if I was able to get all branches </t>
  </si>
  <si>
    <t>[73026.7, 19083.1, 35263.3]</t>
  </si>
  <si>
    <t>2018-08-01_G-198</t>
  </si>
  <si>
    <t>AA1030</t>
  </si>
  <si>
    <t>SOME WEIRD ENDS BUT OVERALL VERY BRIGHT</t>
  </si>
  <si>
    <t>[76967.8, 18359.0, 39665.6]</t>
  </si>
  <si>
    <t>2018-08-01_G-197</t>
  </si>
  <si>
    <t>projection area is ambiguous though bright</t>
  </si>
  <si>
    <t>[74921.9, 20054.8, 36064.4]</t>
  </si>
  <si>
    <t>2018-08-01_G-196</t>
  </si>
  <si>
    <t>AA1029</t>
  </si>
  <si>
    <t xml:space="preserve"> not sure about this part [78618.4, 18638.5, 38118.8]</t>
  </si>
  <si>
    <t>[74657.7, 19758.0, 36956.4]</t>
  </si>
  <si>
    <t>2018-08-01_G-195</t>
  </si>
  <si>
    <t>AA1028</t>
  </si>
  <si>
    <t>[75768.8, 19575.2, 37346.4]</t>
  </si>
  <si>
    <t>2018-08-01_G-194</t>
  </si>
  <si>
    <t>AA1027</t>
  </si>
  <si>
    <t>easy interneuron</t>
  </si>
  <si>
    <t>[77778.8, 18547.5, 36833.9]</t>
  </si>
  <si>
    <t>2018-08-01_G-193</t>
  </si>
  <si>
    <t>AA1026</t>
  </si>
  <si>
    <t>[75446.8, 16700.6, 39225.8]</t>
  </si>
  <si>
    <t>2018-08-01_G-192</t>
  </si>
  <si>
    <t xml:space="preserve">SEEMS TOO SMALL/ NOT COMPLETE </t>
  </si>
  <si>
    <t>[77685.7, 16350.0, 38002.2]</t>
  </si>
  <si>
    <t>2018-08-01_G-191</t>
  </si>
  <si>
    <t>AA1025</t>
  </si>
  <si>
    <t>[78163.8, 17319.2, 37817.3]</t>
  </si>
  <si>
    <t>2018-08-01_G-190</t>
  </si>
  <si>
    <t>AA1024</t>
  </si>
  <si>
    <t>[77402.7, 16753.4, 38617.4]</t>
  </si>
  <si>
    <t>2018-08-01_G-189</t>
  </si>
  <si>
    <t>AA1023</t>
  </si>
  <si>
    <t>[76883.1, 16063.4, 38112.9]</t>
  </si>
  <si>
    <t>2018-08-01_G-188</t>
  </si>
  <si>
    <t>AA1022</t>
  </si>
  <si>
    <t>dendrites in oct6</t>
  </si>
  <si>
    <t>[78549.7, 18778.0, 38369.0]</t>
  </si>
  <si>
    <t>2018-08-01_G-187</t>
  </si>
  <si>
    <t>AA1021</t>
  </si>
  <si>
    <t>dim throughout neuron but seems complete (use lvv)</t>
  </si>
  <si>
    <t>CBN</t>
  </si>
  <si>
    <t>[76833.9, 17700.8, 39045.9]</t>
  </si>
  <si>
    <t>2018-08-01_G-186</t>
  </si>
  <si>
    <t>AA1020</t>
  </si>
  <si>
    <t>[78040.3, 16395.8, 38207.3]</t>
  </si>
  <si>
    <t>2018-08-01_G-185</t>
  </si>
  <si>
    <t>AA1019</t>
  </si>
  <si>
    <t>[78060.1, 16482.4, 38299.7]</t>
  </si>
  <si>
    <t>2018-08-01_G-184</t>
  </si>
  <si>
    <t>AA1018</t>
  </si>
  <si>
    <t>[77368.7, 17205.0, 39046.9]</t>
  </si>
  <si>
    <t>2018-08-01_G-183</t>
  </si>
  <si>
    <t>AA1017</t>
  </si>
  <si>
    <t>[78988.1, 18816.7, 38865.6]</t>
  </si>
  <si>
    <t>2018-08-01_G-182</t>
  </si>
  <si>
    <t>AA1016</t>
  </si>
  <si>
    <t>[77295.9, 16743.6, 37901.3]</t>
  </si>
  <si>
    <t>2018-08-01_G-181</t>
  </si>
  <si>
    <t>AA1015</t>
  </si>
  <si>
    <t>[77816.3, 16604.9, 37492.1]</t>
  </si>
  <si>
    <t>2018-08-01_G-180</t>
  </si>
  <si>
    <t>AA1014</t>
  </si>
  <si>
    <t>[77701.4, 16970.0, 37279.6]</t>
  </si>
  <si>
    <t>2018-08-01_G-179</t>
  </si>
  <si>
    <t>AA1013</t>
  </si>
  <si>
    <t>[77474.3, 16963.3, 37324.1]</t>
  </si>
  <si>
    <t>2018-08-01_G-178</t>
  </si>
  <si>
    <t>AA1012</t>
  </si>
  <si>
    <t>[78110.9, 17029.5, 37388.4]</t>
  </si>
  <si>
    <t>2018-08-01_G-177</t>
  </si>
  <si>
    <t>AA1011</t>
  </si>
  <si>
    <t>[78037.7, 16970.9, 37292.5]</t>
  </si>
  <si>
    <t>2018-08-01_G-176</t>
  </si>
  <si>
    <t>AA0993</t>
  </si>
  <si>
    <t>[78021.5, 17162.1, 39236.7]</t>
  </si>
  <si>
    <t>2018-08-01_G-175</t>
  </si>
  <si>
    <t>AA0992</t>
  </si>
  <si>
    <t>[75368.4, 18446.4, 36706.0]</t>
  </si>
  <si>
    <t>2018-08-01_G-174</t>
  </si>
  <si>
    <t>AA0991</t>
  </si>
  <si>
    <t>[78075.5, 17411.1, 39436.8]</t>
  </si>
  <si>
    <t>2018-08-01_G-173</t>
  </si>
  <si>
    <t>AA0990</t>
  </si>
  <si>
    <t>[78130.8, 17471.6, 39482.8]</t>
  </si>
  <si>
    <t>2018-08-01_G-172</t>
  </si>
  <si>
    <t>AA0989</t>
  </si>
  <si>
    <t>[76880.0, 18199.5, 38313.5]</t>
  </si>
  <si>
    <t>2018-08-01_G-171</t>
  </si>
  <si>
    <t>AA0988</t>
  </si>
  <si>
    <t>[76973.0, 17935.3, 37812.4]</t>
  </si>
  <si>
    <t>2018-08-01_G-170</t>
  </si>
  <si>
    <t>AA0987</t>
  </si>
  <si>
    <t>[75221.6, 18173.6, 36596.7]</t>
  </si>
  <si>
    <t>2018-08-01_G-169</t>
  </si>
  <si>
    <t>[75244.0, 18553.5, 36639.2]</t>
  </si>
  <si>
    <t>2018-08-01_G-168</t>
  </si>
  <si>
    <t>AA0986</t>
  </si>
  <si>
    <t>[74846.1, 16885.6, 38713.3]</t>
  </si>
  <si>
    <t>2018-08-01_G-167</t>
  </si>
  <si>
    <t>AA0985</t>
  </si>
  <si>
    <t>[74815.4, 17469.6, 39276.2]</t>
  </si>
  <si>
    <t>2018-08-01_G-166</t>
  </si>
  <si>
    <t>AA0984</t>
  </si>
  <si>
    <t>[72544.7, 17127.5, 39355.3]</t>
  </si>
  <si>
    <t>2018-08-01_G-165</t>
  </si>
  <si>
    <t>AA0983</t>
  </si>
  <si>
    <t>[74778.4, 17152.7, 38279.9]</t>
  </si>
  <si>
    <t>2018-08-01_G-164</t>
  </si>
  <si>
    <t>AA0982</t>
  </si>
  <si>
    <t>[75706.3, 16774.2, 39436.3]</t>
  </si>
  <si>
    <t>2018-08-01_G-163</t>
  </si>
  <si>
    <t>AA0981</t>
  </si>
  <si>
    <t>[76851.2, 17304.2, 39444.2]</t>
  </si>
  <si>
    <t>2018-08-01_G-162</t>
  </si>
  <si>
    <t>AA0980</t>
  </si>
  <si>
    <t>[72186.8, 17311.5, 39398.8]</t>
  </si>
  <si>
    <t>2018-08-01_G-161</t>
  </si>
  <si>
    <t>[71330.4, 17869.4, 37705.6]</t>
  </si>
  <si>
    <t>2018-08-01_G-160</t>
  </si>
  <si>
    <t>AA0979</t>
  </si>
  <si>
    <t>[79009.6, 18502.1, 38496.4]</t>
  </si>
  <si>
    <t>2018-08-01_G-159</t>
  </si>
  <si>
    <t>AA0978</t>
  </si>
  <si>
    <t>[72300.2, 18225.3, 39464.0]</t>
  </si>
  <si>
    <t>2018-08-01_G-158</t>
  </si>
  <si>
    <t>AA0977</t>
  </si>
  <si>
    <t>[75487.6, 16423.9, 40077.8]</t>
  </si>
  <si>
    <t>2018-08-01_G-157</t>
  </si>
  <si>
    <t>AA0976</t>
  </si>
  <si>
    <t>[73875.7, 17383.0, 39926.6]</t>
  </si>
  <si>
    <t>2018-08-01_G-156</t>
  </si>
  <si>
    <t>AA0975</t>
  </si>
  <si>
    <t>[75918.1, 17216.3, 40131.6]</t>
  </si>
  <si>
    <t>2018-08-01_G-155</t>
  </si>
  <si>
    <t>AA0974</t>
  </si>
  <si>
    <t>[78386.5, 16784.0, 38826.5]</t>
  </si>
  <si>
    <t>2018-08-01_G-154</t>
  </si>
  <si>
    <t>AA0973</t>
  </si>
  <si>
    <t>[78348.3, 16921.8, 38956.0]</t>
  </si>
  <si>
    <t>2018-08-01_G-153</t>
  </si>
  <si>
    <t>AA0972</t>
  </si>
  <si>
    <t>[75599.2, 17403.3, 37932.5]</t>
  </si>
  <si>
    <t>2018-08-01_G-152</t>
  </si>
  <si>
    <t>AA0971</t>
  </si>
  <si>
    <t>[75593.3, 17387.5, 37909.7]</t>
  </si>
  <si>
    <t>2018-08-01_G-151</t>
  </si>
  <si>
    <t>AA0970</t>
  </si>
  <si>
    <t>[73119.5, 17127.3, 37920.1]</t>
  </si>
  <si>
    <t>2018-08-01_G-150</t>
  </si>
  <si>
    <t>AA0969</t>
  </si>
  <si>
    <t>[77314.1, 17639.0, 37565.3]</t>
  </si>
  <si>
    <t>2018-08-01_G-149</t>
  </si>
  <si>
    <t>[75412.9, 19118.4, 34068.3]</t>
  </si>
  <si>
    <t>2018-08-01_G-148</t>
  </si>
  <si>
    <t>AA0968</t>
  </si>
  <si>
    <t>[74795.2, 17427.0, 40632.8]</t>
  </si>
  <si>
    <t>2018-08-01_G-147</t>
  </si>
  <si>
    <t>AA0967</t>
  </si>
  <si>
    <t>[77103.4, 17320.9, 39837.1]</t>
  </si>
  <si>
    <t>2018-08-01_G-146</t>
  </si>
  <si>
    <t>AA0966</t>
  </si>
  <si>
    <t>[74664.4, 17201.1, 39844.5]</t>
  </si>
  <si>
    <t>2018-08-01_G-145</t>
  </si>
  <si>
    <t>AA0965</t>
  </si>
  <si>
    <t>[74633.4, 17180.7, 40007.1]</t>
  </si>
  <si>
    <t>2018-08-01_G-144</t>
  </si>
  <si>
    <t>AA0964</t>
  </si>
  <si>
    <t>[75567.6, 17607.1, 40645.2]</t>
  </si>
  <si>
    <t>2018-08-01_G-143</t>
  </si>
  <si>
    <t>AA0963</t>
  </si>
  <si>
    <t>PURKINJE</t>
  </si>
  <si>
    <t>[78039.1, 18752.0, 38080.2]</t>
  </si>
  <si>
    <t>2018-08-01_G-142</t>
  </si>
  <si>
    <t>AA0962</t>
  </si>
  <si>
    <t>[78320.7, 18778.4, 37911.2]</t>
  </si>
  <si>
    <t>2018-08-01_G-141</t>
  </si>
  <si>
    <t>AA0961</t>
  </si>
  <si>
    <t>PURKINJE NEURON</t>
  </si>
  <si>
    <t>[77203.3, 18129.3, 37858.8]</t>
  </si>
  <si>
    <t>2018-08-01_G-140</t>
  </si>
  <si>
    <t>[75954.8, 17716.1, 33622.8]</t>
  </si>
  <si>
    <t>2018-08-01_G-139</t>
  </si>
  <si>
    <t>[77055.7, 17039.5, 34764.6]</t>
  </si>
  <si>
    <t>2018-08-01_G-138</t>
  </si>
  <si>
    <t>[75244.4, 18804.5, 35049.8]</t>
  </si>
  <si>
    <t>2018-08-01_G-137</t>
  </si>
  <si>
    <t>some regions are easier to see with raw tiles</t>
  </si>
  <si>
    <t>[75524.7, 16508.4, 34238.3]</t>
  </si>
  <si>
    <t>2018-08-01_G-136</t>
  </si>
  <si>
    <t>[76201.5, 17698.5, 33623.5]</t>
  </si>
  <si>
    <t>2018-08-01_G-135</t>
  </si>
  <si>
    <t>[76074.6, 17723.0, 33640.3]</t>
  </si>
  <si>
    <t>2018-08-01_G-134</t>
  </si>
  <si>
    <t>AA0960</t>
  </si>
  <si>
    <t xml:space="preserve">Very bright and clear all the way through </t>
  </si>
  <si>
    <t>[76435.2, 17716.4, 33725.3]</t>
  </si>
  <si>
    <t>2018-08-01_G-133</t>
  </si>
  <si>
    <t>AA0959</t>
  </si>
  <si>
    <t>[76359.4, 17603.6, 33753.0]</t>
  </si>
  <si>
    <t>2018-08-01_G-132</t>
  </si>
  <si>
    <t>CP</t>
  </si>
  <si>
    <t>[76175.9, 18961.7, 32617.3]</t>
  </si>
  <si>
    <t>2018-08-01_G-131</t>
  </si>
  <si>
    <t>[73070.2, 18692.8, 32624.3]</t>
  </si>
  <si>
    <t>2018-08-01_G-130</t>
  </si>
  <si>
    <t>AA0958</t>
  </si>
  <si>
    <t>Pretty good signal</t>
  </si>
  <si>
    <t>LSr</t>
  </si>
  <si>
    <t>[75340.8, 19665.2, 32470.1]</t>
  </si>
  <si>
    <t>2018-08-01_G-129</t>
  </si>
  <si>
    <t>Seems too small to be complete.</t>
  </si>
  <si>
    <t>[76449.7, 19563.6, 32575.8]</t>
  </si>
  <si>
    <t>2018-08-01_G-128</t>
  </si>
  <si>
    <t>this thing nearly killed me, but fairly confident its mostly correct. USE RAW TILES</t>
  </si>
  <si>
    <t>[76232.2, 19725.3, 35899.3]</t>
  </si>
  <si>
    <t>2018-08-01_G-127</t>
  </si>
  <si>
    <t>AA0957</t>
  </si>
  <si>
    <t>[77739.2, 21081.6, 35989.8]</t>
  </si>
  <si>
    <t>2018-08-01_G-126</t>
  </si>
  <si>
    <t xml:space="preserve">brain is cut at projection area. </t>
  </si>
  <si>
    <t>2018-08-01_G-125_CA</t>
  </si>
  <si>
    <t>Piriform</t>
  </si>
  <si>
    <t>[76943.7, 20842.2, 32127.1]</t>
  </si>
  <si>
    <t>2018-08-01_G-125</t>
  </si>
  <si>
    <t>AA0956</t>
  </si>
  <si>
    <t>[72111.8, 18887.3, 32132.5]</t>
  </si>
  <si>
    <t>2018-08-01_G-124</t>
  </si>
  <si>
    <t xml:space="preserve">COLLATERALS ARE DIM BUT TRACEABLE, PROBLEM IS PROJECTIONS ARE IN DENSE AREAS </t>
  </si>
  <si>
    <t>[76996.4, 18716.8, 31604.2]</t>
  </si>
  <si>
    <t>2018-08-01_G-123</t>
  </si>
  <si>
    <t>[74967.6, 19910.1, 36206.2]</t>
  </si>
  <si>
    <t>2018-08-01_G-122</t>
  </si>
  <si>
    <t xml:space="preserve">DIM DISTAL BRANCHES BUT STILL DOABLE </t>
  </si>
  <si>
    <t>[76733.4, 18558.8, 35255.4]</t>
  </si>
  <si>
    <t>2018-08-01_G-121</t>
  </si>
  <si>
    <t>AA0955</t>
  </si>
  <si>
    <t>[74694.4, 19149.1, 32233.8]</t>
  </si>
  <si>
    <t>2018-08-01_G-120</t>
  </si>
  <si>
    <t xml:space="preserve">WILL NEED LVV FOR DISTAL BRANCHES </t>
  </si>
  <si>
    <t>[76970.1, 18433.8, 35135.8]</t>
  </si>
  <si>
    <t>2018-08-01_G-119</t>
  </si>
  <si>
    <t>AA0954</t>
  </si>
  <si>
    <t>very clear signal throughout most of the axon</t>
  </si>
  <si>
    <t>[74954.0, 18952.1, 32280.8]</t>
  </si>
  <si>
    <t>2018-08-01_G-118</t>
  </si>
  <si>
    <t>USE LVV HERE [77694.7, 16501.8, 35701.6]</t>
  </si>
  <si>
    <t>[77168.7, 18363.3, 34864.0]</t>
  </si>
  <si>
    <t>2018-08-01_G-117</t>
  </si>
  <si>
    <t>[76749.6, 18965.3, 30764.1]</t>
  </si>
  <si>
    <t>2018-08-01_G-116</t>
  </si>
  <si>
    <t>AA0953</t>
  </si>
  <si>
    <t>REALLY REALLY GOOD NEURON</t>
  </si>
  <si>
    <t>[76225.7, 19493.7, 39944.4]</t>
  </si>
  <si>
    <t>2018-08-01_G-115</t>
  </si>
  <si>
    <t>[76831.4, 18522.1, 31603.2]</t>
  </si>
  <si>
    <t>2018-08-01_G-114</t>
  </si>
  <si>
    <t>[76940.8, 18770.1, 40519.6]</t>
  </si>
  <si>
    <t>2018-08-01_G-113</t>
  </si>
  <si>
    <t xml:space="preserve">I dont think this is correct. very dim in most areas </t>
  </si>
  <si>
    <t>[77074.5, 19315.4, 31767.8]</t>
  </si>
  <si>
    <t>2018-08-01_G-112</t>
  </si>
  <si>
    <t>AA0952</t>
  </si>
  <si>
    <t>[77161.2, 18839.6, 40657.0]</t>
  </si>
  <si>
    <t>2018-08-01_G-111</t>
  </si>
  <si>
    <t>[74629.3, 17485.4, 32960.3]</t>
  </si>
  <si>
    <t>2018-08-01_G-110</t>
  </si>
  <si>
    <t>AA0951</t>
  </si>
  <si>
    <t>VERY DIM SOMA</t>
  </si>
  <si>
    <t>[76177.3, 19541.8, 40190.5]</t>
  </si>
  <si>
    <t>2018-08-01_G-109</t>
  </si>
  <si>
    <t>[76579.0, 18655.1, 35557.8]</t>
  </si>
  <si>
    <t>2018-08-01_G-108</t>
  </si>
  <si>
    <t>AA0950</t>
  </si>
  <si>
    <t xml:space="preserve">some parts very dim but LVV helps. </t>
  </si>
  <si>
    <t>[77333.2, 19097.7, 39439.3]</t>
  </si>
  <si>
    <t>2018-08-01_G-107</t>
  </si>
  <si>
    <t>AA0949</t>
  </si>
  <si>
    <t>[77971.2, 16832.1, 35840.5]</t>
  </si>
  <si>
    <t>2018-08-01_G-106</t>
  </si>
  <si>
    <t>[77304.9, 18503.2, 39760.5]</t>
  </si>
  <si>
    <t>2018-08-01_G-105</t>
  </si>
  <si>
    <t>[77614.0, 16905.2, 34328.3]</t>
  </si>
  <si>
    <t>2018-08-01_G-104</t>
  </si>
  <si>
    <t>AA0948</t>
  </si>
  <si>
    <t xml:space="preserve">GOES TO END OF BRAIN BUT PARTS IN BRAIN ARE BRIGHT </t>
  </si>
  <si>
    <t>[77283.5, 19269.8, 38946.1]</t>
  </si>
  <si>
    <t>2018-08-01_G-103</t>
  </si>
  <si>
    <t>[76816.8, 18567.1, 35707.1]</t>
  </si>
  <si>
    <t>2018-08-01_G-102</t>
  </si>
  <si>
    <t>AA0947</t>
  </si>
  <si>
    <t>GOOD NEURON TO TRACE</t>
  </si>
  <si>
    <t>[76365.8, 18974.1, 38995.5]</t>
  </si>
  <si>
    <t>2018-08-01_G-101</t>
  </si>
  <si>
    <t>[78242.8, 16875.3, 35504.5]</t>
  </si>
  <si>
    <t>2018-08-01_G-100</t>
  </si>
  <si>
    <t>AA0946</t>
  </si>
  <si>
    <t xml:space="preserve">HAS CROSSOVERS BUT IF EVERYTHING IS TRACED THEY CAN BE CORRECTLY ASSIGNED </t>
  </si>
  <si>
    <t>[76655.3, 18808.3, 38221.6]</t>
  </si>
  <si>
    <t>2018-08-01_G-099</t>
  </si>
  <si>
    <t>AA0945</t>
  </si>
  <si>
    <t>[77973.5, 17338.6, 34091.0]</t>
  </si>
  <si>
    <t>2018-08-01_G-098</t>
  </si>
  <si>
    <t>AA0944</t>
  </si>
  <si>
    <t>[77891.9, 18557.4, 32677.6]</t>
  </si>
  <si>
    <t>2018-08-01_G-097</t>
  </si>
  <si>
    <t>[75716.4, 16650.4, 35223.8]</t>
  </si>
  <si>
    <t>2018-08-01_G-096</t>
  </si>
  <si>
    <t>[78627.6, 19249.7, 33352.7]</t>
  </si>
  <si>
    <t>2018-08-01_G-095</t>
  </si>
  <si>
    <t>[78019.2, 18123.6, 33163.9]</t>
  </si>
  <si>
    <t>2018-08-01_G-094</t>
  </si>
  <si>
    <t>[78466.5, 18971.4, 33157.0]</t>
  </si>
  <si>
    <t>2018-08-01_G-093</t>
  </si>
  <si>
    <t>FIRST FEW BRANCHES DIM</t>
  </si>
  <si>
    <t>[78579.1, 18788.9, 33622.5]</t>
  </si>
  <si>
    <t>2018-08-01_G-092</t>
  </si>
  <si>
    <t>[78077.6, 19357.8, 32607.5]</t>
  </si>
  <si>
    <t>2018-08-01_G-091</t>
  </si>
  <si>
    <t>[77263.4, 18892.8, 40579.9]</t>
  </si>
  <si>
    <t>2018-08-01_G-090</t>
  </si>
  <si>
    <t>[76857.1, 17417.3, 33049.3]</t>
  </si>
  <si>
    <t>2018-08-01_G-089</t>
  </si>
  <si>
    <t>[74625.0, 18715.3, 34513.1]</t>
  </si>
  <si>
    <t>2018-08-01_G-088</t>
  </si>
  <si>
    <t>[76626.2, 17256.9, 33172.8]</t>
  </si>
  <si>
    <t>2018-08-01_G-087</t>
  </si>
  <si>
    <t>AA0943</t>
  </si>
  <si>
    <t>VTA</t>
  </si>
  <si>
    <t>[74407.5, 19695.2, 35941.3]</t>
  </si>
  <si>
    <t>2018-08-01_G-086</t>
  </si>
  <si>
    <t>AA0942</t>
  </si>
  <si>
    <t>really good neuron</t>
  </si>
  <si>
    <t>[77202.6, 18310.7, 36100.5]</t>
  </si>
  <si>
    <t>2018-08-01_G-085</t>
  </si>
  <si>
    <t>[71038.4, 17727.3, 35430.3]</t>
  </si>
  <si>
    <t>2018-08-01_G-084</t>
  </si>
  <si>
    <t>DONT THINK THIS IS COMPLETE; GOES THROUGH VERY VERY DIM TILES SO I LOST THE TRACE AT THOSE TILES</t>
  </si>
  <si>
    <t>[75013.3, 19904.8, 36244.8]</t>
  </si>
  <si>
    <t>2018-08-01_G-083</t>
  </si>
  <si>
    <t>AA0941</t>
  </si>
  <si>
    <t>some areas are really dim and you have to use LVV, only 13 problem ends</t>
  </si>
  <si>
    <t>[71101.3, 17645.7, 35414.5]</t>
  </si>
  <si>
    <t>2018-08-01_G-082</t>
  </si>
  <si>
    <t>AA0940</t>
  </si>
  <si>
    <t>VERY DENSE BUT DOABLE AND BRIGHT IN MOST PARTS</t>
  </si>
  <si>
    <t>MM</t>
  </si>
  <si>
    <t>[75081.1, 19910.2, 36293.2]</t>
  </si>
  <si>
    <t>2018-08-01_G-081</t>
  </si>
  <si>
    <t>[70866.8, 18714.1, 36766.7]</t>
  </si>
  <si>
    <t>2018-08-01_G-080</t>
  </si>
  <si>
    <t xml:space="preserve">GOES TO SAME DENSE AREA AS 081 AND MANY PROBLEM ENDS AS IT IS SO DENSE </t>
  </si>
  <si>
    <t>[75111.0, 19844.6, 36248.7]</t>
  </si>
  <si>
    <t>2018-08-01_G-079</t>
  </si>
  <si>
    <t xml:space="preserve">very clear and bright throughout </t>
  </si>
  <si>
    <t>[74245.5, 19750.1, 37734.3]</t>
  </si>
  <si>
    <t>2018-08-01_G-078</t>
  </si>
  <si>
    <t>AA0939</t>
  </si>
  <si>
    <t xml:space="preserve">VERY GOOD NEURON </t>
  </si>
  <si>
    <t>[75367.3, 19967.5, 36208.2]</t>
  </si>
  <si>
    <t>2018-08-01_G-077</t>
  </si>
  <si>
    <t>[73930.4, 19261.8, 38445.0]</t>
  </si>
  <si>
    <t>2018-08-01_G-076</t>
  </si>
  <si>
    <t xml:space="preserve">NOT SURE IF COMPLETE, SOME PROBLEM ENDS BUT MOSTLY LOOKS GOOD </t>
  </si>
  <si>
    <t>[75085.2, 20129.4, 36177.6]</t>
  </si>
  <si>
    <t>2018-08-01_G-075</t>
  </si>
  <si>
    <t>[74833.7, 17999.8, 36863.5]</t>
  </si>
  <si>
    <t>2018-08-01_G-074</t>
  </si>
  <si>
    <t xml:space="preserve">AXON BUNDLING SOME ENDS ARE PROBLEMATIC </t>
  </si>
  <si>
    <t>[75065.5, 19927.7, 36315.0]</t>
  </si>
  <si>
    <t>2018-08-01_G-073</t>
  </si>
  <si>
    <t>AA0938</t>
  </si>
  <si>
    <t>[74056.2, 19746.6, 36071.8]</t>
  </si>
  <si>
    <t>2018-08-01_G-072</t>
  </si>
  <si>
    <t>AA0937</t>
  </si>
  <si>
    <t>HAS SOME AXON BUNDLING BUT I BELIEVE THE PATH TRACED IS CORRECT</t>
  </si>
  <si>
    <t>[75194.3, 19898.0, 36307.5]</t>
  </si>
  <si>
    <t>2018-08-01_G-071</t>
  </si>
  <si>
    <t>[75003.7, 19925.8, 36241.8]</t>
  </si>
  <si>
    <t>2018-08-01_G-070</t>
  </si>
  <si>
    <t>AA0936</t>
  </si>
  <si>
    <t>SUCH A DENSE AREA THERE ARE MANY PROBLEM ENDS, NOT BECAUSE ITS DIM ITS JUST VERY CONFUSING</t>
  </si>
  <si>
    <t>[75095.7, 20074.0, 36315.9]</t>
  </si>
  <si>
    <t>2018-08-01_G-069</t>
  </si>
  <si>
    <t>[75624.4, 19776.3, 35780.2]</t>
  </si>
  <si>
    <t>2018-08-01_G-068</t>
  </si>
  <si>
    <t>AA0935</t>
  </si>
  <si>
    <t xml:space="preserve">AGAIN, GOES TO THE DENSE REGION SO I AM NOT SURE WHICH ENDS BELONG TO WHICH NEURON, BUT ALL THE SOMAS ARE CLOSE TO EACH OTHER </t>
  </si>
  <si>
    <t>[75095.7, 20033.3, 36287.3]</t>
  </si>
  <si>
    <t>2018-08-01_G-067</t>
  </si>
  <si>
    <t>[77047.9, 18990.7, 31843.4]</t>
  </si>
  <si>
    <t>2018-08-01_G-066</t>
  </si>
  <si>
    <t>[75023.8, 19913.6, 36358.4]</t>
  </si>
  <si>
    <t>2018-08-01_G-065</t>
  </si>
  <si>
    <t>[77483.7, 18410.1, 32293.1]</t>
  </si>
  <si>
    <t>2018-08-01_G-064</t>
  </si>
  <si>
    <t>too dim and ambiguous</t>
  </si>
  <si>
    <t>VERY DIM IN PLACES. AXON BUNDLING IN ANOTHER PLACE</t>
  </si>
  <si>
    <t>[75052.9, 20194.1, 36267.5]</t>
  </si>
  <si>
    <t>2018-08-01_G-063</t>
  </si>
  <si>
    <t>[74582.7, 18338.9, 36880.3]</t>
  </si>
  <si>
    <t>2018-08-01_G-062</t>
  </si>
  <si>
    <t>big branch dims out; too ambiguous</t>
  </si>
  <si>
    <t>[75037.3, 19983.3, 36208.7]</t>
  </si>
  <si>
    <t>2018-08-01_G-061</t>
  </si>
  <si>
    <t>[74627.1, 18510.9, 36810.6]</t>
  </si>
  <si>
    <t>2018-08-01_G-060</t>
  </si>
  <si>
    <t>AA0934</t>
  </si>
  <si>
    <t xml:space="preserve">one branch is obviously wrong but cant tell where the mistake is </t>
  </si>
  <si>
    <t>[75015.8, 19872.5, 36206.2]</t>
  </si>
  <si>
    <t>2018-08-01_G-059</t>
  </si>
  <si>
    <t>[72150.6, 18577.7, 37555.4]</t>
  </si>
  <si>
    <t>2018-08-01_G-058</t>
  </si>
  <si>
    <t>ctx</t>
  </si>
  <si>
    <t>[75763.8, 18924.3, 30843.2]</t>
  </si>
  <si>
    <t>2018-08-01_G-057</t>
  </si>
  <si>
    <t>[72198.5, 17937.2, 37566.3]</t>
  </si>
  <si>
    <t>2018-08-01_G-056</t>
  </si>
  <si>
    <t>projection area too ambiguous</t>
  </si>
  <si>
    <t>[75100.8, 19790.5, 36384.1]</t>
  </si>
  <si>
    <t>2018-08-01_G-055</t>
  </si>
  <si>
    <t>[71878.3, 19162.1, 36070.3]</t>
  </si>
  <si>
    <t>2018-08-01_G-054</t>
  </si>
  <si>
    <t xml:space="preserve">needs another tracer </t>
  </si>
  <si>
    <t>AA0933</t>
  </si>
  <si>
    <t>too dense at projection area</t>
  </si>
  <si>
    <t>[75067.3, 19893.1, 36274.4]</t>
  </si>
  <si>
    <t>2018-08-01_G-053</t>
  </si>
  <si>
    <t>[72233.5, 20847.5, 36018.4]</t>
  </si>
  <si>
    <t>2018-08-01_G-052</t>
  </si>
  <si>
    <t>AA0932</t>
  </si>
  <si>
    <t>neuron is great! very bright and clear</t>
  </si>
  <si>
    <t>[75477.2, 19653.3, 35826.7]</t>
  </si>
  <si>
    <t>2018-08-01_G-051</t>
  </si>
  <si>
    <t>[72206.9, 20503.5, 35855.3]</t>
  </si>
  <si>
    <t>2018-08-01_G-050</t>
  </si>
  <si>
    <t>AA0931</t>
  </si>
  <si>
    <t>dont know if complete</t>
  </si>
  <si>
    <t>[75743.2, 19742.1, 35755.5]</t>
  </si>
  <si>
    <t>2018-08-01_G-049</t>
  </si>
  <si>
    <t>AA0930</t>
  </si>
  <si>
    <t>projection too dense</t>
  </si>
  <si>
    <t>[74928.2, 19872.8, 36275.4]</t>
  </si>
  <si>
    <t>2018-08-01_G-048</t>
  </si>
  <si>
    <t>projections too dim</t>
  </si>
  <si>
    <t>[76534.6, 19948.8, 31609.2]</t>
  </si>
  <si>
    <t>2018-08-01_G-047</t>
  </si>
  <si>
    <t>[72993.5, 20988.1, 32223.0]</t>
  </si>
  <si>
    <t>2018-08-01_G-046</t>
  </si>
  <si>
    <t>AA0929</t>
  </si>
  <si>
    <t>[75336.2, 19927.4, 31617.1]</t>
  </si>
  <si>
    <t>2018-08-01_G-045</t>
  </si>
  <si>
    <t>[73206.1, 17905.6, 32018.4]</t>
  </si>
  <si>
    <t>2018-08-01_G-044</t>
  </si>
  <si>
    <t xml:space="preserve">use LVV for dim branches </t>
  </si>
  <si>
    <t>[71636.9, 17172.9, 34928.7]</t>
  </si>
  <si>
    <t>2018-08-01_G-043</t>
  </si>
  <si>
    <t>[74085.7, 18039.1, 31238.5]</t>
  </si>
  <si>
    <t>2018-08-01_G-042</t>
  </si>
  <si>
    <t xml:space="preserve">bright but too dense </t>
  </si>
  <si>
    <t>[76437.4, 18558.0, 40667.9]</t>
  </si>
  <si>
    <t>2018-08-01_G-041</t>
  </si>
  <si>
    <t>most ends fade out</t>
  </si>
  <si>
    <t>AA0928</t>
  </si>
  <si>
    <t>CTXsp</t>
  </si>
  <si>
    <t>[76937.0, 21100.2, 34736.5]</t>
  </si>
  <si>
    <t>2018-08-01_G-040</t>
  </si>
  <si>
    <t xml:space="preserve">too uncertain about too many branches </t>
  </si>
  <si>
    <t>[79244.2, 18269.5, 34591.2]</t>
  </si>
  <si>
    <t>2018-08-01_G-039</t>
  </si>
  <si>
    <t>[79205.2, 18252.3, 34494.3]</t>
  </si>
  <si>
    <t>2018-08-01_G-038</t>
  </si>
  <si>
    <t>[75504.7, 19328.4, 34596.1]</t>
  </si>
  <si>
    <t>2018-08-01_G-037</t>
  </si>
  <si>
    <t>[77072.5, 17221.4, 34045.6]</t>
  </si>
  <si>
    <t>2018-08-01_G-036</t>
  </si>
  <si>
    <t>two apical dendrites</t>
  </si>
  <si>
    <t>AA0927</t>
  </si>
  <si>
    <t>[76178.7, 17995.1, 31901.7]</t>
  </si>
  <si>
    <t>2018-08-01_G-035</t>
  </si>
  <si>
    <t>[72984.2, 18206.8, 31179.2]</t>
  </si>
  <si>
    <t>2018-08-01_G-034</t>
  </si>
  <si>
    <t>[73337.4, 20300.0, 31430.3]</t>
  </si>
  <si>
    <t>2018-08-01_G-033</t>
  </si>
  <si>
    <t>[72796.0, 19054.3, 31052.7]</t>
  </si>
  <si>
    <t>2018-08-01_G-032</t>
  </si>
  <si>
    <t>[76640.3, 18293.6, 32254.6]</t>
  </si>
  <si>
    <t>2018-08-01_G-031</t>
  </si>
  <si>
    <t>[73609.7, 18396.9, 30997.3]</t>
  </si>
  <si>
    <t>2018-08-01_G-030</t>
  </si>
  <si>
    <t>[77127.4, 18104.5, 32260.5]</t>
  </si>
  <si>
    <t>2018-08-01_G-029</t>
  </si>
  <si>
    <t>AA0926</t>
  </si>
  <si>
    <t>most of neuron was very good. Half of horta tiles are completely different brightness,so adjust brightness accordingly</t>
  </si>
  <si>
    <t>[76169.7, 17839.8, 32161.9]</t>
  </si>
  <si>
    <t>2018-08-01_G-028</t>
  </si>
  <si>
    <t>[76592.3, 17101.9, 33377.4]</t>
  </si>
  <si>
    <t>2018-08-01_G-027</t>
  </si>
  <si>
    <t>[75145.2, 18707.9, 30689.0]</t>
  </si>
  <si>
    <t>2018-08-01_G-026</t>
  </si>
  <si>
    <t>[76108.8, 19267.9, 30790.8]</t>
  </si>
  <si>
    <t>2018-08-01_G-025</t>
  </si>
  <si>
    <t>AA0925</t>
  </si>
  <si>
    <t>[75989.3, 19339.0, 34503.2]</t>
  </si>
  <si>
    <t>2018-08-01_G-024</t>
  </si>
  <si>
    <t xml:space="preserve">might not be very good </t>
  </si>
  <si>
    <t>[75591.4, 18451.6, 34753.3]</t>
  </si>
  <si>
    <t>2018-08-01_G-023</t>
  </si>
  <si>
    <t>[75302.5, 18938.6, 34765.1]</t>
  </si>
  <si>
    <t>2018-08-01_G-022</t>
  </si>
  <si>
    <t>[76492.0, 18653.7, 34659.4]</t>
  </si>
  <si>
    <t>2018-08-01_G-021</t>
  </si>
  <si>
    <t>AA0924</t>
  </si>
  <si>
    <t>[78312.5, 20815.4, 34865.0]</t>
  </si>
  <si>
    <t>2018-08-01_G-020</t>
  </si>
  <si>
    <t>[73476.1, 19010.0, 38402.5]</t>
  </si>
  <si>
    <t>2018-08-01_G-019</t>
  </si>
  <si>
    <t>[77095.7, 16561.3, 35084.4]</t>
  </si>
  <si>
    <t>2018-08-01_G-018</t>
  </si>
  <si>
    <t>[75607.5, 18468.4, 35505.5]</t>
  </si>
  <si>
    <t>2018-08-01_G-017</t>
  </si>
  <si>
    <t>[77360.7, 16651.3, 34488.4]</t>
  </si>
  <si>
    <t>2018-08-01_G-016</t>
  </si>
  <si>
    <t>[76521.1, 18977.8, 34897.6]</t>
  </si>
  <si>
    <t>2018-08-01_G-015</t>
  </si>
  <si>
    <t>AA0923</t>
  </si>
  <si>
    <t>mostly clear trace</t>
  </si>
  <si>
    <t>[76077.4, 17339.7, 32904.0]</t>
  </si>
  <si>
    <t>2018-08-01_G-014</t>
  </si>
  <si>
    <t>AA0922</t>
  </si>
  <si>
    <t>[75074.7, 18772.6, 39711.1]</t>
  </si>
  <si>
    <t>2018-08-01_G-013</t>
  </si>
  <si>
    <t>dense dendrites</t>
  </si>
  <si>
    <t>AA0921</t>
  </si>
  <si>
    <t>[73982.1, 19192.8, 34779.0]</t>
  </si>
  <si>
    <t>2018-08-01_G-012</t>
  </si>
  <si>
    <t>AA0920</t>
  </si>
  <si>
    <t>10/15/218</t>
  </si>
  <si>
    <t>[73104.8, 18351.2, 34993.5]</t>
  </si>
  <si>
    <t>2018-08-01_G-011</t>
  </si>
  <si>
    <t>2018-08-01_G-010_BD</t>
  </si>
  <si>
    <t>dont think this can be completed</t>
  </si>
  <si>
    <t>[76090.7, 18588.3, 34108.8]</t>
  </si>
  <si>
    <t>2018-08-01_G-010</t>
  </si>
  <si>
    <t>[77166.2, 16572.6, 34790.8]</t>
  </si>
  <si>
    <t>2018-08-01_G-009</t>
  </si>
  <si>
    <t>looks like many dim points are in main projection area; which looks correct</t>
  </si>
  <si>
    <t>many ends barely visible in LVV would like a 2nd opionion on it before I continue.</t>
  </si>
  <si>
    <t>[73656.8, 18849.7, 34761.2]</t>
  </si>
  <si>
    <t>2018-08-01_G-008</t>
  </si>
  <si>
    <t>some areas really dim</t>
  </si>
  <si>
    <t>AA0919</t>
  </si>
  <si>
    <t>[78784.6, 17552.0, 34822.5]</t>
  </si>
  <si>
    <t>2018-08-01_G-007</t>
  </si>
  <si>
    <t>[73273.7, 18910.7, 34516.1]</t>
  </si>
  <si>
    <t>2018-08-01_G-006</t>
  </si>
  <si>
    <t>[74412.5, 19034.0, 34927.2]</t>
  </si>
  <si>
    <t>2018-08-01_G-005</t>
  </si>
  <si>
    <t>[74032.6, 19032.1, 34516.1]</t>
  </si>
  <si>
    <t>2018-08-01_G-004</t>
  </si>
  <si>
    <t>[75035.1, 18900.3, 34734.5]</t>
  </si>
  <si>
    <t>2018-08-01_G-003</t>
  </si>
  <si>
    <t>AA0918</t>
  </si>
  <si>
    <t>[73941.1, 18872.1, 33732.3]</t>
  </si>
  <si>
    <t>2018-08-01_G-002</t>
  </si>
  <si>
    <t>[73254.4, 20195.2, 31877.0]</t>
  </si>
  <si>
    <t>2018-08-01_G-001</t>
  </si>
  <si>
    <t>2018-07-02</t>
  </si>
  <si>
    <t>2018-08-01</t>
  </si>
  <si>
    <t>median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</si>
</sst>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yyyy\-mm\-dd;@"/>
  </numFmts>
  <fonts count="13" x14ac:knownFonts="1">
    <font>
      <sz val="11"/>
      <color theme="1"/>
      <name val="Calibri"/>
      <family val="2"/>
      <scheme val="minor"/>
    </font>
    <font>
      <sz val="11"/>
      <color theme="1"/>
      <name val="Calibri"/>
      <family val="2"/>
      <scheme val="minor"/>
    </font>
    <font>
      <b/>
      <sz val="11"/>
      <color theme="1"/>
      <name val="Calibri"/>
      <family val="2"/>
      <scheme val="minor"/>
    </font>
    <font>
      <sz val="10"/>
      <color theme="1"/>
      <name val="Calibri"/>
      <family val="2"/>
      <scheme val="minor"/>
    </font>
    <font>
      <b/>
      <sz val="10"/>
      <color theme="1"/>
      <name val="Calibri"/>
      <family val="2"/>
      <scheme val="minor"/>
    </font>
    <font>
      <sz val="11"/>
      <color rgb="FF000000"/>
      <name val="Calibri"/>
      <family val="2"/>
      <scheme val="minor"/>
    </font>
    <font>
      <sz val="11"/>
      <name val="Calibri"/>
      <family val="2"/>
      <scheme val="minor"/>
    </font>
    <font>
      <b/>
      <sz val="11"/>
      <color rgb="FF000000"/>
      <name val="Calibri"/>
      <family val="2"/>
      <scheme val="minor"/>
    </font>
    <font>
      <sz val="12"/>
      <color rgb="FF7030A0"/>
      <name val="Calibri"/>
      <family val="2"/>
      <scheme val="minor"/>
    </font>
    <font>
      <sz val="12"/>
      <color rgb="FFFF0000"/>
      <name val="Calibri"/>
      <family val="2"/>
      <scheme val="minor"/>
    </font>
    <font>
      <sz val="11"/>
      <color rgb="FF0000FF"/>
      <name val="Calibri"/>
      <family val="2"/>
      <scheme val="minor"/>
    </font>
    <font>
      <sz val="11"/>
      <color theme="0"/>
      <name val="Calibri"/>
      <family val="2"/>
      <scheme val="minor"/>
    </font>
    <font>
      <sz val="11"/>
      <color rgb="FF00B050"/>
      <name val="Calibri"/>
      <family val="2"/>
      <scheme val="minor"/>
    </font>
  </fonts>
  <fills count="7">
    <fill>
      <patternFill patternType="none"/>
    </fill>
    <fill>
      <patternFill patternType="gray125"/>
    </fill>
    <fill>
      <gradientFill degree="45">
        <stop position="0">
          <color theme="0" tint="-0.25098422193060094"/>
        </stop>
        <stop position="1">
          <color theme="0"/>
        </stop>
      </gradientFill>
    </fill>
    <fill>
      <patternFill patternType="solid">
        <fgColor rgb="FFFFFFFF"/>
        <bgColor indexed="64"/>
      </patternFill>
    </fill>
    <fill>
      <patternFill patternType="solid">
        <fgColor rgb="FFFFC000"/>
        <bgColor indexed="64"/>
      </patternFill>
    </fill>
    <fill>
      <patternFill patternType="solid">
        <fgColor rgb="FF00B050"/>
        <bgColor indexed="64"/>
      </patternFill>
    </fill>
    <fill>
      <patternFill patternType="solid">
        <fgColor theme="1"/>
        <bgColor indexed="64"/>
      </patternFill>
    </fill>
  </fills>
  <borders count="12">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s>
  <cellStyleXfs count="5">
    <xf numFmtId="0" fontId="0" fillId="0" borderId="0"/>
    <xf numFmtId="0" fontId="1" fillId="0" borderId="1">
      <alignment horizontal="center" vertical="center"/>
    </xf>
    <xf numFmtId="0" fontId="1" fillId="0" borderId="1"/>
    <xf numFmtId="0" fontId="1" fillId="2" borderId="1">
      <alignment horizontal="center" vertical="center"/>
    </xf>
    <xf numFmtId="0" fontId="1" fillId="0" borderId="1">
      <alignment horizontal="center" vertical="center"/>
    </xf>
  </cellStyleXfs>
  <cellXfs count="194">
    <xf numFmtId="0" fontId="0" fillId="0" borderId="0" xfId="0"/>
    <xf numFmtId="0" fontId="0" fillId="0" borderId="0" xfId="0" applyAlignment="1">
      <alignment horizontal="center" vertical="center"/>
    </xf>
    <xf numFmtId="0" fontId="0" fillId="0" borderId="0" xfId="0" applyAlignment="1">
      <alignment horizontal="center"/>
    </xf>
    <xf numFmtId="0" fontId="0" fillId="0" borderId="0" xfId="0" applyAlignment="1">
      <alignment vertical="center"/>
    </xf>
    <xf numFmtId="0" fontId="3" fillId="0" borderId="1" xfId="2" applyFont="1" applyAlignment="1">
      <alignment horizontal="left"/>
    </xf>
    <xf numFmtId="0" fontId="0" fillId="0" borderId="1" xfId="2" applyFont="1" applyAlignment="1">
      <alignment horizontal="left" vertical="center"/>
    </xf>
    <xf numFmtId="0" fontId="3" fillId="0" borderId="1" xfId="2" applyFont="1" applyAlignment="1">
      <alignment horizontal="left" wrapText="1"/>
    </xf>
    <xf numFmtId="0" fontId="1" fillId="0" borderId="1" xfId="2" applyAlignment="1">
      <alignment horizontal="left" vertical="center"/>
    </xf>
    <xf numFmtId="0" fontId="3" fillId="0" borderId="1" xfId="2" applyFont="1" applyAlignment="1">
      <alignment horizontal="left" vertical="center" wrapText="1"/>
    </xf>
    <xf numFmtId="0" fontId="4" fillId="2" borderId="1" xfId="3" applyFont="1">
      <alignment horizontal="center" vertical="center"/>
    </xf>
    <xf numFmtId="0" fontId="4" fillId="2" borderId="1" xfId="3" applyFont="1" applyAlignment="1">
      <alignment horizontal="center"/>
    </xf>
    <xf numFmtId="0" fontId="2" fillId="2" borderId="1" xfId="3" applyFont="1">
      <alignment horizontal="center" vertical="center"/>
    </xf>
    <xf numFmtId="0" fontId="2" fillId="2" borderId="1" xfId="3" applyFont="1" applyAlignment="1">
      <alignment horizontal="center" vertical="top"/>
    </xf>
    <xf numFmtId="0" fontId="3" fillId="0" borderId="0" xfId="0" applyFont="1" applyAlignment="1">
      <alignment horizontal="left"/>
    </xf>
    <xf numFmtId="0" fontId="0" fillId="0" borderId="0" xfId="0" applyAlignment="1">
      <alignment vertical="top"/>
    </xf>
    <xf numFmtId="0" fontId="0" fillId="0" borderId="0" xfId="0" applyAlignment="1">
      <alignment horizontal="left" vertical="top"/>
    </xf>
    <xf numFmtId="0" fontId="0" fillId="0" borderId="0" xfId="0" applyAlignment="1">
      <alignment horizontal="center" vertical="top"/>
    </xf>
    <xf numFmtId="0" fontId="3" fillId="0" borderId="1" xfId="1" applyFont="1" applyAlignment="1">
      <alignment horizontal="left"/>
    </xf>
    <xf numFmtId="14" fontId="1" fillId="0" borderId="1" xfId="1" applyNumberFormat="1" applyAlignment="1">
      <alignment horizontal="center" vertical="top"/>
    </xf>
    <xf numFmtId="0" fontId="0" fillId="0" borderId="1" xfId="1" applyFont="1" applyAlignment="1">
      <alignment horizontal="left" vertical="top"/>
    </xf>
    <xf numFmtId="0" fontId="1" fillId="0" borderId="1" xfId="1" applyAlignment="1">
      <alignment horizontal="center" vertical="top"/>
    </xf>
    <xf numFmtId="0" fontId="0" fillId="0" borderId="1" xfId="1" applyFont="1" applyAlignment="1">
      <alignment horizontal="center" vertical="top"/>
    </xf>
    <xf numFmtId="14" fontId="0" fillId="0" borderId="1" xfId="1" applyNumberFormat="1" applyFont="1" applyAlignment="1">
      <alignment horizontal="center" vertical="top"/>
    </xf>
    <xf numFmtId="0" fontId="1" fillId="0" borderId="1" xfId="1" applyAlignment="1">
      <alignment horizontal="left" vertical="top"/>
    </xf>
    <xf numFmtId="0" fontId="3" fillId="0" borderId="1" xfId="1" applyFont="1" applyAlignment="1">
      <alignment horizontal="left" wrapText="1"/>
    </xf>
    <xf numFmtId="0" fontId="0" fillId="0" borderId="1" xfId="1" applyFont="1" applyAlignment="1">
      <alignment horizontal="left" vertical="center"/>
    </xf>
    <xf numFmtId="0" fontId="3" fillId="0" borderId="1" xfId="1" applyFont="1" applyAlignment="1">
      <alignment horizontal="left" vertical="center" wrapText="1"/>
    </xf>
    <xf numFmtId="14" fontId="0" fillId="0" borderId="1" xfId="1" applyNumberFormat="1" applyFont="1" applyAlignment="1">
      <alignment horizontal="center" vertical="top" wrapText="1"/>
    </xf>
    <xf numFmtId="0" fontId="0" fillId="0" borderId="1" xfId="1" applyFont="1" applyAlignment="1">
      <alignment horizontal="left" vertical="top" wrapText="1"/>
    </xf>
    <xf numFmtId="0" fontId="5" fillId="0" borderId="1" xfId="2" applyFont="1" applyAlignment="1">
      <alignment horizontal="left" vertical="center"/>
    </xf>
    <xf numFmtId="0" fontId="0" fillId="3" borderId="1" xfId="2" applyFont="1" applyFill="1" applyAlignment="1">
      <alignment horizontal="left" vertical="center"/>
    </xf>
    <xf numFmtId="0" fontId="0" fillId="0" borderId="1" xfId="2" applyFont="1" applyAlignment="1">
      <alignment horizontal="left" vertical="center" wrapText="1"/>
    </xf>
    <xf numFmtId="0" fontId="0" fillId="0" borderId="1" xfId="1" applyFont="1">
      <alignment horizontal="center" vertical="center"/>
    </xf>
    <xf numFmtId="14" fontId="0" fillId="0" borderId="1" xfId="1" applyNumberFormat="1" applyFont="1">
      <alignment horizontal="center" vertical="center"/>
    </xf>
    <xf numFmtId="0" fontId="4" fillId="0" borderId="1" xfId="1" applyFont="1" applyAlignment="1">
      <alignment horizontal="left"/>
    </xf>
    <xf numFmtId="0" fontId="8" fillId="0" borderId="1" xfId="1" applyFont="1" applyAlignment="1">
      <alignment horizontal="left"/>
    </xf>
    <xf numFmtId="0" fontId="9" fillId="0" borderId="1" xfId="1" applyFont="1" applyAlignment="1">
      <alignment horizontal="left"/>
    </xf>
    <xf numFmtId="0" fontId="4" fillId="0" borderId="1" xfId="1" applyFont="1" applyAlignment="1">
      <alignment horizontal="left" wrapText="1"/>
    </xf>
    <xf numFmtId="0" fontId="3" fillId="0" borderId="1" xfId="1" applyFont="1" applyAlignment="1">
      <alignment horizontal="left" vertical="center"/>
    </xf>
    <xf numFmtId="0" fontId="4" fillId="0" borderId="1" xfId="1" applyFont="1" applyAlignment="1">
      <alignment horizontal="left" vertical="center"/>
    </xf>
    <xf numFmtId="0" fontId="0" fillId="0" borderId="4" xfId="2" applyFont="1" applyBorder="1" applyAlignment="1">
      <alignment horizontal="left" vertical="center"/>
    </xf>
    <xf numFmtId="0" fontId="3" fillId="0" borderId="4" xfId="2" applyFont="1" applyBorder="1" applyAlignment="1">
      <alignment horizontal="left"/>
    </xf>
    <xf numFmtId="0" fontId="1" fillId="0" borderId="0" xfId="2" applyBorder="1" applyAlignment="1">
      <alignment vertical="center"/>
    </xf>
    <xf numFmtId="0" fontId="1" fillId="0" borderId="4" xfId="2" applyBorder="1" applyAlignment="1">
      <alignment vertical="center"/>
    </xf>
    <xf numFmtId="0" fontId="0" fillId="0" borderId="5" xfId="2" applyFont="1" applyBorder="1" applyAlignment="1">
      <alignment horizontal="left" vertical="center"/>
    </xf>
    <xf numFmtId="0" fontId="3" fillId="0" borderId="5" xfId="2" applyFont="1" applyBorder="1" applyAlignment="1">
      <alignment horizontal="left"/>
    </xf>
    <xf numFmtId="14" fontId="1" fillId="0" borderId="3" xfId="2" applyNumberFormat="1" applyBorder="1" applyAlignment="1">
      <alignment horizontal="center" vertical="center"/>
    </xf>
    <xf numFmtId="0" fontId="2" fillId="2" borderId="4" xfId="3" applyFont="1" applyBorder="1">
      <alignment horizontal="center" vertical="center"/>
    </xf>
    <xf numFmtId="0" fontId="2" fillId="2" borderId="4" xfId="3" applyFont="1" applyBorder="1" applyAlignment="1">
      <alignment horizontal="center" vertical="top"/>
    </xf>
    <xf numFmtId="0" fontId="3" fillId="0" borderId="2" xfId="2" applyFont="1" applyBorder="1" applyAlignment="1">
      <alignment horizontal="left" vertical="center" wrapText="1"/>
    </xf>
    <xf numFmtId="0" fontId="3" fillId="0" borderId="2" xfId="2" applyFont="1" applyBorder="1" applyAlignment="1">
      <alignment horizontal="left"/>
    </xf>
    <xf numFmtId="0" fontId="4" fillId="0" borderId="1" xfId="2" applyFont="1" applyAlignment="1">
      <alignment horizontal="left"/>
    </xf>
    <xf numFmtId="0" fontId="0" fillId="0" borderId="0" xfId="0" applyAlignment="1">
      <alignment horizontal="left"/>
    </xf>
    <xf numFmtId="0" fontId="0" fillId="0" borderId="1" xfId="0" applyBorder="1" applyAlignment="1">
      <alignment horizontal="left"/>
    </xf>
    <xf numFmtId="14" fontId="0" fillId="0" borderId="1" xfId="0" applyNumberFormat="1" applyBorder="1" applyAlignment="1">
      <alignment horizontal="center"/>
    </xf>
    <xf numFmtId="0" fontId="4" fillId="0" borderId="1" xfId="3" applyFont="1" applyFill="1" applyAlignment="1">
      <alignment horizontal="left"/>
    </xf>
    <xf numFmtId="0" fontId="2" fillId="0" borderId="1" xfId="3" applyFont="1" applyFill="1" applyAlignment="1">
      <alignment horizontal="center" vertical="top"/>
    </xf>
    <xf numFmtId="0" fontId="2" fillId="0" borderId="1" xfId="3" applyFont="1" applyFill="1" applyAlignment="1">
      <alignment horizontal="left" vertical="top"/>
    </xf>
    <xf numFmtId="0" fontId="0" fillId="0" borderId="1" xfId="3" applyFont="1" applyFill="1" applyAlignment="1">
      <alignment horizontal="center" vertical="top"/>
    </xf>
    <xf numFmtId="0" fontId="3" fillId="0" borderId="1" xfId="3" applyFont="1" applyFill="1" applyAlignment="1">
      <alignment horizontal="left"/>
    </xf>
    <xf numFmtId="14" fontId="0" fillId="0" borderId="1" xfId="3" applyNumberFormat="1" applyFont="1" applyFill="1" applyAlignment="1">
      <alignment horizontal="center" vertical="top"/>
    </xf>
    <xf numFmtId="0" fontId="0" fillId="0" borderId="1" xfId="3" applyFont="1" applyFill="1" applyAlignment="1">
      <alignment horizontal="left" vertical="top"/>
    </xf>
    <xf numFmtId="0" fontId="4" fillId="2" borderId="1" xfId="3" applyFont="1" applyAlignment="1">
      <alignment horizontal="left"/>
    </xf>
    <xf numFmtId="0" fontId="2" fillId="2" borderId="1" xfId="3" applyFont="1" applyAlignment="1">
      <alignment horizontal="left" vertical="top"/>
    </xf>
    <xf numFmtId="14" fontId="0" fillId="0" borderId="0" xfId="0" applyNumberFormat="1"/>
    <xf numFmtId="14" fontId="1" fillId="0" borderId="1" xfId="2" applyNumberFormat="1" applyAlignment="1">
      <alignment horizontal="left" vertical="center"/>
    </xf>
    <xf numFmtId="14" fontId="0" fillId="0" borderId="3" xfId="2" applyNumberFormat="1" applyFont="1" applyBorder="1" applyAlignment="1">
      <alignment horizontal="center" vertical="center"/>
    </xf>
    <xf numFmtId="18" fontId="3" fillId="0" borderId="1" xfId="2" applyNumberFormat="1" applyFont="1" applyAlignment="1">
      <alignment horizontal="left"/>
    </xf>
    <xf numFmtId="0" fontId="1" fillId="0" borderId="1" xfId="4">
      <alignment horizontal="center" vertical="center"/>
    </xf>
    <xf numFmtId="18" fontId="1" fillId="0" borderId="1" xfId="4" applyNumberFormat="1">
      <alignment horizontal="center" vertical="center"/>
    </xf>
    <xf numFmtId="14" fontId="1" fillId="0" borderId="1" xfId="4" applyNumberFormat="1">
      <alignment horizontal="center" vertical="center"/>
    </xf>
    <xf numFmtId="14" fontId="0" fillId="0" borderId="0" xfId="2" applyNumberFormat="1" applyFont="1" applyBorder="1" applyAlignment="1">
      <alignment vertical="center"/>
    </xf>
    <xf numFmtId="1" fontId="2" fillId="2" borderId="4" xfId="3" applyNumberFormat="1" applyFont="1" applyBorder="1" applyAlignment="1">
      <alignment horizontal="center" vertical="top"/>
    </xf>
    <xf numFmtId="1" fontId="1" fillId="0" borderId="1" xfId="4" applyNumberFormat="1">
      <alignment horizontal="center" vertical="center"/>
    </xf>
    <xf numFmtId="164" fontId="1" fillId="0" borderId="1" xfId="4" applyNumberFormat="1">
      <alignment horizontal="center" vertical="center"/>
    </xf>
    <xf numFmtId="1" fontId="0" fillId="0" borderId="0" xfId="0" applyNumberFormat="1"/>
    <xf numFmtId="4" fontId="1" fillId="0" borderId="1" xfId="4" applyNumberFormat="1">
      <alignment horizontal="center" vertical="center"/>
    </xf>
    <xf numFmtId="14" fontId="0" fillId="0" borderId="1" xfId="2" quotePrefix="1" applyNumberFormat="1" applyFont="1" applyAlignment="1">
      <alignment horizontal="center" vertical="center"/>
    </xf>
    <xf numFmtId="0" fontId="11" fillId="6" borderId="0" xfId="0" applyFont="1" applyFill="1" applyAlignment="1">
      <alignment horizontal="center"/>
    </xf>
    <xf numFmtId="0" fontId="0" fillId="0" borderId="5" xfId="0" applyBorder="1" applyAlignment="1">
      <alignment horizontal="center"/>
    </xf>
    <xf numFmtId="0" fontId="1" fillId="0" borderId="1" xfId="1">
      <alignment horizontal="center" vertical="center"/>
    </xf>
    <xf numFmtId="0" fontId="1" fillId="0" borderId="7" xfId="2" applyBorder="1" applyAlignment="1">
      <alignment horizontal="center" vertical="center"/>
    </xf>
    <xf numFmtId="0" fontId="1" fillId="0" borderId="8" xfId="2" applyBorder="1" applyAlignment="1">
      <alignment horizontal="center" vertical="center"/>
    </xf>
    <xf numFmtId="14" fontId="1" fillId="0" borderId="1" xfId="1" applyNumberFormat="1">
      <alignment horizontal="center" vertical="center"/>
    </xf>
    <xf numFmtId="20" fontId="1" fillId="0" borderId="1" xfId="4" applyNumberFormat="1">
      <alignment horizontal="center" vertical="center"/>
    </xf>
    <xf numFmtId="2" fontId="1" fillId="0" borderId="1" xfId="4" applyNumberFormat="1">
      <alignment horizontal="center" vertical="center"/>
    </xf>
    <xf numFmtId="0" fontId="0" fillId="0" borderId="1" xfId="2" applyFont="1" applyAlignment="1">
      <alignment horizontal="center" vertical="center"/>
    </xf>
    <xf numFmtId="0" fontId="1" fillId="0" borderId="1" xfId="2" applyAlignment="1">
      <alignment horizontal="center" vertical="center"/>
    </xf>
    <xf numFmtId="14" fontId="1" fillId="0" borderId="1" xfId="2" applyNumberFormat="1" applyAlignment="1">
      <alignment horizontal="center" vertical="center"/>
    </xf>
    <xf numFmtId="14" fontId="0" fillId="0" borderId="1" xfId="2" applyNumberFormat="1" applyFont="1" applyAlignment="1">
      <alignment horizontal="center" vertical="center"/>
    </xf>
    <xf numFmtId="0" fontId="1" fillId="0" borderId="4" xfId="2" applyBorder="1" applyAlignment="1">
      <alignment horizontal="center" vertical="center"/>
    </xf>
    <xf numFmtId="0" fontId="1" fillId="0" borderId="5" xfId="2" applyBorder="1" applyAlignment="1">
      <alignment horizontal="center" vertical="center"/>
    </xf>
    <xf numFmtId="14" fontId="1" fillId="0" borderId="4" xfId="2" applyNumberFormat="1" applyBorder="1" applyAlignment="1">
      <alignment horizontal="center" vertical="center"/>
    </xf>
    <xf numFmtId="14" fontId="1" fillId="0" borderId="5" xfId="2" applyNumberFormat="1" applyBorder="1" applyAlignment="1">
      <alignment horizontal="center" vertical="center"/>
    </xf>
    <xf numFmtId="0" fontId="1" fillId="0" borderId="3" xfId="2" applyBorder="1" applyAlignment="1">
      <alignment horizontal="center" vertical="center"/>
    </xf>
    <xf numFmtId="14" fontId="5" fillId="0" borderId="1" xfId="2" applyNumberFormat="1" applyFont="1" applyAlignment="1">
      <alignment horizontal="center" vertical="center"/>
    </xf>
    <xf numFmtId="0" fontId="5" fillId="0" borderId="1" xfId="2" applyFont="1" applyAlignment="1">
      <alignment horizontal="center" vertical="center"/>
    </xf>
    <xf numFmtId="0" fontId="0" fillId="0" borderId="1" xfId="0" applyBorder="1" applyAlignment="1">
      <alignment horizontal="center"/>
    </xf>
    <xf numFmtId="14" fontId="0" fillId="0" borderId="1" xfId="2" applyNumberFormat="1" applyFont="1" applyAlignment="1">
      <alignment horizontal="center" vertical="center" wrapText="1"/>
    </xf>
    <xf numFmtId="14" fontId="1" fillId="3" borderId="1" xfId="2" applyNumberFormat="1" applyFill="1" applyAlignment="1">
      <alignment horizontal="center" vertical="center"/>
    </xf>
    <xf numFmtId="0" fontId="1" fillId="3" borderId="1" xfId="2" applyFill="1" applyAlignment="1">
      <alignment horizontal="center" vertical="center"/>
    </xf>
    <xf numFmtId="0" fontId="0" fillId="3" borderId="1" xfId="2" applyFont="1" applyFill="1" applyAlignment="1">
      <alignment horizontal="center" vertical="center"/>
    </xf>
    <xf numFmtId="0" fontId="1" fillId="0" borderId="2" xfId="2" applyBorder="1" applyAlignment="1">
      <alignment horizontal="center" vertical="center"/>
    </xf>
    <xf numFmtId="0" fontId="1" fillId="0" borderId="1" xfId="2" applyAlignment="1">
      <alignment horizontal="center" vertical="center"/>
    </xf>
    <xf numFmtId="14" fontId="0" fillId="0" borderId="1" xfId="2" applyNumberFormat="1" applyFont="1" applyAlignment="1">
      <alignment horizontal="center" vertical="center"/>
    </xf>
    <xf numFmtId="0" fontId="1" fillId="0" borderId="2" xfId="2" applyBorder="1" applyAlignment="1">
      <alignment horizontal="center" vertical="center"/>
    </xf>
    <xf numFmtId="49" fontId="2" fillId="0" borderId="0" xfId="0" applyNumberFormat="1" applyFont="1" applyAlignment="1">
      <alignment horizontal="center"/>
    </xf>
    <xf numFmtId="0" fontId="2" fillId="0" borderId="0" xfId="0" applyFont="1" applyAlignment="1">
      <alignment horizontal="center"/>
    </xf>
    <xf numFmtId="49" fontId="0" fillId="0" borderId="0" xfId="0" applyNumberFormat="1" applyAlignment="1">
      <alignment horizontal="center"/>
    </xf>
    <xf numFmtId="164" fontId="2" fillId="0" borderId="0" xfId="0" applyNumberFormat="1" applyFont="1" applyAlignment="1">
      <alignment horizontal="center"/>
    </xf>
    <xf numFmtId="164" fontId="0" fillId="0" borderId="0" xfId="0" applyNumberFormat="1" applyAlignment="1">
      <alignment horizontal="center"/>
    </xf>
    <xf numFmtId="0" fontId="1" fillId="0" borderId="1" xfId="4" applyNumberFormat="1">
      <alignment horizontal="center" vertical="center"/>
    </xf>
    <xf numFmtId="0" fontId="7" fillId="2" borderId="4" xfId="3" applyFont="1" applyBorder="1">
      <alignment horizontal="center" vertical="center"/>
    </xf>
    <xf numFmtId="165" fontId="0" fillId="0" borderId="3" xfId="0" applyNumberFormat="1" applyBorder="1" applyAlignment="1">
      <alignment horizontal="center"/>
    </xf>
    <xf numFmtId="165" fontId="0" fillId="0" borderId="8" xfId="0" applyNumberFormat="1" applyBorder="1" applyAlignment="1">
      <alignment horizontal="center"/>
    </xf>
    <xf numFmtId="0" fontId="0" fillId="0" borderId="11" xfId="0" applyBorder="1" applyAlignment="1">
      <alignment horizontal="center"/>
    </xf>
    <xf numFmtId="0" fontId="1" fillId="0" borderId="1" xfId="2" applyAlignment="1">
      <alignment horizontal="center" vertical="center"/>
    </xf>
    <xf numFmtId="0" fontId="0" fillId="0" borderId="1" xfId="2" applyFont="1" applyAlignment="1">
      <alignment horizontal="center" vertical="center"/>
    </xf>
    <xf numFmtId="14" fontId="1" fillId="0" borderId="1" xfId="2" applyNumberFormat="1" applyAlignment="1">
      <alignment horizontal="center" vertical="center"/>
    </xf>
    <xf numFmtId="0" fontId="3" fillId="0" borderId="1" xfId="2" applyFont="1" applyAlignment="1">
      <alignment horizontal="center" vertical="center"/>
    </xf>
    <xf numFmtId="0" fontId="1" fillId="0" borderId="1" xfId="1" applyAlignment="1">
      <alignment horizontal="center" vertical="center"/>
    </xf>
    <xf numFmtId="0" fontId="3" fillId="0" borderId="1" xfId="2" applyFont="1" applyAlignment="1">
      <alignment horizontal="center" vertical="center" wrapText="1"/>
    </xf>
    <xf numFmtId="14" fontId="0" fillId="0" borderId="1" xfId="2" applyNumberFormat="1" applyFont="1" applyAlignment="1">
      <alignment horizontal="center" vertical="center"/>
    </xf>
    <xf numFmtId="0" fontId="0" fillId="0" borderId="1" xfId="0" applyBorder="1" applyAlignment="1">
      <alignment horizontal="center" vertical="center"/>
    </xf>
    <xf numFmtId="0" fontId="1" fillId="0" borderId="4" xfId="2" applyBorder="1" applyAlignment="1">
      <alignment horizontal="center" vertical="center"/>
    </xf>
    <xf numFmtId="0" fontId="1" fillId="0" borderId="5" xfId="2" applyBorder="1" applyAlignment="1">
      <alignment horizontal="center" vertical="center"/>
    </xf>
    <xf numFmtId="0" fontId="0" fillId="0" borderId="3" xfId="2" applyFont="1" applyBorder="1" applyAlignment="1">
      <alignment horizontal="center" vertical="center"/>
    </xf>
    <xf numFmtId="0" fontId="1" fillId="0" borderId="3" xfId="2" applyBorder="1" applyAlignment="1">
      <alignment horizontal="center" vertical="center"/>
    </xf>
    <xf numFmtId="0" fontId="1" fillId="0" borderId="6" xfId="2" applyBorder="1" applyAlignment="1">
      <alignment horizontal="center" vertical="center"/>
    </xf>
    <xf numFmtId="0" fontId="3" fillId="0" borderId="7" xfId="2" applyFont="1" applyBorder="1" applyAlignment="1">
      <alignment horizontal="center" vertical="center" wrapText="1"/>
    </xf>
    <xf numFmtId="0" fontId="3" fillId="0" borderId="9" xfId="2" applyFont="1" applyBorder="1" applyAlignment="1">
      <alignment horizontal="center" vertical="center" wrapText="1"/>
    </xf>
    <xf numFmtId="0" fontId="0" fillId="0" borderId="4" xfId="2" applyFont="1" applyBorder="1" applyAlignment="1">
      <alignment horizontal="center" vertical="center"/>
    </xf>
    <xf numFmtId="0" fontId="0" fillId="0" borderId="5" xfId="2" applyFont="1" applyBorder="1" applyAlignment="1">
      <alignment horizontal="center" vertical="center"/>
    </xf>
    <xf numFmtId="14" fontId="1" fillId="0" borderId="4" xfId="2" applyNumberFormat="1" applyBorder="1" applyAlignment="1">
      <alignment horizontal="center" vertical="center"/>
    </xf>
    <xf numFmtId="14" fontId="1" fillId="0" borderId="5" xfId="2" applyNumberFormat="1" applyBorder="1" applyAlignment="1">
      <alignment horizontal="center" vertical="center"/>
    </xf>
    <xf numFmtId="0" fontId="3" fillId="0" borderId="4" xfId="2" applyFont="1" applyBorder="1" applyAlignment="1">
      <alignment horizontal="center" vertical="center" wrapText="1"/>
    </xf>
    <xf numFmtId="0" fontId="3" fillId="0" borderId="5" xfId="2" applyFont="1" applyBorder="1" applyAlignment="1">
      <alignment horizontal="center" vertical="center" wrapText="1"/>
    </xf>
    <xf numFmtId="0" fontId="1" fillId="0" borderId="4" xfId="1" applyBorder="1" applyAlignment="1">
      <alignment horizontal="center" vertical="center"/>
    </xf>
    <xf numFmtId="0" fontId="1" fillId="0" borderId="5" xfId="1" applyBorder="1" applyAlignment="1">
      <alignment horizontal="center" vertical="center"/>
    </xf>
    <xf numFmtId="0" fontId="3" fillId="0" borderId="6" xfId="2" applyFont="1" applyBorder="1" applyAlignment="1">
      <alignment horizontal="center" vertical="center" wrapText="1"/>
    </xf>
    <xf numFmtId="0" fontId="1" fillId="0" borderId="6" xfId="1" applyBorder="1" applyAlignment="1">
      <alignment horizontal="center" vertical="center"/>
    </xf>
    <xf numFmtId="0" fontId="0" fillId="0" borderId="6" xfId="2" applyFont="1" applyBorder="1" applyAlignment="1">
      <alignment horizontal="center" vertical="center"/>
    </xf>
    <xf numFmtId="14" fontId="1" fillId="0" borderId="6" xfId="2" applyNumberFormat="1" applyBorder="1" applyAlignment="1">
      <alignment horizontal="center" vertical="center"/>
    </xf>
    <xf numFmtId="14" fontId="0" fillId="0" borderId="4" xfId="2" applyNumberFormat="1" applyFont="1" applyBorder="1" applyAlignment="1">
      <alignment horizontal="center" vertical="center" wrapText="1"/>
    </xf>
    <xf numFmtId="0" fontId="1" fillId="5" borderId="1" xfId="2" applyFill="1" applyAlignment="1">
      <alignment horizontal="center" vertical="center"/>
    </xf>
    <xf numFmtId="0" fontId="0" fillId="0" borderId="1" xfId="2" applyFont="1" applyAlignment="1">
      <alignment horizontal="center" vertical="center" wrapText="1"/>
    </xf>
    <xf numFmtId="14" fontId="5" fillId="0" borderId="1" xfId="2" applyNumberFormat="1" applyFont="1" applyAlignment="1">
      <alignment horizontal="center" vertical="center"/>
    </xf>
    <xf numFmtId="0" fontId="5" fillId="0" borderId="1" xfId="2" applyFont="1" applyAlignment="1">
      <alignment horizontal="center" vertical="center"/>
    </xf>
    <xf numFmtId="14" fontId="1" fillId="3" borderId="1" xfId="2" applyNumberFormat="1" applyFill="1" applyAlignment="1">
      <alignment horizontal="center" vertical="center"/>
    </xf>
    <xf numFmtId="0" fontId="1" fillId="3" borderId="1" xfId="2" applyFill="1" applyAlignment="1">
      <alignment horizontal="center" vertical="center"/>
    </xf>
    <xf numFmtId="0" fontId="0" fillId="3" borderId="1" xfId="2" applyFont="1" applyFill="1" applyAlignment="1">
      <alignment horizontal="center" vertical="center"/>
    </xf>
    <xf numFmtId="14" fontId="5" fillId="3" borderId="1" xfId="2" applyNumberFormat="1" applyFont="1" applyFill="1" applyAlignment="1">
      <alignment horizontal="center" vertical="center"/>
    </xf>
    <xf numFmtId="0" fontId="5" fillId="3" borderId="1" xfId="2" applyFont="1" applyFill="1" applyAlignment="1">
      <alignment horizontal="center" vertical="center"/>
    </xf>
    <xf numFmtId="0" fontId="0" fillId="0" borderId="1" xfId="0" applyBorder="1" applyAlignment="1">
      <alignment horizontal="center"/>
    </xf>
    <xf numFmtId="14" fontId="0" fillId="0" borderId="1" xfId="2" applyNumberFormat="1" applyFont="1" applyAlignment="1">
      <alignment horizontal="center" vertical="center" wrapText="1"/>
    </xf>
    <xf numFmtId="14" fontId="5" fillId="0" borderId="1" xfId="2" applyNumberFormat="1" applyFont="1" applyAlignment="1">
      <alignment horizontal="center" vertical="center" wrapText="1"/>
    </xf>
    <xf numFmtId="14" fontId="6" fillId="0" borderId="1" xfId="2" applyNumberFormat="1" applyFont="1" applyAlignment="1">
      <alignment horizontal="center" vertical="center"/>
    </xf>
    <xf numFmtId="0" fontId="6" fillId="0" borderId="1" xfId="2" applyFont="1" applyAlignment="1">
      <alignment horizontal="center" vertical="center"/>
    </xf>
    <xf numFmtId="0" fontId="0" fillId="0" borderId="1" xfId="1" applyFont="1" applyAlignment="1">
      <alignment horizontal="center" vertical="center"/>
    </xf>
    <xf numFmtId="14" fontId="1" fillId="0" borderId="1" xfId="1" applyNumberFormat="1" applyAlignment="1">
      <alignment horizontal="center" vertical="center"/>
    </xf>
    <xf numFmtId="14" fontId="0" fillId="0" borderId="1" xfId="1" applyNumberFormat="1" applyFont="1" applyAlignment="1">
      <alignment horizontal="center" vertical="center"/>
    </xf>
    <xf numFmtId="14" fontId="5" fillId="0" borderId="1" xfId="1" applyNumberFormat="1" applyFont="1" applyAlignment="1">
      <alignment horizontal="center" vertical="center"/>
    </xf>
    <xf numFmtId="0" fontId="5" fillId="0" borderId="1" xfId="1" applyFont="1" applyAlignment="1">
      <alignment horizontal="center" vertical="center"/>
    </xf>
    <xf numFmtId="0" fontId="1" fillId="0" borderId="1" xfId="1" applyAlignment="1">
      <alignment horizontal="center" vertical="center" wrapText="1"/>
    </xf>
    <xf numFmtId="14" fontId="6" fillId="0" borderId="1" xfId="1" applyNumberFormat="1" applyFont="1" applyAlignment="1">
      <alignment horizontal="center" vertical="center"/>
    </xf>
    <xf numFmtId="14" fontId="0" fillId="0" borderId="1" xfId="1" applyNumberFormat="1" applyFont="1" applyAlignment="1">
      <alignment horizontal="center" vertical="center" wrapText="1"/>
    </xf>
    <xf numFmtId="0" fontId="0" fillId="0" borderId="1" xfId="0" applyBorder="1" applyAlignment="1">
      <alignment horizontal="center" vertical="center" wrapText="1"/>
    </xf>
    <xf numFmtId="0" fontId="7" fillId="4" borderId="1" xfId="1" applyFont="1" applyFill="1" applyAlignment="1">
      <alignment horizontal="center" vertical="center"/>
    </xf>
    <xf numFmtId="14" fontId="0" fillId="0" borderId="5" xfId="2" applyNumberFormat="1" applyFont="1" applyBorder="1" applyAlignment="1">
      <alignment horizontal="center" vertical="center"/>
    </xf>
    <xf numFmtId="0" fontId="4" fillId="0" borderId="1" xfId="3" applyFont="1" applyFill="1" applyAlignment="1">
      <alignment horizontal="center" vertical="center"/>
    </xf>
    <xf numFmtId="0" fontId="2" fillId="0" borderId="1" xfId="3" applyFont="1" applyFill="1" applyAlignment="1">
      <alignment horizontal="center" vertical="center"/>
    </xf>
    <xf numFmtId="0" fontId="0" fillId="0" borderId="1" xfId="3" applyFont="1" applyFill="1" applyAlignment="1">
      <alignment horizontal="center" vertical="center"/>
    </xf>
    <xf numFmtId="0" fontId="0" fillId="0" borderId="4" xfId="0" applyBorder="1" applyAlignment="1">
      <alignment horizontal="center" vertical="center"/>
    </xf>
    <xf numFmtId="0" fontId="0" fillId="0" borderId="6" xfId="0" applyBorder="1" applyAlignment="1">
      <alignment horizontal="center" vertical="center"/>
    </xf>
    <xf numFmtId="14" fontId="0" fillId="0" borderId="4" xfId="2" applyNumberFormat="1" applyFont="1" applyBorder="1" applyAlignment="1">
      <alignment horizontal="center" vertical="center"/>
    </xf>
    <xf numFmtId="14" fontId="0" fillId="0" borderId="6" xfId="2" applyNumberFormat="1" applyFont="1" applyBorder="1" applyAlignment="1">
      <alignment horizontal="center" vertical="center"/>
    </xf>
    <xf numFmtId="14" fontId="10" fillId="0" borderId="1" xfId="2" applyNumberFormat="1" applyFont="1" applyAlignment="1">
      <alignment horizontal="center" vertical="center"/>
    </xf>
    <xf numFmtId="0" fontId="10" fillId="0" borderId="1" xfId="2" applyFont="1" applyAlignment="1">
      <alignment horizontal="center" vertical="center"/>
    </xf>
    <xf numFmtId="14" fontId="0" fillId="0" borderId="4" xfId="0" applyNumberFormat="1" applyBorder="1" applyAlignment="1">
      <alignment horizontal="center" vertical="center"/>
    </xf>
    <xf numFmtId="14" fontId="0" fillId="0" borderId="6" xfId="0" applyNumberFormat="1" applyBorder="1" applyAlignment="1">
      <alignment horizontal="center" vertical="center"/>
    </xf>
    <xf numFmtId="0" fontId="0" fillId="0" borderId="4"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0" fontId="0" fillId="0" borderId="10" xfId="0" applyBorder="1" applyAlignment="1">
      <alignment horizontal="center"/>
    </xf>
    <xf numFmtId="0" fontId="1" fillId="0" borderId="10" xfId="2" applyBorder="1" applyAlignment="1">
      <alignment horizontal="center" vertical="center"/>
    </xf>
    <xf numFmtId="0" fontId="0" fillId="0" borderId="2" xfId="2" applyFont="1" applyBorder="1" applyAlignment="1">
      <alignment horizontal="center" vertical="center"/>
    </xf>
    <xf numFmtId="0" fontId="1" fillId="0" borderId="2" xfId="2" applyBorder="1" applyAlignment="1">
      <alignment horizontal="center" vertical="center"/>
    </xf>
    <xf numFmtId="0" fontId="0" fillId="0" borderId="5" xfId="0" applyBorder="1" applyAlignment="1">
      <alignment horizontal="center" vertical="center"/>
    </xf>
    <xf numFmtId="14" fontId="12" fillId="0" borderId="1" xfId="2" applyNumberFormat="1" applyFont="1" applyAlignment="1">
      <alignment horizontal="center" vertical="center"/>
    </xf>
    <xf numFmtId="0" fontId="12" fillId="0" borderId="1" xfId="2" applyFont="1" applyAlignment="1">
      <alignment horizontal="center" vertical="center"/>
    </xf>
    <xf numFmtId="49" fontId="0" fillId="0" borderId="0" xfId="0" applyNumberFormat="1" applyFill="1" applyAlignment="1">
      <alignment horizontal="center"/>
    </xf>
    <xf numFmtId="0" fontId="0" fillId="0" borderId="0" xfId="0" applyFill="1" applyAlignment="1">
      <alignment horizontal="center"/>
    </xf>
    <xf numFmtId="164" fontId="0" fillId="0" borderId="0" xfId="0" applyNumberFormat="1" applyFill="1" applyAlignment="1">
      <alignment horizontal="center"/>
    </xf>
    <xf numFmtId="0" fontId="0" fillId="0" borderId="0" xfId="0" applyFill="1"/>
  </cellXfs>
  <cellStyles count="5">
    <cellStyle name="Normal" xfId="0" builtinId="0"/>
    <cellStyle name="Silver 2" xfId="3"/>
    <cellStyle name="Style 1" xfId="1"/>
    <cellStyle name="Style 1 2" xfId="2"/>
    <cellStyle name="Style 1 3" xfId="4"/>
  </cellStyles>
  <dxfs count="2443">
    <dxf>
      <font>
        <color rgb="FF9C0006"/>
      </font>
    </dxf>
    <dxf>
      <font>
        <color rgb="FF006100"/>
      </font>
      <fill>
        <patternFill>
          <bgColor rgb="FFC6EFCE"/>
        </patternFill>
      </fill>
    </dxf>
    <dxf>
      <font>
        <color rgb="FF9C0006"/>
      </font>
    </dxf>
    <dxf>
      <font>
        <color rgb="FF9C0006"/>
      </font>
    </dxf>
    <dxf>
      <font>
        <color rgb="FF006100"/>
      </font>
      <fill>
        <patternFill>
          <bgColor rgb="FFC6EFCE"/>
        </patternFill>
      </fill>
    </dxf>
    <dxf>
      <font>
        <color rgb="FF9C0006"/>
      </font>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color rgb="FF006100"/>
      </font>
      <fill>
        <patternFill>
          <bgColor rgb="FFC6EFCE"/>
        </patternFill>
      </fill>
    </dxf>
    <dxf>
      <font>
        <color rgb="FF9C0006"/>
      </font>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color rgb="FF006100"/>
      </font>
      <fill>
        <patternFill>
          <bgColor rgb="FFC6EFCE"/>
        </patternFill>
      </fill>
    </dxf>
    <dxf>
      <font>
        <color rgb="FF9C0006"/>
      </font>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color rgb="FF006100"/>
      </font>
      <fill>
        <patternFill>
          <bgColor rgb="FFC6EFCE"/>
        </patternFill>
      </fill>
    </dxf>
    <dxf>
      <font>
        <color rgb="FF9C0006"/>
      </font>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color rgb="FF006100"/>
      </font>
      <fill>
        <patternFill>
          <bgColor rgb="FFC6EFCE"/>
        </patternFill>
      </fill>
    </dxf>
    <dxf>
      <font>
        <color rgb="FF9C0006"/>
      </font>
    </dxf>
    <dxf>
      <font>
        <color rgb="FF006100"/>
      </font>
      <fill>
        <patternFill>
          <bgColor rgb="FFC6EFCE"/>
        </patternFill>
      </fill>
    </dxf>
    <dxf>
      <font>
        <color rgb="FF9C0006"/>
      </font>
    </dxf>
    <dxf>
      <font>
        <color rgb="FF006100"/>
      </font>
      <fill>
        <patternFill>
          <bgColor rgb="FFC6EFCE"/>
        </patternFill>
      </fill>
    </dxf>
    <dxf>
      <font>
        <color rgb="FF9C0006"/>
      </font>
    </dxf>
    <dxf>
      <font>
        <color rgb="FF006100"/>
      </font>
      <fill>
        <patternFill>
          <bgColor rgb="FFC6EFCE"/>
        </patternFill>
      </fill>
    </dxf>
    <dxf>
      <font>
        <color rgb="FF9C0006"/>
      </font>
    </dxf>
    <dxf>
      <font>
        <color rgb="FF006100"/>
      </font>
      <fill>
        <patternFill>
          <bgColor rgb="FFC6EFCE"/>
        </patternFill>
      </fill>
    </dxf>
    <dxf>
      <font>
        <color rgb="FF9C0006"/>
      </font>
    </dxf>
    <dxf>
      <font>
        <color rgb="FF006100"/>
      </font>
      <fill>
        <patternFill>
          <bgColor rgb="FFC6EFCE"/>
        </patternFill>
      </fill>
    </dxf>
    <dxf>
      <font>
        <color rgb="FF9C0006"/>
      </font>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color rgb="FF006100"/>
      </font>
      <fill>
        <patternFill>
          <bgColor rgb="FFC6EFCE"/>
        </patternFill>
      </fill>
    </dxf>
    <dxf>
      <font>
        <color rgb="FF9C0006"/>
      </font>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color rgb="FF006100"/>
      </font>
      <fill>
        <patternFill>
          <bgColor rgb="FFC6EFCE"/>
        </patternFill>
      </fill>
    </dxf>
    <dxf>
      <font>
        <color rgb="FF9C0006"/>
      </font>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color rgb="FF006100"/>
      </font>
      <fill>
        <patternFill>
          <bgColor rgb="FFC6EFCE"/>
        </patternFill>
      </fill>
    </dxf>
    <dxf>
      <font>
        <color rgb="FF9C0006"/>
      </font>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color rgb="FF006100"/>
      </font>
      <fill>
        <patternFill>
          <bgColor rgb="FFC6EFCE"/>
        </patternFill>
      </fill>
    </dxf>
    <dxf>
      <font>
        <color rgb="FF9C0006"/>
      </font>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color rgb="FF006100"/>
      </font>
      <fill>
        <patternFill>
          <bgColor rgb="FFC6EFCE"/>
        </patternFill>
      </fill>
    </dxf>
    <dxf>
      <font>
        <color rgb="FF9C0006"/>
      </font>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color rgb="FF006100"/>
      </font>
      <fill>
        <patternFill>
          <bgColor rgb="FFC6EFCE"/>
        </patternFill>
      </fill>
    </dxf>
    <dxf>
      <font>
        <color rgb="FF9C0006"/>
      </font>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color rgb="FF9C0006"/>
      </font>
    </dxf>
    <dxf>
      <font>
        <color rgb="FF006100"/>
      </font>
      <fill>
        <patternFill>
          <bgColor rgb="FFC6EFCE"/>
        </patternFill>
      </fill>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color rgb="FF9C0006"/>
      </font>
    </dxf>
    <dxf>
      <font>
        <color rgb="FF006100"/>
      </font>
      <fill>
        <patternFill>
          <bgColor rgb="FFC6EFCE"/>
        </patternFill>
      </fill>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strike val="0"/>
        <u val="double"/>
        <color rgb="FFFF0000"/>
      </font>
      <numFmt numFmtId="0" formatCode="General"/>
      <border>
        <left style="thin">
          <color theme="1"/>
        </left>
        <right style="thin">
          <color theme="1"/>
        </right>
        <top style="thin">
          <color theme="1"/>
        </top>
        <bottom style="thin">
          <color theme="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theme="1"/>
        </left>
        <right style="thin">
          <color theme="1"/>
        </right>
        <top style="thin">
          <color theme="1"/>
        </top>
        <bottom style="thin">
          <color theme="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s>
  <tableStyles count="0" defaultTableStyle="TableStyleMedium2" defaultPivotStyle="PivotStyleLight16"/>
  <colors>
    <mruColors>
      <color rgb="FFF68E04"/>
      <color rgb="FF2A2AE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9"/>
  <sheetViews>
    <sheetView topLeftCell="K1" workbookViewId="0">
      <selection activeCell="Q20" sqref="Q20"/>
    </sheetView>
  </sheetViews>
  <sheetFormatPr defaultRowHeight="15" x14ac:dyDescent="0.25"/>
  <cols>
    <col min="1" max="1" width="11.85546875" bestFit="1" customWidth="1"/>
    <col min="2" max="2" width="3" bestFit="1" customWidth="1"/>
  </cols>
  <sheetData>
    <row r="1" spans="1:2" x14ac:dyDescent="0.25">
      <c r="A1" s="113">
        <v>41814</v>
      </c>
      <c r="B1" s="114"/>
    </row>
    <row r="2" spans="1:2" x14ac:dyDescent="0.25">
      <c r="A2" s="94" t="s">
        <v>0</v>
      </c>
      <c r="B2" s="97">
        <f>COUNTIF('2014-06-24'!K:K, "Completed")</f>
        <v>14</v>
      </c>
    </row>
    <row r="3" spans="1:2" x14ac:dyDescent="0.25">
      <c r="A3" s="94" t="s">
        <v>1</v>
      </c>
      <c r="B3" s="97">
        <f>COUNTIF('2014-06-24'!K:K, "Untraceable")</f>
        <v>1</v>
      </c>
    </row>
    <row r="4" spans="1:2" x14ac:dyDescent="0.25">
      <c r="A4" s="94" t="s">
        <v>2</v>
      </c>
      <c r="B4" s="97">
        <f>COUNTIF('2014-06-24'!K:K, "Incomplete")</f>
        <v>0</v>
      </c>
    </row>
    <row r="5" spans="1:2" x14ac:dyDescent="0.25">
      <c r="A5" s="94" t="s">
        <v>3</v>
      </c>
      <c r="B5" s="97">
        <f>COUNTIF('2014-06-24'!K:K, "Other")</f>
        <v>0</v>
      </c>
    </row>
    <row r="6" spans="1:2" x14ac:dyDescent="0.25">
      <c r="A6" s="94" t="s">
        <v>4</v>
      </c>
      <c r="B6" s="97">
        <f>COUNTIF('2014-06-24'!K:K, "Review")</f>
        <v>0</v>
      </c>
    </row>
    <row r="7" spans="1:2" x14ac:dyDescent="0.25">
      <c r="A7" s="78" t="s">
        <v>5</v>
      </c>
      <c r="B7" s="79">
        <f>SUM(COUNTIFS('2014-06-24'!A:A,"*"),-1)</f>
        <v>15</v>
      </c>
    </row>
    <row r="8" spans="1:2" x14ac:dyDescent="0.25">
      <c r="A8" s="115"/>
      <c r="B8" s="115"/>
    </row>
    <row r="9" spans="1:2" x14ac:dyDescent="0.25">
      <c r="A9" s="113">
        <v>42174</v>
      </c>
      <c r="B9" s="114"/>
    </row>
    <row r="10" spans="1:2" x14ac:dyDescent="0.25">
      <c r="A10" s="94" t="s">
        <v>0</v>
      </c>
      <c r="B10" s="97">
        <f>COUNTIF('2015-06-19'!K:K, "Completed")</f>
        <v>18</v>
      </c>
    </row>
    <row r="11" spans="1:2" x14ac:dyDescent="0.25">
      <c r="A11" s="94" t="s">
        <v>1</v>
      </c>
      <c r="B11" s="97">
        <f>COUNTIF('2015-06-19'!K:K, "Untraceable")</f>
        <v>1</v>
      </c>
    </row>
    <row r="12" spans="1:2" x14ac:dyDescent="0.25">
      <c r="A12" s="94" t="s">
        <v>2</v>
      </c>
      <c r="B12" s="97">
        <f>COUNTIF('2015-06-19'!K:K, "Incomplete")</f>
        <v>0</v>
      </c>
    </row>
    <row r="13" spans="1:2" x14ac:dyDescent="0.25">
      <c r="A13" s="94" t="s">
        <v>3</v>
      </c>
      <c r="B13" s="97">
        <f>COUNTIF('2015-06-19'!K:K, "Other")</f>
        <v>1</v>
      </c>
    </row>
    <row r="14" spans="1:2" x14ac:dyDescent="0.25">
      <c r="A14" s="94" t="s">
        <v>4</v>
      </c>
      <c r="B14" s="97">
        <f>COUNTIF('2015-06-19'!K:K, "Review")</f>
        <v>0</v>
      </c>
    </row>
    <row r="15" spans="1:2" x14ac:dyDescent="0.25">
      <c r="A15" s="78" t="s">
        <v>5</v>
      </c>
      <c r="B15" s="79">
        <f>SUM(COUNTIFS('2015-06-19'!A:A,"*"),-1)</f>
        <v>20</v>
      </c>
    </row>
    <row r="17" spans="1:2" x14ac:dyDescent="0.25">
      <c r="A17" s="113">
        <v>42196</v>
      </c>
      <c r="B17" s="114"/>
    </row>
    <row r="18" spans="1:2" x14ac:dyDescent="0.25">
      <c r="A18" s="94" t="s">
        <v>0</v>
      </c>
      <c r="B18" s="97">
        <f>COUNTIF('2015-07-11'!K:K, "Completed")</f>
        <v>26</v>
      </c>
    </row>
    <row r="19" spans="1:2" x14ac:dyDescent="0.25">
      <c r="A19" s="94" t="s">
        <v>1</v>
      </c>
      <c r="B19" s="97">
        <f>COUNTIF('2015-07-11'!K:K, "Untraceable")</f>
        <v>8</v>
      </c>
    </row>
    <row r="20" spans="1:2" x14ac:dyDescent="0.25">
      <c r="A20" s="94" t="s">
        <v>2</v>
      </c>
      <c r="B20" s="97">
        <f>COUNTIF('2015-07-11'!K:K, "Incomplete")</f>
        <v>7</v>
      </c>
    </row>
    <row r="21" spans="1:2" x14ac:dyDescent="0.25">
      <c r="A21" s="94" t="s">
        <v>3</v>
      </c>
      <c r="B21" s="97">
        <f>COUNTIF('2015-07-11'!K:K, "Other")</f>
        <v>0</v>
      </c>
    </row>
    <row r="22" spans="1:2" x14ac:dyDescent="0.25">
      <c r="A22" s="94" t="s">
        <v>4</v>
      </c>
      <c r="B22" s="97">
        <f>COUNTIF('2015-07-11'!K:K, "Review")</f>
        <v>1</v>
      </c>
    </row>
    <row r="23" spans="1:2" x14ac:dyDescent="0.25">
      <c r="A23" s="78" t="s">
        <v>5</v>
      </c>
      <c r="B23" s="79">
        <f>SUM(COUNTIFS('2015-07-11'!A:A,"*"),-1)</f>
        <v>42</v>
      </c>
    </row>
    <row r="25" spans="1:2" x14ac:dyDescent="0.25">
      <c r="A25" s="113">
        <v>42464</v>
      </c>
      <c r="B25" s="114"/>
    </row>
    <row r="26" spans="1:2" x14ac:dyDescent="0.25">
      <c r="A26" s="94" t="s">
        <v>0</v>
      </c>
      <c r="B26" s="97">
        <f>COUNTIF('2016-04-04'!K:K, "Completed")</f>
        <v>17</v>
      </c>
    </row>
    <row r="27" spans="1:2" x14ac:dyDescent="0.25">
      <c r="A27" s="94" t="s">
        <v>1</v>
      </c>
      <c r="B27" s="97">
        <f>COUNTIF('2016-04-04'!K:K, "Untraceable")</f>
        <v>1</v>
      </c>
    </row>
    <row r="28" spans="1:2" x14ac:dyDescent="0.25">
      <c r="A28" s="94" t="s">
        <v>2</v>
      </c>
      <c r="B28" s="97">
        <f>COUNTIF('2016-04-04'!K:K, "Incomplete")</f>
        <v>6</v>
      </c>
    </row>
    <row r="29" spans="1:2" x14ac:dyDescent="0.25">
      <c r="A29" s="94" t="s">
        <v>3</v>
      </c>
      <c r="B29" s="97">
        <f>COUNTIF('2016-04-04'!K:K, "Other")</f>
        <v>0</v>
      </c>
    </row>
    <row r="30" spans="1:2" x14ac:dyDescent="0.25">
      <c r="A30" s="94" t="s">
        <v>4</v>
      </c>
      <c r="B30" s="97">
        <f>COUNTIF('2016-04-04'!K:K, "Review")</f>
        <v>0</v>
      </c>
    </row>
    <row r="31" spans="1:2" x14ac:dyDescent="0.25">
      <c r="A31" s="78" t="s">
        <v>5</v>
      </c>
      <c r="B31" s="79">
        <f>SUM(COUNTIFS('2016-04-04'!A:A,"*"),-1)</f>
        <v>24</v>
      </c>
    </row>
    <row r="33" spans="1:2" x14ac:dyDescent="0.25">
      <c r="A33" s="113">
        <v>42569</v>
      </c>
      <c r="B33" s="114"/>
    </row>
    <row r="34" spans="1:2" x14ac:dyDescent="0.25">
      <c r="A34" s="94" t="s">
        <v>0</v>
      </c>
      <c r="B34" s="97">
        <f>COUNTIF('2016-04-04'!K:K, "Completed")</f>
        <v>17</v>
      </c>
    </row>
    <row r="35" spans="1:2" x14ac:dyDescent="0.25">
      <c r="A35" s="94" t="s">
        <v>1</v>
      </c>
      <c r="B35" s="97">
        <f>COUNTIF('2016-04-04'!K:K, "Untraceable")</f>
        <v>1</v>
      </c>
    </row>
    <row r="36" spans="1:2" x14ac:dyDescent="0.25">
      <c r="A36" s="94" t="s">
        <v>2</v>
      </c>
      <c r="B36" s="97">
        <f>COUNTIF('2016-04-04'!K:K, "Incomplete")</f>
        <v>6</v>
      </c>
    </row>
    <row r="37" spans="1:2" x14ac:dyDescent="0.25">
      <c r="A37" s="94" t="s">
        <v>3</v>
      </c>
      <c r="B37" s="97">
        <f>COUNTIF('2016-04-04'!K:K, "Other")</f>
        <v>0</v>
      </c>
    </row>
    <row r="38" spans="1:2" x14ac:dyDescent="0.25">
      <c r="A38" s="94" t="s">
        <v>4</v>
      </c>
      <c r="B38" s="97">
        <f>COUNTIF('2016-04-04'!K:K, "Review")</f>
        <v>0</v>
      </c>
    </row>
    <row r="39" spans="1:2" x14ac:dyDescent="0.25">
      <c r="A39" s="78" t="s">
        <v>5</v>
      </c>
      <c r="B39" s="79">
        <f>SUM(COUNTIFS('2016-04-04'!A:A,"*"),-1)</f>
        <v>24</v>
      </c>
    </row>
  </sheetData>
  <mergeCells count="6">
    <mergeCell ref="A17:B17"/>
    <mergeCell ref="A25:B25"/>
    <mergeCell ref="A33:B33"/>
    <mergeCell ref="A1:B1"/>
    <mergeCell ref="A8:B8"/>
    <mergeCell ref="A9:B9"/>
  </mergeCells>
  <conditionalFormatting sqref="A10:A14">
    <cfRule type="containsText" dxfId="2442" priority="29" operator="containsText" text="Waiting">
      <formula>NOT(ISERROR(SEARCH("Waiting",A10)))</formula>
    </cfRule>
    <cfRule type="containsText" dxfId="2441" priority="30" operator="containsText" text="Review">
      <formula>NOT(ISERROR(SEARCH("Review",A10)))</formula>
    </cfRule>
    <cfRule type="containsText" dxfId="2440" priority="31" operator="containsText" text="Other">
      <formula>NOT(ISERROR(SEARCH("Other",A10)))</formula>
    </cfRule>
    <cfRule type="containsText" dxfId="2439" priority="32" operator="containsText" text="Incomplete">
      <formula>NOT(ISERROR(SEARCH("Incomplete",A10)))</formula>
    </cfRule>
    <cfRule type="containsText" dxfId="2438" priority="33" operator="containsText" text="Untraceable">
      <formula>NOT(ISERROR(SEARCH("Untraceable",A10)))</formula>
    </cfRule>
    <cfRule type="containsText" dxfId="2437" priority="34" operator="containsText" text="Completed">
      <formula>NOT(ISERROR(SEARCH("Completed",A10)))</formula>
    </cfRule>
  </conditionalFormatting>
  <conditionalFormatting sqref="A10:A14">
    <cfRule type="containsText" dxfId="2436" priority="35" operator="containsText" text="In Progress">
      <formula>NOT(ISERROR(SEARCH("In Progress",A10)))</formula>
    </cfRule>
  </conditionalFormatting>
  <conditionalFormatting sqref="A2:A6">
    <cfRule type="containsText" dxfId="2435" priority="22" operator="containsText" text="Waiting">
      <formula>NOT(ISERROR(SEARCH("Waiting",A2)))</formula>
    </cfRule>
    <cfRule type="containsText" dxfId="2434" priority="23" operator="containsText" text="Review">
      <formula>NOT(ISERROR(SEARCH("Review",A2)))</formula>
    </cfRule>
    <cfRule type="containsText" dxfId="2433" priority="24" operator="containsText" text="Other">
      <formula>NOT(ISERROR(SEARCH("Other",A2)))</formula>
    </cfRule>
    <cfRule type="containsText" dxfId="2432" priority="25" operator="containsText" text="Incomplete">
      <formula>NOT(ISERROR(SEARCH("Incomplete",A2)))</formula>
    </cfRule>
    <cfRule type="containsText" dxfId="2431" priority="26" operator="containsText" text="Untraceable">
      <formula>NOT(ISERROR(SEARCH("Untraceable",A2)))</formula>
    </cfRule>
    <cfRule type="containsText" dxfId="2430" priority="27" operator="containsText" text="Completed">
      <formula>NOT(ISERROR(SEARCH("Completed",A2)))</formula>
    </cfRule>
  </conditionalFormatting>
  <conditionalFormatting sqref="A2:A6">
    <cfRule type="containsText" dxfId="2429" priority="28" operator="containsText" text="In Progress">
      <formula>NOT(ISERROR(SEARCH("In Progress",A2)))</formula>
    </cfRule>
  </conditionalFormatting>
  <conditionalFormatting sqref="A18:A22">
    <cfRule type="containsText" dxfId="2428" priority="15" operator="containsText" text="Waiting">
      <formula>NOT(ISERROR(SEARCH("Waiting",A18)))</formula>
    </cfRule>
    <cfRule type="containsText" dxfId="2427" priority="16" operator="containsText" text="Review">
      <formula>NOT(ISERROR(SEARCH("Review",A18)))</formula>
    </cfRule>
    <cfRule type="containsText" dxfId="2426" priority="17" operator="containsText" text="Other">
      <formula>NOT(ISERROR(SEARCH("Other",A18)))</formula>
    </cfRule>
    <cfRule type="containsText" dxfId="2425" priority="18" operator="containsText" text="Incomplete">
      <formula>NOT(ISERROR(SEARCH("Incomplete",A18)))</formula>
    </cfRule>
    <cfRule type="containsText" dxfId="2424" priority="19" operator="containsText" text="Untraceable">
      <formula>NOT(ISERROR(SEARCH("Untraceable",A18)))</formula>
    </cfRule>
    <cfRule type="containsText" dxfId="2423" priority="20" operator="containsText" text="Completed">
      <formula>NOT(ISERROR(SEARCH("Completed",A18)))</formula>
    </cfRule>
  </conditionalFormatting>
  <conditionalFormatting sqref="A18:A22">
    <cfRule type="containsText" dxfId="2422" priority="21" operator="containsText" text="In Progress">
      <formula>NOT(ISERROR(SEARCH("In Progress",A18)))</formula>
    </cfRule>
  </conditionalFormatting>
  <conditionalFormatting sqref="A26:A30">
    <cfRule type="containsText" dxfId="2421" priority="8" operator="containsText" text="Waiting">
      <formula>NOT(ISERROR(SEARCH("Waiting",A26)))</formula>
    </cfRule>
    <cfRule type="containsText" dxfId="2420" priority="9" operator="containsText" text="Review">
      <formula>NOT(ISERROR(SEARCH("Review",A26)))</formula>
    </cfRule>
    <cfRule type="containsText" dxfId="2419" priority="10" operator="containsText" text="Other">
      <formula>NOT(ISERROR(SEARCH("Other",A26)))</formula>
    </cfRule>
    <cfRule type="containsText" dxfId="2418" priority="11" operator="containsText" text="Incomplete">
      <formula>NOT(ISERROR(SEARCH("Incomplete",A26)))</formula>
    </cfRule>
    <cfRule type="containsText" dxfId="2417" priority="12" operator="containsText" text="Untraceable">
      <formula>NOT(ISERROR(SEARCH("Untraceable",A26)))</formula>
    </cfRule>
    <cfRule type="containsText" dxfId="2416" priority="13" operator="containsText" text="Completed">
      <formula>NOT(ISERROR(SEARCH("Completed",A26)))</formula>
    </cfRule>
  </conditionalFormatting>
  <conditionalFormatting sqref="A26:A30">
    <cfRule type="containsText" dxfId="2415" priority="14" operator="containsText" text="In Progress">
      <formula>NOT(ISERROR(SEARCH("In Progress",A26)))</formula>
    </cfRule>
  </conditionalFormatting>
  <conditionalFormatting sqref="A34:A38">
    <cfRule type="containsText" dxfId="2414" priority="1" operator="containsText" text="Waiting">
      <formula>NOT(ISERROR(SEARCH("Waiting",A34)))</formula>
    </cfRule>
    <cfRule type="containsText" dxfId="2413" priority="2" operator="containsText" text="Review">
      <formula>NOT(ISERROR(SEARCH("Review",A34)))</formula>
    </cfRule>
    <cfRule type="containsText" dxfId="2412" priority="3" operator="containsText" text="Other">
      <formula>NOT(ISERROR(SEARCH("Other",A34)))</formula>
    </cfRule>
    <cfRule type="containsText" dxfId="2411" priority="4" operator="containsText" text="Incomplete">
      <formula>NOT(ISERROR(SEARCH("Incomplete",A34)))</formula>
    </cfRule>
    <cfRule type="containsText" dxfId="2410" priority="5" operator="containsText" text="Untraceable">
      <formula>NOT(ISERROR(SEARCH("Untraceable",A34)))</formula>
    </cfRule>
    <cfRule type="containsText" dxfId="2409" priority="6" operator="containsText" text="Completed">
      <formula>NOT(ISERROR(SEARCH("Completed",A34)))</formula>
    </cfRule>
  </conditionalFormatting>
  <conditionalFormatting sqref="A34:A38">
    <cfRule type="containsText" dxfId="2408" priority="7" operator="containsText" text="In Progress">
      <formula>NOT(ISERROR(SEARCH("In Progress",A34)))</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90"/>
  <sheetViews>
    <sheetView zoomScale="90" zoomScaleNormal="90" workbookViewId="0">
      <pane ySplit="1" topLeftCell="A2" activePane="bottomLeft" state="frozen"/>
      <selection activeCell="A26" sqref="A26"/>
      <selection pane="bottomLeft" activeCell="E53" sqref="E53"/>
    </sheetView>
  </sheetViews>
  <sheetFormatPr defaultRowHeight="15" x14ac:dyDescent="0.25"/>
  <cols>
    <col min="1" max="1" width="18.140625" customWidth="1"/>
    <col min="2" max="2" width="25.140625" customWidth="1"/>
    <col min="3" max="3" width="23.42578125" customWidth="1"/>
    <col min="4" max="4" width="14.5703125" customWidth="1"/>
    <col min="5" max="5" width="17.7109375" customWidth="1"/>
    <col min="6" max="6" width="25.7109375" customWidth="1"/>
    <col min="7" max="7" width="14.28515625" customWidth="1"/>
    <col min="8" max="8" width="13.42578125" customWidth="1"/>
    <col min="9" max="9" width="19.7109375" customWidth="1"/>
    <col min="10" max="10" width="22.85546875" customWidth="1"/>
    <col min="11" max="11" width="18.28515625" customWidth="1"/>
    <col min="12" max="12" width="14.28515625" customWidth="1"/>
    <col min="13" max="13" width="26.42578125" customWidth="1"/>
    <col min="14" max="14" width="14.5703125" style="1" customWidth="1"/>
    <col min="15" max="15" width="14.7109375" style="1" customWidth="1"/>
  </cols>
  <sheetData>
    <row r="1" spans="1:15" x14ac:dyDescent="0.25">
      <c r="A1" s="47" t="s">
        <v>6</v>
      </c>
      <c r="B1" s="47" t="s">
        <v>7</v>
      </c>
      <c r="C1" s="47" t="s">
        <v>8</v>
      </c>
      <c r="D1" s="48" t="s">
        <v>9</v>
      </c>
      <c r="E1" s="48" t="s">
        <v>10</v>
      </c>
      <c r="F1" s="48" t="s">
        <v>11</v>
      </c>
      <c r="G1" s="48" t="s">
        <v>12</v>
      </c>
      <c r="H1" s="48" t="s">
        <v>13</v>
      </c>
      <c r="I1" s="47" t="s">
        <v>14</v>
      </c>
      <c r="J1" s="47" t="s">
        <v>15</v>
      </c>
      <c r="K1" s="47" t="s">
        <v>16</v>
      </c>
      <c r="L1" s="47" t="s">
        <v>17</v>
      </c>
      <c r="M1" s="10" t="s">
        <v>18</v>
      </c>
      <c r="N1" s="9" t="s">
        <v>19</v>
      </c>
      <c r="O1" s="9" t="s">
        <v>20</v>
      </c>
    </row>
    <row r="2" spans="1:15" ht="15" customHeight="1" x14ac:dyDescent="0.25">
      <c r="A2" s="117" t="s">
        <v>21</v>
      </c>
      <c r="B2" s="117" t="s">
        <v>22</v>
      </c>
      <c r="C2" s="116"/>
      <c r="D2" s="87" t="s">
        <v>23</v>
      </c>
      <c r="E2" s="87" t="s">
        <v>24</v>
      </c>
      <c r="F2" s="7" t="str">
        <f>IF(D2="Amina",A2&amp;"_AZ",IF(D2="Perry",A2&amp;"_PB",IF(D2="Gina",A2&amp;"_GB",IF(D2="Cameron",A2&amp;"_CA",IF(D2="Bruno",A2&amp;"_BDS",IF(D2="Daniel",A2&amp;"_DR",IF(D2="Monet",A2&amp;"_MW","")))))))</f>
        <v>2014-06-24_G-001 _CA</v>
      </c>
      <c r="G2" s="88">
        <v>42569</v>
      </c>
      <c r="H2" s="88">
        <v>42587</v>
      </c>
      <c r="I2" s="118">
        <v>42641</v>
      </c>
      <c r="J2" s="87" t="str">
        <f t="shared" ref="J2:J23" si="0">IF(AND(NOT(OR(G2="",G2="Ø")),H2=""),"In Progress",IF(AND(NOT(OR(H2="Ø",H2="")),NOT(OR(G2="Ø",G2=""))),"Completed",""))</f>
        <v>Completed</v>
      </c>
      <c r="K2" s="116" t="str">
        <f>IF(OR(J2="In Progress",J3="In Progress"),"In Progress",IF(OR(AND(J2="Completed",J3="Untraceable"),AND(J2="Untraceable",J3="Completed")),"Review",IF(OR(AND(J2="Completed",J3="Incomplete"),AND(J2="Incomplete",J3="Completed")),"Review",IF(OR(AND(J2="Completed",J3="Other"),AND(J2="Other",J3="Completed")),"Review",IF(OR(AND(J2="Incomplete",J3="Untraceable"),AND(J2="Untraceable",J3="Incomplete")),"Review",IF(OR(AND(J2="Other",J3="Untraceable"),AND(J2="Untraceable",J3="Other")),"Review",IF(OR(AND(J2="Incomplete",J3="Other"),AND(J2="Other",J3="Incomplete")),"Review",IF(AND(NOT(OR(H2="Ø",H2="")),NOT(OR(H3="Ø",H3="")),I2=""),"In Progress",IF(AND(J2="Untraceable",J3="Untraceable"),"Untraceable",IF(AND(NOT(OR(H2="Ø",H2="")),NOT(OR(H3="Ø",H3="")),NOT(OR(I2="Ø",I2=""))),"Completed",IF(AND(J2="Incomplete",J3="Incomplete"),"Incomplete",IF(AND(J2="Other",J3="Other"),"Other",""))))))))))))</f>
        <v>Completed</v>
      </c>
      <c r="L2" s="116" t="s">
        <v>0</v>
      </c>
      <c r="M2" s="8"/>
      <c r="N2" s="116" t="s">
        <v>25</v>
      </c>
      <c r="O2" s="120" t="s">
        <v>26</v>
      </c>
    </row>
    <row r="3" spans="1:15" x14ac:dyDescent="0.25">
      <c r="A3" s="116"/>
      <c r="B3" s="116"/>
      <c r="C3" s="116"/>
      <c r="D3" s="87" t="s">
        <v>27</v>
      </c>
      <c r="E3" s="87" t="s">
        <v>24</v>
      </c>
      <c r="F3" s="7" t="str">
        <f>IF(D3="Amina",A2&amp;"_AZ",IF(D3="Perry",A2&amp;"_PB",IF(D3="Gina",A2&amp;"_GB",IF(D3="Cameron",A2&amp;"_CA",IF(D3="Bruno",A2&amp;"_BDS",IF(D3="Daniel",A2&amp;"_DR",IF(D3="Monet",A2&amp;"_MW","")))))))</f>
        <v>2014-06-24_G-001 _GB</v>
      </c>
      <c r="G3" s="88">
        <v>42578</v>
      </c>
      <c r="H3" s="88">
        <v>42600</v>
      </c>
      <c r="I3" s="116"/>
      <c r="J3" s="87" t="str">
        <f t="shared" si="0"/>
        <v>Completed</v>
      </c>
      <c r="K3" s="116"/>
      <c r="L3" s="116"/>
      <c r="M3" s="4"/>
      <c r="N3" s="116"/>
      <c r="O3" s="120"/>
    </row>
    <row r="4" spans="1:15" x14ac:dyDescent="0.25">
      <c r="A4" s="117" t="s">
        <v>28</v>
      </c>
      <c r="B4" s="117" t="s">
        <v>29</v>
      </c>
      <c r="C4" s="116"/>
      <c r="D4" s="87" t="s">
        <v>30</v>
      </c>
      <c r="E4" s="87" t="s">
        <v>24</v>
      </c>
      <c r="F4" s="5" t="str">
        <f>IF(D4="Amina",A4&amp;"_AZ",IF(D4="Perry",A4&amp;"_PB",IF(D4="Gina",A4&amp;"_GB",IF(D4="Cameron",A4&amp;"_CA",IF(D4="Bruno",A4&amp;"_BDS",IF(D4="Daniel",A4&amp;"_DR",IF(D4="Monet",A4&amp;"_MW","")))))))</f>
        <v>2014-06-24_G-002_PB</v>
      </c>
      <c r="G4" s="88">
        <v>42578</v>
      </c>
      <c r="H4" s="88">
        <v>42580</v>
      </c>
      <c r="I4" s="118">
        <v>42587</v>
      </c>
      <c r="J4" s="87" t="str">
        <f t="shared" si="0"/>
        <v>Completed</v>
      </c>
      <c r="K4" s="116" t="str">
        <f>IF(OR(J4="In Progress",J5="In Progress"),"In Progress",IF(OR(AND(J4="Completed",J5="Untraceable"),AND(J4="Untraceable",J5="Completed")),"Review",IF(OR(AND(J4="Completed",J5="Incomplete"),AND(J4="Incomplete",J5="Completed")),"Review",IF(OR(AND(J4="Completed",J5="Other"),AND(J4="Other",J5="Completed")),"Review",IF(OR(AND(J4="Incomplete",J5="Untraceable"),AND(J4="Untraceable",J5="Incomplete")),"Review",IF(OR(AND(J4="Other",J5="Untraceable"),AND(J4="Untraceable",J5="Other")),"Review",IF(OR(AND(J4="Incomplete",J5="Other"),AND(J4="Other",J5="Incomplete")),"Review",IF(AND(NOT(OR(H4="Ø",H4="")),NOT(OR(H5="Ø",H5="")),I4=""),"In Progress",IF(AND(J4="Untraceable",J5="Untraceable"),"Untraceable",IF(AND(NOT(OR(H4="Ø",H4="")),NOT(OR(H5="Ø",H5="")),NOT(OR(I4="Ø",I4=""))),"Completed",IF(AND(J4="Incomplete",J5="Incomplete"),"Incomplete",IF(AND(J4="Other",J5="Other"),"Other",""))))))))))))</f>
        <v>Completed</v>
      </c>
      <c r="L4" s="116" t="s">
        <v>0</v>
      </c>
      <c r="M4" s="4"/>
      <c r="N4" s="119" t="s">
        <v>25</v>
      </c>
      <c r="O4" s="120" t="s">
        <v>31</v>
      </c>
    </row>
    <row r="5" spans="1:15" x14ac:dyDescent="0.25">
      <c r="A5" s="117"/>
      <c r="B5" s="117"/>
      <c r="C5" s="116"/>
      <c r="D5" s="87" t="s">
        <v>32</v>
      </c>
      <c r="E5" s="87" t="s">
        <v>24</v>
      </c>
      <c r="F5" s="5" t="str">
        <f>IF(D5="Amina",A4&amp;"_AZ",IF(D5="Perry",A4&amp;"_PB",IF(D5="Gina",A4&amp;"_GB",IF(D5="Cameron",A4&amp;"_CA",IF(D5="Bruno",A4&amp;"_BDS",IF(D5="Daniel",A4&amp;"_DR",IF(D5="Monet",A4&amp;"_MW","")))))))</f>
        <v>2014-06-24_G-002_AZ</v>
      </c>
      <c r="G5" s="88">
        <v>42584</v>
      </c>
      <c r="H5" s="88">
        <v>42586</v>
      </c>
      <c r="I5" s="118"/>
      <c r="J5" s="87" t="str">
        <f t="shared" si="0"/>
        <v>Completed</v>
      </c>
      <c r="K5" s="116"/>
      <c r="L5" s="116"/>
      <c r="M5" s="4"/>
      <c r="N5" s="119"/>
      <c r="O5" s="120"/>
    </row>
    <row r="6" spans="1:15" x14ac:dyDescent="0.25">
      <c r="A6" s="117" t="s">
        <v>33</v>
      </c>
      <c r="B6" s="117" t="s">
        <v>34</v>
      </c>
      <c r="C6" s="116"/>
      <c r="D6" s="87" t="s">
        <v>23</v>
      </c>
      <c r="E6" s="87" t="s">
        <v>24</v>
      </c>
      <c r="F6" s="5" t="str">
        <f>IF(D6="Amina",A6&amp;"_AZ",IF(D6="Perry",A6&amp;"_PB",IF(D6="Gina",A6&amp;"_GB",IF(D6="Cameron",A6&amp;"_CA",IF(D6="Bruno",A6&amp;"_BDS",IF(D6="Daniel",A6&amp;"_DR",IF(D6="Monet",A6&amp;"_MW","")))))))</f>
        <v>2014-06-24_G-003 _CA</v>
      </c>
      <c r="G6" s="88">
        <v>42565</v>
      </c>
      <c r="H6" s="88">
        <v>42569</v>
      </c>
      <c r="I6" s="118">
        <v>42573</v>
      </c>
      <c r="J6" s="87" t="str">
        <f t="shared" si="0"/>
        <v>Completed</v>
      </c>
      <c r="K6" s="116" t="s">
        <v>0</v>
      </c>
      <c r="L6" s="116" t="s">
        <v>0</v>
      </c>
      <c r="M6" s="4"/>
      <c r="N6" s="119" t="s">
        <v>25</v>
      </c>
      <c r="O6" s="120" t="s">
        <v>35</v>
      </c>
    </row>
    <row r="7" spans="1:15" x14ac:dyDescent="0.25">
      <c r="A7" s="116"/>
      <c r="B7" s="116"/>
      <c r="C7" s="116"/>
      <c r="D7" s="87" t="s">
        <v>30</v>
      </c>
      <c r="E7" s="87" t="s">
        <v>24</v>
      </c>
      <c r="F7" s="5" t="str">
        <f>IF(D7="Amina",A6&amp;"_AZ",IF(D7="Perry",A6&amp;"_PB",IF(D7="Gina",A6&amp;"_GB",IF(D7="Cameron",A6&amp;"_CA",IF(D7="Bruno",A6&amp;"_BDS",IF(D7="Daniel",A6&amp;"_DR",IF(D7="Monet",A6&amp;"_MW","")))))))</f>
        <v>2014-06-24_G-003 _PB</v>
      </c>
      <c r="G7" s="88">
        <v>42571</v>
      </c>
      <c r="H7" s="88">
        <v>42573</v>
      </c>
      <c r="I7" s="118"/>
      <c r="J7" s="87" t="str">
        <f t="shared" si="0"/>
        <v>Completed</v>
      </c>
      <c r="K7" s="116"/>
      <c r="L7" s="116"/>
      <c r="M7" s="4"/>
      <c r="N7" s="119"/>
      <c r="O7" s="120"/>
    </row>
    <row r="8" spans="1:15" x14ac:dyDescent="0.25">
      <c r="A8" s="117" t="s">
        <v>36</v>
      </c>
      <c r="B8" s="117" t="s">
        <v>37</v>
      </c>
      <c r="C8" s="116"/>
      <c r="D8" s="87" t="s">
        <v>32</v>
      </c>
      <c r="E8" s="87" t="s">
        <v>24</v>
      </c>
      <c r="F8" s="5" t="str">
        <f>IF(D8="Amina",A8&amp;"_AZ",IF(D8="Perry",A8&amp;"_PB",IF(D8="Gina",A8&amp;"_GB",IF(D8="Cameron",A8&amp;"_CA",IF(D8="Bruno",A8&amp;"_BDS",IF(D8="Daniel",A8&amp;"_DR",IF(D8="Monet",A8&amp;"_MW","")))))))</f>
        <v>2014-06-24_G-004 _AZ</v>
      </c>
      <c r="G8" s="88">
        <v>42594</v>
      </c>
      <c r="H8" s="88">
        <v>42601</v>
      </c>
      <c r="I8" s="118">
        <v>42612</v>
      </c>
      <c r="J8" s="87" t="str">
        <f t="shared" si="0"/>
        <v>Completed</v>
      </c>
      <c r="K8" s="116" t="str">
        <f>IF(OR(J8="In Progress",J9="In Progress"),"In Progress",IF(OR(AND(J8="Completed",J9="Untraceable"),AND(J8="Untraceable",J9="Completed")),"Review",IF(OR(AND(J8="Completed",J9="Incomplete"),AND(J8="Incomplete",J9="Completed")),"Review",IF(OR(AND(J8="Completed",J9="Other"),AND(J8="Other",J9="Completed")),"Review",IF(OR(AND(J8="Incomplete",J9="Untraceable"),AND(J8="Untraceable",J9="Incomplete")),"Review",IF(OR(AND(J8="Other",J9="Untraceable"),AND(J8="Untraceable",J9="Other")),"Review",IF(OR(AND(J8="Incomplete",J9="Other"),AND(J8="Other",J9="Incomplete")),"Review",IF(AND(NOT(OR(H8="Ø",H8="")),NOT(OR(H9="Ø",H9="")),I6=""),"In Progress",IF(AND(J8="Untraceable",J9="Untraceable"),"Untraceable",IF(AND(NOT(OR(H8="Ø",H8="")),NOT(OR(H9="Ø",H9="")),NOT(OR(I6="Ø",I6=""))),"Completed",IF(AND(J8="Incomplete",J9="Incomplete"),"Incomplete",IF(AND(J8="Other",J9="Other"),"Other",""))))))))))))</f>
        <v>Completed</v>
      </c>
      <c r="L8" s="116" t="s">
        <v>0</v>
      </c>
      <c r="M8" s="4"/>
      <c r="N8" s="119" t="s">
        <v>25</v>
      </c>
      <c r="O8" s="120" t="s">
        <v>38</v>
      </c>
    </row>
    <row r="9" spans="1:15" x14ac:dyDescent="0.25">
      <c r="A9" s="116"/>
      <c r="B9" s="116"/>
      <c r="C9" s="116"/>
      <c r="D9" s="87" t="s">
        <v>30</v>
      </c>
      <c r="E9" s="87" t="s">
        <v>24</v>
      </c>
      <c r="F9" s="5" t="str">
        <f>IF(D9="Amina",A8&amp;"_AZ",IF(D9="Perry",A8&amp;"_PB",IF(D9="Gina",A8&amp;"_GB",IF(D9="Cameron",A8&amp;"_CA",IF(D9="Bruno",A8&amp;"_BDS",IF(D9="Daniel",A8&amp;"_DR",IF(D9="Monet",A8&amp;"_MW","")))))))</f>
        <v>2014-06-24_G-004 _PB</v>
      </c>
      <c r="G9" s="88">
        <v>42606</v>
      </c>
      <c r="H9" s="88">
        <v>42612</v>
      </c>
      <c r="I9" s="118"/>
      <c r="J9" s="87" t="str">
        <f t="shared" si="0"/>
        <v>Completed</v>
      </c>
      <c r="K9" s="116"/>
      <c r="L9" s="116"/>
      <c r="M9" s="4"/>
      <c r="N9" s="119"/>
      <c r="O9" s="120"/>
    </row>
    <row r="10" spans="1:15" x14ac:dyDescent="0.25">
      <c r="A10" s="117" t="s">
        <v>39</v>
      </c>
      <c r="B10" s="117" t="s">
        <v>40</v>
      </c>
      <c r="C10" s="116"/>
      <c r="D10" s="87" t="s">
        <v>30</v>
      </c>
      <c r="E10" s="87" t="s">
        <v>24</v>
      </c>
      <c r="F10" s="5" t="str">
        <f>IF(D10="Amina",A10&amp;"_AZ",IF(D10="Perry",A10&amp;"_PB",IF(D10="Gina",A10&amp;"_GB",IF(D10="Cameron",A10&amp;"_CA",IF(D10="Bruno",A10&amp;"_BDS",IF(D10="Daniel",A10&amp;"_DR",IF(D10="Monet",A10&amp;"_MW","")))))))</f>
        <v>2014-06-24_G-005_PB</v>
      </c>
      <c r="G10" s="88">
        <v>42566</v>
      </c>
      <c r="H10" s="88">
        <v>42570</v>
      </c>
      <c r="I10" s="118">
        <v>42587</v>
      </c>
      <c r="J10" s="87" t="str">
        <f t="shared" si="0"/>
        <v>Completed</v>
      </c>
      <c r="K10" s="116" t="str">
        <f>IF(OR(J10="In Progress",J11="In Progress"),"In Progress",IF(OR(AND(J10="Completed",J11="Untraceable"),AND(J10="Untraceable",J11="Completed")),"Review",IF(OR(AND(J10="Completed",J11="Incomplete"),AND(J10="Incomplete",J11="Completed")),"Review",IF(OR(AND(J10="Completed",J11="Other"),AND(J10="Other",J11="Completed")),"Review",IF(OR(AND(J10="Incomplete",J11="Untraceable"),AND(J10="Untraceable",J11="Incomplete")),"Review",IF(OR(AND(J10="Other",J11="Untraceable"),AND(J10="Untraceable",J11="Other")),"Review",IF(OR(AND(J10="Incomplete",J11="Other"),AND(J10="Other",J11="Incomplete")),"Review",IF(AND(NOT(OR(H10="Ø",H10="")),NOT(OR(H11="Ø",H11="")),I8=""),"In Progress",IF(AND(J10="Untraceable",J11="Untraceable"),"Untraceable",IF(AND(NOT(OR(H10="Ø",H10="")),NOT(OR(H11="Ø",H11="")),NOT(OR(I8="Ø",I8=""))),"Completed",IF(AND(J10="Incomplete",J11="Incomplete"),"Incomplete",IF(AND(J10="Other",J11="Other"),"Other",""))))))))))))</f>
        <v>Completed</v>
      </c>
      <c r="L10" s="116" t="s">
        <v>0</v>
      </c>
      <c r="M10" s="4"/>
      <c r="N10" s="119" t="s">
        <v>25</v>
      </c>
      <c r="O10" s="120" t="s">
        <v>41</v>
      </c>
    </row>
    <row r="11" spans="1:15" x14ac:dyDescent="0.25">
      <c r="A11" s="116"/>
      <c r="B11" s="116"/>
      <c r="C11" s="116"/>
      <c r="D11" s="87" t="s">
        <v>32</v>
      </c>
      <c r="E11" s="87" t="s">
        <v>24</v>
      </c>
      <c r="F11" s="5" t="str">
        <f>IF(D11="Amina",A10&amp;"_AZ",IF(D11="Perry",A10&amp;"_PB",IF(D11="Gina",A10&amp;"_GB",IF(D11="Cameron",A10&amp;"_CA",IF(D11="Bruno",A10&amp;"_BDS",IF(D11="Daniel",A10&amp;"_DR",IF(D11="Monet",A10&amp;"_MW","")))))))</f>
        <v>2014-06-24_G-005_AZ</v>
      </c>
      <c r="G11" s="88">
        <v>42571</v>
      </c>
      <c r="H11" s="88">
        <v>42584</v>
      </c>
      <c r="I11" s="118"/>
      <c r="J11" s="87" t="str">
        <f t="shared" si="0"/>
        <v>Completed</v>
      </c>
      <c r="K11" s="116"/>
      <c r="L11" s="116"/>
      <c r="M11" s="4"/>
      <c r="N11" s="119"/>
      <c r="O11" s="120"/>
    </row>
    <row r="12" spans="1:15" x14ac:dyDescent="0.25">
      <c r="A12" s="117" t="s">
        <v>42</v>
      </c>
      <c r="B12" s="117" t="s">
        <v>43</v>
      </c>
      <c r="C12" s="116"/>
      <c r="D12" s="87" t="s">
        <v>30</v>
      </c>
      <c r="E12" s="87" t="s">
        <v>24</v>
      </c>
      <c r="F12" s="5" t="str">
        <f>IF(D12="Amina",A12&amp;"_AZ",IF(D12="Perry",A12&amp;"_PB",IF(D12="Gina",A12&amp;"_GB",IF(D12="Cameron",A12&amp;"_CA",IF(D12="Bruno",A12&amp;"_BDS",IF(D12="Daniel",A12&amp;"_DR",IF(D12="Monet",A12&amp;"_MW","")))))))</f>
        <v>2014-06-24_G-006_PB</v>
      </c>
      <c r="G12" s="88">
        <v>42598</v>
      </c>
      <c r="H12" s="88">
        <v>42606</v>
      </c>
      <c r="I12" s="118">
        <v>42626</v>
      </c>
      <c r="J12" s="87" t="str">
        <f t="shared" si="0"/>
        <v>Completed</v>
      </c>
      <c r="K12" s="116" t="s">
        <v>0</v>
      </c>
      <c r="L12" s="116" t="s">
        <v>0</v>
      </c>
      <c r="M12" s="4"/>
      <c r="N12" s="119" t="s">
        <v>25</v>
      </c>
      <c r="O12" s="120" t="s">
        <v>44</v>
      </c>
    </row>
    <row r="13" spans="1:15" x14ac:dyDescent="0.25">
      <c r="A13" s="116"/>
      <c r="B13" s="116"/>
      <c r="C13" s="116"/>
      <c r="D13" s="87" t="s">
        <v>32</v>
      </c>
      <c r="E13" s="87" t="s">
        <v>24</v>
      </c>
      <c r="F13" s="5" t="str">
        <f>IF(D13="Amina",A12&amp;"_AZ",IF(D13="Perry",A12&amp;"_PB",IF(D13="Gina",A12&amp;"_GB",IF(D13="Cameron",A12&amp;"_CA",IF(D13="Bruno",A12&amp;"_BDS",IF(D13="Daniel",A12&amp;"_DR",IF(D13="Monet",A12&amp;"_MW","")))))))</f>
        <v>2014-06-24_G-006_AZ</v>
      </c>
      <c r="G13" s="88">
        <v>42608</v>
      </c>
      <c r="H13" s="88">
        <v>42620</v>
      </c>
      <c r="I13" s="118"/>
      <c r="J13" s="87" t="str">
        <f t="shared" si="0"/>
        <v>Completed</v>
      </c>
      <c r="K13" s="116"/>
      <c r="L13" s="116"/>
      <c r="M13" s="4"/>
      <c r="N13" s="119"/>
      <c r="O13" s="120"/>
    </row>
    <row r="14" spans="1:15" x14ac:dyDescent="0.25">
      <c r="A14" s="117" t="s">
        <v>45</v>
      </c>
      <c r="B14" s="117" t="s">
        <v>46</v>
      </c>
      <c r="C14" s="116"/>
      <c r="D14" s="87" t="s">
        <v>32</v>
      </c>
      <c r="E14" s="87" t="s">
        <v>24</v>
      </c>
      <c r="F14" s="5" t="str">
        <f>IF(D14="Amina",A14&amp;"_AZ",IF(D14="Perry",A14&amp;"_PB",IF(D14="Gina",A14&amp;"_GB",IF(D14="Cameron",A14&amp;"_CA",IF(D14="Bruno",A14&amp;"_BDS",IF(D14="Daniel",A14&amp;"_DR",IF(D14="Monet",A14&amp;"_MW","")))))))</f>
        <v>2014-06-24_G-007_AZ</v>
      </c>
      <c r="G14" s="88">
        <v>42606</v>
      </c>
      <c r="H14" s="88">
        <v>42607</v>
      </c>
      <c r="I14" s="118">
        <v>42657</v>
      </c>
      <c r="J14" s="87" t="str">
        <f t="shared" si="0"/>
        <v>Completed</v>
      </c>
      <c r="K14" s="116" t="str">
        <f>IF(OR(J14="In Progress",J15="In Progress"),"In Progress",IF(OR(AND(J14="Completed",J15="Untraceable"),AND(J14="Untraceable",J15="Completed")),"Review",IF(OR(AND(J14="Completed",J15="Incomplete"),AND(J14="Incomplete",J15="Completed")),"Review",IF(OR(AND(J14="Completed",J15="Other"),AND(J14="Other",J15="Completed")),"Review",IF(OR(AND(J14="Incomplete",J15="Untraceable"),AND(J14="Untraceable",J15="Incomplete")),"Review",IF(OR(AND(J14="Other",J15="Untraceable"),AND(J14="Untraceable",J15="Other")),"Review",IF(OR(AND(J14="Incomplete",J15="Other"),AND(J14="Other",J15="Incomplete")),"Review",IF(AND(NOT(OR(H14="Ø",H14="")),NOT(OR(H15="Ø",H15="")),I12=""),"In Progress",IF(AND(J14="Untraceable",J15="Untraceable"),"Untraceable",IF(AND(NOT(OR(H14="Ø",H14="")),NOT(OR(H15="Ø",H15="")),NOT(OR(I12="Ø",I12=""))),"Completed",IF(AND(J14="Incomplete",J15="Incomplete"),"Incomplete",IF(AND(J14="Other",J15="Other"),"Other",""))))))))))))</f>
        <v>Completed</v>
      </c>
      <c r="L14" s="116" t="s">
        <v>0</v>
      </c>
      <c r="M14" s="4"/>
      <c r="N14" s="119" t="s">
        <v>25</v>
      </c>
      <c r="O14" s="120" t="s">
        <v>47</v>
      </c>
    </row>
    <row r="15" spans="1:15" x14ac:dyDescent="0.25">
      <c r="A15" s="116"/>
      <c r="B15" s="116"/>
      <c r="C15" s="116"/>
      <c r="D15" s="87" t="s">
        <v>23</v>
      </c>
      <c r="E15" s="87" t="s">
        <v>24</v>
      </c>
      <c r="F15" s="5" t="str">
        <f>IF(D15="Amina",A14&amp;"_AZ",IF(D15="Perry",A14&amp;"_PB",IF(D15="Gina",A14&amp;"_GB",IF(D15="Cameron",A14&amp;"_CA",IF(D15="Bruno",A14&amp;"_BDS",IF(D15="Daniel",A14&amp;"_DR",IF(D15="Monet",A14&amp;"_MW","")))))))</f>
        <v>2014-06-24_G-007_CA</v>
      </c>
      <c r="G15" s="88">
        <v>42608</v>
      </c>
      <c r="H15" s="88">
        <v>42612</v>
      </c>
      <c r="I15" s="118"/>
      <c r="J15" s="87" t="str">
        <f t="shared" si="0"/>
        <v>Completed</v>
      </c>
      <c r="K15" s="116"/>
      <c r="L15" s="116"/>
      <c r="M15" s="4"/>
      <c r="N15" s="119"/>
      <c r="O15" s="120"/>
    </row>
    <row r="16" spans="1:15" x14ac:dyDescent="0.25">
      <c r="A16" s="117" t="s">
        <v>48</v>
      </c>
      <c r="B16" s="117" t="s">
        <v>49</v>
      </c>
      <c r="C16" s="116"/>
      <c r="D16" s="87" t="s">
        <v>50</v>
      </c>
      <c r="E16" s="87"/>
      <c r="F16" s="5" t="str">
        <f>IF(D16="Amina",A16&amp;"_AZ",IF(D16="Perry",A16&amp;"_PB",IF(D16="Gina",A16&amp;"_GB",IF(D16="Cameron",A16&amp;"_CA",IF(D16="Bruno",A16&amp;"_BDS",IF(D16="Daniel",A16&amp;"_DR",IF(D16="Monet",A16&amp;"_MW","")))))))</f>
        <v/>
      </c>
      <c r="G16" s="88"/>
      <c r="H16" s="88"/>
      <c r="I16" s="118" t="s">
        <v>51</v>
      </c>
      <c r="J16" s="87" t="str">
        <f t="shared" si="0"/>
        <v/>
      </c>
      <c r="K16" s="116" t="s">
        <v>1</v>
      </c>
      <c r="L16" s="116" t="str">
        <f>IF(K16="Untraceable","Ignore",IF(K16="Incomplete","Ignore",IF(K16="Other","Ignore","")))</f>
        <v>Ignore</v>
      </c>
      <c r="M16" s="4" t="s">
        <v>52</v>
      </c>
      <c r="N16" s="119" t="s">
        <v>53</v>
      </c>
      <c r="O16" s="120"/>
    </row>
    <row r="17" spans="1:15" x14ac:dyDescent="0.25">
      <c r="A17" s="116"/>
      <c r="B17" s="116"/>
      <c r="C17" s="116"/>
      <c r="D17" s="87" t="s">
        <v>50</v>
      </c>
      <c r="E17" s="87"/>
      <c r="F17" s="5" t="str">
        <f>IF(D17="Amina",A16&amp;"_AZ",IF(D17="Perry",A16&amp;"_PB",IF(D17="Gina",A16&amp;"_GB",IF(D17="Cameron",A16&amp;"_CA",IF(D17="Bruno",A16&amp;"_BDS",IF(D17="Daniel",A16&amp;"_DR",IF(D17="Monet",A16&amp;"_MW","")))))))</f>
        <v/>
      </c>
      <c r="G17" s="88"/>
      <c r="H17" s="88"/>
      <c r="I17" s="118"/>
      <c r="J17" s="87" t="str">
        <f t="shared" si="0"/>
        <v/>
      </c>
      <c r="K17" s="116"/>
      <c r="L17" s="116"/>
      <c r="M17" s="4"/>
      <c r="N17" s="119"/>
      <c r="O17" s="120"/>
    </row>
    <row r="18" spans="1:15" x14ac:dyDescent="0.25">
      <c r="A18" s="117" t="s">
        <v>54</v>
      </c>
      <c r="B18" s="117" t="s">
        <v>55</v>
      </c>
      <c r="C18" s="116"/>
      <c r="D18" s="87" t="s">
        <v>23</v>
      </c>
      <c r="E18" s="87" t="s">
        <v>24</v>
      </c>
      <c r="F18" s="5" t="str">
        <f>IF(D18="Amina",A18&amp;"_AZ",IF(D18="Perry",A18&amp;"_PB",IF(D18="Gina",A18&amp;"_GB",IF(D18="Cameron",A18&amp;"_CA",IF(D18="Bruno",A18&amp;"_BDS",IF(D18="Daniel",A18&amp;"_DR",IF(D18="Monet",A18&amp;"_MW","")))))))</f>
        <v>2014-06-24_G-009_CA</v>
      </c>
      <c r="G18" s="88">
        <v>42587</v>
      </c>
      <c r="H18" s="88">
        <v>42591</v>
      </c>
      <c r="I18" s="118">
        <v>42597</v>
      </c>
      <c r="J18" s="87" t="str">
        <f t="shared" si="0"/>
        <v>Completed</v>
      </c>
      <c r="K18" s="116" t="str">
        <f>IF(OR(J18="In Progress",J19="In Progress"),"In Progress",IF(OR(AND(J18="Completed",J19="Untraceable"),AND(J18="Untraceable",J19="Completed")),"Review",IF(OR(AND(J18="Completed",J19="Incomplete"),AND(J18="Incomplete",J19="Completed")),"Review",IF(OR(AND(J18="Completed",J19="Other"),AND(J18="Other",J19="Completed")),"Review",IF(OR(AND(J18="Incomplete",J19="Untraceable"),AND(J18="Untraceable",J19="Incomplete")),"Review",IF(OR(AND(J18="Other",J19="Untraceable"),AND(J18="Untraceable",J19="Other")),"Review",IF(OR(AND(J18="Incomplete",J19="Other"),AND(J18="Other",J19="Incomplete")),"Review",IF(AND(NOT(OR(H18="Ø",H18="")),NOT(OR(H19="Ø",H19="")),I18=""),"In Progress",IF(AND(J18="Untraceable",J19="Untraceable"),"Untraceable",IF(AND(NOT(OR(H18="Ø",H18="")),NOT(OR(H19="Ø",H19="")),NOT(OR(I18="Ø",I18=""))),"Completed",IF(AND(J18="Incomplete",J19="Incomplete"),"Incomplete",IF(AND(J18="Other",J19="Other"),"Other",""))))))))))))</f>
        <v>Completed</v>
      </c>
      <c r="L18" s="116" t="s">
        <v>0</v>
      </c>
      <c r="M18" s="4"/>
      <c r="N18" s="119" t="s">
        <v>25</v>
      </c>
      <c r="O18" s="120" t="s">
        <v>56</v>
      </c>
    </row>
    <row r="19" spans="1:15" x14ac:dyDescent="0.25">
      <c r="A19" s="116"/>
      <c r="B19" s="116"/>
      <c r="C19" s="116"/>
      <c r="D19" s="87" t="s">
        <v>30</v>
      </c>
      <c r="E19" s="87" t="s">
        <v>24</v>
      </c>
      <c r="F19" s="5" t="str">
        <f>IF(D19="Amina",A18&amp;"_AZ",IF(D19="Perry",A18&amp;"_PB",IF(D19="Gina",A18&amp;"_GB",IF(D19="Cameron",A18&amp;"_CA",IF(D19="Bruno",A18&amp;"_BDS",IF(D19="Daniel",A18&amp;"_DR",IF(D19="Monet",A18&amp;"_MW","")))))))</f>
        <v>2014-06-24_G-009_PB</v>
      </c>
      <c r="G19" s="88">
        <v>42592</v>
      </c>
      <c r="H19" s="88">
        <v>42597</v>
      </c>
      <c r="I19" s="118"/>
      <c r="J19" s="87" t="str">
        <f t="shared" si="0"/>
        <v>Completed</v>
      </c>
      <c r="K19" s="116"/>
      <c r="L19" s="116"/>
      <c r="M19" s="4"/>
      <c r="N19" s="119"/>
      <c r="O19" s="120"/>
    </row>
    <row r="20" spans="1:15" x14ac:dyDescent="0.25">
      <c r="A20" s="117" t="s">
        <v>57</v>
      </c>
      <c r="B20" s="117" t="s">
        <v>58</v>
      </c>
      <c r="C20" s="116"/>
      <c r="D20" s="87" t="s">
        <v>32</v>
      </c>
      <c r="E20" s="87" t="s">
        <v>24</v>
      </c>
      <c r="F20" s="5" t="str">
        <f>IF(D20="Amina",A20&amp;"_AZ",IF(D20="Perry",A20&amp;"_PB",IF(D20="Gina",A20&amp;"_GB",IF(D20="Cameron",A20&amp;"_CA",IF(D20="Bruno",A20&amp;"_BDS",IF(D20="Daniel",A20&amp;"_DR",IF(D20="Monet",A20&amp;"_MW","")))))))</f>
        <v>2014-06-24_G-010_AZ</v>
      </c>
      <c r="G20" s="88">
        <v>42601</v>
      </c>
      <c r="H20" s="88">
        <v>42605</v>
      </c>
      <c r="I20" s="118">
        <v>42625</v>
      </c>
      <c r="J20" s="87" t="str">
        <f t="shared" si="0"/>
        <v>Completed</v>
      </c>
      <c r="K20" s="116" t="str">
        <f>IF(OR(J20="In Progress",J21="In Progress"),"In Progress",IF(OR(AND(J20="Completed",J21="Untraceable"),AND(J20="Untraceable",J21="Completed")),"Review",IF(OR(AND(J20="Completed",J21="Incomplete"),AND(J20="Incomplete",J21="Completed")),"Review",IF(OR(AND(J20="Completed",J21="Other"),AND(J20="Other",J21="Completed")),"Review",IF(OR(AND(J20="Incomplete",J21="Untraceable"),AND(J20="Untraceable",J21="Incomplete")),"Review",IF(OR(AND(J20="Other",J21="Untraceable"),AND(J20="Untraceable",J21="Other")),"Review",IF(OR(AND(J20="Incomplete",J21="Other"),AND(J20="Other",J21="Incomplete")),"Review",IF(AND(NOT(OR(H20="Ø",H20="")),NOT(OR(H21="Ø",H21="")),I20=""),"In Progress",IF(AND(J20="Untraceable",J21="Untraceable"),"Untraceable",IF(AND(NOT(OR(H20="Ø",H20="")),NOT(OR(H21="Ø",H21="")),NOT(OR(I20="Ø",I20=""))),"Completed",IF(AND(J20="Incomplete",J21="Incomplete"),"Incomplete",IF(AND(J20="Other",J21="Other"),"Other",""))))))))))))</f>
        <v>Completed</v>
      </c>
      <c r="L20" s="116" t="s">
        <v>0</v>
      </c>
      <c r="M20" s="4"/>
      <c r="N20" s="119" t="s">
        <v>25</v>
      </c>
      <c r="O20" s="120" t="s">
        <v>59</v>
      </c>
    </row>
    <row r="21" spans="1:15" x14ac:dyDescent="0.25">
      <c r="A21" s="116"/>
      <c r="B21" s="116"/>
      <c r="C21" s="116"/>
      <c r="D21" s="87" t="s">
        <v>27</v>
      </c>
      <c r="E21" s="87" t="s">
        <v>24</v>
      </c>
      <c r="F21" s="5" t="str">
        <f>IF(D21="Amina",A20&amp;"_AZ",IF(D21="Perry",A20&amp;"_PB",IF(D21="Gina",A20&amp;"_GB",IF(D21="Cameron",A20&amp;"_CA",IF(D21="Bruno",A20&amp;"_BDS",IF(D21="Daniel",A20&amp;"_DR",IF(D21="Monet",A20&amp;"_MW","")))))))</f>
        <v>2014-06-24_G-010_GB</v>
      </c>
      <c r="G21" s="88">
        <v>42604</v>
      </c>
      <c r="H21" s="88">
        <v>42606</v>
      </c>
      <c r="I21" s="118"/>
      <c r="J21" s="87" t="str">
        <f t="shared" si="0"/>
        <v>Completed</v>
      </c>
      <c r="K21" s="116"/>
      <c r="L21" s="116"/>
      <c r="M21" s="4"/>
      <c r="N21" s="119"/>
      <c r="O21" s="120"/>
    </row>
    <row r="22" spans="1:15" x14ac:dyDescent="0.25">
      <c r="A22" s="117" t="s">
        <v>60</v>
      </c>
      <c r="B22" s="117" t="s">
        <v>61</v>
      </c>
      <c r="C22" s="116"/>
      <c r="D22" s="87" t="s">
        <v>30</v>
      </c>
      <c r="E22" s="87" t="s">
        <v>24</v>
      </c>
      <c r="F22" s="5" t="str">
        <f>IF(D22="Amina",A22&amp;"_AZ",IF(D22="Perry",A22&amp;"_PB",IF(D22="Gina",A22&amp;"_GB",IF(D22="Cameron",A22&amp;"_CA",IF(D22="Bruno",A22&amp;"_BDS",IF(D22="Daniel",A22&amp;"_DR",IF(D22="Monet",A22&amp;"_MW","")))))))</f>
        <v>2014-06-24_G-011_PB</v>
      </c>
      <c r="G22" s="88">
        <v>42615</v>
      </c>
      <c r="H22" s="88">
        <v>42619</v>
      </c>
      <c r="I22" s="118">
        <v>42625</v>
      </c>
      <c r="J22" s="87" t="str">
        <f t="shared" si="0"/>
        <v>Completed</v>
      </c>
      <c r="K22" s="116" t="str">
        <f>IF(OR(J22="In Progress",J23="In Progress"),"In Progress",IF(OR(AND(J22="Completed",J23="Untraceable"),AND(J22="Untraceable",J23="Completed")),"Review",IF(OR(AND(J22="Completed",J23="Incomplete"),AND(J22="Incomplete",J23="Completed")),"Review",IF(OR(AND(J22="Completed",J23="Other"),AND(J22="Other",J23="Completed")),"Review",IF(OR(AND(J22="Incomplete",J23="Untraceable"),AND(J22="Untraceable",J23="Incomplete")),"Review",IF(OR(AND(J22="Other",J23="Untraceable"),AND(J22="Untraceable",J23="Other")),"Review",IF(OR(AND(J22="Incomplete",J23="Other"),AND(J22="Other",J23="Incomplete")),"Review",IF(AND(NOT(OR(H22="Ø",H22="")),NOT(OR(H23="Ø",H23="")),I22=""),"In Progress",IF(AND(J22="Untraceable",J23="Untraceable"),"Untraceable",IF(AND(NOT(OR(H22="Ø",H22="")),NOT(OR(H23="Ø",H23="")),NOT(OR(I22="Ø",I22=""))),"Completed",IF(AND(J22="Incomplete",J23="Incomplete"),"Incomplete",IF(AND(J22="Other",J23="Other"),"Other",""))))))))))))</f>
        <v>Completed</v>
      </c>
      <c r="L22" s="116" t="s">
        <v>0</v>
      </c>
      <c r="M22" s="4"/>
      <c r="N22" s="119" t="s">
        <v>25</v>
      </c>
      <c r="O22" s="120" t="s">
        <v>62</v>
      </c>
    </row>
    <row r="23" spans="1:15" x14ac:dyDescent="0.25">
      <c r="A23" s="116"/>
      <c r="B23" s="116"/>
      <c r="C23" s="116"/>
      <c r="D23" s="87" t="s">
        <v>23</v>
      </c>
      <c r="E23" s="87" t="s">
        <v>24</v>
      </c>
      <c r="F23" s="5" t="str">
        <f>IF(D23="Amina",A22&amp;"_AZ",IF(D23="Perry",A22&amp;"_PB",IF(D23="Gina",A22&amp;"_GB",IF(D23="Cameron",A22&amp;"_CA",IF(D23="Bruno",A22&amp;"_BDS",IF(D23="Daniel",A22&amp;"_DR",IF(D23="Monet",A22&amp;"_MW","")))))))</f>
        <v>2014-06-24_G-011_CA</v>
      </c>
      <c r="G23" s="88">
        <v>42620</v>
      </c>
      <c r="H23" s="88">
        <v>42620</v>
      </c>
      <c r="I23" s="118"/>
      <c r="J23" s="87" t="str">
        <f t="shared" si="0"/>
        <v>Completed</v>
      </c>
      <c r="K23" s="116"/>
      <c r="L23" s="116"/>
      <c r="M23" s="4"/>
      <c r="N23" s="119"/>
      <c r="O23" s="120"/>
    </row>
    <row r="24" spans="1:15" x14ac:dyDescent="0.25">
      <c r="A24" s="117" t="s">
        <v>63</v>
      </c>
      <c r="B24" s="117" t="s">
        <v>64</v>
      </c>
      <c r="C24" s="116"/>
      <c r="D24" s="87" t="s">
        <v>23</v>
      </c>
      <c r="E24" s="87" t="s">
        <v>24</v>
      </c>
      <c r="F24" s="5" t="str">
        <f>IF(D24="Amina",A24&amp;"_AZ",IF(D24="Perry",A24&amp;"_PB",IF(D24="Gina",A24&amp;"_GB",IF(D24="Cameron",A24&amp;"_CA",IF(D24="Bruno",A24&amp;"_BDS",IF(D24="Daniel",A24&amp;"_DR",IF(D24="Monet",A24&amp;"_MW","")))))))</f>
        <v>2014-06-24_G-012_CA</v>
      </c>
      <c r="G24" s="88">
        <v>42612</v>
      </c>
      <c r="H24" s="88">
        <v>42615</v>
      </c>
      <c r="I24" s="118">
        <v>42643</v>
      </c>
      <c r="J24" s="87" t="s">
        <v>0</v>
      </c>
      <c r="K24" s="116" t="s">
        <v>0</v>
      </c>
      <c r="L24" s="116" t="s">
        <v>0</v>
      </c>
      <c r="M24" s="4"/>
      <c r="N24" s="119" t="s">
        <v>25</v>
      </c>
      <c r="O24" s="120" t="s">
        <v>65</v>
      </c>
    </row>
    <row r="25" spans="1:15" x14ac:dyDescent="0.25">
      <c r="A25" s="116"/>
      <c r="B25" s="116"/>
      <c r="C25" s="116"/>
      <c r="D25" s="87" t="s">
        <v>27</v>
      </c>
      <c r="E25" s="87" t="s">
        <v>24</v>
      </c>
      <c r="F25" s="5" t="str">
        <f>IF(D25="Amina",A24&amp;"_AZ",IF(D25="Perry",A24&amp;"_PB",IF(D25="Gina",A24&amp;"_GB",IF(D25="Cameron",A24&amp;"_CA",IF(D25="Bruno",A24&amp;"_BDS",IF(D25="Daniel",A24&amp;"_DR",IF(D25="Monet",A24&amp;"_MW","")))))))</f>
        <v>2014-06-24_G-012_GB</v>
      </c>
      <c r="G25" s="88">
        <v>42615</v>
      </c>
      <c r="H25" s="88">
        <v>42621</v>
      </c>
      <c r="I25" s="118"/>
      <c r="J25" s="87" t="str">
        <f t="shared" ref="J25:J31" si="1">IF(AND(NOT(OR(G25="",G25="Ø")),H25=""),"In Progress",IF(AND(NOT(OR(H25="Ø",H25="")),NOT(OR(G25="Ø",G25=""))),"Completed",""))</f>
        <v>Completed</v>
      </c>
      <c r="K25" s="116"/>
      <c r="L25" s="116"/>
      <c r="M25" s="4"/>
      <c r="N25" s="119"/>
      <c r="O25" s="120"/>
    </row>
    <row r="26" spans="1:15" x14ac:dyDescent="0.25">
      <c r="A26" s="117" t="s">
        <v>66</v>
      </c>
      <c r="B26" s="117" t="s">
        <v>67</v>
      </c>
      <c r="C26" s="116"/>
      <c r="D26" s="87" t="s">
        <v>32</v>
      </c>
      <c r="E26" s="87" t="s">
        <v>24</v>
      </c>
      <c r="F26" s="5" t="str">
        <f>IF(D26="Amina",A26&amp;"_AZ",IF(D26="Perry",A26&amp;"_PB",IF(D26="Gina",A26&amp;"_GB",IF(D26="Cameron",A26&amp;"_CA",IF(D26="Bruno",A26&amp;"_BDS",IF(D26="Daniel",A26&amp;"_DR",IF(D26="Monet",A26&amp;"_MW","")))))))</f>
        <v>2014-06-24_G-013_AZ</v>
      </c>
      <c r="G26" s="88">
        <v>42586</v>
      </c>
      <c r="H26" s="88">
        <v>42591</v>
      </c>
      <c r="I26" s="118">
        <v>42646</v>
      </c>
      <c r="J26" s="87" t="str">
        <f t="shared" si="1"/>
        <v>Completed</v>
      </c>
      <c r="K26" s="116" t="str">
        <f>IF(OR(J26="In Progress",J27="In Progress"),"In Progress",IF(OR(AND(J26="Completed",J27="Untraceable"),AND(J26="Untraceable",J27="Completed")),"Review",IF(OR(AND(J26="Completed",J27="Incomplete"),AND(J26="Incomplete",J27="Completed")),"Review",IF(OR(AND(J26="Completed",J27="Other"),AND(J26="Other",J27="Completed")),"Review",IF(OR(AND(J26="Incomplete",J27="Untraceable"),AND(J26="Untraceable",J27="Incomplete")),"Review",IF(OR(AND(J26="Other",J27="Untraceable"),AND(J26="Untraceable",J27="Other")),"Review",IF(OR(AND(J26="Incomplete",J27="Other"),AND(J26="Other",J27="Incomplete")),"Review",IF(AND(NOT(OR(H26="Ø",H26="")),NOT(OR(H27="Ø",H27="")),I26=""),"In Progress",IF(AND(J26="Untraceable",J27="Untraceable"),"Untraceable",IF(AND(NOT(OR(H26="Ø",H26="")),NOT(OR(H27="Ø",H27="")),NOT(OR(I26="Ø",I26=""))),"Completed",IF(AND(J26="Incomplete",J27="Incomplete"),"Incomplete",IF(AND(J26="Other",J27="Other"),"Other",""))))))))))))</f>
        <v>Completed</v>
      </c>
      <c r="L26" s="116" t="s">
        <v>0</v>
      </c>
      <c r="M26" s="4"/>
      <c r="N26" s="119" t="s">
        <v>25</v>
      </c>
      <c r="O26" s="120" t="s">
        <v>68</v>
      </c>
    </row>
    <row r="27" spans="1:15" x14ac:dyDescent="0.25">
      <c r="A27" s="116"/>
      <c r="B27" s="116"/>
      <c r="C27" s="116"/>
      <c r="D27" s="87" t="s">
        <v>27</v>
      </c>
      <c r="E27" s="87" t="s">
        <v>24</v>
      </c>
      <c r="F27" s="5" t="str">
        <f>IF(D27="Amina",A26&amp;"_AZ",IF(D27="Perry",A26&amp;"_PB",IF(D27="Gina",A26&amp;"_GB",IF(D27="Cameron",A26&amp;"_CA",IF(D27="Bruno",A26&amp;"_BDS",IF(D27="Daniel",A26&amp;"_DR",IF(D27="Monet",A26&amp;"_MW","")))))))</f>
        <v>2014-06-24_G-013_GB</v>
      </c>
      <c r="G27" s="88">
        <v>42612</v>
      </c>
      <c r="H27" s="88">
        <v>42615</v>
      </c>
      <c r="I27" s="118"/>
      <c r="J27" s="87" t="str">
        <f t="shared" si="1"/>
        <v>Completed</v>
      </c>
      <c r="K27" s="116"/>
      <c r="L27" s="116"/>
      <c r="M27" s="4"/>
      <c r="N27" s="119"/>
      <c r="O27" s="120"/>
    </row>
    <row r="28" spans="1:15" x14ac:dyDescent="0.25">
      <c r="A28" s="117" t="s">
        <v>69</v>
      </c>
      <c r="B28" s="117" t="s">
        <v>70</v>
      </c>
      <c r="C28" s="116"/>
      <c r="D28" s="87" t="s">
        <v>30</v>
      </c>
      <c r="E28" s="87" t="s">
        <v>24</v>
      </c>
      <c r="F28" s="5" t="str">
        <f>IF(D28="Amina",A28&amp;"_AZ",IF(D28="Perry",A28&amp;"_PB",IF(D28="Gina",A28&amp;"_GB",IF(D28="Cameron",A28&amp;"_CA",IF(D28="Bruno",A28&amp;"_BDS",IF(D28="Daniel",A28&amp;"_DR",IF(D28="Monet",A28&amp;"_MW","")))))))</f>
        <v>2014-06-24_G-014_PB</v>
      </c>
      <c r="G28" s="88">
        <v>42576</v>
      </c>
      <c r="H28" s="88">
        <v>42578</v>
      </c>
      <c r="I28" s="118">
        <v>42612</v>
      </c>
      <c r="J28" s="87" t="str">
        <f t="shared" si="1"/>
        <v>Completed</v>
      </c>
      <c r="K28" s="116" t="str">
        <f>IF(OR(J28="In Progress",J29="In Progress"),"In Progress",IF(OR(AND(J28="Completed",J29="Untraceable"),AND(J28="Untraceable",J29="Completed")),"Review",IF(OR(AND(J28="Completed",J29="Incomplete"),AND(J28="Incomplete",J29="Completed")),"Review",IF(OR(AND(J28="Completed",J29="Other"),AND(J28="Other",J29="Completed")),"Review",IF(OR(AND(J28="Incomplete",J29="Untraceable"),AND(J28="Untraceable",J29="Incomplete")),"Review",IF(OR(AND(J28="Other",J29="Untraceable"),AND(J28="Untraceable",J29="Other")),"Review",IF(OR(AND(J28="Incomplete",J29="Other"),AND(J28="Other",J29="Incomplete")),"Review",IF(AND(NOT(OR(H28="Ø",H28="")),NOT(OR(H29="Ø",H29="")),I28=""),"In Progress",IF(AND(J28="Untraceable",J29="Untraceable"),"Untraceable",IF(AND(NOT(OR(H28="Ø",H28="")),NOT(OR(H29="Ø",H29="")),NOT(OR(I28="Ø",I28=""))),"Completed",IF(AND(J28="Incomplete",J29="Incomplete"),"Incomplete",IF(AND(J28="Other",J29="Other"),"Other",""))))))))))))</f>
        <v>Completed</v>
      </c>
      <c r="L28" s="116" t="s">
        <v>0</v>
      </c>
      <c r="M28" s="4"/>
      <c r="N28" s="119" t="s">
        <v>25</v>
      </c>
      <c r="O28" s="120" t="s">
        <v>71</v>
      </c>
    </row>
    <row r="29" spans="1:15" x14ac:dyDescent="0.25">
      <c r="A29" s="116"/>
      <c r="B29" s="116"/>
      <c r="C29" s="116"/>
      <c r="D29" s="87" t="s">
        <v>32</v>
      </c>
      <c r="E29" s="87" t="s">
        <v>24</v>
      </c>
      <c r="F29" s="5" t="str">
        <f>IF(D29="Amina",A28&amp;"_AZ",IF(D29="Perry",A28&amp;"_PB",IF(D29="Gina",A28&amp;"_GB",IF(D29="Cameron",A28&amp;"_CA",IF(D29="Bruno",A28&amp;"_BDS",IF(D29="Daniel",A28&amp;"_DR",IF(D29="Monet",A28&amp;"_MW","")))))))</f>
        <v>2014-06-24_G-014_AZ</v>
      </c>
      <c r="G29" s="88">
        <v>42591</v>
      </c>
      <c r="H29" s="88">
        <v>42594</v>
      </c>
      <c r="I29" s="118"/>
      <c r="J29" s="87" t="str">
        <f t="shared" si="1"/>
        <v>Completed</v>
      </c>
      <c r="K29" s="116"/>
      <c r="L29" s="116"/>
      <c r="M29" s="4"/>
      <c r="N29" s="119"/>
      <c r="O29" s="120"/>
    </row>
    <row r="30" spans="1:15" x14ac:dyDescent="0.25">
      <c r="A30" s="117" t="s">
        <v>72</v>
      </c>
      <c r="B30" s="117" t="s">
        <v>73</v>
      </c>
      <c r="C30" s="116"/>
      <c r="D30" s="87" t="s">
        <v>30</v>
      </c>
      <c r="E30" s="87" t="s">
        <v>24</v>
      </c>
      <c r="F30" s="5" t="str">
        <f>IF(D30="Amina",A30&amp;"_AZ",IF(D30="Perry",A30&amp;"_PB",IF(D30="Gina",A30&amp;"_GB",IF(D30="Cameron",A30&amp;"_CA",IF(D30="Bruno",A30&amp;"_BDS",IF(D30="Daniel",A30&amp;"_DR",IF(D30="Monet",A30&amp;"_MW","")))))))</f>
        <v>2014-06-24_G-015_PB</v>
      </c>
      <c r="G30" s="88">
        <v>42590</v>
      </c>
      <c r="H30" s="88">
        <v>42592</v>
      </c>
      <c r="I30" s="118">
        <v>42612</v>
      </c>
      <c r="J30" s="87" t="str">
        <f t="shared" si="1"/>
        <v>Completed</v>
      </c>
      <c r="K30" s="116" t="str">
        <f>IF(OR(J30="In Progress",J31="In Progress"),"In Progress",IF(OR(AND(J30="Completed",J31="Untraceable"),AND(J30="Untraceable",J31="Completed")),"Review",IF(OR(AND(J30="Completed",J31="Incomplete"),AND(J30="Incomplete",J31="Completed")),"Review",IF(OR(AND(J30="Completed",J31="Other"),AND(J30="Other",J31="Completed")),"Review",IF(OR(AND(J30="Incomplete",J31="Untraceable"),AND(J30="Untraceable",J31="Incomplete")),"Review",IF(OR(AND(J30="Other",J31="Untraceable"),AND(J30="Untraceable",J31="Other")),"Review",IF(OR(AND(J30="Incomplete",J31="Other"),AND(J30="Other",J31="Incomplete")),"Review",IF(AND(NOT(OR(H30="Ø",H30="")),NOT(OR(H31="Ø",H31="")),I30=""),"In Progress",IF(AND(J30="Untraceable",J31="Untraceable"),"Untraceable",IF(AND(NOT(OR(H30="Ø",H30="")),NOT(OR(H31="Ø",H31="")),NOT(OR(I30="Ø",I30=""))),"Completed",IF(AND(J30="Incomplete",J31="Incomplete"),"Incomplete",IF(AND(J30="Other",J31="Other"),"Other",""))))))))))))</f>
        <v>Completed</v>
      </c>
      <c r="L30" s="116" t="s">
        <v>0</v>
      </c>
      <c r="M30" s="6"/>
      <c r="N30" s="119" t="s">
        <v>25</v>
      </c>
      <c r="O30" s="120" t="s">
        <v>74</v>
      </c>
    </row>
    <row r="31" spans="1:15" x14ac:dyDescent="0.25">
      <c r="A31" s="116"/>
      <c r="B31" s="116"/>
      <c r="C31" s="116"/>
      <c r="D31" s="87" t="s">
        <v>32</v>
      </c>
      <c r="E31" s="87" t="s">
        <v>24</v>
      </c>
      <c r="F31" s="5" t="str">
        <f>IF(D31="Amina",A30&amp;"_AZ",IF(D31="Perry",A30&amp;"_PB",IF(D31="Gina",A30&amp;"_GB",IF(D31="Cameron",A30&amp;"_CA",IF(D31="Bruno",A30&amp;"_BDS",IF(D31="Daniel",A30&amp;"_DR",IF(D31="Monet",A30&amp;"_MW","")))))))</f>
        <v>2014-06-24_G-015_AZ</v>
      </c>
      <c r="G31" s="88">
        <v>42605</v>
      </c>
      <c r="H31" s="88">
        <v>42606</v>
      </c>
      <c r="I31" s="118"/>
      <c r="J31" s="87" t="str">
        <f t="shared" si="1"/>
        <v>Completed</v>
      </c>
      <c r="K31" s="116"/>
      <c r="L31" s="116"/>
      <c r="M31" s="4"/>
      <c r="N31" s="119"/>
      <c r="O31" s="120"/>
    </row>
    <row r="32" spans="1:15" x14ac:dyDescent="0.25">
      <c r="N32"/>
      <c r="O32"/>
    </row>
    <row r="33" spans="14:15" x14ac:dyDescent="0.25">
      <c r="N33"/>
      <c r="O33"/>
    </row>
    <row r="34" spans="14:15" x14ac:dyDescent="0.25">
      <c r="N34"/>
      <c r="O34"/>
    </row>
    <row r="35" spans="14:15" x14ac:dyDescent="0.25">
      <c r="N35"/>
      <c r="O35"/>
    </row>
    <row r="36" spans="14:15" x14ac:dyDescent="0.25">
      <c r="N36"/>
      <c r="O36"/>
    </row>
    <row r="37" spans="14:15" x14ac:dyDescent="0.25">
      <c r="N37"/>
      <c r="O37"/>
    </row>
    <row r="38" spans="14:15" x14ac:dyDescent="0.25">
      <c r="N38"/>
      <c r="O38"/>
    </row>
    <row r="39" spans="14:15" x14ac:dyDescent="0.25">
      <c r="N39"/>
      <c r="O39"/>
    </row>
    <row r="40" spans="14:15" x14ac:dyDescent="0.25">
      <c r="N40"/>
      <c r="O40"/>
    </row>
    <row r="41" spans="14:15" x14ac:dyDescent="0.25">
      <c r="N41"/>
      <c r="O41"/>
    </row>
    <row r="42" spans="14:15" x14ac:dyDescent="0.25">
      <c r="N42"/>
      <c r="O42"/>
    </row>
    <row r="43" spans="14:15" x14ac:dyDescent="0.25">
      <c r="N43"/>
      <c r="O43"/>
    </row>
    <row r="44" spans="14:15" x14ac:dyDescent="0.25">
      <c r="N44"/>
      <c r="O44"/>
    </row>
    <row r="45" spans="14:15" x14ac:dyDescent="0.25">
      <c r="N45"/>
      <c r="O45"/>
    </row>
    <row r="46" spans="14:15" x14ac:dyDescent="0.25">
      <c r="N46"/>
      <c r="O46"/>
    </row>
    <row r="47" spans="14:15" x14ac:dyDescent="0.25">
      <c r="N47"/>
      <c r="O47"/>
    </row>
    <row r="48" spans="14:15" x14ac:dyDescent="0.25">
      <c r="N48"/>
      <c r="O48"/>
    </row>
    <row r="49" spans="14:15" x14ac:dyDescent="0.25">
      <c r="N49"/>
      <c r="O49"/>
    </row>
    <row r="50" spans="14:15" x14ac:dyDescent="0.25">
      <c r="N50"/>
      <c r="O50"/>
    </row>
    <row r="51" spans="14:15" x14ac:dyDescent="0.25">
      <c r="N51"/>
      <c r="O51"/>
    </row>
    <row r="52" spans="14:15" x14ac:dyDescent="0.25">
      <c r="N52"/>
      <c r="O52"/>
    </row>
    <row r="53" spans="14:15" x14ac:dyDescent="0.25">
      <c r="N53"/>
      <c r="O53"/>
    </row>
    <row r="54" spans="14:15" x14ac:dyDescent="0.25">
      <c r="N54"/>
      <c r="O54"/>
    </row>
    <row r="55" spans="14:15" x14ac:dyDescent="0.25">
      <c r="N55"/>
      <c r="O55"/>
    </row>
    <row r="56" spans="14:15" x14ac:dyDescent="0.25">
      <c r="N56"/>
      <c r="O56"/>
    </row>
    <row r="57" spans="14:15" x14ac:dyDescent="0.25">
      <c r="N57"/>
      <c r="O57"/>
    </row>
    <row r="58" spans="14:15" x14ac:dyDescent="0.25">
      <c r="N58"/>
      <c r="O58"/>
    </row>
    <row r="59" spans="14:15" x14ac:dyDescent="0.25">
      <c r="N59"/>
      <c r="O59"/>
    </row>
    <row r="60" spans="14:15" x14ac:dyDescent="0.25">
      <c r="N60"/>
      <c r="O60"/>
    </row>
    <row r="61" spans="14:15" x14ac:dyDescent="0.25">
      <c r="N61"/>
      <c r="O61"/>
    </row>
    <row r="62" spans="14:15" x14ac:dyDescent="0.25">
      <c r="N62"/>
      <c r="O62"/>
    </row>
    <row r="63" spans="14:15" x14ac:dyDescent="0.25">
      <c r="N63"/>
      <c r="O63"/>
    </row>
    <row r="64" spans="14:15" x14ac:dyDescent="0.25">
      <c r="N64"/>
      <c r="O64"/>
    </row>
    <row r="65" spans="14:15" x14ac:dyDescent="0.25">
      <c r="N65"/>
      <c r="O65"/>
    </row>
    <row r="66" spans="14:15" x14ac:dyDescent="0.25">
      <c r="N66"/>
      <c r="O66"/>
    </row>
    <row r="67" spans="14:15" x14ac:dyDescent="0.25">
      <c r="N67"/>
      <c r="O67"/>
    </row>
    <row r="68" spans="14:15" x14ac:dyDescent="0.25">
      <c r="N68"/>
      <c r="O68"/>
    </row>
    <row r="69" spans="14:15" x14ac:dyDescent="0.25">
      <c r="N69"/>
      <c r="O69"/>
    </row>
    <row r="70" spans="14:15" x14ac:dyDescent="0.25">
      <c r="N70"/>
      <c r="O70"/>
    </row>
    <row r="71" spans="14:15" x14ac:dyDescent="0.25">
      <c r="N71"/>
      <c r="O71"/>
    </row>
    <row r="72" spans="14:15" x14ac:dyDescent="0.25">
      <c r="N72"/>
      <c r="O72"/>
    </row>
    <row r="73" spans="14:15" x14ac:dyDescent="0.25">
      <c r="N73"/>
      <c r="O73"/>
    </row>
    <row r="74" spans="14:15" x14ac:dyDescent="0.25">
      <c r="N74"/>
      <c r="O74"/>
    </row>
    <row r="75" spans="14:15" x14ac:dyDescent="0.25">
      <c r="N75"/>
      <c r="O75"/>
    </row>
    <row r="76" spans="14:15" x14ac:dyDescent="0.25">
      <c r="N76"/>
      <c r="O76"/>
    </row>
    <row r="77" spans="14:15" x14ac:dyDescent="0.25">
      <c r="N77"/>
      <c r="O77"/>
    </row>
    <row r="78" spans="14:15" x14ac:dyDescent="0.25">
      <c r="N78"/>
      <c r="O78"/>
    </row>
    <row r="79" spans="14:15" x14ac:dyDescent="0.25">
      <c r="N79"/>
      <c r="O79"/>
    </row>
    <row r="80" spans="14:15" x14ac:dyDescent="0.25">
      <c r="N80"/>
      <c r="O80"/>
    </row>
    <row r="81" spans="14:15" x14ac:dyDescent="0.25">
      <c r="N81"/>
      <c r="O81"/>
    </row>
    <row r="82" spans="14:15" x14ac:dyDescent="0.25">
      <c r="N82"/>
      <c r="O82"/>
    </row>
    <row r="83" spans="14:15" x14ac:dyDescent="0.25">
      <c r="N83"/>
      <c r="O83"/>
    </row>
    <row r="84" spans="14:15" x14ac:dyDescent="0.25">
      <c r="N84"/>
      <c r="O84"/>
    </row>
    <row r="85" spans="14:15" x14ac:dyDescent="0.25">
      <c r="N85"/>
      <c r="O85"/>
    </row>
    <row r="86" spans="14:15" x14ac:dyDescent="0.25">
      <c r="N86"/>
      <c r="O86"/>
    </row>
    <row r="87" spans="14:15" x14ac:dyDescent="0.25">
      <c r="N87"/>
      <c r="O87"/>
    </row>
    <row r="88" spans="14:15" x14ac:dyDescent="0.25">
      <c r="N88"/>
      <c r="O88"/>
    </row>
    <row r="89" spans="14:15" x14ac:dyDescent="0.25">
      <c r="N89"/>
      <c r="O89"/>
    </row>
    <row r="90" spans="14:15" x14ac:dyDescent="0.25">
      <c r="N90"/>
      <c r="O90"/>
    </row>
    <row r="91" spans="14:15" x14ac:dyDescent="0.25">
      <c r="N91"/>
      <c r="O91"/>
    </row>
    <row r="92" spans="14:15" x14ac:dyDescent="0.25">
      <c r="N92"/>
      <c r="O92"/>
    </row>
    <row r="93" spans="14:15" x14ac:dyDescent="0.25">
      <c r="N93"/>
      <c r="O93"/>
    </row>
    <row r="94" spans="14:15" x14ac:dyDescent="0.25">
      <c r="N94"/>
      <c r="O94"/>
    </row>
    <row r="95" spans="14:15" x14ac:dyDescent="0.25">
      <c r="N95"/>
      <c r="O95"/>
    </row>
    <row r="96" spans="14:15" x14ac:dyDescent="0.25">
      <c r="N96"/>
      <c r="O96"/>
    </row>
    <row r="97" spans="14:15" x14ac:dyDescent="0.25">
      <c r="N97"/>
      <c r="O97"/>
    </row>
    <row r="98" spans="14:15" x14ac:dyDescent="0.25">
      <c r="N98"/>
      <c r="O98"/>
    </row>
    <row r="99" spans="14:15" x14ac:dyDescent="0.25">
      <c r="N99"/>
      <c r="O99"/>
    </row>
    <row r="100" spans="14:15" x14ac:dyDescent="0.25">
      <c r="N100"/>
      <c r="O100"/>
    </row>
    <row r="101" spans="14:15" x14ac:dyDescent="0.25">
      <c r="N101"/>
      <c r="O101"/>
    </row>
    <row r="102" spans="14:15" x14ac:dyDescent="0.25">
      <c r="N102"/>
      <c r="O102"/>
    </row>
    <row r="103" spans="14:15" x14ac:dyDescent="0.25">
      <c r="N103"/>
      <c r="O103"/>
    </row>
    <row r="104" spans="14:15" x14ac:dyDescent="0.25">
      <c r="N104"/>
      <c r="O104"/>
    </row>
    <row r="105" spans="14:15" x14ac:dyDescent="0.25">
      <c r="N105"/>
      <c r="O105"/>
    </row>
    <row r="106" spans="14:15" x14ac:dyDescent="0.25">
      <c r="N106"/>
      <c r="O106"/>
    </row>
    <row r="107" spans="14:15" x14ac:dyDescent="0.25">
      <c r="N107"/>
      <c r="O107"/>
    </row>
    <row r="108" spans="14:15" x14ac:dyDescent="0.25">
      <c r="N108"/>
      <c r="O108"/>
    </row>
    <row r="109" spans="14:15" x14ac:dyDescent="0.25">
      <c r="N109"/>
      <c r="O109"/>
    </row>
    <row r="110" spans="14:15" x14ac:dyDescent="0.25">
      <c r="N110"/>
      <c r="O110"/>
    </row>
    <row r="111" spans="14:15" x14ac:dyDescent="0.25">
      <c r="N111"/>
      <c r="O111"/>
    </row>
    <row r="112" spans="14:15" x14ac:dyDescent="0.25">
      <c r="N112"/>
      <c r="O112"/>
    </row>
    <row r="113" spans="14:15" x14ac:dyDescent="0.25">
      <c r="N113"/>
      <c r="O113"/>
    </row>
    <row r="114" spans="14:15" x14ac:dyDescent="0.25">
      <c r="N114"/>
      <c r="O114"/>
    </row>
    <row r="115" spans="14:15" x14ac:dyDescent="0.25">
      <c r="N115"/>
      <c r="O115"/>
    </row>
    <row r="116" spans="14:15" x14ac:dyDescent="0.25">
      <c r="N116"/>
      <c r="O116"/>
    </row>
    <row r="117" spans="14:15" x14ac:dyDescent="0.25">
      <c r="N117"/>
      <c r="O117"/>
    </row>
    <row r="118" spans="14:15" x14ac:dyDescent="0.25">
      <c r="N118"/>
      <c r="O118"/>
    </row>
    <row r="119" spans="14:15" x14ac:dyDescent="0.25">
      <c r="N119"/>
      <c r="O119"/>
    </row>
    <row r="120" spans="14:15" x14ac:dyDescent="0.25">
      <c r="N120"/>
      <c r="O120"/>
    </row>
    <row r="121" spans="14:15" x14ac:dyDescent="0.25">
      <c r="N121"/>
      <c r="O121"/>
    </row>
    <row r="122" spans="14:15" x14ac:dyDescent="0.25">
      <c r="N122"/>
      <c r="O122"/>
    </row>
    <row r="123" spans="14:15" x14ac:dyDescent="0.25">
      <c r="N123"/>
      <c r="O123"/>
    </row>
    <row r="124" spans="14:15" x14ac:dyDescent="0.25">
      <c r="N124"/>
      <c r="O124"/>
    </row>
    <row r="125" spans="14:15" x14ac:dyDescent="0.25">
      <c r="N125"/>
      <c r="O125"/>
    </row>
    <row r="126" spans="14:15" x14ac:dyDescent="0.25">
      <c r="N126"/>
      <c r="O126"/>
    </row>
    <row r="127" spans="14:15" x14ac:dyDescent="0.25">
      <c r="N127"/>
      <c r="O127"/>
    </row>
    <row r="128" spans="14:15" x14ac:dyDescent="0.25">
      <c r="N128"/>
      <c r="O128"/>
    </row>
    <row r="129" spans="14:15" x14ac:dyDescent="0.25">
      <c r="N129"/>
      <c r="O129"/>
    </row>
    <row r="130" spans="14:15" x14ac:dyDescent="0.25">
      <c r="N130"/>
      <c r="O130"/>
    </row>
    <row r="131" spans="14:15" x14ac:dyDescent="0.25">
      <c r="N131"/>
      <c r="O131"/>
    </row>
    <row r="132" spans="14:15" x14ac:dyDescent="0.25">
      <c r="N132"/>
      <c r="O132"/>
    </row>
    <row r="133" spans="14:15" x14ac:dyDescent="0.25">
      <c r="N133"/>
      <c r="O133"/>
    </row>
    <row r="134" spans="14:15" x14ac:dyDescent="0.25">
      <c r="N134"/>
      <c r="O134"/>
    </row>
    <row r="135" spans="14:15" x14ac:dyDescent="0.25">
      <c r="N135"/>
      <c r="O135"/>
    </row>
    <row r="136" spans="14:15" x14ac:dyDescent="0.25">
      <c r="N136"/>
      <c r="O136"/>
    </row>
    <row r="137" spans="14:15" x14ac:dyDescent="0.25">
      <c r="N137"/>
      <c r="O137"/>
    </row>
    <row r="138" spans="14:15" x14ac:dyDescent="0.25">
      <c r="N138"/>
      <c r="O138"/>
    </row>
    <row r="139" spans="14:15" x14ac:dyDescent="0.25">
      <c r="N139"/>
      <c r="O139"/>
    </row>
    <row r="140" spans="14:15" x14ac:dyDescent="0.25">
      <c r="N140"/>
      <c r="O140"/>
    </row>
    <row r="141" spans="14:15" x14ac:dyDescent="0.25">
      <c r="N141"/>
      <c r="O141"/>
    </row>
    <row r="142" spans="14:15" x14ac:dyDescent="0.25">
      <c r="N142"/>
      <c r="O142"/>
    </row>
    <row r="143" spans="14:15" x14ac:dyDescent="0.25">
      <c r="N143"/>
      <c r="O143"/>
    </row>
    <row r="144" spans="14:15" x14ac:dyDescent="0.25">
      <c r="N144"/>
      <c r="O144"/>
    </row>
    <row r="145" spans="14:15" x14ac:dyDescent="0.25">
      <c r="N145"/>
      <c r="O145"/>
    </row>
    <row r="146" spans="14:15" x14ac:dyDescent="0.25">
      <c r="N146"/>
      <c r="O146"/>
    </row>
    <row r="147" spans="14:15" x14ac:dyDescent="0.25">
      <c r="N147"/>
      <c r="O147"/>
    </row>
    <row r="148" spans="14:15" x14ac:dyDescent="0.25">
      <c r="N148"/>
      <c r="O148"/>
    </row>
    <row r="149" spans="14:15" x14ac:dyDescent="0.25">
      <c r="N149"/>
      <c r="O149"/>
    </row>
    <row r="150" spans="14:15" x14ac:dyDescent="0.25">
      <c r="N150"/>
      <c r="O150"/>
    </row>
    <row r="151" spans="14:15" x14ac:dyDescent="0.25">
      <c r="N151"/>
      <c r="O151"/>
    </row>
    <row r="152" spans="14:15" x14ac:dyDescent="0.25">
      <c r="N152"/>
      <c r="O152"/>
    </row>
    <row r="153" spans="14:15" x14ac:dyDescent="0.25">
      <c r="N153"/>
      <c r="O153"/>
    </row>
    <row r="154" spans="14:15" x14ac:dyDescent="0.25">
      <c r="N154"/>
      <c r="O154"/>
    </row>
    <row r="155" spans="14:15" x14ac:dyDescent="0.25">
      <c r="N155"/>
      <c r="O155"/>
    </row>
    <row r="156" spans="14:15" x14ac:dyDescent="0.25">
      <c r="N156"/>
      <c r="O156"/>
    </row>
    <row r="157" spans="14:15" x14ac:dyDescent="0.25">
      <c r="N157"/>
      <c r="O157"/>
    </row>
    <row r="158" spans="14:15" x14ac:dyDescent="0.25">
      <c r="N158"/>
      <c r="O158"/>
    </row>
    <row r="159" spans="14:15" x14ac:dyDescent="0.25">
      <c r="N159"/>
      <c r="O159"/>
    </row>
    <row r="160" spans="14:15" x14ac:dyDescent="0.25">
      <c r="N160"/>
      <c r="O160"/>
    </row>
    <row r="161" spans="14:15" x14ac:dyDescent="0.25">
      <c r="N161"/>
      <c r="O161"/>
    </row>
    <row r="162" spans="14:15" x14ac:dyDescent="0.25">
      <c r="N162"/>
      <c r="O162"/>
    </row>
    <row r="163" spans="14:15" x14ac:dyDescent="0.25">
      <c r="N163"/>
      <c r="O163"/>
    </row>
    <row r="164" spans="14:15" x14ac:dyDescent="0.25">
      <c r="N164"/>
      <c r="O164"/>
    </row>
    <row r="165" spans="14:15" x14ac:dyDescent="0.25">
      <c r="N165"/>
      <c r="O165"/>
    </row>
    <row r="166" spans="14:15" x14ac:dyDescent="0.25">
      <c r="N166"/>
      <c r="O166"/>
    </row>
    <row r="167" spans="14:15" x14ac:dyDescent="0.25">
      <c r="N167"/>
      <c r="O167"/>
    </row>
    <row r="168" spans="14:15" x14ac:dyDescent="0.25">
      <c r="N168"/>
      <c r="O168"/>
    </row>
    <row r="169" spans="14:15" x14ac:dyDescent="0.25">
      <c r="N169"/>
      <c r="O169"/>
    </row>
    <row r="170" spans="14:15" x14ac:dyDescent="0.25">
      <c r="N170"/>
      <c r="O170"/>
    </row>
    <row r="171" spans="14:15" x14ac:dyDescent="0.25">
      <c r="N171"/>
      <c r="O171"/>
    </row>
    <row r="172" spans="14:15" x14ac:dyDescent="0.25">
      <c r="N172"/>
      <c r="O172"/>
    </row>
    <row r="173" spans="14:15" x14ac:dyDescent="0.25">
      <c r="N173"/>
      <c r="O173"/>
    </row>
    <row r="174" spans="14:15" x14ac:dyDescent="0.25">
      <c r="N174"/>
      <c r="O174"/>
    </row>
    <row r="175" spans="14:15" x14ac:dyDescent="0.25">
      <c r="N175"/>
      <c r="O175"/>
    </row>
    <row r="176" spans="14:15" x14ac:dyDescent="0.25">
      <c r="N176"/>
      <c r="O176"/>
    </row>
    <row r="177" spans="14:15" x14ac:dyDescent="0.25">
      <c r="N177"/>
      <c r="O177"/>
    </row>
    <row r="178" spans="14:15" x14ac:dyDescent="0.25">
      <c r="N178"/>
      <c r="O178"/>
    </row>
    <row r="179" spans="14:15" x14ac:dyDescent="0.25">
      <c r="N179"/>
      <c r="O179"/>
    </row>
    <row r="180" spans="14:15" x14ac:dyDescent="0.25">
      <c r="N180"/>
      <c r="O180"/>
    </row>
    <row r="181" spans="14:15" x14ac:dyDescent="0.25">
      <c r="N181"/>
      <c r="O181"/>
    </row>
    <row r="182" spans="14:15" x14ac:dyDescent="0.25">
      <c r="N182"/>
      <c r="O182"/>
    </row>
    <row r="183" spans="14:15" x14ac:dyDescent="0.25">
      <c r="N183"/>
      <c r="O183"/>
    </row>
    <row r="184" spans="14:15" x14ac:dyDescent="0.25">
      <c r="N184"/>
      <c r="O184"/>
    </row>
    <row r="185" spans="14:15" x14ac:dyDescent="0.25">
      <c r="N185"/>
      <c r="O185"/>
    </row>
    <row r="186" spans="14:15" x14ac:dyDescent="0.25">
      <c r="N186"/>
      <c r="O186"/>
    </row>
    <row r="187" spans="14:15" x14ac:dyDescent="0.25">
      <c r="N187"/>
      <c r="O187"/>
    </row>
    <row r="188" spans="14:15" x14ac:dyDescent="0.25">
      <c r="N188"/>
      <c r="O188"/>
    </row>
    <row r="189" spans="14:15" x14ac:dyDescent="0.25">
      <c r="N189"/>
      <c r="O189"/>
    </row>
    <row r="190" spans="14:15" x14ac:dyDescent="0.25">
      <c r="N190"/>
      <c r="O190"/>
    </row>
    <row r="191" spans="14:15" x14ac:dyDescent="0.25">
      <c r="N191"/>
      <c r="O191"/>
    </row>
    <row r="192" spans="14:15" x14ac:dyDescent="0.25">
      <c r="N192"/>
      <c r="O192"/>
    </row>
    <row r="193" spans="14:15" x14ac:dyDescent="0.25">
      <c r="N193"/>
      <c r="O193"/>
    </row>
    <row r="194" spans="14:15" x14ac:dyDescent="0.25">
      <c r="N194"/>
      <c r="O194"/>
    </row>
    <row r="195" spans="14:15" x14ac:dyDescent="0.25">
      <c r="N195"/>
      <c r="O195"/>
    </row>
    <row r="196" spans="14:15" x14ac:dyDescent="0.25">
      <c r="N196"/>
      <c r="O196"/>
    </row>
    <row r="197" spans="14:15" x14ac:dyDescent="0.25">
      <c r="N197"/>
      <c r="O197"/>
    </row>
    <row r="198" spans="14:15" x14ac:dyDescent="0.25">
      <c r="N198"/>
      <c r="O198"/>
    </row>
    <row r="199" spans="14:15" x14ac:dyDescent="0.25">
      <c r="N199"/>
      <c r="O199"/>
    </row>
    <row r="200" spans="14:15" x14ac:dyDescent="0.25">
      <c r="N200"/>
      <c r="O200"/>
    </row>
    <row r="201" spans="14:15" x14ac:dyDescent="0.25">
      <c r="N201"/>
      <c r="O201"/>
    </row>
    <row r="202" spans="14:15" x14ac:dyDescent="0.25">
      <c r="N202"/>
      <c r="O202"/>
    </row>
    <row r="203" spans="14:15" x14ac:dyDescent="0.25">
      <c r="N203"/>
      <c r="O203"/>
    </row>
    <row r="204" spans="14:15" x14ac:dyDescent="0.25">
      <c r="N204"/>
      <c r="O204"/>
    </row>
    <row r="205" spans="14:15" x14ac:dyDescent="0.25">
      <c r="N205"/>
      <c r="O205"/>
    </row>
    <row r="206" spans="14:15" x14ac:dyDescent="0.25">
      <c r="N206"/>
      <c r="O206"/>
    </row>
    <row r="207" spans="14:15" x14ac:dyDescent="0.25">
      <c r="N207"/>
      <c r="O207"/>
    </row>
    <row r="208" spans="14:15" x14ac:dyDescent="0.25">
      <c r="N208"/>
      <c r="O208"/>
    </row>
    <row r="209" spans="14:15" x14ac:dyDescent="0.25">
      <c r="N209"/>
      <c r="O209"/>
    </row>
    <row r="210" spans="14:15" x14ac:dyDescent="0.25">
      <c r="N210"/>
      <c r="O210"/>
    </row>
    <row r="211" spans="14:15" x14ac:dyDescent="0.25">
      <c r="N211"/>
      <c r="O211"/>
    </row>
    <row r="212" spans="14:15" x14ac:dyDescent="0.25">
      <c r="N212"/>
      <c r="O212"/>
    </row>
    <row r="213" spans="14:15" x14ac:dyDescent="0.25">
      <c r="N213"/>
      <c r="O213"/>
    </row>
    <row r="214" spans="14:15" x14ac:dyDescent="0.25">
      <c r="N214"/>
      <c r="O214"/>
    </row>
    <row r="215" spans="14:15" x14ac:dyDescent="0.25">
      <c r="N215"/>
      <c r="O215"/>
    </row>
    <row r="216" spans="14:15" x14ac:dyDescent="0.25">
      <c r="N216"/>
      <c r="O216"/>
    </row>
    <row r="217" spans="14:15" x14ac:dyDescent="0.25">
      <c r="N217"/>
      <c r="O217"/>
    </row>
    <row r="218" spans="14:15" x14ac:dyDescent="0.25">
      <c r="N218"/>
      <c r="O218"/>
    </row>
    <row r="219" spans="14:15" x14ac:dyDescent="0.25">
      <c r="N219"/>
      <c r="O219"/>
    </row>
    <row r="220" spans="14:15" x14ac:dyDescent="0.25">
      <c r="N220"/>
      <c r="O220"/>
    </row>
    <row r="221" spans="14:15" x14ac:dyDescent="0.25">
      <c r="N221"/>
      <c r="O221"/>
    </row>
    <row r="222" spans="14:15" x14ac:dyDescent="0.25">
      <c r="N222"/>
      <c r="O222"/>
    </row>
    <row r="223" spans="14:15" x14ac:dyDescent="0.25">
      <c r="N223"/>
      <c r="O223"/>
    </row>
    <row r="224" spans="14:15" x14ac:dyDescent="0.25">
      <c r="N224"/>
      <c r="O224"/>
    </row>
    <row r="225" spans="14:15" x14ac:dyDescent="0.25">
      <c r="N225"/>
      <c r="O225"/>
    </row>
    <row r="226" spans="14:15" x14ac:dyDescent="0.25">
      <c r="N226"/>
      <c r="O226"/>
    </row>
    <row r="227" spans="14:15" x14ac:dyDescent="0.25">
      <c r="N227"/>
      <c r="O227"/>
    </row>
    <row r="228" spans="14:15" x14ac:dyDescent="0.25">
      <c r="N228"/>
      <c r="O228"/>
    </row>
    <row r="229" spans="14:15" x14ac:dyDescent="0.25">
      <c r="N229"/>
      <c r="O229"/>
    </row>
    <row r="230" spans="14:15" x14ac:dyDescent="0.25">
      <c r="N230"/>
      <c r="O230"/>
    </row>
    <row r="231" spans="14:15" x14ac:dyDescent="0.25">
      <c r="N231"/>
      <c r="O231"/>
    </row>
    <row r="232" spans="14:15" x14ac:dyDescent="0.25">
      <c r="N232"/>
      <c r="O232"/>
    </row>
    <row r="233" spans="14:15" x14ac:dyDescent="0.25">
      <c r="N233"/>
      <c r="O233"/>
    </row>
    <row r="234" spans="14:15" x14ac:dyDescent="0.25">
      <c r="N234"/>
      <c r="O234"/>
    </row>
    <row r="235" spans="14:15" x14ac:dyDescent="0.25">
      <c r="N235"/>
      <c r="O235"/>
    </row>
    <row r="236" spans="14:15" x14ac:dyDescent="0.25">
      <c r="N236"/>
      <c r="O236"/>
    </row>
    <row r="237" spans="14:15" x14ac:dyDescent="0.25">
      <c r="N237"/>
      <c r="O237"/>
    </row>
    <row r="238" spans="14:15" x14ac:dyDescent="0.25">
      <c r="N238"/>
      <c r="O238"/>
    </row>
    <row r="239" spans="14:15" x14ac:dyDescent="0.25">
      <c r="N239"/>
      <c r="O239"/>
    </row>
    <row r="240" spans="14:15" x14ac:dyDescent="0.25">
      <c r="N240"/>
      <c r="O240"/>
    </row>
    <row r="241" spans="14:15" x14ac:dyDescent="0.25">
      <c r="N241"/>
      <c r="O241"/>
    </row>
    <row r="242" spans="14:15" x14ac:dyDescent="0.25">
      <c r="N242"/>
      <c r="O242"/>
    </row>
    <row r="243" spans="14:15" x14ac:dyDescent="0.25">
      <c r="N243"/>
      <c r="O243"/>
    </row>
    <row r="244" spans="14:15" x14ac:dyDescent="0.25">
      <c r="N244"/>
      <c r="O244"/>
    </row>
    <row r="245" spans="14:15" x14ac:dyDescent="0.25">
      <c r="N245"/>
      <c r="O245"/>
    </row>
    <row r="246" spans="14:15" x14ac:dyDescent="0.25">
      <c r="N246"/>
      <c r="O246"/>
    </row>
    <row r="247" spans="14:15" x14ac:dyDescent="0.25">
      <c r="N247"/>
      <c r="O247"/>
    </row>
    <row r="248" spans="14:15" x14ac:dyDescent="0.25">
      <c r="N248"/>
      <c r="O248"/>
    </row>
    <row r="249" spans="14:15" x14ac:dyDescent="0.25">
      <c r="N249"/>
      <c r="O249"/>
    </row>
    <row r="250" spans="14:15" x14ac:dyDescent="0.25">
      <c r="N250"/>
      <c r="O250"/>
    </row>
    <row r="251" spans="14:15" x14ac:dyDescent="0.25">
      <c r="N251"/>
      <c r="O251"/>
    </row>
    <row r="252" spans="14:15" x14ac:dyDescent="0.25">
      <c r="N252"/>
      <c r="O252"/>
    </row>
    <row r="253" spans="14:15" x14ac:dyDescent="0.25">
      <c r="N253"/>
      <c r="O253"/>
    </row>
    <row r="254" spans="14:15" x14ac:dyDescent="0.25">
      <c r="N254"/>
      <c r="O254"/>
    </row>
    <row r="255" spans="14:15" x14ac:dyDescent="0.25">
      <c r="N255"/>
      <c r="O255"/>
    </row>
    <row r="256" spans="14:15" x14ac:dyDescent="0.25">
      <c r="N256"/>
      <c r="O256"/>
    </row>
    <row r="257" spans="14:15" x14ac:dyDescent="0.25">
      <c r="N257"/>
      <c r="O257"/>
    </row>
    <row r="258" spans="14:15" x14ac:dyDescent="0.25">
      <c r="N258"/>
      <c r="O258"/>
    </row>
    <row r="259" spans="14:15" x14ac:dyDescent="0.25">
      <c r="N259"/>
      <c r="O259"/>
    </row>
    <row r="260" spans="14:15" x14ac:dyDescent="0.25">
      <c r="N260"/>
      <c r="O260"/>
    </row>
    <row r="261" spans="14:15" x14ac:dyDescent="0.25">
      <c r="N261"/>
      <c r="O261"/>
    </row>
    <row r="262" spans="14:15" x14ac:dyDescent="0.25">
      <c r="N262"/>
      <c r="O262"/>
    </row>
    <row r="263" spans="14:15" x14ac:dyDescent="0.25">
      <c r="N263"/>
      <c r="O263"/>
    </row>
    <row r="264" spans="14:15" x14ac:dyDescent="0.25">
      <c r="N264"/>
      <c r="O264"/>
    </row>
    <row r="265" spans="14:15" x14ac:dyDescent="0.25">
      <c r="N265"/>
      <c r="O265"/>
    </row>
    <row r="266" spans="14:15" x14ac:dyDescent="0.25">
      <c r="N266"/>
      <c r="O266"/>
    </row>
    <row r="267" spans="14:15" x14ac:dyDescent="0.25">
      <c r="N267"/>
      <c r="O267"/>
    </row>
    <row r="268" spans="14:15" x14ac:dyDescent="0.25">
      <c r="N268"/>
      <c r="O268"/>
    </row>
    <row r="269" spans="14:15" x14ac:dyDescent="0.25">
      <c r="N269"/>
      <c r="O269"/>
    </row>
    <row r="270" spans="14:15" x14ac:dyDescent="0.25">
      <c r="N270"/>
      <c r="O270"/>
    </row>
    <row r="271" spans="14:15" x14ac:dyDescent="0.25">
      <c r="N271"/>
      <c r="O271"/>
    </row>
    <row r="272" spans="14:15" x14ac:dyDescent="0.25">
      <c r="N272"/>
      <c r="O272"/>
    </row>
    <row r="273" spans="14:15" x14ac:dyDescent="0.25">
      <c r="N273"/>
      <c r="O273"/>
    </row>
    <row r="274" spans="14:15" x14ac:dyDescent="0.25">
      <c r="N274"/>
      <c r="O274"/>
    </row>
    <row r="275" spans="14:15" x14ac:dyDescent="0.25">
      <c r="N275"/>
      <c r="O275"/>
    </row>
    <row r="276" spans="14:15" x14ac:dyDescent="0.25">
      <c r="N276"/>
      <c r="O276"/>
    </row>
    <row r="277" spans="14:15" x14ac:dyDescent="0.25">
      <c r="N277"/>
      <c r="O277"/>
    </row>
    <row r="278" spans="14:15" x14ac:dyDescent="0.25">
      <c r="N278"/>
      <c r="O278"/>
    </row>
    <row r="279" spans="14:15" x14ac:dyDescent="0.25">
      <c r="N279"/>
      <c r="O279"/>
    </row>
    <row r="280" spans="14:15" x14ac:dyDescent="0.25">
      <c r="N280"/>
      <c r="O280"/>
    </row>
    <row r="281" spans="14:15" x14ac:dyDescent="0.25">
      <c r="N281"/>
      <c r="O281"/>
    </row>
    <row r="282" spans="14:15" x14ac:dyDescent="0.25">
      <c r="N282"/>
      <c r="O282"/>
    </row>
    <row r="283" spans="14:15" x14ac:dyDescent="0.25">
      <c r="N283"/>
      <c r="O283"/>
    </row>
    <row r="284" spans="14:15" x14ac:dyDescent="0.25">
      <c r="N284"/>
      <c r="O284"/>
    </row>
    <row r="285" spans="14:15" x14ac:dyDescent="0.25">
      <c r="N285"/>
      <c r="O285"/>
    </row>
    <row r="286" spans="14:15" x14ac:dyDescent="0.25">
      <c r="N286"/>
      <c r="O286"/>
    </row>
    <row r="287" spans="14:15" x14ac:dyDescent="0.25">
      <c r="N287"/>
      <c r="O287"/>
    </row>
    <row r="288" spans="14:15" x14ac:dyDescent="0.25">
      <c r="N288"/>
      <c r="O288"/>
    </row>
    <row r="289" spans="14:15" x14ac:dyDescent="0.25">
      <c r="N289"/>
      <c r="O289"/>
    </row>
    <row r="290" spans="14:15" x14ac:dyDescent="0.25">
      <c r="N290"/>
      <c r="O290"/>
    </row>
    <row r="291" spans="14:15" x14ac:dyDescent="0.25">
      <c r="N291"/>
      <c r="O291"/>
    </row>
    <row r="292" spans="14:15" x14ac:dyDescent="0.25">
      <c r="N292"/>
      <c r="O292"/>
    </row>
    <row r="293" spans="14:15" x14ac:dyDescent="0.25">
      <c r="N293"/>
      <c r="O293"/>
    </row>
    <row r="294" spans="14:15" x14ac:dyDescent="0.25">
      <c r="N294"/>
      <c r="O294"/>
    </row>
    <row r="295" spans="14:15" x14ac:dyDescent="0.25">
      <c r="N295"/>
      <c r="O295"/>
    </row>
    <row r="296" spans="14:15" x14ac:dyDescent="0.25">
      <c r="N296"/>
      <c r="O296"/>
    </row>
    <row r="297" spans="14:15" x14ac:dyDescent="0.25">
      <c r="N297"/>
      <c r="O297"/>
    </row>
    <row r="298" spans="14:15" x14ac:dyDescent="0.25">
      <c r="N298"/>
      <c r="O298"/>
    </row>
    <row r="299" spans="14:15" x14ac:dyDescent="0.25">
      <c r="N299"/>
      <c r="O299"/>
    </row>
    <row r="300" spans="14:15" x14ac:dyDescent="0.25">
      <c r="N300"/>
      <c r="O300"/>
    </row>
    <row r="301" spans="14:15" x14ac:dyDescent="0.25">
      <c r="N301"/>
      <c r="O301"/>
    </row>
    <row r="302" spans="14:15" x14ac:dyDescent="0.25">
      <c r="N302"/>
      <c r="O302"/>
    </row>
    <row r="303" spans="14:15" x14ac:dyDescent="0.25">
      <c r="N303"/>
      <c r="O303"/>
    </row>
    <row r="304" spans="14:15" x14ac:dyDescent="0.25">
      <c r="N304"/>
      <c r="O304"/>
    </row>
    <row r="305" spans="14:15" x14ac:dyDescent="0.25">
      <c r="N305"/>
      <c r="O305"/>
    </row>
    <row r="306" spans="14:15" x14ac:dyDescent="0.25">
      <c r="N306"/>
      <c r="O306"/>
    </row>
    <row r="307" spans="14:15" x14ac:dyDescent="0.25">
      <c r="N307"/>
      <c r="O307"/>
    </row>
    <row r="308" spans="14:15" x14ac:dyDescent="0.25">
      <c r="N308"/>
      <c r="O308"/>
    </row>
    <row r="309" spans="14:15" x14ac:dyDescent="0.25">
      <c r="N309"/>
      <c r="O309"/>
    </row>
    <row r="310" spans="14:15" x14ac:dyDescent="0.25">
      <c r="N310"/>
      <c r="O310"/>
    </row>
    <row r="311" spans="14:15" x14ac:dyDescent="0.25">
      <c r="N311"/>
      <c r="O311"/>
    </row>
    <row r="312" spans="14:15" x14ac:dyDescent="0.25">
      <c r="N312"/>
      <c r="O312"/>
    </row>
    <row r="313" spans="14:15" x14ac:dyDescent="0.25">
      <c r="N313"/>
      <c r="O313"/>
    </row>
    <row r="314" spans="14:15" x14ac:dyDescent="0.25">
      <c r="N314"/>
      <c r="O314"/>
    </row>
    <row r="315" spans="14:15" x14ac:dyDescent="0.25">
      <c r="N315"/>
      <c r="O315"/>
    </row>
    <row r="316" spans="14:15" x14ac:dyDescent="0.25">
      <c r="N316"/>
      <c r="O316"/>
    </row>
    <row r="317" spans="14:15" x14ac:dyDescent="0.25">
      <c r="N317"/>
      <c r="O317"/>
    </row>
    <row r="318" spans="14:15" x14ac:dyDescent="0.25">
      <c r="N318"/>
      <c r="O318"/>
    </row>
    <row r="319" spans="14:15" x14ac:dyDescent="0.25">
      <c r="N319"/>
      <c r="O319"/>
    </row>
    <row r="320" spans="14:15" x14ac:dyDescent="0.25">
      <c r="N320"/>
      <c r="O320"/>
    </row>
    <row r="321" spans="14:15" x14ac:dyDescent="0.25">
      <c r="N321"/>
      <c r="O321"/>
    </row>
    <row r="322" spans="14:15" x14ac:dyDescent="0.25">
      <c r="N322"/>
      <c r="O322"/>
    </row>
    <row r="323" spans="14:15" x14ac:dyDescent="0.25">
      <c r="N323"/>
      <c r="O323"/>
    </row>
    <row r="324" spans="14:15" x14ac:dyDescent="0.25">
      <c r="N324"/>
      <c r="O324"/>
    </row>
    <row r="325" spans="14:15" x14ac:dyDescent="0.25">
      <c r="N325"/>
      <c r="O325"/>
    </row>
    <row r="326" spans="14:15" x14ac:dyDescent="0.25">
      <c r="N326"/>
      <c r="O326"/>
    </row>
    <row r="327" spans="14:15" x14ac:dyDescent="0.25">
      <c r="N327"/>
      <c r="O327"/>
    </row>
    <row r="328" spans="14:15" x14ac:dyDescent="0.25">
      <c r="N328"/>
      <c r="O328"/>
    </row>
    <row r="329" spans="14:15" x14ac:dyDescent="0.25">
      <c r="N329"/>
      <c r="O329"/>
    </row>
    <row r="330" spans="14:15" x14ac:dyDescent="0.25">
      <c r="N330"/>
      <c r="O330"/>
    </row>
    <row r="331" spans="14:15" x14ac:dyDescent="0.25">
      <c r="N331"/>
      <c r="O331"/>
    </row>
    <row r="332" spans="14:15" x14ac:dyDescent="0.25">
      <c r="N332"/>
      <c r="O332"/>
    </row>
    <row r="333" spans="14:15" x14ac:dyDescent="0.25">
      <c r="N333"/>
      <c r="O333"/>
    </row>
    <row r="334" spans="14:15" x14ac:dyDescent="0.25">
      <c r="N334"/>
      <c r="O334"/>
    </row>
    <row r="335" spans="14:15" x14ac:dyDescent="0.25">
      <c r="N335"/>
      <c r="O335"/>
    </row>
    <row r="336" spans="14:15" x14ac:dyDescent="0.25">
      <c r="N336"/>
      <c r="O336"/>
    </row>
    <row r="337" spans="14:15" x14ac:dyDescent="0.25">
      <c r="N337"/>
      <c r="O337"/>
    </row>
    <row r="338" spans="14:15" x14ac:dyDescent="0.25">
      <c r="N338"/>
      <c r="O338"/>
    </row>
    <row r="339" spans="14:15" x14ac:dyDescent="0.25">
      <c r="N339"/>
      <c r="O339"/>
    </row>
    <row r="340" spans="14:15" x14ac:dyDescent="0.25">
      <c r="N340"/>
      <c r="O340"/>
    </row>
    <row r="341" spans="14:15" x14ac:dyDescent="0.25">
      <c r="N341"/>
      <c r="O341"/>
    </row>
    <row r="342" spans="14:15" x14ac:dyDescent="0.25">
      <c r="N342"/>
      <c r="O342"/>
    </row>
    <row r="343" spans="14:15" x14ac:dyDescent="0.25">
      <c r="N343"/>
      <c r="O343"/>
    </row>
    <row r="344" spans="14:15" x14ac:dyDescent="0.25">
      <c r="N344"/>
      <c r="O344"/>
    </row>
    <row r="345" spans="14:15" x14ac:dyDescent="0.25">
      <c r="N345"/>
      <c r="O345"/>
    </row>
    <row r="346" spans="14:15" x14ac:dyDescent="0.25">
      <c r="N346"/>
      <c r="O346"/>
    </row>
    <row r="347" spans="14:15" x14ac:dyDescent="0.25">
      <c r="N347"/>
      <c r="O347"/>
    </row>
    <row r="348" spans="14:15" x14ac:dyDescent="0.25">
      <c r="N348"/>
      <c r="O348"/>
    </row>
    <row r="349" spans="14:15" x14ac:dyDescent="0.25">
      <c r="N349"/>
      <c r="O349"/>
    </row>
    <row r="350" spans="14:15" x14ac:dyDescent="0.25">
      <c r="N350"/>
      <c r="O350"/>
    </row>
    <row r="351" spans="14:15" x14ac:dyDescent="0.25">
      <c r="N351"/>
      <c r="O351"/>
    </row>
    <row r="352" spans="14:15" x14ac:dyDescent="0.25">
      <c r="N352"/>
      <c r="O352"/>
    </row>
    <row r="353" spans="14:15" x14ac:dyDescent="0.25">
      <c r="N353"/>
      <c r="O353"/>
    </row>
    <row r="354" spans="14:15" x14ac:dyDescent="0.25">
      <c r="N354"/>
      <c r="O354"/>
    </row>
    <row r="355" spans="14:15" x14ac:dyDescent="0.25">
      <c r="N355"/>
      <c r="O355"/>
    </row>
    <row r="356" spans="14:15" x14ac:dyDescent="0.25">
      <c r="N356"/>
      <c r="O356"/>
    </row>
    <row r="357" spans="14:15" x14ac:dyDescent="0.25">
      <c r="N357"/>
      <c r="O357"/>
    </row>
    <row r="358" spans="14:15" x14ac:dyDescent="0.25">
      <c r="N358"/>
      <c r="O358"/>
    </row>
    <row r="359" spans="14:15" x14ac:dyDescent="0.25">
      <c r="N359"/>
      <c r="O359"/>
    </row>
    <row r="360" spans="14:15" x14ac:dyDescent="0.25">
      <c r="N360"/>
      <c r="O360"/>
    </row>
    <row r="361" spans="14:15" x14ac:dyDescent="0.25">
      <c r="N361"/>
      <c r="O361"/>
    </row>
    <row r="362" spans="14:15" x14ac:dyDescent="0.25">
      <c r="N362"/>
      <c r="O362"/>
    </row>
    <row r="363" spans="14:15" x14ac:dyDescent="0.25">
      <c r="N363"/>
      <c r="O363"/>
    </row>
    <row r="364" spans="14:15" x14ac:dyDescent="0.25">
      <c r="N364"/>
      <c r="O364"/>
    </row>
    <row r="365" spans="14:15" x14ac:dyDescent="0.25">
      <c r="N365"/>
      <c r="O365"/>
    </row>
    <row r="366" spans="14:15" x14ac:dyDescent="0.25">
      <c r="N366"/>
      <c r="O366"/>
    </row>
    <row r="367" spans="14:15" x14ac:dyDescent="0.25">
      <c r="N367"/>
      <c r="O367"/>
    </row>
    <row r="368" spans="14:15" x14ac:dyDescent="0.25">
      <c r="N368"/>
      <c r="O368"/>
    </row>
    <row r="369" spans="14:15" x14ac:dyDescent="0.25">
      <c r="N369"/>
      <c r="O369"/>
    </row>
    <row r="370" spans="14:15" x14ac:dyDescent="0.25">
      <c r="N370"/>
      <c r="O370"/>
    </row>
    <row r="371" spans="14:15" x14ac:dyDescent="0.25">
      <c r="N371"/>
      <c r="O371"/>
    </row>
    <row r="372" spans="14:15" x14ac:dyDescent="0.25">
      <c r="N372"/>
      <c r="O372"/>
    </row>
    <row r="373" spans="14:15" x14ac:dyDescent="0.25">
      <c r="N373"/>
      <c r="O373"/>
    </row>
    <row r="374" spans="14:15" x14ac:dyDescent="0.25">
      <c r="N374"/>
      <c r="O374"/>
    </row>
    <row r="375" spans="14:15" x14ac:dyDescent="0.25">
      <c r="N375"/>
      <c r="O375"/>
    </row>
    <row r="376" spans="14:15" x14ac:dyDescent="0.25">
      <c r="N376"/>
      <c r="O376"/>
    </row>
    <row r="377" spans="14:15" x14ac:dyDescent="0.25">
      <c r="N377"/>
      <c r="O377"/>
    </row>
    <row r="378" spans="14:15" x14ac:dyDescent="0.25">
      <c r="N378"/>
      <c r="O378"/>
    </row>
    <row r="379" spans="14:15" x14ac:dyDescent="0.25">
      <c r="N379"/>
      <c r="O379"/>
    </row>
    <row r="380" spans="14:15" x14ac:dyDescent="0.25">
      <c r="N380"/>
      <c r="O380"/>
    </row>
    <row r="381" spans="14:15" x14ac:dyDescent="0.25">
      <c r="N381"/>
      <c r="O381"/>
    </row>
    <row r="382" spans="14:15" x14ac:dyDescent="0.25">
      <c r="N382"/>
      <c r="O382"/>
    </row>
    <row r="383" spans="14:15" x14ac:dyDescent="0.25">
      <c r="N383"/>
      <c r="O383"/>
    </row>
    <row r="384" spans="14:15" x14ac:dyDescent="0.25">
      <c r="N384"/>
      <c r="O384"/>
    </row>
    <row r="385" spans="14:15" x14ac:dyDescent="0.25">
      <c r="N385"/>
      <c r="O385"/>
    </row>
    <row r="386" spans="14:15" x14ac:dyDescent="0.25">
      <c r="N386"/>
      <c r="O386"/>
    </row>
    <row r="387" spans="14:15" x14ac:dyDescent="0.25">
      <c r="N387"/>
      <c r="O387"/>
    </row>
    <row r="388" spans="14:15" x14ac:dyDescent="0.25">
      <c r="N388"/>
      <c r="O388"/>
    </row>
    <row r="389" spans="14:15" x14ac:dyDescent="0.25">
      <c r="N389"/>
      <c r="O389"/>
    </row>
    <row r="390" spans="14:15" x14ac:dyDescent="0.25">
      <c r="N390"/>
      <c r="O390"/>
    </row>
  </sheetData>
  <sheetProtection autoFilter="0"/>
  <autoFilter ref="A1:O97"/>
  <mergeCells count="120">
    <mergeCell ref="O4:O5"/>
    <mergeCell ref="O6:O7"/>
    <mergeCell ref="O8:O9"/>
    <mergeCell ref="O10:O11"/>
    <mergeCell ref="O12:O13"/>
    <mergeCell ref="N22:N23"/>
    <mergeCell ref="O16:O17"/>
    <mergeCell ref="O18:O19"/>
    <mergeCell ref="O20:O21"/>
    <mergeCell ref="B22:B23"/>
    <mergeCell ref="I28:I29"/>
    <mergeCell ref="K28:K29"/>
    <mergeCell ref="K22:K23"/>
    <mergeCell ref="L22:L23"/>
    <mergeCell ref="N24:N25"/>
    <mergeCell ref="O28:O29"/>
    <mergeCell ref="O30:O31"/>
    <mergeCell ref="O14:O15"/>
    <mergeCell ref="C28:C29"/>
    <mergeCell ref="O24:O25"/>
    <mergeCell ref="N14:N15"/>
    <mergeCell ref="N16:N17"/>
    <mergeCell ref="N18:N19"/>
    <mergeCell ref="N20:N21"/>
    <mergeCell ref="O22:O23"/>
    <mergeCell ref="A30:A31"/>
    <mergeCell ref="B30:B31"/>
    <mergeCell ref="C30:C31"/>
    <mergeCell ref="I30:I31"/>
    <mergeCell ref="K30:K31"/>
    <mergeCell ref="L30:L31"/>
    <mergeCell ref="A28:A29"/>
    <mergeCell ref="B28:B29"/>
    <mergeCell ref="N28:N29"/>
    <mergeCell ref="N30:N31"/>
    <mergeCell ref="L28:L29"/>
    <mergeCell ref="A26:A27"/>
    <mergeCell ref="B26:B27"/>
    <mergeCell ref="C26:C27"/>
    <mergeCell ref="I26:I27"/>
    <mergeCell ref="N26:N27"/>
    <mergeCell ref="C22:C23"/>
    <mergeCell ref="I22:I23"/>
    <mergeCell ref="O2:O3"/>
    <mergeCell ref="K26:K27"/>
    <mergeCell ref="L26:L27"/>
    <mergeCell ref="A24:A25"/>
    <mergeCell ref="B24:B25"/>
    <mergeCell ref="C24:C25"/>
    <mergeCell ref="I24:I25"/>
    <mergeCell ref="K24:K25"/>
    <mergeCell ref="L24:L25"/>
    <mergeCell ref="A22:A23"/>
    <mergeCell ref="O26:O27"/>
    <mergeCell ref="N2:N3"/>
    <mergeCell ref="N4:N5"/>
    <mergeCell ref="N6:N7"/>
    <mergeCell ref="N8:N9"/>
    <mergeCell ref="N10:N11"/>
    <mergeCell ref="N12:N13"/>
    <mergeCell ref="A16:A17"/>
    <mergeCell ref="B16:B17"/>
    <mergeCell ref="C16:C17"/>
    <mergeCell ref="I16:I17"/>
    <mergeCell ref="K16:K17"/>
    <mergeCell ref="L16:L17"/>
    <mergeCell ref="L20:L21"/>
    <mergeCell ref="A18:A19"/>
    <mergeCell ref="B18:B19"/>
    <mergeCell ref="C18:C19"/>
    <mergeCell ref="I18:I19"/>
    <mergeCell ref="K18:K19"/>
    <mergeCell ref="L18:L19"/>
    <mergeCell ref="A20:A21"/>
    <mergeCell ref="B20:B21"/>
    <mergeCell ref="C20:C21"/>
    <mergeCell ref="I20:I21"/>
    <mergeCell ref="K20:K21"/>
    <mergeCell ref="I10:I11"/>
    <mergeCell ref="K12:K13"/>
    <mergeCell ref="L12:L13"/>
    <mergeCell ref="A10:A11"/>
    <mergeCell ref="B10:B11"/>
    <mergeCell ref="C10:C11"/>
    <mergeCell ref="C14:C15"/>
    <mergeCell ref="I12:I13"/>
    <mergeCell ref="K14:K15"/>
    <mergeCell ref="L14:L15"/>
    <mergeCell ref="A12:A13"/>
    <mergeCell ref="B12:B13"/>
    <mergeCell ref="C12:C13"/>
    <mergeCell ref="K10:K11"/>
    <mergeCell ref="L10:L11"/>
    <mergeCell ref="I14:I15"/>
    <mergeCell ref="A14:A15"/>
    <mergeCell ref="B14:B15"/>
    <mergeCell ref="I6:I7"/>
    <mergeCell ref="K8:K9"/>
    <mergeCell ref="L8:L9"/>
    <mergeCell ref="A6:A7"/>
    <mergeCell ref="B6:B7"/>
    <mergeCell ref="C6:C7"/>
    <mergeCell ref="K6:K7"/>
    <mergeCell ref="L6:L7"/>
    <mergeCell ref="I8:I9"/>
    <mergeCell ref="A8:A9"/>
    <mergeCell ref="B8:B9"/>
    <mergeCell ref="C8:C9"/>
    <mergeCell ref="L4:L5"/>
    <mergeCell ref="L2:L3"/>
    <mergeCell ref="A4:A5"/>
    <mergeCell ref="B4:B5"/>
    <mergeCell ref="C4:C5"/>
    <mergeCell ref="I4:I5"/>
    <mergeCell ref="A2:A3"/>
    <mergeCell ref="B2:B3"/>
    <mergeCell ref="C2:C3"/>
    <mergeCell ref="I2:I3"/>
    <mergeCell ref="K2:K3"/>
    <mergeCell ref="K4:K5"/>
  </mergeCells>
  <conditionalFormatting sqref="L391:L1048576 L1:L4 L6:L31">
    <cfRule type="containsText" dxfId="2407" priority="10" operator="containsText" text="Ignore">
      <formula>NOT(ISERROR(SEARCH("Ignore",L1)))</formula>
    </cfRule>
  </conditionalFormatting>
  <conditionalFormatting sqref="J5 J391:L1048576 J1:L4 J6:L31">
    <cfRule type="containsText" dxfId="2406" priority="4" operator="containsText" text="Review">
      <formula>NOT(ISERROR(SEARCH("Review",J1)))</formula>
    </cfRule>
    <cfRule type="containsText" dxfId="2405" priority="5" operator="containsText" text="Other">
      <formula>NOT(ISERROR(SEARCH("Other",J1)))</formula>
    </cfRule>
    <cfRule type="containsText" dxfId="2404" priority="6" operator="containsText" text="Incomplete">
      <formula>NOT(ISERROR(SEARCH("Incomplete",J1)))</formula>
    </cfRule>
    <cfRule type="containsText" dxfId="2403" priority="7" operator="containsText" text="Untraceable">
      <formula>NOT(ISERROR(SEARCH("Untraceable",J1)))</formula>
    </cfRule>
    <cfRule type="containsText" dxfId="2402" priority="8" operator="containsText" text="Completed">
      <formula>NOT(ISERROR(SEARCH("Completed",J1)))</formula>
    </cfRule>
  </conditionalFormatting>
  <conditionalFormatting sqref="N1:O1 J5 N4 N6 N8 N10 N391:O1048576 N12 N14 N16 N18 N20 N22 N24 N26 N28 N30 J391:L1048576 J1:L4 J6:L31 N2">
    <cfRule type="containsText" dxfId="2401" priority="9" operator="containsText" text="In Progress">
      <formula>NOT(ISERROR(SEARCH("In Progress",J1)))</formula>
    </cfRule>
  </conditionalFormatting>
  <conditionalFormatting sqref="N1:O1 N4 N6 N8 N10 N391:O1048576 N12 N14 N16 N18 N20 N22 N24 N26 N28 N30 N2">
    <cfRule type="containsText" dxfId="2400" priority="2" operator="containsText" text="No">
      <formula>NOT(ISERROR(SEARCH("No",N1)))</formula>
    </cfRule>
    <cfRule type="containsText" dxfId="2399" priority="3" operator="containsText" text="Yes">
      <formula>NOT(ISERROR(SEARCH("Yes",N1)))</formula>
    </cfRule>
  </conditionalFormatting>
  <conditionalFormatting sqref="J391:L1048576 J1:L31">
    <cfRule type="containsText" dxfId="2398" priority="1" operator="containsText" text="Waiting">
      <formula>NOT(ISERROR(SEARCH("Waiting",J1)))</formula>
    </cfRule>
  </conditionalFormatting>
  <dataValidations count="6">
    <dataValidation type="list" allowBlank="1" showInputMessage="1" showErrorMessage="1" sqref="J391:K1048576 J2:K31">
      <formula1>"In Progress, Completed, Untraceable, Incomplete, Other, Review, Waiting"</formula1>
    </dataValidation>
    <dataValidation type="list" allowBlank="1" showInputMessage="1" showErrorMessage="1" sqref="L2:L3 L4:L5 L6:L7 L8:L9 L10:L11 L12:L13 L14:L15 L16:L17 L18:L19 L20:L21 L22:L23 L24:L25 L26:L27 L28:L29 L30:L31">
      <formula1>"In Progress, Completed, Untraceable, Ignore, Review, Waiting"</formula1>
    </dataValidation>
    <dataValidation type="list" allowBlank="1" showInputMessage="1" sqref="I4 G2:I3 G4:H5 G6:I7 G8:I9 G10:I11 G12:I13 G14:I15 G16:I17 G18:I19 G20:I21 G22:I23 G24:I25 G26:I27 G28:I29 G30:I31">
      <formula1>"Ø"</formula1>
    </dataValidation>
    <dataValidation type="list" operator="equal" allowBlank="1" showInputMessage="1" showErrorMessage="1" sqref="E2:E3 E4:E5 E6:E7 E8:E9 E10:E11 E12:E13 E14:E15 E16:E17 E18:E19 E20:E21 E22:E23 E24:E25 E26:E27 E28:E29 E30:E31">
      <formula1>"Manual,Auto,Semi-Auto"</formula1>
    </dataValidation>
    <dataValidation type="list" operator="equal" allowBlank="1" showInputMessage="1" showErrorMessage="1" sqref="D2:D3 D4:D5 D6:D7 D8:D9 D10:D11 D12:D13 D14:D15 D16:D17 D18:D19 D20:D21 D22:D23 D24:D25 D26:D27 D28:D29 D30:D31">
      <formula1>"Amina,Bruno,Cameron,Daniel,Gina,Monet,Perry,???"</formula1>
    </dataValidation>
    <dataValidation type="list" allowBlank="1" showInputMessage="1" showErrorMessage="1" sqref="N4 N6 N8 N10 N30 N12 N14 N16 N18 N20 N22 N24 N26 N28 N2">
      <formula1>"Yes, No, In Progress"</formula1>
    </dataValidation>
  </dataValidations>
  <pageMargins left="0.7" right="0.7" top="0.75" bottom="0.75" header="0.3" footer="0.3"/>
  <pageSetup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68"/>
  <sheetViews>
    <sheetView zoomScale="90" zoomScaleNormal="90" workbookViewId="0">
      <pane ySplit="1" topLeftCell="A2" activePane="bottomLeft" state="frozen"/>
      <selection activeCell="B40" sqref="B40:B41"/>
      <selection pane="bottomLeft" activeCell="M47" sqref="M47"/>
    </sheetView>
  </sheetViews>
  <sheetFormatPr defaultRowHeight="15" x14ac:dyDescent="0.25"/>
  <cols>
    <col min="1" max="1" width="18.5703125" bestFit="1" customWidth="1"/>
    <col min="2" max="2" width="25.5703125" bestFit="1" customWidth="1"/>
    <col min="3" max="3" width="24" bestFit="1" customWidth="1"/>
    <col min="4" max="4" width="15.28515625" bestFit="1" customWidth="1"/>
    <col min="5" max="5" width="18.140625" bestFit="1" customWidth="1"/>
    <col min="6" max="6" width="28.85546875" bestFit="1" customWidth="1"/>
    <col min="7" max="7" width="15" bestFit="1" customWidth="1"/>
    <col min="8" max="8" width="14" bestFit="1" customWidth="1"/>
    <col min="9" max="9" width="20" bestFit="1" customWidth="1"/>
    <col min="10" max="10" width="23.28515625" bestFit="1" customWidth="1"/>
    <col min="11" max="11" width="18.7109375" bestFit="1" customWidth="1"/>
    <col min="12" max="12" width="14.7109375" bestFit="1" customWidth="1"/>
    <col min="13" max="13" width="20.5703125" bestFit="1" customWidth="1"/>
    <col min="14" max="14" width="15.5703125" style="2" bestFit="1" customWidth="1"/>
    <col min="15" max="15" width="15.85546875" style="3" bestFit="1" customWidth="1"/>
  </cols>
  <sheetData>
    <row r="1" spans="1:15" x14ac:dyDescent="0.25">
      <c r="A1" s="11" t="s">
        <v>6</v>
      </c>
      <c r="B1" s="11" t="s">
        <v>7</v>
      </c>
      <c r="C1" s="11" t="s">
        <v>8</v>
      </c>
      <c r="D1" s="12" t="s">
        <v>9</v>
      </c>
      <c r="E1" s="12" t="s">
        <v>10</v>
      </c>
      <c r="F1" s="12" t="s">
        <v>11</v>
      </c>
      <c r="G1" s="12" t="s">
        <v>12</v>
      </c>
      <c r="H1" s="12" t="s">
        <v>13</v>
      </c>
      <c r="I1" s="11" t="s">
        <v>14</v>
      </c>
      <c r="J1" s="11" t="s">
        <v>15</v>
      </c>
      <c r="K1" s="11" t="s">
        <v>16</v>
      </c>
      <c r="L1" s="11" t="s">
        <v>17</v>
      </c>
      <c r="M1" s="10" t="s">
        <v>18</v>
      </c>
      <c r="N1" s="10" t="s">
        <v>19</v>
      </c>
      <c r="O1" s="9" t="s">
        <v>20</v>
      </c>
    </row>
    <row r="2" spans="1:15" x14ac:dyDescent="0.25">
      <c r="A2" s="117" t="s">
        <v>75</v>
      </c>
      <c r="B2" s="117" t="s">
        <v>76</v>
      </c>
      <c r="C2" s="116"/>
      <c r="D2" s="87" t="s">
        <v>27</v>
      </c>
      <c r="E2" s="86" t="s">
        <v>77</v>
      </c>
      <c r="F2" s="5" t="s">
        <v>78</v>
      </c>
      <c r="G2" s="88">
        <v>42467</v>
      </c>
      <c r="H2" s="88">
        <v>42485</v>
      </c>
      <c r="I2" s="116" t="s">
        <v>51</v>
      </c>
      <c r="J2" s="87" t="str">
        <f t="shared" ref="J2:J7" si="0">IF(AND(NOT(OR(G2="",G2="Ø")),H2=""),"In Progress",IF(AND(NOT(OR(H2="Ø",H2="")),NOT(OR(G2="Ø",G2=""))),"Completed",""))</f>
        <v>Completed</v>
      </c>
      <c r="K2" s="116" t="s">
        <v>0</v>
      </c>
      <c r="L2" s="116" t="s">
        <v>0</v>
      </c>
      <c r="M2" s="8"/>
      <c r="N2" s="121" t="s">
        <v>25</v>
      </c>
      <c r="O2" s="123" t="s">
        <v>79</v>
      </c>
    </row>
    <row r="3" spans="1:15" x14ac:dyDescent="0.25">
      <c r="A3" s="116"/>
      <c r="B3" s="116"/>
      <c r="C3" s="116"/>
      <c r="D3" s="87" t="s">
        <v>50</v>
      </c>
      <c r="E3" s="87"/>
      <c r="F3" s="7" t="str">
        <f>IF(D3="Amina",A2&amp;"_AZ",IF(D3="Perry",A2&amp;"_PB",IF(D3="Gina",A2&amp;"_GB",IF(D3="Cameron",A2&amp;"_CA",IF(D3="Bruno",A2&amp;"_BDS",IF(D3="Daniel",A2&amp;"_DR",IF(D3="Monet",A2&amp;"_MW","")))))))</f>
        <v/>
      </c>
      <c r="G3" s="88"/>
      <c r="H3" s="87"/>
      <c r="I3" s="116"/>
      <c r="J3" s="87" t="str">
        <f t="shared" si="0"/>
        <v/>
      </c>
      <c r="K3" s="116"/>
      <c r="L3" s="116"/>
      <c r="M3" s="4"/>
      <c r="N3" s="121"/>
      <c r="O3" s="123"/>
    </row>
    <row r="4" spans="1:15" x14ac:dyDescent="0.25">
      <c r="A4" s="117" t="s">
        <v>80</v>
      </c>
      <c r="B4" s="117" t="s">
        <v>81</v>
      </c>
      <c r="C4" s="116"/>
      <c r="D4" s="87" t="s">
        <v>32</v>
      </c>
      <c r="E4" s="87" t="s">
        <v>24</v>
      </c>
      <c r="F4" s="5" t="str">
        <f>IF(D4="Amina",A4&amp;"_AZ",IF(D4="Perry",A4&amp;"_PB",IF(D4="Gina",A4&amp;"_GB",IF(D4="Cameron",A4&amp;"_CA",IF(D4="Bruno",A4&amp;"_BDS",IF(D4="Daniel",A4&amp;"_DR",IF(D4="Monet",A4&amp;"_MW","")))))))</f>
        <v>2015-06-19_G-003 _AZ</v>
      </c>
      <c r="G4" s="88">
        <v>42521</v>
      </c>
      <c r="H4" s="88">
        <v>42529</v>
      </c>
      <c r="I4" s="118">
        <v>42647</v>
      </c>
      <c r="J4" s="87" t="str">
        <f t="shared" si="0"/>
        <v>Completed</v>
      </c>
      <c r="K4" s="116" t="str">
        <f>IF(OR(J4="In Progress",J5="In Progress"),"In Progress",IF(OR(AND(J4="Completed",J5="Untraceable"),AND(J4="Untraceable",J5="Completed")),"Review",IF(OR(AND(J4="Completed",J5="Incomplete"),AND(J4="Incomplete",J5="Completed")),"Review",IF(OR(AND(J4="Completed",J5="Other"),AND(J4="Other",J5="Completed")),"Review",IF(OR(AND(J4="Incomplete",J5="Untraceable"),AND(J4="Untraceable",J5="Incomplete")),"Review",IF(OR(AND(J4="Other",J5="Untraceable"),AND(J4="Untraceable",J5="Other")),"Review",IF(OR(AND(J4="Incomplete",J5="Other"),AND(J4="Other",J5="Incomplete")),"Review",IF(AND(NOT(OR(H4="Ø",H4="")),NOT(OR(H5="Ø",H5="")),I4=""),"In Progress",IF(AND(J4="Untraceable",J5="Untraceable"),"Untraceable",IF(AND(NOT(OR(H4="Ø",H4="")),NOT(OR(H5="Ø",H5="")),NOT(OR(I4="Ø",I4=""))),"Completed",IF(AND(J4="Incomplete",J5="Incomplete"),"Incomplete",IF(AND(J4="Other",J5="Other"),"Other",""))))))))))))</f>
        <v>Completed</v>
      </c>
      <c r="L4" s="116" t="s">
        <v>0</v>
      </c>
      <c r="M4" s="4"/>
      <c r="N4" s="121" t="s">
        <v>25</v>
      </c>
      <c r="O4" s="123" t="s">
        <v>82</v>
      </c>
    </row>
    <row r="5" spans="1:15" x14ac:dyDescent="0.25">
      <c r="A5" s="116"/>
      <c r="B5" s="116"/>
      <c r="C5" s="116"/>
      <c r="D5" s="87" t="s">
        <v>23</v>
      </c>
      <c r="E5" s="87" t="s">
        <v>24</v>
      </c>
      <c r="F5" s="5" t="str">
        <f>IF(D5="Amina",A4&amp;"_AZ",IF(D5="Perry",A4&amp;"_PB",IF(D5="Gina",A4&amp;"_GB",IF(D5="Cameron",A4&amp;"_CA",IF(D5="Bruno",A4&amp;"_BDS",IF(D5="Daniel",A4&amp;"_DR",IF(D5="Monet",A4&amp;"_MW","")))))))</f>
        <v>2015-06-19_G-003 _CA</v>
      </c>
      <c r="G5" s="88">
        <v>42542</v>
      </c>
      <c r="H5" s="88">
        <v>42548</v>
      </c>
      <c r="I5" s="118"/>
      <c r="J5" s="87" t="str">
        <f t="shared" si="0"/>
        <v>Completed</v>
      </c>
      <c r="K5" s="116"/>
      <c r="L5" s="116"/>
      <c r="M5" s="4"/>
      <c r="N5" s="121"/>
      <c r="O5" s="123"/>
    </row>
    <row r="6" spans="1:15" x14ac:dyDescent="0.25">
      <c r="A6" s="117" t="s">
        <v>83</v>
      </c>
      <c r="B6" s="117" t="s">
        <v>84</v>
      </c>
      <c r="C6" s="116"/>
      <c r="D6" s="87" t="s">
        <v>30</v>
      </c>
      <c r="E6" s="87" t="s">
        <v>24</v>
      </c>
      <c r="F6" s="5" t="str">
        <f>IF(D6="Amina",A6&amp;"_AZ",IF(D6="Perry",A6&amp;"_PB",IF(D6="Gina",A6&amp;"_GB",IF(D6="Cameron",A6&amp;"_CA",IF(D6="Bruno",A6&amp;"_BDS",IF(D6="Daniel",A6&amp;"_DR",IF(D6="Monet",A6&amp;"_MW","")))))))</f>
        <v>2015-06-19_G-004 _PB</v>
      </c>
      <c r="G6" s="88">
        <v>42523</v>
      </c>
      <c r="H6" s="88">
        <v>42527</v>
      </c>
      <c r="I6" s="118">
        <v>42544</v>
      </c>
      <c r="J6" s="87" t="str">
        <f t="shared" si="0"/>
        <v>Completed</v>
      </c>
      <c r="K6" s="116" t="str">
        <f>IF(OR(J6="In Progress",J7="In Progress"),"In Progress",IF(OR(AND(J6="Completed",J7="Untraceable"),AND(J6="Untraceable",J7="Completed")),"Review",IF(OR(AND(J6="Completed",J7="Incomplete"),AND(J6="Incomplete",J7="Completed")),"Review",IF(OR(AND(J6="Completed",J7="Other"),AND(J6="Other",J7="Completed")),"Review",IF(OR(AND(J6="Incomplete",J7="Untraceable"),AND(J6="Untraceable",J7="Incomplete")),"Review",IF(OR(AND(J6="Other",J7="Untraceable"),AND(J6="Untraceable",J7="Other")),"Review",IF(OR(AND(J6="Incomplete",J7="Other"),AND(J6="Other",J7="Incomplete")),"Review",IF(AND(NOT(OR(H6="Ø",H6="")),NOT(OR(H7="Ø",H7="")),I6=""),"In Progress",IF(AND(J6="Untraceable",J7="Untraceable"),"Untraceable",IF(AND(NOT(OR(H6="Ø",H6="")),NOT(OR(H7="Ø",H7="")),NOT(OR(I6="Ø",I6=""))),"Completed",IF(AND(J6="Incomplete",J7="Incomplete"),"Incomplete",IF(AND(J6="Other",J7="Other"),"Other",""))))))))))))</f>
        <v>Completed</v>
      </c>
      <c r="L6" s="116" t="s">
        <v>0</v>
      </c>
      <c r="M6" s="4"/>
      <c r="N6" s="121" t="s">
        <v>25</v>
      </c>
      <c r="O6" s="123" t="s">
        <v>85</v>
      </c>
    </row>
    <row r="7" spans="1:15" x14ac:dyDescent="0.25">
      <c r="A7" s="116"/>
      <c r="B7" s="116"/>
      <c r="C7" s="116"/>
      <c r="D7" s="87" t="s">
        <v>32</v>
      </c>
      <c r="E7" s="87" t="s">
        <v>24</v>
      </c>
      <c r="F7" s="5" t="str">
        <f>IF(D7="Amina",A6&amp;"_AZ",IF(D7="Perry",A6&amp;"_PB",IF(D7="Gina",A6&amp;"_GB",IF(D7="Cameron",A6&amp;"_CA",IF(D7="Bruno",A6&amp;"_BDS",IF(D7="Daniel",A6&amp;"_DR",IF(D7="Monet",A6&amp;"_MW","")))))))</f>
        <v>2015-06-19_G-004 _AZ</v>
      </c>
      <c r="G7" s="88">
        <v>42542</v>
      </c>
      <c r="H7" s="88">
        <v>42544</v>
      </c>
      <c r="I7" s="118"/>
      <c r="J7" s="87" t="str">
        <f t="shared" si="0"/>
        <v>Completed</v>
      </c>
      <c r="K7" s="116"/>
      <c r="L7" s="116"/>
      <c r="M7" s="4"/>
      <c r="N7" s="121"/>
      <c r="O7" s="123"/>
    </row>
    <row r="8" spans="1:15" x14ac:dyDescent="0.25">
      <c r="A8" s="117" t="s">
        <v>86</v>
      </c>
      <c r="B8" s="117" t="s">
        <v>87</v>
      </c>
      <c r="C8" s="116"/>
      <c r="D8" s="87" t="s">
        <v>32</v>
      </c>
      <c r="E8" s="87" t="s">
        <v>24</v>
      </c>
      <c r="F8" s="5" t="str">
        <f>IF(D8="Amina",A8&amp;"_AZ",IF(D8="Perry",A8&amp;"_PB",IF(D8="Gina",A8&amp;"_GB",IF(D8="Cameron",A8&amp;"_CA",IF(D8="Bruno",A8&amp;"_BDS",IF(D8="Daniel",A8&amp;"_DR",IF(D8="Monet",A8&amp;"_MW","")))))))</f>
        <v>2015-06-19_G-005_AZ</v>
      </c>
      <c r="G8" s="88"/>
      <c r="H8" s="88">
        <v>42458</v>
      </c>
      <c r="I8" s="118">
        <v>42549</v>
      </c>
      <c r="J8" s="87" t="s">
        <v>0</v>
      </c>
      <c r="K8" s="116" t="str">
        <f>IF(OR(J8="In Progress",J9="In Progress"),"In Progress",IF(OR(AND(J8="Completed",J9="Untraceable"),AND(J8="Untraceable",J9="Completed")),"Review",IF(OR(AND(J8="Completed",J9="Incomplete"),AND(J8="Incomplete",J9="Completed")),"Review",IF(OR(AND(J8="Completed",J9="Other"),AND(J8="Other",J9="Completed")),"Review",IF(OR(AND(J8="Incomplete",J9="Untraceable"),AND(J8="Untraceable",J9="Incomplete")),"Review",IF(OR(AND(J8="Other",J9="Untraceable"),AND(J8="Untraceable",J9="Other")),"Review",IF(OR(AND(J8="Incomplete",J9="Other"),AND(J8="Other",J9="Incomplete")),"Review",IF(AND(NOT(OR(H8="Ø",H8="")),NOT(OR(H9="Ø",H9="")),I8=""),"In Progress",IF(AND(J8="Untraceable",J9="Untraceable"),"Untraceable",IF(AND(NOT(OR(H8="Ø",H8="")),NOT(OR(H9="Ø",H9="")),NOT(OR(I8="Ø",I8=""))),"Completed",IF(AND(J8="Incomplete",J9="Incomplete"),"Incomplete",IF(AND(J8="Other",J9="Other"),"Other",""))))))))))))</f>
        <v>Completed</v>
      </c>
      <c r="L8" s="116" t="s">
        <v>0</v>
      </c>
      <c r="M8" s="4"/>
      <c r="N8" s="119" t="s">
        <v>25</v>
      </c>
      <c r="O8" s="123" t="s">
        <v>88</v>
      </c>
    </row>
    <row r="9" spans="1:15" x14ac:dyDescent="0.25">
      <c r="A9" s="117"/>
      <c r="B9" s="117"/>
      <c r="C9" s="116"/>
      <c r="D9" s="87" t="s">
        <v>30</v>
      </c>
      <c r="E9" s="87" t="s">
        <v>24</v>
      </c>
      <c r="F9" s="5" t="str">
        <f>IF(D9="Amina",A8&amp;"_AZ",IF(D9="Perry",A8&amp;"_PB",IF(D9="Gina",A8&amp;"_GB",IF(D9="Cameron",A8&amp;"_CA",IF(D9="Bruno",A8&amp;"_BDS",IF(D9="Daniel",A8&amp;"_DR",IF(D9="Monet",A8&amp;"_MW","")))))))</f>
        <v>2015-06-19_G-005_PB</v>
      </c>
      <c r="G9" s="88"/>
      <c r="H9" s="88">
        <v>42458</v>
      </c>
      <c r="I9" s="118"/>
      <c r="J9" s="87" t="s">
        <v>0</v>
      </c>
      <c r="K9" s="116"/>
      <c r="L9" s="116"/>
      <c r="M9" s="4"/>
      <c r="N9" s="119"/>
      <c r="O9" s="123"/>
    </row>
    <row r="10" spans="1:15" x14ac:dyDescent="0.25">
      <c r="A10" s="117" t="s">
        <v>89</v>
      </c>
      <c r="B10" s="117" t="s">
        <v>90</v>
      </c>
      <c r="C10" s="116"/>
      <c r="D10" s="87" t="s">
        <v>23</v>
      </c>
      <c r="E10" s="87" t="s">
        <v>24</v>
      </c>
      <c r="F10" s="5" t="str">
        <f>IF(D10="Amina",A10&amp;"_AZ",IF(D10="Perry",A10&amp;"_PB",IF(D10="Gina",A10&amp;"_GB",IF(D10="Cameron",A10&amp;"_CA",IF(D10="Bruno",A10&amp;"_BDS",IF(D10="Daniel",A10&amp;"_DR",IF(D10="Monet",A10&amp;"_MW","")))))))</f>
        <v>2015-06-19_G-006 _CA</v>
      </c>
      <c r="G10" s="88">
        <v>42496</v>
      </c>
      <c r="H10" s="88">
        <v>42502</v>
      </c>
      <c r="I10" s="118">
        <v>42513</v>
      </c>
      <c r="J10" s="87" t="str">
        <f t="shared" ref="J10:J15" si="1">IF(AND(NOT(OR(G10="",G10="Ø")),H10=""),"In Progress",IF(AND(NOT(OR(H10="Ø",H10="")),NOT(OR(G10="Ø",G10=""))),"Completed",""))</f>
        <v>Completed</v>
      </c>
      <c r="K10" s="116" t="str">
        <f>IF(OR(J10="In Progress",J11="In Progress"),"In Progress",IF(OR(AND(J10="Completed",J11="Untraceable"),AND(J10="Untraceable",J11="Completed")),"Review",IF(OR(AND(J10="Completed",J11="Incomplete"),AND(J10="Incomplete",J11="Completed")),"Review",IF(OR(AND(J10="Completed",J11="Other"),AND(J10="Other",J11="Completed")),"Review",IF(OR(AND(J10="Incomplete",J11="Untraceable"),AND(J10="Untraceable",J11="Incomplete")),"Review",IF(OR(AND(J10="Other",J11="Untraceable"),AND(J10="Untraceable",J11="Other")),"Review",IF(OR(AND(J10="Incomplete",J11="Other"),AND(J10="Other",J11="Incomplete")),"Review",IF(AND(NOT(OR(H10="Ø",H10="")),NOT(OR(H11="Ø",H11="")),I10=""),"In Progress",IF(AND(J10="Untraceable",J11="Untraceable"),"Untraceable",IF(AND(NOT(OR(H10="Ø",H10="")),NOT(OR(H11="Ø",H11="")),NOT(OR(I10="Ø",I10=""))),"Completed",IF(AND(J10="Incomplete",J11="Incomplete"),"Incomplete",IF(AND(J10="Other",J11="Other"),"Other",""))))))))))))</f>
        <v>Completed</v>
      </c>
      <c r="L10" s="116" t="s">
        <v>0</v>
      </c>
      <c r="M10" s="4"/>
      <c r="N10" s="121" t="s">
        <v>25</v>
      </c>
      <c r="O10" s="123" t="s">
        <v>91</v>
      </c>
    </row>
    <row r="11" spans="1:15" x14ac:dyDescent="0.25">
      <c r="A11" s="116"/>
      <c r="B11" s="116"/>
      <c r="C11" s="116"/>
      <c r="D11" s="87" t="s">
        <v>30</v>
      </c>
      <c r="E11" s="87" t="s">
        <v>24</v>
      </c>
      <c r="F11" s="5" t="str">
        <f>IF(D11="Amina",A10&amp;"_AZ",IF(D11="Perry",A10&amp;"_PB",IF(D11="Gina",A10&amp;"_GB",IF(D11="Cameron",A10&amp;"_CA",IF(D11="Bruno",A10&amp;"_BDS",IF(D11="Daniel",A10&amp;"_DR",IF(D11="Monet",A10&amp;"_MW","")))))))</f>
        <v>2015-06-19_G-006 _PB</v>
      </c>
      <c r="G11" s="89">
        <v>42496</v>
      </c>
      <c r="H11" s="88">
        <v>42502</v>
      </c>
      <c r="I11" s="118"/>
      <c r="J11" s="87" t="str">
        <f t="shared" si="1"/>
        <v>Completed</v>
      </c>
      <c r="K11" s="116"/>
      <c r="L11" s="116"/>
      <c r="M11" s="4"/>
      <c r="N11" s="121"/>
      <c r="O11" s="123"/>
    </row>
    <row r="12" spans="1:15" x14ac:dyDescent="0.25">
      <c r="A12" s="117" t="s">
        <v>92</v>
      </c>
      <c r="B12" s="117" t="s">
        <v>93</v>
      </c>
      <c r="C12" s="116"/>
      <c r="D12" s="87" t="s">
        <v>27</v>
      </c>
      <c r="E12" s="87" t="s">
        <v>24</v>
      </c>
      <c r="F12" s="5" t="str">
        <f>IF(D12="Amina",A12&amp;"_AZ",IF(D12="Perry",A12&amp;"_PB",IF(D12="Gina",A12&amp;"_GB",IF(D12="Cameron",A12&amp;"_CA",IF(D12="Bruno",A12&amp;"_BDS",IF(D12="Daniel",A12&amp;"_DR",IF(D12="Monet",A12&amp;"_MW","")))))))</f>
        <v>2015-06-19_G-007 _GB</v>
      </c>
      <c r="G12" s="88">
        <v>42499</v>
      </c>
      <c r="H12" s="88">
        <v>42501</v>
      </c>
      <c r="I12" s="118">
        <v>42515</v>
      </c>
      <c r="J12" s="87" t="str">
        <f t="shared" si="1"/>
        <v>Completed</v>
      </c>
      <c r="K12" s="116" t="str">
        <f>IF(OR(J12="In Progress",J13="In Progress"),"In Progress",IF(OR(AND(J12="Completed",J13="Untraceable"),AND(J12="Untraceable",J13="Completed")),"Review",IF(OR(AND(J12="Completed",J13="Incomplete"),AND(J12="Incomplete",J13="Completed")),"Review",IF(OR(AND(J12="Completed",J13="Other"),AND(J12="Other",J13="Completed")),"Review",IF(OR(AND(J12="Incomplete",J13="Untraceable"),AND(J12="Untraceable",J13="Incomplete")),"Review",IF(OR(AND(J12="Other",J13="Untraceable"),AND(J12="Untraceable",J13="Other")),"Review",IF(OR(AND(J12="Incomplete",J13="Other"),AND(J12="Other",J13="Incomplete")),"Review",IF(AND(NOT(OR(H12="Ø",H12="")),NOT(OR(H13="Ø",H13="")),I12=""),"In Progress",IF(AND(J12="Untraceable",J13="Untraceable"),"Untraceable",IF(AND(NOT(OR(H12="Ø",H12="")),NOT(OR(H13="Ø",H13="")),NOT(OR(I12="Ø",I12=""))),"Completed",IF(AND(J12="Incomplete",J13="Incomplete"),"Incomplete",IF(AND(J12="Other",J13="Other"),"Other",""))))))))))))</f>
        <v>Completed</v>
      </c>
      <c r="L12" s="116" t="s">
        <v>0</v>
      </c>
      <c r="M12" s="4"/>
      <c r="N12" s="121" t="s">
        <v>25</v>
      </c>
      <c r="O12" s="123" t="s">
        <v>94</v>
      </c>
    </row>
    <row r="13" spans="1:15" x14ac:dyDescent="0.25">
      <c r="A13" s="116"/>
      <c r="B13" s="116"/>
      <c r="C13" s="116"/>
      <c r="D13" s="87" t="s">
        <v>32</v>
      </c>
      <c r="E13" s="87" t="s">
        <v>24</v>
      </c>
      <c r="F13" s="5" t="str">
        <f>IF(D13="Amina",A12&amp;"_AZ",IF(D13="Perry",A12&amp;"_PB",IF(D13="Gina",A12&amp;"_GB",IF(D13="Cameron",A12&amp;"_CA",IF(D13="Bruno",A12&amp;"_BDS",IF(D13="Daniel",A12&amp;"_DR",IF(D13="Monet",A12&amp;"_MW","")))))))</f>
        <v>2015-06-19_G-007 _AZ</v>
      </c>
      <c r="G13" s="88">
        <v>42502</v>
      </c>
      <c r="H13" s="88">
        <v>42506</v>
      </c>
      <c r="I13" s="118"/>
      <c r="J13" s="87" t="str">
        <f t="shared" si="1"/>
        <v>Completed</v>
      </c>
      <c r="K13" s="116"/>
      <c r="L13" s="116"/>
      <c r="M13" s="4"/>
      <c r="N13" s="121"/>
      <c r="O13" s="123"/>
    </row>
    <row r="14" spans="1:15" x14ac:dyDescent="0.25">
      <c r="A14" s="117" t="s">
        <v>95</v>
      </c>
      <c r="B14" s="117" t="s">
        <v>96</v>
      </c>
      <c r="C14" s="116"/>
      <c r="D14" s="87" t="s">
        <v>27</v>
      </c>
      <c r="E14" s="87" t="s">
        <v>24</v>
      </c>
      <c r="F14" s="5" t="str">
        <f>IF(D14="Amina",A14&amp;"_AZ",IF(D14="Perry",A14&amp;"_PB",IF(D14="Gina",A14&amp;"_GB",IF(D14="Cameron",A14&amp;"_CA",IF(D14="Bruno",A14&amp;"_BDS",IF(D14="Daniel",A14&amp;"_DR",IF(D14="Monet",A14&amp;"_MW","")))))))</f>
        <v>2015-06-19_G-008 _GB</v>
      </c>
      <c r="G14" s="88">
        <v>42502</v>
      </c>
      <c r="H14" s="88">
        <v>42506</v>
      </c>
      <c r="I14" s="118">
        <v>42515</v>
      </c>
      <c r="J14" s="87" t="str">
        <f t="shared" si="1"/>
        <v>Completed</v>
      </c>
      <c r="K14" s="116" t="str">
        <f>IF(OR(J14="In Progress",J15="In Progress"),"In Progress",IF(OR(AND(J14="Completed",J15="Untraceable"),AND(J14="Untraceable",J15="Completed")),"Review",IF(OR(AND(J14="Completed",J15="Incomplete"),AND(J14="Incomplete",J15="Completed")),"Review",IF(OR(AND(J14="Completed",J15="Other"),AND(J14="Other",J15="Completed")),"Review",IF(OR(AND(J14="Incomplete",J15="Untraceable"),AND(J14="Untraceable",J15="Incomplete")),"Review",IF(OR(AND(J14="Other",J15="Untraceable"),AND(J14="Untraceable",J15="Other")),"Review",IF(OR(AND(J14="Incomplete",J15="Other"),AND(J14="Other",J15="Incomplete")),"Review",IF(AND(NOT(OR(H14="Ø",H14="")),NOT(OR(H15="Ø",H15="")),I14=""),"In Progress",IF(AND(J14="Untraceable",J15="Untraceable"),"Untraceable",IF(AND(NOT(OR(H14="Ø",H14="")),NOT(OR(H15="Ø",H15="")),NOT(OR(I14="Ø",I14=""))),"Completed",IF(AND(J14="Incomplete",J15="Incomplete"),"Incomplete",IF(AND(J14="Other",J15="Other"),"Other",""))))))))))))</f>
        <v>Completed</v>
      </c>
      <c r="L14" s="116" t="s">
        <v>0</v>
      </c>
      <c r="M14" s="4"/>
      <c r="N14" s="121" t="s">
        <v>25</v>
      </c>
      <c r="O14" s="123" t="s">
        <v>97</v>
      </c>
    </row>
    <row r="15" spans="1:15" x14ac:dyDescent="0.25">
      <c r="A15" s="116"/>
      <c r="B15" s="116"/>
      <c r="C15" s="116"/>
      <c r="D15" s="87" t="s">
        <v>30</v>
      </c>
      <c r="E15" s="87" t="s">
        <v>24</v>
      </c>
      <c r="F15" s="5" t="str">
        <f>IF(D15="Amina",A14&amp;"_AZ",IF(D15="Perry",A14&amp;"_PB",IF(D15="Gina",A14&amp;"_GB",IF(D15="Cameron",A14&amp;"_CA",IF(D15="Bruno",A14&amp;"_BDS",IF(D15="Daniel",A14&amp;"_DR",IF(D15="Monet",A14&amp;"_MW","")))))))</f>
        <v>2015-06-19_G-008 _PB</v>
      </c>
      <c r="G15" s="88">
        <v>42502</v>
      </c>
      <c r="H15" s="88">
        <v>42506</v>
      </c>
      <c r="I15" s="118"/>
      <c r="J15" s="87" t="str">
        <f t="shared" si="1"/>
        <v>Completed</v>
      </c>
      <c r="K15" s="116"/>
      <c r="L15" s="116"/>
      <c r="M15" s="4"/>
      <c r="N15" s="121"/>
      <c r="O15" s="123"/>
    </row>
    <row r="16" spans="1:15" x14ac:dyDescent="0.25">
      <c r="A16" s="117" t="s">
        <v>98</v>
      </c>
      <c r="B16" s="117" t="s">
        <v>99</v>
      </c>
      <c r="C16" s="116"/>
      <c r="D16" s="87" t="s">
        <v>30</v>
      </c>
      <c r="E16" s="87" t="s">
        <v>24</v>
      </c>
      <c r="F16" s="5" t="s">
        <v>100</v>
      </c>
      <c r="G16" s="88">
        <v>42845</v>
      </c>
      <c r="H16" s="88" t="s">
        <v>51</v>
      </c>
      <c r="I16" s="118" t="s">
        <v>51</v>
      </c>
      <c r="J16" s="87" t="s">
        <v>1</v>
      </c>
      <c r="K16" s="116" t="s">
        <v>1</v>
      </c>
      <c r="L16" s="116" t="str">
        <f>IF(K16="Untraceable","Ignore",IF(K16="Incomplete","Ignore",IF(K16="Other","Ignore","")))</f>
        <v>Ignore</v>
      </c>
      <c r="M16" s="4"/>
      <c r="N16" s="121" t="s">
        <v>53</v>
      </c>
      <c r="O16" s="123"/>
    </row>
    <row r="17" spans="1:15" x14ac:dyDescent="0.25">
      <c r="A17" s="116"/>
      <c r="B17" s="116"/>
      <c r="C17" s="116"/>
      <c r="D17" s="87" t="s">
        <v>50</v>
      </c>
      <c r="E17" s="87"/>
      <c r="F17" s="5" t="str">
        <f>IF(D17="Amina",A16&amp;"_AZ",IF(D17="Perry",A16&amp;"_PB",IF(D17="Gina",A16&amp;"_GB",IF(D17="Cameron",A16&amp;"_CA",IF(D17="Bruno",A16&amp;"_BDS",IF(D17="Daniel",A16&amp;"_DR",IF(D17="Monet",A16&amp;"_MW","")))))))</f>
        <v/>
      </c>
      <c r="G17" s="88"/>
      <c r="H17" s="88"/>
      <c r="I17" s="118"/>
      <c r="J17" s="87" t="str">
        <f t="shared" ref="J17:J23" si="2">IF(AND(NOT(OR(G17="",G17="Ø")),H17=""),"In Progress",IF(AND(NOT(OR(H17="Ø",H17="")),NOT(OR(G17="Ø",G17=""))),"Completed",""))</f>
        <v/>
      </c>
      <c r="K17" s="116"/>
      <c r="L17" s="116"/>
      <c r="M17" s="4"/>
      <c r="N17" s="121"/>
      <c r="O17" s="123"/>
    </row>
    <row r="18" spans="1:15" x14ac:dyDescent="0.25">
      <c r="A18" s="117" t="s">
        <v>101</v>
      </c>
      <c r="B18" s="117" t="s">
        <v>102</v>
      </c>
      <c r="C18" s="116"/>
      <c r="D18" s="87" t="s">
        <v>23</v>
      </c>
      <c r="E18" s="87" t="s">
        <v>24</v>
      </c>
      <c r="F18" s="5" t="str">
        <f>IF(D18="Amina",A18&amp;"_AZ",IF(D18="Perry",A18&amp;"_PB",IF(D18="Gina",A18&amp;"_GB",IF(D18="Cameron",A18&amp;"_CA",IF(D18="Bruno",A18&amp;"_BDS",IF(D18="Daniel",A18&amp;"_DR",IF(D18="Monet",A18&amp;"_MW","")))))))</f>
        <v>2015-06-19_G-010 _CA</v>
      </c>
      <c r="G18" s="88">
        <v>42502</v>
      </c>
      <c r="H18" s="88">
        <v>42507</v>
      </c>
      <c r="I18" s="118">
        <v>42537</v>
      </c>
      <c r="J18" s="87" t="str">
        <f t="shared" si="2"/>
        <v>Completed</v>
      </c>
      <c r="K18" s="116" t="str">
        <f>IF(OR(J18="In Progress",J19="In Progress"),"In Progress",IF(OR(AND(J18="Completed",J19="Untraceable"),AND(J18="Untraceable",J19="Completed")),"Review",IF(OR(AND(J18="Completed",J19="Incomplete"),AND(J18="Incomplete",J19="Completed")),"Review",IF(OR(AND(J18="Completed",J19="Other"),AND(J18="Other",J19="Completed")),"Review",IF(OR(AND(J18="Incomplete",J19="Untraceable"),AND(J18="Untraceable",J19="Incomplete")),"Review",IF(OR(AND(J18="Other",J19="Untraceable"),AND(J18="Untraceable",J19="Other")),"Review",IF(OR(AND(J18="Incomplete",J19="Other"),AND(J18="Other",J19="Incomplete")),"Review",IF(AND(NOT(OR(H18="Ø",H18="")),NOT(OR(H19="Ø",H19="")),I18=""),"In Progress",IF(AND(J18="Untraceable",J19="Untraceable"),"Untraceable",IF(AND(NOT(OR(H18="Ø",H18="")),NOT(OR(H19="Ø",H19="")),NOT(OR(I18="Ø",I18=""))),"Completed",IF(AND(J18="Incomplete",J19="Incomplete"),"Incomplete",IF(AND(J18="Other",J19="Other"),"Other",""))))))))))))</f>
        <v>Completed</v>
      </c>
      <c r="L18" s="116" t="s">
        <v>0</v>
      </c>
      <c r="M18" s="4"/>
      <c r="N18" s="121" t="s">
        <v>25</v>
      </c>
      <c r="O18" s="123" t="s">
        <v>103</v>
      </c>
    </row>
    <row r="19" spans="1:15" x14ac:dyDescent="0.25">
      <c r="A19" s="116"/>
      <c r="B19" s="116"/>
      <c r="C19" s="116"/>
      <c r="D19" s="87" t="s">
        <v>27</v>
      </c>
      <c r="E19" s="87" t="s">
        <v>24</v>
      </c>
      <c r="F19" s="5" t="str">
        <f>IF(D19="Amina",A18&amp;"_AZ",IF(D19="Perry",A18&amp;"_PB",IF(D19="Gina",A18&amp;"_GB",IF(D19="Cameron",A18&amp;"_CA",IF(D19="Bruno",A18&amp;"_BDS",IF(D19="Daniel",A18&amp;"_DR",IF(D19="Monet",A18&amp;"_MW","")))))))</f>
        <v>2015-06-19_G-010 _GB</v>
      </c>
      <c r="G19" s="88">
        <v>42506</v>
      </c>
      <c r="H19" s="88">
        <v>42521</v>
      </c>
      <c r="I19" s="118"/>
      <c r="J19" s="87" t="str">
        <f t="shared" si="2"/>
        <v>Completed</v>
      </c>
      <c r="K19" s="116"/>
      <c r="L19" s="116"/>
      <c r="M19" s="4"/>
      <c r="N19" s="121"/>
      <c r="O19" s="123"/>
    </row>
    <row r="20" spans="1:15" x14ac:dyDescent="0.25">
      <c r="A20" s="117" t="s">
        <v>104</v>
      </c>
      <c r="B20" s="117" t="s">
        <v>105</v>
      </c>
      <c r="C20" s="116"/>
      <c r="D20" s="87" t="s">
        <v>30</v>
      </c>
      <c r="E20" s="87" t="s">
        <v>24</v>
      </c>
      <c r="F20" s="5" t="str">
        <f>IF(D20="Amina",A20&amp;"_AZ",IF(D20="Perry",A20&amp;"_PB",IF(D20="Gina",A20&amp;"_GB",IF(D20="Cameron",A20&amp;"_CA",IF(D20="Bruno",A20&amp;"_BDS",IF(D20="Daniel",A20&amp;"_DR",IF(D20="Monet",A20&amp;"_MW","")))))))</f>
        <v>2015-06-19_G-011 _PB</v>
      </c>
      <c r="G20" s="88">
        <v>42506</v>
      </c>
      <c r="H20" s="88">
        <v>42517</v>
      </c>
      <c r="I20" s="118">
        <v>42517</v>
      </c>
      <c r="J20" s="87" t="str">
        <f t="shared" si="2"/>
        <v>Completed</v>
      </c>
      <c r="K20" s="116" t="str">
        <f>IF(OR(J20="In Progress",J21="In Progress"),"In Progress",IF(OR(AND(J20="Completed",J21="Untraceable"),AND(J20="Untraceable",J21="Completed")),"Review",IF(OR(AND(J20="Completed",J21="Incomplete"),AND(J20="Incomplete",J21="Completed")),"Review",IF(OR(AND(J20="Completed",J21="Other"),AND(J20="Other",J21="Completed")),"Review",IF(OR(AND(J20="Incomplete",J21="Untraceable"),AND(J20="Untraceable",J21="Incomplete")),"Review",IF(OR(AND(J20="Other",J21="Untraceable"),AND(J20="Untraceable",J21="Other")),"Review",IF(OR(AND(J20="Incomplete",J21="Other"),AND(J20="Other",J21="Incomplete")),"Review",IF(AND(NOT(OR(H20="Ø",H20="")),NOT(OR(H21="Ø",H21="")),I20=""),"In Progress",IF(AND(J20="Untraceable",J21="Untraceable"),"Untraceable",IF(AND(NOT(OR(H20="Ø",H20="")),NOT(OR(H21="Ø",H21="")),NOT(OR(I20="Ø",I20=""))),"Completed",IF(AND(J20="Incomplete",J21="Incomplete"),"Incomplete",IF(AND(J20="Other",J21="Other"),"Other",""))))))))))))</f>
        <v>Completed</v>
      </c>
      <c r="L20" s="116" t="s">
        <v>0</v>
      </c>
      <c r="M20" s="4"/>
      <c r="N20" s="121" t="s">
        <v>25</v>
      </c>
      <c r="O20" s="123" t="s">
        <v>106</v>
      </c>
    </row>
    <row r="21" spans="1:15" x14ac:dyDescent="0.25">
      <c r="A21" s="116"/>
      <c r="B21" s="116"/>
      <c r="C21" s="116"/>
      <c r="D21" s="87" t="s">
        <v>32</v>
      </c>
      <c r="E21" s="87" t="s">
        <v>24</v>
      </c>
      <c r="F21" s="5" t="str">
        <f>IF(D21="Amina",A20&amp;"_AZ",IF(D21="Perry",A20&amp;"_PB",IF(D21="Gina",A20&amp;"_GB",IF(D21="Cameron",A20&amp;"_CA",IF(D21="Bruno",A20&amp;"_BDS",IF(D21="Daniel",A20&amp;"_DR",IF(D21="Monet",A20&amp;"_MW","")))))))</f>
        <v>2015-06-19_G-011 _AZ</v>
      </c>
      <c r="G21" s="88">
        <v>42506</v>
      </c>
      <c r="H21" s="88">
        <v>42510</v>
      </c>
      <c r="I21" s="118"/>
      <c r="J21" s="87" t="str">
        <f t="shared" si="2"/>
        <v>Completed</v>
      </c>
      <c r="K21" s="116"/>
      <c r="L21" s="116"/>
      <c r="M21" s="4"/>
      <c r="N21" s="121"/>
      <c r="O21" s="123"/>
    </row>
    <row r="22" spans="1:15" x14ac:dyDescent="0.25">
      <c r="A22" s="117" t="s">
        <v>107</v>
      </c>
      <c r="B22" s="117" t="s">
        <v>108</v>
      </c>
      <c r="C22" s="116"/>
      <c r="D22" s="87" t="s">
        <v>23</v>
      </c>
      <c r="E22" s="87" t="s">
        <v>24</v>
      </c>
      <c r="F22" s="5" t="str">
        <f>IF(D22="Amina",A22&amp;"_AZ",IF(D22="Perry",A22&amp;"_PB",IF(D22="Gina",A22&amp;"_GB",IF(D22="Cameron",A22&amp;"_CA",IF(D22="Bruno",A22&amp;"_BDS",IF(D22="Daniel",A22&amp;"_DR",IF(D22="Monet",A22&amp;"_MW","")))))))</f>
        <v>2015-06-19_G-012 _CA</v>
      </c>
      <c r="G22" s="88">
        <v>42549</v>
      </c>
      <c r="H22" s="88">
        <v>42550</v>
      </c>
      <c r="I22" s="118">
        <v>42647</v>
      </c>
      <c r="J22" s="87" t="str">
        <f t="shared" si="2"/>
        <v>Completed</v>
      </c>
      <c r="K22" s="116" t="str">
        <f>IF(OR(J22="In Progress",J23="In Progress"),"In Progress",IF(OR(AND(J22="Completed",J23="Untraceable"),AND(J22="Untraceable",J23="Completed")),"Review",IF(OR(AND(J22="Completed",J23="Incomplete"),AND(J22="Incomplete",J23="Completed")),"Review",IF(OR(AND(J22="Completed",J23="Other"),AND(J22="Other",J23="Completed")),"Review",IF(OR(AND(J22="Incomplete",J23="Untraceable"),AND(J22="Untraceable",J23="Incomplete")),"Review",IF(OR(AND(J22="Other",J23="Untraceable"),AND(J22="Untraceable",J23="Other")),"Review",IF(OR(AND(J22="Incomplete",J23="Other"),AND(J22="Other",J23="Incomplete")),"Review",IF(AND(NOT(OR(H22="Ø",H22="")),NOT(OR(H23="Ø",H23="")),I22=""),"In Progress",IF(AND(J22="Untraceable",J23="Untraceable"),"Untraceable",IF(AND(NOT(OR(H22="Ø",H22="")),NOT(OR(H23="Ø",H23="")),NOT(OR(I22="Ø",I22=""))),"Completed",IF(AND(J22="Incomplete",J23="Incomplete"),"Incomplete",IF(AND(J22="Other",J23="Other"),"Other",""))))))))))))</f>
        <v>Completed</v>
      </c>
      <c r="L22" s="116" t="s">
        <v>0</v>
      </c>
      <c r="M22" s="4"/>
      <c r="N22" s="121" t="s">
        <v>25</v>
      </c>
      <c r="O22" s="123" t="s">
        <v>109</v>
      </c>
    </row>
    <row r="23" spans="1:15" x14ac:dyDescent="0.25">
      <c r="A23" s="116"/>
      <c r="B23" s="116"/>
      <c r="C23" s="116"/>
      <c r="D23" s="87" t="s">
        <v>32</v>
      </c>
      <c r="E23" s="87" t="s">
        <v>24</v>
      </c>
      <c r="F23" s="5" t="str">
        <f>IF(D23="Amina",A22&amp;"_AZ",IF(D23="Perry",A22&amp;"_PB",IF(D23="Gina",A22&amp;"_GB",IF(D23="Cameron",A22&amp;"_CA",IF(D23="Bruno",A22&amp;"_BDS",IF(D23="Daniel",A22&amp;"_DR",IF(D23="Monet",A22&amp;"_MW","")))))))</f>
        <v>2015-06-19_G-012 _AZ</v>
      </c>
      <c r="G23" s="88">
        <v>42552</v>
      </c>
      <c r="H23" s="88">
        <v>42556</v>
      </c>
      <c r="I23" s="118"/>
      <c r="J23" s="87" t="str">
        <f t="shared" si="2"/>
        <v>Completed</v>
      </c>
      <c r="K23" s="116"/>
      <c r="L23" s="116"/>
      <c r="M23" s="4"/>
      <c r="N23" s="121"/>
      <c r="O23" s="123"/>
    </row>
    <row r="24" spans="1:15" x14ac:dyDescent="0.25">
      <c r="A24" s="117" t="s">
        <v>110</v>
      </c>
      <c r="B24" s="117" t="s">
        <v>111</v>
      </c>
      <c r="C24" s="116"/>
      <c r="D24" s="87" t="s">
        <v>32</v>
      </c>
      <c r="E24" s="87" t="s">
        <v>24</v>
      </c>
      <c r="F24" s="5" t="str">
        <f>IF(D24="Amina",A24&amp;"_AZ",IF(D24="Perry",A24&amp;"_PB",IF(D24="Gina",A24&amp;"_GB",IF(D24="Cameron",A24&amp;"_CA",IF(D24="Bruno",A24&amp;"_BDS",IF(D24="Daniel",A24&amp;"_DR",IF(D24="Monet",A24&amp;"_MW","")))))))</f>
        <v>2015-06-19_G-013 _AZ</v>
      </c>
      <c r="G24" s="88">
        <v>42677</v>
      </c>
      <c r="H24" s="88">
        <v>42878</v>
      </c>
      <c r="I24" s="122">
        <v>42880</v>
      </c>
      <c r="J24" s="87" t="s">
        <v>0</v>
      </c>
      <c r="K24" s="116" t="s">
        <v>0</v>
      </c>
      <c r="L24" s="116" t="s">
        <v>0</v>
      </c>
      <c r="M24" s="4"/>
      <c r="N24" s="121" t="s">
        <v>25</v>
      </c>
      <c r="O24" s="123" t="s">
        <v>112</v>
      </c>
    </row>
    <row r="25" spans="1:15" x14ac:dyDescent="0.25">
      <c r="A25" s="116"/>
      <c r="B25" s="116"/>
      <c r="C25" s="116"/>
      <c r="D25" s="87" t="s">
        <v>113</v>
      </c>
      <c r="E25" s="87" t="s">
        <v>24</v>
      </c>
      <c r="F25" s="5" t="str">
        <f>IF(D25="Amina",A24&amp;"_AZ",IF(D25="Perry",A24&amp;"_PB",IF(D25="Gina",A24&amp;"_GB",IF(D25="Cameron",A24&amp;"_CA",IF(D25="Bruno",A24&amp;"_BDS",IF(D25="Daniel",A24&amp;"_DR",IF(D25="Monet",A24&amp;"_MW","")))))))</f>
        <v>2015-06-19_G-013 _DR</v>
      </c>
      <c r="G25" s="88">
        <v>42877</v>
      </c>
      <c r="H25" s="89">
        <v>42879</v>
      </c>
      <c r="I25" s="118"/>
      <c r="J25" s="87" t="s">
        <v>0</v>
      </c>
      <c r="K25" s="116"/>
      <c r="L25" s="116"/>
      <c r="M25" s="4"/>
      <c r="N25" s="121"/>
      <c r="O25" s="123"/>
    </row>
    <row r="26" spans="1:15" x14ac:dyDescent="0.25">
      <c r="A26" s="117" t="s">
        <v>114</v>
      </c>
      <c r="B26" s="117" t="s">
        <v>115</v>
      </c>
      <c r="C26" s="116"/>
      <c r="D26" s="87" t="s">
        <v>30</v>
      </c>
      <c r="E26" s="87" t="s">
        <v>24</v>
      </c>
      <c r="F26" s="5" t="str">
        <f>IF(D26="Amina",A26&amp;"_AZ",IF(D26="Perry",A26&amp;"_PB",IF(D26="Gina",A26&amp;"_GB",IF(D26="Cameron",A26&amp;"_CA",IF(D26="Bruno",A26&amp;"_BDS",IF(D26="Daniel",A26&amp;"_DR",IF(D26="Monet",A26&amp;"_MW","")))))))</f>
        <v>2015-06-19_R-001 _PB</v>
      </c>
      <c r="G26" s="88">
        <v>42486</v>
      </c>
      <c r="H26" s="88">
        <v>42496</v>
      </c>
      <c r="I26" s="118">
        <v>42516</v>
      </c>
      <c r="J26" s="87" t="str">
        <f t="shared" ref="J26:J41" si="3">IF(AND(NOT(OR(G26="",G26="Ø")),H26=""),"In Progress",IF(AND(NOT(OR(H26="Ø",H26="")),NOT(OR(G26="Ø",G26=""))),"Completed",""))</f>
        <v>Completed</v>
      </c>
      <c r="K26" s="116" t="str">
        <f>IF(OR(J26="In Progress",J27="In Progress"),"In Progress",IF(OR(AND(J26="Completed",J27="Untraceable"),AND(J26="Untraceable",J27="Completed")),"Review",IF(OR(AND(J26="Completed",J27="Incomplete"),AND(J26="Incomplete",J27="Completed")),"Review",IF(OR(AND(J26="Completed",J27="Other"),AND(J26="Other",J27="Completed")),"Review",IF(OR(AND(J26="Incomplete",J27="Untraceable"),AND(J26="Untraceable",J27="Incomplete")),"Review",IF(OR(AND(J26="Other",J27="Untraceable"),AND(J26="Untraceable",J27="Other")),"Review",IF(OR(AND(J26="Incomplete",J27="Other"),AND(J26="Other",J27="Incomplete")),"Review",IF(AND(NOT(OR(H26="Ø",H26="")),NOT(OR(H27="Ø",H27="")),I26=""),"In Progress",IF(AND(J26="Untraceable",J27="Untraceable"),"Untraceable",IF(AND(NOT(OR(H26="Ø",H26="")),NOT(OR(H27="Ø",H27="")),NOT(OR(I26="Ø",I26=""))),"Completed",IF(AND(J26="Incomplete",J27="Incomplete"),"Incomplete",IF(AND(J26="Other",J27="Other"),"Other",""))))))))))))</f>
        <v>Completed</v>
      </c>
      <c r="L26" s="116" t="s">
        <v>0</v>
      </c>
      <c r="M26" s="4"/>
      <c r="N26" s="121" t="s">
        <v>25</v>
      </c>
      <c r="O26" s="123" t="s">
        <v>116</v>
      </c>
    </row>
    <row r="27" spans="1:15" x14ac:dyDescent="0.25">
      <c r="A27" s="116"/>
      <c r="B27" s="116"/>
      <c r="C27" s="116"/>
      <c r="D27" s="87" t="s">
        <v>27</v>
      </c>
      <c r="E27" s="87" t="s">
        <v>24</v>
      </c>
      <c r="F27" s="5" t="str">
        <f>IF(D27="Amina",A26&amp;"_AZ",IF(D27="Perry",A26&amp;"_PB",IF(D27="Gina",A26&amp;"_GB",IF(D27="Cameron",A26&amp;"_CA",IF(D27="Bruno",A26&amp;"_BDS",IF(D27="Daniel",A26&amp;"_DR",IF(D27="Monet",A26&amp;"_MW","")))))))</f>
        <v>2015-06-19_R-001 _GB</v>
      </c>
      <c r="G27" s="88">
        <v>42496</v>
      </c>
      <c r="H27" s="88">
        <v>42499</v>
      </c>
      <c r="I27" s="118"/>
      <c r="J27" s="87" t="str">
        <f t="shared" si="3"/>
        <v>Completed</v>
      </c>
      <c r="K27" s="116"/>
      <c r="L27" s="116"/>
      <c r="M27" s="4"/>
      <c r="N27" s="121"/>
      <c r="O27" s="123"/>
    </row>
    <row r="28" spans="1:15" x14ac:dyDescent="0.25">
      <c r="A28" s="117" t="s">
        <v>117</v>
      </c>
      <c r="B28" s="117" t="s">
        <v>118</v>
      </c>
      <c r="C28" s="116"/>
      <c r="D28" s="87" t="s">
        <v>30</v>
      </c>
      <c r="E28" s="87" t="s">
        <v>24</v>
      </c>
      <c r="F28" s="5" t="str">
        <f>IF(D28="Amina",A28&amp;"_AZ",IF(D28="Perry",A28&amp;"_PB",IF(D28="Gina",A28&amp;"_GB",IF(D28="Cameron",A28&amp;"_CA",IF(D28="Bruno",A28&amp;"_BDS",IF(D28="Daniel",A28&amp;"_DR",IF(D28="Monet",A28&amp;"_MW","")))))))</f>
        <v>2015-06-19_R-002 _PB</v>
      </c>
      <c r="G28" s="88">
        <v>42534</v>
      </c>
      <c r="H28" s="88">
        <v>42537</v>
      </c>
      <c r="I28" s="118">
        <v>42569</v>
      </c>
      <c r="J28" s="87" t="str">
        <f t="shared" si="3"/>
        <v>Completed</v>
      </c>
      <c r="K28" s="116" t="str">
        <f>IF(OR(J28="In Progress",J29="In Progress"),"In Progress",IF(OR(AND(J28="Completed",J29="Untraceable"),AND(J28="Untraceable",J29="Completed")),"Review",IF(OR(AND(J28="Completed",J29="Incomplete"),AND(J28="Incomplete",J29="Completed")),"Review",IF(OR(AND(J28="Completed",J29="Other"),AND(J28="Other",J29="Completed")),"Review",IF(OR(AND(J28="Incomplete",J29="Untraceable"),AND(J28="Untraceable",J29="Incomplete")),"Review",IF(OR(AND(J28="Other",J29="Untraceable"),AND(J28="Untraceable",J29="Other")),"Review",IF(OR(AND(J28="Incomplete",J29="Other"),AND(J28="Other",J29="Incomplete")),"Review",IF(AND(NOT(OR(H28="Ø",H28="")),NOT(OR(H29="Ø",H29="")),I28=""),"In Progress",IF(AND(J28="Untraceable",J29="Untraceable"),"Untraceable",IF(AND(NOT(OR(H28="Ø",H28="")),NOT(OR(H29="Ø",H29="")),NOT(OR(I28="Ø",I28=""))),"Completed",IF(AND(J28="Incomplete",J29="Incomplete"),"Incomplete",IF(AND(J28="Other",J29="Other"),"Other",""))))))))))))</f>
        <v>Completed</v>
      </c>
      <c r="L28" s="116" t="s">
        <v>0</v>
      </c>
      <c r="M28" s="4"/>
      <c r="N28" s="121" t="s">
        <v>25</v>
      </c>
      <c r="O28" s="123" t="s">
        <v>119</v>
      </c>
    </row>
    <row r="29" spans="1:15" x14ac:dyDescent="0.25">
      <c r="A29" s="116"/>
      <c r="B29" s="116"/>
      <c r="C29" s="116"/>
      <c r="D29" s="87" t="s">
        <v>27</v>
      </c>
      <c r="E29" s="87" t="s">
        <v>24</v>
      </c>
      <c r="F29" s="5" t="str">
        <f>IF(D29="Amina",A28&amp;"_AZ",IF(D29="Perry",A28&amp;"_PB",IF(D29="Gina",A28&amp;"_GB",IF(D29="Cameron",A28&amp;"_CA",IF(D29="Bruno",A28&amp;"_BDS",IF(D29="Daniel",A28&amp;"_DR",IF(D29="Monet",A28&amp;"_MW","")))))))</f>
        <v>2015-06-19_R-002 _GB</v>
      </c>
      <c r="G29" s="88">
        <v>42541</v>
      </c>
      <c r="H29" s="88">
        <v>42557</v>
      </c>
      <c r="I29" s="118"/>
      <c r="J29" s="87" t="str">
        <f t="shared" si="3"/>
        <v>Completed</v>
      </c>
      <c r="K29" s="116"/>
      <c r="L29" s="116"/>
      <c r="M29" s="4"/>
      <c r="N29" s="121"/>
      <c r="O29" s="123"/>
    </row>
    <row r="30" spans="1:15" x14ac:dyDescent="0.25">
      <c r="A30" s="117" t="s">
        <v>120</v>
      </c>
      <c r="B30" s="117" t="s">
        <v>121</v>
      </c>
      <c r="C30" s="116"/>
      <c r="D30" s="87" t="s">
        <v>27</v>
      </c>
      <c r="E30" s="87" t="s">
        <v>24</v>
      </c>
      <c r="F30" s="5" t="str">
        <f>IF(D30="Amina",A30&amp;"_AZ",IF(D30="Perry",A30&amp;"_PB",IF(D30="Gina",A30&amp;"_GB",IF(D30="Cameron",A30&amp;"_CA",IF(D30="Bruno",A30&amp;"_BDS",IF(D30="Daniel",A30&amp;"_DR",IF(D30="Monet",A30&amp;"_MW","")))))))</f>
        <v>2015-06-19_R-003 _GB</v>
      </c>
      <c r="G30" s="88">
        <v>42523</v>
      </c>
      <c r="H30" s="88">
        <v>42536</v>
      </c>
      <c r="I30" s="118">
        <v>42545</v>
      </c>
      <c r="J30" s="87" t="str">
        <f t="shared" si="3"/>
        <v>Completed</v>
      </c>
      <c r="K30" s="116" t="str">
        <f>IF(OR(J30="In Progress",J31="In Progress"),"In Progress",IF(OR(AND(J30="Completed",J31="Untraceable"),AND(J30="Untraceable",J31="Completed")),"Review",IF(OR(AND(J30="Completed",J31="Incomplete"),AND(J30="Incomplete",J31="Completed")),"Review",IF(OR(AND(J30="Completed",J31="Other"),AND(J30="Other",J31="Completed")),"Review",IF(OR(AND(J30="Incomplete",J31="Untraceable"),AND(J30="Untraceable",J31="Incomplete")),"Review",IF(OR(AND(J30="Other",J31="Untraceable"),AND(J30="Untraceable",J31="Other")),"Review",IF(OR(AND(J30="Incomplete",J31="Other"),AND(J30="Other",J31="Incomplete")),"Review",IF(AND(NOT(OR(H30="Ø",H30="")),NOT(OR(H31="Ø",H31="")),I30=""),"In Progress",IF(AND(J30="Untraceable",J31="Untraceable"),"Untraceable",IF(AND(NOT(OR(H30="Ø",H30="")),NOT(OR(H31="Ø",H31="")),NOT(OR(I30="Ø",I30=""))),"Completed",IF(AND(J30="Incomplete",J31="Incomplete"),"Incomplete",IF(AND(J30="Other",J31="Other"),"Other",""))))))))))))</f>
        <v>Completed</v>
      </c>
      <c r="L30" s="116" t="s">
        <v>1</v>
      </c>
      <c r="M30" s="6"/>
      <c r="N30" s="121" t="s">
        <v>53</v>
      </c>
      <c r="O30" s="123"/>
    </row>
    <row r="31" spans="1:15" x14ac:dyDescent="0.25">
      <c r="A31" s="116"/>
      <c r="B31" s="116"/>
      <c r="C31" s="116"/>
      <c r="D31" s="87" t="s">
        <v>23</v>
      </c>
      <c r="E31" s="87" t="s">
        <v>24</v>
      </c>
      <c r="F31" s="5" t="str">
        <f>IF(D31="Amina",A30&amp;"_AZ",IF(D31="Perry",A30&amp;"_PB",IF(D31="Gina",A30&amp;"_GB",IF(D31="Cameron",A30&amp;"_CA",IF(D31="Bruno",A30&amp;"_BDS",IF(D31="Daniel",A30&amp;"_DR",IF(D31="Monet",A30&amp;"_MW","")))))))</f>
        <v>2015-06-19_R-003 _CA</v>
      </c>
      <c r="G31" s="88">
        <v>42536</v>
      </c>
      <c r="H31" s="88">
        <v>42541</v>
      </c>
      <c r="I31" s="118"/>
      <c r="J31" s="87" t="str">
        <f t="shared" si="3"/>
        <v>Completed</v>
      </c>
      <c r="K31" s="116"/>
      <c r="L31" s="116"/>
      <c r="M31" s="4"/>
      <c r="N31" s="121"/>
      <c r="O31" s="123"/>
    </row>
    <row r="32" spans="1:15" x14ac:dyDescent="0.25">
      <c r="A32" s="117" t="s">
        <v>122</v>
      </c>
      <c r="B32" s="117" t="s">
        <v>123</v>
      </c>
      <c r="C32" s="116"/>
      <c r="D32" s="87" t="s">
        <v>23</v>
      </c>
      <c r="E32" s="87" t="s">
        <v>24</v>
      </c>
      <c r="F32" s="5" t="str">
        <f>IF(D32="Amina",A32&amp;"_AZ",IF(D32="Perry",A32&amp;"_PB",IF(D32="Gina",A32&amp;"_GB",IF(D32="Cameron",A32&amp;"_CA",IF(D32="Bruno",A32&amp;"_BDS",IF(D32="Daniel",A32&amp;"_DR",IF(D32="Monet",A32&amp;"_MW","")))))))</f>
        <v>2015-06-19_R-004 _CA</v>
      </c>
      <c r="G32" s="88">
        <v>42524</v>
      </c>
      <c r="H32" s="88">
        <v>42531</v>
      </c>
      <c r="I32" s="118">
        <v>42545</v>
      </c>
      <c r="J32" s="87" t="str">
        <f t="shared" si="3"/>
        <v>Completed</v>
      </c>
      <c r="K32" s="116" t="str">
        <f>IF(OR(J32="In Progress",J33="In Progress"),"In Progress",IF(OR(AND(J32="Completed",J33="Untraceable"),AND(J32="Untraceable",J33="Completed")),"Review",IF(OR(AND(J32="Completed",J33="Incomplete"),AND(J32="Incomplete",J33="Completed")),"Review",IF(OR(AND(J32="Completed",J33="Other"),AND(J32="Other",J33="Completed")),"Review",IF(OR(AND(J32="Incomplete",J33="Untraceable"),AND(J32="Untraceable",J33="Incomplete")),"Review",IF(OR(AND(J32="Other",J33="Untraceable"),AND(J32="Untraceable",J33="Other")),"Review",IF(OR(AND(J32="Incomplete",J33="Other"),AND(J32="Other",J33="Incomplete")),"Review",IF(AND(NOT(OR(H32="Ø",H32="")),NOT(OR(H33="Ø",H33="")),I32=""),"In Progress",IF(AND(J32="Untraceable",J33="Untraceable"),"Untraceable",IF(AND(NOT(OR(H32="Ø",H32="")),NOT(OR(H33="Ø",H33="")),NOT(OR(I32="Ø",I32=""))),"Completed",IF(AND(J32="Incomplete",J33="Incomplete"),"Incomplete",IF(AND(J32="Other",J33="Other"),"Other",""))))))))))))</f>
        <v>Completed</v>
      </c>
      <c r="L32" s="116" t="s">
        <v>1</v>
      </c>
      <c r="M32" s="4"/>
      <c r="N32" s="121" t="s">
        <v>53</v>
      </c>
      <c r="O32" s="123"/>
    </row>
    <row r="33" spans="1:15" x14ac:dyDescent="0.25">
      <c r="A33" s="116"/>
      <c r="B33" s="116"/>
      <c r="C33" s="116"/>
      <c r="D33" s="86" t="s">
        <v>30</v>
      </c>
      <c r="E33" s="87" t="s">
        <v>24</v>
      </c>
      <c r="F33" s="5" t="str">
        <f>IF(D33="Amina",A32&amp;"_AZ",IF(D33="Perry",A32&amp;"_PB",IF(D33="Gina",A32&amp;"_GB",IF(D33="Cameron",A32&amp;"_CA",IF(D33="Bruno",A32&amp;"_BDS",IF(D33="Daniel",A32&amp;"_DR",IF(D33="Monet",A32&amp;"_MW","")))))))</f>
        <v>2015-06-19_R-004 _PB</v>
      </c>
      <c r="G33" s="88">
        <v>42537</v>
      </c>
      <c r="H33" s="88">
        <v>42544</v>
      </c>
      <c r="I33" s="118"/>
      <c r="J33" s="87" t="str">
        <f t="shared" si="3"/>
        <v>Completed</v>
      </c>
      <c r="K33" s="116"/>
      <c r="L33" s="116"/>
      <c r="M33" s="4"/>
      <c r="N33" s="121"/>
      <c r="O33" s="123"/>
    </row>
    <row r="34" spans="1:15" x14ac:dyDescent="0.25">
      <c r="A34" s="117" t="s">
        <v>124</v>
      </c>
      <c r="B34" s="117" t="s">
        <v>125</v>
      </c>
      <c r="C34" s="116"/>
      <c r="D34" s="87" t="s">
        <v>30</v>
      </c>
      <c r="E34" s="87" t="s">
        <v>24</v>
      </c>
      <c r="F34" s="5" t="str">
        <f>IF(D34="Amina",A34&amp;"_AZ",IF(D34="Perry",A34&amp;"_PB",IF(D34="Gina",A34&amp;"_GB",IF(D34="Cameron",A34&amp;"_CA",IF(D34="Bruno",A34&amp;"_BDS",IF(D34="Daniel",A34&amp;"_DR",IF(D34="Monet",A34&amp;"_MW","")))))))</f>
        <v>2015-06-19_R-005 _PB</v>
      </c>
      <c r="G34" s="88">
        <v>42527</v>
      </c>
      <c r="H34" s="88">
        <v>42531</v>
      </c>
      <c r="I34" s="118">
        <v>42542</v>
      </c>
      <c r="J34" s="87" t="str">
        <f t="shared" si="3"/>
        <v>Completed</v>
      </c>
      <c r="K34" s="116" t="s">
        <v>3</v>
      </c>
      <c r="L34" s="116" t="s">
        <v>0</v>
      </c>
      <c r="M34" s="4" t="s">
        <v>126</v>
      </c>
      <c r="N34" s="121" t="s">
        <v>53</v>
      </c>
      <c r="O34" s="123"/>
    </row>
    <row r="35" spans="1:15" x14ac:dyDescent="0.25">
      <c r="A35" s="116"/>
      <c r="B35" s="116"/>
      <c r="C35" s="116"/>
      <c r="D35" s="87" t="s">
        <v>32</v>
      </c>
      <c r="E35" s="87" t="s">
        <v>24</v>
      </c>
      <c r="F35" s="5" t="str">
        <f>IF(D35="Amina",A34&amp;"_AZ",IF(D35="Perry",A34&amp;"_PB",IF(D35="Gina",A34&amp;"_GB",IF(D35="Cameron",A34&amp;"_CA",IF(D35="Bruno",A34&amp;"_BDS",IF(D35="Daniel",A34&amp;"_DR",IF(D35="Monet",A34&amp;"_MW","")))))))</f>
        <v>2015-06-19_R-005 _AZ</v>
      </c>
      <c r="G35" s="88">
        <v>42536</v>
      </c>
      <c r="H35" s="89">
        <v>42541</v>
      </c>
      <c r="I35" s="118"/>
      <c r="J35" s="87" t="str">
        <f t="shared" si="3"/>
        <v>Completed</v>
      </c>
      <c r="K35" s="116"/>
      <c r="L35" s="116"/>
      <c r="M35" s="4"/>
      <c r="N35" s="121"/>
      <c r="O35" s="123"/>
    </row>
    <row r="36" spans="1:15" x14ac:dyDescent="0.25">
      <c r="A36" s="117" t="s">
        <v>127</v>
      </c>
      <c r="B36" s="117" t="s">
        <v>128</v>
      </c>
      <c r="C36" s="116"/>
      <c r="D36" s="87" t="s">
        <v>32</v>
      </c>
      <c r="E36" s="87" t="s">
        <v>24</v>
      </c>
      <c r="F36" s="5" t="str">
        <f>IF(D36="Amina",A36&amp;"_AZ",IF(D36="Perry",A36&amp;"_PB",IF(D36="Gina",A36&amp;"_GB",IF(D36="Cameron",A36&amp;"_CA",IF(D36="Bruno",A36&amp;"_BDS",IF(D36="Daniel",A36&amp;"_DR",IF(D36="Monet",A36&amp;"_MW","")))))))</f>
        <v>2015-06-19_R-006 _AZ</v>
      </c>
      <c r="G36" s="88">
        <v>42535</v>
      </c>
      <c r="H36" s="89">
        <v>42536</v>
      </c>
      <c r="I36" s="118">
        <v>42545</v>
      </c>
      <c r="J36" s="87" t="str">
        <f t="shared" si="3"/>
        <v>Completed</v>
      </c>
      <c r="K36" s="116" t="str">
        <f>IF(OR(J36="In Progress",J37="In Progress"),"In Progress",IF(OR(AND(J36="Completed",J37="Untraceable"),AND(J36="Untraceable",J37="Completed")),"Review",IF(OR(AND(J36="Completed",J37="Incomplete"),AND(J36="Incomplete",J37="Completed")),"Review",IF(OR(AND(J36="Completed",J37="Other"),AND(J36="Other",J37="Completed")),"Review",IF(OR(AND(J36="Incomplete",J37="Untraceable"),AND(J36="Untraceable",J37="Incomplete")),"Review",IF(OR(AND(J36="Other",J37="Untraceable"),AND(J36="Untraceable",J37="Other")),"Review",IF(OR(AND(J36="Incomplete",J37="Other"),AND(J36="Other",J37="Incomplete")),"Review",IF(AND(NOT(OR(H36="Ø",H36="")),NOT(OR(H37="Ø",H37="")),I36=""),"In Progress",IF(AND(J36="Untraceable",J37="Untraceable"),"Untraceable",IF(AND(NOT(OR(H36="Ø",H36="")),NOT(OR(H37="Ø",H37="")),NOT(OR(I36="Ø",I36=""))),"Completed",IF(AND(J36="Incomplete",J37="Incomplete"),"Incomplete",IF(AND(J36="Other",J37="Other"),"Other",""))))))))))))</f>
        <v>Completed</v>
      </c>
      <c r="L36" s="116" t="s">
        <v>0</v>
      </c>
      <c r="M36" s="4"/>
      <c r="N36" s="121" t="s">
        <v>25</v>
      </c>
      <c r="O36" s="123" t="s">
        <v>129</v>
      </c>
    </row>
    <row r="37" spans="1:15" x14ac:dyDescent="0.25">
      <c r="A37" s="116"/>
      <c r="B37" s="116"/>
      <c r="C37" s="116"/>
      <c r="D37" s="87" t="s">
        <v>27</v>
      </c>
      <c r="E37" s="87" t="s">
        <v>24</v>
      </c>
      <c r="F37" s="5" t="str">
        <f>IF(D37="Amina",A36&amp;"_AZ",IF(D37="Perry",A36&amp;"_PB",IF(D37="Gina",A36&amp;"_GB",IF(D37="Cameron",A36&amp;"_CA",IF(D37="Bruno",A36&amp;"_BDS",IF(D37="Daniel",A36&amp;"_DR",IF(D37="Monet",A36&amp;"_MW","")))))))</f>
        <v>2015-06-19_R-006 _GB</v>
      </c>
      <c r="G37" s="98">
        <v>42536</v>
      </c>
      <c r="H37" s="88">
        <v>42541</v>
      </c>
      <c r="I37" s="118"/>
      <c r="J37" s="87" t="str">
        <f t="shared" si="3"/>
        <v>Completed</v>
      </c>
      <c r="K37" s="116"/>
      <c r="L37" s="116"/>
      <c r="M37" s="4"/>
      <c r="N37" s="121"/>
      <c r="O37" s="123"/>
    </row>
    <row r="38" spans="1:15" x14ac:dyDescent="0.25">
      <c r="A38" s="117" t="s">
        <v>130</v>
      </c>
      <c r="B38" s="117" t="s">
        <v>131</v>
      </c>
      <c r="C38" s="116"/>
      <c r="D38" s="87" t="s">
        <v>32</v>
      </c>
      <c r="E38" s="87" t="s">
        <v>24</v>
      </c>
      <c r="F38" s="5" t="str">
        <f>IF(D38="Amina",A38&amp;"_AZ",IF(D38="Perry",A38&amp;"_PB",IF(D38="Gina",A38&amp;"_GB",IF(D38="Cameron",A38&amp;"_CA",IF(D38="Bruno",A38&amp;"_BDS",IF(D38="Daniel",A38&amp;"_DR",IF(D38="Monet",A38&amp;"_MW","")))))))</f>
        <v>2015-06-19_R-007_AZ</v>
      </c>
      <c r="G38" s="88">
        <v>42548</v>
      </c>
      <c r="H38" s="88">
        <v>42556</v>
      </c>
      <c r="I38" s="118">
        <v>42548</v>
      </c>
      <c r="J38" s="87" t="str">
        <f t="shared" si="3"/>
        <v>Completed</v>
      </c>
      <c r="K38" s="116" t="str">
        <f>IF(OR(J38="In Progress",J39="In Progress"),"In Progress",IF(OR(AND(J38="Completed",J39="Untraceable"),AND(J38="Untraceable",J39="Completed")),"Review",IF(OR(AND(J38="Completed",J39="Incomplete"),AND(J38="Incomplete",J39="Completed")),"Review",IF(OR(AND(J38="Completed",J39="Other"),AND(J38="Other",J39="Completed")),"Review",IF(OR(AND(J38="Incomplete",J39="Untraceable"),AND(J38="Untraceable",J39="Incomplete")),"Review",IF(OR(AND(J38="Other",J39="Untraceable"),AND(J38="Untraceable",J39="Other")),"Review",IF(OR(AND(J38="Incomplete",J39="Other"),AND(J38="Other",J39="Incomplete")),"Review",IF(AND(NOT(OR(H38="Ø",H38="")),NOT(OR(H39="Ø",H39="")),I38=""),"In Progress",IF(AND(J38="Untraceable",J39="Untraceable"),"Untraceable",IF(AND(NOT(OR(H38="Ø",H38="")),NOT(OR(H39="Ø",H39="")),NOT(OR(I38="Ø",I38=""))),"Completed",IF(AND(J38="Incomplete",J39="Incomplete"),"Incomplete",IF(AND(J38="Other",J39="Other"),"Other",""))))))))))))</f>
        <v>Completed</v>
      </c>
      <c r="L38" s="116" t="s">
        <v>1</v>
      </c>
      <c r="M38" s="4"/>
      <c r="N38" s="121" t="s">
        <v>53</v>
      </c>
      <c r="O38" s="123"/>
    </row>
    <row r="39" spans="1:15" x14ac:dyDescent="0.25">
      <c r="A39" s="116"/>
      <c r="B39" s="116"/>
      <c r="C39" s="116"/>
      <c r="D39" s="87" t="s">
        <v>30</v>
      </c>
      <c r="E39" s="87" t="s">
        <v>24</v>
      </c>
      <c r="F39" s="5" t="str">
        <f>IF(D39="Amina",A38&amp;"_AZ",IF(D39="Perry",A38&amp;"_PB",IF(D39="Gina",A38&amp;"_GB",IF(D39="Cameron",A38&amp;"_CA",IF(D39="Bruno",A38&amp;"_BDS",IF(D39="Daniel",A38&amp;"_DR",IF(D39="Monet",A38&amp;"_MW","")))))))</f>
        <v>2015-06-19_R-007_PB</v>
      </c>
      <c r="G39" s="88">
        <v>42548</v>
      </c>
      <c r="H39" s="89">
        <v>42562</v>
      </c>
      <c r="I39" s="118"/>
      <c r="J39" s="87" t="str">
        <f t="shared" si="3"/>
        <v>Completed</v>
      </c>
      <c r="K39" s="116"/>
      <c r="L39" s="116"/>
      <c r="M39" s="4"/>
      <c r="N39" s="121"/>
      <c r="O39" s="123"/>
    </row>
    <row r="40" spans="1:15" x14ac:dyDescent="0.25">
      <c r="A40" s="117" t="s">
        <v>132</v>
      </c>
      <c r="B40" s="117" t="s">
        <v>133</v>
      </c>
      <c r="C40" s="116"/>
      <c r="D40" s="87" t="s">
        <v>32</v>
      </c>
      <c r="E40" s="87" t="s">
        <v>24</v>
      </c>
      <c r="F40" s="5" t="str">
        <f>IF(D40="Amina",A40&amp;"_AZ",IF(D40="Perry",A40&amp;"_PB",IF(D40="Gina",A40&amp;"_GB",IF(D40="Cameron",A40&amp;"_CA",IF(D40="Bruno",A40&amp;"_BDS",IF(D40="Daniel",A40&amp;"_DR",IF(D40="Monet",A40&amp;"_MW","")))))))</f>
        <v>2015-06-19_R-010 _AZ</v>
      </c>
      <c r="G40" s="88">
        <v>42544</v>
      </c>
      <c r="H40" s="88">
        <v>42545</v>
      </c>
      <c r="I40" s="118">
        <v>42562</v>
      </c>
      <c r="J40" s="87" t="str">
        <f t="shared" si="3"/>
        <v>Completed</v>
      </c>
      <c r="K40" s="116" t="str">
        <f>IF(OR(J40="In Progress",J41="In Progress"),"In Progress",IF(OR(AND(J40="Completed",J41="Untraceable"),AND(J40="Untraceable",J41="Completed")),"Review",IF(OR(AND(J40="Completed",J41="Incomplete"),AND(J40="Incomplete",J41="Completed")),"Review",IF(OR(AND(J40="Completed",J41="Other"),AND(J40="Other",J41="Completed")),"Review",IF(OR(AND(J40="Incomplete",J41="Untraceable"),AND(J40="Untraceable",J41="Incomplete")),"Review",IF(OR(AND(J40="Other",J41="Untraceable"),AND(J40="Untraceable",J41="Other")),"Review",IF(OR(AND(J40="Incomplete",J41="Other"),AND(J40="Other",J41="Incomplete")),"Review",IF(AND(NOT(OR(H40="Ø",H40="")),NOT(OR(H41="Ø",H41="")),I40=""),"In Progress",IF(AND(J40="Untraceable",J41="Untraceable"),"Untraceable",IF(AND(NOT(OR(H40="Ø",H40="")),NOT(OR(H41="Ø",H41="")),NOT(OR(I40="Ø",I40=""))),"Completed",IF(AND(J40="Incomplete",J41="Incomplete"),"Incomplete",IF(AND(J40="Other",J41="Other"),"Other",""))))))))))))</f>
        <v>Completed</v>
      </c>
      <c r="L40" s="116" t="s">
        <v>0</v>
      </c>
      <c r="M40" s="4"/>
      <c r="N40" s="121" t="s">
        <v>25</v>
      </c>
      <c r="O40" s="123" t="s">
        <v>134</v>
      </c>
    </row>
    <row r="41" spans="1:15" x14ac:dyDescent="0.25">
      <c r="A41" s="116"/>
      <c r="B41" s="116"/>
      <c r="C41" s="116"/>
      <c r="D41" s="86" t="s">
        <v>30</v>
      </c>
      <c r="E41" s="87" t="s">
        <v>24</v>
      </c>
      <c r="F41" s="5" t="str">
        <f>IF(D41="Amina",A40&amp;"_AZ",IF(D41="Perry",A40&amp;"_PB",IF(D41="Gina",A40&amp;"_GB",IF(D41="Cameron",A40&amp;"_CA",IF(D41="Bruno",A40&amp;"_BDS",IF(D41="Daniel",A40&amp;"_DR",IF(D41="Monet",A40&amp;"_MW","")))))))</f>
        <v>2015-06-19_R-010 _PB</v>
      </c>
      <c r="G41" s="88">
        <v>42544</v>
      </c>
      <c r="H41" s="88">
        <v>42548</v>
      </c>
      <c r="I41" s="118"/>
      <c r="J41" s="87" t="str">
        <f t="shared" si="3"/>
        <v>Completed</v>
      </c>
      <c r="K41" s="116"/>
      <c r="L41" s="116"/>
      <c r="M41" s="4"/>
      <c r="N41" s="121"/>
      <c r="O41" s="123"/>
    </row>
    <row r="42" spans="1:15" x14ac:dyDescent="0.25">
      <c r="N42"/>
      <c r="O42"/>
    </row>
    <row r="43" spans="1:15" x14ac:dyDescent="0.25">
      <c r="N43"/>
      <c r="O43"/>
    </row>
    <row r="44" spans="1:15" x14ac:dyDescent="0.25">
      <c r="N44"/>
      <c r="O44"/>
    </row>
    <row r="45" spans="1:15" x14ac:dyDescent="0.25">
      <c r="N45"/>
      <c r="O45"/>
    </row>
    <row r="46" spans="1:15" x14ac:dyDescent="0.25">
      <c r="N46"/>
      <c r="O46"/>
    </row>
    <row r="47" spans="1:15" x14ac:dyDescent="0.25">
      <c r="N47"/>
      <c r="O47"/>
    </row>
    <row r="48" spans="1:15" x14ac:dyDescent="0.25">
      <c r="N48"/>
      <c r="O48"/>
    </row>
    <row r="49" spans="14:15" x14ac:dyDescent="0.25">
      <c r="N49"/>
      <c r="O49"/>
    </row>
    <row r="50" spans="14:15" x14ac:dyDescent="0.25">
      <c r="N50"/>
      <c r="O50"/>
    </row>
    <row r="51" spans="14:15" x14ac:dyDescent="0.25">
      <c r="N51"/>
      <c r="O51"/>
    </row>
    <row r="52" spans="14:15" x14ac:dyDescent="0.25">
      <c r="N52"/>
      <c r="O52"/>
    </row>
    <row r="53" spans="14:15" x14ac:dyDescent="0.25">
      <c r="N53"/>
      <c r="O53"/>
    </row>
    <row r="54" spans="14:15" x14ac:dyDescent="0.25">
      <c r="N54"/>
      <c r="O54"/>
    </row>
    <row r="55" spans="14:15" x14ac:dyDescent="0.25">
      <c r="N55"/>
      <c r="O55"/>
    </row>
    <row r="56" spans="14:15" x14ac:dyDescent="0.25">
      <c r="N56"/>
      <c r="O56"/>
    </row>
    <row r="57" spans="14:15" x14ac:dyDescent="0.25">
      <c r="N57"/>
      <c r="O57"/>
    </row>
    <row r="58" spans="14:15" x14ac:dyDescent="0.25">
      <c r="N58"/>
      <c r="O58"/>
    </row>
    <row r="59" spans="14:15" x14ac:dyDescent="0.25">
      <c r="N59"/>
      <c r="O59"/>
    </row>
    <row r="60" spans="14:15" x14ac:dyDescent="0.25">
      <c r="N60"/>
      <c r="O60"/>
    </row>
    <row r="61" spans="14:15" x14ac:dyDescent="0.25">
      <c r="N61"/>
      <c r="O61"/>
    </row>
    <row r="62" spans="14:15" x14ac:dyDescent="0.25">
      <c r="N62"/>
      <c r="O62"/>
    </row>
    <row r="63" spans="14:15" x14ac:dyDescent="0.25">
      <c r="N63"/>
      <c r="O63"/>
    </row>
    <row r="64" spans="14:15" x14ac:dyDescent="0.25">
      <c r="N64"/>
      <c r="O64"/>
    </row>
    <row r="65" spans="14:15" x14ac:dyDescent="0.25">
      <c r="N65"/>
      <c r="O65"/>
    </row>
    <row r="66" spans="14:15" x14ac:dyDescent="0.25">
      <c r="N66"/>
      <c r="O66"/>
    </row>
    <row r="67" spans="14:15" x14ac:dyDescent="0.25">
      <c r="N67"/>
      <c r="O67"/>
    </row>
    <row r="68" spans="14:15" x14ac:dyDescent="0.25">
      <c r="N68"/>
      <c r="O68"/>
    </row>
    <row r="69" spans="14:15" x14ac:dyDescent="0.25">
      <c r="N69"/>
      <c r="O69"/>
    </row>
    <row r="70" spans="14:15" x14ac:dyDescent="0.25">
      <c r="N70"/>
      <c r="O70"/>
    </row>
    <row r="71" spans="14:15" x14ac:dyDescent="0.25">
      <c r="N71"/>
      <c r="O71"/>
    </row>
    <row r="72" spans="14:15" x14ac:dyDescent="0.25">
      <c r="N72"/>
      <c r="O72"/>
    </row>
    <row r="73" spans="14:15" x14ac:dyDescent="0.25">
      <c r="N73"/>
      <c r="O73"/>
    </row>
    <row r="74" spans="14:15" x14ac:dyDescent="0.25">
      <c r="N74"/>
      <c r="O74"/>
    </row>
    <row r="75" spans="14:15" x14ac:dyDescent="0.25">
      <c r="N75"/>
      <c r="O75"/>
    </row>
    <row r="76" spans="14:15" x14ac:dyDescent="0.25">
      <c r="N76"/>
      <c r="O76"/>
    </row>
    <row r="77" spans="14:15" x14ac:dyDescent="0.25">
      <c r="N77"/>
      <c r="O77"/>
    </row>
    <row r="78" spans="14:15" x14ac:dyDescent="0.25">
      <c r="N78"/>
      <c r="O78"/>
    </row>
    <row r="79" spans="14:15" x14ac:dyDescent="0.25">
      <c r="N79"/>
      <c r="O79"/>
    </row>
    <row r="80" spans="14:15" x14ac:dyDescent="0.25">
      <c r="N80"/>
      <c r="O80"/>
    </row>
    <row r="81" spans="14:15" x14ac:dyDescent="0.25">
      <c r="N81"/>
      <c r="O81"/>
    </row>
    <row r="82" spans="14:15" x14ac:dyDescent="0.25">
      <c r="N82"/>
      <c r="O82"/>
    </row>
    <row r="83" spans="14:15" x14ac:dyDescent="0.25">
      <c r="N83"/>
      <c r="O83"/>
    </row>
    <row r="84" spans="14:15" x14ac:dyDescent="0.25">
      <c r="N84"/>
      <c r="O84"/>
    </row>
    <row r="85" spans="14:15" x14ac:dyDescent="0.25">
      <c r="N85"/>
      <c r="O85"/>
    </row>
    <row r="86" spans="14:15" x14ac:dyDescent="0.25">
      <c r="N86"/>
      <c r="O86"/>
    </row>
    <row r="87" spans="14:15" x14ac:dyDescent="0.25">
      <c r="N87"/>
      <c r="O87"/>
    </row>
    <row r="88" spans="14:15" x14ac:dyDescent="0.25">
      <c r="N88"/>
      <c r="O88"/>
    </row>
    <row r="89" spans="14:15" x14ac:dyDescent="0.25">
      <c r="N89"/>
      <c r="O89"/>
    </row>
    <row r="90" spans="14:15" x14ac:dyDescent="0.25">
      <c r="N90"/>
      <c r="O90"/>
    </row>
    <row r="91" spans="14:15" x14ac:dyDescent="0.25">
      <c r="N91"/>
      <c r="O91"/>
    </row>
    <row r="92" spans="14:15" x14ac:dyDescent="0.25">
      <c r="N92"/>
      <c r="O92"/>
    </row>
    <row r="93" spans="14:15" x14ac:dyDescent="0.25">
      <c r="N93"/>
      <c r="O93"/>
    </row>
    <row r="94" spans="14:15" x14ac:dyDescent="0.25">
      <c r="N94"/>
      <c r="O94"/>
    </row>
    <row r="95" spans="14:15" x14ac:dyDescent="0.25">
      <c r="N95"/>
      <c r="O95"/>
    </row>
    <row r="96" spans="14:15" x14ac:dyDescent="0.25">
      <c r="N96"/>
      <c r="O96"/>
    </row>
    <row r="97" spans="14:15" x14ac:dyDescent="0.25">
      <c r="N97"/>
      <c r="O97"/>
    </row>
    <row r="98" spans="14:15" x14ac:dyDescent="0.25">
      <c r="N98"/>
      <c r="O98"/>
    </row>
    <row r="99" spans="14:15" x14ac:dyDescent="0.25">
      <c r="N99"/>
      <c r="O99"/>
    </row>
    <row r="100" spans="14:15" x14ac:dyDescent="0.25">
      <c r="N100"/>
      <c r="O100"/>
    </row>
    <row r="101" spans="14:15" x14ac:dyDescent="0.25">
      <c r="N101"/>
      <c r="O101"/>
    </row>
    <row r="102" spans="14:15" x14ac:dyDescent="0.25">
      <c r="N102"/>
      <c r="O102"/>
    </row>
    <row r="103" spans="14:15" x14ac:dyDescent="0.25">
      <c r="N103"/>
      <c r="O103"/>
    </row>
    <row r="104" spans="14:15" x14ac:dyDescent="0.25">
      <c r="N104"/>
      <c r="O104"/>
    </row>
    <row r="105" spans="14:15" x14ac:dyDescent="0.25">
      <c r="N105"/>
      <c r="O105"/>
    </row>
    <row r="106" spans="14:15" x14ac:dyDescent="0.25">
      <c r="N106"/>
      <c r="O106"/>
    </row>
    <row r="107" spans="14:15" x14ac:dyDescent="0.25">
      <c r="N107"/>
      <c r="O107"/>
    </row>
    <row r="108" spans="14:15" x14ac:dyDescent="0.25">
      <c r="N108"/>
      <c r="O108"/>
    </row>
    <row r="109" spans="14:15" x14ac:dyDescent="0.25">
      <c r="N109"/>
      <c r="O109"/>
    </row>
    <row r="110" spans="14:15" x14ac:dyDescent="0.25">
      <c r="N110"/>
      <c r="O110"/>
    </row>
    <row r="111" spans="14:15" x14ac:dyDescent="0.25">
      <c r="N111"/>
      <c r="O111"/>
    </row>
    <row r="112" spans="14:15" x14ac:dyDescent="0.25">
      <c r="N112"/>
      <c r="O112"/>
    </row>
    <row r="113" spans="14:15" x14ac:dyDescent="0.25">
      <c r="N113"/>
      <c r="O113"/>
    </row>
    <row r="114" spans="14:15" x14ac:dyDescent="0.25">
      <c r="N114"/>
      <c r="O114"/>
    </row>
    <row r="115" spans="14:15" x14ac:dyDescent="0.25">
      <c r="N115"/>
      <c r="O115"/>
    </row>
    <row r="116" spans="14:15" x14ac:dyDescent="0.25">
      <c r="N116"/>
      <c r="O116"/>
    </row>
    <row r="117" spans="14:15" x14ac:dyDescent="0.25">
      <c r="N117"/>
      <c r="O117"/>
    </row>
    <row r="118" spans="14:15" x14ac:dyDescent="0.25">
      <c r="N118"/>
      <c r="O118"/>
    </row>
    <row r="119" spans="14:15" x14ac:dyDescent="0.25">
      <c r="N119"/>
      <c r="O119"/>
    </row>
    <row r="120" spans="14:15" x14ac:dyDescent="0.25">
      <c r="N120"/>
      <c r="O120"/>
    </row>
    <row r="121" spans="14:15" x14ac:dyDescent="0.25">
      <c r="N121"/>
      <c r="O121"/>
    </row>
    <row r="122" spans="14:15" x14ac:dyDescent="0.25">
      <c r="N122"/>
      <c r="O122"/>
    </row>
    <row r="123" spans="14:15" x14ac:dyDescent="0.25">
      <c r="N123"/>
      <c r="O123"/>
    </row>
    <row r="124" spans="14:15" x14ac:dyDescent="0.25">
      <c r="N124"/>
      <c r="O124"/>
    </row>
    <row r="125" spans="14:15" x14ac:dyDescent="0.25">
      <c r="N125"/>
      <c r="O125"/>
    </row>
    <row r="126" spans="14:15" x14ac:dyDescent="0.25">
      <c r="N126"/>
      <c r="O126"/>
    </row>
    <row r="127" spans="14:15" x14ac:dyDescent="0.25">
      <c r="N127"/>
      <c r="O127"/>
    </row>
    <row r="128" spans="14:15" x14ac:dyDescent="0.25">
      <c r="N128"/>
      <c r="O128"/>
    </row>
    <row r="129" spans="14:15" x14ac:dyDescent="0.25">
      <c r="N129"/>
      <c r="O129"/>
    </row>
    <row r="130" spans="14:15" x14ac:dyDescent="0.25">
      <c r="N130"/>
      <c r="O130"/>
    </row>
    <row r="131" spans="14:15" x14ac:dyDescent="0.25">
      <c r="N131"/>
      <c r="O131"/>
    </row>
    <row r="132" spans="14:15" x14ac:dyDescent="0.25">
      <c r="N132"/>
      <c r="O132"/>
    </row>
    <row r="133" spans="14:15" x14ac:dyDescent="0.25">
      <c r="N133"/>
      <c r="O133"/>
    </row>
    <row r="134" spans="14:15" x14ac:dyDescent="0.25">
      <c r="N134"/>
      <c r="O134"/>
    </row>
    <row r="135" spans="14:15" x14ac:dyDescent="0.25">
      <c r="N135"/>
      <c r="O135"/>
    </row>
    <row r="136" spans="14:15" x14ac:dyDescent="0.25">
      <c r="N136"/>
      <c r="O136"/>
    </row>
    <row r="137" spans="14:15" x14ac:dyDescent="0.25">
      <c r="N137"/>
      <c r="O137"/>
    </row>
    <row r="138" spans="14:15" x14ac:dyDescent="0.25">
      <c r="N138"/>
      <c r="O138"/>
    </row>
    <row r="139" spans="14:15" x14ac:dyDescent="0.25">
      <c r="N139"/>
      <c r="O139"/>
    </row>
    <row r="140" spans="14:15" x14ac:dyDescent="0.25">
      <c r="N140"/>
      <c r="O140"/>
    </row>
    <row r="141" spans="14:15" x14ac:dyDescent="0.25">
      <c r="N141"/>
      <c r="O141"/>
    </row>
    <row r="142" spans="14:15" x14ac:dyDescent="0.25">
      <c r="N142"/>
      <c r="O142"/>
    </row>
    <row r="143" spans="14:15" x14ac:dyDescent="0.25">
      <c r="N143"/>
      <c r="O143"/>
    </row>
    <row r="144" spans="14:15" x14ac:dyDescent="0.25">
      <c r="N144"/>
      <c r="O144"/>
    </row>
    <row r="145" spans="14:15" x14ac:dyDescent="0.25">
      <c r="N145"/>
      <c r="O145"/>
    </row>
    <row r="146" spans="14:15" x14ac:dyDescent="0.25">
      <c r="N146"/>
      <c r="O146"/>
    </row>
    <row r="147" spans="14:15" x14ac:dyDescent="0.25">
      <c r="N147"/>
      <c r="O147"/>
    </row>
    <row r="148" spans="14:15" x14ac:dyDescent="0.25">
      <c r="N148"/>
      <c r="O148"/>
    </row>
    <row r="149" spans="14:15" x14ac:dyDescent="0.25">
      <c r="N149"/>
      <c r="O149"/>
    </row>
    <row r="150" spans="14:15" x14ac:dyDescent="0.25">
      <c r="N150"/>
      <c r="O150"/>
    </row>
    <row r="151" spans="14:15" x14ac:dyDescent="0.25">
      <c r="N151"/>
      <c r="O151"/>
    </row>
    <row r="152" spans="14:15" x14ac:dyDescent="0.25">
      <c r="N152"/>
      <c r="O152"/>
    </row>
    <row r="153" spans="14:15" x14ac:dyDescent="0.25">
      <c r="N153"/>
      <c r="O153"/>
    </row>
    <row r="154" spans="14:15" x14ac:dyDescent="0.25">
      <c r="N154"/>
      <c r="O154"/>
    </row>
    <row r="155" spans="14:15" x14ac:dyDescent="0.25">
      <c r="N155"/>
      <c r="O155"/>
    </row>
    <row r="156" spans="14:15" x14ac:dyDescent="0.25">
      <c r="N156"/>
      <c r="O156"/>
    </row>
    <row r="157" spans="14:15" x14ac:dyDescent="0.25">
      <c r="N157"/>
      <c r="O157"/>
    </row>
    <row r="158" spans="14:15" x14ac:dyDescent="0.25">
      <c r="N158"/>
      <c r="O158"/>
    </row>
    <row r="159" spans="14:15" x14ac:dyDescent="0.25">
      <c r="N159"/>
      <c r="O159"/>
    </row>
    <row r="160" spans="14:15" x14ac:dyDescent="0.25">
      <c r="N160"/>
      <c r="O160"/>
    </row>
    <row r="161" spans="14:15" x14ac:dyDescent="0.25">
      <c r="N161"/>
      <c r="O161"/>
    </row>
    <row r="162" spans="14:15" x14ac:dyDescent="0.25">
      <c r="N162"/>
      <c r="O162"/>
    </row>
    <row r="163" spans="14:15" x14ac:dyDescent="0.25">
      <c r="N163"/>
      <c r="O163"/>
    </row>
    <row r="164" spans="14:15" x14ac:dyDescent="0.25">
      <c r="N164"/>
      <c r="O164"/>
    </row>
    <row r="165" spans="14:15" x14ac:dyDescent="0.25">
      <c r="N165"/>
      <c r="O165"/>
    </row>
    <row r="166" spans="14:15" x14ac:dyDescent="0.25">
      <c r="N166"/>
      <c r="O166"/>
    </row>
    <row r="167" spans="14:15" x14ac:dyDescent="0.25">
      <c r="N167"/>
      <c r="O167"/>
    </row>
    <row r="168" spans="14:15" x14ac:dyDescent="0.25">
      <c r="N168"/>
      <c r="O168"/>
    </row>
    <row r="169" spans="14:15" x14ac:dyDescent="0.25">
      <c r="N169"/>
      <c r="O169"/>
    </row>
    <row r="170" spans="14:15" x14ac:dyDescent="0.25">
      <c r="N170"/>
      <c r="O170"/>
    </row>
    <row r="171" spans="14:15" x14ac:dyDescent="0.25">
      <c r="N171"/>
      <c r="O171"/>
    </row>
    <row r="172" spans="14:15" x14ac:dyDescent="0.25">
      <c r="N172"/>
      <c r="O172"/>
    </row>
    <row r="173" spans="14:15" x14ac:dyDescent="0.25">
      <c r="N173"/>
      <c r="O173"/>
    </row>
    <row r="174" spans="14:15" x14ac:dyDescent="0.25">
      <c r="N174"/>
      <c r="O174"/>
    </row>
    <row r="175" spans="14:15" x14ac:dyDescent="0.25">
      <c r="N175"/>
      <c r="O175"/>
    </row>
    <row r="176" spans="14:15" x14ac:dyDescent="0.25">
      <c r="N176"/>
      <c r="O176"/>
    </row>
    <row r="177" spans="14:15" x14ac:dyDescent="0.25">
      <c r="N177"/>
      <c r="O177"/>
    </row>
    <row r="178" spans="14:15" x14ac:dyDescent="0.25">
      <c r="N178"/>
      <c r="O178"/>
    </row>
    <row r="179" spans="14:15" x14ac:dyDescent="0.25">
      <c r="N179"/>
      <c r="O179"/>
    </row>
    <row r="180" spans="14:15" x14ac:dyDescent="0.25">
      <c r="N180"/>
      <c r="O180"/>
    </row>
    <row r="181" spans="14:15" x14ac:dyDescent="0.25">
      <c r="N181"/>
      <c r="O181"/>
    </row>
    <row r="182" spans="14:15" x14ac:dyDescent="0.25">
      <c r="N182"/>
      <c r="O182"/>
    </row>
    <row r="183" spans="14:15" x14ac:dyDescent="0.25">
      <c r="N183"/>
      <c r="O183"/>
    </row>
    <row r="184" spans="14:15" x14ac:dyDescent="0.25">
      <c r="N184"/>
      <c r="O184"/>
    </row>
    <row r="185" spans="14:15" x14ac:dyDescent="0.25">
      <c r="N185"/>
      <c r="O185"/>
    </row>
    <row r="186" spans="14:15" x14ac:dyDescent="0.25">
      <c r="N186"/>
      <c r="O186"/>
    </row>
    <row r="187" spans="14:15" x14ac:dyDescent="0.25">
      <c r="N187"/>
      <c r="O187"/>
    </row>
    <row r="188" spans="14:15" x14ac:dyDescent="0.25">
      <c r="N188"/>
      <c r="O188"/>
    </row>
    <row r="189" spans="14:15" x14ac:dyDescent="0.25">
      <c r="N189"/>
      <c r="O189"/>
    </row>
    <row r="190" spans="14:15" x14ac:dyDescent="0.25">
      <c r="N190"/>
      <c r="O190"/>
    </row>
    <row r="191" spans="14:15" x14ac:dyDescent="0.25">
      <c r="N191"/>
      <c r="O191"/>
    </row>
    <row r="192" spans="14:15" x14ac:dyDescent="0.25">
      <c r="N192"/>
      <c r="O192"/>
    </row>
    <row r="193" spans="14:15" x14ac:dyDescent="0.25">
      <c r="N193"/>
      <c r="O193"/>
    </row>
    <row r="194" spans="14:15" x14ac:dyDescent="0.25">
      <c r="N194"/>
      <c r="O194"/>
    </row>
    <row r="195" spans="14:15" x14ac:dyDescent="0.25">
      <c r="N195"/>
      <c r="O195"/>
    </row>
    <row r="196" spans="14:15" x14ac:dyDescent="0.25">
      <c r="N196"/>
      <c r="O196"/>
    </row>
    <row r="197" spans="14:15" x14ac:dyDescent="0.25">
      <c r="N197"/>
      <c r="O197"/>
    </row>
    <row r="198" spans="14:15" x14ac:dyDescent="0.25">
      <c r="N198"/>
      <c r="O198"/>
    </row>
    <row r="199" spans="14:15" x14ac:dyDescent="0.25">
      <c r="N199"/>
      <c r="O199"/>
    </row>
    <row r="200" spans="14:15" x14ac:dyDescent="0.25">
      <c r="N200"/>
      <c r="O200"/>
    </row>
    <row r="201" spans="14:15" x14ac:dyDescent="0.25">
      <c r="N201"/>
      <c r="O201"/>
    </row>
    <row r="202" spans="14:15" x14ac:dyDescent="0.25">
      <c r="N202"/>
      <c r="O202"/>
    </row>
    <row r="203" spans="14:15" x14ac:dyDescent="0.25">
      <c r="N203"/>
      <c r="O203"/>
    </row>
    <row r="204" spans="14:15" x14ac:dyDescent="0.25">
      <c r="N204"/>
      <c r="O204"/>
    </row>
    <row r="205" spans="14:15" x14ac:dyDescent="0.25">
      <c r="N205"/>
      <c r="O205"/>
    </row>
    <row r="206" spans="14:15" x14ac:dyDescent="0.25">
      <c r="N206"/>
      <c r="O206"/>
    </row>
    <row r="207" spans="14:15" x14ac:dyDescent="0.25">
      <c r="N207"/>
      <c r="O207"/>
    </row>
    <row r="208" spans="14:15" x14ac:dyDescent="0.25">
      <c r="N208"/>
      <c r="O208"/>
    </row>
    <row r="209" spans="14:15" x14ac:dyDescent="0.25">
      <c r="N209"/>
      <c r="O209"/>
    </row>
    <row r="210" spans="14:15" x14ac:dyDescent="0.25">
      <c r="N210"/>
      <c r="O210"/>
    </row>
    <row r="211" spans="14:15" x14ac:dyDescent="0.25">
      <c r="N211"/>
      <c r="O211"/>
    </row>
    <row r="212" spans="14:15" x14ac:dyDescent="0.25">
      <c r="N212"/>
      <c r="O212"/>
    </row>
    <row r="213" spans="14:15" x14ac:dyDescent="0.25">
      <c r="N213"/>
      <c r="O213"/>
    </row>
    <row r="214" spans="14:15" x14ac:dyDescent="0.25">
      <c r="N214"/>
      <c r="O214"/>
    </row>
    <row r="215" spans="14:15" x14ac:dyDescent="0.25">
      <c r="N215"/>
      <c r="O215"/>
    </row>
    <row r="216" spans="14:15" x14ac:dyDescent="0.25">
      <c r="N216"/>
      <c r="O216"/>
    </row>
    <row r="217" spans="14:15" x14ac:dyDescent="0.25">
      <c r="N217"/>
      <c r="O217"/>
    </row>
    <row r="218" spans="14:15" x14ac:dyDescent="0.25">
      <c r="N218"/>
      <c r="O218"/>
    </row>
    <row r="219" spans="14:15" x14ac:dyDescent="0.25">
      <c r="N219"/>
      <c r="O219"/>
    </row>
    <row r="220" spans="14:15" x14ac:dyDescent="0.25">
      <c r="N220"/>
      <c r="O220"/>
    </row>
    <row r="221" spans="14:15" x14ac:dyDescent="0.25">
      <c r="N221"/>
      <c r="O221"/>
    </row>
    <row r="222" spans="14:15" x14ac:dyDescent="0.25">
      <c r="N222"/>
      <c r="O222"/>
    </row>
    <row r="223" spans="14:15" x14ac:dyDescent="0.25">
      <c r="N223"/>
      <c r="O223"/>
    </row>
    <row r="224" spans="14:15" x14ac:dyDescent="0.25">
      <c r="N224"/>
      <c r="O224"/>
    </row>
    <row r="225" spans="14:15" x14ac:dyDescent="0.25">
      <c r="N225"/>
      <c r="O225"/>
    </row>
    <row r="226" spans="14:15" x14ac:dyDescent="0.25">
      <c r="N226"/>
      <c r="O226"/>
    </row>
    <row r="227" spans="14:15" x14ac:dyDescent="0.25">
      <c r="N227"/>
      <c r="O227"/>
    </row>
    <row r="228" spans="14:15" x14ac:dyDescent="0.25">
      <c r="N228"/>
      <c r="O228"/>
    </row>
    <row r="229" spans="14:15" x14ac:dyDescent="0.25">
      <c r="N229"/>
      <c r="O229"/>
    </row>
    <row r="230" spans="14:15" x14ac:dyDescent="0.25">
      <c r="N230"/>
      <c r="O230"/>
    </row>
    <row r="231" spans="14:15" x14ac:dyDescent="0.25">
      <c r="N231"/>
      <c r="O231"/>
    </row>
    <row r="232" spans="14:15" x14ac:dyDescent="0.25">
      <c r="N232"/>
      <c r="O232"/>
    </row>
    <row r="233" spans="14:15" x14ac:dyDescent="0.25">
      <c r="N233"/>
      <c r="O233"/>
    </row>
    <row r="234" spans="14:15" x14ac:dyDescent="0.25">
      <c r="N234"/>
      <c r="O234"/>
    </row>
    <row r="235" spans="14:15" x14ac:dyDescent="0.25">
      <c r="N235"/>
      <c r="O235"/>
    </row>
    <row r="236" spans="14:15" x14ac:dyDescent="0.25">
      <c r="N236"/>
      <c r="O236"/>
    </row>
    <row r="237" spans="14:15" x14ac:dyDescent="0.25">
      <c r="N237"/>
      <c r="O237"/>
    </row>
    <row r="238" spans="14:15" x14ac:dyDescent="0.25">
      <c r="N238"/>
      <c r="O238"/>
    </row>
    <row r="239" spans="14:15" x14ac:dyDescent="0.25">
      <c r="N239"/>
      <c r="O239"/>
    </row>
    <row r="240" spans="14:15" x14ac:dyDescent="0.25">
      <c r="N240"/>
      <c r="O240"/>
    </row>
    <row r="241" spans="14:15" x14ac:dyDescent="0.25">
      <c r="N241"/>
      <c r="O241"/>
    </row>
    <row r="242" spans="14:15" x14ac:dyDescent="0.25">
      <c r="N242"/>
      <c r="O242"/>
    </row>
    <row r="243" spans="14:15" x14ac:dyDescent="0.25">
      <c r="N243"/>
      <c r="O243"/>
    </row>
    <row r="244" spans="14:15" x14ac:dyDescent="0.25">
      <c r="N244"/>
      <c r="O244"/>
    </row>
    <row r="245" spans="14:15" x14ac:dyDescent="0.25">
      <c r="N245"/>
      <c r="O245"/>
    </row>
    <row r="246" spans="14:15" x14ac:dyDescent="0.25">
      <c r="N246"/>
      <c r="O246"/>
    </row>
    <row r="247" spans="14:15" x14ac:dyDescent="0.25">
      <c r="N247"/>
      <c r="O247"/>
    </row>
    <row r="248" spans="14:15" x14ac:dyDescent="0.25">
      <c r="N248"/>
      <c r="O248"/>
    </row>
    <row r="249" spans="14:15" x14ac:dyDescent="0.25">
      <c r="N249"/>
      <c r="O249"/>
    </row>
    <row r="250" spans="14:15" x14ac:dyDescent="0.25">
      <c r="N250"/>
      <c r="O250"/>
    </row>
    <row r="251" spans="14:15" x14ac:dyDescent="0.25">
      <c r="N251"/>
      <c r="O251"/>
    </row>
    <row r="252" spans="14:15" x14ac:dyDescent="0.25">
      <c r="N252"/>
      <c r="O252"/>
    </row>
    <row r="253" spans="14:15" x14ac:dyDescent="0.25">
      <c r="N253"/>
      <c r="O253"/>
    </row>
    <row r="254" spans="14:15" x14ac:dyDescent="0.25">
      <c r="N254"/>
      <c r="O254"/>
    </row>
    <row r="255" spans="14:15" x14ac:dyDescent="0.25">
      <c r="N255"/>
      <c r="O255"/>
    </row>
    <row r="256" spans="14:15" x14ac:dyDescent="0.25">
      <c r="N256"/>
      <c r="O256"/>
    </row>
    <row r="257" spans="14:15" x14ac:dyDescent="0.25">
      <c r="N257"/>
      <c r="O257"/>
    </row>
    <row r="258" spans="14:15" x14ac:dyDescent="0.25">
      <c r="N258"/>
      <c r="O258"/>
    </row>
    <row r="259" spans="14:15" x14ac:dyDescent="0.25">
      <c r="N259"/>
      <c r="O259"/>
    </row>
    <row r="260" spans="14:15" x14ac:dyDescent="0.25">
      <c r="N260"/>
      <c r="O260"/>
    </row>
    <row r="261" spans="14:15" x14ac:dyDescent="0.25">
      <c r="N261"/>
      <c r="O261"/>
    </row>
    <row r="262" spans="14:15" x14ac:dyDescent="0.25">
      <c r="N262"/>
      <c r="O262"/>
    </row>
    <row r="263" spans="14:15" x14ac:dyDescent="0.25">
      <c r="N263"/>
      <c r="O263"/>
    </row>
    <row r="264" spans="14:15" x14ac:dyDescent="0.25">
      <c r="N264"/>
      <c r="O264"/>
    </row>
    <row r="265" spans="14:15" x14ac:dyDescent="0.25">
      <c r="N265"/>
      <c r="O265"/>
    </row>
    <row r="266" spans="14:15" x14ac:dyDescent="0.25">
      <c r="N266"/>
      <c r="O266"/>
    </row>
    <row r="267" spans="14:15" x14ac:dyDescent="0.25">
      <c r="N267"/>
      <c r="O267"/>
    </row>
    <row r="268" spans="14:15" x14ac:dyDescent="0.25">
      <c r="N268"/>
      <c r="O268"/>
    </row>
  </sheetData>
  <autoFilter ref="A1:O42"/>
  <mergeCells count="160">
    <mergeCell ref="A40:A41"/>
    <mergeCell ref="B40:B41"/>
    <mergeCell ref="C40:C41"/>
    <mergeCell ref="A38:A39"/>
    <mergeCell ref="B38:B39"/>
    <mergeCell ref="C38:C39"/>
    <mergeCell ref="I38:I39"/>
    <mergeCell ref="K38:K39"/>
    <mergeCell ref="L38:L39"/>
    <mergeCell ref="I40:I41"/>
    <mergeCell ref="K40:K41"/>
    <mergeCell ref="A36:A37"/>
    <mergeCell ref="B36:B37"/>
    <mergeCell ref="C36:C37"/>
    <mergeCell ref="I36:I37"/>
    <mergeCell ref="K36:K37"/>
    <mergeCell ref="L36:L37"/>
    <mergeCell ref="A34:A35"/>
    <mergeCell ref="O26:O27"/>
    <mergeCell ref="O28:O29"/>
    <mergeCell ref="A28:A29"/>
    <mergeCell ref="B28:B29"/>
    <mergeCell ref="O30:O31"/>
    <mergeCell ref="O32:O33"/>
    <mergeCell ref="O34:O35"/>
    <mergeCell ref="O36:O37"/>
    <mergeCell ref="C34:C35"/>
    <mergeCell ref="I34:I35"/>
    <mergeCell ref="N34:N35"/>
    <mergeCell ref="N36:N37"/>
    <mergeCell ref="N30:N31"/>
    <mergeCell ref="N32:N33"/>
    <mergeCell ref="B34:B35"/>
    <mergeCell ref="A30:A31"/>
    <mergeCell ref="B30:B31"/>
    <mergeCell ref="O40:O41"/>
    <mergeCell ref="L40:L41"/>
    <mergeCell ref="N40:N41"/>
    <mergeCell ref="O2:O3"/>
    <mergeCell ref="O4:O5"/>
    <mergeCell ref="O6:O7"/>
    <mergeCell ref="O8:O9"/>
    <mergeCell ref="O10:O11"/>
    <mergeCell ref="O12:O13"/>
    <mergeCell ref="O20:O21"/>
    <mergeCell ref="O22:O23"/>
    <mergeCell ref="O24:O25"/>
    <mergeCell ref="O14:O15"/>
    <mergeCell ref="O16:O17"/>
    <mergeCell ref="O18:O19"/>
    <mergeCell ref="N38:N39"/>
    <mergeCell ref="N22:N23"/>
    <mergeCell ref="N24:N25"/>
    <mergeCell ref="O38:O39"/>
    <mergeCell ref="N10:N11"/>
    <mergeCell ref="N12:N13"/>
    <mergeCell ref="L2:L3"/>
    <mergeCell ref="N2:N3"/>
    <mergeCell ref="N4:N5"/>
    <mergeCell ref="C30:C31"/>
    <mergeCell ref="I30:I31"/>
    <mergeCell ref="K30:K31"/>
    <mergeCell ref="L30:L31"/>
    <mergeCell ref="A32:A33"/>
    <mergeCell ref="B32:B33"/>
    <mergeCell ref="C32:C33"/>
    <mergeCell ref="I32:I33"/>
    <mergeCell ref="K32:K33"/>
    <mergeCell ref="L32:L33"/>
    <mergeCell ref="K34:K35"/>
    <mergeCell ref="L34:L35"/>
    <mergeCell ref="A22:A23"/>
    <mergeCell ref="B22:B23"/>
    <mergeCell ref="C22:C23"/>
    <mergeCell ref="I22:I23"/>
    <mergeCell ref="K22:K23"/>
    <mergeCell ref="L22:L23"/>
    <mergeCell ref="N26:N27"/>
    <mergeCell ref="N28:N29"/>
    <mergeCell ref="A24:A25"/>
    <mergeCell ref="B24:B25"/>
    <mergeCell ref="C24:C25"/>
    <mergeCell ref="I24:I25"/>
    <mergeCell ref="K24:K25"/>
    <mergeCell ref="L24:L25"/>
    <mergeCell ref="C28:C29"/>
    <mergeCell ref="I28:I29"/>
    <mergeCell ref="K28:K29"/>
    <mergeCell ref="L28:L29"/>
    <mergeCell ref="A26:A27"/>
    <mergeCell ref="B26:B27"/>
    <mergeCell ref="C26:C27"/>
    <mergeCell ref="I26:I27"/>
    <mergeCell ref="K26:K27"/>
    <mergeCell ref="L26:L27"/>
    <mergeCell ref="N20:N21"/>
    <mergeCell ref="A16:A17"/>
    <mergeCell ref="B16:B17"/>
    <mergeCell ref="C16:C17"/>
    <mergeCell ref="I16:I17"/>
    <mergeCell ref="K16:K17"/>
    <mergeCell ref="L16:L17"/>
    <mergeCell ref="A14:A15"/>
    <mergeCell ref="B14:B15"/>
    <mergeCell ref="C18:C19"/>
    <mergeCell ref="I18:I19"/>
    <mergeCell ref="K18:K19"/>
    <mergeCell ref="L18:L19"/>
    <mergeCell ref="N14:N15"/>
    <mergeCell ref="N16:N17"/>
    <mergeCell ref="A20:A21"/>
    <mergeCell ref="B20:B21"/>
    <mergeCell ref="C20:C21"/>
    <mergeCell ref="I20:I21"/>
    <mergeCell ref="K20:K21"/>
    <mergeCell ref="L20:L21"/>
    <mergeCell ref="A18:A19"/>
    <mergeCell ref="B18:B19"/>
    <mergeCell ref="C14:C15"/>
    <mergeCell ref="I14:I15"/>
    <mergeCell ref="K14:K15"/>
    <mergeCell ref="L14:L15"/>
    <mergeCell ref="N18:N19"/>
    <mergeCell ref="N6:N7"/>
    <mergeCell ref="N8:N9"/>
    <mergeCell ref="A6:A7"/>
    <mergeCell ref="B6:B7"/>
    <mergeCell ref="C6:C7"/>
    <mergeCell ref="I6:I7"/>
    <mergeCell ref="K6:K7"/>
    <mergeCell ref="L6:L7"/>
    <mergeCell ref="A8:A9"/>
    <mergeCell ref="B8:B9"/>
    <mergeCell ref="C8:C9"/>
    <mergeCell ref="I8:I9"/>
    <mergeCell ref="K8:K9"/>
    <mergeCell ref="K4:K5"/>
    <mergeCell ref="L4:L5"/>
    <mergeCell ref="K2:K3"/>
    <mergeCell ref="A2:A3"/>
    <mergeCell ref="B2:B3"/>
    <mergeCell ref="C2:C3"/>
    <mergeCell ref="I2:I3"/>
    <mergeCell ref="A12:A13"/>
    <mergeCell ref="A10:A11"/>
    <mergeCell ref="B10:B11"/>
    <mergeCell ref="C10:C11"/>
    <mergeCell ref="I10:I11"/>
    <mergeCell ref="A4:A5"/>
    <mergeCell ref="B4:B5"/>
    <mergeCell ref="C4:C5"/>
    <mergeCell ref="I4:I5"/>
    <mergeCell ref="K12:K13"/>
    <mergeCell ref="L10:L11"/>
    <mergeCell ref="L12:L13"/>
    <mergeCell ref="K10:K11"/>
    <mergeCell ref="L8:L9"/>
    <mergeCell ref="B12:B13"/>
    <mergeCell ref="C12:C13"/>
    <mergeCell ref="I12:I13"/>
  </mergeCells>
  <conditionalFormatting sqref="N269:N1048576 N1:N41">
    <cfRule type="containsText" dxfId="2397" priority="14" operator="containsText" text="No">
      <formula>NOT(ISERROR(SEARCH("No",N1)))</formula>
    </cfRule>
    <cfRule type="containsText" dxfId="2396" priority="15" operator="containsText" text="Yes">
      <formula>NOT(ISERROR(SEARCH("Yes",N1)))</formula>
    </cfRule>
  </conditionalFormatting>
  <conditionalFormatting sqref="J269:L1048576 J1:L41">
    <cfRule type="containsText" dxfId="2395" priority="16" operator="containsText" text="Review">
      <formula>NOT(ISERROR(SEARCH("Review",J1)))</formula>
    </cfRule>
    <cfRule type="containsText" dxfId="2394" priority="17" operator="containsText" text="Other">
      <formula>NOT(ISERROR(SEARCH("Other",J1)))</formula>
    </cfRule>
    <cfRule type="containsText" dxfId="2393" priority="18" operator="containsText" text="Incomplete">
      <formula>NOT(ISERROR(SEARCH("Incomplete",J1)))</formula>
    </cfRule>
    <cfRule type="containsText" dxfId="2392" priority="19" operator="containsText" text="Untraceable">
      <formula>NOT(ISERROR(SEARCH("Untraceable",J1)))</formula>
    </cfRule>
    <cfRule type="containsText" dxfId="2391" priority="20" operator="containsText" text="Completed">
      <formula>NOT(ISERROR(SEARCH("Completed",J1)))</formula>
    </cfRule>
    <cfRule type="containsText" dxfId="2390" priority="22" operator="containsText" text="Ignore">
      <formula>NOT(ISERROR(SEARCH("Ignore",J1)))</formula>
    </cfRule>
  </conditionalFormatting>
  <conditionalFormatting sqref="J269:L1048576 N269:N1048576 J1:L41 N1:N41">
    <cfRule type="containsText" dxfId="2389" priority="21" operator="containsText" text="In Progress">
      <formula>NOT(ISERROR(SEARCH("In Progress",J1)))</formula>
    </cfRule>
  </conditionalFormatting>
  <conditionalFormatting sqref="O1">
    <cfRule type="containsText" dxfId="2388" priority="11" operator="containsText" text="No">
      <formula>NOT(ISERROR(SEARCH("No",O1)))</formula>
    </cfRule>
    <cfRule type="containsText" dxfId="2387" priority="12" operator="containsText" text="Yes">
      <formula>NOT(ISERROR(SEARCH("Yes",O1)))</formula>
    </cfRule>
  </conditionalFormatting>
  <conditionalFormatting sqref="O1">
    <cfRule type="containsText" dxfId="2386" priority="13" operator="containsText" text="In Progress">
      <formula>NOT(ISERROR(SEARCH("In Progress",O1)))</formula>
    </cfRule>
  </conditionalFormatting>
  <conditionalFormatting sqref="J64:L1048576 J1:L41">
    <cfRule type="containsText" dxfId="2385" priority="10" operator="containsText" text="Waiting">
      <formula>NOT(ISERROR(SEARCH("Waiting",J1)))</formula>
    </cfRule>
  </conditionalFormatting>
  <dataValidations count="7">
    <dataValidation type="list" allowBlank="1" showInputMessage="1" showErrorMessage="1" sqref="N38 N2 N4 N6 N8 N10 N12 N14 N16 N18 N20 N22 N24 N26 N28 N30 N32 N34 N36 N40">
      <formula1>"Yes, No, In Progress"</formula1>
    </dataValidation>
    <dataValidation type="list" operator="equal" allowBlank="1" showInputMessage="1" sqref="E2">
      <formula1>"Manual,Auto,Semi-Auto"</formula1>
    </dataValidation>
    <dataValidation type="list" operator="equal" allowBlank="1" showInputMessage="1" showErrorMessage="1" sqref="E3 E4:E5 E6:E7 E8:E9 E10:E11 E12:E13 E14:E15 E16:E17 E18:E19 E20:E21 E22:E23 E24:E25 E26:E27 E28:E29 E30:E31 E32:E33 E34:E35 E36:E37 E38:E39 E40:E41">
      <formula1>"Manual,Auto,Semi-Auto"</formula1>
    </dataValidation>
    <dataValidation type="list" operator="equal" allowBlank="1" showInputMessage="1" showErrorMessage="1" sqref="D2:D3 D4:D5 D6:D7 D8:D9 D10:D11 D12:D13 D14:D15 D16:D17 D18:D19 D20:D21 D22:D23 D24:D25 D26:D27 D28:D29 D30:D31 D32:D33 D34:D35 D36:D37 D38:D39 D40:D41">
      <formula1>"Amina,Bruno,Cameron,Daniel,Gina,Monet,Perry,???"</formula1>
    </dataValidation>
    <dataValidation type="list" allowBlank="1" showInputMessage="1" sqref="I8 G2:I3 G4:I5 G6:I7 G8:H9 G10:I11 G12:I13 G14:I15 G16:I17 G18:I19 G20:I21 G22:I23 G24:I25 G26:I27 G28:I29 G30:I31 G32:I33 G34:I35 G36:I37 G38:I39 G40:I41">
      <formula1>"Ø"</formula1>
    </dataValidation>
    <dataValidation type="list" allowBlank="1" showInputMessage="1" showErrorMessage="1" sqref="J269:K1048576 J2:K41">
      <formula1>"In Progress, Completed, Untraceable, Incomplete, Other, Review, Waiting"</formula1>
    </dataValidation>
    <dataValidation type="list" allowBlank="1" showInputMessage="1" showErrorMessage="1" sqref="L269:L1048576 L2:L41">
      <formula1>"In Progress, Completed, Untraceable, Ignore, Review, Waiting"</formula1>
    </dataValidation>
  </dataValidations>
  <pageMargins left="0.7" right="0.7" top="0.75" bottom="0.75" header="0.3" footer="0.3"/>
  <pageSetup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87"/>
  <sheetViews>
    <sheetView zoomScale="90" zoomScaleNormal="90" workbookViewId="0">
      <pane ySplit="1" topLeftCell="A46" activePane="bottomLeft" state="frozen"/>
      <selection activeCell="K77" sqref="K77:K78"/>
      <selection pane="bottomLeft" activeCell="D84" sqref="A84:XFD84"/>
    </sheetView>
  </sheetViews>
  <sheetFormatPr defaultRowHeight="15" x14ac:dyDescent="0.25"/>
  <cols>
    <col min="1" max="1" width="18.5703125" bestFit="1" customWidth="1"/>
    <col min="2" max="2" width="26.140625" bestFit="1" customWidth="1"/>
    <col min="3" max="3" width="24" bestFit="1" customWidth="1"/>
    <col min="4" max="4" width="15.28515625" bestFit="1" customWidth="1"/>
    <col min="5" max="5" width="18.140625" bestFit="1" customWidth="1"/>
    <col min="6" max="6" width="25.7109375" bestFit="1" customWidth="1"/>
    <col min="7" max="7" width="15" bestFit="1" customWidth="1"/>
    <col min="8" max="8" width="14" bestFit="1" customWidth="1"/>
    <col min="9" max="9" width="20" bestFit="1" customWidth="1"/>
    <col min="10" max="10" width="23.28515625" bestFit="1" customWidth="1"/>
    <col min="11" max="11" width="18.7109375" bestFit="1" customWidth="1"/>
    <col min="12" max="12" width="14.7109375" bestFit="1" customWidth="1"/>
    <col min="13" max="13" width="73.85546875" customWidth="1"/>
    <col min="14" max="14" width="15.5703125" style="2" bestFit="1" customWidth="1"/>
    <col min="15" max="15" width="15.85546875" style="1" bestFit="1" customWidth="1"/>
  </cols>
  <sheetData>
    <row r="1" spans="1:15" x14ac:dyDescent="0.25">
      <c r="A1" s="11" t="s">
        <v>6</v>
      </c>
      <c r="B1" s="11" t="s">
        <v>7</v>
      </c>
      <c r="C1" s="11" t="s">
        <v>8</v>
      </c>
      <c r="D1" s="12" t="s">
        <v>9</v>
      </c>
      <c r="E1" s="12" t="s">
        <v>10</v>
      </c>
      <c r="F1" s="12" t="s">
        <v>11</v>
      </c>
      <c r="G1" s="12" t="s">
        <v>12</v>
      </c>
      <c r="H1" s="12" t="s">
        <v>13</v>
      </c>
      <c r="I1" s="11" t="s">
        <v>14</v>
      </c>
      <c r="J1" s="11" t="s">
        <v>15</v>
      </c>
      <c r="K1" s="11" t="s">
        <v>16</v>
      </c>
      <c r="L1" s="11" t="s">
        <v>17</v>
      </c>
      <c r="M1" s="10" t="s">
        <v>18</v>
      </c>
      <c r="N1" s="10" t="s">
        <v>19</v>
      </c>
      <c r="O1" s="9" t="s">
        <v>20</v>
      </c>
    </row>
    <row r="2" spans="1:15" x14ac:dyDescent="0.25">
      <c r="A2" s="117" t="s">
        <v>135</v>
      </c>
      <c r="B2" s="117" t="s">
        <v>136</v>
      </c>
      <c r="C2" s="116"/>
      <c r="D2" s="86" t="s">
        <v>30</v>
      </c>
      <c r="E2" s="87" t="s">
        <v>24</v>
      </c>
      <c r="F2" s="7" t="str">
        <f>IF(D2="Amina",A2&amp;"_AZ",IF(D2="Perry",A2&amp;"_PB",IF(D2="Gina",A2&amp;"_GB",IF(D2="Cameron",A2&amp;"_CA",IF(D2="Bruno",A2&amp;"_BDS",IF(D2="Daniel",A2&amp;"_DR",IF(D2="Monet",A2&amp;"_MW","")))))))</f>
        <v>2015-07-11_G-001_PB</v>
      </c>
      <c r="G2" s="88">
        <v>42458</v>
      </c>
      <c r="H2" s="88">
        <v>42465</v>
      </c>
      <c r="I2" s="118">
        <v>42508</v>
      </c>
      <c r="J2" s="87" t="str">
        <f>IF(AND(NOT(OR(G2="",G2="Ø")),H2=""),"In Progress",IF(AND(NOT(OR(H2="Ø",H2="")),NOT(OR(G2="Ø",G2=""))),"Completed",""))</f>
        <v>Completed</v>
      </c>
      <c r="K2" s="116" t="str">
        <f>IF(OR(J2="In Progress",J3="In Progress"),"In Progress",IF(OR(AND(J2="Completed",J3="Untraceable"),AND(J2="Untraceable",J3="Completed")),"Review",IF(OR(AND(J2="Completed",J3="Incomplete"),AND(J2="Incomplete",J3="Completed")),"Review",IF(OR(AND(J2="Completed",J3="Other"),AND(J2="Other",J3="Completed")),"Review",IF(OR(AND(J2="Incomplete",J3="Untraceable"),AND(J2="Untraceable",J3="Incomplete")),"Review",IF(OR(AND(J2="Other",J3="Untraceable"),AND(J2="Untraceable",J3="Other")),"Review",IF(OR(AND(J2="Incomplete",J3="Other"),AND(J2="Other",J3="Incomplete")),"Review",IF(AND(NOT(OR(H2="Ø",H2="")),NOT(OR(H3="Ø",H3="")),I2=""),"In Progress",IF(AND(J2="Untraceable",J3="Untraceable"),"Untraceable",IF(AND(NOT(OR(H2="Ø",H2="")),NOT(OR(H3="Ø",H3="")),NOT(OR(I2="Ø",I2=""))),"Completed",IF(AND(J2="Incomplete",J3="Incomplete"),"Incomplete",IF(AND(J2="Other",J3="Other"),"Other",""))))))))))))</f>
        <v>Completed</v>
      </c>
      <c r="L2" s="116" t="s">
        <v>0</v>
      </c>
      <c r="M2" s="8"/>
      <c r="N2" s="121" t="s">
        <v>25</v>
      </c>
      <c r="O2" s="120" t="s">
        <v>137</v>
      </c>
    </row>
    <row r="3" spans="1:15" x14ac:dyDescent="0.25">
      <c r="A3" s="116"/>
      <c r="B3" s="116"/>
      <c r="C3" s="116"/>
      <c r="D3" s="87" t="s">
        <v>23</v>
      </c>
      <c r="E3" s="87" t="s">
        <v>24</v>
      </c>
      <c r="F3" s="7" t="str">
        <f>IF(D3="Amina",A2&amp;"_AZ",IF(D3="Perry",A2&amp;"_PB",IF(D3="Gina",A2&amp;"_GB",IF(D3="Cameron",A2&amp;"_CA",IF(D3="Bruno",A2&amp;"_BDS",IF(D3="Daniel",A2&amp;"_DR",IF(D3="Monet",A2&amp;"_MW","")))))))</f>
        <v>2015-07-11_G-001_CA</v>
      </c>
      <c r="G3" s="88">
        <v>42472</v>
      </c>
      <c r="H3" s="88">
        <v>42478</v>
      </c>
      <c r="I3" s="116"/>
      <c r="J3" s="87" t="str">
        <f t="shared" ref="J3:J17" si="0">IF(AND(NOT(OR(G3="",G3="Ø")),H3=""),"In Progress",IF(AND(NOT(OR(H3="Ø",H3="")),NOT(OR(G3="Ø",G3=""))),"Completed",""))</f>
        <v>Completed</v>
      </c>
      <c r="K3" s="116"/>
      <c r="L3" s="116"/>
      <c r="M3" s="4"/>
      <c r="N3" s="121"/>
      <c r="O3" s="120"/>
    </row>
    <row r="4" spans="1:15" x14ac:dyDescent="0.25">
      <c r="A4" s="117" t="s">
        <v>138</v>
      </c>
      <c r="B4" s="117" t="s">
        <v>139</v>
      </c>
      <c r="C4" s="116"/>
      <c r="D4" s="87" t="s">
        <v>23</v>
      </c>
      <c r="E4" s="87" t="s">
        <v>24</v>
      </c>
      <c r="F4" s="5" t="str">
        <f>IF(D4="Amina",A4&amp;"_AZ",IF(D4="Perry",A4&amp;"_PB",IF(D4="Gina",A4&amp;"_GB",IF(D4="Cameron",A4&amp;"_CA",IF(D4="Bruno",A4&amp;"_BDS",IF(D4="Daniel",A4&amp;"_DR",IF(D4="Monet",A4&amp;"_MW","")))))))</f>
        <v>2015-07-11_G-002_CA</v>
      </c>
      <c r="G4" s="88">
        <v>42458</v>
      </c>
      <c r="H4" s="88">
        <v>42472</v>
      </c>
      <c r="I4" s="118">
        <v>42510</v>
      </c>
      <c r="J4" s="87" t="str">
        <f t="shared" si="0"/>
        <v>Completed</v>
      </c>
      <c r="K4" s="116" t="str">
        <f>IF(OR(J4="In Progress",J5="In Progress"),"In Progress",IF(OR(AND(J4="Completed",J5="Untraceable"),AND(J4="Untraceable",J5="Completed")),"Review",IF(OR(AND(J4="Completed",J5="Incomplete"),AND(J4="Incomplete",J5="Completed")),"Review",IF(OR(AND(J4="Completed",J5="Other"),AND(J4="Other",J5="Completed")),"Review",IF(OR(AND(J4="Incomplete",J5="Untraceable"),AND(J4="Untraceable",J5="Incomplete")),"Review",IF(OR(AND(J4="Other",J5="Untraceable"),AND(J4="Untraceable",J5="Other")),"Review",IF(OR(AND(J4="Incomplete",J5="Other"),AND(J4="Other",J5="Incomplete")),"Review",IF(AND(NOT(OR(H4="Ø",H4="")),NOT(OR(H5="Ø",H5="")),I4=""),"In Progress",IF(AND(J4="Untraceable",J5="Untraceable"),"Untraceable",IF(AND(NOT(OR(H4="Ø",H4="")),NOT(OR(H5="Ø",H5="")),NOT(OR(I4="Ø",I4=""))),"Completed",IF(AND(J4="Incomplete",J5="Incomplete"),"Incomplete",IF(AND(J4="Other",J5="Other"),"Other",""))))))))))))</f>
        <v>Completed</v>
      </c>
      <c r="L4" s="116" t="s">
        <v>0</v>
      </c>
      <c r="M4" s="4"/>
      <c r="N4" s="121" t="s">
        <v>25</v>
      </c>
      <c r="O4" s="120" t="s">
        <v>140</v>
      </c>
    </row>
    <row r="5" spans="1:15" x14ac:dyDescent="0.25">
      <c r="A5" s="116"/>
      <c r="B5" s="116"/>
      <c r="C5" s="116"/>
      <c r="D5" s="87" t="s">
        <v>32</v>
      </c>
      <c r="E5" s="87" t="s">
        <v>24</v>
      </c>
      <c r="F5" s="5" t="str">
        <f>IF(D5="Amina",A4&amp;"_AZ",IF(D5="Perry",A4&amp;"_PB",IF(D5="Gina",A4&amp;"_GB",IF(D5="Cameron",A4&amp;"_CA",IF(D5="Bruno",A4&amp;"_BDS",IF(D5="Daniel",A4&amp;"_DR",IF(D5="Monet",A4&amp;"_MW","")))))))</f>
        <v>2015-07-11_G-002_AZ</v>
      </c>
      <c r="G5" s="88">
        <v>42461</v>
      </c>
      <c r="H5" s="88">
        <v>42482</v>
      </c>
      <c r="I5" s="118"/>
      <c r="J5" s="87" t="str">
        <f t="shared" si="0"/>
        <v>Completed</v>
      </c>
      <c r="K5" s="116"/>
      <c r="L5" s="116"/>
      <c r="M5" s="4"/>
      <c r="N5" s="121"/>
      <c r="O5" s="120"/>
    </row>
    <row r="6" spans="1:15" x14ac:dyDescent="0.25">
      <c r="A6" s="117" t="s">
        <v>141</v>
      </c>
      <c r="B6" s="117" t="s">
        <v>142</v>
      </c>
      <c r="C6" s="116"/>
      <c r="D6" s="87" t="s">
        <v>30</v>
      </c>
      <c r="E6" s="87" t="s">
        <v>24</v>
      </c>
      <c r="F6" s="5" t="str">
        <f>IF(D6="Amina",A6&amp;"_AZ",IF(D6="Perry",A6&amp;"_PB",IF(D6="Gina",A6&amp;"_GB",IF(D6="Cameron",A6&amp;"_CA",IF(D6="Bruno",A6&amp;"_BDS",IF(D6="Daniel",A6&amp;"_DR",IF(D6="Monet",A6&amp;"_MW","")))))))</f>
        <v>2015-07-11_G-003_PB</v>
      </c>
      <c r="G6" s="88">
        <v>42465</v>
      </c>
      <c r="H6" s="88">
        <v>42467</v>
      </c>
      <c r="I6" s="118">
        <v>42521</v>
      </c>
      <c r="J6" s="87" t="str">
        <f t="shared" si="0"/>
        <v>Completed</v>
      </c>
      <c r="K6" s="116" t="str">
        <f>IF(OR(J6="In Progress",J7="In Progress"),"In Progress",IF(OR(AND(J6="Completed",J7="Untraceable"),AND(J6="Untraceable",J7="Completed")),"Review",IF(OR(AND(J6="Completed",J7="Incomplete"),AND(J6="Incomplete",J7="Completed")),"Review",IF(OR(AND(J6="Completed",J7="Other"),AND(J6="Other",J7="Completed")),"Review",IF(OR(AND(J6="Incomplete",J7="Untraceable"),AND(J6="Untraceable",J7="Incomplete")),"Review",IF(OR(AND(J6="Other",J7="Untraceable"),AND(J6="Untraceable",J7="Other")),"Review",IF(OR(AND(J6="Incomplete",J7="Other"),AND(J6="Other",J7="Incomplete")),"Review",IF(AND(NOT(OR(H6="Ø",H6="")),NOT(OR(H7="Ø",H7="")),I6=""),"In Progress",IF(AND(J6="Untraceable",J7="Untraceable"),"Untraceable",IF(AND(NOT(OR(H6="Ø",H6="")),NOT(OR(H7="Ø",H7="")),NOT(OR(I6="Ø",I6=""))),"Completed",IF(AND(J6="Incomplete",J7="Incomplete"),"Incomplete",IF(AND(J6="Other",J7="Other"),"Other",""))))))))))))</f>
        <v>Completed</v>
      </c>
      <c r="L6" s="117" t="s">
        <v>0</v>
      </c>
      <c r="M6" s="4"/>
      <c r="N6" s="121" t="s">
        <v>25</v>
      </c>
      <c r="O6" s="120" t="s">
        <v>143</v>
      </c>
    </row>
    <row r="7" spans="1:15" x14ac:dyDescent="0.25">
      <c r="A7" s="116"/>
      <c r="B7" s="116"/>
      <c r="C7" s="116"/>
      <c r="D7" s="87" t="s">
        <v>23</v>
      </c>
      <c r="E7" s="87" t="s">
        <v>24</v>
      </c>
      <c r="F7" s="5" t="str">
        <f>IF(D7="Amina",A6&amp;"_AZ",IF(D7="Perry",A6&amp;"_PB",IF(D7="Gina",A6&amp;"_GB",IF(D7="Cameron",A6&amp;"_CA",IF(D7="Bruno",A6&amp;"_BDS",IF(D7="Daniel",A6&amp;"_DR",IF(D7="Monet",A6&amp;"_MW","")))))))</f>
        <v>2015-07-11_G-003_CA</v>
      </c>
      <c r="G7" s="88">
        <v>42478</v>
      </c>
      <c r="H7" s="88">
        <v>42479</v>
      </c>
      <c r="I7" s="118"/>
      <c r="J7" s="87" t="str">
        <f t="shared" si="0"/>
        <v>Completed</v>
      </c>
      <c r="K7" s="116"/>
      <c r="L7" s="116"/>
      <c r="M7" s="4"/>
      <c r="N7" s="121"/>
      <c r="O7" s="120"/>
    </row>
    <row r="8" spans="1:15" x14ac:dyDescent="0.25">
      <c r="A8" s="117" t="s">
        <v>144</v>
      </c>
      <c r="B8" s="117" t="s">
        <v>145</v>
      </c>
      <c r="C8" s="116"/>
      <c r="D8" s="87" t="s">
        <v>30</v>
      </c>
      <c r="E8" s="87" t="s">
        <v>24</v>
      </c>
      <c r="F8" s="5" t="str">
        <f>IF(D8="Amina",A8&amp;"_AZ",IF(D8="Perry",A8&amp;"_PB",IF(D8="Gina",A8&amp;"_GB",IF(D8="Cameron",A8&amp;"_CA",IF(D8="Bruno",A8&amp;"_BDS",IF(D8="Daniel",A8&amp;"_DR",IF(D8="Monet",A8&amp;"_MW","")))))))</f>
        <v>2015-07-11_G-004_PB</v>
      </c>
      <c r="G8" s="88">
        <v>42468</v>
      </c>
      <c r="H8" s="88">
        <v>42473</v>
      </c>
      <c r="I8" s="118">
        <v>42509</v>
      </c>
      <c r="J8" s="87" t="str">
        <f t="shared" si="0"/>
        <v>Completed</v>
      </c>
      <c r="K8" s="116" t="str">
        <f>IF(OR(J8="In Progress",J9="In Progress"),"In Progress",IF(OR(AND(J8="Completed",J9="Untraceable"),AND(J8="Untraceable",J9="Completed")),"Review",IF(OR(AND(J8="Completed",J9="Incomplete"),AND(J8="Incomplete",J9="Completed")),"Review",IF(OR(AND(J8="Completed",J9="Other"),AND(J8="Other",J9="Completed")),"Review",IF(OR(AND(J8="Incomplete",J9="Untraceable"),AND(J8="Untraceable",J9="Incomplete")),"Review",IF(OR(AND(J8="Other",J9="Untraceable"),AND(J8="Untraceable",J9="Other")),"Review",IF(OR(AND(J8="Incomplete",J9="Other"),AND(J8="Other",J9="Incomplete")),"Review",IF(AND(NOT(OR(H8="Ø",H8="")),NOT(OR(H9="Ø",H9="")),I8=""),"In Progress",IF(AND(J8="Untraceable",J9="Untraceable"),"Untraceable",IF(AND(NOT(OR(H8="Ø",H8="")),NOT(OR(H9="Ø",H9="")),NOT(OR(I8="Ø",I8=""))),"Completed",IF(AND(J8="Incomplete",J9="Incomplete"),"Incomplete",IF(AND(J8="Other",J9="Other"),"Other",""))))))))))))</f>
        <v>Completed</v>
      </c>
      <c r="L8" s="116" t="s">
        <v>0</v>
      </c>
      <c r="M8" s="4"/>
      <c r="N8" s="121" t="s">
        <v>25</v>
      </c>
      <c r="O8" s="120" t="s">
        <v>146</v>
      </c>
    </row>
    <row r="9" spans="1:15" x14ac:dyDescent="0.25">
      <c r="A9" s="116"/>
      <c r="B9" s="116"/>
      <c r="C9" s="116"/>
      <c r="D9" s="87" t="s">
        <v>27</v>
      </c>
      <c r="E9" s="87" t="s">
        <v>24</v>
      </c>
      <c r="F9" s="5" t="str">
        <f>IF(D9="Amina",A8&amp;"_AZ",IF(D9="Perry",A8&amp;"_PB",IF(D9="Gina",A8&amp;"_GB",IF(D9="Cameron",A8&amp;"_CA",IF(D9="Bruno",A8&amp;"_BDS",IF(D9="Daniel",A8&amp;"_DR",IF(D9="Monet",A8&amp;"_MW","")))))))</f>
        <v>2015-07-11_G-004_GB</v>
      </c>
      <c r="G9" s="88">
        <v>42453</v>
      </c>
      <c r="H9" s="88">
        <v>42466</v>
      </c>
      <c r="I9" s="118"/>
      <c r="J9" s="87" t="str">
        <f t="shared" si="0"/>
        <v>Completed</v>
      </c>
      <c r="K9" s="116"/>
      <c r="L9" s="116"/>
      <c r="M9" s="4"/>
      <c r="N9" s="121"/>
      <c r="O9" s="120"/>
    </row>
    <row r="10" spans="1:15" x14ac:dyDescent="0.25">
      <c r="A10" s="117" t="s">
        <v>147</v>
      </c>
      <c r="B10" s="117" t="s">
        <v>148</v>
      </c>
      <c r="C10" s="116"/>
      <c r="D10" s="87" t="s">
        <v>23</v>
      </c>
      <c r="E10" s="87" t="s">
        <v>24</v>
      </c>
      <c r="F10" s="5" t="str">
        <f>IF(D10="Amina",A10&amp;"_AZ",IF(D10="Perry",A10&amp;"_PB",IF(D10="Gina",A10&amp;"_GB",IF(D10="Cameron",A10&amp;"_CA",IF(D10="Bruno",A10&amp;"_BDS",IF(D10="Daniel",A10&amp;"_DR",IF(D10="Monet",A10&amp;"_MW","")))))))</f>
        <v>2015-07-11_G-005_CA</v>
      </c>
      <c r="G10" s="88">
        <v>42479</v>
      </c>
      <c r="H10" s="88">
        <v>42481</v>
      </c>
      <c r="I10" s="118">
        <v>42521</v>
      </c>
      <c r="J10" s="87" t="str">
        <f t="shared" si="0"/>
        <v>Completed</v>
      </c>
      <c r="K10" s="116" t="str">
        <f>IF(OR(J10="In Progress",J11="In Progress"),"In Progress",IF(OR(AND(J10="Completed",J11="Untraceable"),AND(J10="Untraceable",J11="Completed")),"Review",IF(OR(AND(J10="Completed",J11="Incomplete"),AND(J10="Incomplete",J11="Completed")),"Review",IF(OR(AND(J10="Completed",J11="Other"),AND(J10="Other",J11="Completed")),"Review",IF(OR(AND(J10="Incomplete",J11="Untraceable"),AND(J10="Untraceable",J11="Incomplete")),"Review",IF(OR(AND(J10="Other",J11="Untraceable"),AND(J10="Untraceable",J11="Other")),"Review",IF(OR(AND(J10="Incomplete",J11="Other"),AND(J10="Other",J11="Incomplete")),"Review",IF(AND(NOT(OR(H10="Ø",H10="")),NOT(OR(H11="Ø",H11="")),I10=""),"In Progress",IF(AND(J10="Untraceable",J11="Untraceable"),"Untraceable",IF(AND(NOT(OR(H10="Ø",H10="")),NOT(OR(H11="Ø",H11="")),NOT(OR(I10="Ø",I10=""))),"Completed",IF(AND(J10="Incomplete",J11="Incomplete"),"Incomplete",IF(AND(J10="Other",J11="Other"),"Other",""))))))))))))</f>
        <v>Completed</v>
      </c>
      <c r="L10" s="116" t="s">
        <v>0</v>
      </c>
      <c r="M10" s="4"/>
      <c r="N10" s="121" t="s">
        <v>25</v>
      </c>
      <c r="O10" s="120" t="s">
        <v>149</v>
      </c>
    </row>
    <row r="11" spans="1:15" x14ac:dyDescent="0.25">
      <c r="A11" s="116"/>
      <c r="B11" s="116"/>
      <c r="C11" s="116"/>
      <c r="D11" s="87" t="s">
        <v>30</v>
      </c>
      <c r="E11" s="87" t="s">
        <v>24</v>
      </c>
      <c r="F11" s="5" t="str">
        <f>IF(D11="Amina",A10&amp;"_AZ",IF(D11="Perry",A10&amp;"_PB",IF(D11="Gina",A10&amp;"_GB",IF(D11="Cameron",A10&amp;"_CA",IF(D11="Bruno",A10&amp;"_BDS",IF(D11="Daniel",A10&amp;"_DR",IF(D11="Monet",A10&amp;"_MW","")))))))</f>
        <v>2015-07-11_G-005_PB</v>
      </c>
      <c r="G11" s="88">
        <v>42482</v>
      </c>
      <c r="H11" s="88">
        <v>42486</v>
      </c>
      <c r="I11" s="118"/>
      <c r="J11" s="87" t="str">
        <f t="shared" si="0"/>
        <v>Completed</v>
      </c>
      <c r="K11" s="116"/>
      <c r="L11" s="116"/>
      <c r="M11" s="4"/>
      <c r="N11" s="121"/>
      <c r="O11" s="120"/>
    </row>
    <row r="12" spans="1:15" x14ac:dyDescent="0.25">
      <c r="A12" s="117" t="s">
        <v>150</v>
      </c>
      <c r="B12" s="117" t="s">
        <v>151</v>
      </c>
      <c r="C12" s="116"/>
      <c r="D12" s="87" t="s">
        <v>23</v>
      </c>
      <c r="E12" s="87" t="s">
        <v>24</v>
      </c>
      <c r="F12" s="5" t="str">
        <f>IF(D12="Amina",A12&amp;"_AZ",IF(D12="Perry",A12&amp;"_PB",IF(D12="Gina",A12&amp;"_GB",IF(D12="Cameron",A12&amp;"_CA",IF(D12="Bruno",A12&amp;"_BDS",IF(D12="Daniel",A12&amp;"_DR",IF(D12="Monet",A12&amp;"_MW","")))))))</f>
        <v>2015-07-11_G-006_CA</v>
      </c>
      <c r="G12" s="88">
        <v>42481</v>
      </c>
      <c r="H12" s="88">
        <v>42482</v>
      </c>
      <c r="I12" s="118">
        <v>42508</v>
      </c>
      <c r="J12" s="87" t="str">
        <f t="shared" si="0"/>
        <v>Completed</v>
      </c>
      <c r="K12" s="116" t="str">
        <f>IF(OR(J12="In Progress",J13="In Progress"),"In Progress",IF(OR(AND(J12="Completed",J13="Untraceable"),AND(J12="Untraceable",J13="Completed")),"Review",IF(OR(AND(J12="Completed",J13="Incomplete"),AND(J12="Incomplete",J13="Completed")),"Review",IF(OR(AND(J12="Completed",J13="Other"),AND(J12="Other",J13="Completed")),"Review",IF(OR(AND(J12="Incomplete",J13="Untraceable"),AND(J12="Untraceable",J13="Incomplete")),"Review",IF(OR(AND(J12="Other",J13="Untraceable"),AND(J12="Untraceable",J13="Other")),"Review",IF(OR(AND(J12="Incomplete",J13="Other"),AND(J12="Other",J13="Incomplete")),"Review",IF(AND(NOT(OR(H12="Ø",H12="")),NOT(OR(H13="Ø",H13="")),I12=""),"In Progress",IF(AND(J12="Untraceable",J13="Untraceable"),"Untraceable",IF(AND(NOT(OR(H12="Ø",H12="")),NOT(OR(H13="Ø",H13="")),NOT(OR(I12="Ø",I12=""))),"Completed",IF(AND(J12="Incomplete",J13="Incomplete"),"Incomplete",IF(AND(J12="Other",J13="Other"),"Other",""))))))))))))</f>
        <v>Completed</v>
      </c>
      <c r="L12" s="116" t="s">
        <v>0</v>
      </c>
      <c r="M12" s="4"/>
      <c r="N12" s="121" t="s">
        <v>25</v>
      </c>
      <c r="O12" s="120" t="s">
        <v>152</v>
      </c>
    </row>
    <row r="13" spans="1:15" x14ac:dyDescent="0.25">
      <c r="A13" s="116"/>
      <c r="B13" s="116"/>
      <c r="C13" s="116"/>
      <c r="D13" s="87" t="s">
        <v>32</v>
      </c>
      <c r="E13" s="87" t="s">
        <v>24</v>
      </c>
      <c r="F13" s="5" t="str">
        <f>IF(D13="Amina",A12&amp;"_AZ",IF(D13="Perry",A12&amp;"_PB",IF(D13="Gina",A12&amp;"_GB",IF(D13="Cameron",A12&amp;"_CA",IF(D13="Bruno",A12&amp;"_BDS",IF(D13="Daniel",A12&amp;"_DR",IF(D13="Monet",A12&amp;"_MW","")))))))</f>
        <v>2015-07-11_G-006_AZ</v>
      </c>
      <c r="G13" s="88">
        <v>42482</v>
      </c>
      <c r="H13" s="88">
        <v>42486</v>
      </c>
      <c r="I13" s="118"/>
      <c r="J13" s="87" t="str">
        <f t="shared" si="0"/>
        <v>Completed</v>
      </c>
      <c r="K13" s="116"/>
      <c r="L13" s="116"/>
      <c r="M13" s="4"/>
      <c r="N13" s="121"/>
      <c r="O13" s="120"/>
    </row>
    <row r="14" spans="1:15" x14ac:dyDescent="0.25">
      <c r="A14" s="117" t="s">
        <v>153</v>
      </c>
      <c r="B14" s="117" t="s">
        <v>154</v>
      </c>
      <c r="C14" s="116"/>
      <c r="D14" s="87" t="s">
        <v>23</v>
      </c>
      <c r="E14" s="87" t="s">
        <v>24</v>
      </c>
      <c r="F14" s="5" t="str">
        <f>IF(D14="Amina",A14&amp;"_AZ",IF(D14="Perry",A14&amp;"_PB",IF(D14="Gina",A14&amp;"_GB",IF(D14="Cameron",A14&amp;"_CA",IF(D14="Bruno",A14&amp;"_BDS",IF(D14="Daniel",A14&amp;"_DR",IF(D14="Monet",A14&amp;"_MW","")))))))</f>
        <v>2015-07-11_G-007_CA</v>
      </c>
      <c r="G14" s="88">
        <v>42509</v>
      </c>
      <c r="H14" s="88">
        <v>42514</v>
      </c>
      <c r="I14" s="118">
        <v>42517</v>
      </c>
      <c r="J14" s="87" t="str">
        <f t="shared" si="0"/>
        <v>Completed</v>
      </c>
      <c r="K14" s="116" t="str">
        <f>IF(OR(J14="In Progress",J15="In Progress"),"In Progress",IF(OR(AND(J14="Completed",J15="Untraceable"),AND(J14="Untraceable",J15="Completed")),"Review",IF(OR(AND(J14="Completed",J15="Incomplete"),AND(J14="Incomplete",J15="Completed")),"Review",IF(OR(AND(J14="Completed",J15="Other"),AND(J14="Other",J15="Completed")),"Review",IF(OR(AND(J14="Incomplete",J15="Untraceable"),AND(J14="Untraceable",J15="Incomplete")),"Review",IF(OR(AND(J14="Other",J15="Untraceable"),AND(J14="Untraceable",J15="Other")),"Review",IF(OR(AND(J14="Incomplete",J15="Other"),AND(J14="Other",J15="Incomplete")),"Review",IF(AND(NOT(OR(H14="Ø",H14="")),NOT(OR(H15="Ø",H15="")),I14=""),"In Progress",IF(AND(J14="Untraceable",J15="Untraceable"),"Untraceable",IF(AND(NOT(OR(H14="Ø",H14="")),NOT(OR(H15="Ø",H15="")),NOT(OR(I14="Ø",I14=""))),"Completed",IF(AND(J14="Incomplete",J15="Incomplete"),"Incomplete",IF(AND(J14="Other",J15="Other"),"Other",""))))))))))))</f>
        <v>Completed</v>
      </c>
      <c r="L14" s="116" t="s">
        <v>0</v>
      </c>
      <c r="M14" s="4"/>
      <c r="N14" s="121" t="s">
        <v>25</v>
      </c>
      <c r="O14" s="120" t="s">
        <v>155</v>
      </c>
    </row>
    <row r="15" spans="1:15" x14ac:dyDescent="0.25">
      <c r="A15" s="116"/>
      <c r="B15" s="116"/>
      <c r="C15" s="116"/>
      <c r="D15" s="87" t="s">
        <v>32</v>
      </c>
      <c r="E15" s="87" t="s">
        <v>24</v>
      </c>
      <c r="F15" s="5" t="str">
        <f>IF(D15="Amina",A14&amp;"_AZ",IF(D15="Perry",A14&amp;"_PB",IF(D15="Gina",A14&amp;"_GB",IF(D15="Cameron",A14&amp;"_CA",IF(D15="Bruno",A14&amp;"_BDS",IF(D15="Daniel",A14&amp;"_DR",IF(D15="Monet",A14&amp;"_MW","")))))))</f>
        <v>2015-07-11_G-007_AZ</v>
      </c>
      <c r="G15" s="88">
        <v>42486</v>
      </c>
      <c r="H15" s="88">
        <v>42493</v>
      </c>
      <c r="I15" s="118"/>
      <c r="J15" s="87" t="str">
        <f t="shared" si="0"/>
        <v>Completed</v>
      </c>
      <c r="K15" s="116"/>
      <c r="L15" s="116"/>
      <c r="M15" s="4"/>
      <c r="N15" s="121"/>
      <c r="O15" s="120"/>
    </row>
    <row r="16" spans="1:15" x14ac:dyDescent="0.25">
      <c r="A16" s="117" t="s">
        <v>156</v>
      </c>
      <c r="B16" s="117" t="s">
        <v>157</v>
      </c>
      <c r="C16" s="116"/>
      <c r="D16" s="87" t="s">
        <v>30</v>
      </c>
      <c r="E16" s="87" t="s">
        <v>24</v>
      </c>
      <c r="F16" s="5" t="str">
        <f>IF(D16="Amina",A16&amp;"_AZ",IF(D16="Perry",A16&amp;"_PB",IF(D16="Gina",A16&amp;"_GB",IF(D16="Cameron",A16&amp;"_CA",IF(D16="Bruno",A16&amp;"_BDS",IF(D16="Daniel",A16&amp;"_DR",IF(D16="Monet",A16&amp;"_MW","")))))))</f>
        <v>2015-07-11_G-008_PB</v>
      </c>
      <c r="G16" s="88">
        <v>42506</v>
      </c>
      <c r="H16" s="88">
        <v>42510</v>
      </c>
      <c r="I16" s="118">
        <v>42517</v>
      </c>
      <c r="J16" s="87" t="str">
        <f t="shared" si="0"/>
        <v>Completed</v>
      </c>
      <c r="K16" s="116" t="str">
        <f>IF(OR(J16="In Progress",J17="In Progress"),"In Progress",IF(OR(AND(J16="Completed",J17="Untraceable"),AND(J16="Untraceable",J17="Completed")),"Review",IF(OR(AND(J16="Completed",J17="Incomplete"),AND(J16="Incomplete",J17="Completed")),"Review",IF(OR(AND(J16="Completed",J17="Other"),AND(J16="Other",J17="Completed")),"Review",IF(OR(AND(J16="Incomplete",J17="Untraceable"),AND(J16="Untraceable",J17="Incomplete")),"Review",IF(OR(AND(J16="Other",J17="Untraceable"),AND(J16="Untraceable",J17="Other")),"Review",IF(OR(AND(J16="Incomplete",J17="Other"),AND(J16="Other",J17="Incomplete")),"Review",IF(AND(NOT(OR(H16="Ø",H16="")),NOT(OR(H17="Ø",H17="")),I16=""),"In Progress",IF(AND(J16="Untraceable",J17="Untraceable"),"Untraceable",IF(AND(NOT(OR(H16="Ø",H16="")),NOT(OR(H17="Ø",H17="")),NOT(OR(I16="Ø",I16=""))),"Completed",IF(AND(J16="Incomplete",J17="Incomplete"),"Incomplete",IF(AND(J16="Other",J17="Other"),"Other",""))))))))))))</f>
        <v>Completed</v>
      </c>
      <c r="L16" s="116" t="s">
        <v>0</v>
      </c>
      <c r="M16" s="4"/>
      <c r="N16" s="121" t="s">
        <v>25</v>
      </c>
      <c r="O16" s="120" t="s">
        <v>158</v>
      </c>
    </row>
    <row r="17" spans="1:16" x14ac:dyDescent="0.25">
      <c r="A17" s="116"/>
      <c r="B17" s="116"/>
      <c r="C17" s="116"/>
      <c r="D17" s="87" t="s">
        <v>32</v>
      </c>
      <c r="E17" s="87" t="s">
        <v>24</v>
      </c>
      <c r="F17" s="5" t="str">
        <f>IF(D17="Amina",A16&amp;"_AZ",IF(D17="Perry",A16&amp;"_PB",IF(D17="Gina",A16&amp;"_GB",IF(D17="Cameron",A16&amp;"_CA",IF(D17="Bruno",A16&amp;"_BDS",IF(D17="Daniel",A16&amp;"_DR",IF(D17="Monet",A16&amp;"_MW","")))))))</f>
        <v>2015-07-11_G-008_AZ</v>
      </c>
      <c r="G17" s="88">
        <v>42514</v>
      </c>
      <c r="H17" s="88">
        <v>42517</v>
      </c>
      <c r="I17" s="118"/>
      <c r="J17" s="87" t="str">
        <f t="shared" si="0"/>
        <v>Completed</v>
      </c>
      <c r="K17" s="116"/>
      <c r="L17" s="116"/>
      <c r="M17" s="4"/>
      <c r="N17" s="121"/>
      <c r="O17" s="120"/>
    </row>
    <row r="18" spans="1:16" x14ac:dyDescent="0.25">
      <c r="A18" s="131" t="s">
        <v>159</v>
      </c>
      <c r="B18" s="124" t="s">
        <v>160</v>
      </c>
      <c r="C18" s="124"/>
      <c r="D18" s="87" t="s">
        <v>161</v>
      </c>
      <c r="E18" s="87" t="s">
        <v>24</v>
      </c>
      <c r="F18" s="5" t="str">
        <f>IF(D18="Amina",A18&amp;"_AZ",IF(D18="Perry",A18&amp;"_PB",IF(D18="Gina",A18&amp;"_GB",IF(D18="Cameron",A18&amp;"_CA",IF(D18="Bruno",A18&amp;"_BDS",IF(D18="Daniel",A18&amp;"_DR",IF(D18="Monet",A18&amp;"_MW","")))))))</f>
        <v>2015-07-11_G-010_BDS</v>
      </c>
      <c r="G18" s="88">
        <v>42865</v>
      </c>
      <c r="H18" s="88">
        <v>42866</v>
      </c>
      <c r="I18" s="133">
        <v>42872</v>
      </c>
      <c r="J18" s="87" t="str">
        <f>IF(AND(NOT(OR(G18="",G18="Ø")),H18=""),"In Progress",IF(AND(NOT(OR(H18="Ø",H18="")),NOT(OR(G18="Ø",G18=""))),"Completed",""))</f>
        <v>Completed</v>
      </c>
      <c r="K18" s="124" t="str">
        <f>IF(OR(J18="In Progress",J19="In Progress"),"In Progress",IF(OR(AND(J18="Completed",J19="Untraceable"),AND(J18="Untraceable",J19="Completed")),"Review",IF(OR(AND(J18="Completed",J19="Incomplete"),AND(J18="Incomplete",J19="Completed")),"Review",IF(OR(AND(J18="Completed",J19="Other"),AND(J18="Other",J19="Completed")),"Review",IF(OR(AND(J18="Incomplete",J19="Untraceable"),AND(J18="Untraceable",J19="Incomplete")),"Review",IF(OR(AND(J18="Other",J19="Untraceable"),AND(J18="Untraceable",J19="Other")),"Review",IF(OR(AND(J18="Incomplete",J19="Other"),AND(J18="Other",J19="Incomplete")),"Review",IF(AND(NOT(OR(H18="Ø",H18="")),NOT(OR(H19="Ø",H19="")),I18=""),"In Progress",IF(AND(J18="Untraceable",J19="Untraceable"),"Untraceable",IF(AND(NOT(OR(H18="Ø",H18="")),NOT(OR(H19="Ø",H19="")),NOT(OR(I18="Ø",I18=""))),"Completed",IF(AND(J18="Incomplete",J19="Incomplete"),"Incomplete",IF(AND(J18="Other",J19="Other"),"Other",""))))))))))))</f>
        <v>Completed</v>
      </c>
      <c r="L18" s="124" t="s">
        <v>0</v>
      </c>
      <c r="M18" s="4" t="s">
        <v>162</v>
      </c>
      <c r="N18" s="135" t="s">
        <v>25</v>
      </c>
      <c r="O18" s="137" t="s">
        <v>163</v>
      </c>
    </row>
    <row r="19" spans="1:16" x14ac:dyDescent="0.25">
      <c r="A19" s="132"/>
      <c r="B19" s="125"/>
      <c r="C19" s="125"/>
      <c r="D19" s="87" t="s">
        <v>113</v>
      </c>
      <c r="E19" s="87" t="s">
        <v>24</v>
      </c>
      <c r="F19" s="5" t="str">
        <f>IF(D19="Amina",A18&amp;"_AZ",IF(D19="Perry",A18&amp;"_PB",IF(D19="Gina",A18&amp;"_GB",IF(D19="Cameron",A18&amp;"_CA",IF(D19="Bruno",A18&amp;"_BDS",IF(D19="Daniel",A18&amp;"_DR",IF(D19="Monet",A18&amp;"_MW","")))))))</f>
        <v>2015-07-11_G-010_DR</v>
      </c>
      <c r="G19" s="88">
        <v>42866</v>
      </c>
      <c r="H19" s="88">
        <v>42867</v>
      </c>
      <c r="I19" s="134"/>
      <c r="J19" s="87" t="str">
        <f>IF(AND(NOT(OR(G19="",G19="Ø")),H19=""),"In Progress",IF(AND(NOT(OR(H19="Ø",H19="")),NOT(OR(G19="Ø",G19=""))),"Completed",""))</f>
        <v>Completed</v>
      </c>
      <c r="K19" s="125"/>
      <c r="L19" s="125"/>
      <c r="M19" s="4"/>
      <c r="N19" s="136"/>
      <c r="O19" s="138"/>
    </row>
    <row r="20" spans="1:16" x14ac:dyDescent="0.25">
      <c r="A20" s="131" t="s">
        <v>164</v>
      </c>
      <c r="B20" s="124" t="s">
        <v>165</v>
      </c>
      <c r="C20" s="124"/>
      <c r="D20" s="87" t="s">
        <v>113</v>
      </c>
      <c r="E20" s="87" t="s">
        <v>24</v>
      </c>
      <c r="F20" s="5" t="str">
        <f>IF(D20="Amina",A20&amp;"_AZ",IF(D20="Perry",A20&amp;"_PB",IF(D20="Gina",A20&amp;"_GB",IF(D20="Cameron",A20&amp;"_CA",IF(D20="Bruno",A20&amp;"_BDS",IF(D20="Daniel",A20&amp;"_DR",IF(D20="Monet",A20&amp;"_MW","")))))))</f>
        <v>2015-07-11_G-011_DR</v>
      </c>
      <c r="G20" s="88">
        <v>42870</v>
      </c>
      <c r="H20" s="88">
        <v>42871</v>
      </c>
      <c r="I20" s="133">
        <v>42877</v>
      </c>
      <c r="J20" s="87" t="str">
        <f>IF(AND(NOT(OR(G20="",G20="Ø")),H20=""),"In Progress",IF(AND(NOT(OR(H20="Ø",H20="")),NOT(OR(G20="Ø",G20=""))),"Completed",""))</f>
        <v>Completed</v>
      </c>
      <c r="K20" s="124" t="s">
        <v>4</v>
      </c>
      <c r="L20" s="124" t="s">
        <v>0</v>
      </c>
      <c r="M20" s="4" t="s">
        <v>166</v>
      </c>
      <c r="N20" s="135" t="str">
        <f>IF(NOT(A20=""),"In Progress","")</f>
        <v>In Progress</v>
      </c>
      <c r="O20" s="137"/>
    </row>
    <row r="21" spans="1:16" x14ac:dyDescent="0.25">
      <c r="A21" s="132"/>
      <c r="B21" s="125"/>
      <c r="C21" s="125"/>
      <c r="D21" s="87" t="s">
        <v>32</v>
      </c>
      <c r="E21" s="87" t="s">
        <v>24</v>
      </c>
      <c r="F21" s="5" t="str">
        <f>IF(D21="Amina",A20&amp;"_AZ",IF(D21="Perry",A20&amp;"_PB",IF(D21="Gina",A20&amp;"_GB",IF(D21="Cameron",A20&amp;"_CA",IF(D21="Bruno",A20&amp;"_BDS",IF(D21="Daniel",A20&amp;"_DR",IF(D21="Monet",A20&amp;"_MW","")))))))</f>
        <v>2015-07-11_G-011_AZ</v>
      </c>
      <c r="G21" s="88">
        <v>42871</v>
      </c>
      <c r="H21" s="88">
        <v>42871</v>
      </c>
      <c r="I21" s="134"/>
      <c r="J21" s="87" t="str">
        <f>IF(AND(NOT(OR(G21="",G21="Ø")),H21=""),"In Progress",IF(AND(NOT(OR(H21="Ø",H21="")),NOT(OR(G21="Ø",G21=""))),"Completed",""))</f>
        <v>Completed</v>
      </c>
      <c r="K21" s="125"/>
      <c r="L21" s="125"/>
      <c r="M21" s="4"/>
      <c r="N21" s="136"/>
      <c r="O21" s="138"/>
    </row>
    <row r="22" spans="1:16" x14ac:dyDescent="0.25">
      <c r="A22" s="131" t="s">
        <v>167</v>
      </c>
      <c r="B22" s="124" t="s">
        <v>168</v>
      </c>
      <c r="C22" s="124"/>
      <c r="D22" s="87" t="s">
        <v>113</v>
      </c>
      <c r="E22" s="87" t="s">
        <v>24</v>
      </c>
      <c r="F22" s="5" t="str">
        <f>IF(D22="Amina",A22&amp;"_AZ",IF(D22="Perry",A22&amp;"_PB",IF(D22="Gina",A22&amp;"_GB",IF(D22="Cameron",A22&amp;"_CA",IF(D22="Bruno",A22&amp;"_BDS",IF(D22="Daniel",A22&amp;"_DR",IF(D22="Monet",A22&amp;"_MW","")))))))</f>
        <v>2015-07-11_G-012_DR</v>
      </c>
      <c r="G22" s="88">
        <v>42867</v>
      </c>
      <c r="H22" s="88" t="s">
        <v>51</v>
      </c>
      <c r="I22" s="133" t="s">
        <v>51</v>
      </c>
      <c r="J22" s="87" t="s">
        <v>2</v>
      </c>
      <c r="K22" s="124" t="s">
        <v>1</v>
      </c>
      <c r="L22" s="124" t="str">
        <f>IF(K22="Untraceable","Ignore",IF(K22="Incomplete","Ignore",IF(K22="Other","Ignore","")))</f>
        <v>Ignore</v>
      </c>
      <c r="M22" s="4" t="s">
        <v>169</v>
      </c>
      <c r="N22" s="135" t="s">
        <v>53</v>
      </c>
      <c r="O22" s="137"/>
    </row>
    <row r="23" spans="1:16" x14ac:dyDescent="0.25">
      <c r="A23" s="132"/>
      <c r="B23" s="125"/>
      <c r="C23" s="125"/>
      <c r="D23" s="87" t="str">
        <f>IF(NOT(A22=""),"???","")</f>
        <v>???</v>
      </c>
      <c r="E23" s="87"/>
      <c r="F23" s="5" t="str">
        <f>IF(D23="Amina",A22&amp;"_AZ",IF(D23="Perry",A22&amp;"_PB",IF(D23="Gina",A22&amp;"_GB",IF(D23="Cameron",A22&amp;"_CA",IF(D23="Bruno",A22&amp;"_BDS",IF(D23="Daniel",A22&amp;"_DR",IF(D23="Monet",A22&amp;"_MW","")))))))</f>
        <v/>
      </c>
      <c r="G23" s="88"/>
      <c r="H23" s="88"/>
      <c r="I23" s="134"/>
      <c r="J23" s="87" t="str">
        <f>IF(AND(NOT(OR(G23="",G23="Ø")),H23=""),"In Progress",IF(AND(NOT(OR(H23="Ø",H23="")),NOT(OR(G23="Ø",G23=""))),"Completed",""))</f>
        <v/>
      </c>
      <c r="K23" s="125"/>
      <c r="L23" s="125"/>
      <c r="M23" s="4"/>
      <c r="N23" s="136"/>
      <c r="O23" s="138"/>
    </row>
    <row r="24" spans="1:16" x14ac:dyDescent="0.25">
      <c r="A24" s="131" t="s">
        <v>170</v>
      </c>
      <c r="B24" s="124" t="s">
        <v>171</v>
      </c>
      <c r="C24" s="124"/>
      <c r="D24" s="87" t="s">
        <v>27</v>
      </c>
      <c r="E24" s="87" t="s">
        <v>24</v>
      </c>
      <c r="F24" s="5" t="str">
        <f>IF(D24="Amina",A24&amp;"_AZ",IF(D24="Perry",A24&amp;"_PB",IF(D24="Gina",A24&amp;"_GB",IF(D24="Cameron",A24&amp;"_CA",IF(D24="Bruno",A24&amp;"_BDS",IF(D24="Daniel",A24&amp;"_DR",IF(D24="Monet",A24&amp;"_MW","")))))))</f>
        <v>2015-07-11_G-013_GB</v>
      </c>
      <c r="G24" s="88">
        <v>42877</v>
      </c>
      <c r="H24" s="88">
        <v>42880</v>
      </c>
      <c r="I24" s="133">
        <v>42885</v>
      </c>
      <c r="J24" s="87" t="s">
        <v>0</v>
      </c>
      <c r="K24" s="124" t="s">
        <v>0</v>
      </c>
      <c r="L24" s="124" t="s">
        <v>0</v>
      </c>
      <c r="M24" s="4"/>
      <c r="N24" s="135" t="s">
        <v>25</v>
      </c>
      <c r="O24" s="137" t="s">
        <v>172</v>
      </c>
    </row>
    <row r="25" spans="1:16" x14ac:dyDescent="0.25">
      <c r="A25" s="132"/>
      <c r="B25" s="125"/>
      <c r="C25" s="125"/>
      <c r="D25" s="87" t="s">
        <v>161</v>
      </c>
      <c r="E25" s="87" t="s">
        <v>24</v>
      </c>
      <c r="F25" s="5" t="str">
        <f>IF(D25="Amina",A24&amp;"_AZ",IF(D25="Perry",A24&amp;"_PB",IF(D25="Gina",A24&amp;"_GB",IF(D25="Cameron",A24&amp;"_CA",IF(D25="Bruno",A24&amp;"_BDS",IF(D25="Daniel",A24&amp;"_DR",IF(D25="Monet",A24&amp;"_MW","")))))))</f>
        <v>2015-07-11_G-013_BDS</v>
      </c>
      <c r="G25" s="88">
        <v>42871</v>
      </c>
      <c r="H25" s="88">
        <v>42873</v>
      </c>
      <c r="I25" s="134"/>
      <c r="J25" s="87" t="s">
        <v>0</v>
      </c>
      <c r="K25" s="125"/>
      <c r="L25" s="125"/>
      <c r="M25" s="4"/>
      <c r="N25" s="136"/>
      <c r="O25" s="138"/>
    </row>
    <row r="26" spans="1:16" x14ac:dyDescent="0.25">
      <c r="A26" s="131" t="s">
        <v>173</v>
      </c>
      <c r="B26" s="124" t="s">
        <v>174</v>
      </c>
      <c r="C26" s="124"/>
      <c r="D26" s="87" t="s">
        <v>27</v>
      </c>
      <c r="E26" s="87" t="s">
        <v>24</v>
      </c>
      <c r="F26" s="5" t="str">
        <f>IF(D26="Amina",A26&amp;"_AZ",IF(D26="Perry",A26&amp;"_PB",IF(D26="Gina",A26&amp;"_GB",IF(D26="Cameron",A26&amp;"_CA",IF(D26="Bruno",A26&amp;"_BDS",IF(D26="Daniel",A26&amp;"_DR",IF(D26="Monet",A26&amp;"_MW","")))))))</f>
        <v>2015-07-11_G-014_GB</v>
      </c>
      <c r="G26" s="88">
        <v>42867</v>
      </c>
      <c r="H26" s="88">
        <v>42867</v>
      </c>
      <c r="I26" s="133" t="s">
        <v>51</v>
      </c>
      <c r="J26" s="87" t="s">
        <v>2</v>
      </c>
      <c r="K26" s="124" t="s">
        <v>2</v>
      </c>
      <c r="L26" s="124" t="s">
        <v>0</v>
      </c>
      <c r="M26" s="4" t="s">
        <v>175</v>
      </c>
      <c r="N26" s="135" t="s">
        <v>53</v>
      </c>
      <c r="O26" s="137"/>
    </row>
    <row r="27" spans="1:16" x14ac:dyDescent="0.25">
      <c r="A27" s="132"/>
      <c r="B27" s="125"/>
      <c r="C27" s="125"/>
      <c r="D27" s="87" t="str">
        <f>IF(NOT(A26=""),"???","")</f>
        <v>???</v>
      </c>
      <c r="E27" s="87"/>
      <c r="F27" s="5" t="str">
        <f>IF(D27="Amina",A26&amp;"_AZ",IF(D27="Perry",A26&amp;"_PB",IF(D27="Gina",A26&amp;"_GB",IF(D27="Cameron",A26&amp;"_CA",IF(D27="Bruno",A26&amp;"_BDS",IF(D27="Daniel",A26&amp;"_DR",IF(D27="Monet",A26&amp;"_MW","")))))))</f>
        <v/>
      </c>
      <c r="G27" s="88"/>
      <c r="H27" s="88"/>
      <c r="I27" s="134"/>
      <c r="J27" s="87" t="str">
        <f>IF(AND(NOT(OR(G27="",G27="Ø")),H27=""),"In Progress",IF(AND(NOT(OR(H27="Ø",H27="")),NOT(OR(G27="Ø",G27=""))),"Completed",""))</f>
        <v/>
      </c>
      <c r="K27" s="125"/>
      <c r="L27" s="125"/>
      <c r="M27" s="4"/>
      <c r="N27" s="136"/>
      <c r="O27" s="138"/>
    </row>
    <row r="28" spans="1:16" x14ac:dyDescent="0.25">
      <c r="A28" s="126" t="s">
        <v>176</v>
      </c>
      <c r="B28" s="127" t="s">
        <v>177</v>
      </c>
      <c r="C28" s="116"/>
      <c r="D28" s="102" t="s">
        <v>27</v>
      </c>
      <c r="E28" s="87" t="s">
        <v>24</v>
      </c>
      <c r="F28" s="5" t="str">
        <f>IF(D28="Amina",A28&amp;"_AZ",IF(D28="Perry",A28&amp;"_PB",IF(D28="Gina",A28&amp;"_GB",IF(D28="Cameron",A28&amp;"_CA",IF(D28="Bruno",A28&amp;"_BDS",IF(D28="Daniel",A28&amp;"_DR",IF(D28="Monet",A28&amp;"_MW","")))))))</f>
        <v>2015-07-11_G-015_GB</v>
      </c>
      <c r="G28" s="88">
        <v>42867</v>
      </c>
      <c r="H28" s="46">
        <v>42870</v>
      </c>
      <c r="I28" s="118" t="s">
        <v>51</v>
      </c>
      <c r="J28" s="102" t="s">
        <v>2</v>
      </c>
      <c r="K28" s="124" t="s">
        <v>2</v>
      </c>
      <c r="L28" s="124" t="s">
        <v>0</v>
      </c>
      <c r="M28" s="4" t="s">
        <v>178</v>
      </c>
      <c r="N28" s="129" t="s">
        <v>53</v>
      </c>
      <c r="O28" s="120"/>
    </row>
    <row r="29" spans="1:16" x14ac:dyDescent="0.25">
      <c r="A29" s="126"/>
      <c r="B29" s="127"/>
      <c r="C29" s="116"/>
      <c r="D29" s="82" t="str">
        <f>IF(NOT(A28=""),"???","")</f>
        <v>???</v>
      </c>
      <c r="E29" s="90"/>
      <c r="F29" s="40" t="str">
        <f>IF(D29="Amina",A28&amp;"_AZ",IF(D29="Perry",A28&amp;"_PB",IF(D29="Gina",A28&amp;"_GB",IF(D29="Cameron",A28&amp;"_CA",IF(D29="Bruno",A28&amp;"_BDS",IF(D29="Daniel",A28&amp;"_DR",IF(D29="Monet",A28&amp;"_MW","")))))))</f>
        <v/>
      </c>
      <c r="G29" s="92"/>
      <c r="H29" s="81"/>
      <c r="I29" s="118"/>
      <c r="J29" s="82" t="str">
        <f>IF(AND(NOT(OR(G29="",G29="Ø")),H29=""),"In Progress",IF(AND(NOT(OR(H29="Ø",H29="")),NOT(OR(G29="Ø",G29=""))),"Completed",""))</f>
        <v/>
      </c>
      <c r="K29" s="128"/>
      <c r="L29" s="128"/>
      <c r="M29" s="41"/>
      <c r="N29" s="130"/>
      <c r="O29" s="120"/>
    </row>
    <row r="30" spans="1:16" x14ac:dyDescent="0.25">
      <c r="A30" s="141" t="s">
        <v>179</v>
      </c>
      <c r="B30" s="128" t="s">
        <v>180</v>
      </c>
      <c r="C30" s="128"/>
      <c r="D30" s="91" t="s">
        <v>113</v>
      </c>
      <c r="E30" s="91" t="s">
        <v>24</v>
      </c>
      <c r="F30" s="44" t="s">
        <v>181</v>
      </c>
      <c r="G30" s="93">
        <v>42870</v>
      </c>
      <c r="H30" s="91" t="s">
        <v>51</v>
      </c>
      <c r="I30" s="142" t="s">
        <v>51</v>
      </c>
      <c r="J30" s="91" t="s">
        <v>2</v>
      </c>
      <c r="K30" s="128" t="s">
        <v>2</v>
      </c>
      <c r="L30" s="128" t="s">
        <v>0</v>
      </c>
      <c r="M30" s="45" t="s">
        <v>182</v>
      </c>
      <c r="N30" s="139" t="s">
        <v>53</v>
      </c>
      <c r="O30" s="140"/>
    </row>
    <row r="31" spans="1:16" x14ac:dyDescent="0.25">
      <c r="A31" s="132"/>
      <c r="B31" s="125"/>
      <c r="C31" s="125"/>
      <c r="D31" s="90" t="s">
        <v>50</v>
      </c>
      <c r="E31" s="43"/>
      <c r="F31" s="43"/>
      <c r="G31" s="43"/>
      <c r="H31" s="43"/>
      <c r="I31" s="134"/>
      <c r="J31" s="43"/>
      <c r="K31" s="125"/>
      <c r="L31" s="125"/>
      <c r="M31" s="43"/>
      <c r="N31" s="136"/>
      <c r="O31" s="138"/>
      <c r="P31" s="42"/>
    </row>
    <row r="32" spans="1:16" x14ac:dyDescent="0.25">
      <c r="A32" s="141" t="s">
        <v>183</v>
      </c>
      <c r="B32" s="128" t="s">
        <v>184</v>
      </c>
      <c r="C32" s="128"/>
      <c r="D32" s="91" t="s">
        <v>23</v>
      </c>
      <c r="E32" s="91" t="s">
        <v>24</v>
      </c>
      <c r="F32" s="44" t="str">
        <f>IF(D32="Amina",A32&amp;"_AZ",IF(D32="Perry",A32&amp;"_PB",IF(D32="Gina",A32&amp;"_GB",IF(D32="Cameron",A32&amp;"_CA",IF(D32="Bruno",A32&amp;"_BDS",IF(D32="Daniel",A32&amp;"_DR",IF(D32="Monet",A32&amp;"_MW","")))))))</f>
        <v>2015-07-11_G-017_CA</v>
      </c>
      <c r="G32" s="93">
        <v>42865</v>
      </c>
      <c r="H32" s="93">
        <v>42866</v>
      </c>
      <c r="I32" s="142"/>
      <c r="J32" s="91" t="str">
        <f>IF(AND(NOT(OR(G32="",G32="Ø")),H32=""),"In Progress",IF(AND(NOT(OR(H32="Ø",H32="")),NOT(OR(G32="Ø",G32=""))),"Completed",""))</f>
        <v>Completed</v>
      </c>
      <c r="K32" s="128" t="s">
        <v>0</v>
      </c>
      <c r="L32" s="128" t="s">
        <v>0</v>
      </c>
      <c r="M32" s="45" t="s">
        <v>185</v>
      </c>
      <c r="N32" s="139" t="s">
        <v>25</v>
      </c>
      <c r="O32" s="140" t="s">
        <v>186</v>
      </c>
    </row>
    <row r="33" spans="1:15" x14ac:dyDescent="0.25">
      <c r="A33" s="132"/>
      <c r="B33" s="125"/>
      <c r="C33" s="125"/>
      <c r="D33" s="87" t="s">
        <v>187</v>
      </c>
      <c r="E33" s="87" t="s">
        <v>24</v>
      </c>
      <c r="F33" s="5" t="str">
        <f>IF(D33="Amina",A32&amp;"_AZ",IF(D33="Perry",A32&amp;"_PB",IF(D33="Gina",A32&amp;"_GB",IF(D33="Cameron",A32&amp;"_CA",IF(D33="Bruno",A32&amp;"_BDS",IF(D33="Daniel",A32&amp;"_DR",IF(D33="Monet",A32&amp;"_MW","")))))))</f>
        <v>2015-07-11_G-017_MW</v>
      </c>
      <c r="G33" s="88">
        <v>42871</v>
      </c>
      <c r="H33" s="88">
        <v>42871</v>
      </c>
      <c r="I33" s="134"/>
      <c r="J33" s="87" t="str">
        <f>IF(AND(NOT(OR(G33="",G33="Ø")),H33=""),"In Progress",IF(AND(NOT(OR(H33="Ø",H33="")),NOT(OR(G33="Ø",G33=""))),"Completed",""))</f>
        <v>Completed</v>
      </c>
      <c r="K33" s="125"/>
      <c r="L33" s="125"/>
      <c r="M33" s="4"/>
      <c r="N33" s="136"/>
      <c r="O33" s="138"/>
    </row>
    <row r="34" spans="1:15" x14ac:dyDescent="0.25">
      <c r="A34" s="131" t="s">
        <v>188</v>
      </c>
      <c r="B34" s="124" t="s">
        <v>189</v>
      </c>
      <c r="C34" s="124"/>
      <c r="D34" s="87" t="s">
        <v>27</v>
      </c>
      <c r="E34" s="87" t="s">
        <v>24</v>
      </c>
      <c r="F34" s="5" t="str">
        <f>IF(D34="Amina",A34&amp;"_AZ",IF(D34="Perry",A34&amp;"_PB",IF(D34="Gina",A34&amp;"_GB",IF(D34="Cameron",A34&amp;"_CA",IF(D34="Bruno",A34&amp;"_BDS",IF(D34="Daniel",A34&amp;"_DR",IF(D34="Monet",A34&amp;"_MW","")))))))</f>
        <v>2015-07-11_G-018_GB</v>
      </c>
      <c r="G34" s="88">
        <v>42870</v>
      </c>
      <c r="H34" s="88"/>
      <c r="I34" s="133" t="s">
        <v>51</v>
      </c>
      <c r="J34" s="87" t="s">
        <v>2</v>
      </c>
      <c r="K34" s="124" t="s">
        <v>1</v>
      </c>
      <c r="L34" s="124" t="s">
        <v>190</v>
      </c>
      <c r="M34" s="4" t="s">
        <v>191</v>
      </c>
      <c r="N34" s="135" t="s">
        <v>53</v>
      </c>
      <c r="O34" s="137"/>
    </row>
    <row r="35" spans="1:15" x14ac:dyDescent="0.25">
      <c r="A35" s="132"/>
      <c r="B35" s="125"/>
      <c r="C35" s="125"/>
      <c r="D35" s="87" t="str">
        <f>IF(NOT(A34=""),"???","")</f>
        <v>???</v>
      </c>
      <c r="E35" s="87"/>
      <c r="F35" s="5" t="str">
        <f>IF(D35="Amina",A34&amp;"_AZ",IF(D35="Perry",A34&amp;"_PB",IF(D35="Gina",A34&amp;"_GB",IF(D35="Cameron",A34&amp;"_CA",IF(D35="Bruno",A34&amp;"_BDS",IF(D35="Daniel",A34&amp;"_DR",IF(D35="Monet",A34&amp;"_MW","")))))))</f>
        <v/>
      </c>
      <c r="G35" s="88"/>
      <c r="H35" s="88"/>
      <c r="I35" s="134"/>
      <c r="J35" s="87" t="str">
        <f>IF(AND(NOT(OR(G35="",G35="Ø")),H35=""),"In Progress",IF(AND(NOT(OR(H35="Ø",H35="")),NOT(OR(G35="Ø",G35=""))),"Completed",""))</f>
        <v/>
      </c>
      <c r="K35" s="125"/>
      <c r="L35" s="125"/>
      <c r="M35" s="4"/>
      <c r="N35" s="136"/>
      <c r="O35" s="138"/>
    </row>
    <row r="36" spans="1:15" x14ac:dyDescent="0.25">
      <c r="A36" s="131" t="s">
        <v>192</v>
      </c>
      <c r="B36" s="124" t="s">
        <v>193</v>
      </c>
      <c r="C36" s="124" t="s">
        <v>194</v>
      </c>
      <c r="D36" s="87" t="s">
        <v>23</v>
      </c>
      <c r="E36" s="87"/>
      <c r="F36" s="5" t="str">
        <f>IF(D36="Amina",A36&amp;"_AZ",IF(D36="Perry",A36&amp;"_PB",IF(D36="Gina",A36&amp;"_GB",IF(D36="Cameron",A36&amp;"_CA",IF(D36="Bruno",A36&amp;"_BDS",IF(D36="Daniel",A36&amp;"_DR",IF(D36="Monet",A36&amp;"_MW","")))))))</f>
        <v>2015-07-11_G-019_CA</v>
      </c>
      <c r="G36" s="88">
        <v>42870</v>
      </c>
      <c r="H36" s="88">
        <v>42871</v>
      </c>
      <c r="I36" s="133"/>
      <c r="J36" s="87" t="s">
        <v>0</v>
      </c>
      <c r="K36" s="124" t="s">
        <v>0</v>
      </c>
      <c r="L36" s="124" t="s">
        <v>0</v>
      </c>
      <c r="M36" s="4"/>
      <c r="N36" s="135" t="s">
        <v>25</v>
      </c>
      <c r="O36" s="137" t="s">
        <v>195</v>
      </c>
    </row>
    <row r="37" spans="1:15" x14ac:dyDescent="0.25">
      <c r="A37" s="132"/>
      <c r="B37" s="125"/>
      <c r="C37" s="125"/>
      <c r="D37" s="87" t="s">
        <v>161</v>
      </c>
      <c r="E37" s="87"/>
      <c r="F37" s="5" t="str">
        <f>IF(D37="Amina",A36&amp;"_AZ",IF(D37="Perry",A36&amp;"_PB",IF(D37="Gina",A36&amp;"_GB",IF(D37="Cameron",A36&amp;"_CA",IF(D37="Bruno",A36&amp;"_BDS",IF(D37="Daniel",A36&amp;"_DR",IF(D37="Monet",A36&amp;"_MW","")))))))</f>
        <v>2015-07-11_G-019_BDS</v>
      </c>
      <c r="G37" s="88">
        <v>42870</v>
      </c>
      <c r="H37" s="88">
        <v>42871</v>
      </c>
      <c r="I37" s="134"/>
      <c r="J37" s="87" t="str">
        <f t="shared" ref="J37:J43" si="1">IF(AND(NOT(OR(G37="",G37="Ø")),H37=""),"In Progress",IF(AND(NOT(OR(H37="Ø",H37="")),NOT(OR(G37="Ø",G37=""))),"Completed",""))</f>
        <v>Completed</v>
      </c>
      <c r="K37" s="125"/>
      <c r="L37" s="125"/>
      <c r="M37" s="4" t="s">
        <v>196</v>
      </c>
      <c r="N37" s="136"/>
      <c r="O37" s="138"/>
    </row>
    <row r="38" spans="1:15" x14ac:dyDescent="0.25">
      <c r="A38" s="131" t="s">
        <v>197</v>
      </c>
      <c r="B38" s="124" t="s">
        <v>198</v>
      </c>
      <c r="C38" s="124"/>
      <c r="D38" s="87" t="s">
        <v>27</v>
      </c>
      <c r="E38" s="87" t="s">
        <v>24</v>
      </c>
      <c r="F38" s="5" t="str">
        <f>IF(D38="Amina",A38&amp;"_AZ",IF(D38="Perry",A38&amp;"_PB",IF(D38="Gina",A38&amp;"_GB",IF(D38="Cameron",A38&amp;"_CA",IF(D38="Bruno",A38&amp;"_BDS",IF(D38="Daniel",A38&amp;"_DR",IF(D38="Monet",A38&amp;"_MW","")))))))</f>
        <v>2015-07-11_G-020_GB</v>
      </c>
      <c r="G38" s="88">
        <v>42870</v>
      </c>
      <c r="H38" s="88">
        <v>42870</v>
      </c>
      <c r="I38" s="133">
        <v>42878</v>
      </c>
      <c r="J38" s="87" t="str">
        <f t="shared" si="1"/>
        <v>Completed</v>
      </c>
      <c r="K38" s="124" t="s">
        <v>0</v>
      </c>
      <c r="L38" s="124" t="s">
        <v>0</v>
      </c>
      <c r="M38" s="4"/>
      <c r="N38" s="135" t="s">
        <v>25</v>
      </c>
      <c r="O38" s="137" t="s">
        <v>199</v>
      </c>
    </row>
    <row r="39" spans="1:15" x14ac:dyDescent="0.25">
      <c r="A39" s="132"/>
      <c r="B39" s="125"/>
      <c r="C39" s="125"/>
      <c r="D39" s="87" t="s">
        <v>30</v>
      </c>
      <c r="E39" s="87" t="s">
        <v>24</v>
      </c>
      <c r="F39" s="5" t="str">
        <f>IF(D39="Amina",A38&amp;"_AZ",IF(D39="Perry",A38&amp;"_PB",IF(D39="Gina",A38&amp;"_GB",IF(D39="Cameron",A38&amp;"_CA",IF(D39="Bruno",A38&amp;"_BDS",IF(D39="Daniel",A38&amp;"_DR",IF(D39="Monet",A38&amp;"_MW","")))))))</f>
        <v>2015-07-11_G-020_PB</v>
      </c>
      <c r="G39" s="88">
        <v>42871</v>
      </c>
      <c r="H39" s="88">
        <v>42872</v>
      </c>
      <c r="I39" s="134"/>
      <c r="J39" s="87" t="str">
        <f t="shared" si="1"/>
        <v>Completed</v>
      </c>
      <c r="K39" s="125"/>
      <c r="L39" s="125"/>
      <c r="M39" s="4" t="s">
        <v>200</v>
      </c>
      <c r="N39" s="136"/>
      <c r="O39" s="138"/>
    </row>
    <row r="40" spans="1:15" x14ac:dyDescent="0.25">
      <c r="A40" s="131" t="s">
        <v>201</v>
      </c>
      <c r="B40" s="124" t="s">
        <v>202</v>
      </c>
      <c r="C40" s="124"/>
      <c r="D40" s="87" t="s">
        <v>113</v>
      </c>
      <c r="E40" s="87" t="s">
        <v>24</v>
      </c>
      <c r="F40" s="5" t="str">
        <f>IF(D40="Amina",A40&amp;"_AZ",IF(D40="Perry",A40&amp;"_PB",IF(D40="Gina",A40&amp;"_GB",IF(D40="Cameron",A40&amp;"_CA",IF(D40="Bruno",A40&amp;"_BDS",IF(D40="Daniel",A40&amp;"_DR",IF(D40="Monet",A40&amp;"_MW","")))))))</f>
        <v>2015-07-11_G-021_DR</v>
      </c>
      <c r="G40" s="88">
        <v>42871</v>
      </c>
      <c r="H40" s="88">
        <v>42872</v>
      </c>
      <c r="I40" s="133">
        <v>42877</v>
      </c>
      <c r="J40" s="87" t="str">
        <f t="shared" si="1"/>
        <v>Completed</v>
      </c>
      <c r="K40" s="124" t="str">
        <f>IF(OR(J40="In Progress",J41="In Progress"),"In Progress",IF(OR(AND(J40="Completed",J41="Untraceable"),AND(J40="Untraceable",J41="Completed")),"Review",IF(OR(AND(J40="Completed",J41="Incomplete"),AND(J40="Incomplete",J41="Completed")),"Review",IF(OR(AND(J40="Completed",J41="Other"),AND(J40="Other",J41="Completed")),"Review",IF(OR(AND(J40="Incomplete",J41="Untraceable"),AND(J40="Untraceable",J41="Incomplete")),"Review",IF(OR(AND(J40="Other",J41="Untraceable"),AND(J40="Untraceable",J41="Other")),"Review",IF(OR(AND(J40="Incomplete",J41="Other"),AND(J40="Other",J41="Incomplete")),"Review",IF(AND(NOT(OR(H40="Ø",H40="")),NOT(OR(H41="Ø",H41="")),I40=""),"In Progress",IF(AND(J40="Untraceable",J41="Untraceable"),"Untraceable",IF(AND(NOT(OR(H40="Ø",H40="")),NOT(OR(H41="Ø",H41="")),NOT(OR(I40="Ø",I40=""))),"Completed",IF(AND(J40="Incomplete",J41="Incomplete"),"Incomplete",IF(AND(J40="Other",J41="Other"),"Other",""))))))))))))</f>
        <v>Completed</v>
      </c>
      <c r="L40" s="124" t="s">
        <v>0</v>
      </c>
      <c r="M40" s="4"/>
      <c r="N40" s="135" t="s">
        <v>25</v>
      </c>
      <c r="O40" s="137" t="s">
        <v>203</v>
      </c>
    </row>
    <row r="41" spans="1:15" x14ac:dyDescent="0.25">
      <c r="A41" s="132"/>
      <c r="B41" s="125"/>
      <c r="C41" s="125"/>
      <c r="D41" s="87" t="s">
        <v>161</v>
      </c>
      <c r="E41" s="87" t="s">
        <v>24</v>
      </c>
      <c r="F41" s="5" t="str">
        <f>IF(D41="Amina",A40&amp;"_AZ",IF(D41="Perry",A40&amp;"_PB",IF(D41="Gina",A40&amp;"_GB",IF(D41="Cameron",A40&amp;"_CA",IF(D41="Bruno",A40&amp;"_BDS",IF(D41="Daniel",A40&amp;"_DR",IF(D41="Monet",A40&amp;"_MW","")))))))</f>
        <v>2015-07-11_G-021_BDS</v>
      </c>
      <c r="G41" s="88">
        <v>42871</v>
      </c>
      <c r="H41" s="88">
        <v>42871</v>
      </c>
      <c r="I41" s="134"/>
      <c r="J41" s="87" t="str">
        <f t="shared" si="1"/>
        <v>Completed</v>
      </c>
      <c r="K41" s="125"/>
      <c r="L41" s="125"/>
      <c r="M41" s="4"/>
      <c r="N41" s="136"/>
      <c r="O41" s="138"/>
    </row>
    <row r="42" spans="1:15" x14ac:dyDescent="0.25">
      <c r="A42" s="131" t="s">
        <v>204</v>
      </c>
      <c r="B42" s="124" t="s">
        <v>205</v>
      </c>
      <c r="C42" s="124"/>
      <c r="D42" s="87" t="s">
        <v>30</v>
      </c>
      <c r="E42" s="87" t="s">
        <v>24</v>
      </c>
      <c r="F42" s="5" t="str">
        <f>IF(D42="Amina",A42&amp;"_AZ",IF(D42="Perry",A42&amp;"_PB",IF(D42="Gina",A42&amp;"_GB",IF(D42="Cameron",A42&amp;"_CA",IF(D42="Bruno",A42&amp;"_BDS",IF(D42="Daniel",A42&amp;"_DR",IF(D42="Monet",A42&amp;"_MW","")))))))</f>
        <v>2015-07-11_G-022_PB</v>
      </c>
      <c r="G42" s="88">
        <v>42870</v>
      </c>
      <c r="H42" s="88">
        <v>42871</v>
      </c>
      <c r="I42" s="133">
        <v>42877</v>
      </c>
      <c r="J42" s="87" t="str">
        <f t="shared" si="1"/>
        <v>Completed</v>
      </c>
      <c r="K42" s="124" t="s">
        <v>1</v>
      </c>
      <c r="L42" s="124" t="s">
        <v>0</v>
      </c>
      <c r="M42" s="4" t="s">
        <v>206</v>
      </c>
      <c r="N42" s="135" t="s">
        <v>53</v>
      </c>
      <c r="O42" s="137"/>
    </row>
    <row r="43" spans="1:15" x14ac:dyDescent="0.25">
      <c r="A43" s="132"/>
      <c r="B43" s="125"/>
      <c r="C43" s="125"/>
      <c r="D43" s="87" t="s">
        <v>27</v>
      </c>
      <c r="E43" s="87" t="s">
        <v>24</v>
      </c>
      <c r="F43" s="5" t="str">
        <f>IF(D43="Amina",A42&amp;"_AZ",IF(D43="Perry",A42&amp;"_PB",IF(D43="Gina",A42&amp;"_GB",IF(D43="Cameron",A42&amp;"_CA",IF(D43="Bruno",A42&amp;"_BDS",IF(D43="Daniel",A42&amp;"_DR",IF(D43="Monet",A42&amp;"_MW","")))))))</f>
        <v>2015-07-11_G-022_GB</v>
      </c>
      <c r="G43" s="88">
        <v>42871</v>
      </c>
      <c r="H43" s="88">
        <v>42507</v>
      </c>
      <c r="I43" s="134"/>
      <c r="J43" s="87" t="str">
        <f t="shared" si="1"/>
        <v>Completed</v>
      </c>
      <c r="K43" s="125"/>
      <c r="L43" s="125"/>
      <c r="M43" s="4" t="s">
        <v>207</v>
      </c>
      <c r="N43" s="136"/>
      <c r="O43" s="138"/>
    </row>
    <row r="44" spans="1:15" x14ac:dyDescent="0.25">
      <c r="A44" s="117" t="s">
        <v>208</v>
      </c>
      <c r="B44" s="116" t="s">
        <v>209</v>
      </c>
      <c r="C44" s="116"/>
      <c r="D44" s="87" t="s">
        <v>187</v>
      </c>
      <c r="E44" s="87" t="s">
        <v>24</v>
      </c>
      <c r="F44" s="5" t="s">
        <v>210</v>
      </c>
      <c r="G44" s="88">
        <v>42871</v>
      </c>
      <c r="H44" s="88" t="s">
        <v>51</v>
      </c>
      <c r="I44" s="118" t="s">
        <v>51</v>
      </c>
      <c r="J44" s="87" t="s">
        <v>1</v>
      </c>
      <c r="K44" s="116" t="s">
        <v>1</v>
      </c>
      <c r="L44" s="116" t="str">
        <f>IF(K44="Untraceable","Ignore",IF(K44="Incomplete","Ignore",IF(K44="Other","Ignore","")))</f>
        <v>Ignore</v>
      </c>
      <c r="M44" s="6" t="s">
        <v>211</v>
      </c>
      <c r="N44" s="121" t="s">
        <v>53</v>
      </c>
      <c r="O44" s="120"/>
    </row>
    <row r="45" spans="1:15" x14ac:dyDescent="0.25">
      <c r="A45" s="116"/>
      <c r="B45" s="116"/>
      <c r="C45" s="116"/>
      <c r="D45" s="87" t="str">
        <f>IF(NOT(A44=""),"???","")</f>
        <v>???</v>
      </c>
      <c r="E45" s="87"/>
      <c r="F45" s="5" t="str">
        <f>IF(D45="Amina",A44&amp;"_AZ",IF(D45="Perry",A44&amp;"_PB",IF(D45="Gina",A44&amp;"_GB",IF(D45="Cameron",A44&amp;"_CA",IF(D45="Bruno",A44&amp;"_BDS",IF(D45="Daniel",A44&amp;"_DR",IF(D45="Monet",A44&amp;"_MW","")))))))</f>
        <v/>
      </c>
      <c r="G45" s="88"/>
      <c r="H45" s="88"/>
      <c r="I45" s="118"/>
      <c r="J45" s="87" t="str">
        <f>IF(AND(NOT(OR(G45="",G45="Ø")),H45=""),"In Progress",IF(AND(NOT(OR(H45="Ø",H45="")),NOT(OR(G45="Ø",G45=""))),"Completed",""))</f>
        <v/>
      </c>
      <c r="K45" s="116"/>
      <c r="L45" s="116"/>
      <c r="M45" s="4"/>
      <c r="N45" s="121"/>
      <c r="O45" s="120"/>
    </row>
    <row r="46" spans="1:15" x14ac:dyDescent="0.25">
      <c r="A46" s="116" t="s">
        <v>212</v>
      </c>
      <c r="B46" s="116" t="s">
        <v>213</v>
      </c>
      <c r="C46" s="116"/>
      <c r="D46" s="87" t="s">
        <v>113</v>
      </c>
      <c r="E46" s="87" t="s">
        <v>24</v>
      </c>
      <c r="F46" s="5" t="str">
        <f>IF(D46="Amina",A46&amp;"_AZ",IF(D46="Perry",A46&amp;"_PB",IF(D46="Gina",A46&amp;"_GB",IF(D46="Cameron",A46&amp;"_CA",IF(D46="Bruno",A46&amp;"_BDS",IF(D46="Daniel",A46&amp;"_DR",IF(D46="Monet",A46&amp;"_MW","")))))))</f>
        <v>2015-07-11_G-024_DR</v>
      </c>
      <c r="G46" s="88">
        <v>42872</v>
      </c>
      <c r="H46" s="88">
        <v>42874</v>
      </c>
      <c r="I46" s="118">
        <v>42886</v>
      </c>
      <c r="J46" s="87" t="str">
        <f>IF(AND(NOT(OR(G46="",G46="Ø")),H46=""),"In Progress",IF(AND(NOT(OR(H46="Ø",H46="")),NOT(OR(G46="Ø",G46=""))),"Completed",""))</f>
        <v>Completed</v>
      </c>
      <c r="K46" s="116" t="s">
        <v>0</v>
      </c>
      <c r="L46" s="116" t="s">
        <v>0</v>
      </c>
      <c r="M46" s="4"/>
      <c r="N46" s="121" t="s">
        <v>25</v>
      </c>
      <c r="O46" s="120" t="s">
        <v>214</v>
      </c>
    </row>
    <row r="47" spans="1:15" x14ac:dyDescent="0.25">
      <c r="A47" s="116"/>
      <c r="B47" s="116"/>
      <c r="C47" s="116"/>
      <c r="D47" s="87" t="s">
        <v>27</v>
      </c>
      <c r="E47" s="87" t="s">
        <v>24</v>
      </c>
      <c r="F47" s="5" t="str">
        <f>IF(D47="Amina",A46&amp;"_AZ",IF(D47="Perry",A46&amp;"_PB",IF(D47="Gina",A46&amp;"_GB",IF(D47="Cameron",A46&amp;"_CA",IF(D47="Bruno",A46&amp;"_BDS",IF(D47="Daniel",A46&amp;"_DR",IF(D47="Monet",A46&amp;"_MW","")))))))</f>
        <v>2015-07-11_G-024_GB</v>
      </c>
      <c r="G47" s="88">
        <v>42885</v>
      </c>
      <c r="H47" s="88">
        <v>42886</v>
      </c>
      <c r="I47" s="118"/>
      <c r="J47" s="87" t="str">
        <f>IF(AND(NOT(OR(G47="",G47="Ø")),H47=""),"In Progress",IF(AND(NOT(OR(H47="Ø",H47="")),NOT(OR(G47="Ø",G47=""))),"Completed",""))</f>
        <v>Completed</v>
      </c>
      <c r="K47" s="116"/>
      <c r="L47" s="116"/>
      <c r="M47" s="4"/>
      <c r="N47" s="121"/>
      <c r="O47" s="120"/>
    </row>
    <row r="48" spans="1:15" x14ac:dyDescent="0.25">
      <c r="A48" s="116" t="s">
        <v>215</v>
      </c>
      <c r="B48" s="116" t="s">
        <v>216</v>
      </c>
      <c r="C48" s="116"/>
      <c r="D48" s="87" t="s">
        <v>27</v>
      </c>
      <c r="E48" s="87" t="s">
        <v>24</v>
      </c>
      <c r="F48" s="5" t="str">
        <f>IF(D48="Amina",A48&amp;"_AZ",IF(D48="Perry",A48&amp;"_PB",IF(D48="Gina",A48&amp;"_GB",IF(D48="Cameron",A48&amp;"_CA",IF(D48="Bruno",A48&amp;"_BDS",IF(D48="Daniel",A48&amp;"_DR",IF(D48="Monet",A48&amp;"_MW","")))))))</f>
        <v>2015-07-11_G-025_GB</v>
      </c>
      <c r="G48" s="88">
        <v>42872</v>
      </c>
      <c r="H48" s="88">
        <v>42873</v>
      </c>
      <c r="I48" s="118"/>
      <c r="J48" s="87" t="s">
        <v>0</v>
      </c>
      <c r="K48" s="116" t="s">
        <v>2</v>
      </c>
      <c r="L48" s="116" t="s">
        <v>0</v>
      </c>
      <c r="M48" s="4" t="s">
        <v>217</v>
      </c>
      <c r="N48" s="121" t="s">
        <v>53</v>
      </c>
      <c r="O48" s="120"/>
    </row>
    <row r="49" spans="1:15" x14ac:dyDescent="0.25">
      <c r="A49" s="116"/>
      <c r="B49" s="116"/>
      <c r="C49" s="116"/>
      <c r="D49" s="87" t="str">
        <f>IF(NOT(A48=""),"???","")</f>
        <v>???</v>
      </c>
      <c r="E49" s="87"/>
      <c r="F49" s="5" t="str">
        <f>IF(D49="Amina",A48&amp;"_AZ",IF(D49="Perry",A48&amp;"_PB",IF(D49="Gina",A48&amp;"_GB",IF(D49="Cameron",A48&amp;"_CA",IF(D49="Bruno",A48&amp;"_BDS",IF(D49="Daniel",A48&amp;"_DR",IF(D49="Monet",A48&amp;"_MW","")))))))</f>
        <v/>
      </c>
      <c r="G49" s="88"/>
      <c r="H49" s="89"/>
      <c r="I49" s="118"/>
      <c r="J49" s="87" t="str">
        <f>IF(AND(NOT(OR(G49="",G49="Ø")),H49=""),"In Progress",IF(AND(NOT(OR(H49="Ø",H49="")),NOT(OR(G49="Ø",G49=""))),"Completed",""))</f>
        <v/>
      </c>
      <c r="K49" s="116"/>
      <c r="L49" s="116"/>
      <c r="M49" s="4"/>
      <c r="N49" s="121"/>
      <c r="O49" s="120"/>
    </row>
    <row r="50" spans="1:15" x14ac:dyDescent="0.25">
      <c r="A50" s="116" t="s">
        <v>218</v>
      </c>
      <c r="B50" s="116" t="s">
        <v>219</v>
      </c>
      <c r="C50" s="116"/>
      <c r="D50" s="87" t="s">
        <v>23</v>
      </c>
      <c r="E50" s="87"/>
      <c r="F50" s="5" t="str">
        <f>IF(D50="Amina",A50&amp;"_AZ",IF(D50="Perry",A50&amp;"_PB",IF(D50="Gina",A50&amp;"_GB",IF(D50="Cameron",A50&amp;"_CA",IF(D50="Bruno",A50&amp;"_BDS",IF(D50="Daniel",A50&amp;"_DR",IF(D50="Monet",A50&amp;"_MW","")))))))</f>
        <v>2015-07-11_G-026_CA</v>
      </c>
      <c r="G50" s="88">
        <v>42871</v>
      </c>
      <c r="H50" s="89">
        <v>42873</v>
      </c>
      <c r="I50" s="118"/>
      <c r="J50" s="87" t="s">
        <v>3</v>
      </c>
      <c r="K50" s="116" t="s">
        <v>2</v>
      </c>
      <c r="L50" s="116" t="s">
        <v>0</v>
      </c>
      <c r="M50" s="4" t="s">
        <v>220</v>
      </c>
      <c r="N50" s="121" t="s">
        <v>53</v>
      </c>
      <c r="O50" s="120"/>
    </row>
    <row r="51" spans="1:15" x14ac:dyDescent="0.25">
      <c r="A51" s="116"/>
      <c r="B51" s="116"/>
      <c r="C51" s="116"/>
      <c r="D51" s="87" t="s">
        <v>32</v>
      </c>
      <c r="E51" s="87"/>
      <c r="F51" s="5" t="str">
        <f>IF(D51="Amina",A50&amp;"_AZ",IF(D51="Perry",A50&amp;"_PB",IF(D51="Gina",A50&amp;"_GB",IF(D51="Cameron",A50&amp;"_CA",IF(D51="Bruno",A50&amp;"_BDS",IF(D51="Daniel",A50&amp;"_DR",IF(D51="Monet",A50&amp;"_MW","")))))))</f>
        <v>2015-07-11_G-026_AZ</v>
      </c>
      <c r="G51" s="88">
        <v>42871</v>
      </c>
      <c r="H51" s="88">
        <v>42873</v>
      </c>
      <c r="I51" s="118"/>
      <c r="J51" s="87" t="s">
        <v>0</v>
      </c>
      <c r="K51" s="116"/>
      <c r="L51" s="116"/>
      <c r="M51" s="4"/>
      <c r="N51" s="121"/>
      <c r="O51" s="120"/>
    </row>
    <row r="52" spans="1:15" x14ac:dyDescent="0.25">
      <c r="A52" s="116" t="s">
        <v>221</v>
      </c>
      <c r="B52" s="116" t="s">
        <v>222</v>
      </c>
      <c r="C52" s="116" t="s">
        <v>194</v>
      </c>
      <c r="D52" s="87" t="s">
        <v>23</v>
      </c>
      <c r="E52" s="87"/>
      <c r="F52" s="5" t="str">
        <f>IF(D52="Amina",A52&amp;"_AZ",IF(D52="Perry",A52&amp;"_PB",IF(D52="Gina",A52&amp;"_GB",IF(D52="Cameron",A52&amp;"_CA",IF(D52="Bruno",A52&amp;"_BDS",IF(D52="Daniel",A52&amp;"_DR",IF(D52="Monet",A52&amp;"_MW","")))))))</f>
        <v>2015-07-11_G-027_CA</v>
      </c>
      <c r="G52" s="88">
        <v>42866</v>
      </c>
      <c r="H52" s="88">
        <v>42870</v>
      </c>
      <c r="I52" s="118"/>
      <c r="J52" s="87" t="str">
        <f t="shared" ref="J52:J67" si="2">IF(AND(NOT(OR(G52="",G52="Ø")),H52=""),"In Progress",IF(AND(NOT(OR(H52="Ø",H52="")),NOT(OR(G52="Ø",G52=""))),"Completed",""))</f>
        <v>Completed</v>
      </c>
      <c r="K52" s="116" t="s">
        <v>0</v>
      </c>
      <c r="L52" s="116" t="s">
        <v>0</v>
      </c>
      <c r="M52" s="4" t="s">
        <v>223</v>
      </c>
      <c r="N52" s="121" t="s">
        <v>25</v>
      </c>
      <c r="O52" s="120" t="s">
        <v>224</v>
      </c>
    </row>
    <row r="53" spans="1:15" x14ac:dyDescent="0.25">
      <c r="A53" s="116"/>
      <c r="B53" s="116"/>
      <c r="C53" s="116"/>
      <c r="D53" s="87" t="s">
        <v>161</v>
      </c>
      <c r="E53" s="87"/>
      <c r="F53" s="5" t="str">
        <f>IF(D53="Amina",A52&amp;"_AZ",IF(D53="Perry",A52&amp;"_PB",IF(D53="Gina",A52&amp;"_GB",IF(D53="Cameron",A52&amp;"_CA",IF(D53="Bruno",A52&amp;"_BDS",IF(D53="Daniel",A52&amp;"_DR",IF(D53="Monet",A52&amp;"_MW","")))))))</f>
        <v>2015-07-11_G-027_BDS</v>
      </c>
      <c r="G53" s="88">
        <v>42866</v>
      </c>
      <c r="H53" s="89">
        <v>42870</v>
      </c>
      <c r="I53" s="118"/>
      <c r="J53" s="87" t="str">
        <f t="shared" si="2"/>
        <v>Completed</v>
      </c>
      <c r="K53" s="116"/>
      <c r="L53" s="116"/>
      <c r="M53" s="4" t="s">
        <v>225</v>
      </c>
      <c r="N53" s="121"/>
      <c r="O53" s="120"/>
    </row>
    <row r="54" spans="1:15" x14ac:dyDescent="0.25">
      <c r="A54" s="116" t="s">
        <v>226</v>
      </c>
      <c r="B54" s="116" t="s">
        <v>227</v>
      </c>
      <c r="C54" s="116"/>
      <c r="D54" s="87" t="s">
        <v>32</v>
      </c>
      <c r="E54" s="87" t="s">
        <v>24</v>
      </c>
      <c r="F54" s="5" t="str">
        <f>IF(D54="Amina",A54&amp;"_AZ",IF(D54="Perry",A54&amp;"_PB",IF(D54="Gina",A54&amp;"_GB",IF(D54="Cameron",A54&amp;"_CA",IF(D54="Bruno",A54&amp;"_BDS",IF(D54="Daniel",A54&amp;"_DR",IF(D54="Monet",A54&amp;"_MW","")))))))</f>
        <v>2015-07-11_G-028_AZ</v>
      </c>
      <c r="G54" s="88">
        <v>42870</v>
      </c>
      <c r="H54" s="88">
        <v>42871</v>
      </c>
      <c r="I54" s="118">
        <v>42886</v>
      </c>
      <c r="J54" s="87" t="str">
        <f t="shared" si="2"/>
        <v>Completed</v>
      </c>
      <c r="K54" s="116" t="s">
        <v>0</v>
      </c>
      <c r="L54" s="116" t="s">
        <v>0</v>
      </c>
      <c r="M54" s="4" t="s">
        <v>228</v>
      </c>
      <c r="N54" s="121" t="str">
        <f>IF(NOT(A54=""),"In Progress","")</f>
        <v>In Progress</v>
      </c>
      <c r="O54" s="120"/>
    </row>
    <row r="55" spans="1:15" x14ac:dyDescent="0.25">
      <c r="A55" s="116"/>
      <c r="B55" s="116"/>
      <c r="C55" s="116"/>
      <c r="D55" s="87" t="s">
        <v>187</v>
      </c>
      <c r="E55" s="87" t="s">
        <v>24</v>
      </c>
      <c r="F55" s="5" t="str">
        <f>IF(D55="Amina",A54&amp;"_AZ",IF(D55="Perry",A54&amp;"_PB",IF(D55="Gina",A54&amp;"_GB",IF(D55="Cameron",A54&amp;"_CA",IF(D55="Bruno",A54&amp;"_BDS",IF(D55="Daniel",A54&amp;"_DR",IF(D55="Monet",A54&amp;"_MW","")))))))</f>
        <v>2015-07-11_G-028_MW</v>
      </c>
      <c r="G55" s="88">
        <v>42871</v>
      </c>
      <c r="H55" s="88">
        <v>42873</v>
      </c>
      <c r="I55" s="118"/>
      <c r="J55" s="87" t="str">
        <f t="shared" si="2"/>
        <v>Completed</v>
      </c>
      <c r="K55" s="116"/>
      <c r="L55" s="116"/>
      <c r="M55" s="51" t="s">
        <v>229</v>
      </c>
      <c r="N55" s="121"/>
      <c r="O55" s="120"/>
    </row>
    <row r="56" spans="1:15" x14ac:dyDescent="0.25">
      <c r="A56" s="117" t="s">
        <v>230</v>
      </c>
      <c r="B56" s="117" t="s">
        <v>231</v>
      </c>
      <c r="C56" s="116"/>
      <c r="D56" s="87" t="s">
        <v>30</v>
      </c>
      <c r="E56" s="87" t="s">
        <v>24</v>
      </c>
      <c r="F56" s="5" t="str">
        <f>IF(D56="Amina",A56&amp;"_AZ",IF(D56="Perry",A56&amp;"_PB",IF(D56="Gina",A56&amp;"_GB",IF(D56="Cameron",A56&amp;"_CA",IF(D56="Bruno",A56&amp;"_BDS",IF(D56="Daniel",A56&amp;"_DR",IF(D56="Monet",A56&amp;"_MW","")))))))</f>
        <v>2015-07-11_R-001_PB</v>
      </c>
      <c r="G56" s="88">
        <v>42473</v>
      </c>
      <c r="H56" s="88">
        <v>42482</v>
      </c>
      <c r="I56" s="118">
        <v>42521</v>
      </c>
      <c r="J56" s="87" t="str">
        <f t="shared" si="2"/>
        <v>Completed</v>
      </c>
      <c r="K56" s="116" t="str">
        <f>IF(OR(J56="In Progress",J57="In Progress"),"In Progress",IF(OR(AND(J56="Completed",J57="Untraceable"),AND(J56="Untraceable",J57="Completed")),"Review",IF(OR(AND(J56="Completed",J57="Incomplete"),AND(J56="Incomplete",J57="Completed")),"Review",IF(OR(AND(J56="Completed",J57="Other"),AND(J56="Other",J57="Completed")),"Review",IF(OR(AND(J56="Incomplete",J57="Untraceable"),AND(J56="Untraceable",J57="Incomplete")),"Review",IF(OR(AND(J56="Other",J57="Untraceable"),AND(J56="Untraceable",J57="Other")),"Review",IF(OR(AND(J56="Incomplete",J57="Other"),AND(J56="Other",J57="Incomplete")),"Review",IF(AND(NOT(OR(H56="Ø",H56="")),NOT(OR(H57="Ø",H57="")),I56=""),"In Progress",IF(AND(J56="Untraceable",J57="Untraceable"),"Untraceable",IF(AND(NOT(OR(H56="Ø",H56="")),NOT(OR(H57="Ø",H57="")),NOT(OR(I56="Ø",I56=""))),"Completed",IF(AND(J56="Incomplete",J57="Incomplete"),"Incomplete",IF(AND(J56="Other",J57="Other"),"Other",""))))))))))))</f>
        <v>Completed</v>
      </c>
      <c r="L56" s="116" t="s">
        <v>1</v>
      </c>
      <c r="M56" s="4" t="s">
        <v>232</v>
      </c>
      <c r="N56" s="121" t="s">
        <v>25</v>
      </c>
      <c r="O56" s="120" t="s">
        <v>233</v>
      </c>
    </row>
    <row r="57" spans="1:15" x14ac:dyDescent="0.25">
      <c r="A57" s="116"/>
      <c r="B57" s="116"/>
      <c r="C57" s="116"/>
      <c r="D57" s="87" t="s">
        <v>23</v>
      </c>
      <c r="E57" s="87" t="s">
        <v>24</v>
      </c>
      <c r="F57" s="5" t="str">
        <f>IF(D57="Amina",A56&amp;"_AZ",IF(D57="Perry",A56&amp;"_PB",IF(D57="Gina",A56&amp;"_GB",IF(D57="Cameron",A56&amp;"_CA",IF(D57="Bruno",A56&amp;"_BDS",IF(D57="Daniel",A56&amp;"_DR",IF(D57="Monet",A56&amp;"_MW","")))))))</f>
        <v>2015-07-11_R-001_CA</v>
      </c>
      <c r="G57" s="88">
        <v>42482</v>
      </c>
      <c r="H57" s="88">
        <v>42487</v>
      </c>
      <c r="I57" s="118"/>
      <c r="J57" s="87" t="str">
        <f t="shared" si="2"/>
        <v>Completed</v>
      </c>
      <c r="K57" s="116"/>
      <c r="L57" s="116"/>
      <c r="M57" s="4"/>
      <c r="N57" s="121"/>
      <c r="O57" s="120"/>
    </row>
    <row r="58" spans="1:15" x14ac:dyDescent="0.25">
      <c r="A58" s="117" t="s">
        <v>234</v>
      </c>
      <c r="B58" s="117" t="s">
        <v>235</v>
      </c>
      <c r="C58" s="116"/>
      <c r="D58" s="87" t="s">
        <v>23</v>
      </c>
      <c r="E58" s="87" t="s">
        <v>24</v>
      </c>
      <c r="F58" s="5" t="str">
        <f>IF(D58="Amina",A58&amp;"_AZ",IF(D58="Perry",A58&amp;"_PB",IF(D58="Gina",A58&amp;"_GB",IF(D58="Cameron",A58&amp;"_CA",IF(D58="Bruno",A58&amp;"_BDS",IF(D58="Daniel",A58&amp;"_DR",IF(D58="Monet",A58&amp;"_MW","")))))))</f>
        <v>2015-07-11_R-002_CA</v>
      </c>
      <c r="G58" s="88">
        <v>42488</v>
      </c>
      <c r="H58" s="88">
        <v>42495</v>
      </c>
      <c r="I58" s="118">
        <v>42536</v>
      </c>
      <c r="J58" s="87" t="str">
        <f t="shared" si="2"/>
        <v>Completed</v>
      </c>
      <c r="K58" s="116" t="str">
        <f>IF(OR(J58="In Progress",J59="In Progress"),"In Progress",IF(OR(AND(J58="Completed",J59="Untraceable"),AND(J58="Untraceable",J59="Completed")),"Review",IF(OR(AND(J58="Completed",J59="Incomplete"),AND(J58="Incomplete",J59="Completed")),"Review",IF(OR(AND(J58="Completed",J59="Other"),AND(J58="Other",J59="Completed")),"Review",IF(OR(AND(J58="Incomplete",J59="Untraceable"),AND(J58="Untraceable",J59="Incomplete")),"Review",IF(OR(AND(J58="Other",J59="Untraceable"),AND(J58="Untraceable",J59="Other")),"Review",IF(OR(AND(J58="Incomplete",J59="Other"),AND(J58="Other",J59="Incomplete")),"Review",IF(AND(NOT(OR(H58="Ø",H58="")),NOT(OR(H59="Ø",H59="")),I58=""),"In Progress",IF(AND(J58="Untraceable",J59="Untraceable"),"Untraceable",IF(AND(NOT(OR(H58="Ø",H58="")),NOT(OR(H59="Ø",H59="")),NOT(OR(I58="Ø",I58=""))),"Completed",IF(AND(J58="Incomplete",J59="Incomplete"),"Incomplete",IF(AND(J58="Other",J59="Other"),"Other",""))))))))))))</f>
        <v>Completed</v>
      </c>
      <c r="L58" s="116" t="s">
        <v>1</v>
      </c>
      <c r="M58" s="4" t="s">
        <v>236</v>
      </c>
      <c r="N58" s="121" t="s">
        <v>25</v>
      </c>
      <c r="O58" s="120" t="s">
        <v>237</v>
      </c>
    </row>
    <row r="59" spans="1:15" x14ac:dyDescent="0.25">
      <c r="A59" s="116"/>
      <c r="B59" s="116"/>
      <c r="C59" s="116"/>
      <c r="D59" s="87" t="s">
        <v>32</v>
      </c>
      <c r="E59" s="87" t="s">
        <v>24</v>
      </c>
      <c r="F59" s="5" t="str">
        <f>IF(D59="Amina",A58&amp;"_AZ",IF(D59="Perry",A58&amp;"_PB",IF(D59="Gina",A58&amp;"_GB",IF(D59="Cameron",A58&amp;"_CA",IF(D59="Bruno",A58&amp;"_BDS",IF(D59="Daniel",A58&amp;"_DR",IF(D59="Monet",A58&amp;"_MW","")))))))</f>
        <v>2015-07-11_R-002_AZ</v>
      </c>
      <c r="G59" s="88">
        <v>42494</v>
      </c>
      <c r="H59" s="88">
        <v>42502</v>
      </c>
      <c r="I59" s="118"/>
      <c r="J59" s="87" t="str">
        <f t="shared" si="2"/>
        <v>Completed</v>
      </c>
      <c r="K59" s="116"/>
      <c r="L59" s="116"/>
      <c r="M59" s="4"/>
      <c r="N59" s="121"/>
      <c r="O59" s="120"/>
    </row>
    <row r="60" spans="1:15" x14ac:dyDescent="0.25">
      <c r="A60" s="117" t="s">
        <v>238</v>
      </c>
      <c r="B60" s="117" t="s">
        <v>239</v>
      </c>
      <c r="C60" s="116"/>
      <c r="D60" s="87" t="s">
        <v>32</v>
      </c>
      <c r="E60" s="87" t="s">
        <v>24</v>
      </c>
      <c r="F60" s="5" t="str">
        <f>IF(D60="Amina",A60&amp;"_AZ",IF(D60="Perry",A60&amp;"_PB",IF(D60="Gina",A60&amp;"_GB",IF(D60="Cameron",A60&amp;"_CA",IF(D60="Bruno",A60&amp;"_BDS",IF(D60="Daniel",A60&amp;"_DR",IF(D60="Monet",A60&amp;"_MW","")))))))</f>
        <v>2015-07-11_R-003_AZ</v>
      </c>
      <c r="G60" s="88">
        <v>42556</v>
      </c>
      <c r="H60" s="88">
        <v>42562</v>
      </c>
      <c r="I60" s="118">
        <v>42566</v>
      </c>
      <c r="J60" s="87" t="str">
        <f t="shared" si="2"/>
        <v>Completed</v>
      </c>
      <c r="K60" s="116" t="str">
        <f>IF(OR(J60="In Progress",J61="In Progress"),"In Progress",IF(OR(AND(J60="Completed",J61="Untraceable"),AND(J60="Untraceable",J61="Completed")),"Review",IF(OR(AND(J60="Completed",J61="Incomplete"),AND(J60="Incomplete",J61="Completed")),"Review",IF(OR(AND(J60="Completed",J61="Other"),AND(J60="Other",J61="Completed")),"Review",IF(OR(AND(J60="Incomplete",J61="Untraceable"),AND(J60="Untraceable",J61="Incomplete")),"Review",IF(OR(AND(J60="Other",J61="Untraceable"),AND(J60="Untraceable",J61="Other")),"Review",IF(OR(AND(J60="Incomplete",J61="Other"),AND(J60="Other",J61="Incomplete")),"Review",IF(AND(NOT(OR(H60="Ø",H60="")),NOT(OR(H61="Ø",H61="")),I60=""),"In Progress",IF(AND(J60="Untraceable",J61="Untraceable"),"Untraceable",IF(AND(NOT(OR(H60="Ø",H60="")),NOT(OR(H61="Ø",H61="")),NOT(OR(I60="Ø",I60=""))),"Completed",IF(AND(J60="Incomplete",J61="Incomplete"),"Incomplete",IF(AND(J60="Other",J61="Other"),"Other",""))))))))))))</f>
        <v>Completed</v>
      </c>
      <c r="L60" s="116" t="s">
        <v>0</v>
      </c>
      <c r="M60" s="4"/>
      <c r="N60" s="121" t="s">
        <v>25</v>
      </c>
      <c r="O60" s="120" t="s">
        <v>240</v>
      </c>
    </row>
    <row r="61" spans="1:15" x14ac:dyDescent="0.25">
      <c r="A61" s="116"/>
      <c r="B61" s="116"/>
      <c r="C61" s="116"/>
      <c r="D61" s="87" t="s">
        <v>30</v>
      </c>
      <c r="E61" s="87" t="s">
        <v>24</v>
      </c>
      <c r="F61" s="5" t="str">
        <f>IF(D61="Amina",A60&amp;"_AZ",IF(D61="Perry",A60&amp;"_PB",IF(D61="Gina",A60&amp;"_GB",IF(D61="Cameron",A60&amp;"_CA",IF(D61="Bruno",A60&amp;"_BDS",IF(D61="Daniel",A60&amp;"_DR",IF(D61="Monet",A60&amp;"_MW","")))))))</f>
        <v>2015-07-11_R-003_PB</v>
      </c>
      <c r="G61" s="88">
        <v>42562</v>
      </c>
      <c r="H61" s="88">
        <v>42565</v>
      </c>
      <c r="I61" s="118"/>
      <c r="J61" s="87" t="str">
        <f t="shared" si="2"/>
        <v>Completed</v>
      </c>
      <c r="K61" s="116"/>
      <c r="L61" s="116"/>
      <c r="M61" s="4"/>
      <c r="N61" s="121"/>
      <c r="O61" s="120"/>
    </row>
    <row r="62" spans="1:15" x14ac:dyDescent="0.25">
      <c r="A62" s="117" t="s">
        <v>241</v>
      </c>
      <c r="B62" s="117" t="s">
        <v>242</v>
      </c>
      <c r="C62" s="116"/>
      <c r="D62" s="87" t="s">
        <v>23</v>
      </c>
      <c r="E62" s="87" t="s">
        <v>24</v>
      </c>
      <c r="F62" s="5" t="str">
        <f>IF(D62="Amina",A62&amp;"_AZ",IF(D62="Perry",A62&amp;"_PB",IF(D62="Gina",A62&amp;"_GB",IF(D62="Cameron",A62&amp;"_CA",IF(D62="Bruno",A62&amp;"_BDS",IF(D62="Daniel",A62&amp;"_DR",IF(D62="Monet",A62&amp;"_MW","")))))))</f>
        <v>2015-07-11_R-004_CA</v>
      </c>
      <c r="G62" s="88">
        <v>42550</v>
      </c>
      <c r="H62" s="88">
        <v>42558</v>
      </c>
      <c r="I62" s="118">
        <v>42649</v>
      </c>
      <c r="J62" s="87" t="str">
        <f t="shared" si="2"/>
        <v>Completed</v>
      </c>
      <c r="K62" s="116" t="str">
        <f>IF(OR(J62="In Progress",J63="In Progress"),"In Progress",IF(OR(AND(J62="Completed",J63="Untraceable"),AND(J62="Untraceable",J63="Completed")),"Review",IF(OR(AND(J62="Completed",J63="Incomplete"),AND(J62="Incomplete",J63="Completed")),"Review",IF(OR(AND(J62="Completed",J63="Other"),AND(J62="Other",J63="Completed")),"Review",IF(OR(AND(J62="Incomplete",J63="Untraceable"),AND(J62="Untraceable",J63="Incomplete")),"Review",IF(OR(AND(J62="Other",J63="Untraceable"),AND(J62="Untraceable",J63="Other")),"Review",IF(OR(AND(J62="Incomplete",J63="Other"),AND(J62="Other",J63="Incomplete")),"Review",IF(AND(NOT(OR(H62="Ø",H62="")),NOT(OR(H63="Ø",H63="")),I62=""),"In Progress",IF(AND(J62="Untraceable",J63="Untraceable"),"Untraceable",IF(AND(NOT(OR(H62="Ø",H62="")),NOT(OR(H63="Ø",H63="")),NOT(OR(I62="Ø",I62=""))),"Completed",IF(AND(J62="Incomplete",J63="Incomplete"),"Incomplete",IF(AND(J62="Other",J63="Other"),"Other",""))))))))))))</f>
        <v>Completed</v>
      </c>
      <c r="L62" s="116" t="s">
        <v>0</v>
      </c>
      <c r="M62" s="4"/>
      <c r="N62" s="121" t="s">
        <v>25</v>
      </c>
      <c r="O62" s="120" t="s">
        <v>243</v>
      </c>
    </row>
    <row r="63" spans="1:15" x14ac:dyDescent="0.25">
      <c r="A63" s="116"/>
      <c r="B63" s="116"/>
      <c r="C63" s="116"/>
      <c r="D63" s="87" t="s">
        <v>32</v>
      </c>
      <c r="E63" s="87" t="s">
        <v>24</v>
      </c>
      <c r="F63" s="5" t="str">
        <f>IF(D63="Amina",A62&amp;"_AZ",IF(D63="Perry",A62&amp;"_PB",IF(D63="Gina",A62&amp;"_GB",IF(D63="Cameron",A62&amp;"_CA",IF(D63="Bruno",A62&amp;"_BDS",IF(D63="Daniel",A62&amp;"_DR",IF(D63="Monet",A62&amp;"_MW","")))))))</f>
        <v>2015-07-11_R-004_AZ</v>
      </c>
      <c r="G63" s="88">
        <v>42563</v>
      </c>
      <c r="H63" s="88">
        <v>42570</v>
      </c>
      <c r="I63" s="118"/>
      <c r="J63" s="87" t="str">
        <f t="shared" si="2"/>
        <v>Completed</v>
      </c>
      <c r="K63" s="116"/>
      <c r="L63" s="116"/>
      <c r="M63" s="4"/>
      <c r="N63" s="121"/>
      <c r="O63" s="120"/>
    </row>
    <row r="64" spans="1:15" x14ac:dyDescent="0.25">
      <c r="A64" s="117" t="s">
        <v>244</v>
      </c>
      <c r="B64" s="117" t="s">
        <v>245</v>
      </c>
      <c r="C64" s="116"/>
      <c r="D64" s="87" t="s">
        <v>23</v>
      </c>
      <c r="E64" s="87" t="s">
        <v>24</v>
      </c>
      <c r="F64" s="5" t="str">
        <f>IF(D64="Amina",A64&amp;"_AZ",IF(D64="Perry",A64&amp;"_PB",IF(D64="Gina",A64&amp;"_GB",IF(D64="Cameron",A64&amp;"_CA",IF(D64="Bruno",A64&amp;"_BDS",IF(D64="Daniel",A64&amp;"_DR",IF(D64="Monet",A64&amp;"_MW","")))))))</f>
        <v>2015-07-11_R-005_CA</v>
      </c>
      <c r="G64" s="88">
        <v>42563</v>
      </c>
      <c r="H64" s="88">
        <v>42565</v>
      </c>
      <c r="I64" s="118">
        <v>42648</v>
      </c>
      <c r="J64" s="87" t="str">
        <f t="shared" si="2"/>
        <v>Completed</v>
      </c>
      <c r="K64" s="116" t="str">
        <f>IF(OR(J64="In Progress",J65="In Progress"),"In Progress",IF(OR(AND(J64="Completed",J65="Untraceable"),AND(J64="Untraceable",J65="Completed")),"Review",IF(OR(AND(J64="Completed",J65="Incomplete"),AND(J64="Incomplete",J65="Completed")),"Review",IF(OR(AND(J64="Completed",J65="Other"),AND(J64="Other",J65="Completed")),"Review",IF(OR(AND(J64="Incomplete",J65="Untraceable"),AND(J64="Untraceable",J65="Incomplete")),"Review",IF(OR(AND(J64="Other",J65="Untraceable"),AND(J64="Untraceable",J65="Other")),"Review",IF(OR(AND(J64="Incomplete",J65="Other"),AND(J64="Other",J65="Incomplete")),"Review",IF(AND(NOT(OR(H64="Ø",H64="")),NOT(OR(H65="Ø",H65="")),I64=""),"In Progress",IF(AND(J64="Untraceable",J65="Untraceable"),"Untraceable",IF(AND(NOT(OR(H64="Ø",H64="")),NOT(OR(H65="Ø",H65="")),NOT(OR(I64="Ø",I64=""))),"Completed",IF(AND(J64="Incomplete",J65="Incomplete"),"Incomplete",IF(AND(J64="Other",J65="Other"),"Other",""))))))))))))</f>
        <v>Completed</v>
      </c>
      <c r="L64" s="116" t="s">
        <v>0</v>
      </c>
      <c r="M64" s="4"/>
      <c r="N64" s="121" t="s">
        <v>25</v>
      </c>
      <c r="O64" s="120" t="s">
        <v>246</v>
      </c>
    </row>
    <row r="65" spans="1:15" x14ac:dyDescent="0.25">
      <c r="A65" s="116"/>
      <c r="B65" s="116"/>
      <c r="C65" s="116"/>
      <c r="D65" s="87" t="s">
        <v>27</v>
      </c>
      <c r="E65" s="87" t="s">
        <v>24</v>
      </c>
      <c r="F65" s="5" t="str">
        <f>IF(D65="Amina",A64&amp;"_AZ",IF(D65="Perry",A64&amp;"_PB",IF(D65="Gina",A64&amp;"_GB",IF(D65="Cameron",A64&amp;"_CA",IF(D65="Bruno",A64&amp;"_BDS",IF(D65="Daniel",A64&amp;"_DR",IF(D65="Monet",A64&amp;"_MW","")))))))</f>
        <v>2015-07-11_R-005_GB</v>
      </c>
      <c r="G65" s="88">
        <v>42563</v>
      </c>
      <c r="H65" s="88">
        <v>42578</v>
      </c>
      <c r="I65" s="118"/>
      <c r="J65" s="87" t="str">
        <f t="shared" si="2"/>
        <v>Completed</v>
      </c>
      <c r="K65" s="116"/>
      <c r="L65" s="116"/>
      <c r="M65" s="4"/>
      <c r="N65" s="121"/>
      <c r="O65" s="120"/>
    </row>
    <row r="66" spans="1:15" x14ac:dyDescent="0.25">
      <c r="A66" s="117" t="s">
        <v>247</v>
      </c>
      <c r="B66" s="117" t="s">
        <v>248</v>
      </c>
      <c r="C66" s="116"/>
      <c r="D66" s="87" t="s">
        <v>23</v>
      </c>
      <c r="E66" s="87" t="s">
        <v>24</v>
      </c>
      <c r="F66" s="5" t="str">
        <f>IF(D66="Amina",A66&amp;"_AZ",IF(D66="Perry",A66&amp;"_PB",IF(D66="Gina",A66&amp;"_GB",IF(D66="Cameron",A66&amp;"_CA",IF(D66="Bruno",A66&amp;"_BDS",IF(D66="Daniel",A66&amp;"_DR",IF(D66="Monet",A66&amp;"_MW","")))))))</f>
        <v>2015-07-11_R-006_CA</v>
      </c>
      <c r="G66" s="88">
        <v>42558</v>
      </c>
      <c r="H66" s="88">
        <v>42563</v>
      </c>
      <c r="I66" s="118">
        <v>42587</v>
      </c>
      <c r="J66" s="87" t="str">
        <f t="shared" si="2"/>
        <v>Completed</v>
      </c>
      <c r="K66" s="116" t="str">
        <f>IF(OR(J66="In Progress",J67="In Progress"),"In Progress",IF(OR(AND(J66="Completed",J67="Untraceable"),AND(J66="Untraceable",J67="Completed")),"Review",IF(OR(AND(J66="Completed",J67="Incomplete"),AND(J66="Incomplete",J67="Completed")),"Review",IF(OR(AND(J66="Completed",J67="Other"),AND(J66="Other",J67="Completed")),"Review",IF(OR(AND(J66="Incomplete",J67="Untraceable"),AND(J66="Untraceable",J67="Incomplete")),"Review",IF(OR(AND(J66="Other",J67="Untraceable"),AND(J66="Untraceable",J67="Other")),"Review",IF(OR(AND(J66="Incomplete",J67="Other"),AND(J66="Other",J67="Incomplete")),"Review",IF(AND(NOT(OR(H66="Ø",H66="")),NOT(OR(H67="Ø",H67="")),I66=""),"In Progress",IF(AND(J66="Untraceable",J67="Untraceable"),"Untraceable",IF(AND(NOT(OR(H66="Ø",H66="")),NOT(OR(H67="Ø",H67="")),NOT(OR(I66="Ø",I66=""))),"Completed",IF(AND(J66="Incomplete",J67="Incomplete"),"Incomplete",IF(AND(J66="Other",J67="Other"),"Other",""))))))))))))</f>
        <v>Completed</v>
      </c>
      <c r="L66" s="116" t="s">
        <v>0</v>
      </c>
      <c r="M66" s="4"/>
      <c r="N66" s="121" t="s">
        <v>25</v>
      </c>
      <c r="O66" s="120" t="s">
        <v>249</v>
      </c>
    </row>
    <row r="67" spans="1:15" x14ac:dyDescent="0.25">
      <c r="A67" s="116"/>
      <c r="B67" s="116"/>
      <c r="C67" s="116"/>
      <c r="D67" s="87" t="s">
        <v>30</v>
      </c>
      <c r="E67" s="87" t="s">
        <v>24</v>
      </c>
      <c r="F67" s="5" t="str">
        <f>IF(D67="Amina",A66&amp;"_AZ",IF(D67="Perry",A66&amp;"_PB",IF(D67="Gina",A66&amp;"_GB",IF(D67="Cameron",A66&amp;"_CA",IF(D67="Bruno",A66&amp;"_BDS",IF(D67="Daniel",A66&amp;"_DR",IF(D67="Monet",A66&amp;"_MW","")))))))</f>
        <v>2015-07-11_R-006_PB</v>
      </c>
      <c r="G67" s="88">
        <v>42580</v>
      </c>
      <c r="H67" s="88">
        <v>42586</v>
      </c>
      <c r="I67" s="118"/>
      <c r="J67" s="87" t="str">
        <f t="shared" si="2"/>
        <v>Completed</v>
      </c>
      <c r="K67" s="116"/>
      <c r="L67" s="116"/>
      <c r="M67" s="4"/>
      <c r="N67" s="121"/>
      <c r="O67" s="120"/>
    </row>
    <row r="68" spans="1:15" x14ac:dyDescent="0.25">
      <c r="A68" s="116" t="s">
        <v>250</v>
      </c>
      <c r="B68" s="116" t="s">
        <v>251</v>
      </c>
      <c r="C68" s="116"/>
      <c r="D68" s="87" t="s">
        <v>161</v>
      </c>
      <c r="E68" s="87" t="s">
        <v>24</v>
      </c>
      <c r="F68" s="5" t="str">
        <f>IF(D68="Amina",A68&amp;"_AZ",IF(D68="Perry",A68&amp;"_PB",IF(D68="Gina",A68&amp;"_GB",IF(D68="Cameron",A68&amp;"_CA",IF(D68="Bruno",A68&amp;"_BDS",IF(D68="Daniel",A68&amp;"_DR",IF(D68="Monet",A68&amp;"_MW","")))))))</f>
        <v>2015-07-11_R-007_BDS</v>
      </c>
      <c r="G68" s="88">
        <v>42874</v>
      </c>
      <c r="H68" s="88">
        <v>42877</v>
      </c>
      <c r="I68" s="118">
        <v>42886</v>
      </c>
      <c r="J68" s="87" t="s">
        <v>0</v>
      </c>
      <c r="K68" s="116" t="s">
        <v>0</v>
      </c>
      <c r="L68" s="116" t="s">
        <v>0</v>
      </c>
      <c r="M68" s="4" t="s">
        <v>252</v>
      </c>
      <c r="N68" s="121" t="s">
        <v>25</v>
      </c>
      <c r="O68" s="120" t="s">
        <v>253</v>
      </c>
    </row>
    <row r="69" spans="1:15" x14ac:dyDescent="0.25">
      <c r="A69" s="116"/>
      <c r="B69" s="116"/>
      <c r="C69" s="116"/>
      <c r="D69" s="87" t="s">
        <v>30</v>
      </c>
      <c r="E69" s="87" t="s">
        <v>24</v>
      </c>
      <c r="F69" s="5" t="str">
        <f>IF(D69="Amina",A68&amp;"_AZ",IF(D69="Perry",A68&amp;"_PB",IF(D69="Gina",A68&amp;"_GB",IF(D69="Cameron",A68&amp;"_CA",IF(D69="Bruno",A68&amp;"_BDS",IF(D69="Daniel",A68&amp;"_DR",IF(D69="Monet",A68&amp;"_MW","")))))))</f>
        <v>2015-07-11_R-007_PB</v>
      </c>
      <c r="G69" s="88">
        <v>42879</v>
      </c>
      <c r="H69" s="88">
        <v>42885</v>
      </c>
      <c r="I69" s="118"/>
      <c r="J69" s="87" t="s">
        <v>0</v>
      </c>
      <c r="K69" s="116"/>
      <c r="L69" s="116"/>
      <c r="M69" s="4"/>
      <c r="N69" s="121"/>
      <c r="O69" s="120"/>
    </row>
    <row r="70" spans="1:15" x14ac:dyDescent="0.25">
      <c r="A70" s="116" t="s">
        <v>254</v>
      </c>
      <c r="B70" s="116" t="s">
        <v>255</v>
      </c>
      <c r="C70" s="116"/>
      <c r="D70" s="87" t="s">
        <v>32</v>
      </c>
      <c r="E70" s="87"/>
      <c r="F70" s="5" t="str">
        <f>IF(D70="Amina",A70&amp;"_AZ",IF(D70="Perry",A70&amp;"_PB",IF(D70="Gina",A70&amp;"_GB",IF(D70="Cameron",A70&amp;"_CA",IF(D70="Bruno",A70&amp;"_BDS",IF(D70="Daniel",A70&amp;"_DR",IF(D70="Monet",A70&amp;"_MW","")))))))</f>
        <v>2015-07-11_R-008_AZ</v>
      </c>
      <c r="G70" s="88">
        <v>42874</v>
      </c>
      <c r="H70" s="88">
        <v>42877</v>
      </c>
      <c r="I70" s="118" t="s">
        <v>51</v>
      </c>
      <c r="J70" s="87" t="str">
        <f t="shared" ref="J70:J84" si="3">IF(AND(NOT(OR(G70="",G70="Ø")),H70=""),"In Progress",IF(AND(NOT(OR(H70="Ø",H70="")),NOT(OR(G70="Ø",G70=""))),"Completed",""))</f>
        <v>Completed</v>
      </c>
      <c r="K70" s="116" t="s">
        <v>2</v>
      </c>
      <c r="L70" s="116" t="s">
        <v>0</v>
      </c>
      <c r="M70" s="6" t="s">
        <v>256</v>
      </c>
      <c r="N70" s="121" t="s">
        <v>53</v>
      </c>
      <c r="O70" s="120"/>
    </row>
    <row r="71" spans="1:15" x14ac:dyDescent="0.25">
      <c r="A71" s="116"/>
      <c r="B71" s="116"/>
      <c r="C71" s="116"/>
      <c r="D71" s="87" t="s">
        <v>113</v>
      </c>
      <c r="E71" s="87"/>
      <c r="F71" s="5" t="str">
        <f>IF(D71="Amina",A70&amp;"_AZ",IF(D71="Perry",A70&amp;"_PB",IF(D71="Gina",A70&amp;"_GB",IF(D71="Cameron",A70&amp;"_CA",IF(D71="Bruno",A70&amp;"_BDS",IF(D71="Daniel",A70&amp;"_DR",IF(D71="Monet",A70&amp;"_MW","")))))))</f>
        <v>2015-07-11_R-008_DR</v>
      </c>
      <c r="G71" s="88">
        <v>42885</v>
      </c>
      <c r="H71" s="88">
        <v>42886</v>
      </c>
      <c r="I71" s="118"/>
      <c r="J71" s="87" t="str">
        <f t="shared" si="3"/>
        <v>Completed</v>
      </c>
      <c r="K71" s="116"/>
      <c r="L71" s="116"/>
      <c r="M71" s="4" t="s">
        <v>257</v>
      </c>
      <c r="N71" s="121"/>
      <c r="O71" s="120"/>
    </row>
    <row r="72" spans="1:15" x14ac:dyDescent="0.25">
      <c r="A72" s="116" t="s">
        <v>258</v>
      </c>
      <c r="B72" s="116" t="s">
        <v>259</v>
      </c>
      <c r="C72" s="116"/>
      <c r="D72" s="87" t="s">
        <v>23</v>
      </c>
      <c r="E72" s="87"/>
      <c r="F72" s="5" t="str">
        <f>IF(D72="Amina",A72&amp;"_AZ",IF(D72="Perry",A72&amp;"_PB",IF(D72="Gina",A72&amp;"_GB",IF(D72="Cameron",A72&amp;"_CA",IF(D72="Bruno",A72&amp;"_BDS",IF(D72="Daniel",A72&amp;"_DR",IF(D72="Monet",A72&amp;"_MW","")))))))</f>
        <v>2015-07-11_R-009_CA</v>
      </c>
      <c r="G72" s="88">
        <v>42873</v>
      </c>
      <c r="H72" s="88" t="s">
        <v>51</v>
      </c>
      <c r="I72" s="118" t="s">
        <v>51</v>
      </c>
      <c r="J72" s="87" t="s">
        <v>1</v>
      </c>
      <c r="K72" s="116" t="s">
        <v>1</v>
      </c>
      <c r="L72" s="116" t="str">
        <f>IF(K72="Untraceable","Ignore",IF(K72="Incomplete","Ignore",IF(K72="Other","Ignore","")))</f>
        <v>Ignore</v>
      </c>
      <c r="M72" s="4"/>
      <c r="N72" s="121" t="s">
        <v>53</v>
      </c>
      <c r="O72" s="120"/>
    </row>
    <row r="73" spans="1:15" x14ac:dyDescent="0.25">
      <c r="A73" s="116"/>
      <c r="B73" s="116"/>
      <c r="C73" s="116"/>
      <c r="D73" s="87" t="str">
        <f>IF(NOT(A72=""),"???","")</f>
        <v>???</v>
      </c>
      <c r="E73" s="87"/>
      <c r="F73" s="5" t="str">
        <f>IF(D73="Amina",A72&amp;"_AZ",IF(D73="Perry",A72&amp;"_PB",IF(D73="Gina",A72&amp;"_GB",IF(D73="Cameron",A72&amp;"_CA",IF(D73="Bruno",A72&amp;"_BDS",IF(D73="Daniel",A72&amp;"_DR",IF(D73="Monet",A72&amp;"_MW","")))))))</f>
        <v/>
      </c>
      <c r="G73" s="88"/>
      <c r="H73" s="89"/>
      <c r="I73" s="118"/>
      <c r="J73" s="87" t="str">
        <f t="shared" si="3"/>
        <v/>
      </c>
      <c r="K73" s="116"/>
      <c r="L73" s="116"/>
      <c r="M73" s="4"/>
      <c r="N73" s="121"/>
      <c r="O73" s="120"/>
    </row>
    <row r="74" spans="1:15" x14ac:dyDescent="0.25">
      <c r="A74" s="124" t="s">
        <v>260</v>
      </c>
      <c r="B74" s="124" t="s">
        <v>261</v>
      </c>
      <c r="C74" s="124"/>
      <c r="D74" s="87" t="s">
        <v>23</v>
      </c>
      <c r="E74" s="87"/>
      <c r="F74" s="87" t="s">
        <v>262</v>
      </c>
      <c r="G74" s="88">
        <v>42873</v>
      </c>
      <c r="H74" s="87" t="s">
        <v>51</v>
      </c>
      <c r="I74" s="124" t="s">
        <v>51</v>
      </c>
      <c r="J74" s="87" t="s">
        <v>2</v>
      </c>
      <c r="K74" s="116" t="s">
        <v>2</v>
      </c>
      <c r="L74" s="116" t="s">
        <v>0</v>
      </c>
      <c r="M74" s="87" t="s">
        <v>263</v>
      </c>
      <c r="N74" s="121" t="s">
        <v>53</v>
      </c>
      <c r="O74" s="87"/>
    </row>
    <row r="75" spans="1:15" x14ac:dyDescent="0.25">
      <c r="A75" s="125"/>
      <c r="B75" s="125"/>
      <c r="C75" s="125"/>
      <c r="D75" s="87" t="s">
        <v>50</v>
      </c>
      <c r="E75" s="87"/>
      <c r="F75" s="87"/>
      <c r="G75" s="87"/>
      <c r="H75" s="87"/>
      <c r="I75" s="125"/>
      <c r="J75" s="87"/>
      <c r="K75" s="116"/>
      <c r="L75" s="116"/>
      <c r="M75" s="87"/>
      <c r="N75" s="121"/>
      <c r="O75" s="87"/>
    </row>
    <row r="76" spans="1:15" x14ac:dyDescent="0.25">
      <c r="A76" s="116" t="s">
        <v>264</v>
      </c>
      <c r="B76" s="117" t="s">
        <v>265</v>
      </c>
      <c r="C76" s="116"/>
      <c r="D76" s="87" t="s">
        <v>161</v>
      </c>
      <c r="E76" s="87" t="s">
        <v>24</v>
      </c>
      <c r="F76" s="5" t="str">
        <f>IF(D76="Amina",A76&amp;"_AZ",IF(D76="Perry",A76&amp;"_PB",IF(D76="Gina",A76&amp;"_GB",IF(D76="Cameron",A76&amp;"_CA",IF(D76="Bruno",A76&amp;"_BDS",IF(D76="Daniel",A76&amp;"_DR",IF(D76="Monet",A76&amp;"_MW","")))))))</f>
        <v>2015-07-11_R-011_BDS</v>
      </c>
      <c r="G76" s="88">
        <v>42874</v>
      </c>
      <c r="H76" s="88" t="s">
        <v>51</v>
      </c>
      <c r="I76" s="118" t="s">
        <v>51</v>
      </c>
      <c r="J76" s="87" t="s">
        <v>1</v>
      </c>
      <c r="K76" s="116" t="s">
        <v>1</v>
      </c>
      <c r="L76" s="116" t="str">
        <f>IF(K76="Untraceable","Ignore",IF(K76="Incomplete","Ignore",IF(K76="Other","Ignore","")))</f>
        <v>Ignore</v>
      </c>
      <c r="M76" s="4" t="s">
        <v>266</v>
      </c>
      <c r="N76" s="121" t="s">
        <v>53</v>
      </c>
      <c r="O76" s="120"/>
    </row>
    <row r="77" spans="1:15" x14ac:dyDescent="0.25">
      <c r="A77" s="116"/>
      <c r="B77" s="116"/>
      <c r="C77" s="116"/>
      <c r="D77" s="87" t="str">
        <f>IF(NOT(A76=""),"???","")</f>
        <v>???</v>
      </c>
      <c r="E77" s="87"/>
      <c r="F77" s="5" t="str">
        <f>IF(D77="Amina",A76&amp;"_AZ",IF(D77="Perry",A76&amp;"_PB",IF(D77="Gina",A76&amp;"_GB",IF(D77="Cameron",A76&amp;"_CA",IF(D77="Bruno",A76&amp;"_BDS",IF(D77="Daniel",A76&amp;"_DR",IF(D77="Monet",A76&amp;"_MW","")))))))</f>
        <v/>
      </c>
      <c r="G77" s="88"/>
      <c r="H77" s="88"/>
      <c r="I77" s="118"/>
      <c r="J77" s="87" t="str">
        <f t="shared" si="3"/>
        <v/>
      </c>
      <c r="K77" s="116"/>
      <c r="L77" s="116"/>
      <c r="M77" s="8"/>
      <c r="N77" s="121"/>
      <c r="O77" s="120"/>
    </row>
    <row r="78" spans="1:15" x14ac:dyDescent="0.25">
      <c r="A78" s="116" t="s">
        <v>267</v>
      </c>
      <c r="B78" s="117" t="s">
        <v>268</v>
      </c>
      <c r="C78" s="117"/>
      <c r="D78" s="87" t="s">
        <v>187</v>
      </c>
      <c r="E78" s="87" t="s">
        <v>24</v>
      </c>
      <c r="F78" s="5" t="str">
        <f>IF(D78="Amina",A78&amp;"_AZ",IF(D78="Perry",A78&amp;"_PB",IF(D78="Gina",A78&amp;"_GB",IF(D78="Cameron",A78&amp;"_CA",IF(D78="Bruno",A78&amp;"_BDS",IF(D78="Daniel",A78&amp;"_DR",IF(D78="Monet",A78&amp;"_MW","")))))))</f>
        <v>2015-07-11_R-012_MW</v>
      </c>
      <c r="G78" s="88">
        <v>42873</v>
      </c>
      <c r="H78" s="88">
        <v>42881</v>
      </c>
      <c r="I78" s="118">
        <v>42887</v>
      </c>
      <c r="J78" s="87" t="s">
        <v>0</v>
      </c>
      <c r="K78" s="116" t="s">
        <v>0</v>
      </c>
      <c r="L78" s="116" t="s">
        <v>0</v>
      </c>
      <c r="M78" s="4"/>
      <c r="N78" s="121" t="s">
        <v>25</v>
      </c>
      <c r="O78" s="120" t="s">
        <v>269</v>
      </c>
    </row>
    <row r="79" spans="1:15" x14ac:dyDescent="0.25">
      <c r="A79" s="116"/>
      <c r="B79" s="116"/>
      <c r="C79" s="116"/>
      <c r="D79" s="87" t="s">
        <v>32</v>
      </c>
      <c r="E79" s="87" t="s">
        <v>24</v>
      </c>
      <c r="F79" s="5" t="str">
        <f>IF(D79="Amina",A78&amp;"_AZ",IF(D79="Perry",A78&amp;"_PB",IF(D79="Gina",A78&amp;"_GB",IF(D79="Cameron",A78&amp;"_CA",IF(D79="Bruno",A78&amp;"_BDS",IF(D79="Daniel",A78&amp;"_DR",IF(D79="Monet",A78&amp;"_MW","")))))))</f>
        <v>2015-07-11_R-012_AZ</v>
      </c>
      <c r="G79" s="88">
        <v>42885</v>
      </c>
      <c r="H79" s="88">
        <v>42887</v>
      </c>
      <c r="I79" s="118"/>
      <c r="J79" s="87" t="s">
        <v>0</v>
      </c>
      <c r="K79" s="116"/>
      <c r="L79" s="116"/>
      <c r="M79" s="4"/>
      <c r="N79" s="121"/>
      <c r="O79" s="120"/>
    </row>
    <row r="80" spans="1:15" x14ac:dyDescent="0.25">
      <c r="A80" s="124" t="s">
        <v>270</v>
      </c>
      <c r="B80" s="124" t="s">
        <v>271</v>
      </c>
      <c r="C80" s="124"/>
      <c r="D80" s="87" t="s">
        <v>161</v>
      </c>
      <c r="E80" s="87"/>
      <c r="F80" s="7" t="s">
        <v>272</v>
      </c>
      <c r="G80" s="88">
        <v>42873</v>
      </c>
      <c r="H80" s="87" t="s">
        <v>51</v>
      </c>
      <c r="I80" s="124" t="s">
        <v>51</v>
      </c>
      <c r="J80" s="87" t="s">
        <v>2</v>
      </c>
      <c r="K80" s="116" t="s">
        <v>1</v>
      </c>
      <c r="L80" s="116" t="str">
        <f>IF(K80="Untraceable","Ignore",IF(K80="Incomplete","Ignore",IF(K80="Other","Ignore","")))</f>
        <v>Ignore</v>
      </c>
      <c r="M80" s="87" t="s">
        <v>273</v>
      </c>
      <c r="N80" s="121" t="s">
        <v>53</v>
      </c>
      <c r="O80" s="124"/>
    </row>
    <row r="81" spans="1:15" x14ac:dyDescent="0.25">
      <c r="A81" s="125"/>
      <c r="B81" s="125"/>
      <c r="C81" s="125"/>
      <c r="D81" s="87" t="s">
        <v>50</v>
      </c>
      <c r="E81" s="87"/>
      <c r="F81" s="7"/>
      <c r="G81" s="87"/>
      <c r="H81" s="87"/>
      <c r="I81" s="125"/>
      <c r="J81" s="87"/>
      <c r="K81" s="116"/>
      <c r="L81" s="116"/>
      <c r="M81" s="87"/>
      <c r="N81" s="121"/>
      <c r="O81" s="125"/>
    </row>
    <row r="82" spans="1:15" x14ac:dyDescent="0.25">
      <c r="A82" s="116" t="s">
        <v>274</v>
      </c>
      <c r="B82" s="117" t="s">
        <v>275</v>
      </c>
      <c r="C82" s="116"/>
      <c r="D82" s="87" t="s">
        <v>161</v>
      </c>
      <c r="E82" s="87" t="s">
        <v>24</v>
      </c>
      <c r="F82" s="5" t="str">
        <f>IF(D82="Amina",A82&amp;"_AZ",IF(D82="Perry",A82&amp;"_PB",IF(D82="Gina",A82&amp;"_GB",IF(D82="Cameron",A82&amp;"_CA",IF(D82="Bruno",A82&amp;"_BDS",IF(D82="Daniel",A82&amp;"_DR",IF(D82="Monet",A82&amp;"_MW","")))))))</f>
        <v>2015-07-11_R-014_BDS</v>
      </c>
      <c r="G82" s="88">
        <v>42874</v>
      </c>
      <c r="H82" s="88" t="s">
        <v>51</v>
      </c>
      <c r="I82" s="118" t="s">
        <v>51</v>
      </c>
      <c r="J82" s="87" t="s">
        <v>2</v>
      </c>
      <c r="K82" s="116" t="s">
        <v>1</v>
      </c>
      <c r="L82" s="116" t="s">
        <v>0</v>
      </c>
      <c r="M82" s="4" t="s">
        <v>276</v>
      </c>
      <c r="N82" s="121" t="s">
        <v>53</v>
      </c>
      <c r="O82" s="120"/>
    </row>
    <row r="83" spans="1:15" x14ac:dyDescent="0.25">
      <c r="A83" s="116"/>
      <c r="B83" s="116"/>
      <c r="C83" s="116"/>
      <c r="D83" s="87" t="str">
        <f>IF(NOT(A82=""),"???","")</f>
        <v>???</v>
      </c>
      <c r="E83" s="87"/>
      <c r="F83" s="5" t="str">
        <f>IF(D83="Amina",A82&amp;"_AZ",IF(D83="Perry",A82&amp;"_PB",IF(D83="Gina",A82&amp;"_GB",IF(D83="Cameron",A82&amp;"_CA",IF(D83="Bruno",A82&amp;"_BDS",IF(D83="Daniel",A82&amp;"_DR",IF(D83="Monet",A82&amp;"_MW","")))))))</f>
        <v/>
      </c>
      <c r="G83" s="88"/>
      <c r="H83" s="89"/>
      <c r="I83" s="118"/>
      <c r="J83" s="87" t="str">
        <f t="shared" si="3"/>
        <v/>
      </c>
      <c r="K83" s="116"/>
      <c r="L83" s="116"/>
      <c r="M83" s="4"/>
      <c r="N83" s="121"/>
      <c r="O83" s="120"/>
    </row>
    <row r="84" spans="1:15" x14ac:dyDescent="0.25">
      <c r="A84" s="116" t="s">
        <v>277</v>
      </c>
      <c r="B84" s="117" t="s">
        <v>278</v>
      </c>
      <c r="C84" s="116"/>
      <c r="D84" s="87" t="s">
        <v>30</v>
      </c>
      <c r="E84" s="87" t="s">
        <v>24</v>
      </c>
      <c r="F84" s="5" t="str">
        <f>IF(D84="Amina",A84&amp;"_AZ",IF(D84="Perry",A84&amp;"_PB",IF(D84="Gina",A84&amp;"_GB",IF(D84="Cameron",A84&amp;"_CA",IF(D84="Bruno",A84&amp;"_BDS",IF(D84="Daniel",A84&amp;"_DR",IF(D84="Monet",A84&amp;"_MW","")))))))</f>
        <v>2015-07-11_R-015_PB</v>
      </c>
      <c r="G84" s="88">
        <v>42874</v>
      </c>
      <c r="H84" s="88">
        <v>42878</v>
      </c>
      <c r="I84" s="118">
        <v>42887</v>
      </c>
      <c r="J84" s="87" t="str">
        <f t="shared" si="3"/>
        <v>Completed</v>
      </c>
      <c r="K84" s="116" t="s">
        <v>0</v>
      </c>
      <c r="L84" s="116" t="s">
        <v>0</v>
      </c>
      <c r="M84" s="4" t="s">
        <v>279</v>
      </c>
      <c r="N84" s="121" t="s">
        <v>25</v>
      </c>
      <c r="O84" s="120" t="s">
        <v>280</v>
      </c>
    </row>
    <row r="85" spans="1:15" x14ac:dyDescent="0.25">
      <c r="A85" s="116"/>
      <c r="B85" s="116"/>
      <c r="C85" s="116"/>
      <c r="D85" s="87" t="s">
        <v>187</v>
      </c>
      <c r="E85" s="87" t="s">
        <v>24</v>
      </c>
      <c r="F85" s="5" t="str">
        <f>IF(D85="Amina",A84&amp;"_AZ",IF(D85="Perry",A84&amp;"_PB",IF(D85="Gina",A84&amp;"_GB",IF(D85="Cameron",A84&amp;"_CA",IF(D85="Bruno",A84&amp;"_BDS",IF(D85="Daniel",A84&amp;"_DR",IF(D85="Monet",A84&amp;"_MW","")))))))</f>
        <v>2015-07-11_R-015_MW</v>
      </c>
      <c r="G85" s="88">
        <v>42885</v>
      </c>
      <c r="H85" s="88">
        <v>42887</v>
      </c>
      <c r="I85" s="118"/>
      <c r="J85" s="87" t="s">
        <v>0</v>
      </c>
      <c r="K85" s="116"/>
      <c r="L85" s="116"/>
      <c r="M85" s="4"/>
      <c r="N85" s="121"/>
      <c r="O85" s="120"/>
    </row>
    <row r="104" spans="14:15" x14ac:dyDescent="0.25">
      <c r="N104"/>
      <c r="O104"/>
    </row>
    <row r="105" spans="14:15" x14ac:dyDescent="0.25">
      <c r="N105"/>
      <c r="O105"/>
    </row>
    <row r="106" spans="14:15" x14ac:dyDescent="0.25">
      <c r="N106"/>
      <c r="O106"/>
    </row>
    <row r="107" spans="14:15" x14ac:dyDescent="0.25">
      <c r="N107"/>
      <c r="O107"/>
    </row>
    <row r="108" spans="14:15" x14ac:dyDescent="0.25">
      <c r="N108"/>
      <c r="O108"/>
    </row>
    <row r="109" spans="14:15" x14ac:dyDescent="0.25">
      <c r="N109"/>
      <c r="O109"/>
    </row>
    <row r="110" spans="14:15" x14ac:dyDescent="0.25">
      <c r="N110"/>
      <c r="O110"/>
    </row>
    <row r="111" spans="14:15" x14ac:dyDescent="0.25">
      <c r="N111"/>
      <c r="O111"/>
    </row>
    <row r="112" spans="14:15" x14ac:dyDescent="0.25">
      <c r="N112"/>
      <c r="O112"/>
    </row>
    <row r="113" spans="14:15" x14ac:dyDescent="0.25">
      <c r="N113"/>
      <c r="O113"/>
    </row>
    <row r="114" spans="14:15" x14ac:dyDescent="0.25">
      <c r="N114"/>
      <c r="O114"/>
    </row>
    <row r="115" spans="14:15" x14ac:dyDescent="0.25">
      <c r="N115"/>
      <c r="O115"/>
    </row>
    <row r="116" spans="14:15" x14ac:dyDescent="0.25">
      <c r="N116"/>
      <c r="O116"/>
    </row>
    <row r="117" spans="14:15" x14ac:dyDescent="0.25">
      <c r="N117"/>
      <c r="O117"/>
    </row>
    <row r="118" spans="14:15" x14ac:dyDescent="0.25">
      <c r="N118"/>
      <c r="O118"/>
    </row>
    <row r="119" spans="14:15" x14ac:dyDescent="0.25">
      <c r="N119"/>
      <c r="O119"/>
    </row>
    <row r="120" spans="14:15" x14ac:dyDescent="0.25">
      <c r="N120"/>
      <c r="O120"/>
    </row>
    <row r="121" spans="14:15" x14ac:dyDescent="0.25">
      <c r="N121"/>
      <c r="O121"/>
    </row>
    <row r="122" spans="14:15" x14ac:dyDescent="0.25">
      <c r="N122"/>
      <c r="O122"/>
    </row>
    <row r="123" spans="14:15" x14ac:dyDescent="0.25">
      <c r="N123"/>
      <c r="O123"/>
    </row>
    <row r="124" spans="14:15" x14ac:dyDescent="0.25">
      <c r="N124"/>
      <c r="O124"/>
    </row>
    <row r="125" spans="14:15" x14ac:dyDescent="0.25">
      <c r="N125"/>
      <c r="O125"/>
    </row>
    <row r="126" spans="14:15" x14ac:dyDescent="0.25">
      <c r="N126"/>
      <c r="O126"/>
    </row>
    <row r="127" spans="14:15" x14ac:dyDescent="0.25">
      <c r="N127"/>
      <c r="O127"/>
    </row>
    <row r="128" spans="14:15" x14ac:dyDescent="0.25">
      <c r="N128"/>
      <c r="O128"/>
    </row>
    <row r="129" spans="14:15" x14ac:dyDescent="0.25">
      <c r="N129"/>
      <c r="O129"/>
    </row>
    <row r="130" spans="14:15" x14ac:dyDescent="0.25">
      <c r="N130"/>
      <c r="O130"/>
    </row>
    <row r="131" spans="14:15" x14ac:dyDescent="0.25">
      <c r="N131"/>
      <c r="O131"/>
    </row>
    <row r="132" spans="14:15" x14ac:dyDescent="0.25">
      <c r="N132"/>
      <c r="O132"/>
    </row>
    <row r="133" spans="14:15" x14ac:dyDescent="0.25">
      <c r="N133"/>
      <c r="O133"/>
    </row>
    <row r="134" spans="14:15" x14ac:dyDescent="0.25">
      <c r="N134"/>
      <c r="O134"/>
    </row>
    <row r="135" spans="14:15" x14ac:dyDescent="0.25">
      <c r="N135"/>
      <c r="O135"/>
    </row>
    <row r="136" spans="14:15" x14ac:dyDescent="0.25">
      <c r="N136"/>
      <c r="O136"/>
    </row>
    <row r="137" spans="14:15" x14ac:dyDescent="0.25">
      <c r="N137"/>
      <c r="O137"/>
    </row>
    <row r="138" spans="14:15" x14ac:dyDescent="0.25">
      <c r="N138"/>
      <c r="O138"/>
    </row>
    <row r="139" spans="14:15" x14ac:dyDescent="0.25">
      <c r="N139"/>
      <c r="O139"/>
    </row>
    <row r="140" spans="14:15" x14ac:dyDescent="0.25">
      <c r="N140"/>
      <c r="O140"/>
    </row>
    <row r="141" spans="14:15" x14ac:dyDescent="0.25">
      <c r="N141"/>
      <c r="O141"/>
    </row>
    <row r="142" spans="14:15" x14ac:dyDescent="0.25">
      <c r="N142"/>
      <c r="O142"/>
    </row>
    <row r="143" spans="14:15" x14ac:dyDescent="0.25">
      <c r="N143"/>
      <c r="O143"/>
    </row>
    <row r="144" spans="14:15" x14ac:dyDescent="0.25">
      <c r="N144"/>
      <c r="O144"/>
    </row>
    <row r="145" spans="14:15" x14ac:dyDescent="0.25">
      <c r="N145"/>
      <c r="O145"/>
    </row>
    <row r="146" spans="14:15" x14ac:dyDescent="0.25">
      <c r="N146"/>
      <c r="O146"/>
    </row>
    <row r="147" spans="14:15" x14ac:dyDescent="0.25">
      <c r="N147"/>
      <c r="O147"/>
    </row>
    <row r="148" spans="14:15" x14ac:dyDescent="0.25">
      <c r="N148"/>
      <c r="O148"/>
    </row>
    <row r="149" spans="14:15" x14ac:dyDescent="0.25">
      <c r="N149"/>
      <c r="O149"/>
    </row>
    <row r="150" spans="14:15" x14ac:dyDescent="0.25">
      <c r="N150"/>
      <c r="O150"/>
    </row>
    <row r="151" spans="14:15" x14ac:dyDescent="0.25">
      <c r="N151"/>
      <c r="O151"/>
    </row>
    <row r="152" spans="14:15" x14ac:dyDescent="0.25">
      <c r="N152"/>
      <c r="O152"/>
    </row>
    <row r="153" spans="14:15" x14ac:dyDescent="0.25">
      <c r="N153"/>
      <c r="O153"/>
    </row>
    <row r="154" spans="14:15" x14ac:dyDescent="0.25">
      <c r="N154"/>
      <c r="O154"/>
    </row>
    <row r="155" spans="14:15" x14ac:dyDescent="0.25">
      <c r="N155"/>
      <c r="O155"/>
    </row>
    <row r="156" spans="14:15" x14ac:dyDescent="0.25">
      <c r="N156"/>
      <c r="O156"/>
    </row>
    <row r="157" spans="14:15" x14ac:dyDescent="0.25">
      <c r="N157"/>
      <c r="O157"/>
    </row>
    <row r="158" spans="14:15" x14ac:dyDescent="0.25">
      <c r="N158"/>
      <c r="O158"/>
    </row>
    <row r="159" spans="14:15" x14ac:dyDescent="0.25">
      <c r="N159"/>
      <c r="O159"/>
    </row>
    <row r="160" spans="14:15" x14ac:dyDescent="0.25">
      <c r="N160"/>
      <c r="O160"/>
    </row>
    <row r="161" spans="14:15" x14ac:dyDescent="0.25">
      <c r="N161"/>
      <c r="O161"/>
    </row>
    <row r="162" spans="14:15" x14ac:dyDescent="0.25">
      <c r="N162"/>
      <c r="O162"/>
    </row>
    <row r="163" spans="14:15" x14ac:dyDescent="0.25">
      <c r="N163"/>
      <c r="O163"/>
    </row>
    <row r="164" spans="14:15" x14ac:dyDescent="0.25">
      <c r="N164"/>
      <c r="O164"/>
    </row>
    <row r="165" spans="14:15" x14ac:dyDescent="0.25">
      <c r="N165"/>
      <c r="O165"/>
    </row>
    <row r="166" spans="14:15" x14ac:dyDescent="0.25">
      <c r="N166"/>
      <c r="O166"/>
    </row>
    <row r="167" spans="14:15" x14ac:dyDescent="0.25">
      <c r="N167"/>
      <c r="O167"/>
    </row>
    <row r="168" spans="14:15" x14ac:dyDescent="0.25">
      <c r="N168"/>
      <c r="O168"/>
    </row>
    <row r="169" spans="14:15" x14ac:dyDescent="0.25">
      <c r="N169"/>
      <c r="O169"/>
    </row>
    <row r="170" spans="14:15" x14ac:dyDescent="0.25">
      <c r="N170"/>
      <c r="O170"/>
    </row>
    <row r="171" spans="14:15" x14ac:dyDescent="0.25">
      <c r="N171"/>
      <c r="O171"/>
    </row>
    <row r="172" spans="14:15" x14ac:dyDescent="0.25">
      <c r="N172"/>
      <c r="O172"/>
    </row>
    <row r="173" spans="14:15" x14ac:dyDescent="0.25">
      <c r="N173"/>
      <c r="O173"/>
    </row>
    <row r="174" spans="14:15" x14ac:dyDescent="0.25">
      <c r="N174"/>
      <c r="O174"/>
    </row>
    <row r="175" spans="14:15" x14ac:dyDescent="0.25">
      <c r="N175"/>
      <c r="O175"/>
    </row>
    <row r="176" spans="14:15" x14ac:dyDescent="0.25">
      <c r="N176"/>
      <c r="O176"/>
    </row>
    <row r="177" spans="14:15" x14ac:dyDescent="0.25">
      <c r="N177"/>
      <c r="O177"/>
    </row>
    <row r="178" spans="14:15" x14ac:dyDescent="0.25">
      <c r="N178"/>
      <c r="O178"/>
    </row>
    <row r="179" spans="14:15" x14ac:dyDescent="0.25">
      <c r="N179"/>
      <c r="O179"/>
    </row>
    <row r="180" spans="14:15" x14ac:dyDescent="0.25">
      <c r="N180"/>
      <c r="O180"/>
    </row>
    <row r="181" spans="14:15" x14ac:dyDescent="0.25">
      <c r="N181"/>
      <c r="O181"/>
    </row>
    <row r="182" spans="14:15" x14ac:dyDescent="0.25">
      <c r="N182"/>
      <c r="O182"/>
    </row>
    <row r="183" spans="14:15" x14ac:dyDescent="0.25">
      <c r="N183"/>
      <c r="O183"/>
    </row>
    <row r="184" spans="14:15" x14ac:dyDescent="0.25">
      <c r="N184"/>
      <c r="O184"/>
    </row>
    <row r="185" spans="14:15" x14ac:dyDescent="0.25">
      <c r="N185"/>
      <c r="O185"/>
    </row>
    <row r="186" spans="14:15" x14ac:dyDescent="0.25">
      <c r="N186"/>
      <c r="O186"/>
    </row>
    <row r="187" spans="14:15" x14ac:dyDescent="0.25">
      <c r="N187"/>
      <c r="O187"/>
    </row>
    <row r="188" spans="14:15" x14ac:dyDescent="0.25">
      <c r="N188"/>
      <c r="O188"/>
    </row>
    <row r="189" spans="14:15" x14ac:dyDescent="0.25">
      <c r="N189"/>
      <c r="O189"/>
    </row>
    <row r="190" spans="14:15" x14ac:dyDescent="0.25">
      <c r="N190"/>
      <c r="O190"/>
    </row>
    <row r="191" spans="14:15" x14ac:dyDescent="0.25">
      <c r="N191"/>
      <c r="O191"/>
    </row>
    <row r="192" spans="14:15" x14ac:dyDescent="0.25">
      <c r="N192"/>
      <c r="O192"/>
    </row>
    <row r="193" spans="14:15" x14ac:dyDescent="0.25">
      <c r="N193"/>
      <c r="O193"/>
    </row>
    <row r="194" spans="14:15" x14ac:dyDescent="0.25">
      <c r="N194"/>
      <c r="O194"/>
    </row>
    <row r="195" spans="14:15" x14ac:dyDescent="0.25">
      <c r="N195"/>
      <c r="O195"/>
    </row>
    <row r="196" spans="14:15" x14ac:dyDescent="0.25">
      <c r="N196"/>
      <c r="O196"/>
    </row>
    <row r="197" spans="14:15" x14ac:dyDescent="0.25">
      <c r="N197"/>
      <c r="O197"/>
    </row>
    <row r="198" spans="14:15" x14ac:dyDescent="0.25">
      <c r="N198"/>
      <c r="O198"/>
    </row>
    <row r="199" spans="14:15" x14ac:dyDescent="0.25">
      <c r="N199"/>
      <c r="O199"/>
    </row>
    <row r="200" spans="14:15" x14ac:dyDescent="0.25">
      <c r="N200"/>
      <c r="O200"/>
    </row>
    <row r="201" spans="14:15" x14ac:dyDescent="0.25">
      <c r="N201"/>
      <c r="O201"/>
    </row>
    <row r="202" spans="14:15" x14ac:dyDescent="0.25">
      <c r="N202"/>
      <c r="O202"/>
    </row>
    <row r="203" spans="14:15" x14ac:dyDescent="0.25">
      <c r="N203"/>
      <c r="O203"/>
    </row>
    <row r="204" spans="14:15" x14ac:dyDescent="0.25">
      <c r="N204"/>
      <c r="O204"/>
    </row>
    <row r="205" spans="14:15" x14ac:dyDescent="0.25">
      <c r="N205"/>
      <c r="O205"/>
    </row>
    <row r="206" spans="14:15" x14ac:dyDescent="0.25">
      <c r="N206"/>
      <c r="O206"/>
    </row>
    <row r="207" spans="14:15" x14ac:dyDescent="0.25">
      <c r="N207"/>
      <c r="O207"/>
    </row>
    <row r="208" spans="14:15" x14ac:dyDescent="0.25">
      <c r="N208"/>
      <c r="O208"/>
    </row>
    <row r="209" spans="14:15" x14ac:dyDescent="0.25">
      <c r="N209"/>
      <c r="O209"/>
    </row>
    <row r="210" spans="14:15" x14ac:dyDescent="0.25">
      <c r="N210"/>
      <c r="O210"/>
    </row>
    <row r="211" spans="14:15" x14ac:dyDescent="0.25">
      <c r="N211"/>
      <c r="O211"/>
    </row>
    <row r="212" spans="14:15" x14ac:dyDescent="0.25">
      <c r="N212"/>
      <c r="O212"/>
    </row>
    <row r="213" spans="14:15" x14ac:dyDescent="0.25">
      <c r="N213"/>
      <c r="O213"/>
    </row>
    <row r="214" spans="14:15" x14ac:dyDescent="0.25">
      <c r="N214"/>
      <c r="O214"/>
    </row>
    <row r="215" spans="14:15" x14ac:dyDescent="0.25">
      <c r="N215"/>
      <c r="O215"/>
    </row>
    <row r="216" spans="14:15" x14ac:dyDescent="0.25">
      <c r="N216"/>
      <c r="O216"/>
    </row>
    <row r="217" spans="14:15" x14ac:dyDescent="0.25">
      <c r="N217"/>
      <c r="O217"/>
    </row>
    <row r="218" spans="14:15" x14ac:dyDescent="0.25">
      <c r="N218"/>
      <c r="O218"/>
    </row>
    <row r="219" spans="14:15" x14ac:dyDescent="0.25">
      <c r="N219"/>
      <c r="O219"/>
    </row>
    <row r="220" spans="14:15" x14ac:dyDescent="0.25">
      <c r="N220"/>
      <c r="O220"/>
    </row>
    <row r="221" spans="14:15" x14ac:dyDescent="0.25">
      <c r="N221"/>
      <c r="O221"/>
    </row>
    <row r="222" spans="14:15" x14ac:dyDescent="0.25">
      <c r="N222"/>
      <c r="O222"/>
    </row>
    <row r="223" spans="14:15" x14ac:dyDescent="0.25">
      <c r="N223"/>
      <c r="O223"/>
    </row>
    <row r="224" spans="14:15" x14ac:dyDescent="0.25">
      <c r="N224"/>
      <c r="O224"/>
    </row>
    <row r="225" spans="14:15" x14ac:dyDescent="0.25">
      <c r="N225"/>
      <c r="O225"/>
    </row>
    <row r="226" spans="14:15" x14ac:dyDescent="0.25">
      <c r="N226"/>
      <c r="O226"/>
    </row>
    <row r="227" spans="14:15" x14ac:dyDescent="0.25">
      <c r="N227"/>
      <c r="O227"/>
    </row>
    <row r="228" spans="14:15" x14ac:dyDescent="0.25">
      <c r="N228"/>
      <c r="O228"/>
    </row>
    <row r="229" spans="14:15" x14ac:dyDescent="0.25">
      <c r="N229"/>
      <c r="O229"/>
    </row>
    <row r="230" spans="14:15" x14ac:dyDescent="0.25">
      <c r="N230"/>
      <c r="O230"/>
    </row>
    <row r="231" spans="14:15" x14ac:dyDescent="0.25">
      <c r="N231"/>
      <c r="O231"/>
    </row>
    <row r="232" spans="14:15" x14ac:dyDescent="0.25">
      <c r="N232"/>
      <c r="O232"/>
    </row>
    <row r="233" spans="14:15" x14ac:dyDescent="0.25">
      <c r="N233"/>
      <c r="O233"/>
    </row>
    <row r="234" spans="14:15" x14ac:dyDescent="0.25">
      <c r="N234"/>
      <c r="O234"/>
    </row>
    <row r="235" spans="14:15" x14ac:dyDescent="0.25">
      <c r="N235"/>
      <c r="O235"/>
    </row>
    <row r="236" spans="14:15" x14ac:dyDescent="0.25">
      <c r="N236"/>
      <c r="O236"/>
    </row>
    <row r="237" spans="14:15" x14ac:dyDescent="0.25">
      <c r="N237"/>
      <c r="O237"/>
    </row>
    <row r="238" spans="14:15" x14ac:dyDescent="0.25">
      <c r="N238"/>
      <c r="O238"/>
    </row>
    <row r="239" spans="14:15" x14ac:dyDescent="0.25">
      <c r="N239"/>
      <c r="O239"/>
    </row>
    <row r="240" spans="14:15" x14ac:dyDescent="0.25">
      <c r="N240"/>
      <c r="O240"/>
    </row>
    <row r="241" spans="14:15" x14ac:dyDescent="0.25">
      <c r="N241"/>
      <c r="O241"/>
    </row>
    <row r="242" spans="14:15" x14ac:dyDescent="0.25">
      <c r="N242"/>
      <c r="O242"/>
    </row>
    <row r="243" spans="14:15" x14ac:dyDescent="0.25">
      <c r="N243"/>
      <c r="O243"/>
    </row>
    <row r="244" spans="14:15" x14ac:dyDescent="0.25">
      <c r="N244"/>
      <c r="O244"/>
    </row>
    <row r="245" spans="14:15" x14ac:dyDescent="0.25">
      <c r="N245"/>
      <c r="O245"/>
    </row>
    <row r="246" spans="14:15" x14ac:dyDescent="0.25">
      <c r="N246"/>
      <c r="O246"/>
    </row>
    <row r="247" spans="14:15" x14ac:dyDescent="0.25">
      <c r="N247"/>
      <c r="O247"/>
    </row>
    <row r="248" spans="14:15" x14ac:dyDescent="0.25">
      <c r="N248"/>
      <c r="O248"/>
    </row>
    <row r="249" spans="14:15" x14ac:dyDescent="0.25">
      <c r="N249"/>
      <c r="O249"/>
    </row>
    <row r="250" spans="14:15" x14ac:dyDescent="0.25">
      <c r="N250"/>
      <c r="O250"/>
    </row>
    <row r="251" spans="14:15" x14ac:dyDescent="0.25">
      <c r="N251"/>
      <c r="O251"/>
    </row>
    <row r="252" spans="14:15" x14ac:dyDescent="0.25">
      <c r="N252"/>
      <c r="O252"/>
    </row>
    <row r="253" spans="14:15" x14ac:dyDescent="0.25">
      <c r="N253"/>
      <c r="O253"/>
    </row>
    <row r="254" spans="14:15" x14ac:dyDescent="0.25">
      <c r="N254"/>
      <c r="O254"/>
    </row>
    <row r="255" spans="14:15" x14ac:dyDescent="0.25">
      <c r="N255"/>
      <c r="O255"/>
    </row>
    <row r="256" spans="14:15" x14ac:dyDescent="0.25">
      <c r="N256"/>
      <c r="O256"/>
    </row>
    <row r="257" spans="14:15" x14ac:dyDescent="0.25">
      <c r="N257"/>
      <c r="O257"/>
    </row>
    <row r="258" spans="14:15" x14ac:dyDescent="0.25">
      <c r="N258"/>
      <c r="O258"/>
    </row>
    <row r="259" spans="14:15" x14ac:dyDescent="0.25">
      <c r="N259"/>
      <c r="O259"/>
    </row>
    <row r="260" spans="14:15" x14ac:dyDescent="0.25">
      <c r="N260"/>
      <c r="O260"/>
    </row>
    <row r="261" spans="14:15" x14ac:dyDescent="0.25">
      <c r="N261"/>
      <c r="O261"/>
    </row>
    <row r="262" spans="14:15" x14ac:dyDescent="0.25">
      <c r="N262"/>
      <c r="O262"/>
    </row>
    <row r="263" spans="14:15" x14ac:dyDescent="0.25">
      <c r="N263"/>
      <c r="O263"/>
    </row>
    <row r="264" spans="14:15" x14ac:dyDescent="0.25">
      <c r="N264"/>
      <c r="O264"/>
    </row>
    <row r="265" spans="14:15" x14ac:dyDescent="0.25">
      <c r="N265"/>
      <c r="O265"/>
    </row>
    <row r="266" spans="14:15" x14ac:dyDescent="0.25">
      <c r="N266"/>
      <c r="O266"/>
    </row>
    <row r="267" spans="14:15" x14ac:dyDescent="0.25">
      <c r="N267"/>
      <c r="O267"/>
    </row>
    <row r="268" spans="14:15" x14ac:dyDescent="0.25">
      <c r="N268"/>
      <c r="O268"/>
    </row>
    <row r="269" spans="14:15" x14ac:dyDescent="0.25">
      <c r="N269"/>
      <c r="O269"/>
    </row>
    <row r="270" spans="14:15" x14ac:dyDescent="0.25">
      <c r="N270"/>
      <c r="O270"/>
    </row>
    <row r="271" spans="14:15" x14ac:dyDescent="0.25">
      <c r="N271"/>
      <c r="O271"/>
    </row>
    <row r="272" spans="14:15" x14ac:dyDescent="0.25">
      <c r="N272"/>
      <c r="O272"/>
    </row>
    <row r="273" spans="14:15" x14ac:dyDescent="0.25">
      <c r="N273"/>
      <c r="O273"/>
    </row>
    <row r="274" spans="14:15" x14ac:dyDescent="0.25">
      <c r="N274"/>
      <c r="O274"/>
    </row>
    <row r="275" spans="14:15" x14ac:dyDescent="0.25">
      <c r="N275"/>
      <c r="O275"/>
    </row>
    <row r="276" spans="14:15" x14ac:dyDescent="0.25">
      <c r="N276"/>
      <c r="O276"/>
    </row>
    <row r="277" spans="14:15" x14ac:dyDescent="0.25">
      <c r="N277"/>
      <c r="O277"/>
    </row>
    <row r="278" spans="14:15" x14ac:dyDescent="0.25">
      <c r="N278"/>
      <c r="O278"/>
    </row>
    <row r="279" spans="14:15" x14ac:dyDescent="0.25">
      <c r="N279"/>
      <c r="O279"/>
    </row>
    <row r="280" spans="14:15" x14ac:dyDescent="0.25">
      <c r="N280"/>
      <c r="O280"/>
    </row>
    <row r="281" spans="14:15" x14ac:dyDescent="0.25">
      <c r="N281"/>
      <c r="O281"/>
    </row>
    <row r="282" spans="14:15" x14ac:dyDescent="0.25">
      <c r="N282"/>
      <c r="O282"/>
    </row>
    <row r="283" spans="14:15" x14ac:dyDescent="0.25">
      <c r="N283"/>
      <c r="O283"/>
    </row>
    <row r="284" spans="14:15" x14ac:dyDescent="0.25">
      <c r="N284"/>
      <c r="O284"/>
    </row>
    <row r="285" spans="14:15" x14ac:dyDescent="0.25">
      <c r="N285"/>
      <c r="O285"/>
    </row>
    <row r="286" spans="14:15" x14ac:dyDescent="0.25">
      <c r="N286"/>
      <c r="O286"/>
    </row>
    <row r="287" spans="14:15" x14ac:dyDescent="0.25">
      <c r="N287"/>
      <c r="O287"/>
    </row>
    <row r="288" spans="14:15" x14ac:dyDescent="0.25">
      <c r="N288"/>
      <c r="O288"/>
    </row>
    <row r="289" spans="14:15" x14ac:dyDescent="0.25">
      <c r="N289"/>
      <c r="O289"/>
    </row>
    <row r="290" spans="14:15" x14ac:dyDescent="0.25">
      <c r="N290"/>
      <c r="O290"/>
    </row>
    <row r="291" spans="14:15" x14ac:dyDescent="0.25">
      <c r="N291"/>
      <c r="O291"/>
    </row>
    <row r="292" spans="14:15" x14ac:dyDescent="0.25">
      <c r="N292"/>
      <c r="O292"/>
    </row>
    <row r="293" spans="14:15" x14ac:dyDescent="0.25">
      <c r="N293"/>
      <c r="O293"/>
    </row>
    <row r="294" spans="14:15" x14ac:dyDescent="0.25">
      <c r="N294"/>
      <c r="O294"/>
    </row>
    <row r="295" spans="14:15" x14ac:dyDescent="0.25">
      <c r="N295"/>
      <c r="O295"/>
    </row>
    <row r="296" spans="14:15" x14ac:dyDescent="0.25">
      <c r="N296"/>
      <c r="O296"/>
    </row>
    <row r="297" spans="14:15" x14ac:dyDescent="0.25">
      <c r="N297"/>
      <c r="O297"/>
    </row>
    <row r="298" spans="14:15" x14ac:dyDescent="0.25">
      <c r="N298"/>
      <c r="O298"/>
    </row>
    <row r="299" spans="14:15" x14ac:dyDescent="0.25">
      <c r="N299"/>
      <c r="O299"/>
    </row>
    <row r="300" spans="14:15" x14ac:dyDescent="0.25">
      <c r="N300"/>
      <c r="O300"/>
    </row>
    <row r="301" spans="14:15" x14ac:dyDescent="0.25">
      <c r="N301"/>
      <c r="O301"/>
    </row>
    <row r="302" spans="14:15" x14ac:dyDescent="0.25">
      <c r="N302"/>
      <c r="O302"/>
    </row>
    <row r="303" spans="14:15" x14ac:dyDescent="0.25">
      <c r="N303"/>
      <c r="O303"/>
    </row>
    <row r="304" spans="14:15" x14ac:dyDescent="0.25">
      <c r="N304"/>
      <c r="O304"/>
    </row>
    <row r="305" spans="14:15" x14ac:dyDescent="0.25">
      <c r="N305"/>
      <c r="O305"/>
    </row>
    <row r="306" spans="14:15" x14ac:dyDescent="0.25">
      <c r="N306"/>
      <c r="O306"/>
    </row>
    <row r="307" spans="14:15" x14ac:dyDescent="0.25">
      <c r="N307"/>
      <c r="O307"/>
    </row>
    <row r="308" spans="14:15" x14ac:dyDescent="0.25">
      <c r="N308"/>
      <c r="O308"/>
    </row>
    <row r="309" spans="14:15" x14ac:dyDescent="0.25">
      <c r="N309"/>
      <c r="O309"/>
    </row>
    <row r="310" spans="14:15" x14ac:dyDescent="0.25">
      <c r="N310"/>
      <c r="O310"/>
    </row>
    <row r="311" spans="14:15" x14ac:dyDescent="0.25">
      <c r="N311"/>
      <c r="O311"/>
    </row>
    <row r="312" spans="14:15" x14ac:dyDescent="0.25">
      <c r="N312"/>
      <c r="O312"/>
    </row>
    <row r="313" spans="14:15" x14ac:dyDescent="0.25">
      <c r="N313"/>
      <c r="O313"/>
    </row>
    <row r="314" spans="14:15" x14ac:dyDescent="0.25">
      <c r="N314"/>
      <c r="O314"/>
    </row>
    <row r="315" spans="14:15" x14ac:dyDescent="0.25">
      <c r="N315"/>
      <c r="O315"/>
    </row>
    <row r="316" spans="14:15" x14ac:dyDescent="0.25">
      <c r="N316"/>
      <c r="O316"/>
    </row>
    <row r="317" spans="14:15" x14ac:dyDescent="0.25">
      <c r="N317"/>
      <c r="O317"/>
    </row>
    <row r="318" spans="14:15" x14ac:dyDescent="0.25">
      <c r="N318"/>
      <c r="O318"/>
    </row>
    <row r="319" spans="14:15" x14ac:dyDescent="0.25">
      <c r="N319"/>
      <c r="O319"/>
    </row>
    <row r="320" spans="14:15" x14ac:dyDescent="0.25">
      <c r="N320"/>
      <c r="O320"/>
    </row>
    <row r="321" spans="14:15" x14ac:dyDescent="0.25">
      <c r="N321"/>
      <c r="O321"/>
    </row>
    <row r="322" spans="14:15" x14ac:dyDescent="0.25">
      <c r="N322"/>
      <c r="O322"/>
    </row>
    <row r="323" spans="14:15" x14ac:dyDescent="0.25">
      <c r="N323"/>
      <c r="O323"/>
    </row>
    <row r="324" spans="14:15" x14ac:dyDescent="0.25">
      <c r="N324"/>
      <c r="O324"/>
    </row>
    <row r="325" spans="14:15" x14ac:dyDescent="0.25">
      <c r="N325"/>
      <c r="O325"/>
    </row>
    <row r="326" spans="14:15" x14ac:dyDescent="0.25">
      <c r="N326"/>
      <c r="O326"/>
    </row>
    <row r="327" spans="14:15" x14ac:dyDescent="0.25">
      <c r="N327"/>
      <c r="O327"/>
    </row>
    <row r="328" spans="14:15" x14ac:dyDescent="0.25">
      <c r="N328"/>
      <c r="O328"/>
    </row>
    <row r="329" spans="14:15" x14ac:dyDescent="0.25">
      <c r="N329"/>
      <c r="O329"/>
    </row>
    <row r="330" spans="14:15" x14ac:dyDescent="0.25">
      <c r="N330"/>
      <c r="O330"/>
    </row>
    <row r="331" spans="14:15" x14ac:dyDescent="0.25">
      <c r="N331"/>
      <c r="O331"/>
    </row>
    <row r="332" spans="14:15" x14ac:dyDescent="0.25">
      <c r="N332"/>
      <c r="O332"/>
    </row>
    <row r="333" spans="14:15" x14ac:dyDescent="0.25">
      <c r="N333"/>
      <c r="O333"/>
    </row>
    <row r="334" spans="14:15" x14ac:dyDescent="0.25">
      <c r="N334"/>
      <c r="O334"/>
    </row>
    <row r="335" spans="14:15" x14ac:dyDescent="0.25">
      <c r="N335"/>
      <c r="O335"/>
    </row>
    <row r="336" spans="14:15" x14ac:dyDescent="0.25">
      <c r="N336"/>
      <c r="O336"/>
    </row>
    <row r="337" spans="14:15" x14ac:dyDescent="0.25">
      <c r="N337"/>
      <c r="O337"/>
    </row>
    <row r="338" spans="14:15" x14ac:dyDescent="0.25">
      <c r="N338"/>
      <c r="O338"/>
    </row>
    <row r="339" spans="14:15" x14ac:dyDescent="0.25">
      <c r="N339"/>
      <c r="O339"/>
    </row>
    <row r="340" spans="14:15" x14ac:dyDescent="0.25">
      <c r="N340"/>
      <c r="O340"/>
    </row>
    <row r="341" spans="14:15" x14ac:dyDescent="0.25">
      <c r="N341"/>
      <c r="O341"/>
    </row>
    <row r="342" spans="14:15" x14ac:dyDescent="0.25">
      <c r="N342"/>
      <c r="O342"/>
    </row>
    <row r="343" spans="14:15" x14ac:dyDescent="0.25">
      <c r="N343"/>
      <c r="O343"/>
    </row>
    <row r="344" spans="14:15" x14ac:dyDescent="0.25">
      <c r="N344"/>
      <c r="O344"/>
    </row>
    <row r="345" spans="14:15" x14ac:dyDescent="0.25">
      <c r="N345"/>
      <c r="O345"/>
    </row>
    <row r="346" spans="14:15" x14ac:dyDescent="0.25">
      <c r="N346"/>
      <c r="O346"/>
    </row>
    <row r="347" spans="14:15" x14ac:dyDescent="0.25">
      <c r="N347"/>
      <c r="O347"/>
    </row>
    <row r="348" spans="14:15" x14ac:dyDescent="0.25">
      <c r="N348"/>
      <c r="O348"/>
    </row>
    <row r="349" spans="14:15" x14ac:dyDescent="0.25">
      <c r="N349"/>
      <c r="O349"/>
    </row>
    <row r="350" spans="14:15" x14ac:dyDescent="0.25">
      <c r="N350"/>
      <c r="O350"/>
    </row>
    <row r="351" spans="14:15" x14ac:dyDescent="0.25">
      <c r="N351"/>
      <c r="O351"/>
    </row>
    <row r="352" spans="14:15" x14ac:dyDescent="0.25">
      <c r="N352"/>
      <c r="O352"/>
    </row>
    <row r="353" spans="14:15" x14ac:dyDescent="0.25">
      <c r="N353"/>
      <c r="O353"/>
    </row>
    <row r="354" spans="14:15" x14ac:dyDescent="0.25">
      <c r="N354"/>
      <c r="O354"/>
    </row>
    <row r="355" spans="14:15" x14ac:dyDescent="0.25">
      <c r="N355"/>
      <c r="O355"/>
    </row>
    <row r="356" spans="14:15" x14ac:dyDescent="0.25">
      <c r="N356"/>
      <c r="O356"/>
    </row>
    <row r="357" spans="14:15" x14ac:dyDescent="0.25">
      <c r="N357"/>
      <c r="O357"/>
    </row>
    <row r="358" spans="14:15" x14ac:dyDescent="0.25">
      <c r="N358"/>
      <c r="O358"/>
    </row>
    <row r="359" spans="14:15" x14ac:dyDescent="0.25">
      <c r="N359"/>
      <c r="O359"/>
    </row>
    <row r="360" spans="14:15" x14ac:dyDescent="0.25">
      <c r="N360"/>
      <c r="O360"/>
    </row>
    <row r="361" spans="14:15" x14ac:dyDescent="0.25">
      <c r="N361"/>
      <c r="O361"/>
    </row>
    <row r="362" spans="14:15" x14ac:dyDescent="0.25">
      <c r="N362"/>
      <c r="O362"/>
    </row>
    <row r="363" spans="14:15" x14ac:dyDescent="0.25">
      <c r="N363"/>
      <c r="O363"/>
    </row>
    <row r="364" spans="14:15" x14ac:dyDescent="0.25">
      <c r="N364"/>
      <c r="O364"/>
    </row>
    <row r="365" spans="14:15" x14ac:dyDescent="0.25">
      <c r="N365"/>
      <c r="O365"/>
    </row>
    <row r="366" spans="14:15" x14ac:dyDescent="0.25">
      <c r="N366"/>
      <c r="O366"/>
    </row>
    <row r="367" spans="14:15" x14ac:dyDescent="0.25">
      <c r="N367"/>
      <c r="O367"/>
    </row>
    <row r="368" spans="14:15" x14ac:dyDescent="0.25">
      <c r="N368"/>
      <c r="O368"/>
    </row>
    <row r="369" spans="14:15" x14ac:dyDescent="0.25">
      <c r="N369"/>
      <c r="O369"/>
    </row>
    <row r="370" spans="14:15" x14ac:dyDescent="0.25">
      <c r="N370"/>
      <c r="O370"/>
    </row>
    <row r="371" spans="14:15" x14ac:dyDescent="0.25">
      <c r="N371"/>
      <c r="O371"/>
    </row>
    <row r="372" spans="14:15" x14ac:dyDescent="0.25">
      <c r="N372"/>
      <c r="O372"/>
    </row>
    <row r="373" spans="14:15" x14ac:dyDescent="0.25">
      <c r="N373"/>
      <c r="O373"/>
    </row>
    <row r="374" spans="14:15" x14ac:dyDescent="0.25">
      <c r="N374"/>
      <c r="O374"/>
    </row>
    <row r="375" spans="14:15" x14ac:dyDescent="0.25">
      <c r="N375"/>
      <c r="O375"/>
    </row>
    <row r="376" spans="14:15" x14ac:dyDescent="0.25">
      <c r="N376"/>
      <c r="O376"/>
    </row>
    <row r="377" spans="14:15" x14ac:dyDescent="0.25">
      <c r="N377"/>
      <c r="O377"/>
    </row>
    <row r="378" spans="14:15" x14ac:dyDescent="0.25">
      <c r="N378"/>
      <c r="O378"/>
    </row>
    <row r="379" spans="14:15" x14ac:dyDescent="0.25">
      <c r="N379"/>
      <c r="O379"/>
    </row>
    <row r="380" spans="14:15" x14ac:dyDescent="0.25">
      <c r="N380"/>
      <c r="O380"/>
    </row>
    <row r="381" spans="14:15" x14ac:dyDescent="0.25">
      <c r="N381"/>
      <c r="O381"/>
    </row>
    <row r="382" spans="14:15" x14ac:dyDescent="0.25">
      <c r="N382"/>
      <c r="O382"/>
    </row>
    <row r="383" spans="14:15" x14ac:dyDescent="0.25">
      <c r="N383"/>
      <c r="O383"/>
    </row>
    <row r="384" spans="14:15" x14ac:dyDescent="0.25">
      <c r="N384"/>
      <c r="O384"/>
    </row>
    <row r="385" spans="14:15" x14ac:dyDescent="0.25">
      <c r="N385"/>
      <c r="O385"/>
    </row>
    <row r="386" spans="14:15" x14ac:dyDescent="0.25">
      <c r="N386"/>
      <c r="O386"/>
    </row>
    <row r="387" spans="14:15" x14ac:dyDescent="0.25">
      <c r="N387"/>
      <c r="O387"/>
    </row>
  </sheetData>
  <autoFilter ref="A1:O97"/>
  <mergeCells count="335">
    <mergeCell ref="N2:N3"/>
    <mergeCell ref="O2:O3"/>
    <mergeCell ref="A4:A5"/>
    <mergeCell ref="B4:B5"/>
    <mergeCell ref="C4:C5"/>
    <mergeCell ref="I4:I5"/>
    <mergeCell ref="K4:K5"/>
    <mergeCell ref="L4:L5"/>
    <mergeCell ref="N4:N5"/>
    <mergeCell ref="A2:A3"/>
    <mergeCell ref="B2:B3"/>
    <mergeCell ref="C2:C3"/>
    <mergeCell ref="I2:I3"/>
    <mergeCell ref="K2:K3"/>
    <mergeCell ref="L2:L3"/>
    <mergeCell ref="O4:O5"/>
    <mergeCell ref="A8:A9"/>
    <mergeCell ref="B8:B9"/>
    <mergeCell ref="C8:C9"/>
    <mergeCell ref="I8:I9"/>
    <mergeCell ref="K8:K9"/>
    <mergeCell ref="L8:L9"/>
    <mergeCell ref="N8:N9"/>
    <mergeCell ref="O8:O9"/>
    <mergeCell ref="A6:A7"/>
    <mergeCell ref="B6:B7"/>
    <mergeCell ref="C6:C7"/>
    <mergeCell ref="I6:I7"/>
    <mergeCell ref="K6:K7"/>
    <mergeCell ref="L6:L7"/>
    <mergeCell ref="N6:N7"/>
    <mergeCell ref="O6:O7"/>
    <mergeCell ref="A12:A13"/>
    <mergeCell ref="B12:B13"/>
    <mergeCell ref="C12:C13"/>
    <mergeCell ref="I12:I13"/>
    <mergeCell ref="K12:K13"/>
    <mergeCell ref="L12:L13"/>
    <mergeCell ref="N12:N13"/>
    <mergeCell ref="O12:O13"/>
    <mergeCell ref="A10:A11"/>
    <mergeCell ref="B10:B11"/>
    <mergeCell ref="C10:C11"/>
    <mergeCell ref="I10:I11"/>
    <mergeCell ref="K10:K11"/>
    <mergeCell ref="L10:L11"/>
    <mergeCell ref="N10:N11"/>
    <mergeCell ref="O10:O11"/>
    <mergeCell ref="A16:A17"/>
    <mergeCell ref="B16:B17"/>
    <mergeCell ref="C16:C17"/>
    <mergeCell ref="I16:I17"/>
    <mergeCell ref="K16:K17"/>
    <mergeCell ref="L16:L17"/>
    <mergeCell ref="N16:N17"/>
    <mergeCell ref="O16:O17"/>
    <mergeCell ref="A14:A15"/>
    <mergeCell ref="B14:B15"/>
    <mergeCell ref="C14:C15"/>
    <mergeCell ref="I14:I15"/>
    <mergeCell ref="K14:K15"/>
    <mergeCell ref="L14:L15"/>
    <mergeCell ref="N14:N15"/>
    <mergeCell ref="O14:O15"/>
    <mergeCell ref="A18:A19"/>
    <mergeCell ref="B18:B19"/>
    <mergeCell ref="C18:C19"/>
    <mergeCell ref="I18:I19"/>
    <mergeCell ref="K18:K19"/>
    <mergeCell ref="L18:L19"/>
    <mergeCell ref="N18:N19"/>
    <mergeCell ref="O18:O19"/>
    <mergeCell ref="A20:A21"/>
    <mergeCell ref="B20:B21"/>
    <mergeCell ref="C20:C21"/>
    <mergeCell ref="I20:I21"/>
    <mergeCell ref="K20:K21"/>
    <mergeCell ref="L20:L21"/>
    <mergeCell ref="N20:N21"/>
    <mergeCell ref="O20:O21"/>
    <mergeCell ref="A58:A59"/>
    <mergeCell ref="B58:B59"/>
    <mergeCell ref="C58:C59"/>
    <mergeCell ref="I58:I59"/>
    <mergeCell ref="K58:K59"/>
    <mergeCell ref="L58:L59"/>
    <mergeCell ref="N58:N59"/>
    <mergeCell ref="O58:O59"/>
    <mergeCell ref="A56:A57"/>
    <mergeCell ref="B56:B57"/>
    <mergeCell ref="C56:C57"/>
    <mergeCell ref="I56:I57"/>
    <mergeCell ref="K56:K57"/>
    <mergeCell ref="L56:L57"/>
    <mergeCell ref="N56:N57"/>
    <mergeCell ref="O56:O57"/>
    <mergeCell ref="A62:A63"/>
    <mergeCell ref="B62:B63"/>
    <mergeCell ref="C62:C63"/>
    <mergeCell ref="I62:I63"/>
    <mergeCell ref="K62:K63"/>
    <mergeCell ref="L62:L63"/>
    <mergeCell ref="N62:N63"/>
    <mergeCell ref="O62:O63"/>
    <mergeCell ref="A60:A61"/>
    <mergeCell ref="B60:B61"/>
    <mergeCell ref="C60:C61"/>
    <mergeCell ref="I60:I61"/>
    <mergeCell ref="K60:K61"/>
    <mergeCell ref="L60:L61"/>
    <mergeCell ref="N60:N61"/>
    <mergeCell ref="O60:O61"/>
    <mergeCell ref="N22:N23"/>
    <mergeCell ref="O22:O23"/>
    <mergeCell ref="A24:A25"/>
    <mergeCell ref="B24:B25"/>
    <mergeCell ref="C24:C25"/>
    <mergeCell ref="I24:I25"/>
    <mergeCell ref="K24:K25"/>
    <mergeCell ref="L24:L25"/>
    <mergeCell ref="N24:N25"/>
    <mergeCell ref="O24:O25"/>
    <mergeCell ref="I26:I27"/>
    <mergeCell ref="K26:K27"/>
    <mergeCell ref="A30:A31"/>
    <mergeCell ref="B30:B31"/>
    <mergeCell ref="C30:C31"/>
    <mergeCell ref="I30:I31"/>
    <mergeCell ref="K30:K31"/>
    <mergeCell ref="L30:L31"/>
    <mergeCell ref="A22:A23"/>
    <mergeCell ref="B22:B23"/>
    <mergeCell ref="C22:C23"/>
    <mergeCell ref="I22:I23"/>
    <mergeCell ref="K22:K23"/>
    <mergeCell ref="L22:L23"/>
    <mergeCell ref="N30:N31"/>
    <mergeCell ref="O30:O31"/>
    <mergeCell ref="L26:L27"/>
    <mergeCell ref="N26:N27"/>
    <mergeCell ref="O26:O27"/>
    <mergeCell ref="A34:A35"/>
    <mergeCell ref="B34:B35"/>
    <mergeCell ref="C34:C35"/>
    <mergeCell ref="I34:I35"/>
    <mergeCell ref="K34:K35"/>
    <mergeCell ref="L34:L35"/>
    <mergeCell ref="N34:N35"/>
    <mergeCell ref="O34:O35"/>
    <mergeCell ref="A32:A33"/>
    <mergeCell ref="B32:B33"/>
    <mergeCell ref="C32:C33"/>
    <mergeCell ref="I32:I33"/>
    <mergeCell ref="K32:K33"/>
    <mergeCell ref="L32:L33"/>
    <mergeCell ref="N32:N33"/>
    <mergeCell ref="O32:O33"/>
    <mergeCell ref="A26:A27"/>
    <mergeCell ref="B26:B27"/>
    <mergeCell ref="C26:C27"/>
    <mergeCell ref="A38:A39"/>
    <mergeCell ref="B38:B39"/>
    <mergeCell ref="C38:C39"/>
    <mergeCell ref="I38:I39"/>
    <mergeCell ref="K38:K39"/>
    <mergeCell ref="L38:L39"/>
    <mergeCell ref="N38:N39"/>
    <mergeCell ref="O38:O39"/>
    <mergeCell ref="A36:A37"/>
    <mergeCell ref="B36:B37"/>
    <mergeCell ref="C36:C37"/>
    <mergeCell ref="I36:I37"/>
    <mergeCell ref="K36:K37"/>
    <mergeCell ref="L36:L37"/>
    <mergeCell ref="N36:N37"/>
    <mergeCell ref="O36:O37"/>
    <mergeCell ref="A42:A43"/>
    <mergeCell ref="B42:B43"/>
    <mergeCell ref="C42:C43"/>
    <mergeCell ref="I42:I43"/>
    <mergeCell ref="K42:K43"/>
    <mergeCell ref="L42:L43"/>
    <mergeCell ref="N42:N43"/>
    <mergeCell ref="O42:O43"/>
    <mergeCell ref="A40:A41"/>
    <mergeCell ref="B40:B41"/>
    <mergeCell ref="C40:C41"/>
    <mergeCell ref="I40:I41"/>
    <mergeCell ref="K40:K41"/>
    <mergeCell ref="L40:L41"/>
    <mergeCell ref="N40:N41"/>
    <mergeCell ref="O40:O41"/>
    <mergeCell ref="A46:A47"/>
    <mergeCell ref="B46:B47"/>
    <mergeCell ref="C46:C47"/>
    <mergeCell ref="I46:I47"/>
    <mergeCell ref="K46:K47"/>
    <mergeCell ref="L46:L47"/>
    <mergeCell ref="N46:N47"/>
    <mergeCell ref="O46:O47"/>
    <mergeCell ref="A44:A45"/>
    <mergeCell ref="B44:B45"/>
    <mergeCell ref="C44:C45"/>
    <mergeCell ref="I44:I45"/>
    <mergeCell ref="K44:K45"/>
    <mergeCell ref="L44:L45"/>
    <mergeCell ref="N44:N45"/>
    <mergeCell ref="O44:O45"/>
    <mergeCell ref="A50:A51"/>
    <mergeCell ref="B50:B51"/>
    <mergeCell ref="C50:C51"/>
    <mergeCell ref="I50:I51"/>
    <mergeCell ref="K50:K51"/>
    <mergeCell ref="L50:L51"/>
    <mergeCell ref="N50:N51"/>
    <mergeCell ref="O50:O51"/>
    <mergeCell ref="A48:A49"/>
    <mergeCell ref="B48:B49"/>
    <mergeCell ref="C48:C49"/>
    <mergeCell ref="I48:I49"/>
    <mergeCell ref="K48:K49"/>
    <mergeCell ref="L48:L49"/>
    <mergeCell ref="N48:N49"/>
    <mergeCell ref="O48:O49"/>
    <mergeCell ref="A54:A55"/>
    <mergeCell ref="B54:B55"/>
    <mergeCell ref="C54:C55"/>
    <mergeCell ref="I54:I55"/>
    <mergeCell ref="K54:K55"/>
    <mergeCell ref="L54:L55"/>
    <mergeCell ref="N54:N55"/>
    <mergeCell ref="O54:O55"/>
    <mergeCell ref="A52:A53"/>
    <mergeCell ref="B52:B53"/>
    <mergeCell ref="C52:C53"/>
    <mergeCell ref="I52:I53"/>
    <mergeCell ref="K52:K53"/>
    <mergeCell ref="L52:L53"/>
    <mergeCell ref="N52:N53"/>
    <mergeCell ref="O52:O53"/>
    <mergeCell ref="A66:A67"/>
    <mergeCell ref="B66:B67"/>
    <mergeCell ref="C66:C67"/>
    <mergeCell ref="I66:I67"/>
    <mergeCell ref="K66:K67"/>
    <mergeCell ref="L66:L67"/>
    <mergeCell ref="N66:N67"/>
    <mergeCell ref="O66:O67"/>
    <mergeCell ref="A64:A65"/>
    <mergeCell ref="B64:B65"/>
    <mergeCell ref="C64:C65"/>
    <mergeCell ref="I64:I65"/>
    <mergeCell ref="K64:K65"/>
    <mergeCell ref="L64:L65"/>
    <mergeCell ref="N64:N65"/>
    <mergeCell ref="O64:O65"/>
    <mergeCell ref="O70:O71"/>
    <mergeCell ref="A68:A69"/>
    <mergeCell ref="B68:B69"/>
    <mergeCell ref="C68:C69"/>
    <mergeCell ref="I68:I69"/>
    <mergeCell ref="K68:K69"/>
    <mergeCell ref="L68:L69"/>
    <mergeCell ref="N68:N69"/>
    <mergeCell ref="O68:O69"/>
    <mergeCell ref="K74:K75"/>
    <mergeCell ref="L74:L75"/>
    <mergeCell ref="N74:N75"/>
    <mergeCell ref="A76:A77"/>
    <mergeCell ref="B76:B77"/>
    <mergeCell ref="C76:C77"/>
    <mergeCell ref="A70:A71"/>
    <mergeCell ref="B70:B71"/>
    <mergeCell ref="C70:C71"/>
    <mergeCell ref="I70:I71"/>
    <mergeCell ref="K70:K71"/>
    <mergeCell ref="L70:L71"/>
    <mergeCell ref="N70:N71"/>
    <mergeCell ref="I76:I77"/>
    <mergeCell ref="K76:K77"/>
    <mergeCell ref="A72:A73"/>
    <mergeCell ref="B72:B73"/>
    <mergeCell ref="C72:C73"/>
    <mergeCell ref="I72:I73"/>
    <mergeCell ref="K72:K73"/>
    <mergeCell ref="L84:L85"/>
    <mergeCell ref="N84:N85"/>
    <mergeCell ref="O84:O85"/>
    <mergeCell ref="A82:A83"/>
    <mergeCell ref="B82:B83"/>
    <mergeCell ref="C82:C83"/>
    <mergeCell ref="I82:I83"/>
    <mergeCell ref="K82:K83"/>
    <mergeCell ref="L82:L83"/>
    <mergeCell ref="N82:N83"/>
    <mergeCell ref="O82:O83"/>
    <mergeCell ref="A84:A85"/>
    <mergeCell ref="B84:B85"/>
    <mergeCell ref="C84:C85"/>
    <mergeCell ref="I84:I85"/>
    <mergeCell ref="K84:K85"/>
    <mergeCell ref="A80:A81"/>
    <mergeCell ref="B80:B81"/>
    <mergeCell ref="C80:C81"/>
    <mergeCell ref="I80:I81"/>
    <mergeCell ref="K80:K81"/>
    <mergeCell ref="A78:A79"/>
    <mergeCell ref="B78:B79"/>
    <mergeCell ref="C78:C79"/>
    <mergeCell ref="I78:I79"/>
    <mergeCell ref="K78:K79"/>
    <mergeCell ref="L80:L81"/>
    <mergeCell ref="N80:N81"/>
    <mergeCell ref="O80:O81"/>
    <mergeCell ref="A28:A29"/>
    <mergeCell ref="B28:B29"/>
    <mergeCell ref="C28:C29"/>
    <mergeCell ref="I28:I29"/>
    <mergeCell ref="K28:K29"/>
    <mergeCell ref="L28:L29"/>
    <mergeCell ref="N28:N29"/>
    <mergeCell ref="O28:O29"/>
    <mergeCell ref="L78:L79"/>
    <mergeCell ref="N78:N79"/>
    <mergeCell ref="O78:O79"/>
    <mergeCell ref="L76:L77"/>
    <mergeCell ref="N76:N77"/>
    <mergeCell ref="O76:O77"/>
    <mergeCell ref="L72:L73"/>
    <mergeCell ref="N72:N73"/>
    <mergeCell ref="O72:O73"/>
    <mergeCell ref="A74:A75"/>
    <mergeCell ref="B74:B75"/>
    <mergeCell ref="C74:C75"/>
    <mergeCell ref="I74:I75"/>
  </mergeCells>
  <conditionalFormatting sqref="N1:O1 N388:O1048576 N76:N79 J76:L79 J388:L1048576 J82:L85 J32:L73 N82:N85 N32:N73 J31 N2:N30 J1:L30">
    <cfRule type="containsText" dxfId="2384" priority="59" operator="containsText" text="In Progress">
      <formula>NOT(ISERROR(SEARCH("In Progress",J1)))</formula>
    </cfRule>
  </conditionalFormatting>
  <conditionalFormatting sqref="N1:O1 N388:O1048576 N76:N79 N82:N85 N32:N73 N2:N30">
    <cfRule type="containsText" dxfId="2383" priority="54" operator="containsText" text="No">
      <formula>NOT(ISERROR(SEARCH("No",N1)))</formula>
    </cfRule>
    <cfRule type="containsText" dxfId="2382" priority="55" operator="containsText" text="Yes">
      <formula>NOT(ISERROR(SEARCH("Yes",N1)))</formula>
    </cfRule>
  </conditionalFormatting>
  <conditionalFormatting sqref="J76:L79 J388:L1048576 J82:L85 J32:L73 J31 J1:L30">
    <cfRule type="containsText" dxfId="2381" priority="56" operator="containsText" text="Review">
      <formula>NOT(ISERROR(SEARCH("Review",J1)))</formula>
    </cfRule>
    <cfRule type="containsText" dxfId="2380" priority="57" operator="containsText" text="Other">
      <formula>NOT(ISERROR(SEARCH("Other",J1)))</formula>
    </cfRule>
    <cfRule type="containsText" dxfId="2379" priority="58" operator="containsText" text="Incomplete">
      <formula>NOT(ISERROR(SEARCH("Incomplete",J1)))</formula>
    </cfRule>
    <cfRule type="containsText" dxfId="2378" priority="60" operator="containsText" text="Ignore">
      <formula>NOT(ISERROR(SEARCH("Ignore",J1)))</formula>
    </cfRule>
    <cfRule type="containsText" dxfId="2377" priority="61" operator="containsText" text="Untraceable">
      <formula>NOT(ISERROR(SEARCH("Untraceable",J1)))</formula>
    </cfRule>
    <cfRule type="containsText" dxfId="2376" priority="62" operator="containsText" text="Completed">
      <formula>NOT(ISERROR(SEARCH("Completed",J1)))</formula>
    </cfRule>
  </conditionalFormatting>
  <conditionalFormatting sqref="J388:L1048576 M31 J74:J75 J80:J81 J1:L30 J32:L73 J76:L79 J82:L85">
    <cfRule type="containsText" dxfId="2375" priority="53" operator="containsText" text="Waiting">
      <formula>NOT(ISERROR(SEARCH("Waiting",J1)))</formula>
    </cfRule>
  </conditionalFormatting>
  <conditionalFormatting sqref="J74">
    <cfRule type="containsText" dxfId="2374" priority="49" operator="containsText" text="In Progress">
      <formula>NOT(ISERROR(SEARCH("In Progress",J74)))</formula>
    </cfRule>
  </conditionalFormatting>
  <conditionalFormatting sqref="J74">
    <cfRule type="containsText" dxfId="2373" priority="46" operator="containsText" text="Review">
      <formula>NOT(ISERROR(SEARCH("Review",J74)))</formula>
    </cfRule>
    <cfRule type="containsText" dxfId="2372" priority="47" operator="containsText" text="Other">
      <formula>NOT(ISERROR(SEARCH("Other",J74)))</formula>
    </cfRule>
    <cfRule type="containsText" dxfId="2371" priority="48" operator="containsText" text="Incomplete">
      <formula>NOT(ISERROR(SEARCH("Incomplete",J74)))</formula>
    </cfRule>
    <cfRule type="containsText" dxfId="2370" priority="50" operator="containsText" text="Ignore">
      <formula>NOT(ISERROR(SEARCH("Ignore",J74)))</formula>
    </cfRule>
    <cfRule type="containsText" dxfId="2369" priority="51" operator="containsText" text="Untraceable">
      <formula>NOT(ISERROR(SEARCH("Untraceable",J74)))</formula>
    </cfRule>
    <cfRule type="containsText" dxfId="2368" priority="52" operator="containsText" text="Completed">
      <formula>NOT(ISERROR(SEARCH("Completed",J74)))</formula>
    </cfRule>
  </conditionalFormatting>
  <conditionalFormatting sqref="J80">
    <cfRule type="containsText" dxfId="2367" priority="42" operator="containsText" text="In Progress">
      <formula>NOT(ISERROR(SEARCH("In Progress",J80)))</formula>
    </cfRule>
  </conditionalFormatting>
  <conditionalFormatting sqref="J80">
    <cfRule type="containsText" dxfId="2366" priority="39" operator="containsText" text="Review">
      <formula>NOT(ISERROR(SEARCH("Review",J80)))</formula>
    </cfRule>
    <cfRule type="containsText" dxfId="2365" priority="40" operator="containsText" text="Other">
      <formula>NOT(ISERROR(SEARCH("Other",J80)))</formula>
    </cfRule>
    <cfRule type="containsText" dxfId="2364" priority="41" operator="containsText" text="Incomplete">
      <formula>NOT(ISERROR(SEARCH("Incomplete",J80)))</formula>
    </cfRule>
    <cfRule type="containsText" dxfId="2363" priority="43" operator="containsText" text="Ignore">
      <formula>NOT(ISERROR(SEARCH("Ignore",J80)))</formula>
    </cfRule>
    <cfRule type="containsText" dxfId="2362" priority="44" operator="containsText" text="Untraceable">
      <formula>NOT(ISERROR(SEARCH("Untraceable",J80)))</formula>
    </cfRule>
    <cfRule type="containsText" dxfId="2361" priority="45" operator="containsText" text="Completed">
      <formula>NOT(ISERROR(SEARCH("Completed",J80)))</formula>
    </cfRule>
  </conditionalFormatting>
  <conditionalFormatting sqref="K74:K75">
    <cfRule type="containsText" dxfId="2360" priority="35" operator="containsText" text="In Progress">
      <formula>NOT(ISERROR(SEARCH("In Progress",K74)))</formula>
    </cfRule>
  </conditionalFormatting>
  <conditionalFormatting sqref="K74:K75">
    <cfRule type="containsText" dxfId="2359" priority="32" operator="containsText" text="Review">
      <formula>NOT(ISERROR(SEARCH("Review",K74)))</formula>
    </cfRule>
    <cfRule type="containsText" dxfId="2358" priority="33" operator="containsText" text="Other">
      <formula>NOT(ISERROR(SEARCH("Other",K74)))</formula>
    </cfRule>
    <cfRule type="containsText" dxfId="2357" priority="34" operator="containsText" text="Incomplete">
      <formula>NOT(ISERROR(SEARCH("Incomplete",K74)))</formula>
    </cfRule>
    <cfRule type="containsText" dxfId="2356" priority="36" operator="containsText" text="Ignore">
      <formula>NOT(ISERROR(SEARCH("Ignore",K74)))</formula>
    </cfRule>
    <cfRule type="containsText" dxfId="2355" priority="37" operator="containsText" text="Untraceable">
      <formula>NOT(ISERROR(SEARCH("Untraceable",K74)))</formula>
    </cfRule>
    <cfRule type="containsText" dxfId="2354" priority="38" operator="containsText" text="Completed">
      <formula>NOT(ISERROR(SEARCH("Completed",K74)))</formula>
    </cfRule>
  </conditionalFormatting>
  <conditionalFormatting sqref="K74:K75">
    <cfRule type="containsText" dxfId="2353" priority="31" operator="containsText" text="Waiting">
      <formula>NOT(ISERROR(SEARCH("Waiting",K74)))</formula>
    </cfRule>
  </conditionalFormatting>
  <conditionalFormatting sqref="K80:K81">
    <cfRule type="containsText" dxfId="2352" priority="27" operator="containsText" text="In Progress">
      <formula>NOT(ISERROR(SEARCH("In Progress",K80)))</formula>
    </cfRule>
  </conditionalFormatting>
  <conditionalFormatting sqref="K80:K81">
    <cfRule type="containsText" dxfId="2351" priority="24" operator="containsText" text="Review">
      <formula>NOT(ISERROR(SEARCH("Review",K80)))</formula>
    </cfRule>
    <cfRule type="containsText" dxfId="2350" priority="25" operator="containsText" text="Other">
      <formula>NOT(ISERROR(SEARCH("Other",K80)))</formula>
    </cfRule>
    <cfRule type="containsText" dxfId="2349" priority="26" operator="containsText" text="Incomplete">
      <formula>NOT(ISERROR(SEARCH("Incomplete",K80)))</formula>
    </cfRule>
    <cfRule type="containsText" dxfId="2348" priority="28" operator="containsText" text="Ignore">
      <formula>NOT(ISERROR(SEARCH("Ignore",K80)))</formula>
    </cfRule>
    <cfRule type="containsText" dxfId="2347" priority="29" operator="containsText" text="Untraceable">
      <formula>NOT(ISERROR(SEARCH("Untraceable",K80)))</formula>
    </cfRule>
    <cfRule type="containsText" dxfId="2346" priority="30" operator="containsText" text="Completed">
      <formula>NOT(ISERROR(SEARCH("Completed",K80)))</formula>
    </cfRule>
  </conditionalFormatting>
  <conditionalFormatting sqref="K80:K81">
    <cfRule type="containsText" dxfId="2345" priority="23" operator="containsText" text="Waiting">
      <formula>NOT(ISERROR(SEARCH("Waiting",K80)))</formula>
    </cfRule>
  </conditionalFormatting>
  <conditionalFormatting sqref="L74:L75">
    <cfRule type="containsText" dxfId="2344" priority="19" operator="containsText" text="In Progress">
      <formula>NOT(ISERROR(SEARCH("In Progress",L74)))</formula>
    </cfRule>
  </conditionalFormatting>
  <conditionalFormatting sqref="L74:L75">
    <cfRule type="containsText" dxfId="2343" priority="16" operator="containsText" text="Review">
      <formula>NOT(ISERROR(SEARCH("Review",L74)))</formula>
    </cfRule>
    <cfRule type="containsText" dxfId="2342" priority="17" operator="containsText" text="Other">
      <formula>NOT(ISERROR(SEARCH("Other",L74)))</formula>
    </cfRule>
    <cfRule type="containsText" dxfId="2341" priority="18" operator="containsText" text="Incomplete">
      <formula>NOT(ISERROR(SEARCH("Incomplete",L74)))</formula>
    </cfRule>
    <cfRule type="containsText" dxfId="2340" priority="20" operator="containsText" text="Ignore">
      <formula>NOT(ISERROR(SEARCH("Ignore",L74)))</formula>
    </cfRule>
    <cfRule type="containsText" dxfId="2339" priority="21" operator="containsText" text="Untraceable">
      <formula>NOT(ISERROR(SEARCH("Untraceable",L74)))</formula>
    </cfRule>
    <cfRule type="containsText" dxfId="2338" priority="22" operator="containsText" text="Completed">
      <formula>NOT(ISERROR(SEARCH("Completed",L74)))</formula>
    </cfRule>
  </conditionalFormatting>
  <conditionalFormatting sqref="L74:L75">
    <cfRule type="containsText" dxfId="2337" priority="15" operator="containsText" text="Waiting">
      <formula>NOT(ISERROR(SEARCH("Waiting",L74)))</formula>
    </cfRule>
  </conditionalFormatting>
  <conditionalFormatting sqref="L80:L81">
    <cfRule type="containsText" dxfId="2336" priority="11" operator="containsText" text="In Progress">
      <formula>NOT(ISERROR(SEARCH("In Progress",L80)))</formula>
    </cfRule>
  </conditionalFormatting>
  <conditionalFormatting sqref="L80:L81">
    <cfRule type="containsText" dxfId="2335" priority="8" operator="containsText" text="Review">
      <formula>NOT(ISERROR(SEARCH("Review",L80)))</formula>
    </cfRule>
    <cfRule type="containsText" dxfId="2334" priority="9" operator="containsText" text="Other">
      <formula>NOT(ISERROR(SEARCH("Other",L80)))</formula>
    </cfRule>
    <cfRule type="containsText" dxfId="2333" priority="10" operator="containsText" text="Incomplete">
      <formula>NOT(ISERROR(SEARCH("Incomplete",L80)))</formula>
    </cfRule>
    <cfRule type="containsText" dxfId="2332" priority="12" operator="containsText" text="Ignore">
      <formula>NOT(ISERROR(SEARCH("Ignore",L80)))</formula>
    </cfRule>
    <cfRule type="containsText" dxfId="2331" priority="13" operator="containsText" text="Untraceable">
      <formula>NOT(ISERROR(SEARCH("Untraceable",L80)))</formula>
    </cfRule>
    <cfRule type="containsText" dxfId="2330" priority="14" operator="containsText" text="Completed">
      <formula>NOT(ISERROR(SEARCH("Completed",L80)))</formula>
    </cfRule>
  </conditionalFormatting>
  <conditionalFormatting sqref="L80:L81">
    <cfRule type="containsText" dxfId="2329" priority="7" operator="containsText" text="Waiting">
      <formula>NOT(ISERROR(SEARCH("Waiting",L80)))</formula>
    </cfRule>
  </conditionalFormatting>
  <conditionalFormatting sqref="N74:N75">
    <cfRule type="containsText" dxfId="2328" priority="6" operator="containsText" text="In Progress">
      <formula>NOT(ISERROR(SEARCH("In Progress",N74)))</formula>
    </cfRule>
  </conditionalFormatting>
  <conditionalFormatting sqref="N74:N75">
    <cfRule type="containsText" dxfId="2327" priority="4" operator="containsText" text="No">
      <formula>NOT(ISERROR(SEARCH("No",N74)))</formula>
    </cfRule>
    <cfRule type="containsText" dxfId="2326" priority="5" operator="containsText" text="Yes">
      <formula>NOT(ISERROR(SEARCH("Yes",N74)))</formula>
    </cfRule>
  </conditionalFormatting>
  <conditionalFormatting sqref="N80:N81">
    <cfRule type="containsText" dxfId="2325" priority="3" operator="containsText" text="In Progress">
      <formula>NOT(ISERROR(SEARCH("In Progress",N80)))</formula>
    </cfRule>
  </conditionalFormatting>
  <conditionalFormatting sqref="N80:N81">
    <cfRule type="containsText" dxfId="2324" priority="1" operator="containsText" text="No">
      <formula>NOT(ISERROR(SEARCH("No",N80)))</formula>
    </cfRule>
    <cfRule type="containsText" dxfId="2323" priority="2" operator="containsText" text="Yes">
      <formula>NOT(ISERROR(SEARCH("Yes",N80)))</formula>
    </cfRule>
  </conditionalFormatting>
  <dataValidations count="6">
    <dataValidation type="list" allowBlank="1" showInputMessage="1" showErrorMessage="1" sqref="L385:L1048576 M31 L2:L30 L32:L85">
      <formula1>"In Progress, Completed, Untraceable, Ignore, Review, Waiting"</formula1>
    </dataValidation>
    <dataValidation type="list" allowBlank="1" showInputMessage="1" showErrorMessage="1" sqref="J385:K1048576 J2:K30 J32:K85">
      <formula1>"In Progress, Completed, Untraceable, Incomplete, Other, Review, Waiting"</formula1>
    </dataValidation>
    <dataValidation type="list" allowBlank="1" showInputMessage="1" showErrorMessage="1" sqref="N2 N10 N6 N8 N12 N14 N16 N56 N58 N60 N62 N64 N66 N18 N20 N22 N24 N26 N28 N32 N34 N36 N38 N40 N42 N44 N46 N48 N50 N52 N54 N68 N70 N72 N76 N78 N82 N84 N4 N74 N80">
      <formula1>"Yes, No, In Progress"</formula1>
    </dataValidation>
    <dataValidation type="list" operator="equal" allowBlank="1" showInputMessage="1" showErrorMessage="1" sqref="E2:E3 E4:E5 E6:E7 E8:E9 E10:E11 E12:E13 E14:E15 E16:E17 E56:E57 E58:E59 E60:E61 E62:E63 E64:E65 E66:E67 E18:E19 E20:E21 E22:E23 E24:E25 E26:E27 E84:E85 E32:E33 E34:E35 E36:E37 E38:E39 E40:E41 E42:E43 E44:E45 E46:E47 E48:E49 E50:E51 E52:E53 E54:E55 E68:E69 E70:E71 E72:E73 E76:E77 E78:E79 E82:E83 E28:E29 E30:E31">
      <formula1>"Manual,Auto,Semi-Auto"</formula1>
    </dataValidation>
    <dataValidation type="list" operator="equal" allowBlank="1" showInputMessage="1" showErrorMessage="1" sqref="D2:D3 D4:D5 D6:D7 D8:D9 D10:D11 D12:D13 D14:D15 D16:D17 D56:D57 D58:D59 D60:D61 D62:D63 D64:D65 D66:D67 D18:D19 D20:D21 D22:D23 D24:D25 D26:D27 D84:D85 D32:D33 D34:D35 D36:D37 D38:D39 D40:D41 D42:D43 D44:D45 D46:D47 D48:D49 D50:D51 D52:D53 D54:D55 D68:D69 D70:D71 D72:D73 D76:D77 D78:D79 D82:D83 D28:D29 D30:D31">
      <formula1>"Amina,Bruno,Cameron,Daniel,Gina,Monet,Perry,???"</formula1>
    </dataValidation>
    <dataValidation type="list" allowBlank="1" showInputMessage="1" sqref="G2:I3 G4:I5 G6:I7 G8:I9 G10:I11 G12:I13 G14:I15 G16:I17 G56:I57 G58:I59 G60:I61 G62:I63 G64:I65 G66:I67 G18:I19 G20:I21 G22:I23 G24:I25 G26:I27 G84:I85 G32:I33 G34:I35 G36:I37 G38:I39 G40:I41 G42:I43 G44:I45 G46:I47 G48:I49 G50:I51 G52:I53 G54:I55 G68:I69 G70:I71 G72:I73 G76:I77 G78:I79 G82:I83 I30 G28:I29 G30:H31">
      <formula1>"Ø"</formula1>
    </dataValidation>
  </dataValidations>
  <pageMargins left="0.7" right="0.7" top="0.75" bottom="0.75" header="0.3" footer="0.3"/>
  <pageSetup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35"/>
  <sheetViews>
    <sheetView zoomScale="90" zoomScaleNormal="90" workbookViewId="0">
      <pane ySplit="1" topLeftCell="A6" activePane="bottomLeft" state="frozen"/>
      <selection activeCell="A45" sqref="A45"/>
      <selection pane="bottomLeft" activeCell="D48" sqref="A48:XFD48"/>
    </sheetView>
  </sheetViews>
  <sheetFormatPr defaultRowHeight="15" x14ac:dyDescent="0.25"/>
  <cols>
    <col min="1" max="1" width="18.140625" bestFit="1" customWidth="1"/>
    <col min="2" max="2" width="25.140625" bestFit="1" customWidth="1"/>
    <col min="3" max="3" width="23.42578125" bestFit="1" customWidth="1"/>
    <col min="4" max="4" width="14.5703125" bestFit="1" customWidth="1"/>
    <col min="5" max="5" width="17.7109375" bestFit="1" customWidth="1"/>
    <col min="6" max="6" width="25.7109375" bestFit="1" customWidth="1"/>
    <col min="7" max="7" width="14.28515625" bestFit="1" customWidth="1"/>
    <col min="8" max="8" width="13.42578125" bestFit="1" customWidth="1"/>
    <col min="9" max="9" width="19.7109375" bestFit="1" customWidth="1"/>
    <col min="10" max="10" width="22.85546875" bestFit="1" customWidth="1"/>
    <col min="11" max="11" width="18.28515625" bestFit="1" customWidth="1"/>
    <col min="12" max="12" width="14.28515625" bestFit="1" customWidth="1"/>
    <col min="13" max="13" width="94.7109375" customWidth="1"/>
    <col min="14" max="14" width="14.5703125" style="1" bestFit="1" customWidth="1"/>
    <col min="15" max="15" width="14.7109375" style="1" bestFit="1" customWidth="1"/>
  </cols>
  <sheetData>
    <row r="1" spans="1:15" x14ac:dyDescent="0.25">
      <c r="A1" s="47" t="s">
        <v>6</v>
      </c>
      <c r="B1" s="47" t="s">
        <v>7</v>
      </c>
      <c r="C1" s="47" t="s">
        <v>8</v>
      </c>
      <c r="D1" s="48" t="s">
        <v>9</v>
      </c>
      <c r="E1" s="48" t="s">
        <v>10</v>
      </c>
      <c r="F1" s="48" t="s">
        <v>11</v>
      </c>
      <c r="G1" s="48" t="s">
        <v>12</v>
      </c>
      <c r="H1" s="48" t="s">
        <v>13</v>
      </c>
      <c r="I1" s="47" t="s">
        <v>14</v>
      </c>
      <c r="J1" s="47" t="s">
        <v>15</v>
      </c>
      <c r="K1" s="47" t="s">
        <v>16</v>
      </c>
      <c r="L1" s="47" t="s">
        <v>17</v>
      </c>
      <c r="M1" s="10" t="s">
        <v>18</v>
      </c>
      <c r="N1" s="9" t="s">
        <v>19</v>
      </c>
      <c r="O1" s="9" t="s">
        <v>20</v>
      </c>
    </row>
    <row r="2" spans="1:15" ht="15" customHeight="1" x14ac:dyDescent="0.25">
      <c r="A2" s="131" t="s">
        <v>281</v>
      </c>
      <c r="B2" s="117" t="s">
        <v>282</v>
      </c>
      <c r="C2" s="116"/>
      <c r="D2" s="87" t="s">
        <v>161</v>
      </c>
      <c r="E2" s="87" t="s">
        <v>24</v>
      </c>
      <c r="F2" s="7" t="str">
        <f>IF(D2="Amina",A2&amp;"_AZ",IF(D2="Perry",A2&amp;"_PB",IF(D2="Gina",A2&amp;"_GB",IF(D2="Cameron",A2&amp;"_CA",IF(D2="Bruno",A2&amp;"_BDS",IF(D2="Daniel",A2&amp;"_DR",IF(D2="Monet",A2&amp;"_MW","")))))))</f>
        <v>2016-04-04_G-001 _BDS</v>
      </c>
      <c r="G2" s="88">
        <v>42604</v>
      </c>
      <c r="H2" s="88">
        <v>42607</v>
      </c>
      <c r="I2" s="118">
        <v>42628</v>
      </c>
      <c r="J2" s="87" t="str">
        <f>IF(AND(NOT(OR(G2="",G2="Ø")),H2=""),"In Progress",IF(AND(NOT(OR(H2="Ø",H2="")),NOT(OR(G2="Ø",G2=""))),"Completed",""))</f>
        <v>Completed</v>
      </c>
      <c r="K2" s="116" t="str">
        <f>IF(OR(J2="In Progress",J3="In Progress"),"In Progress",IF(OR(AND(J2="Completed",J3="Untraceable"),AND(J2="Untraceable",J3="Completed")),"Review",IF(OR(AND(J2="Completed",J3="Incomplete"),AND(J2="Incomplete",J3="Completed")),"Review",IF(OR(AND(J2="Completed",J3="Other"),AND(J2="Other",J3="Completed")),"Review",IF(OR(AND(J2="Incomplete",J3="Untraceable"),AND(J2="Untraceable",J3="Incomplete")),"Review",IF(OR(AND(J2="Other",J3="Untraceable"),AND(J2="Untraceable",J3="Other")),"Review",IF(OR(AND(J2="Incomplete",J3="Other"),AND(J2="Other",J3="Incomplete")),"Review",IF(AND(NOT(OR(H2="Ø",H2="")),NOT(OR(H3="Ø",H3="")),I2=""),"In Progress",IF(AND(J2="Untraceable",J3="Untraceable"),"Untraceable",IF(AND(NOT(OR(H2="Ø",H2="")),NOT(OR(H3="Ø",H3="")),NOT(OR(I2="Ø",I2=""))),"Completed",IF(AND(J2="Incomplete",J3="Incomplete"),"Incomplete",IF(AND(J2="Other",J3="Other"),"Other",""))))))))))))</f>
        <v>Completed</v>
      </c>
      <c r="L2" s="116" t="s">
        <v>0</v>
      </c>
      <c r="M2" s="49" t="s">
        <v>283</v>
      </c>
      <c r="N2" s="124" t="s">
        <v>25</v>
      </c>
      <c r="O2" s="116" t="s">
        <v>284</v>
      </c>
    </row>
    <row r="3" spans="1:15" x14ac:dyDescent="0.25">
      <c r="A3" s="125"/>
      <c r="B3" s="116"/>
      <c r="C3" s="116"/>
      <c r="D3" s="87" t="s">
        <v>113</v>
      </c>
      <c r="E3" s="87" t="s">
        <v>24</v>
      </c>
      <c r="F3" s="7" t="str">
        <f>IF(D3="Amina",A2&amp;"_AZ",IF(D3="Perry",A2&amp;"_PB",IF(D3="Gina",A2&amp;"_GB",IF(D3="Cameron",A2&amp;"_CA",IF(D3="Bruno",A2&amp;"_BDS",IF(D3="Daniel",A2&amp;"_DR",IF(D3="Monet",A2&amp;"_MW","")))))))</f>
        <v>2016-04-04_G-001 _DR</v>
      </c>
      <c r="G3" s="88">
        <v>42613</v>
      </c>
      <c r="H3" s="88">
        <v>42621</v>
      </c>
      <c r="I3" s="116"/>
      <c r="J3" s="87" t="str">
        <f t="shared" ref="J3:J49" si="0">IF(AND(NOT(OR(G3="",G3="Ø")),H3=""),"In Progress",IF(AND(NOT(OR(H3="Ø",H3="")),NOT(OR(G3="Ø",G3=""))),"Completed",""))</f>
        <v>Completed</v>
      </c>
      <c r="K3" s="116"/>
      <c r="L3" s="116"/>
      <c r="M3" s="50"/>
      <c r="N3" s="125"/>
      <c r="O3" s="116"/>
    </row>
    <row r="4" spans="1:15" x14ac:dyDescent="0.25">
      <c r="A4" s="131" t="s">
        <v>285</v>
      </c>
      <c r="B4" s="117" t="s">
        <v>286</v>
      </c>
      <c r="C4" s="116"/>
      <c r="D4" s="87" t="s">
        <v>113</v>
      </c>
      <c r="E4" s="87" t="s">
        <v>24</v>
      </c>
      <c r="F4" s="44" t="str">
        <f>IF(D4="Amina",A4&amp;"_AZ",IF(D4="Perry",A4&amp;"_PB",IF(D4="Gina",A4&amp;"_GB",IF(D4="Cameron",A4&amp;"_CA",IF(D4="Bruno",A4&amp;"_BDS",IF(D4="Daniel",A4&amp;"_DR",IF(D4="Monet",A4&amp;"_MW","")))))))</f>
        <v>2016-04-04_G-002_DR</v>
      </c>
      <c r="G4" s="93">
        <v>42604</v>
      </c>
      <c r="H4" s="93">
        <v>42611</v>
      </c>
      <c r="I4" s="142">
        <v>42628</v>
      </c>
      <c r="J4" s="91" t="str">
        <f t="shared" si="0"/>
        <v>Completed</v>
      </c>
      <c r="K4" s="125" t="str">
        <f>IF(OR(J4="In Progress",J5="In Progress"),"In Progress",IF(OR(AND(J4="Completed",J5="Untraceable"),AND(J4="Untraceable",J5="Completed")),"Review",IF(OR(AND(J4="Completed",J5="Incomplete"),AND(J4="Incomplete",J5="Completed")),"Review",IF(OR(AND(J4="Completed",J5="Other"),AND(J4="Other",J5="Completed")),"Review",IF(OR(AND(J4="Incomplete",J5="Untraceable"),AND(J4="Untraceable",J5="Incomplete")),"Review",IF(OR(AND(J4="Other",J5="Untraceable"),AND(J4="Untraceable",J5="Other")),"Review",IF(OR(AND(J4="Incomplete",J5="Other"),AND(J4="Other",J5="Incomplete")),"Review",IF(AND(NOT(OR(H4="Ø",H4="")),NOT(OR(H5="Ø",H5="")),I4=""),"In Progress",IF(AND(J4="Untraceable",J5="Untraceable"),"Untraceable",IF(AND(NOT(OR(H4="Ø",H4="")),NOT(OR(H5="Ø",H5="")),NOT(OR(I4="Ø",I4=""))),"Completed",IF(AND(J4="Incomplete",J5="Incomplete"),"Incomplete",IF(AND(J4="Other",J5="Other"),"Other",""))))))))))))</f>
        <v>Completed</v>
      </c>
      <c r="L4" s="125" t="s">
        <v>0</v>
      </c>
      <c r="M4" s="4"/>
      <c r="N4" s="124" t="s">
        <v>25</v>
      </c>
      <c r="O4" s="116" t="s">
        <v>287</v>
      </c>
    </row>
    <row r="5" spans="1:15" x14ac:dyDescent="0.25">
      <c r="A5" s="125"/>
      <c r="B5" s="116"/>
      <c r="C5" s="116"/>
      <c r="D5" s="87" t="s">
        <v>161</v>
      </c>
      <c r="E5" s="87" t="s">
        <v>24</v>
      </c>
      <c r="F5" s="5" t="str">
        <f>IF(D5="Amina",A4&amp;"_AZ",IF(D5="Perry",A4&amp;"_PB",IF(D5="Gina",A4&amp;"_GB",IF(D5="Cameron",A4&amp;"_CA",IF(D5="Bruno",A4&amp;"_BDS",IF(D5="Daniel",A4&amp;"_DR",IF(D5="Monet",A4&amp;"_MW","")))))))</f>
        <v>2016-04-04_G-002_BDS</v>
      </c>
      <c r="G5" s="88">
        <v>42612</v>
      </c>
      <c r="H5" s="88">
        <v>42613</v>
      </c>
      <c r="I5" s="134"/>
      <c r="J5" s="87" t="str">
        <f t="shared" si="0"/>
        <v>Completed</v>
      </c>
      <c r="K5" s="116"/>
      <c r="L5" s="116"/>
      <c r="M5" s="4"/>
      <c r="N5" s="125"/>
      <c r="O5" s="116"/>
    </row>
    <row r="6" spans="1:15" x14ac:dyDescent="0.25">
      <c r="A6" s="131" t="s">
        <v>288</v>
      </c>
      <c r="B6" s="117" t="s">
        <v>289</v>
      </c>
      <c r="C6" s="116"/>
      <c r="D6" s="87" t="s">
        <v>113</v>
      </c>
      <c r="E6" s="87" t="s">
        <v>24</v>
      </c>
      <c r="F6" s="5" t="str">
        <f>IF(D6="Amina",A6&amp;"_AZ",IF(D6="Perry",A6&amp;"_PB",IF(D6="Gina",A6&amp;"_GB",IF(D6="Cameron",A6&amp;"_CA",IF(D6="Bruno",A6&amp;"_BDS",IF(D6="Daniel",A6&amp;"_DR",IF(D6="Monet",A6&amp;"_MW","")))))))</f>
        <v>2016-04-04_G-003_DR</v>
      </c>
      <c r="G6" s="88">
        <v>42604</v>
      </c>
      <c r="H6" s="88">
        <v>42612</v>
      </c>
      <c r="I6" s="133">
        <v>42629</v>
      </c>
      <c r="J6" s="87" t="str">
        <f t="shared" si="0"/>
        <v>Completed</v>
      </c>
      <c r="K6" s="116" t="str">
        <f>IF(OR(J6="In Progress",J7="In Progress"),"In Progress",IF(OR(AND(J6="Completed",J7="Untraceable"),AND(J6="Untraceable",J7="Completed")),"Review",IF(OR(AND(J6="Completed",J7="Incomplete"),AND(J6="Incomplete",J7="Completed")),"Review",IF(OR(AND(J6="Completed",J7="Other"),AND(J6="Other",J7="Completed")),"Review",IF(OR(AND(J6="Incomplete",J7="Untraceable"),AND(J6="Untraceable",J7="Incomplete")),"Review",IF(OR(AND(J6="Other",J7="Untraceable"),AND(J6="Untraceable",J7="Other")),"Review",IF(OR(AND(J6="Incomplete",J7="Other"),AND(J6="Other",J7="Incomplete")),"Review",IF(AND(NOT(OR(H6="Ø",H6="")),NOT(OR(H7="Ø",H7="")),I6=""),"In Progress",IF(AND(J6="Untraceable",J7="Untraceable"),"Untraceable",IF(AND(NOT(OR(H6="Ø",H6="")),NOT(OR(H7="Ø",H7="")),NOT(OR(I6="Ø",I6=""))),"Completed",IF(AND(J6="Incomplete",J7="Incomplete"),"Incomplete",IF(AND(J6="Other",J7="Other"),"Other",""))))))))))))</f>
        <v>Completed</v>
      </c>
      <c r="L6" s="116" t="s">
        <v>0</v>
      </c>
      <c r="M6" s="4"/>
      <c r="N6" s="124" t="s">
        <v>25</v>
      </c>
      <c r="O6" s="116" t="s">
        <v>290</v>
      </c>
    </row>
    <row r="7" spans="1:15" x14ac:dyDescent="0.25">
      <c r="A7" s="125"/>
      <c r="B7" s="116"/>
      <c r="C7" s="116"/>
      <c r="D7" s="87" t="s">
        <v>161</v>
      </c>
      <c r="E7" s="87" t="s">
        <v>24</v>
      </c>
      <c r="F7" s="5" t="str">
        <f>IF(D7="Amina",A6&amp;"_AZ",IF(D7="Perry",A6&amp;"_PB",IF(D7="Gina",A6&amp;"_GB",IF(D7="Cameron",A6&amp;"_CA",IF(D7="Bruno",A6&amp;"_BDS",IF(D7="Daniel",A6&amp;"_DR",IF(D7="Monet",A6&amp;"_MW","")))))))</f>
        <v>2016-04-04_G-003_BDS</v>
      </c>
      <c r="G7" s="88">
        <v>42615</v>
      </c>
      <c r="H7" s="88">
        <v>42619</v>
      </c>
      <c r="I7" s="134"/>
      <c r="J7" s="87" t="str">
        <f t="shared" si="0"/>
        <v>Completed</v>
      </c>
      <c r="K7" s="116"/>
      <c r="L7" s="116"/>
      <c r="M7" s="4"/>
      <c r="N7" s="125"/>
      <c r="O7" s="116"/>
    </row>
    <row r="8" spans="1:15" x14ac:dyDescent="0.25">
      <c r="A8" s="131" t="s">
        <v>291</v>
      </c>
      <c r="B8" s="131" t="s">
        <v>292</v>
      </c>
      <c r="C8" s="124"/>
      <c r="D8" s="87" t="s">
        <v>161</v>
      </c>
      <c r="E8" s="87" t="s">
        <v>24</v>
      </c>
      <c r="F8" s="5" t="str">
        <f>IF(D8="Amina",A8&amp;"_AZ",IF(D8="Perry",A8&amp;"_PB",IF(D8="Gina",A8&amp;"_GB",IF(D8="Cameron",A8&amp;"_CA",IF(D8="Bruno",A8&amp;"_BDS",IF(D8="Daniel",A8&amp;"_DR",IF(D8="Monet",A8&amp;"_MW","")))))))</f>
        <v>2016-04-04_G-004_BDS</v>
      </c>
      <c r="G8" s="88">
        <v>42608</v>
      </c>
      <c r="H8" s="88">
        <v>42612</v>
      </c>
      <c r="I8" s="143" t="s">
        <v>293</v>
      </c>
      <c r="J8" s="87" t="str">
        <f t="shared" si="0"/>
        <v>Completed</v>
      </c>
      <c r="K8" s="124" t="str">
        <f>IF(OR(J8="In Progress",J9="In Progress"),"In Progress",IF(OR(AND(J8="Completed",J9="Untraceable"),AND(J8="Untraceable",J9="Completed")),"Review",IF(OR(AND(J8="Completed",J9="Incomplete"),AND(J8="Incomplete",J9="Completed")),"Review",IF(OR(AND(J8="Completed",J9="Other"),AND(J8="Other",J9="Completed")),"Review",IF(OR(AND(J8="Incomplete",J9="Untraceable"),AND(J8="Untraceable",J9="Incomplete")),"Review",IF(OR(AND(J8="Other",J9="Untraceable"),AND(J8="Untraceable",J9="Other")),"Review",IF(OR(AND(J8="Incomplete",J9="Other"),AND(J8="Other",J9="Incomplete")),"Review",IF(AND(NOT(OR(H8="Ø",H8="")),NOT(OR(H9="Ø",H9="")),I8=""),"In Progress",IF(AND(J8="Untraceable",J9="Untraceable"),"Untraceable",IF(AND(NOT(OR(H8="Ø",H8="")),NOT(OR(H9="Ø",H9="")),NOT(OR(I8="Ø",I8=""))),"Completed",IF(AND(J8="Incomplete",J9="Incomplete"),"Incomplete",IF(AND(J8="Other",J9="Other"),"Other",""))))))))))))</f>
        <v>Completed</v>
      </c>
      <c r="L8" s="124" t="s">
        <v>0</v>
      </c>
      <c r="M8" s="4"/>
      <c r="N8" s="124" t="s">
        <v>25</v>
      </c>
      <c r="O8" s="124" t="s">
        <v>294</v>
      </c>
    </row>
    <row r="9" spans="1:15" x14ac:dyDescent="0.25">
      <c r="A9" s="141"/>
      <c r="B9" s="141"/>
      <c r="C9" s="128"/>
      <c r="D9" s="87" t="s">
        <v>23</v>
      </c>
      <c r="E9" s="87" t="s">
        <v>24</v>
      </c>
      <c r="F9" s="5" t="str">
        <f>IF(D9="Amina",A8&amp;"_AZ",IF(D9="Perry",A8&amp;"_PB",IF(D9="Gina",A8&amp;"_GB",IF(D9="Cameron",A8&amp;"_CA",IF(D9="Bruno",A8&amp;"_BDS",IF(D9="Daniel",A8&amp;"_DR",IF(D9="Monet",A8&amp;"_MW","")))))))</f>
        <v>2016-04-04_G-004_CA</v>
      </c>
      <c r="G9" s="88">
        <v>42615</v>
      </c>
      <c r="H9" s="88">
        <v>42620</v>
      </c>
      <c r="I9" s="142"/>
      <c r="J9" s="87" t="str">
        <f t="shared" si="0"/>
        <v>Completed</v>
      </c>
      <c r="K9" s="128"/>
      <c r="L9" s="128"/>
      <c r="M9" s="4"/>
      <c r="N9" s="128"/>
      <c r="O9" s="128"/>
    </row>
    <row r="10" spans="1:15" x14ac:dyDescent="0.25">
      <c r="A10" s="131" t="s">
        <v>295</v>
      </c>
      <c r="B10" s="117" t="s">
        <v>296</v>
      </c>
      <c r="C10" s="116"/>
      <c r="D10" s="87" t="s">
        <v>30</v>
      </c>
      <c r="E10" s="87" t="s">
        <v>24</v>
      </c>
      <c r="F10" s="5" t="str">
        <f>IF(D10="Amina",A10&amp;"_AZ",IF(D10="Perry",A10&amp;"_PB",IF(D10="Gina",A10&amp;"_GB",IF(D10="Cameron",A10&amp;"_CA",IF(D10="Bruno",A10&amp;"_BDS",IF(D10="Daniel",A10&amp;"_DR",IF(D10="Monet",A10&amp;"_MW","")))))))</f>
        <v>2016-04-04_G-005_PB</v>
      </c>
      <c r="G10" s="88">
        <v>42613</v>
      </c>
      <c r="H10" s="88">
        <v>42615</v>
      </c>
      <c r="I10" s="133">
        <v>42615</v>
      </c>
      <c r="J10" s="87" t="str">
        <f t="shared" si="0"/>
        <v>Completed</v>
      </c>
      <c r="K10" s="116" t="str">
        <f>IF(OR(J10="In Progress",J11="In Progress"),"In Progress",IF(OR(AND(J10="Completed",J11="Untraceable"),AND(J10="Untraceable",J11="Completed")),"Review",IF(OR(AND(J10="Completed",J11="Incomplete"),AND(J10="Incomplete",J11="Completed")),"Review",IF(OR(AND(J10="Completed",J11="Other"),AND(J10="Other",J11="Completed")),"Review",IF(OR(AND(J10="Incomplete",J11="Untraceable"),AND(J10="Untraceable",J11="Incomplete")),"Review",IF(OR(AND(J10="Other",J11="Untraceable"),AND(J10="Untraceable",J11="Other")),"Review",IF(OR(AND(J10="Incomplete",J11="Other"),AND(J10="Other",J11="Incomplete")),"Review",IF(AND(NOT(OR(H10="Ø",H10="")),NOT(OR(H11="Ø",H11="")),I10=""),"In Progress",IF(AND(J10="Untraceable",J11="Untraceable"),"Untraceable",IF(AND(NOT(OR(H10="Ø",H10="")),NOT(OR(H11="Ø",H11="")),NOT(OR(I10="Ø",I10=""))),"Completed",IF(AND(J10="Incomplete",J11="Incomplete"),"Incomplete",IF(AND(J10="Other",J11="Other"),"Other",""))))))))))))</f>
        <v>Completed</v>
      </c>
      <c r="L10" s="116" t="s">
        <v>0</v>
      </c>
      <c r="M10" s="4"/>
      <c r="N10" s="124" t="s">
        <v>25</v>
      </c>
      <c r="O10" s="116" t="s">
        <v>297</v>
      </c>
    </row>
    <row r="11" spans="1:15" x14ac:dyDescent="0.25">
      <c r="A11" s="125"/>
      <c r="B11" s="116"/>
      <c r="C11" s="116"/>
      <c r="D11" s="87" t="s">
        <v>161</v>
      </c>
      <c r="E11" s="87" t="s">
        <v>24</v>
      </c>
      <c r="F11" s="5" t="str">
        <f>IF(D11="Amina",A10&amp;"_AZ",IF(D11="Perry",A10&amp;"_PB",IF(D11="Gina",A10&amp;"_GB",IF(D11="Cameron",A10&amp;"_CA",IF(D11="Bruno",A10&amp;"_BDS",IF(D11="Daniel",A10&amp;"_DR",IF(D11="Monet",A10&amp;"_MW","")))))))</f>
        <v>2016-04-04_G-005_BDS</v>
      </c>
      <c r="G11" s="88">
        <v>42614</v>
      </c>
      <c r="H11" s="88">
        <v>42615</v>
      </c>
      <c r="I11" s="134"/>
      <c r="J11" s="87" t="str">
        <f t="shared" si="0"/>
        <v>Completed</v>
      </c>
      <c r="K11" s="116"/>
      <c r="L11" s="116"/>
      <c r="M11" s="4"/>
      <c r="N11" s="125"/>
      <c r="O11" s="116"/>
    </row>
    <row r="12" spans="1:15" x14ac:dyDescent="0.25">
      <c r="A12" s="117" t="s">
        <v>298</v>
      </c>
      <c r="B12" s="117" t="s">
        <v>299</v>
      </c>
      <c r="C12" s="116"/>
      <c r="D12" s="87" t="s">
        <v>32</v>
      </c>
      <c r="E12" s="87" t="s">
        <v>24</v>
      </c>
      <c r="F12" s="5" t="str">
        <f>IF(D12="Amina",A12&amp;"_AZ",IF(D12="Perry",A12&amp;"_PB",IF(D12="Gina",A12&amp;"_GB",IF(D12="Cameron",A12&amp;"_CA",IF(D12="Bruno",A12&amp;"_BDS",IF(D12="Daniel",A12&amp;"_DR",IF(D12="Monet",A12&amp;"_MW","")))))))</f>
        <v>2016-04-04_R-001 _AZ</v>
      </c>
      <c r="G12" s="88">
        <v>42620</v>
      </c>
      <c r="H12" s="88">
        <v>42621</v>
      </c>
      <c r="I12" s="133"/>
      <c r="J12" s="87" t="str">
        <f t="shared" si="0"/>
        <v>Completed</v>
      </c>
      <c r="K12" s="116" t="s">
        <v>0</v>
      </c>
      <c r="L12" s="116" t="s">
        <v>0</v>
      </c>
      <c r="M12" s="4"/>
      <c r="N12" s="124" t="s">
        <v>25</v>
      </c>
      <c r="O12" s="116" t="s">
        <v>300</v>
      </c>
    </row>
    <row r="13" spans="1:15" x14ac:dyDescent="0.25">
      <c r="A13" s="116"/>
      <c r="B13" s="116"/>
      <c r="C13" s="116"/>
      <c r="D13" s="87" t="s">
        <v>23</v>
      </c>
      <c r="E13" s="87" t="s">
        <v>24</v>
      </c>
      <c r="F13" s="5" t="str">
        <f>IF(D13="Amina",A12&amp;"_AZ",IF(D13="Perry",A12&amp;"_PB",IF(D13="Gina",A12&amp;"_GB",IF(D13="Cameron",A12&amp;"_CA",IF(D13="Bruno",A12&amp;"_BDS",IF(D13="Daniel",A12&amp;"_DR",IF(D13="Monet",A12&amp;"_MW","")))))))</f>
        <v>2016-04-04_R-001 _CA</v>
      </c>
      <c r="G13" s="88">
        <v>42625</v>
      </c>
      <c r="H13" s="88">
        <v>42628</v>
      </c>
      <c r="I13" s="134"/>
      <c r="J13" s="87" t="str">
        <f t="shared" si="0"/>
        <v>Completed</v>
      </c>
      <c r="K13" s="116"/>
      <c r="L13" s="116"/>
      <c r="M13" s="4"/>
      <c r="N13" s="125"/>
      <c r="O13" s="116"/>
    </row>
    <row r="14" spans="1:15" x14ac:dyDescent="0.25">
      <c r="A14" s="117" t="s">
        <v>301</v>
      </c>
      <c r="B14" s="117" t="s">
        <v>302</v>
      </c>
      <c r="C14" s="116"/>
      <c r="D14" s="87" t="s">
        <v>30</v>
      </c>
      <c r="E14" s="87" t="s">
        <v>24</v>
      </c>
      <c r="F14" s="5" t="str">
        <f>IF(D14="Amina",A14&amp;"_AZ",IF(D14="Perry",A14&amp;"_PB",IF(D14="Gina",A14&amp;"_GB",IF(D14="Cameron",A14&amp;"_CA",IF(D14="Bruno",A14&amp;"_BDS",IF(D14="Daniel",A14&amp;"_DR",IF(D14="Monet",A14&amp;"_MW","")))))))</f>
        <v>2016-04-04_R-002_PB</v>
      </c>
      <c r="G14" s="88">
        <v>42619</v>
      </c>
      <c r="H14" s="88">
        <v>42625</v>
      </c>
      <c r="I14" s="133">
        <v>42641</v>
      </c>
      <c r="J14" s="87" t="str">
        <f t="shared" si="0"/>
        <v>Completed</v>
      </c>
      <c r="K14" s="116" t="str">
        <f>IF(OR(J14="In Progress",J15="In Progress"),"In Progress",IF(OR(AND(J14="Completed",J15="Untraceable"),AND(J14="Untraceable",J15="Completed")),"Review",IF(OR(AND(J14="Completed",J15="Incomplete"),AND(J14="Incomplete",J15="Completed")),"Review",IF(OR(AND(J14="Completed",J15="Other"),AND(J14="Other",J15="Completed")),"Review",IF(OR(AND(J14="Incomplete",J15="Untraceable"),AND(J14="Untraceable",J15="Incomplete")),"Review",IF(OR(AND(J14="Other",J15="Untraceable"),AND(J14="Untraceable",J15="Other")),"Review",IF(OR(AND(J14="Incomplete",J15="Other"),AND(J14="Other",J15="Incomplete")),"Review",IF(AND(NOT(OR(H14="Ø",H14="")),NOT(OR(H15="Ø",H15="")),I14=""),"In Progress",IF(AND(J14="Untraceable",J15="Untraceable"),"Untraceable",IF(AND(NOT(OR(H14="Ø",H14="")),NOT(OR(H15="Ø",H15="")),NOT(OR(I14="Ø",I14=""))),"Completed",IF(AND(J14="Incomplete",J15="Incomplete"),"Incomplete",IF(AND(J14="Other",J15="Other"),"Other",""))))))))))))</f>
        <v>Completed</v>
      </c>
      <c r="L14" s="116" t="s">
        <v>0</v>
      </c>
      <c r="M14" s="4"/>
      <c r="N14" s="124" t="s">
        <v>25</v>
      </c>
      <c r="O14" s="116" t="s">
        <v>303</v>
      </c>
    </row>
    <row r="15" spans="1:15" x14ac:dyDescent="0.25">
      <c r="A15" s="116"/>
      <c r="B15" s="116"/>
      <c r="C15" s="116"/>
      <c r="D15" s="87" t="s">
        <v>23</v>
      </c>
      <c r="E15" s="87" t="s">
        <v>24</v>
      </c>
      <c r="F15" s="5" t="str">
        <f>IF(D15="Amina",A14&amp;"_AZ",IF(D15="Perry",A14&amp;"_PB",IF(D15="Gina",A14&amp;"_GB",IF(D15="Cameron",A14&amp;"_CA",IF(D15="Bruno",A14&amp;"_BDS",IF(D15="Daniel",A14&amp;"_DR",IF(D15="Monet",A14&amp;"_MW","")))))))</f>
        <v>2016-04-04_R-002_CA</v>
      </c>
      <c r="G15" s="88">
        <v>42629</v>
      </c>
      <c r="H15" s="88">
        <v>42634</v>
      </c>
      <c r="I15" s="134"/>
      <c r="J15" s="87" t="str">
        <f t="shared" si="0"/>
        <v>Completed</v>
      </c>
      <c r="K15" s="116"/>
      <c r="L15" s="116"/>
      <c r="M15" s="4"/>
      <c r="N15" s="125"/>
      <c r="O15" s="116"/>
    </row>
    <row r="16" spans="1:15" x14ac:dyDescent="0.25">
      <c r="A16" s="117" t="s">
        <v>304</v>
      </c>
      <c r="B16" s="117" t="s">
        <v>305</v>
      </c>
      <c r="C16" s="116"/>
      <c r="D16" s="87" t="s">
        <v>161</v>
      </c>
      <c r="E16" s="87" t="s">
        <v>24</v>
      </c>
      <c r="F16" s="5" t="str">
        <f>IF(D16="Amina",A16&amp;"_AZ",IF(D16="Perry",A16&amp;"_PB",IF(D16="Gina",A16&amp;"_GB",IF(D16="Cameron",A16&amp;"_CA",IF(D16="Bruno",A16&amp;"_BDS",IF(D16="Daniel",A16&amp;"_DR",IF(D16="Monet",A16&amp;"_MW","")))))))</f>
        <v>2016-04-04_R-003_BDS</v>
      </c>
      <c r="G16" s="88">
        <v>42620</v>
      </c>
      <c r="H16" s="88">
        <v>42622</v>
      </c>
      <c r="I16" s="133">
        <v>42632</v>
      </c>
      <c r="J16" s="87" t="str">
        <f t="shared" si="0"/>
        <v>Completed</v>
      </c>
      <c r="K16" s="116" t="str">
        <f>IF(OR(J16="In Progress",J17="In Progress"),"In Progress",IF(OR(AND(J16="Completed",J17="Untraceable"),AND(J16="Untraceable",J17="Completed")),"Review",IF(OR(AND(J16="Completed",J17="Incomplete"),AND(J16="Incomplete",J17="Completed")),"Review",IF(OR(AND(J16="Completed",J17="Other"),AND(J16="Other",J17="Completed")),"Review",IF(OR(AND(J16="Incomplete",J17="Untraceable"),AND(J16="Untraceable",J17="Incomplete")),"Review",IF(OR(AND(J16="Other",J17="Untraceable"),AND(J16="Untraceable",J17="Other")),"Review",IF(OR(AND(J16="Incomplete",J17="Other"),AND(J16="Other",J17="Incomplete")),"Review",IF(AND(NOT(OR(H16="Ø",H16="")),NOT(OR(H17="Ø",H17="")),I16=""),"In Progress",IF(AND(J16="Untraceable",J17="Untraceable"),"Untraceable",IF(AND(NOT(OR(H16="Ø",H16="")),NOT(OR(H17="Ø",H17="")),NOT(OR(I16="Ø",I16=""))),"Completed",IF(AND(J16="Incomplete",J17="Incomplete"),"Incomplete",IF(AND(J16="Other",J17="Other"),"Other",""))))))))))))</f>
        <v>Completed</v>
      </c>
      <c r="L16" s="116" t="s">
        <v>0</v>
      </c>
      <c r="M16" s="4"/>
      <c r="N16" s="124" t="s">
        <v>25</v>
      </c>
      <c r="O16" s="116" t="s">
        <v>306</v>
      </c>
    </row>
    <row r="17" spans="1:15" x14ac:dyDescent="0.25">
      <c r="A17" s="116"/>
      <c r="B17" s="116"/>
      <c r="C17" s="116"/>
      <c r="D17" s="87" t="s">
        <v>32</v>
      </c>
      <c r="E17" s="87" t="s">
        <v>24</v>
      </c>
      <c r="F17" s="5" t="str">
        <f>IF(D17="Amina",A16&amp;"_AZ",IF(D17="Perry",A16&amp;"_PB",IF(D17="Gina",A16&amp;"_GB",IF(D17="Cameron",A16&amp;"_CA",IF(D17="Bruno",A16&amp;"_BDS",IF(D17="Daniel",A16&amp;"_DR",IF(D17="Monet",A16&amp;"_MW","")))))))</f>
        <v>2016-04-04_R-003_AZ</v>
      </c>
      <c r="G17" s="88">
        <v>42621</v>
      </c>
      <c r="H17" s="88">
        <v>42627</v>
      </c>
      <c r="I17" s="134"/>
      <c r="J17" s="87" t="str">
        <f t="shared" si="0"/>
        <v>Completed</v>
      </c>
      <c r="K17" s="116"/>
      <c r="L17" s="116"/>
      <c r="M17" s="4"/>
      <c r="N17" s="125"/>
      <c r="O17" s="116"/>
    </row>
    <row r="18" spans="1:15" x14ac:dyDescent="0.25">
      <c r="A18" s="117" t="s">
        <v>307</v>
      </c>
      <c r="B18" s="117" t="s">
        <v>308</v>
      </c>
      <c r="C18" s="116"/>
      <c r="D18" s="87" t="s">
        <v>27</v>
      </c>
      <c r="E18" s="87" t="s">
        <v>24</v>
      </c>
      <c r="F18" s="5" t="str">
        <f>IF(D18="Amina",A18&amp;"_AZ",IF(D18="Perry",A18&amp;"_PB",IF(D18="Gina",A18&amp;"_GB",IF(D18="Cameron",A18&amp;"_CA",IF(D18="Bruno",A18&amp;"_BDS",IF(D18="Daniel",A18&amp;"_DR",IF(D18="Monet",A18&amp;"_MW","")))))))</f>
        <v>2016-04-04_R-004_GB</v>
      </c>
      <c r="G18" s="88">
        <v>42626</v>
      </c>
      <c r="H18" s="88">
        <v>42627</v>
      </c>
      <c r="I18" s="133">
        <v>42635</v>
      </c>
      <c r="J18" s="87" t="str">
        <f t="shared" si="0"/>
        <v>Completed</v>
      </c>
      <c r="K18" s="116" t="str">
        <f>IF(OR(J18="In Progress",J19="In Progress"),"In Progress",IF(OR(AND(J18="Completed",J19="Untraceable"),AND(J18="Untraceable",J19="Completed")),"Review",IF(OR(AND(J18="Completed",J19="Incomplete"),AND(J18="Incomplete",J19="Completed")),"Review",IF(OR(AND(J18="Completed",J19="Other"),AND(J18="Other",J19="Completed")),"Review",IF(OR(AND(J18="Incomplete",J19="Untraceable"),AND(J18="Untraceable",J19="Incomplete")),"Review",IF(OR(AND(J18="Other",J19="Untraceable"),AND(J18="Untraceable",J19="Other")),"Review",IF(OR(AND(J18="Incomplete",J19="Other"),AND(J18="Other",J19="Incomplete")),"Review",IF(AND(NOT(OR(H18="Ø",H18="")),NOT(OR(H19="Ø",H19="")),I18=""),"In Progress",IF(AND(J18="Untraceable",J19="Untraceable"),"Untraceable",IF(AND(NOT(OR(H18="Ø",H18="")),NOT(OR(H19="Ø",H19="")),NOT(OR(I18="Ø",I18=""))),"Completed",IF(AND(J18="Incomplete",J19="Incomplete"),"Incomplete",IF(AND(J18="Other",J19="Other"),"Other",""))))))))))))</f>
        <v>Completed</v>
      </c>
      <c r="L18" s="116" t="s">
        <v>0</v>
      </c>
      <c r="M18" s="4" t="s">
        <v>309</v>
      </c>
      <c r="N18" s="124" t="s">
        <v>25</v>
      </c>
      <c r="O18" s="116" t="s">
        <v>310</v>
      </c>
    </row>
    <row r="19" spans="1:15" x14ac:dyDescent="0.25">
      <c r="A19" s="116"/>
      <c r="B19" s="116"/>
      <c r="C19" s="116"/>
      <c r="D19" s="87" t="s">
        <v>161</v>
      </c>
      <c r="E19" s="87" t="s">
        <v>24</v>
      </c>
      <c r="F19" s="5" t="str">
        <f>IF(D19="Amina",A18&amp;"_AZ",IF(D19="Perry",A18&amp;"_PB",IF(D19="Gina",A18&amp;"_GB",IF(D19="Cameron",A18&amp;"_CA",IF(D19="Bruno",A18&amp;"_BDS",IF(D19="Daniel",A18&amp;"_DR",IF(D19="Monet",A18&amp;"_MW","")))))))</f>
        <v>2016-04-04_R-004_BDS</v>
      </c>
      <c r="G19" s="88">
        <v>42626</v>
      </c>
      <c r="H19" s="88">
        <v>42627</v>
      </c>
      <c r="I19" s="134"/>
      <c r="J19" s="87" t="str">
        <f t="shared" si="0"/>
        <v>Completed</v>
      </c>
      <c r="K19" s="116"/>
      <c r="L19" s="116"/>
      <c r="M19" s="4"/>
      <c r="N19" s="125"/>
      <c r="O19" s="116"/>
    </row>
    <row r="20" spans="1:15" x14ac:dyDescent="0.25">
      <c r="A20" s="117" t="s">
        <v>311</v>
      </c>
      <c r="B20" s="117" t="s">
        <v>312</v>
      </c>
      <c r="C20" s="116"/>
      <c r="D20" s="87" t="s">
        <v>27</v>
      </c>
      <c r="E20" s="87" t="s">
        <v>24</v>
      </c>
      <c r="F20" s="5" t="str">
        <f>IF(D20="Amina",A20&amp;"_AZ",IF(D20="Perry",A20&amp;"_PB",IF(D20="Gina",A20&amp;"_GB",IF(D20="Cameron",A20&amp;"_CA",IF(D20="Bruno",A20&amp;"_BDS",IF(D20="Daniel",A20&amp;"_DR",IF(D20="Monet",A20&amp;"_MW","")))))))</f>
        <v>2016-04-04_R-005_GB</v>
      </c>
      <c r="G20" s="88">
        <v>42627</v>
      </c>
      <c r="H20" s="88">
        <v>42635</v>
      </c>
      <c r="I20" s="133">
        <v>42647</v>
      </c>
      <c r="J20" s="87" t="str">
        <f t="shared" si="0"/>
        <v>Completed</v>
      </c>
      <c r="K20" s="116" t="s">
        <v>0</v>
      </c>
      <c r="L20" s="116" t="s">
        <v>0</v>
      </c>
      <c r="M20" s="4" t="s">
        <v>313</v>
      </c>
      <c r="N20" s="124" t="s">
        <v>25</v>
      </c>
      <c r="O20" s="116" t="s">
        <v>314</v>
      </c>
    </row>
    <row r="21" spans="1:15" x14ac:dyDescent="0.25">
      <c r="A21" s="116"/>
      <c r="B21" s="116"/>
      <c r="C21" s="116"/>
      <c r="D21" s="87" t="s">
        <v>32</v>
      </c>
      <c r="E21" s="87" t="s">
        <v>24</v>
      </c>
      <c r="F21" s="5" t="str">
        <f>IF(D21="Amina",A20&amp;"_AZ",IF(D21="Perry",A20&amp;"_PB",IF(D21="Gina",A20&amp;"_GB",IF(D21="Cameron",A20&amp;"_CA",IF(D21="Bruno",A20&amp;"_BDS",IF(D21="Daniel",A20&amp;"_DR",IF(D21="Monet",A20&amp;"_MW","")))))))</f>
        <v>2016-04-04_R-005_AZ</v>
      </c>
      <c r="G21" s="88">
        <v>42626</v>
      </c>
      <c r="H21" s="88">
        <v>42633</v>
      </c>
      <c r="I21" s="134"/>
      <c r="J21" s="87" t="str">
        <f t="shared" si="0"/>
        <v>Completed</v>
      </c>
      <c r="K21" s="116"/>
      <c r="L21" s="116"/>
      <c r="M21" s="4"/>
      <c r="N21" s="125"/>
      <c r="O21" s="116"/>
    </row>
    <row r="22" spans="1:15" x14ac:dyDescent="0.25">
      <c r="A22" s="131" t="s">
        <v>315</v>
      </c>
      <c r="B22" s="131" t="s">
        <v>316</v>
      </c>
      <c r="C22" s="124"/>
      <c r="D22" s="87" t="s">
        <v>23</v>
      </c>
      <c r="E22" s="87" t="s">
        <v>24</v>
      </c>
      <c r="F22" s="5" t="str">
        <f>IF(D22="Amina",A22&amp;"_AZ",IF(D22="Perry",A22&amp;"_PB",IF(D22="Gina",A22&amp;"_GB",IF(D22="Cameron",A22&amp;"_CA",IF(D22="Bruno",A22&amp;"_BDS",IF(D22="Daniel",A22&amp;"_DR",IF(D22="Monet",A22&amp;"_MW","")))))))</f>
        <v>2016-04-04_R-006_CA</v>
      </c>
      <c r="G22" s="88">
        <v>42621</v>
      </c>
      <c r="H22" s="88">
        <v>42625</v>
      </c>
      <c r="I22" s="133">
        <v>42642</v>
      </c>
      <c r="J22" s="87" t="str">
        <f t="shared" si="0"/>
        <v>Completed</v>
      </c>
      <c r="K22" s="124" t="str">
        <f>IF(OR(J22="In Progress",J23="In Progress"),"In Progress",IF(OR(AND(J22="Completed",J23="Untraceable"),AND(J22="Untraceable",J23="Completed")),"Review",IF(OR(AND(J22="Completed",J23="Incomplete"),AND(J22="Incomplete",J23="Completed")),"Review",IF(OR(AND(J22="Completed",J23="Other"),AND(J22="Other",J23="Completed")),"Review",IF(OR(AND(J22="Incomplete",J23="Untraceable"),AND(J22="Untraceable",J23="Incomplete")),"Review",IF(OR(AND(J22="Other",J23="Untraceable"),AND(J22="Untraceable",J23="Other")),"Review",IF(OR(AND(J22="Incomplete",J23="Other"),AND(J22="Other",J23="Incomplete")),"Review",IF(AND(NOT(OR(H22="Ø",H22="")),NOT(OR(H23="Ø",H23="")),I22=""),"In Progress",IF(AND(J22="Untraceable",J23="Untraceable"),"Untraceable",IF(AND(NOT(OR(H22="Ø",H22="")),NOT(OR(H23="Ø",H23="")),NOT(OR(I22="Ø",I22=""))),"Completed",IF(AND(J22="Incomplete",J23="Incomplete"),"Incomplete",IF(AND(J22="Other",J23="Other"),"Other",""))))))))))))</f>
        <v>Completed</v>
      </c>
      <c r="L22" s="124" t="s">
        <v>0</v>
      </c>
      <c r="M22" s="4" t="s">
        <v>317</v>
      </c>
      <c r="N22" s="124" t="s">
        <v>25</v>
      </c>
      <c r="O22" s="124" t="s">
        <v>318</v>
      </c>
    </row>
    <row r="23" spans="1:15" x14ac:dyDescent="0.25">
      <c r="A23" s="141"/>
      <c r="B23" s="128"/>
      <c r="C23" s="128"/>
      <c r="D23" s="87" t="s">
        <v>30</v>
      </c>
      <c r="E23" s="87" t="s">
        <v>24</v>
      </c>
      <c r="F23" s="5" t="str">
        <f>IF(D23="Amina",A22&amp;"_AZ",IF(D23="Perry",A22&amp;"_PB",IF(D23="Gina",A22&amp;"_GB",IF(D23="Cameron",A22&amp;"_CA",IF(D23="Bruno",A22&amp;"_BDS",IF(D23="Daniel",A22&amp;"_DR",IF(D23="Monet",A22&amp;"_MW","")))))))</f>
        <v>2016-04-04_R-006_PB</v>
      </c>
      <c r="G23" s="88">
        <v>42626</v>
      </c>
      <c r="H23" s="88">
        <v>42628</v>
      </c>
      <c r="I23" s="142"/>
      <c r="J23" s="87" t="str">
        <f t="shared" si="0"/>
        <v>Completed</v>
      </c>
      <c r="K23" s="128"/>
      <c r="L23" s="128"/>
      <c r="M23" s="4" t="s">
        <v>319</v>
      </c>
      <c r="N23" s="128"/>
      <c r="O23" s="128"/>
    </row>
    <row r="24" spans="1:15" x14ac:dyDescent="0.25">
      <c r="A24" s="117" t="s">
        <v>320</v>
      </c>
      <c r="B24" s="117" t="s">
        <v>321</v>
      </c>
      <c r="C24" s="116"/>
      <c r="D24" s="87" t="s">
        <v>23</v>
      </c>
      <c r="E24" s="87" t="s">
        <v>24</v>
      </c>
      <c r="F24" s="5" t="str">
        <f>IF(D24="Amina",A24&amp;"_AZ",IF(D24="Perry",A24&amp;"_PB",IF(D24="Gina",A24&amp;"_GB",IF(D24="Cameron",A24&amp;"_CA",IF(D24="Bruno",A24&amp;"_BDS",IF(D24="Daniel",A24&amp;"_DR",IF(D24="Monet",A24&amp;"_MW","")))))))</f>
        <v>2016-04-04_R-007_CA</v>
      </c>
      <c r="G24" s="88">
        <v>42620</v>
      </c>
      <c r="H24" s="88">
        <v>42621</v>
      </c>
      <c r="I24" s="133">
        <v>42628</v>
      </c>
      <c r="J24" s="87" t="str">
        <f t="shared" si="0"/>
        <v>Completed</v>
      </c>
      <c r="K24" s="116" t="str">
        <f>IF(OR(J24="In Progress",J25="In Progress"),"In Progress",IF(OR(AND(J24="Completed",J25="Untraceable"),AND(J24="Untraceable",J25="Completed")),"Review",IF(OR(AND(J24="Completed",J25="Incomplete"),AND(J24="Incomplete",J25="Completed")),"Review",IF(OR(AND(J24="Completed",J25="Other"),AND(J24="Other",J25="Completed")),"Review",IF(OR(AND(J24="Incomplete",J25="Untraceable"),AND(J24="Untraceable",J25="Incomplete")),"Review",IF(OR(AND(J24="Other",J25="Untraceable"),AND(J24="Untraceable",J25="Other")),"Review",IF(OR(AND(J24="Incomplete",J25="Other"),AND(J24="Other",J25="Incomplete")),"Review",IF(AND(NOT(OR(H24="Ø",H24="")),NOT(OR(H25="Ø",H25="")),I24=""),"In Progress",IF(AND(J24="Untraceable",J25="Untraceable"),"Untraceable",IF(AND(NOT(OR(H24="Ø",H24="")),NOT(OR(H25="Ø",H25="")),NOT(OR(I24="Ø",I24=""))),"Completed",IF(AND(J24="Incomplete",J25="Incomplete"),"Incomplete",IF(AND(J24="Other",J25="Other"),"Other",""))))))))))))</f>
        <v>Completed</v>
      </c>
      <c r="L24" s="144" t="s">
        <v>0</v>
      </c>
      <c r="M24" s="4"/>
      <c r="N24" s="124" t="s">
        <v>25</v>
      </c>
      <c r="O24" s="116" t="s">
        <v>322</v>
      </c>
    </row>
    <row r="25" spans="1:15" x14ac:dyDescent="0.25">
      <c r="A25" s="116"/>
      <c r="B25" s="116"/>
      <c r="C25" s="116"/>
      <c r="D25" s="87" t="s">
        <v>161</v>
      </c>
      <c r="E25" s="87" t="s">
        <v>24</v>
      </c>
      <c r="F25" s="5" t="str">
        <f>IF(D25="Amina",A24&amp;"_AZ",IF(D25="Perry",A24&amp;"_PB",IF(D25="Gina",A24&amp;"_GB",IF(D25="Cameron",A24&amp;"_CA",IF(D25="Bruno",A24&amp;"_BDS",IF(D25="Daniel",A24&amp;"_DR",IF(D25="Monet",A24&amp;"_MW","")))))))</f>
        <v>2016-04-04_R-007_BDS</v>
      </c>
      <c r="G25" s="88">
        <v>42625</v>
      </c>
      <c r="H25" s="88">
        <v>42626</v>
      </c>
      <c r="I25" s="134"/>
      <c r="J25" s="87" t="str">
        <f t="shared" si="0"/>
        <v>Completed</v>
      </c>
      <c r="K25" s="116"/>
      <c r="L25" s="144"/>
      <c r="M25" s="4"/>
      <c r="N25" s="125"/>
      <c r="O25" s="116"/>
    </row>
    <row r="26" spans="1:15" x14ac:dyDescent="0.25">
      <c r="A26" s="117" t="s">
        <v>323</v>
      </c>
      <c r="B26" s="117" t="s">
        <v>324</v>
      </c>
      <c r="C26" s="116"/>
      <c r="D26" s="87" t="s">
        <v>23</v>
      </c>
      <c r="E26" s="87" t="s">
        <v>24</v>
      </c>
      <c r="F26" s="5" t="str">
        <f>IF(D26="Amina",A26&amp;"_AZ",IF(D26="Perry",A26&amp;"_PB",IF(D26="Gina",A26&amp;"_GB",IF(D26="Cameron",A26&amp;"_CA",IF(D26="Bruno",A26&amp;"_BDS",IF(D26="Daniel",A26&amp;"_DR",IF(D26="Monet",A26&amp;"_MW","")))))))</f>
        <v>2016-04-04_R-008_CA</v>
      </c>
      <c r="G26" s="88">
        <v>42628</v>
      </c>
      <c r="H26" s="88">
        <v>42629</v>
      </c>
      <c r="I26" s="133">
        <v>42634</v>
      </c>
      <c r="J26" s="87" t="str">
        <f t="shared" si="0"/>
        <v>Completed</v>
      </c>
      <c r="K26" s="116" t="str">
        <f>IF(OR(J26="In Progress",J27="In Progress"),"In Progress",IF(OR(AND(J26="Completed",J27="Untraceable"),AND(J26="Untraceable",J27="Completed")),"Review",IF(OR(AND(J26="Completed",J27="Incomplete"),AND(J26="Incomplete",J27="Completed")),"Review",IF(OR(AND(J26="Completed",J27="Other"),AND(J26="Other",J27="Completed")),"Review",IF(OR(AND(J26="Incomplete",J27="Untraceable"),AND(J26="Untraceable",J27="Incomplete")),"Review",IF(OR(AND(J26="Other",J27="Untraceable"),AND(J26="Untraceable",J27="Other")),"Review",IF(OR(AND(J26="Incomplete",J27="Other"),AND(J26="Other",J27="Incomplete")),"Review",IF(AND(NOT(OR(H26="Ø",H26="")),NOT(OR(H27="Ø",H27="")),I26=""),"In Progress",IF(AND(J26="Untraceable",J27="Untraceable"),"Untraceable",IF(AND(NOT(OR(H26="Ø",H26="")),NOT(OR(H27="Ø",H27="")),NOT(OR(I26="Ø",I26=""))),"Completed",IF(AND(J26="Incomplete",J27="Incomplete"),"Incomplete",IF(AND(J26="Other",J27="Other"),"Other",""))))))))))))</f>
        <v>Completed</v>
      </c>
      <c r="L26" s="116" t="s">
        <v>0</v>
      </c>
      <c r="M26" s="4"/>
      <c r="N26" s="124" t="s">
        <v>25</v>
      </c>
      <c r="O26" s="116" t="s">
        <v>325</v>
      </c>
    </row>
    <row r="27" spans="1:15" x14ac:dyDescent="0.25">
      <c r="A27" s="116"/>
      <c r="B27" s="116"/>
      <c r="C27" s="116"/>
      <c r="D27" s="87" t="s">
        <v>161</v>
      </c>
      <c r="E27" s="87" t="s">
        <v>24</v>
      </c>
      <c r="F27" s="5" t="str">
        <f>IF(D27="Amina",A26&amp;"_AZ",IF(D27="Perry",A26&amp;"_PB",IF(D27="Gina",A26&amp;"_GB",IF(D27="Cameron",A26&amp;"_CA",IF(D27="Bruno",A26&amp;"_BDS",IF(D27="Daniel",A26&amp;"_DR",IF(D27="Monet",A26&amp;"_MW","")))))))</f>
        <v>2016-04-04_R-008_BDS</v>
      </c>
      <c r="G27" s="88">
        <v>42628</v>
      </c>
      <c r="H27" s="88">
        <v>42629</v>
      </c>
      <c r="I27" s="134"/>
      <c r="J27" s="87" t="str">
        <f t="shared" si="0"/>
        <v>Completed</v>
      </c>
      <c r="K27" s="116"/>
      <c r="L27" s="116"/>
      <c r="M27" s="4"/>
      <c r="N27" s="125"/>
      <c r="O27" s="116"/>
    </row>
    <row r="28" spans="1:15" x14ac:dyDescent="0.25">
      <c r="A28" s="117" t="s">
        <v>326</v>
      </c>
      <c r="B28" s="117" t="s">
        <v>327</v>
      </c>
      <c r="C28" s="116"/>
      <c r="D28" s="87" t="s">
        <v>50</v>
      </c>
      <c r="E28" s="87"/>
      <c r="F28" s="5" t="str">
        <f>IF(D28="Amina",A28&amp;"_AZ",IF(D28="Perry",A28&amp;"_PB",IF(D28="Gina",A28&amp;"_GB",IF(D28="Cameron",A28&amp;"_CA",IF(D28="Bruno",A28&amp;"_BDS",IF(D28="Daniel",A28&amp;"_DR",IF(D28="Monet",A28&amp;"_MW","")))))))</f>
        <v/>
      </c>
      <c r="G28" s="88"/>
      <c r="H28" s="88"/>
      <c r="I28" s="133" t="s">
        <v>51</v>
      </c>
      <c r="J28" s="87" t="str">
        <f t="shared" si="0"/>
        <v/>
      </c>
      <c r="K28" s="116" t="s">
        <v>1</v>
      </c>
      <c r="L28" s="116" t="str">
        <f>IF(K28="Untraceable","Ignore",IF(K28="Incomplete","Ignore",IF(K28="Other","Ignore","")))</f>
        <v>Ignore</v>
      </c>
      <c r="M28" s="4"/>
      <c r="N28" s="124" t="s">
        <v>53</v>
      </c>
      <c r="O28" s="116"/>
    </row>
    <row r="29" spans="1:15" x14ac:dyDescent="0.25">
      <c r="A29" s="116"/>
      <c r="B29" s="116"/>
      <c r="C29" s="116"/>
      <c r="D29" s="87" t="s">
        <v>50</v>
      </c>
      <c r="E29" s="87"/>
      <c r="F29" s="5" t="str">
        <f>IF(D29="Amina",A28&amp;"_AZ",IF(D29="Perry",A28&amp;"_PB",IF(D29="Gina",A28&amp;"_GB",IF(D29="Cameron",A28&amp;"_CA",IF(D29="Bruno",A28&amp;"_BDS",IF(D29="Daniel",A28&amp;"_DR",IF(D29="Monet",A28&amp;"_MW","")))))))</f>
        <v/>
      </c>
      <c r="G29" s="88"/>
      <c r="H29" s="88"/>
      <c r="I29" s="134"/>
      <c r="J29" s="87" t="str">
        <f t="shared" si="0"/>
        <v/>
      </c>
      <c r="K29" s="116"/>
      <c r="L29" s="116"/>
      <c r="M29" s="4"/>
      <c r="N29" s="125"/>
      <c r="O29" s="116"/>
    </row>
    <row r="30" spans="1:15" x14ac:dyDescent="0.25">
      <c r="A30" s="117" t="s">
        <v>328</v>
      </c>
      <c r="B30" s="117" t="s">
        <v>329</v>
      </c>
      <c r="C30" s="116"/>
      <c r="D30" s="87" t="s">
        <v>161</v>
      </c>
      <c r="E30" s="87" t="s">
        <v>24</v>
      </c>
      <c r="F30" s="5" t="str">
        <f>IF(D30="Amina",A30&amp;"_AZ",IF(D30="Perry",A30&amp;"_PB",IF(D30="Gina",A30&amp;"_GB",IF(D30="Cameron",A30&amp;"_CA",IF(D30="Bruno",A30&amp;"_BDS",IF(D30="Daniel",A30&amp;"_DR",IF(D30="Monet",A30&amp;"_MW","")))))))</f>
        <v>2016-04-04_R-010_BDS</v>
      </c>
      <c r="G30" s="88">
        <v>42642</v>
      </c>
      <c r="H30" s="88">
        <v>42643</v>
      </c>
      <c r="I30" s="133">
        <v>42646</v>
      </c>
      <c r="J30" s="87" t="str">
        <f t="shared" si="0"/>
        <v>Completed</v>
      </c>
      <c r="K30" s="116" t="s">
        <v>2</v>
      </c>
      <c r="L30" s="116" t="s">
        <v>0</v>
      </c>
      <c r="M30" s="6" t="s">
        <v>330</v>
      </c>
      <c r="N30" s="124" t="s">
        <v>53</v>
      </c>
      <c r="O30" s="116"/>
    </row>
    <row r="31" spans="1:15" x14ac:dyDescent="0.25">
      <c r="A31" s="116"/>
      <c r="B31" s="116"/>
      <c r="C31" s="116"/>
      <c r="D31" s="87" t="s">
        <v>23</v>
      </c>
      <c r="E31" s="87" t="s">
        <v>24</v>
      </c>
      <c r="F31" s="5" t="str">
        <f>IF(D31="Amina",A30&amp;"_AZ",IF(D31="Perry",A30&amp;"_PB",IF(D31="Gina",A30&amp;"_GB",IF(D31="Cameron",A30&amp;"_CA",IF(D31="Bruno",A30&amp;"_BDS",IF(D31="Daniel",A30&amp;"_DR",IF(D31="Monet",A30&amp;"_MW","")))))))</f>
        <v>2016-04-04_R-010_CA</v>
      </c>
      <c r="G31" s="88">
        <v>42642</v>
      </c>
      <c r="H31" s="88">
        <v>42646</v>
      </c>
      <c r="I31" s="134"/>
      <c r="J31" s="87" t="str">
        <f t="shared" si="0"/>
        <v>Completed</v>
      </c>
      <c r="K31" s="116"/>
      <c r="L31" s="116"/>
      <c r="M31" s="4" t="s">
        <v>331</v>
      </c>
      <c r="N31" s="125"/>
      <c r="O31" s="116"/>
    </row>
    <row r="32" spans="1:15" x14ac:dyDescent="0.25">
      <c r="A32" s="117" t="s">
        <v>332</v>
      </c>
      <c r="B32" s="117" t="s">
        <v>333</v>
      </c>
      <c r="C32" s="116"/>
      <c r="D32" s="87" t="s">
        <v>23</v>
      </c>
      <c r="E32" s="87" t="s">
        <v>24</v>
      </c>
      <c r="F32" s="5" t="str">
        <f>IF(D32="Amina",A32&amp;"_AZ",IF(D32="Perry",A32&amp;"_PB",IF(D32="Gina",A32&amp;"_GB",IF(D32="Cameron",A32&amp;"_CA",IF(D32="Bruno",A32&amp;"_BDS",IF(D32="Daniel",A32&amp;"_DR",IF(D32="Monet",A32&amp;"_MW","")))))))</f>
        <v>2016-04-04_R-011_CA</v>
      </c>
      <c r="G32" s="88">
        <v>42634</v>
      </c>
      <c r="H32" s="88">
        <v>42636</v>
      </c>
      <c r="I32" s="133">
        <v>42647</v>
      </c>
      <c r="J32" s="87" t="str">
        <f t="shared" si="0"/>
        <v>Completed</v>
      </c>
      <c r="K32" s="116" t="str">
        <f>IF(OR(J32="In Progress",J33="In Progress"),"In Progress",IF(OR(AND(J32="Completed",J33="Untraceable"),AND(J32="Untraceable",J33="Completed")),"Review",IF(OR(AND(J32="Completed",J33="Incomplete"),AND(J32="Incomplete",J33="Completed")),"Review",IF(OR(AND(J32="Completed",J33="Other"),AND(J32="Other",J33="Completed")),"Review",IF(OR(AND(J32="Incomplete",J33="Untraceable"),AND(J32="Untraceable",J33="Incomplete")),"Review",IF(OR(AND(J32="Other",J33="Untraceable"),AND(J32="Untraceable",J33="Other")),"Review",IF(OR(AND(J32="Incomplete",J33="Other"),AND(J32="Other",J33="Incomplete")),"Review",IF(AND(NOT(OR(H32="Ø",H32="")),NOT(OR(H33="Ø",H33="")),I32=""),"In Progress",IF(AND(J32="Untraceable",J33="Untraceable"),"Untraceable",IF(AND(NOT(OR(H32="Ø",H32="")),NOT(OR(H33="Ø",H33="")),NOT(OR(I32="Ø",I32=""))),"Completed",IF(AND(J32="Incomplete",J33="Incomplete"),"Incomplete",IF(AND(J32="Other",J33="Other"),"Other",""))))))))))))</f>
        <v>Completed</v>
      </c>
      <c r="L32" s="116" t="s">
        <v>0</v>
      </c>
      <c r="M32" s="4" t="s">
        <v>334</v>
      </c>
      <c r="N32" s="124" t="s">
        <v>25</v>
      </c>
      <c r="O32" s="116" t="s">
        <v>335</v>
      </c>
    </row>
    <row r="33" spans="1:15" x14ac:dyDescent="0.25">
      <c r="A33" s="116"/>
      <c r="B33" s="116"/>
      <c r="C33" s="116"/>
      <c r="D33" s="87" t="s">
        <v>32</v>
      </c>
      <c r="E33" s="87" t="s">
        <v>24</v>
      </c>
      <c r="F33" s="5" t="str">
        <f>IF(D33="Amina",A32&amp;"_AZ",IF(D33="Perry",A32&amp;"_PB",IF(D33="Gina",A32&amp;"_GB",IF(D33="Cameron",A32&amp;"_CA",IF(D33="Bruno",A32&amp;"_BDS",IF(D33="Daniel",A32&amp;"_DR",IF(D33="Monet",A32&amp;"_MW","")))))))</f>
        <v>2016-04-04_R-011_AZ</v>
      </c>
      <c r="G33" s="88">
        <v>42640</v>
      </c>
      <c r="H33" s="88">
        <v>42643</v>
      </c>
      <c r="I33" s="134"/>
      <c r="J33" s="87" t="str">
        <f t="shared" si="0"/>
        <v>Completed</v>
      </c>
      <c r="K33" s="116"/>
      <c r="L33" s="116"/>
      <c r="M33" s="4" t="s">
        <v>336</v>
      </c>
      <c r="N33" s="125"/>
      <c r="O33" s="116"/>
    </row>
    <row r="34" spans="1:15" x14ac:dyDescent="0.25">
      <c r="A34" s="117" t="s">
        <v>337</v>
      </c>
      <c r="B34" s="117" t="s">
        <v>338</v>
      </c>
      <c r="C34" s="116"/>
      <c r="D34" s="87" t="s">
        <v>161</v>
      </c>
      <c r="E34" s="87" t="s">
        <v>24</v>
      </c>
      <c r="F34" s="5" t="str">
        <f>IF(D34="Amina",A34&amp;"_AZ",IF(D34="Perry",A34&amp;"_PB",IF(D34="Gina",A34&amp;"_GB",IF(D34="Cameron",A34&amp;"_CA",IF(D34="Bruno",A34&amp;"_BDS",IF(D34="Daniel",A34&amp;"_DR",IF(D34="Monet",A34&amp;"_MW","")))))))</f>
        <v>2016-04-04_R-012_BDS</v>
      </c>
      <c r="G34" s="88">
        <v>42635</v>
      </c>
      <c r="H34" s="88">
        <v>42640</v>
      </c>
      <c r="I34" s="133">
        <v>42653</v>
      </c>
      <c r="J34" s="87" t="str">
        <f t="shared" si="0"/>
        <v>Completed</v>
      </c>
      <c r="K34" s="116" t="str">
        <f>IF(OR(J34="In Progress",J35="In Progress"),"In Progress",IF(OR(AND(J34="Completed",J35="Untraceable"),AND(J34="Untraceable",J35="Completed")),"Review",IF(OR(AND(J34="Completed",J35="Incomplete"),AND(J34="Incomplete",J35="Completed")),"Review",IF(OR(AND(J34="Completed",J35="Other"),AND(J34="Other",J35="Completed")),"Review",IF(OR(AND(J34="Incomplete",J35="Untraceable"),AND(J34="Untraceable",J35="Incomplete")),"Review",IF(OR(AND(J34="Other",J35="Untraceable"),AND(J34="Untraceable",J35="Other")),"Review",IF(OR(AND(J34="Incomplete",J35="Other"),AND(J34="Other",J35="Incomplete")),"Review",IF(AND(NOT(OR(H34="Ø",H34="")),NOT(OR(H35="Ø",H35="")),I34=""),"In Progress",IF(AND(J34="Untraceable",J35="Untraceable"),"Untraceable",IF(AND(NOT(OR(H34="Ø",H34="")),NOT(OR(H35="Ø",H35="")),NOT(OR(I34="Ø",I34=""))),"Completed",IF(AND(J34="Incomplete",J35="Incomplete"),"Incomplete",IF(AND(J34="Other",J35="Other"),"Other",""))))))))))))</f>
        <v>Completed</v>
      </c>
      <c r="L34" s="116" t="s">
        <v>0</v>
      </c>
      <c r="M34" s="4" t="s">
        <v>339</v>
      </c>
      <c r="N34" s="124" t="s">
        <v>25</v>
      </c>
      <c r="O34" s="116" t="s">
        <v>340</v>
      </c>
    </row>
    <row r="35" spans="1:15" x14ac:dyDescent="0.25">
      <c r="A35" s="116"/>
      <c r="B35" s="116"/>
      <c r="C35" s="116"/>
      <c r="D35" s="87" t="s">
        <v>27</v>
      </c>
      <c r="E35" s="87" t="s">
        <v>24</v>
      </c>
      <c r="F35" s="5" t="str">
        <f>IF(D35="Amina",A34&amp;"_AZ",IF(D35="Perry",A34&amp;"_PB",IF(D35="Gina",A34&amp;"_GB",IF(D35="Cameron",A34&amp;"_CA",IF(D35="Bruno",A34&amp;"_BDS",IF(D35="Daniel",A34&amp;"_DR",IF(D35="Monet",A34&amp;"_MW","")))))))</f>
        <v>2016-04-04_R-012_GB</v>
      </c>
      <c r="G35" s="88">
        <v>42640</v>
      </c>
      <c r="H35" s="89">
        <v>42653</v>
      </c>
      <c r="I35" s="134"/>
      <c r="J35" s="87" t="str">
        <f t="shared" si="0"/>
        <v>Completed</v>
      </c>
      <c r="K35" s="116"/>
      <c r="L35" s="116"/>
      <c r="M35" s="4" t="s">
        <v>341</v>
      </c>
      <c r="N35" s="125"/>
      <c r="O35" s="116"/>
    </row>
    <row r="36" spans="1:15" x14ac:dyDescent="0.25">
      <c r="A36" s="117" t="s">
        <v>342</v>
      </c>
      <c r="B36" s="117" t="s">
        <v>343</v>
      </c>
      <c r="C36" s="116"/>
      <c r="D36" s="87" t="s">
        <v>161</v>
      </c>
      <c r="E36" s="87" t="s">
        <v>24</v>
      </c>
      <c r="F36" s="5" t="str">
        <f>IF(D36="Amina",A36&amp;"_AZ",IF(D36="Perry",A36&amp;"_PB",IF(D36="Gina",A36&amp;"_GB",IF(D36="Cameron",A36&amp;"_CA",IF(D36="Bruno",A36&amp;"_BDS",IF(D36="Daniel",A36&amp;"_DR",IF(D36="Monet",A36&amp;"_MW","")))))))</f>
        <v>2016-04-04_R-013_BDS</v>
      </c>
      <c r="G36" s="88">
        <v>42640</v>
      </c>
      <c r="H36" s="89">
        <v>42642</v>
      </c>
      <c r="I36" s="133">
        <v>42647</v>
      </c>
      <c r="J36" s="87" t="str">
        <f t="shared" si="0"/>
        <v>Completed</v>
      </c>
      <c r="K36" s="116" t="s">
        <v>2</v>
      </c>
      <c r="L36" s="116" t="s">
        <v>0</v>
      </c>
      <c r="M36" s="4" t="s">
        <v>344</v>
      </c>
      <c r="N36" s="124" t="s">
        <v>53</v>
      </c>
      <c r="O36" s="116"/>
    </row>
    <row r="37" spans="1:15" x14ac:dyDescent="0.25">
      <c r="A37" s="116"/>
      <c r="B37" s="116"/>
      <c r="C37" s="116"/>
      <c r="D37" s="87" t="s">
        <v>113</v>
      </c>
      <c r="E37" s="87" t="s">
        <v>24</v>
      </c>
      <c r="F37" s="5" t="str">
        <f>IF(D37="Amina",A36&amp;"_AZ",IF(D37="Perry",A36&amp;"_PB",IF(D37="Gina",A36&amp;"_GB",IF(D37="Cameron",A36&amp;"_CA",IF(D37="Bruno",A36&amp;"_BDS",IF(D37="Daniel",A36&amp;"_DR",IF(D37="Monet",A36&amp;"_MW","")))))))</f>
        <v>2016-04-04_R-013_DR</v>
      </c>
      <c r="G37" s="88">
        <v>42642</v>
      </c>
      <c r="H37" s="88">
        <v>42647</v>
      </c>
      <c r="I37" s="134"/>
      <c r="J37" s="87" t="str">
        <f t="shared" si="0"/>
        <v>Completed</v>
      </c>
      <c r="K37" s="116"/>
      <c r="L37" s="116"/>
      <c r="M37" s="4" t="s">
        <v>345</v>
      </c>
      <c r="N37" s="125"/>
      <c r="O37" s="116"/>
    </row>
    <row r="38" spans="1:15" x14ac:dyDescent="0.25">
      <c r="A38" s="117" t="s">
        <v>346</v>
      </c>
      <c r="B38" s="117" t="s">
        <v>347</v>
      </c>
      <c r="C38" s="116"/>
      <c r="D38" s="87" t="s">
        <v>32</v>
      </c>
      <c r="E38" s="87" t="s">
        <v>24</v>
      </c>
      <c r="F38" s="5" t="str">
        <f>IF(D38="Amina",A38&amp;"_AZ",IF(D38="Perry",A38&amp;"_PB",IF(D38="Gina",A38&amp;"_GB",IF(D38="Cameron",A38&amp;"_CA",IF(D38="Bruno",A38&amp;"_BDS",IF(D38="Daniel",A38&amp;"_DR",IF(D38="Monet",A38&amp;"_MW","")))))))</f>
        <v>2016-04-04_R-014_AZ</v>
      </c>
      <c r="G38" s="88">
        <v>42635</v>
      </c>
      <c r="H38" s="88">
        <v>42636</v>
      </c>
      <c r="I38" s="133">
        <v>42647</v>
      </c>
      <c r="J38" s="87" t="str">
        <f t="shared" si="0"/>
        <v>Completed</v>
      </c>
      <c r="K38" s="116" t="s">
        <v>2</v>
      </c>
      <c r="L38" s="116" t="s">
        <v>0</v>
      </c>
      <c r="M38" s="4" t="s">
        <v>348</v>
      </c>
      <c r="N38" s="124" t="s">
        <v>53</v>
      </c>
      <c r="O38" s="116"/>
    </row>
    <row r="39" spans="1:15" x14ac:dyDescent="0.25">
      <c r="A39" s="116"/>
      <c r="B39" s="116"/>
      <c r="C39" s="116"/>
      <c r="D39" s="87" t="s">
        <v>23</v>
      </c>
      <c r="E39" s="87" t="s">
        <v>24</v>
      </c>
      <c r="F39" s="5" t="str">
        <f>IF(D39="Amina",A38&amp;"_AZ",IF(D39="Perry",A38&amp;"_PB",IF(D39="Gina",A38&amp;"_GB",IF(D39="Cameron",A38&amp;"_CA",IF(D39="Bruno",A38&amp;"_BDS",IF(D39="Daniel",A38&amp;"_DR",IF(D39="Monet",A38&amp;"_MW","")))))))</f>
        <v>2016-04-04_R-014_CA</v>
      </c>
      <c r="G39" s="88">
        <v>42636</v>
      </c>
      <c r="H39" s="89">
        <v>42639</v>
      </c>
      <c r="I39" s="134"/>
      <c r="J39" s="87" t="str">
        <f t="shared" si="0"/>
        <v>Completed</v>
      </c>
      <c r="K39" s="116"/>
      <c r="L39" s="116"/>
      <c r="M39" s="4" t="s">
        <v>349</v>
      </c>
      <c r="N39" s="125"/>
      <c r="O39" s="116"/>
    </row>
    <row r="40" spans="1:15" x14ac:dyDescent="0.25">
      <c r="A40" s="117" t="s">
        <v>350</v>
      </c>
      <c r="B40" s="117" t="s">
        <v>351</v>
      </c>
      <c r="C40" s="116"/>
      <c r="D40" s="87" t="s">
        <v>30</v>
      </c>
      <c r="E40" s="87" t="s">
        <v>24</v>
      </c>
      <c r="F40" s="5" t="str">
        <f>IF(D40="Amina",A40&amp;"_AZ",IF(D40="Perry",A40&amp;"_PB",IF(D40="Gina",A40&amp;"_GB",IF(D40="Cameron",A40&amp;"_CA",IF(D40="Bruno",A40&amp;"_BDS",IF(D40="Daniel",A40&amp;"_DR",IF(D40="Monet",A40&amp;"_MW","")))))))</f>
        <v>2016-04-04_R-015_PB</v>
      </c>
      <c r="G40" s="88">
        <v>42636</v>
      </c>
      <c r="H40" s="88">
        <v>42639</v>
      </c>
      <c r="I40" s="133">
        <v>42639</v>
      </c>
      <c r="J40" s="87" t="str">
        <f t="shared" si="0"/>
        <v>Completed</v>
      </c>
      <c r="K40" s="116" t="s">
        <v>2</v>
      </c>
      <c r="L40" s="116" t="s">
        <v>0</v>
      </c>
      <c r="M40" s="4" t="s">
        <v>352</v>
      </c>
      <c r="N40" s="124" t="s">
        <v>53</v>
      </c>
      <c r="O40" s="116"/>
    </row>
    <row r="41" spans="1:15" x14ac:dyDescent="0.25">
      <c r="A41" s="116"/>
      <c r="B41" s="116"/>
      <c r="C41" s="116"/>
      <c r="D41" s="87" t="s">
        <v>32</v>
      </c>
      <c r="E41" s="87" t="s">
        <v>24</v>
      </c>
      <c r="F41" s="5" t="str">
        <f>IF(D41="Amina",A40&amp;"_AZ",IF(D41="Perry",A40&amp;"_PB",IF(D41="Gina",A40&amp;"_GB",IF(D41="Cameron",A40&amp;"_CA",IF(D41="Bruno",A40&amp;"_BDS",IF(D41="Daniel",A40&amp;"_DR",IF(D41="Monet",A40&amp;"_MW","")))))))</f>
        <v>2016-04-04_R-015_AZ</v>
      </c>
      <c r="G41" s="88">
        <v>42636</v>
      </c>
      <c r="H41" s="88">
        <v>42639</v>
      </c>
      <c r="I41" s="134"/>
      <c r="J41" s="87" t="str">
        <f t="shared" si="0"/>
        <v>Completed</v>
      </c>
      <c r="K41" s="116"/>
      <c r="L41" s="116"/>
      <c r="M41" s="4"/>
      <c r="N41" s="125"/>
      <c r="O41" s="116"/>
    </row>
    <row r="42" spans="1:15" x14ac:dyDescent="0.25">
      <c r="A42" s="117" t="s">
        <v>353</v>
      </c>
      <c r="B42" s="117" t="s">
        <v>354</v>
      </c>
      <c r="C42" s="116"/>
      <c r="D42" s="87" t="s">
        <v>113</v>
      </c>
      <c r="E42" s="87" t="s">
        <v>24</v>
      </c>
      <c r="F42" s="5" t="str">
        <f>IF(D42="Amina",A42&amp;"_AZ",IF(D42="Perry",A42&amp;"_PB",IF(D42="Gina",A42&amp;"_GB",IF(D42="Cameron",A42&amp;"_CA",IF(D42="Bruno",A42&amp;"_BDS",IF(D42="Daniel",A42&amp;"_DR",IF(D42="Monet",A42&amp;"_MW","")))))))</f>
        <v>2016-04-04_R-016_DR</v>
      </c>
      <c r="G42" s="88">
        <v>42639</v>
      </c>
      <c r="H42" s="88">
        <v>42640</v>
      </c>
      <c r="I42" s="133">
        <v>42641</v>
      </c>
      <c r="J42" s="87" t="str">
        <f t="shared" si="0"/>
        <v>Completed</v>
      </c>
      <c r="K42" s="116" t="s">
        <v>2</v>
      </c>
      <c r="L42" s="116" t="s">
        <v>0</v>
      </c>
      <c r="M42" s="4" t="s">
        <v>355</v>
      </c>
      <c r="N42" s="124" t="s">
        <v>53</v>
      </c>
      <c r="O42" s="116"/>
    </row>
    <row r="43" spans="1:15" x14ac:dyDescent="0.25">
      <c r="A43" s="116"/>
      <c r="B43" s="116"/>
      <c r="C43" s="116"/>
      <c r="D43" s="87" t="s">
        <v>32</v>
      </c>
      <c r="E43" s="87" t="s">
        <v>24</v>
      </c>
      <c r="F43" s="5" t="str">
        <f>IF(D43="Amina",A42&amp;"_AZ",IF(D43="Perry",A42&amp;"_PB",IF(D43="Gina",A42&amp;"_GB",IF(D43="Cameron",A42&amp;"_CA",IF(D43="Bruno",A42&amp;"_BDS",IF(D43="Daniel",A42&amp;"_DR",IF(D43="Monet",A42&amp;"_MW","")))))))</f>
        <v>2016-04-04_R-016_AZ</v>
      </c>
      <c r="G43" s="88">
        <v>42639</v>
      </c>
      <c r="H43" s="88">
        <v>42640</v>
      </c>
      <c r="I43" s="134"/>
      <c r="J43" s="87" t="str">
        <f t="shared" si="0"/>
        <v>Completed</v>
      </c>
      <c r="K43" s="116"/>
      <c r="L43" s="116"/>
      <c r="M43" s="4"/>
      <c r="N43" s="125"/>
      <c r="O43" s="116"/>
    </row>
    <row r="44" spans="1:15" x14ac:dyDescent="0.25">
      <c r="A44" s="117" t="s">
        <v>356</v>
      </c>
      <c r="B44" s="117" t="s">
        <v>357</v>
      </c>
      <c r="C44" s="116"/>
      <c r="D44" s="87" t="s">
        <v>30</v>
      </c>
      <c r="E44" s="87" t="s">
        <v>24</v>
      </c>
      <c r="F44" s="5" t="str">
        <f>IF(D44="Amina",A44&amp;"_AZ",IF(D44="Perry",A44&amp;"_PB",IF(D44="Gina",A44&amp;"_GB",IF(D44="Cameron",A44&amp;"_CA",IF(D44="Bruno",A44&amp;"_BDS",IF(D44="Daniel",A44&amp;"_DR",IF(D44="Monet",A44&amp;"_MW","")))))))</f>
        <v>2016-04-04_R-017_PB</v>
      </c>
      <c r="G44" s="88">
        <v>42640</v>
      </c>
      <c r="H44" s="88">
        <v>42640</v>
      </c>
      <c r="I44" s="133">
        <v>42642</v>
      </c>
      <c r="J44" s="87" t="str">
        <f t="shared" si="0"/>
        <v>Completed</v>
      </c>
      <c r="K44" s="116" t="s">
        <v>2</v>
      </c>
      <c r="L44" s="144" t="s">
        <v>0</v>
      </c>
      <c r="M44" s="6" t="s">
        <v>358</v>
      </c>
      <c r="N44" s="124" t="s">
        <v>53</v>
      </c>
      <c r="O44" s="116"/>
    </row>
    <row r="45" spans="1:15" x14ac:dyDescent="0.25">
      <c r="A45" s="116"/>
      <c r="B45" s="116"/>
      <c r="C45" s="116"/>
      <c r="D45" s="87" t="s">
        <v>113</v>
      </c>
      <c r="E45" s="87" t="s">
        <v>24</v>
      </c>
      <c r="F45" s="5" t="str">
        <f>IF(D45="Amina",A44&amp;"_AZ",IF(D45="Perry",A44&amp;"_PB",IF(D45="Gina",A44&amp;"_GB",IF(D45="Cameron",A44&amp;"_CA",IF(D45="Bruno",A44&amp;"_BDS",IF(D45="Daniel",A44&amp;"_DR",IF(D45="Monet",A44&amp;"_MW","")))))))</f>
        <v>2016-04-04_R-017_DR</v>
      </c>
      <c r="G45" s="88">
        <v>42640</v>
      </c>
      <c r="H45" s="88">
        <v>42642</v>
      </c>
      <c r="I45" s="134"/>
      <c r="J45" s="87" t="str">
        <f t="shared" si="0"/>
        <v>Completed</v>
      </c>
      <c r="K45" s="116"/>
      <c r="L45" s="144"/>
      <c r="M45" s="4" t="s">
        <v>359</v>
      </c>
      <c r="N45" s="125"/>
      <c r="O45" s="116"/>
    </row>
    <row r="46" spans="1:15" x14ac:dyDescent="0.25">
      <c r="A46" s="116" t="s">
        <v>360</v>
      </c>
      <c r="B46" s="116" t="s">
        <v>361</v>
      </c>
      <c r="C46" s="116"/>
      <c r="D46" s="87" t="s">
        <v>23</v>
      </c>
      <c r="E46" s="87" t="s">
        <v>24</v>
      </c>
      <c r="F46" s="7" t="s">
        <v>362</v>
      </c>
      <c r="G46" s="88">
        <v>42639</v>
      </c>
      <c r="H46" s="88">
        <v>42642</v>
      </c>
      <c r="I46" s="118">
        <v>42898</v>
      </c>
      <c r="J46" s="87" t="str">
        <f t="shared" si="0"/>
        <v>Completed</v>
      </c>
      <c r="K46" s="116" t="str">
        <f>IF(OR(J46="In Progress",J47="In Progress"),"In Progress",IF(OR(AND(J46="Completed",J47="Untraceable"),AND(J46="Untraceable",J47="Completed")),"Review",IF(OR(AND(J46="Completed",J47="Incomplete"),AND(J46="Incomplete",J47="Completed")),"Review",IF(OR(AND(J46="Completed",J47="Other"),AND(J46="Other",J47="Completed")),"Review",IF(OR(AND(J46="Incomplete",J47="Untraceable"),AND(J46="Untraceable",J47="Incomplete")),"Review",IF(OR(AND(J46="Other",J47="Untraceable"),AND(J46="Untraceable",J47="Other")),"Review",IF(OR(AND(J46="Incomplete",J47="Other"),AND(J46="Other",J47="Incomplete")),"Review",IF(AND(NOT(OR(H46="Ø",H46="")),NOT(OR(H47="Ø",H47="")),I46=""),"In Progress",IF(AND(J46="Untraceable",J47="Untraceable"),"Untraceable",IF(AND(NOT(OR(H46="Ø",H46="")),NOT(OR(H47="Ø",H47="")),NOT(OR(I46="Ø",I46=""))),"Completed",IF(AND(J46="Incomplete",J47="Incomplete"),"Incomplete",IF(AND(J46="Other",J47="Other"),"Other",""))))))))))))</f>
        <v>Completed</v>
      </c>
      <c r="L46" s="144" t="s">
        <v>0</v>
      </c>
      <c r="M46" s="87" t="s">
        <v>363</v>
      </c>
      <c r="N46" s="116" t="s">
        <v>25</v>
      </c>
      <c r="O46" s="116" t="s">
        <v>364</v>
      </c>
    </row>
    <row r="47" spans="1:15" x14ac:dyDescent="0.25">
      <c r="A47" s="116"/>
      <c r="B47" s="116"/>
      <c r="C47" s="116"/>
      <c r="D47" s="87" t="s">
        <v>187</v>
      </c>
      <c r="E47" s="87" t="s">
        <v>24</v>
      </c>
      <c r="F47" s="7" t="s">
        <v>365</v>
      </c>
      <c r="G47" s="88">
        <v>42642</v>
      </c>
      <c r="H47" s="88">
        <v>42649</v>
      </c>
      <c r="I47" s="118"/>
      <c r="J47" s="87" t="str">
        <f t="shared" si="0"/>
        <v>Completed</v>
      </c>
      <c r="K47" s="116"/>
      <c r="L47" s="144"/>
      <c r="M47" s="7" t="s">
        <v>366</v>
      </c>
      <c r="N47" s="116"/>
      <c r="O47" s="116"/>
    </row>
    <row r="48" spans="1:15" x14ac:dyDescent="0.25">
      <c r="A48" s="117" t="s">
        <v>367</v>
      </c>
      <c r="B48" s="117" t="s">
        <v>368</v>
      </c>
      <c r="C48" s="117"/>
      <c r="D48" s="87" t="s">
        <v>27</v>
      </c>
      <c r="E48" s="87" t="s">
        <v>24</v>
      </c>
      <c r="F48" s="5" t="str">
        <f>IF(D48="Amina",A48&amp;"_AZ",IF(D48="Perry",A48&amp;"_PB",IF(D48="Gina",A48&amp;"_GB",IF(D48="Cameron",A48&amp;"_CA",IF(D48="Bruno",A48&amp;"_BDS",IF(D48="Daniel",A48&amp;"_DR",IF(D48="Monet",A48&amp;"_MW","")))))))</f>
        <v>2016-04-04_R-019_GB</v>
      </c>
      <c r="G48" s="88">
        <v>42653</v>
      </c>
      <c r="H48" s="88">
        <v>42655</v>
      </c>
      <c r="I48" s="133">
        <v>42660</v>
      </c>
      <c r="J48" s="87" t="str">
        <f t="shared" si="0"/>
        <v>Completed</v>
      </c>
      <c r="K48" s="116" t="s">
        <v>0</v>
      </c>
      <c r="L48" s="116" t="s">
        <v>0</v>
      </c>
      <c r="M48" s="6" t="s">
        <v>369</v>
      </c>
      <c r="N48" s="124" t="s">
        <v>25</v>
      </c>
      <c r="O48" s="116" t="s">
        <v>370</v>
      </c>
    </row>
    <row r="49" spans="1:15" x14ac:dyDescent="0.25">
      <c r="A49" s="116"/>
      <c r="B49" s="116"/>
      <c r="C49" s="116"/>
      <c r="D49" s="87" t="s">
        <v>161</v>
      </c>
      <c r="E49" s="87" t="s">
        <v>24</v>
      </c>
      <c r="F49" s="5" t="str">
        <f>IF(D49="Amina",A48&amp;"_AZ",IF(D49="Perry",A48&amp;"_PB",IF(D49="Gina",A48&amp;"_GB",IF(D49="Cameron",A48&amp;"_CA",IF(D49="Bruno",A48&amp;"_BDS",IF(D49="Daniel",A48&amp;"_DR",IF(D49="Monet",A48&amp;"_MW","")))))))</f>
        <v>2016-04-04_R-019_BDS</v>
      </c>
      <c r="G49" s="88">
        <v>42653</v>
      </c>
      <c r="H49" s="88">
        <v>42655</v>
      </c>
      <c r="I49" s="134"/>
      <c r="J49" s="87" t="str">
        <f t="shared" si="0"/>
        <v>Completed</v>
      </c>
      <c r="K49" s="116"/>
      <c r="L49" s="116"/>
      <c r="M49" s="4"/>
      <c r="N49" s="125"/>
      <c r="O49" s="116"/>
    </row>
    <row r="50" spans="1:15" x14ac:dyDescent="0.25">
      <c r="N50"/>
      <c r="O50"/>
    </row>
    <row r="51" spans="1:15" x14ac:dyDescent="0.25">
      <c r="N51"/>
      <c r="O51"/>
    </row>
    <row r="52" spans="1:15" x14ac:dyDescent="0.25">
      <c r="N52"/>
      <c r="O52"/>
    </row>
    <row r="53" spans="1:15" x14ac:dyDescent="0.25">
      <c r="N53"/>
      <c r="O53"/>
    </row>
    <row r="54" spans="1:15" x14ac:dyDescent="0.25">
      <c r="N54"/>
      <c r="O54"/>
    </row>
    <row r="55" spans="1:15" x14ac:dyDescent="0.25">
      <c r="N55"/>
      <c r="O55"/>
    </row>
    <row r="56" spans="1:15" x14ac:dyDescent="0.25">
      <c r="N56"/>
      <c r="O56"/>
    </row>
    <row r="57" spans="1:15" x14ac:dyDescent="0.25">
      <c r="N57"/>
      <c r="O57"/>
    </row>
    <row r="58" spans="1:15" x14ac:dyDescent="0.25">
      <c r="N58"/>
      <c r="O58"/>
    </row>
    <row r="59" spans="1:15" x14ac:dyDescent="0.25">
      <c r="N59"/>
      <c r="O59"/>
    </row>
    <row r="60" spans="1:15" x14ac:dyDescent="0.25">
      <c r="N60"/>
      <c r="O60"/>
    </row>
    <row r="61" spans="1:15" x14ac:dyDescent="0.25">
      <c r="N61"/>
      <c r="O61"/>
    </row>
    <row r="62" spans="1:15" x14ac:dyDescent="0.25">
      <c r="N62"/>
      <c r="O62"/>
    </row>
    <row r="63" spans="1:15" x14ac:dyDescent="0.25">
      <c r="N63"/>
      <c r="O63"/>
    </row>
    <row r="64" spans="1:15" x14ac:dyDescent="0.25">
      <c r="N64"/>
      <c r="O64"/>
    </row>
    <row r="65" spans="14:15" x14ac:dyDescent="0.25">
      <c r="N65"/>
      <c r="O65"/>
    </row>
    <row r="66" spans="14:15" x14ac:dyDescent="0.25">
      <c r="N66"/>
      <c r="O66"/>
    </row>
    <row r="67" spans="14:15" x14ac:dyDescent="0.25">
      <c r="N67"/>
      <c r="O67"/>
    </row>
    <row r="68" spans="14:15" x14ac:dyDescent="0.25">
      <c r="N68"/>
      <c r="O68"/>
    </row>
    <row r="69" spans="14:15" x14ac:dyDescent="0.25">
      <c r="N69"/>
      <c r="O69"/>
    </row>
    <row r="70" spans="14:15" x14ac:dyDescent="0.25">
      <c r="N70"/>
      <c r="O70"/>
    </row>
    <row r="71" spans="14:15" x14ac:dyDescent="0.25">
      <c r="N71"/>
      <c r="O71"/>
    </row>
    <row r="72" spans="14:15" x14ac:dyDescent="0.25">
      <c r="N72"/>
      <c r="O72"/>
    </row>
    <row r="73" spans="14:15" x14ac:dyDescent="0.25">
      <c r="N73"/>
      <c r="O73"/>
    </row>
    <row r="74" spans="14:15" x14ac:dyDescent="0.25">
      <c r="N74"/>
      <c r="O74"/>
    </row>
    <row r="75" spans="14:15" x14ac:dyDescent="0.25">
      <c r="N75"/>
      <c r="O75"/>
    </row>
    <row r="76" spans="14:15" x14ac:dyDescent="0.25">
      <c r="N76"/>
      <c r="O76"/>
    </row>
    <row r="77" spans="14:15" x14ac:dyDescent="0.25">
      <c r="N77"/>
      <c r="O77"/>
    </row>
    <row r="78" spans="14:15" x14ac:dyDescent="0.25">
      <c r="N78"/>
      <c r="O78"/>
    </row>
    <row r="79" spans="14:15" x14ac:dyDescent="0.25">
      <c r="N79"/>
      <c r="O79"/>
    </row>
    <row r="80" spans="14:15" x14ac:dyDescent="0.25">
      <c r="N80"/>
      <c r="O80"/>
    </row>
    <row r="81" spans="14:15" x14ac:dyDescent="0.25">
      <c r="N81"/>
      <c r="O81"/>
    </row>
    <row r="82" spans="14:15" x14ac:dyDescent="0.25">
      <c r="N82"/>
      <c r="O82"/>
    </row>
    <row r="83" spans="14:15" x14ac:dyDescent="0.25">
      <c r="N83"/>
      <c r="O83"/>
    </row>
    <row r="84" spans="14:15" x14ac:dyDescent="0.25">
      <c r="N84"/>
      <c r="O84"/>
    </row>
    <row r="85" spans="14:15" x14ac:dyDescent="0.25">
      <c r="N85"/>
      <c r="O85"/>
    </row>
    <row r="86" spans="14:15" x14ac:dyDescent="0.25">
      <c r="N86"/>
      <c r="O86"/>
    </row>
    <row r="87" spans="14:15" x14ac:dyDescent="0.25">
      <c r="N87"/>
      <c r="O87"/>
    </row>
    <row r="88" spans="14:15" x14ac:dyDescent="0.25">
      <c r="N88"/>
      <c r="O88"/>
    </row>
    <row r="89" spans="14:15" x14ac:dyDescent="0.25">
      <c r="N89"/>
      <c r="O89"/>
    </row>
    <row r="90" spans="14:15" x14ac:dyDescent="0.25">
      <c r="N90"/>
      <c r="O90"/>
    </row>
    <row r="91" spans="14:15" x14ac:dyDescent="0.25">
      <c r="N91"/>
      <c r="O91"/>
    </row>
    <row r="92" spans="14:15" x14ac:dyDescent="0.25">
      <c r="N92"/>
      <c r="O92"/>
    </row>
    <row r="93" spans="14:15" x14ac:dyDescent="0.25">
      <c r="N93"/>
      <c r="O93"/>
    </row>
    <row r="94" spans="14:15" x14ac:dyDescent="0.25">
      <c r="N94"/>
      <c r="O94"/>
    </row>
    <row r="95" spans="14:15" x14ac:dyDescent="0.25">
      <c r="N95"/>
      <c r="O95"/>
    </row>
    <row r="96" spans="14:15" x14ac:dyDescent="0.25">
      <c r="N96"/>
      <c r="O96"/>
    </row>
    <row r="97" spans="14:15" x14ac:dyDescent="0.25">
      <c r="N97"/>
      <c r="O97"/>
    </row>
    <row r="98" spans="14:15" x14ac:dyDescent="0.25">
      <c r="N98"/>
    </row>
    <row r="99" spans="14:15" x14ac:dyDescent="0.25">
      <c r="N99"/>
    </row>
    <row r="100" spans="14:15" x14ac:dyDescent="0.25">
      <c r="N100"/>
    </row>
    <row r="101" spans="14:15" x14ac:dyDescent="0.25">
      <c r="N101"/>
    </row>
    <row r="102" spans="14:15" x14ac:dyDescent="0.25">
      <c r="N102"/>
    </row>
    <row r="103" spans="14:15" x14ac:dyDescent="0.25">
      <c r="N103"/>
    </row>
    <row r="104" spans="14:15" x14ac:dyDescent="0.25">
      <c r="N104"/>
    </row>
    <row r="105" spans="14:15" x14ac:dyDescent="0.25">
      <c r="N105"/>
    </row>
    <row r="106" spans="14:15" x14ac:dyDescent="0.25">
      <c r="N106"/>
    </row>
    <row r="107" spans="14:15" x14ac:dyDescent="0.25">
      <c r="N107"/>
    </row>
    <row r="108" spans="14:15" x14ac:dyDescent="0.25">
      <c r="N108"/>
    </row>
    <row r="109" spans="14:15" x14ac:dyDescent="0.25">
      <c r="N109"/>
    </row>
    <row r="110" spans="14:15" x14ac:dyDescent="0.25">
      <c r="N110"/>
    </row>
    <row r="111" spans="14:15" x14ac:dyDescent="0.25">
      <c r="N111"/>
    </row>
    <row r="112" spans="14:15" x14ac:dyDescent="0.25">
      <c r="N112"/>
    </row>
    <row r="113" spans="14:14" x14ac:dyDescent="0.25">
      <c r="N113"/>
    </row>
    <row r="114" spans="14:14" x14ac:dyDescent="0.25">
      <c r="N114"/>
    </row>
    <row r="115" spans="14:14" x14ac:dyDescent="0.25">
      <c r="N115"/>
    </row>
    <row r="116" spans="14:14" x14ac:dyDescent="0.25">
      <c r="N116"/>
    </row>
    <row r="117" spans="14:14" x14ac:dyDescent="0.25">
      <c r="N117"/>
    </row>
    <row r="118" spans="14:14" x14ac:dyDescent="0.25">
      <c r="N118"/>
    </row>
    <row r="119" spans="14:14" x14ac:dyDescent="0.25">
      <c r="N119"/>
    </row>
    <row r="120" spans="14:14" x14ac:dyDescent="0.25">
      <c r="N120"/>
    </row>
    <row r="121" spans="14:14" x14ac:dyDescent="0.25">
      <c r="N121"/>
    </row>
    <row r="122" spans="14:14" x14ac:dyDescent="0.25">
      <c r="N122"/>
    </row>
    <row r="123" spans="14:14" x14ac:dyDescent="0.25">
      <c r="N123"/>
    </row>
    <row r="124" spans="14:14" x14ac:dyDescent="0.25">
      <c r="N124"/>
    </row>
    <row r="125" spans="14:14" x14ac:dyDescent="0.25">
      <c r="N125"/>
    </row>
    <row r="126" spans="14:14" x14ac:dyDescent="0.25">
      <c r="N126"/>
    </row>
    <row r="127" spans="14:14" x14ac:dyDescent="0.25">
      <c r="N127"/>
    </row>
    <row r="128" spans="14:14" x14ac:dyDescent="0.25">
      <c r="N128"/>
    </row>
    <row r="129" spans="14:14" x14ac:dyDescent="0.25">
      <c r="N129"/>
    </row>
    <row r="130" spans="14:14" x14ac:dyDescent="0.25">
      <c r="N130"/>
    </row>
    <row r="131" spans="14:14" x14ac:dyDescent="0.25">
      <c r="N131"/>
    </row>
    <row r="132" spans="14:14" x14ac:dyDescent="0.25">
      <c r="N132"/>
    </row>
    <row r="133" spans="14:14" x14ac:dyDescent="0.25">
      <c r="N133"/>
    </row>
    <row r="134" spans="14:14" x14ac:dyDescent="0.25">
      <c r="N134"/>
    </row>
    <row r="135" spans="14:14" x14ac:dyDescent="0.25">
      <c r="N135"/>
    </row>
  </sheetData>
  <autoFilter ref="A1:O97"/>
  <mergeCells count="192">
    <mergeCell ref="A48:A49"/>
    <mergeCell ref="B48:B49"/>
    <mergeCell ref="C48:C49"/>
    <mergeCell ref="I48:I49"/>
    <mergeCell ref="K48:K49"/>
    <mergeCell ref="L48:L49"/>
    <mergeCell ref="N48:N49"/>
    <mergeCell ref="O48:O49"/>
    <mergeCell ref="A46:A47"/>
    <mergeCell ref="B46:B47"/>
    <mergeCell ref="C46:C47"/>
    <mergeCell ref="I46:I47"/>
    <mergeCell ref="K46:K47"/>
    <mergeCell ref="L46:L47"/>
    <mergeCell ref="N46:N47"/>
    <mergeCell ref="O46:O47"/>
    <mergeCell ref="A42:A43"/>
    <mergeCell ref="B42:B43"/>
    <mergeCell ref="C42:C43"/>
    <mergeCell ref="I42:I43"/>
    <mergeCell ref="K42:K43"/>
    <mergeCell ref="L42:L43"/>
    <mergeCell ref="N42:N43"/>
    <mergeCell ref="O42:O43"/>
    <mergeCell ref="A44:A45"/>
    <mergeCell ref="B44:B45"/>
    <mergeCell ref="C44:C45"/>
    <mergeCell ref="I44:I45"/>
    <mergeCell ref="K44:K45"/>
    <mergeCell ref="L44:L45"/>
    <mergeCell ref="N44:N45"/>
    <mergeCell ref="O44:O45"/>
    <mergeCell ref="A38:A39"/>
    <mergeCell ref="B38:B39"/>
    <mergeCell ref="C38:C39"/>
    <mergeCell ref="I38:I39"/>
    <mergeCell ref="K38:K39"/>
    <mergeCell ref="L38:L39"/>
    <mergeCell ref="N38:N39"/>
    <mergeCell ref="O38:O39"/>
    <mergeCell ref="A40:A41"/>
    <mergeCell ref="B40:B41"/>
    <mergeCell ref="C40:C41"/>
    <mergeCell ref="I40:I41"/>
    <mergeCell ref="K40:K41"/>
    <mergeCell ref="L40:L41"/>
    <mergeCell ref="N40:N41"/>
    <mergeCell ref="O40:O41"/>
    <mergeCell ref="A34:A35"/>
    <mergeCell ref="B34:B35"/>
    <mergeCell ref="C34:C35"/>
    <mergeCell ref="I34:I35"/>
    <mergeCell ref="K34:K35"/>
    <mergeCell ref="L34:L35"/>
    <mergeCell ref="N34:N35"/>
    <mergeCell ref="O34:O35"/>
    <mergeCell ref="A36:A37"/>
    <mergeCell ref="B36:B37"/>
    <mergeCell ref="C36:C37"/>
    <mergeCell ref="I36:I37"/>
    <mergeCell ref="K36:K37"/>
    <mergeCell ref="L36:L37"/>
    <mergeCell ref="N36:N37"/>
    <mergeCell ref="O36:O37"/>
    <mergeCell ref="A30:A31"/>
    <mergeCell ref="B30:B31"/>
    <mergeCell ref="C30:C31"/>
    <mergeCell ref="I30:I31"/>
    <mergeCell ref="K30:K31"/>
    <mergeCell ref="L30:L31"/>
    <mergeCell ref="N30:N31"/>
    <mergeCell ref="O30:O31"/>
    <mergeCell ref="A32:A33"/>
    <mergeCell ref="B32:B33"/>
    <mergeCell ref="C32:C33"/>
    <mergeCell ref="I32:I33"/>
    <mergeCell ref="K32:K33"/>
    <mergeCell ref="L32:L33"/>
    <mergeCell ref="N32:N33"/>
    <mergeCell ref="O32:O33"/>
    <mergeCell ref="A26:A27"/>
    <mergeCell ref="B26:B27"/>
    <mergeCell ref="C26:C27"/>
    <mergeCell ref="I26:I27"/>
    <mergeCell ref="K26:K27"/>
    <mergeCell ref="L26:L27"/>
    <mergeCell ref="N26:N27"/>
    <mergeCell ref="O26:O27"/>
    <mergeCell ref="A28:A29"/>
    <mergeCell ref="B28:B29"/>
    <mergeCell ref="C28:C29"/>
    <mergeCell ref="I28:I29"/>
    <mergeCell ref="K28:K29"/>
    <mergeCell ref="L28:L29"/>
    <mergeCell ref="N28:N29"/>
    <mergeCell ref="O28:O29"/>
    <mergeCell ref="A22:A23"/>
    <mergeCell ref="B22:B23"/>
    <mergeCell ref="C22:C23"/>
    <mergeCell ref="I22:I23"/>
    <mergeCell ref="K22:K23"/>
    <mergeCell ref="L22:L23"/>
    <mergeCell ref="N22:N23"/>
    <mergeCell ref="O22:O23"/>
    <mergeCell ref="A24:A25"/>
    <mergeCell ref="B24:B25"/>
    <mergeCell ref="C24:C25"/>
    <mergeCell ref="I24:I25"/>
    <mergeCell ref="K24:K25"/>
    <mergeCell ref="L24:L25"/>
    <mergeCell ref="N24:N25"/>
    <mergeCell ref="O24:O25"/>
    <mergeCell ref="A18:A19"/>
    <mergeCell ref="B18:B19"/>
    <mergeCell ref="C18:C19"/>
    <mergeCell ref="I18:I19"/>
    <mergeCell ref="K18:K19"/>
    <mergeCell ref="L18:L19"/>
    <mergeCell ref="N18:N19"/>
    <mergeCell ref="O18:O19"/>
    <mergeCell ref="A20:A21"/>
    <mergeCell ref="B20:B21"/>
    <mergeCell ref="C20:C21"/>
    <mergeCell ref="I20:I21"/>
    <mergeCell ref="K20:K21"/>
    <mergeCell ref="L20:L21"/>
    <mergeCell ref="N20:N21"/>
    <mergeCell ref="O20:O21"/>
    <mergeCell ref="A14:A15"/>
    <mergeCell ref="B14:B15"/>
    <mergeCell ref="C14:C15"/>
    <mergeCell ref="I14:I15"/>
    <mergeCell ref="K14:K15"/>
    <mergeCell ref="L14:L15"/>
    <mergeCell ref="N14:N15"/>
    <mergeCell ref="O14:O15"/>
    <mergeCell ref="A16:A17"/>
    <mergeCell ref="B16:B17"/>
    <mergeCell ref="C16:C17"/>
    <mergeCell ref="I16:I17"/>
    <mergeCell ref="K16:K17"/>
    <mergeCell ref="L16:L17"/>
    <mergeCell ref="N16:N17"/>
    <mergeCell ref="O16:O17"/>
    <mergeCell ref="A10:A11"/>
    <mergeCell ref="B10:B11"/>
    <mergeCell ref="C10:C11"/>
    <mergeCell ref="I10:I11"/>
    <mergeCell ref="K10:K11"/>
    <mergeCell ref="L10:L11"/>
    <mergeCell ref="N10:N11"/>
    <mergeCell ref="O10:O11"/>
    <mergeCell ref="A12:A13"/>
    <mergeCell ref="B12:B13"/>
    <mergeCell ref="C12:C13"/>
    <mergeCell ref="I12:I13"/>
    <mergeCell ref="K12:K13"/>
    <mergeCell ref="L12:L13"/>
    <mergeCell ref="N12:N13"/>
    <mergeCell ref="O12:O13"/>
    <mergeCell ref="A6:A7"/>
    <mergeCell ref="B6:B7"/>
    <mergeCell ref="C6:C7"/>
    <mergeCell ref="I6:I7"/>
    <mergeCell ref="K6:K7"/>
    <mergeCell ref="L6:L7"/>
    <mergeCell ref="N6:N7"/>
    <mergeCell ref="O6:O7"/>
    <mergeCell ref="A8:A9"/>
    <mergeCell ref="B8:B9"/>
    <mergeCell ref="C8:C9"/>
    <mergeCell ref="I8:I9"/>
    <mergeCell ref="K8:K9"/>
    <mergeCell ref="L8:L9"/>
    <mergeCell ref="N8:N9"/>
    <mergeCell ref="O8:O9"/>
    <mergeCell ref="N2:N3"/>
    <mergeCell ref="O2:O3"/>
    <mergeCell ref="A4:A5"/>
    <mergeCell ref="B4:B5"/>
    <mergeCell ref="C4:C5"/>
    <mergeCell ref="I4:I5"/>
    <mergeCell ref="K4:K5"/>
    <mergeCell ref="L4:L5"/>
    <mergeCell ref="N4:N5"/>
    <mergeCell ref="A2:A3"/>
    <mergeCell ref="B2:B3"/>
    <mergeCell ref="C2:C3"/>
    <mergeCell ref="I2:I3"/>
    <mergeCell ref="K2:K3"/>
    <mergeCell ref="L2:L3"/>
    <mergeCell ref="O4:O5"/>
  </mergeCells>
  <conditionalFormatting sqref="L136:L1048576 L1:L8 L10:L22 L24:L45 L48:L49">
    <cfRule type="containsText" dxfId="2322" priority="39" operator="containsText" text="Ignore">
      <formula>NOT(ISERROR(SEARCH("Ignore",L1)))</formula>
    </cfRule>
  </conditionalFormatting>
  <conditionalFormatting sqref="J136:L1048576 J9 J23 J1:L8 J10:L22 J24:L45 J48:L49">
    <cfRule type="containsText" dxfId="2321" priority="33" operator="containsText" text="Review">
      <formula>NOT(ISERROR(SEARCH("Review",J1)))</formula>
    </cfRule>
    <cfRule type="containsText" dxfId="2320" priority="34" operator="containsText" text="Other">
      <formula>NOT(ISERROR(SEARCH("Other",J1)))</formula>
    </cfRule>
    <cfRule type="containsText" dxfId="2319" priority="35" operator="containsText" text="Incomplete">
      <formula>NOT(ISERROR(SEARCH("Incomplete",J1)))</formula>
    </cfRule>
    <cfRule type="containsText" dxfId="2318" priority="36" operator="containsText" text="Untraceable">
      <formula>NOT(ISERROR(SEARCH("Untraceable",J1)))</formula>
    </cfRule>
    <cfRule type="containsText" dxfId="2317" priority="37" operator="containsText" text="Completed">
      <formula>NOT(ISERROR(SEARCH("Completed",J1)))</formula>
    </cfRule>
  </conditionalFormatting>
  <conditionalFormatting sqref="N1:O1 N136:O1048576 J136:L1048576 J9 J23 J1:L8 J10:L22 J24:L45 J48:L49 N2:N8 N10:N22 N24:N45 N48:N49 O98:O135">
    <cfRule type="containsText" dxfId="2316" priority="38" operator="containsText" text="In Progress">
      <formula>NOT(ISERROR(SEARCH("In Progress",J1)))</formula>
    </cfRule>
  </conditionalFormatting>
  <conditionalFormatting sqref="N1:O1 N136:O1048576 N2:N8 N10:N22 N24:N45 N48:N49 O98:O135">
    <cfRule type="containsText" dxfId="2315" priority="31" operator="containsText" text="No">
      <formula>NOT(ISERROR(SEARCH("No",N1)))</formula>
    </cfRule>
    <cfRule type="containsText" dxfId="2314" priority="32" operator="containsText" text="Yes">
      <formula>NOT(ISERROR(SEARCH("Yes",N1)))</formula>
    </cfRule>
  </conditionalFormatting>
  <conditionalFormatting sqref="J136:L1048576 J48:L49 J46:J47 L46:L47 J1:L45">
    <cfRule type="containsText" dxfId="2313" priority="30" operator="containsText" text="Waiting">
      <formula>NOT(ISERROR(SEARCH("Waiting",J1)))</formula>
    </cfRule>
  </conditionalFormatting>
  <conditionalFormatting sqref="J46">
    <cfRule type="containsText" dxfId="2312" priority="24" operator="containsText" text="Review">
      <formula>NOT(ISERROR(SEARCH("Review",J46)))</formula>
    </cfRule>
    <cfRule type="containsText" dxfId="2311" priority="25" operator="containsText" text="Other">
      <formula>NOT(ISERROR(SEARCH("Other",J46)))</formula>
    </cfRule>
    <cfRule type="containsText" dxfId="2310" priority="26" operator="containsText" text="Incomplete">
      <formula>NOT(ISERROR(SEARCH("Incomplete",J46)))</formula>
    </cfRule>
    <cfRule type="containsText" dxfId="2309" priority="27" operator="containsText" text="Untraceable">
      <formula>NOT(ISERROR(SEARCH("Untraceable",J46)))</formula>
    </cfRule>
    <cfRule type="containsText" dxfId="2308" priority="28" operator="containsText" text="Completed">
      <formula>NOT(ISERROR(SEARCH("Completed",J46)))</formula>
    </cfRule>
  </conditionalFormatting>
  <conditionalFormatting sqref="J46">
    <cfRule type="containsText" dxfId="2307" priority="29" operator="containsText" text="In Progress">
      <formula>NOT(ISERROR(SEARCH("In Progress",J46)))</formula>
    </cfRule>
  </conditionalFormatting>
  <conditionalFormatting sqref="J47">
    <cfRule type="containsText" dxfId="2306" priority="18" operator="containsText" text="Review">
      <formula>NOT(ISERROR(SEARCH("Review",J47)))</formula>
    </cfRule>
    <cfRule type="containsText" dxfId="2305" priority="19" operator="containsText" text="Other">
      <formula>NOT(ISERROR(SEARCH("Other",J47)))</formula>
    </cfRule>
    <cfRule type="containsText" dxfId="2304" priority="20" operator="containsText" text="Incomplete">
      <formula>NOT(ISERROR(SEARCH("Incomplete",J47)))</formula>
    </cfRule>
    <cfRule type="containsText" dxfId="2303" priority="21" operator="containsText" text="Untraceable">
      <formula>NOT(ISERROR(SEARCH("Untraceable",J47)))</formula>
    </cfRule>
    <cfRule type="containsText" dxfId="2302" priority="22" operator="containsText" text="Completed">
      <formula>NOT(ISERROR(SEARCH("Completed",J47)))</formula>
    </cfRule>
  </conditionalFormatting>
  <conditionalFormatting sqref="J47">
    <cfRule type="containsText" dxfId="2301" priority="23" operator="containsText" text="In Progress">
      <formula>NOT(ISERROR(SEARCH("In Progress",J47)))</formula>
    </cfRule>
  </conditionalFormatting>
  <conditionalFormatting sqref="K46:K47">
    <cfRule type="containsText" dxfId="2300" priority="12" operator="containsText" text="Review">
      <formula>NOT(ISERROR(SEARCH("Review",K46)))</formula>
    </cfRule>
    <cfRule type="containsText" dxfId="2299" priority="13" operator="containsText" text="Other">
      <formula>NOT(ISERROR(SEARCH("Other",K46)))</formula>
    </cfRule>
    <cfRule type="containsText" dxfId="2298" priority="14" operator="containsText" text="Incomplete">
      <formula>NOT(ISERROR(SEARCH("Incomplete",K46)))</formula>
    </cfRule>
    <cfRule type="containsText" dxfId="2297" priority="15" operator="containsText" text="Untraceable">
      <formula>NOT(ISERROR(SEARCH("Untraceable",K46)))</formula>
    </cfRule>
    <cfRule type="containsText" dxfId="2296" priority="16" operator="containsText" text="Completed">
      <formula>NOT(ISERROR(SEARCH("Completed",K46)))</formula>
    </cfRule>
  </conditionalFormatting>
  <conditionalFormatting sqref="K46:K47">
    <cfRule type="containsText" dxfId="2295" priority="17" operator="containsText" text="In Progress">
      <formula>NOT(ISERROR(SEARCH("In Progress",K46)))</formula>
    </cfRule>
  </conditionalFormatting>
  <conditionalFormatting sqref="K46:K47">
    <cfRule type="containsText" dxfId="2294" priority="11" operator="containsText" text="Waiting">
      <formula>NOT(ISERROR(SEARCH("Waiting",K46)))</formula>
    </cfRule>
  </conditionalFormatting>
  <conditionalFormatting sqref="L46:L47">
    <cfRule type="containsText" dxfId="2293" priority="10" operator="containsText" text="Ignore">
      <formula>NOT(ISERROR(SEARCH("Ignore",L46)))</formula>
    </cfRule>
  </conditionalFormatting>
  <conditionalFormatting sqref="L46:L47">
    <cfRule type="containsText" dxfId="2292" priority="4" operator="containsText" text="Review">
      <formula>NOT(ISERROR(SEARCH("Review",L46)))</formula>
    </cfRule>
    <cfRule type="containsText" dxfId="2291" priority="5" operator="containsText" text="Other">
      <formula>NOT(ISERROR(SEARCH("Other",L46)))</formula>
    </cfRule>
    <cfRule type="containsText" dxfId="2290" priority="6" operator="containsText" text="Incomplete">
      <formula>NOT(ISERROR(SEARCH("Incomplete",L46)))</formula>
    </cfRule>
    <cfRule type="containsText" dxfId="2289" priority="7" operator="containsText" text="Untraceable">
      <formula>NOT(ISERROR(SEARCH("Untraceable",L46)))</formula>
    </cfRule>
    <cfRule type="containsText" dxfId="2288" priority="8" operator="containsText" text="Completed">
      <formula>NOT(ISERROR(SEARCH("Completed",L46)))</formula>
    </cfRule>
  </conditionalFormatting>
  <conditionalFormatting sqref="L46:L47">
    <cfRule type="containsText" dxfId="2287" priority="9" operator="containsText" text="In Progress">
      <formula>NOT(ISERROR(SEARCH("In Progress",L46)))</formula>
    </cfRule>
  </conditionalFormatting>
  <conditionalFormatting sqref="N46:N47">
    <cfRule type="containsText" dxfId="2286" priority="3" operator="containsText" text="In Progress">
      <formula>NOT(ISERROR(SEARCH("In Progress",N46)))</formula>
    </cfRule>
  </conditionalFormatting>
  <conditionalFormatting sqref="N46:N47">
    <cfRule type="containsText" dxfId="2285" priority="1" operator="containsText" text="No">
      <formula>NOT(ISERROR(SEARCH("No",N46)))</formula>
    </cfRule>
    <cfRule type="containsText" dxfId="2284" priority="2" operator="containsText" text="Yes">
      <formula>NOT(ISERROR(SEARCH("Yes",N46)))</formula>
    </cfRule>
  </conditionalFormatting>
  <dataValidations count="6">
    <dataValidation type="list" allowBlank="1" showInputMessage="1" showErrorMessage="1" sqref="J136:K1048576 J48:K49 J2:K47">
      <formula1>"In Progress, Completed, Untraceable, Incomplete, Other, Review, Waiting"</formula1>
    </dataValidation>
    <dataValidation type="list" allowBlank="1" showInputMessage="1" showErrorMessage="1" sqref="L136:L1048576 L48:L49 L2:L47">
      <formula1>"In Progress, Completed, Untraceable, Ignore, Review, Waiting"</formula1>
    </dataValidation>
    <dataValidation type="list" allowBlank="1" showInputMessage="1" sqref="I8 I22 G2:I3 G4:I5 G6:I7 G8:H9 G10:I11 G12:I13 G14:I15 G16:I17 G18:I19 G20:I21 G22:H23 G24:I25 G26:I27 G28:I29 G30:I31 G32:I33 G34:I35 G36:I37 G38:I39 G40:I41 G42:I43 G44:I45 G48:I49">
      <formula1>"Ø"</formula1>
    </dataValidation>
    <dataValidation type="list" operator="equal" allowBlank="1" showInputMessage="1" showErrorMessage="1" sqref="E2:E3 E4:E5 E6:E7 E8:E9 E10:E11 E12:E13 E14:E15 E16:E17 E18:E19 E20:E21 E22:E23 E24:E25 E26:E27 E28:E29 E30:E31 E32:E33 E34:E35 E36:E37 E38:E39 E40:E41 E42:E43 E44:E45 E48:E49">
      <formula1>"Manual,Auto,Semi-Auto"</formula1>
    </dataValidation>
    <dataValidation type="list" operator="equal" allowBlank="1" showInputMessage="1" showErrorMessage="1" sqref="D2:D3 D4:D5 D6:D7 D8:D9 D10:D11 D12:D13 D14:D15 D16:D17 D18:D19 D20:D21 D22:D23 D24:D25 D26:D27 D28:D29 D30:D31 D32:D33 D34:D35 D36:D37 D38:D39 D40:D41 D42:D43 D44:D45 D48:D49">
      <formula1>"Amina,Bruno,Cameron,Daniel,Gina,Monet,Perry,???"</formula1>
    </dataValidation>
    <dataValidation type="list" allowBlank="1" showInputMessage="1" showErrorMessage="1" sqref="N2 N4 N8 N6 N10 N12 N14 N16 N18 N22 N20 N24 N26 N28 N30 N32 N34 N36 N38 N40 N42 N44 N48 N46">
      <formula1>"Yes, No, In Progress"</formula1>
    </dataValidation>
  </dataValidations>
  <pageMargins left="0.7" right="0.7" top="0.75" bottom="0.75" header="0.3" footer="0.3"/>
  <pageSetup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23"/>
  <sheetViews>
    <sheetView zoomScale="90" zoomScaleNormal="90" workbookViewId="0">
      <pane ySplit="1" topLeftCell="A2" activePane="bottomLeft" state="frozen"/>
      <selection activeCell="M26" sqref="M26"/>
      <selection pane="bottomLeft" activeCell="D44" sqref="A1:XFD1048576"/>
    </sheetView>
  </sheetViews>
  <sheetFormatPr defaultRowHeight="15" x14ac:dyDescent="0.25"/>
  <cols>
    <col min="1" max="1" width="18.5703125" bestFit="1" customWidth="1"/>
    <col min="2" max="2" width="25.85546875" bestFit="1" customWidth="1"/>
    <col min="3" max="3" width="24" bestFit="1" customWidth="1"/>
    <col min="4" max="4" width="15.28515625" bestFit="1" customWidth="1"/>
    <col min="5" max="5" width="18.140625" bestFit="1" customWidth="1"/>
    <col min="6" max="6" width="25.7109375" bestFit="1" customWidth="1"/>
    <col min="7" max="7" width="15" bestFit="1" customWidth="1"/>
    <col min="8" max="8" width="14" bestFit="1" customWidth="1"/>
    <col min="9" max="9" width="20" bestFit="1" customWidth="1"/>
    <col min="10" max="10" width="23.28515625" bestFit="1" customWidth="1"/>
    <col min="11" max="11" width="18.7109375" bestFit="1" customWidth="1"/>
    <col min="12" max="12" width="14.7109375" bestFit="1" customWidth="1"/>
    <col min="13" max="13" width="84.28515625" customWidth="1"/>
    <col min="14" max="14" width="15.5703125" style="2" bestFit="1" customWidth="1"/>
    <col min="15" max="15" width="15.85546875" style="1" bestFit="1" customWidth="1"/>
  </cols>
  <sheetData>
    <row r="1" spans="1:15" x14ac:dyDescent="0.25">
      <c r="A1" s="11" t="s">
        <v>6</v>
      </c>
      <c r="B1" s="11" t="s">
        <v>7</v>
      </c>
      <c r="C1" s="11" t="s">
        <v>8</v>
      </c>
      <c r="D1" s="12" t="s">
        <v>9</v>
      </c>
      <c r="E1" s="12" t="s">
        <v>10</v>
      </c>
      <c r="F1" s="12" t="s">
        <v>11</v>
      </c>
      <c r="G1" s="12" t="s">
        <v>12</v>
      </c>
      <c r="H1" s="12" t="s">
        <v>13</v>
      </c>
      <c r="I1" s="11" t="s">
        <v>14</v>
      </c>
      <c r="J1" s="11" t="s">
        <v>15</v>
      </c>
      <c r="K1" s="11" t="s">
        <v>16</v>
      </c>
      <c r="L1" s="11" t="s">
        <v>17</v>
      </c>
      <c r="M1" s="10" t="s">
        <v>18</v>
      </c>
      <c r="N1" s="10" t="s">
        <v>19</v>
      </c>
      <c r="O1" s="9" t="s">
        <v>20</v>
      </c>
    </row>
    <row r="2" spans="1:15" x14ac:dyDescent="0.25">
      <c r="A2" s="117" t="s">
        <v>371</v>
      </c>
      <c r="B2" s="117" t="s">
        <v>372</v>
      </c>
      <c r="C2" s="116"/>
      <c r="D2" s="87" t="s">
        <v>113</v>
      </c>
      <c r="E2" s="87" t="s">
        <v>24</v>
      </c>
      <c r="F2" s="7" t="str">
        <f>IF(D2="Amina",A2&amp;"_AZ",IF(D2="Perry",A2&amp;"_PB",IF(D2="Gina",A2&amp;"_GB",IF(D2="Cameron",A2&amp;"_CA",IF(D2="Bruno",A2&amp;"_BDS",IF(D2="Daniel",A2&amp;"_DR",IF(D2="Monet",A2&amp;"_MW","")))))))</f>
        <v>2016-07-18_G-001 _DR</v>
      </c>
      <c r="G2" s="88">
        <v>42656</v>
      </c>
      <c r="H2" s="88">
        <v>42667</v>
      </c>
      <c r="I2" s="118">
        <v>42676</v>
      </c>
      <c r="J2" s="87" t="str">
        <f t="shared" ref="J2:J41" si="0">IF(AND(NOT(OR(G2="",G2="Ø")),H2=""),"In Progress",IF(AND(NOT(OR(H2="Ø",H2="")),NOT(OR(G2="Ø",G2=""))),"Completed",""))</f>
        <v>Completed</v>
      </c>
      <c r="K2" s="116" t="str">
        <f>IF(OR(J2="In Progress",J3="In Progress"),"In Progress",IF(OR(AND(J2="Completed",J3="Untraceable"),AND(J2="Untraceable",J3="Completed")),"Review",IF(OR(AND(J2="Completed",J3="Incomplete"),AND(J2="Incomplete",J3="Completed")),"Review",IF(OR(AND(J2="Completed",J3="Other"),AND(J2="Other",J3="Completed")),"Review",IF(OR(AND(J2="Incomplete",J3="Untraceable"),AND(J2="Untraceable",J3="Incomplete")),"Review",IF(OR(AND(J2="Other",J3="Untraceable"),AND(J2="Untraceable",J3="Other")),"Review",IF(OR(AND(J2="Incomplete",J3="Other"),AND(J2="Other",J3="Incomplete")),"Review",IF(AND(NOT(OR(H2="Ø",H2="")),NOT(OR(H3="Ø",H3="")),I2=""),"In Progress",IF(AND(J2="Untraceable",J3="Untraceable"),"Untraceable",IF(AND(NOT(OR(H2="Ø",H2="")),NOT(OR(H3="Ø",H3="")),NOT(OR(I2="Ø",I2=""))),"Completed",IF(AND(J2="Incomplete",J3="Incomplete"),"Incomplete",IF(AND(J2="Other",J3="Other"),"Other",""))))))))))))</f>
        <v>Completed</v>
      </c>
      <c r="L2" s="116" t="s">
        <v>0</v>
      </c>
      <c r="M2" s="8" t="s">
        <v>373</v>
      </c>
      <c r="N2" s="121" t="s">
        <v>25</v>
      </c>
      <c r="O2" s="120" t="s">
        <v>374</v>
      </c>
    </row>
    <row r="3" spans="1:15" x14ac:dyDescent="0.25">
      <c r="A3" s="116"/>
      <c r="B3" s="116"/>
      <c r="C3" s="116"/>
      <c r="D3" s="87" t="s">
        <v>27</v>
      </c>
      <c r="E3" s="87" t="s">
        <v>24</v>
      </c>
      <c r="F3" s="7" t="str">
        <f>IF(D3="Amina",A2&amp;"_AZ",IF(D3="Perry",A2&amp;"_PB",IF(D3="Gina",A2&amp;"_GB",IF(D3="Cameron",A2&amp;"_CA",IF(D3="Bruno",A2&amp;"_BDS",IF(D3="Daniel",A2&amp;"_DR",IF(D3="Monet",A2&amp;"_MW","")))))))</f>
        <v>2016-07-18_G-001 _GB</v>
      </c>
      <c r="G3" s="88">
        <v>42660</v>
      </c>
      <c r="H3" s="88">
        <v>42675</v>
      </c>
      <c r="I3" s="116"/>
      <c r="J3" s="87" t="str">
        <f t="shared" si="0"/>
        <v>Completed</v>
      </c>
      <c r="K3" s="116"/>
      <c r="L3" s="116"/>
      <c r="M3" s="4"/>
      <c r="N3" s="121"/>
      <c r="O3" s="120"/>
    </row>
    <row r="4" spans="1:15" x14ac:dyDescent="0.25">
      <c r="A4" s="117" t="s">
        <v>375</v>
      </c>
      <c r="B4" s="117" t="s">
        <v>376</v>
      </c>
      <c r="C4" s="116"/>
      <c r="D4" s="87" t="s">
        <v>32</v>
      </c>
      <c r="E4" s="87" t="s">
        <v>24</v>
      </c>
      <c r="F4" s="5" t="str">
        <f>IF(D4="Amina",A4&amp;"_AZ",IF(D4="Perry",A4&amp;"_PB",IF(D4="Gina",A4&amp;"_GB",IF(D4="Cameron",A4&amp;"_CA",IF(D4="Bruno",A4&amp;"_BDS",IF(D4="Daniel",A4&amp;"_DR",IF(D4="Monet",A4&amp;"_MW","")))))))</f>
        <v>2016-07-18_G-002 _AZ</v>
      </c>
      <c r="G4" s="88">
        <v>42656</v>
      </c>
      <c r="H4" s="88">
        <v>42663</v>
      </c>
      <c r="I4" s="118">
        <v>42668</v>
      </c>
      <c r="J4" s="87" t="str">
        <f t="shared" si="0"/>
        <v>Completed</v>
      </c>
      <c r="K4" s="116" t="str">
        <f>IF(OR(J4="In Progress",J5="In Progress"),"In Progress",IF(OR(AND(J4="Completed",J5="Untraceable"),AND(J4="Untraceable",J5="Completed")),"Review",IF(OR(AND(J4="Completed",J5="Incomplete"),AND(J4="Incomplete",J5="Completed")),"Review",IF(OR(AND(J4="Completed",J5="Other"),AND(J4="Other",J5="Completed")),"Review",IF(OR(AND(J4="Incomplete",J5="Untraceable"),AND(J4="Untraceable",J5="Incomplete")),"Review",IF(OR(AND(J4="Other",J5="Untraceable"),AND(J4="Untraceable",J5="Other")),"Review",IF(OR(AND(J4="Incomplete",J5="Other"),AND(J4="Other",J5="Incomplete")),"Review",IF(AND(NOT(OR(H4="Ø",H4="")),NOT(OR(H5="Ø",H5="")),I4=""),"In Progress",IF(AND(J4="Untraceable",J5="Untraceable"),"Untraceable",IF(AND(NOT(OR(H4="Ø",H4="")),NOT(OR(H5="Ø",H5="")),NOT(OR(I4="Ø",I4=""))),"Completed",IF(AND(J4="Incomplete",J5="Incomplete"),"Incomplete",IF(AND(J4="Other",J5="Other"),"Other",""))))))))))))</f>
        <v>Completed</v>
      </c>
      <c r="L4" s="116" t="s">
        <v>0</v>
      </c>
      <c r="M4" s="4"/>
      <c r="N4" s="121" t="s">
        <v>25</v>
      </c>
      <c r="O4" s="120" t="s">
        <v>377</v>
      </c>
    </row>
    <row r="5" spans="1:15" x14ac:dyDescent="0.25">
      <c r="A5" s="116"/>
      <c r="B5" s="116"/>
      <c r="C5" s="116"/>
      <c r="D5" s="87" t="s">
        <v>161</v>
      </c>
      <c r="E5" s="87" t="s">
        <v>24</v>
      </c>
      <c r="F5" s="5" t="str">
        <f>IF(D5="Amina",A4&amp;"_AZ",IF(D5="Perry",A4&amp;"_PB",IF(D5="Gina",A4&amp;"_GB",IF(D5="Cameron",A4&amp;"_CA",IF(D5="Bruno",A4&amp;"_BDS",IF(D5="Daniel",A4&amp;"_DR",IF(D5="Monet",A4&amp;"_MW","")))))))</f>
        <v>2016-07-18_G-002 _BDS</v>
      </c>
      <c r="G5" s="88">
        <v>42657</v>
      </c>
      <c r="H5" s="88">
        <v>42662</v>
      </c>
      <c r="I5" s="118"/>
      <c r="J5" s="87" t="str">
        <f t="shared" si="0"/>
        <v>Completed</v>
      </c>
      <c r="K5" s="116"/>
      <c r="L5" s="116"/>
      <c r="M5" s="4"/>
      <c r="N5" s="121"/>
      <c r="O5" s="120"/>
    </row>
    <row r="6" spans="1:15" x14ac:dyDescent="0.25">
      <c r="A6" s="117" t="s">
        <v>378</v>
      </c>
      <c r="B6" s="117" t="s">
        <v>379</v>
      </c>
      <c r="C6" s="116"/>
      <c r="D6" s="87" t="s">
        <v>161</v>
      </c>
      <c r="E6" s="87" t="s">
        <v>24</v>
      </c>
      <c r="F6" s="5" t="str">
        <f>IF(D6="Amina",A6&amp;"_AZ",IF(D6="Perry",A6&amp;"_PB",IF(D6="Gina",A6&amp;"_GB",IF(D6="Cameron",A6&amp;"_CA",IF(D6="Bruno",A6&amp;"_BDS",IF(D6="Daniel",A6&amp;"_DR",IF(D6="Monet",A6&amp;"_MW","")))))))</f>
        <v>2016-07-18_G-003 _BDS</v>
      </c>
      <c r="G6" s="88">
        <v>42656</v>
      </c>
      <c r="H6" s="88">
        <v>42657</v>
      </c>
      <c r="I6" s="118">
        <v>42669</v>
      </c>
      <c r="J6" s="87" t="str">
        <f t="shared" si="0"/>
        <v>Completed</v>
      </c>
      <c r="K6" s="116" t="str">
        <f>IF(OR(J6="In Progress",J7="In Progress"),"In Progress",IF(OR(AND(J6="Completed",J7="Untraceable"),AND(J6="Untraceable",J7="Completed")),"Review",IF(OR(AND(J6="Completed",J7="Incomplete"),AND(J6="Incomplete",J7="Completed")),"Review",IF(OR(AND(J6="Completed",J7="Other"),AND(J6="Other",J7="Completed")),"Review",IF(OR(AND(J6="Incomplete",J7="Untraceable"),AND(J6="Untraceable",J7="Incomplete")),"Review",IF(OR(AND(J6="Other",J7="Untraceable"),AND(J6="Untraceable",J7="Other")),"Review",IF(OR(AND(J6="Incomplete",J7="Other"),AND(J6="Other",J7="Incomplete")),"Review",IF(AND(NOT(OR(H6="Ø",H6="")),NOT(OR(H7="Ø",H7="")),I6=""),"In Progress",IF(AND(J6="Untraceable",J7="Untraceable"),"Untraceable",IF(AND(NOT(OR(H6="Ø",H6="")),NOT(OR(H7="Ø",H7="")),NOT(OR(I6="Ø",I6=""))),"Completed",IF(AND(J6="Incomplete",J7="Incomplete"),"Incomplete",IF(AND(J6="Other",J7="Other"),"Other",""))))))))))))</f>
        <v>Completed</v>
      </c>
      <c r="L6" s="116" t="s">
        <v>0</v>
      </c>
      <c r="M6" s="4" t="s">
        <v>380</v>
      </c>
      <c r="N6" s="121" t="s">
        <v>25</v>
      </c>
      <c r="O6" s="120" t="s">
        <v>381</v>
      </c>
    </row>
    <row r="7" spans="1:15" x14ac:dyDescent="0.25">
      <c r="A7" s="116"/>
      <c r="B7" s="116"/>
      <c r="C7" s="116"/>
      <c r="D7" s="87" t="s">
        <v>23</v>
      </c>
      <c r="E7" s="87" t="s">
        <v>24</v>
      </c>
      <c r="F7" s="5" t="str">
        <f>IF(D7="Amina",A6&amp;"_AZ",IF(D7="Perry",A6&amp;"_PB",IF(D7="Gina",A6&amp;"_GB",IF(D7="Cameron",A6&amp;"_CA",IF(D7="Bruno",A6&amp;"_BDS",IF(D7="Daniel",A6&amp;"_DR",IF(D7="Monet",A6&amp;"_MW","")))))))</f>
        <v>2016-07-18_G-003 _CA</v>
      </c>
      <c r="G7" s="88">
        <v>42663</v>
      </c>
      <c r="H7" s="88">
        <v>42664</v>
      </c>
      <c r="I7" s="118"/>
      <c r="J7" s="87" t="str">
        <f t="shared" si="0"/>
        <v>Completed</v>
      </c>
      <c r="K7" s="116"/>
      <c r="L7" s="116"/>
      <c r="M7" s="4"/>
      <c r="N7" s="121"/>
      <c r="O7" s="120"/>
    </row>
    <row r="8" spans="1:15" x14ac:dyDescent="0.25">
      <c r="A8" s="117" t="s">
        <v>382</v>
      </c>
      <c r="B8" s="117" t="s">
        <v>383</v>
      </c>
      <c r="C8" s="116"/>
      <c r="D8" s="87" t="s">
        <v>27</v>
      </c>
      <c r="E8" s="87" t="s">
        <v>24</v>
      </c>
      <c r="F8" s="5" t="str">
        <f>IF(D8="Amina",A8&amp;"_AZ",IF(D8="Perry",A8&amp;"_PB",IF(D8="Gina",A8&amp;"_GB",IF(D8="Cameron",A8&amp;"_CA",IF(D8="Bruno",A8&amp;"_BDS",IF(D8="Daniel",A8&amp;"_DR",IF(D8="Monet",A8&amp;"_MW","")))))))</f>
        <v>2016-07-18_G-004 _GB</v>
      </c>
      <c r="G8" s="88">
        <v>42656</v>
      </c>
      <c r="H8" s="88">
        <v>42660</v>
      </c>
      <c r="I8" s="118">
        <v>42667</v>
      </c>
      <c r="J8" s="87" t="str">
        <f t="shared" si="0"/>
        <v>Completed</v>
      </c>
      <c r="K8" s="116" t="str">
        <f>IF(OR(J8="In Progress",J9="In Progress"),"In Progress",IF(OR(AND(J8="Completed",J9="Untraceable"),AND(J8="Untraceable",J9="Completed")),"Review",IF(OR(AND(J8="Completed",J9="Incomplete"),AND(J8="Incomplete",J9="Completed")),"Review",IF(OR(AND(J8="Completed",J9="Other"),AND(J8="Other",J9="Completed")),"Review",IF(OR(AND(J8="Incomplete",J9="Untraceable"),AND(J8="Untraceable",J9="Incomplete")),"Review",IF(OR(AND(J8="Other",J9="Untraceable"),AND(J8="Untraceable",J9="Other")),"Review",IF(OR(AND(J8="Incomplete",J9="Other"),AND(J8="Other",J9="Incomplete")),"Review",IF(AND(NOT(OR(H8="Ø",H8="")),NOT(OR(H9="Ø",H9="")),I8=""),"In Progress",IF(AND(J8="Untraceable",J9="Untraceable"),"Untraceable",IF(AND(NOT(OR(H8="Ø",H8="")),NOT(OR(H9="Ø",H9="")),NOT(OR(I8="Ø",I8=""))),"Completed",IF(AND(J8="Incomplete",J9="Incomplete"),"Incomplete",IF(AND(J8="Other",J9="Other"),"Other",""))))))))))))</f>
        <v>Completed</v>
      </c>
      <c r="L8" s="116" t="s">
        <v>0</v>
      </c>
      <c r="M8" s="4" t="s">
        <v>384</v>
      </c>
      <c r="N8" s="121" t="s">
        <v>25</v>
      </c>
      <c r="O8" s="120" t="s">
        <v>385</v>
      </c>
    </row>
    <row r="9" spans="1:15" x14ac:dyDescent="0.25">
      <c r="A9" s="116"/>
      <c r="B9" s="116"/>
      <c r="C9" s="116"/>
      <c r="D9" s="87" t="s">
        <v>23</v>
      </c>
      <c r="E9" s="87" t="s">
        <v>24</v>
      </c>
      <c r="F9" s="5" t="str">
        <f>IF(D9="Amina",A8&amp;"_AZ",IF(D9="Perry",A8&amp;"_PB",IF(D9="Gina",A8&amp;"_GB",IF(D9="Cameron",A8&amp;"_CA",IF(D9="Bruno",A8&amp;"_BDS",IF(D9="Daniel",A8&amp;"_DR",IF(D9="Monet",A8&amp;"_MW","")))))))</f>
        <v>2016-07-18_G-004 _CA</v>
      </c>
      <c r="G9" s="88">
        <v>42664</v>
      </c>
      <c r="H9" s="88">
        <v>42667</v>
      </c>
      <c r="I9" s="118"/>
      <c r="J9" s="87" t="str">
        <f t="shared" si="0"/>
        <v>Completed</v>
      </c>
      <c r="K9" s="116"/>
      <c r="L9" s="116"/>
      <c r="M9" s="4"/>
      <c r="N9" s="121"/>
      <c r="O9" s="120"/>
    </row>
    <row r="10" spans="1:15" x14ac:dyDescent="0.25">
      <c r="A10" s="117" t="s">
        <v>386</v>
      </c>
      <c r="B10" s="145" t="s">
        <v>387</v>
      </c>
      <c r="C10" s="116"/>
      <c r="D10" s="87" t="s">
        <v>187</v>
      </c>
      <c r="E10" s="87" t="s">
        <v>24</v>
      </c>
      <c r="F10" s="5" t="str">
        <f>IF(D10="Amina",A10&amp;"_AZ",IF(D10="Perry",A10&amp;"_PB",IF(D10="Gina",A10&amp;"_GB",IF(D10="Cameron",A10&amp;"_CA",IF(D10="Bruno",A10&amp;"_BDS",IF(D10="Daniel",A10&amp;"_DR",IF(D10="Monet",A10&amp;"_MW","")))))))</f>
        <v>2016-07-18_G-005_MW</v>
      </c>
      <c r="G10" s="88">
        <v>42656</v>
      </c>
      <c r="H10" s="88">
        <v>42660</v>
      </c>
      <c r="I10" s="118">
        <v>42667</v>
      </c>
      <c r="J10" s="87" t="str">
        <f t="shared" si="0"/>
        <v>Completed</v>
      </c>
      <c r="K10" s="116" t="str">
        <f>IF(OR(J10="In Progress",J11="In Progress"),"In Progress",IF(OR(AND(J10="Completed",J11="Untraceable"),AND(J10="Untraceable",J11="Completed")),"Review",IF(OR(AND(J10="Completed",J11="Incomplete"),AND(J10="Incomplete",J11="Completed")),"Review",IF(OR(AND(J10="Completed",J11="Other"),AND(J10="Other",J11="Completed")),"Review",IF(OR(AND(J10="Incomplete",J11="Untraceable"),AND(J10="Untraceable",J11="Incomplete")),"Review",IF(OR(AND(J10="Other",J11="Untraceable"),AND(J10="Untraceable",J11="Other")),"Review",IF(OR(AND(J10="Incomplete",J11="Other"),AND(J10="Other",J11="Incomplete")),"Review",IF(AND(NOT(OR(H10="Ø",H10="")),NOT(OR(H11="Ø",H11="")),I10=""),"In Progress",IF(AND(J10="Untraceable",J11="Untraceable"),"Untraceable",IF(AND(NOT(OR(H10="Ø",H10="")),NOT(OR(H11="Ø",H11="")),NOT(OR(I10="Ø",I10=""))),"Completed",IF(AND(J10="Incomplete",J11="Incomplete"),"Incomplete",IF(AND(J10="Other",J11="Other"),"Other",""))))))))))))</f>
        <v>Completed</v>
      </c>
      <c r="L10" s="116" t="s">
        <v>0</v>
      </c>
      <c r="M10" s="4"/>
      <c r="N10" s="121" t="s">
        <v>25</v>
      </c>
      <c r="O10" s="120" t="s">
        <v>388</v>
      </c>
    </row>
    <row r="11" spans="1:15" x14ac:dyDescent="0.25">
      <c r="A11" s="116"/>
      <c r="B11" s="116"/>
      <c r="C11" s="116"/>
      <c r="D11" s="87" t="s">
        <v>161</v>
      </c>
      <c r="E11" s="87" t="s">
        <v>24</v>
      </c>
      <c r="F11" s="5" t="str">
        <f>IF(D11="Amina",A10&amp;"_AZ",IF(D11="Perry",A10&amp;"_PB",IF(D11="Gina",A10&amp;"_GB",IF(D11="Cameron",A10&amp;"_CA",IF(D11="Bruno",A10&amp;"_BDS",IF(D11="Daniel",A10&amp;"_DR",IF(D11="Monet",A10&amp;"_MW","")))))))</f>
        <v>2016-07-18_G-005_BDS</v>
      </c>
      <c r="G11" s="88">
        <v>42664</v>
      </c>
      <c r="H11" s="88">
        <v>42667</v>
      </c>
      <c r="I11" s="118"/>
      <c r="J11" s="87" t="str">
        <f t="shared" si="0"/>
        <v>Completed</v>
      </c>
      <c r="K11" s="116"/>
      <c r="L11" s="116"/>
      <c r="M11" s="4"/>
      <c r="N11" s="121"/>
      <c r="O11" s="120"/>
    </row>
    <row r="12" spans="1:15" x14ac:dyDescent="0.25">
      <c r="A12" s="117" t="s">
        <v>389</v>
      </c>
      <c r="B12" s="117" t="s">
        <v>390</v>
      </c>
      <c r="C12" s="116"/>
      <c r="D12" s="87" t="s">
        <v>30</v>
      </c>
      <c r="E12" s="87" t="s">
        <v>24</v>
      </c>
      <c r="F12" s="5" t="str">
        <f>IF(D12="Amina",A12&amp;"_AZ",IF(D12="Perry",A12&amp;"_PB",IF(D12="Gina",A12&amp;"_GB",IF(D12="Cameron",A12&amp;"_CA",IF(D12="Bruno",A12&amp;"_BDS",IF(D12="Daniel",A12&amp;"_DR",IF(D12="Monet",A12&amp;"_MW","")))))))</f>
        <v>2016-07-18_G-006 _PB</v>
      </c>
      <c r="G12" s="88">
        <v>42660</v>
      </c>
      <c r="H12" s="88">
        <v>42662</v>
      </c>
      <c r="I12" s="118">
        <v>42669</v>
      </c>
      <c r="J12" s="87" t="str">
        <f t="shared" si="0"/>
        <v>Completed</v>
      </c>
      <c r="K12" s="116" t="str">
        <f>IF(OR(J12="In Progress",J13="In Progress"),"In Progress",IF(OR(AND(J12="Completed",J13="Untraceable"),AND(J12="Untraceable",J13="Completed")),"Review",IF(OR(AND(J12="Completed",J13="Incomplete"),AND(J12="Incomplete",J13="Completed")),"Review",IF(OR(AND(J12="Completed",J13="Other"),AND(J12="Other",J13="Completed")),"Review",IF(OR(AND(J12="Incomplete",J13="Untraceable"),AND(J12="Untraceable",J13="Incomplete")),"Review",IF(OR(AND(J12="Other",J13="Untraceable"),AND(J12="Untraceable",J13="Other")),"Review",IF(OR(AND(J12="Incomplete",J13="Other"),AND(J12="Other",J13="Incomplete")),"Review",IF(AND(NOT(OR(H12="Ø",H12="")),NOT(OR(H13="Ø",H13="")),I12=""),"In Progress",IF(AND(J12="Untraceable",J13="Untraceable"),"Untraceable",IF(AND(NOT(OR(H12="Ø",H12="")),NOT(OR(H13="Ø",H13="")),NOT(OR(I12="Ø",I12=""))),"Completed",IF(AND(J12="Incomplete",J13="Incomplete"),"Incomplete",IF(AND(J12="Other",J13="Other"),"Other",""))))))))))))</f>
        <v>Completed</v>
      </c>
      <c r="L12" s="116" t="s">
        <v>0</v>
      </c>
      <c r="M12" s="4"/>
      <c r="N12" s="121" t="s">
        <v>25</v>
      </c>
      <c r="O12" s="120" t="s">
        <v>391</v>
      </c>
    </row>
    <row r="13" spans="1:15" x14ac:dyDescent="0.25">
      <c r="A13" s="116"/>
      <c r="B13" s="116"/>
      <c r="C13" s="116"/>
      <c r="D13" s="87" t="s">
        <v>161</v>
      </c>
      <c r="E13" s="87" t="s">
        <v>24</v>
      </c>
      <c r="F13" s="5" t="str">
        <f>IF(D13="Amina",A12&amp;"_AZ",IF(D13="Perry",A12&amp;"_PB",IF(D13="Gina",A12&amp;"_GB",IF(D13="Cameron",A12&amp;"_CA",IF(D13="Bruno",A12&amp;"_BDS",IF(D13="Daniel",A12&amp;"_DR",IF(D13="Monet",A12&amp;"_MW","")))))))</f>
        <v>2016-07-18_G-006 _BDS</v>
      </c>
      <c r="G13" s="88">
        <v>42662</v>
      </c>
      <c r="H13" s="88">
        <v>42664</v>
      </c>
      <c r="I13" s="118"/>
      <c r="J13" s="87" t="str">
        <f t="shared" si="0"/>
        <v>Completed</v>
      </c>
      <c r="K13" s="116"/>
      <c r="L13" s="116"/>
      <c r="M13" s="4"/>
      <c r="N13" s="121"/>
      <c r="O13" s="120"/>
    </row>
    <row r="14" spans="1:15" x14ac:dyDescent="0.25">
      <c r="A14" s="117" t="s">
        <v>392</v>
      </c>
      <c r="B14" s="117" t="s">
        <v>393</v>
      </c>
      <c r="C14" s="116"/>
      <c r="D14" s="87" t="s">
        <v>23</v>
      </c>
      <c r="E14" s="87" t="s">
        <v>24</v>
      </c>
      <c r="F14" s="5" t="str">
        <f>IF(D14="Amina",A14&amp;"_AZ",IF(D14="Perry",A14&amp;"_PB",IF(D14="Gina",A14&amp;"_GB",IF(D14="Cameron",A14&amp;"_CA",IF(D14="Bruno",A14&amp;"_BDS",IF(D14="Daniel",A14&amp;"_DR",IF(D14="Monet",A14&amp;"_MW","")))))))</f>
        <v>2016-07-18_G-007 _CA</v>
      </c>
      <c r="G14" s="88">
        <v>42667</v>
      </c>
      <c r="H14" s="88">
        <v>42668</v>
      </c>
      <c r="I14" s="118">
        <v>42669</v>
      </c>
      <c r="J14" s="87" t="str">
        <f t="shared" si="0"/>
        <v>Completed</v>
      </c>
      <c r="K14" s="116" t="str">
        <f>IF(OR(J14="In Progress",J15="In Progress"),"In Progress",IF(OR(AND(J14="Completed",J15="Untraceable"),AND(J14="Untraceable",J15="Completed")),"Review",IF(OR(AND(J14="Completed",J15="Incomplete"),AND(J14="Incomplete",J15="Completed")),"Review",IF(OR(AND(J14="Completed",J15="Other"),AND(J14="Other",J15="Completed")),"Review",IF(OR(AND(J14="Incomplete",J15="Untraceable"),AND(J14="Untraceable",J15="Incomplete")),"Review",IF(OR(AND(J14="Other",J15="Untraceable"),AND(J14="Untraceable",J15="Other")),"Review",IF(OR(AND(J14="Incomplete",J15="Other"),AND(J14="Other",J15="Incomplete")),"Review",IF(AND(NOT(OR(H14="Ø",H14="")),NOT(OR(H15="Ø",H15="")),I14=""),"In Progress",IF(AND(J14="Untraceable",J15="Untraceable"),"Untraceable",IF(AND(NOT(OR(H14="Ø",H14="")),NOT(OR(H15="Ø",H15="")),NOT(OR(I14="Ø",I14=""))),"Completed",IF(AND(J14="Incomplete",J15="Incomplete"),"Incomplete",IF(AND(J14="Other",J15="Other"),"Other",""))))))))))))</f>
        <v>Completed</v>
      </c>
      <c r="L14" s="116" t="s">
        <v>0</v>
      </c>
      <c r="M14" s="4" t="s">
        <v>394</v>
      </c>
      <c r="N14" s="121" t="s">
        <v>25</v>
      </c>
      <c r="O14" s="120" t="s">
        <v>395</v>
      </c>
    </row>
    <row r="15" spans="1:15" x14ac:dyDescent="0.25">
      <c r="A15" s="116"/>
      <c r="B15" s="116"/>
      <c r="C15" s="116"/>
      <c r="D15" s="87" t="s">
        <v>113</v>
      </c>
      <c r="E15" s="87" t="s">
        <v>24</v>
      </c>
      <c r="F15" s="5" t="str">
        <f>IF(D15="Amina",A14&amp;"_AZ",IF(D15="Perry",A14&amp;"_PB",IF(D15="Gina",A14&amp;"_GB",IF(D15="Cameron",A14&amp;"_CA",IF(D15="Bruno",A14&amp;"_BDS",IF(D15="Daniel",A14&amp;"_DR",IF(D15="Monet",A14&amp;"_MW","")))))))</f>
        <v>2016-07-18_G-007 _DR</v>
      </c>
      <c r="G15" s="88">
        <v>42667</v>
      </c>
      <c r="H15" s="88">
        <v>42669</v>
      </c>
      <c r="I15" s="118"/>
      <c r="J15" s="87" t="str">
        <f t="shared" si="0"/>
        <v>Completed</v>
      </c>
      <c r="K15" s="116"/>
      <c r="L15" s="116"/>
      <c r="M15" s="4"/>
      <c r="N15" s="121"/>
      <c r="O15" s="120"/>
    </row>
    <row r="16" spans="1:15" x14ac:dyDescent="0.25">
      <c r="A16" s="117" t="s">
        <v>396</v>
      </c>
      <c r="B16" s="117" t="s">
        <v>397</v>
      </c>
      <c r="C16" s="116"/>
      <c r="D16" s="87" t="s">
        <v>23</v>
      </c>
      <c r="E16" s="87" t="s">
        <v>24</v>
      </c>
      <c r="F16" s="5" t="str">
        <f>IF(D16="Amina",A16&amp;"_AZ",IF(D16="Perry",A16&amp;"_PB",IF(D16="Gina",A16&amp;"_GB",IF(D16="Cameron",A16&amp;"_CA",IF(D16="Bruno",A16&amp;"_BDS",IF(D16="Daniel",A16&amp;"_DR",IF(D16="Monet",A16&amp;"_MW","")))))))</f>
        <v>2016-07-18_G-008 _CA</v>
      </c>
      <c r="G16" s="88">
        <v>42656</v>
      </c>
      <c r="H16" s="88">
        <v>42660</v>
      </c>
      <c r="I16" s="118" t="s">
        <v>51</v>
      </c>
      <c r="J16" s="87" t="str">
        <f t="shared" si="0"/>
        <v>Completed</v>
      </c>
      <c r="K16" s="116" t="s">
        <v>2</v>
      </c>
      <c r="L16" s="116" t="str">
        <f>IF(K16="Untraceable","Ignore",IF(K16="Incomplete","Ignore",IF(K16="Other","Ignore","")))</f>
        <v>Ignore</v>
      </c>
      <c r="M16" s="4" t="s">
        <v>398</v>
      </c>
      <c r="N16" s="121" t="s">
        <v>53</v>
      </c>
      <c r="O16" s="120"/>
    </row>
    <row r="17" spans="1:15" x14ac:dyDescent="0.25">
      <c r="A17" s="116"/>
      <c r="B17" s="116"/>
      <c r="C17" s="116"/>
      <c r="D17" s="87" t="s">
        <v>161</v>
      </c>
      <c r="E17" s="87" t="s">
        <v>24</v>
      </c>
      <c r="F17" s="5" t="str">
        <f>IF(D17="Amina",A16&amp;"_AZ",IF(D17="Perry",A16&amp;"_PB",IF(D17="Gina",A16&amp;"_GB",IF(D17="Cameron",A16&amp;"_CA",IF(D17="Bruno",A16&amp;"_BDS",IF(D17="Daniel",A16&amp;"_DR",IF(D17="Monet",A16&amp;"_MW","")))))))</f>
        <v>2016-07-18_G-008 _BDS</v>
      </c>
      <c r="G17" s="88">
        <v>42667</v>
      </c>
      <c r="H17" s="88">
        <v>42668</v>
      </c>
      <c r="I17" s="118"/>
      <c r="J17" s="87" t="str">
        <f t="shared" si="0"/>
        <v>Completed</v>
      </c>
      <c r="K17" s="116"/>
      <c r="L17" s="116"/>
      <c r="M17" s="4" t="s">
        <v>399</v>
      </c>
      <c r="N17" s="121"/>
      <c r="O17" s="120"/>
    </row>
    <row r="18" spans="1:15" x14ac:dyDescent="0.25">
      <c r="A18" s="117" t="s">
        <v>400</v>
      </c>
      <c r="B18" s="117" t="s">
        <v>401</v>
      </c>
      <c r="C18" s="116"/>
      <c r="D18" s="87" t="s">
        <v>23</v>
      </c>
      <c r="E18" s="87" t="s">
        <v>24</v>
      </c>
      <c r="F18" s="5" t="str">
        <f>IF(D18="Amina",A18&amp;"_AZ",IF(D18="Perry",A18&amp;"_PB",IF(D18="Gina",A18&amp;"_GB",IF(D18="Cameron",A18&amp;"_CA",IF(D18="Bruno",A18&amp;"_BDS",IF(D18="Daniel",A18&amp;"_DR",IF(D18="Monet",A18&amp;"_MW","")))))))</f>
        <v>2016-07-18_G-009 _CA</v>
      </c>
      <c r="G18" s="88">
        <v>42660</v>
      </c>
      <c r="H18" s="88">
        <v>42662</v>
      </c>
      <c r="I18" s="118">
        <v>42674</v>
      </c>
      <c r="J18" s="87" t="str">
        <f t="shared" si="0"/>
        <v>Completed</v>
      </c>
      <c r="K18" s="116" t="str">
        <f>IF(OR(J18="In Progress",J19="In Progress"),"In Progress",IF(OR(AND(J18="Completed",J19="Untraceable"),AND(J18="Untraceable",J19="Completed")),"Review",IF(OR(AND(J18="Completed",J19="Incomplete"),AND(J18="Incomplete",J19="Completed")),"Review",IF(OR(AND(J18="Completed",J19="Other"),AND(J18="Other",J19="Completed")),"Review",IF(OR(AND(J18="Incomplete",J19="Untraceable"),AND(J18="Untraceable",J19="Incomplete")),"Review",IF(OR(AND(J18="Other",J19="Untraceable"),AND(J18="Untraceable",J19="Other")),"Review",IF(OR(AND(J18="Incomplete",J19="Other"),AND(J18="Other",J19="Incomplete")),"Review",IF(AND(NOT(OR(H18="Ø",H18="")),NOT(OR(H19="Ø",H19="")),I18=""),"In Progress",IF(AND(J18="Untraceable",J19="Untraceable"),"Untraceable",IF(AND(NOT(OR(H18="Ø",H18="")),NOT(OR(H19="Ø",H19="")),NOT(OR(I18="Ø",I18=""))),"Completed",IF(AND(J18="Incomplete",J19="Incomplete"),"Incomplete",IF(AND(J18="Other",J19="Other"),"Other",""))))))))))))</f>
        <v>Completed</v>
      </c>
      <c r="L18" s="116" t="s">
        <v>0</v>
      </c>
      <c r="M18" s="4"/>
      <c r="N18" s="121" t="s">
        <v>25</v>
      </c>
      <c r="O18" s="120" t="s">
        <v>402</v>
      </c>
    </row>
    <row r="19" spans="1:15" x14ac:dyDescent="0.25">
      <c r="A19" s="116"/>
      <c r="B19" s="116"/>
      <c r="C19" s="116"/>
      <c r="D19" s="87" t="s">
        <v>32</v>
      </c>
      <c r="E19" s="87" t="s">
        <v>24</v>
      </c>
      <c r="F19" s="5" t="str">
        <f>IF(D19="Amina",A18&amp;"_AZ",IF(D19="Perry",A18&amp;"_PB",IF(D19="Gina",A18&amp;"_GB",IF(D19="Cameron",A18&amp;"_CA",IF(D19="Bruno",A18&amp;"_BDS",IF(D19="Daniel",A18&amp;"_DR",IF(D19="Monet",A18&amp;"_MW","")))))))</f>
        <v>2016-07-18_G-009 _AZ</v>
      </c>
      <c r="G19" s="88">
        <v>42664</v>
      </c>
      <c r="H19" s="88">
        <v>42669</v>
      </c>
      <c r="I19" s="118"/>
      <c r="J19" s="87" t="str">
        <f t="shared" si="0"/>
        <v>Completed</v>
      </c>
      <c r="K19" s="116"/>
      <c r="L19" s="116"/>
      <c r="M19" s="4"/>
      <c r="N19" s="121"/>
      <c r="O19" s="120"/>
    </row>
    <row r="20" spans="1:15" x14ac:dyDescent="0.25">
      <c r="A20" s="117" t="s">
        <v>403</v>
      </c>
      <c r="B20" s="117" t="s">
        <v>404</v>
      </c>
      <c r="C20" s="116"/>
      <c r="D20" s="87" t="s">
        <v>187</v>
      </c>
      <c r="E20" s="87" t="s">
        <v>24</v>
      </c>
      <c r="F20" s="5" t="str">
        <f>IF(D20="Amina",A20&amp;"_AZ",IF(D20="Perry",A20&amp;"_PB",IF(D20="Gina",A20&amp;"_GB",IF(D20="Cameron",A20&amp;"_CA",IF(D20="Bruno",A20&amp;"_BDS",IF(D20="Daniel",A20&amp;"_DR",IF(D20="Monet",A20&amp;"_MW","")))))))</f>
        <v>2016-07-18_G-010 _MW</v>
      </c>
      <c r="G20" s="88">
        <v>42660</v>
      </c>
      <c r="H20" s="88">
        <v>42668</v>
      </c>
      <c r="I20" s="118">
        <v>42683</v>
      </c>
      <c r="J20" s="87" t="str">
        <f t="shared" si="0"/>
        <v>Completed</v>
      </c>
      <c r="K20" s="116" t="str">
        <f>IF(OR(J20="In Progress",J21="In Progress"),"In Progress",IF(OR(AND(J20="Completed",J21="Untraceable"),AND(J20="Untraceable",J21="Completed")),"Review",IF(OR(AND(J20="Completed",J21="Incomplete"),AND(J20="Incomplete",J21="Completed")),"Review",IF(OR(AND(J20="Completed",J21="Other"),AND(J20="Other",J21="Completed")),"Review",IF(OR(AND(J20="Incomplete",J21="Untraceable"),AND(J20="Untraceable",J21="Incomplete")),"Review",IF(OR(AND(J20="Other",J21="Untraceable"),AND(J20="Untraceable",J21="Other")),"Review",IF(OR(AND(J20="Incomplete",J21="Other"),AND(J20="Other",J21="Incomplete")),"Review",IF(AND(NOT(OR(H20="Ø",H20="")),NOT(OR(H21="Ø",H21="")),I20=""),"In Progress",IF(AND(J20="Untraceable",J21="Untraceable"),"Untraceable",IF(AND(NOT(OR(H20="Ø",H20="")),NOT(OR(H21="Ø",H21="")),NOT(OR(I20="Ø",I20=""))),"Completed",IF(AND(J20="Incomplete",J21="Incomplete"),"Incomplete",IF(AND(J20="Other",J21="Other"),"Other",""))))))))))))</f>
        <v>Completed</v>
      </c>
      <c r="L20" s="116" t="s">
        <v>0</v>
      </c>
      <c r="M20" s="4"/>
      <c r="N20" s="121" t="s">
        <v>25</v>
      </c>
      <c r="O20" s="120" t="s">
        <v>405</v>
      </c>
    </row>
    <row r="21" spans="1:15" x14ac:dyDescent="0.25">
      <c r="A21" s="116"/>
      <c r="B21" s="116"/>
      <c r="C21" s="116"/>
      <c r="D21" s="87" t="s">
        <v>161</v>
      </c>
      <c r="E21" s="87" t="s">
        <v>24</v>
      </c>
      <c r="F21" s="5" t="str">
        <f>IF(D21="Amina",A20&amp;"_AZ",IF(D21="Perry",A20&amp;"_PB",IF(D21="Gina",A20&amp;"_GB",IF(D21="Cameron",A20&amp;"_CA",IF(D21="Bruno",A20&amp;"_BDS",IF(D21="Daniel",A20&amp;"_DR",IF(D21="Monet",A20&amp;"_MW","")))))))</f>
        <v>2016-07-18_G-010 _BDS</v>
      </c>
      <c r="G21" s="88">
        <v>42668</v>
      </c>
      <c r="H21" s="88">
        <v>42677</v>
      </c>
      <c r="I21" s="118"/>
      <c r="J21" s="87" t="str">
        <f t="shared" si="0"/>
        <v>Completed</v>
      </c>
      <c r="K21" s="116"/>
      <c r="L21" s="116"/>
      <c r="M21" s="4" t="s">
        <v>406</v>
      </c>
      <c r="N21" s="121"/>
      <c r="O21" s="120"/>
    </row>
    <row r="22" spans="1:15" x14ac:dyDescent="0.25">
      <c r="A22" s="117" t="s">
        <v>407</v>
      </c>
      <c r="B22" s="117" t="s">
        <v>408</v>
      </c>
      <c r="C22" s="116"/>
      <c r="D22" s="87" t="s">
        <v>23</v>
      </c>
      <c r="E22" s="87" t="s">
        <v>24</v>
      </c>
      <c r="F22" s="5" t="str">
        <f>IF(D22="Amina",A22&amp;"_AZ",IF(D22="Perry",A22&amp;"_PB",IF(D22="Gina",A22&amp;"_GB",IF(D22="Cameron",A22&amp;"_CA",IF(D22="Bruno",A22&amp;"_BDS",IF(D22="Daniel",A22&amp;"_DR",IF(D22="Monet",A22&amp;"_MW","")))))))</f>
        <v>2016-07-18_G-011 _CA</v>
      </c>
      <c r="G22" s="88">
        <v>42668</v>
      </c>
      <c r="H22" s="88">
        <v>42669</v>
      </c>
      <c r="I22" s="118">
        <v>42675</v>
      </c>
      <c r="J22" s="87" t="str">
        <f t="shared" si="0"/>
        <v>Completed</v>
      </c>
      <c r="K22" s="116" t="str">
        <f>IF(OR(J22="In Progress",J23="In Progress"),"In Progress",IF(OR(AND(J22="Completed",J23="Untraceable"),AND(J22="Untraceable",J23="Completed")),"Review",IF(OR(AND(J22="Completed",J23="Incomplete"),AND(J22="Incomplete",J23="Completed")),"Review",IF(OR(AND(J22="Completed",J23="Other"),AND(J22="Other",J23="Completed")),"Review",IF(OR(AND(J22="Incomplete",J23="Untraceable"),AND(J22="Untraceable",J23="Incomplete")),"Review",IF(OR(AND(J22="Other",J23="Untraceable"),AND(J22="Untraceable",J23="Other")),"Review",IF(OR(AND(J22="Incomplete",J23="Other"),AND(J22="Other",J23="Incomplete")),"Review",IF(AND(NOT(OR(H22="Ø",H22="")),NOT(OR(H23="Ø",H23="")),I22=""),"In Progress",IF(AND(J22="Untraceable",J23="Untraceable"),"Untraceable",IF(AND(NOT(OR(H22="Ø",H22="")),NOT(OR(H23="Ø",H23="")),NOT(OR(I22="Ø",I22=""))),"Completed",IF(AND(J22="Incomplete",J23="Incomplete"),"Incomplete",IF(AND(J22="Other",J23="Other"),"Other",""))))))))))))</f>
        <v>Completed</v>
      </c>
      <c r="L22" s="116" t="s">
        <v>0</v>
      </c>
      <c r="M22" s="4" t="s">
        <v>409</v>
      </c>
      <c r="N22" s="121" t="s">
        <v>25</v>
      </c>
      <c r="O22" s="120" t="s">
        <v>410</v>
      </c>
    </row>
    <row r="23" spans="1:15" x14ac:dyDescent="0.25">
      <c r="A23" s="116"/>
      <c r="B23" s="116"/>
      <c r="C23" s="116"/>
      <c r="D23" s="87" t="s">
        <v>32</v>
      </c>
      <c r="E23" s="87" t="s">
        <v>24</v>
      </c>
      <c r="F23" s="5" t="str">
        <f>IF(D23="Amina",A22&amp;"_AZ",IF(D23="Perry",A22&amp;"_PB",IF(D23="Gina",A22&amp;"_GB",IF(D23="Cameron",A22&amp;"_CA",IF(D23="Bruno",A22&amp;"_BDS",IF(D23="Daniel",A22&amp;"_DR",IF(D23="Monet",A22&amp;"_MW","")))))))</f>
        <v>2016-07-18_G-011 _AZ</v>
      </c>
      <c r="G23" s="88">
        <v>42669</v>
      </c>
      <c r="H23" s="88">
        <v>42671</v>
      </c>
      <c r="I23" s="118"/>
      <c r="J23" s="87" t="str">
        <f t="shared" si="0"/>
        <v>Completed</v>
      </c>
      <c r="K23" s="116"/>
      <c r="L23" s="116"/>
      <c r="M23" s="4"/>
      <c r="N23" s="121"/>
      <c r="O23" s="120"/>
    </row>
    <row r="24" spans="1:15" x14ac:dyDescent="0.25">
      <c r="A24" s="117" t="s">
        <v>411</v>
      </c>
      <c r="B24" s="117" t="s">
        <v>412</v>
      </c>
      <c r="C24" s="116"/>
      <c r="D24" s="87" t="s">
        <v>23</v>
      </c>
      <c r="E24" s="87" t="s">
        <v>24</v>
      </c>
      <c r="F24" s="5" t="str">
        <f>IF(D24="Amina",A24&amp;"_AZ",IF(D24="Perry",A24&amp;"_PB",IF(D24="Gina",A24&amp;"_GB",IF(D24="Cameron",A24&amp;"_CA",IF(D24="Bruno",A24&amp;"_BDS",IF(D24="Daniel",A24&amp;"_DR",IF(D24="Monet",A24&amp;"_MW","")))))))</f>
        <v>2016-07-18_G-012 _CA</v>
      </c>
      <c r="G24" s="88">
        <v>42669</v>
      </c>
      <c r="H24" s="88">
        <v>42671</v>
      </c>
      <c r="I24" s="118" t="s">
        <v>51</v>
      </c>
      <c r="J24" s="87" t="str">
        <f t="shared" si="0"/>
        <v>Completed</v>
      </c>
      <c r="K24" s="116" t="s">
        <v>2</v>
      </c>
      <c r="L24" s="116" t="str">
        <f>IF(K24="Untraceable","Ignore",IF(K24="Incomplete","Ignore",IF(K24="Other","Ignore","")))</f>
        <v>Ignore</v>
      </c>
      <c r="M24" s="4" t="s">
        <v>413</v>
      </c>
      <c r="N24" s="121" t="s">
        <v>53</v>
      </c>
      <c r="O24" s="120"/>
    </row>
    <row r="25" spans="1:15" x14ac:dyDescent="0.25">
      <c r="A25" s="116"/>
      <c r="B25" s="116"/>
      <c r="C25" s="116"/>
      <c r="D25" s="87" t="s">
        <v>187</v>
      </c>
      <c r="E25" s="87" t="s">
        <v>24</v>
      </c>
      <c r="F25" s="5" t="str">
        <f>IF(D25="Amina",A24&amp;"_AZ",IF(D25="Perry",A24&amp;"_PB",IF(D25="Gina",A24&amp;"_GB",IF(D25="Cameron",A24&amp;"_CA",IF(D25="Bruno",A24&amp;"_BDS",IF(D25="Daniel",A24&amp;"_DR",IF(D25="Monet",A24&amp;"_MW","")))))))</f>
        <v>2016-07-18_G-012 _MW</v>
      </c>
      <c r="G25" s="88">
        <v>42670</v>
      </c>
      <c r="H25" s="88">
        <v>42671</v>
      </c>
      <c r="I25" s="118"/>
      <c r="J25" s="87" t="str">
        <f t="shared" si="0"/>
        <v>Completed</v>
      </c>
      <c r="K25" s="116"/>
      <c r="L25" s="116"/>
      <c r="M25" s="4"/>
      <c r="N25" s="121"/>
      <c r="O25" s="120"/>
    </row>
    <row r="26" spans="1:15" x14ac:dyDescent="0.25">
      <c r="A26" s="117" t="s">
        <v>414</v>
      </c>
      <c r="B26" s="117" t="s">
        <v>415</v>
      </c>
      <c r="C26" s="116"/>
      <c r="D26" s="87" t="s">
        <v>113</v>
      </c>
      <c r="E26" s="87" t="s">
        <v>24</v>
      </c>
      <c r="F26" s="5" t="str">
        <f>IF(D26="Amina",A26&amp;"_AZ",IF(D26="Perry",A26&amp;"_PB",IF(D26="Gina",A26&amp;"_GB",IF(D26="Cameron",A26&amp;"_CA",IF(D26="Bruno",A26&amp;"_BDS",IF(D26="Daniel",A26&amp;"_DR",IF(D26="Monet",A26&amp;"_MW","")))))))</f>
        <v>2016-07-18_G-013 _DR</v>
      </c>
      <c r="G26" s="88">
        <v>42671</v>
      </c>
      <c r="H26" s="88">
        <v>42674</v>
      </c>
      <c r="I26" s="122" t="s">
        <v>416</v>
      </c>
      <c r="J26" s="87" t="str">
        <f t="shared" si="0"/>
        <v>Completed</v>
      </c>
      <c r="K26" s="116" t="str">
        <f>IF(OR(J26="In Progress",J27="In Progress"),"In Progress",IF(OR(AND(J26="Completed",J27="Untraceable"),AND(J26="Untraceable",J27="Completed")),"Review",IF(OR(AND(J26="Completed",J27="Incomplete"),AND(J26="Incomplete",J27="Completed")),"Review",IF(OR(AND(J26="Completed",J27="Other"),AND(J26="Other",J27="Completed")),"Review",IF(OR(AND(J26="Incomplete",J27="Untraceable"),AND(J26="Untraceable",J27="Incomplete")),"Review",IF(OR(AND(J26="Other",J27="Untraceable"),AND(J26="Untraceable",J27="Other")),"Review",IF(OR(AND(J26="Incomplete",J27="Other"),AND(J26="Other",J27="Incomplete")),"Review",IF(AND(NOT(OR(H26="Ø",H26="")),NOT(OR(H27="Ø",H27="")),I26=""),"In Progress",IF(AND(J26="Untraceable",J27="Untraceable"),"Untraceable",IF(AND(NOT(OR(H26="Ø",H26="")),NOT(OR(H27="Ø",H27="")),NOT(OR(I26="Ø",I26=""))),"Completed",IF(AND(J26="Incomplete",J27="Incomplete"),"Incomplete",IF(AND(J26="Other",J27="Other"),"Other",""))))))))))))</f>
        <v>Completed</v>
      </c>
      <c r="L26" s="116" t="s">
        <v>0</v>
      </c>
      <c r="M26" s="4" t="s">
        <v>417</v>
      </c>
      <c r="N26" s="121" t="s">
        <v>25</v>
      </c>
      <c r="O26" s="120" t="s">
        <v>418</v>
      </c>
    </row>
    <row r="27" spans="1:15" x14ac:dyDescent="0.25">
      <c r="A27" s="116"/>
      <c r="B27" s="116"/>
      <c r="C27" s="116"/>
      <c r="D27" s="87" t="s">
        <v>30</v>
      </c>
      <c r="E27" s="87" t="s">
        <v>24</v>
      </c>
      <c r="F27" s="5" t="str">
        <f>IF(D27="Amina",A26&amp;"_AZ",IF(D27="Perry",A26&amp;"_PB",IF(D27="Gina",A26&amp;"_GB",IF(D27="Cameron",A26&amp;"_CA",IF(D27="Bruno",A26&amp;"_BDS",IF(D27="Daniel",A26&amp;"_DR",IF(D27="Monet",A26&amp;"_MW","")))))))</f>
        <v>2016-07-18_G-013 _PB</v>
      </c>
      <c r="G27" s="88">
        <v>42671</v>
      </c>
      <c r="H27" s="88">
        <v>42674</v>
      </c>
      <c r="I27" s="118"/>
      <c r="J27" s="87" t="str">
        <f t="shared" si="0"/>
        <v>Completed</v>
      </c>
      <c r="K27" s="116"/>
      <c r="L27" s="116"/>
      <c r="M27" s="4" t="s">
        <v>419</v>
      </c>
      <c r="N27" s="121"/>
      <c r="O27" s="120"/>
    </row>
    <row r="28" spans="1:15" x14ac:dyDescent="0.25">
      <c r="A28" s="117" t="s">
        <v>420</v>
      </c>
      <c r="B28" s="117" t="s">
        <v>421</v>
      </c>
      <c r="C28" s="116"/>
      <c r="D28" s="87" t="s">
        <v>32</v>
      </c>
      <c r="E28" s="87" t="s">
        <v>24</v>
      </c>
      <c r="F28" s="5" t="str">
        <f>IF(D28="Amina",A28&amp;"_AZ",IF(D28="Perry",A28&amp;"_PB",IF(D28="Gina",A28&amp;"_GB",IF(D28="Cameron",A28&amp;"_CA",IF(D28="Bruno",A28&amp;"_BDS",IF(D28="Daniel",A28&amp;"_DR",IF(D28="Monet",A28&amp;"_MW","")))))))</f>
        <v>2016-07-18_G-014 _AZ</v>
      </c>
      <c r="G28" s="88">
        <v>42671</v>
      </c>
      <c r="H28" s="88">
        <v>42676</v>
      </c>
      <c r="I28" s="118" t="s">
        <v>51</v>
      </c>
      <c r="J28" s="87" t="str">
        <f t="shared" si="0"/>
        <v>Completed</v>
      </c>
      <c r="K28" s="116" t="s">
        <v>2</v>
      </c>
      <c r="L28" s="116" t="str">
        <f>IF(K28="Untraceable","Ignore",IF(K28="Incomplete","Ignore",IF(K28="Other","Ignore","")))</f>
        <v>Ignore</v>
      </c>
      <c r="M28" s="4" t="s">
        <v>422</v>
      </c>
      <c r="N28" s="121" t="s">
        <v>53</v>
      </c>
      <c r="O28" s="120"/>
    </row>
    <row r="29" spans="1:15" x14ac:dyDescent="0.25">
      <c r="A29" s="116"/>
      <c r="B29" s="116"/>
      <c r="C29" s="116"/>
      <c r="D29" s="87" t="s">
        <v>187</v>
      </c>
      <c r="E29" s="87" t="s">
        <v>24</v>
      </c>
      <c r="F29" s="5" t="str">
        <f>IF(D29="Amina",A28&amp;"_AZ",IF(D29="Perry",A28&amp;"_PB",IF(D29="Gina",A28&amp;"_GB",IF(D29="Cameron",A28&amp;"_CA",IF(D29="Bruno",A28&amp;"_BDS",IF(D29="Daniel",A28&amp;"_DR",IF(D29="Monet",A28&amp;"_MW","")))))))</f>
        <v>2016-07-18_G-014 _MW</v>
      </c>
      <c r="G29" s="88">
        <v>42671</v>
      </c>
      <c r="H29" s="88">
        <v>42678</v>
      </c>
      <c r="I29" s="118"/>
      <c r="J29" s="87" t="str">
        <f t="shared" si="0"/>
        <v>Completed</v>
      </c>
      <c r="K29" s="116"/>
      <c r="L29" s="116"/>
      <c r="M29" s="4" t="s">
        <v>423</v>
      </c>
      <c r="N29" s="121"/>
      <c r="O29" s="120"/>
    </row>
    <row r="30" spans="1:15" x14ac:dyDescent="0.25">
      <c r="A30" s="117" t="s">
        <v>424</v>
      </c>
      <c r="B30" s="117" t="s">
        <v>425</v>
      </c>
      <c r="C30" s="116"/>
      <c r="D30" s="87" t="s">
        <v>50</v>
      </c>
      <c r="E30" s="87" t="s">
        <v>24</v>
      </c>
      <c r="F30" s="5" t="str">
        <f>IF(D30="Amina",A30&amp;"_AZ",IF(D30="Perry",A30&amp;"_PB",IF(D30="Gina",A30&amp;"_GB",IF(D30="Cameron",A30&amp;"_CA",IF(D30="Bruno",A30&amp;"_BDS",IF(D30="Daniel",A30&amp;"_DR",IF(D30="Monet",A30&amp;"_MW","")))))))</f>
        <v/>
      </c>
      <c r="G30" s="88"/>
      <c r="H30" s="88"/>
      <c r="I30" s="118" t="s">
        <v>51</v>
      </c>
      <c r="J30" s="87" t="str">
        <f t="shared" si="0"/>
        <v/>
      </c>
      <c r="K30" s="116" t="s">
        <v>1</v>
      </c>
      <c r="L30" s="116" t="str">
        <f>IF(K30="Untraceable","Ignore",IF(K30="Incomplete","Ignore",IF(K30="Other","Ignore","")))</f>
        <v>Ignore</v>
      </c>
      <c r="M30" s="6"/>
      <c r="N30" s="121" t="s">
        <v>53</v>
      </c>
      <c r="O30" s="120"/>
    </row>
    <row r="31" spans="1:15" x14ac:dyDescent="0.25">
      <c r="A31" s="116"/>
      <c r="B31" s="116"/>
      <c r="C31" s="116"/>
      <c r="D31" s="87" t="str">
        <f>IF(NOT(A30=""),"???","")</f>
        <v>???</v>
      </c>
      <c r="E31" s="87" t="s">
        <v>24</v>
      </c>
      <c r="F31" s="5" t="str">
        <f>IF(D31="Amina",A30&amp;"_AZ",IF(D31="Perry",A30&amp;"_PB",IF(D31="Gina",A30&amp;"_GB",IF(D31="Cameron",A30&amp;"_CA",IF(D31="Bruno",A30&amp;"_BDS",IF(D31="Daniel",A30&amp;"_DR",IF(D31="Monet",A30&amp;"_MW","")))))))</f>
        <v/>
      </c>
      <c r="G31" s="88"/>
      <c r="H31" s="88"/>
      <c r="I31" s="118"/>
      <c r="J31" s="87" t="str">
        <f t="shared" si="0"/>
        <v/>
      </c>
      <c r="K31" s="116"/>
      <c r="L31" s="116"/>
      <c r="M31" s="4"/>
      <c r="N31" s="121"/>
      <c r="O31" s="120"/>
    </row>
    <row r="32" spans="1:15" x14ac:dyDescent="0.25">
      <c r="A32" s="117" t="s">
        <v>426</v>
      </c>
      <c r="B32" s="117" t="s">
        <v>427</v>
      </c>
      <c r="C32" s="116"/>
      <c r="D32" s="87" t="s">
        <v>23</v>
      </c>
      <c r="E32" s="87" t="s">
        <v>24</v>
      </c>
      <c r="F32" s="5" t="str">
        <f>IF(D32="Amina",A32&amp;"_AZ",IF(D32="Perry",A32&amp;"_PB",IF(D32="Gina",A32&amp;"_GB",IF(D32="Cameron",A32&amp;"_CA",IF(D32="Bruno",A32&amp;"_BDS",IF(D32="Daniel",A32&amp;"_DR",IF(D32="Monet",A32&amp;"_MW","")))))))</f>
        <v>2016-07-18_G-016 _CA</v>
      </c>
      <c r="G32" s="88">
        <v>42674</v>
      </c>
      <c r="H32" s="88">
        <v>42674</v>
      </c>
      <c r="I32" s="122" t="s">
        <v>51</v>
      </c>
      <c r="J32" s="87" t="str">
        <f t="shared" si="0"/>
        <v>Completed</v>
      </c>
      <c r="K32" s="116" t="s">
        <v>2</v>
      </c>
      <c r="L32" s="116" t="str">
        <f>IF(K32="Untraceable","Ignore",IF(K32="Incomplete","Ignore",IF(K32="Other","Ignore","")))</f>
        <v>Ignore</v>
      </c>
      <c r="M32" s="4" t="s">
        <v>428</v>
      </c>
      <c r="N32" s="121" t="s">
        <v>53</v>
      </c>
      <c r="O32" s="120"/>
    </row>
    <row r="33" spans="1:15" x14ac:dyDescent="0.25">
      <c r="A33" s="116"/>
      <c r="B33" s="116"/>
      <c r="C33" s="116"/>
      <c r="D33" s="87" t="s">
        <v>113</v>
      </c>
      <c r="E33" s="87" t="s">
        <v>24</v>
      </c>
      <c r="F33" s="5" t="str">
        <f>IF(D33="Amina",A32&amp;"_AZ",IF(D33="Perry",A32&amp;"_PB",IF(D33="Gina",A32&amp;"_GB",IF(D33="Cameron",A32&amp;"_CA",IF(D33="Bruno",A32&amp;"_BDS",IF(D33="Daniel",A32&amp;"_DR",IF(D33="Monet",A32&amp;"_MW","")))))))</f>
        <v>2016-07-18_G-016 _DR</v>
      </c>
      <c r="G33" s="88">
        <v>42674</v>
      </c>
      <c r="H33" s="88">
        <v>42674</v>
      </c>
      <c r="I33" s="118"/>
      <c r="J33" s="87" t="str">
        <f t="shared" si="0"/>
        <v>Completed</v>
      </c>
      <c r="K33" s="116"/>
      <c r="L33" s="116"/>
      <c r="M33" s="4" t="s">
        <v>429</v>
      </c>
      <c r="N33" s="121"/>
      <c r="O33" s="120"/>
    </row>
    <row r="34" spans="1:15" x14ac:dyDescent="0.25">
      <c r="A34" s="117" t="s">
        <v>430</v>
      </c>
      <c r="B34" s="117" t="s">
        <v>431</v>
      </c>
      <c r="C34" s="116"/>
      <c r="D34" s="87" t="s">
        <v>23</v>
      </c>
      <c r="E34" s="87" t="s">
        <v>24</v>
      </c>
      <c r="F34" s="5" t="str">
        <f>IF(D34="Amina",A34&amp;"_AZ",IF(D34="Perry",A34&amp;"_PB",IF(D34="Gina",A34&amp;"_GB",IF(D34="Cameron",A34&amp;"_CA",IF(D34="Bruno",A34&amp;"_BDS",IF(D34="Daniel",A34&amp;"_DR",IF(D34="Monet",A34&amp;"_MW","")))))))</f>
        <v>2016-07-18_G-017 _CA</v>
      </c>
      <c r="G34" s="88">
        <v>42674</v>
      </c>
      <c r="H34" s="88">
        <v>42675</v>
      </c>
      <c r="I34" s="118">
        <v>42675</v>
      </c>
      <c r="J34" s="87" t="str">
        <f t="shared" si="0"/>
        <v>Completed</v>
      </c>
      <c r="K34" s="116" t="str">
        <f>IF(OR(J34="In Progress",J35="In Progress"),"In Progress",IF(OR(AND(J34="Completed",J35="Untraceable"),AND(J34="Untraceable",J35="Completed")),"Review",IF(OR(AND(J34="Completed",J35="Incomplete"),AND(J34="Incomplete",J35="Completed")),"Review",IF(OR(AND(J34="Completed",J35="Other"),AND(J34="Other",J35="Completed")),"Review",IF(OR(AND(J34="Incomplete",J35="Untraceable"),AND(J34="Untraceable",J35="Incomplete")),"Review",IF(OR(AND(J34="Other",J35="Untraceable"),AND(J34="Untraceable",J35="Other")),"Review",IF(OR(AND(J34="Incomplete",J35="Other"),AND(J34="Other",J35="Incomplete")),"Review",IF(AND(NOT(OR(H34="Ø",H34="")),NOT(OR(H35="Ø",H35="")),I34=""),"In Progress",IF(AND(J34="Untraceable",J35="Untraceable"),"Untraceable",IF(AND(NOT(OR(H34="Ø",H34="")),NOT(OR(H35="Ø",H35="")),NOT(OR(I34="Ø",I34=""))),"Completed",IF(AND(J34="Incomplete",J35="Incomplete"),"Incomplete",IF(AND(J34="Other",J35="Other"),"Other",""))))))))))))</f>
        <v>Completed</v>
      </c>
      <c r="L34" s="116" t="s">
        <v>0</v>
      </c>
      <c r="M34" s="4"/>
      <c r="N34" s="121" t="s">
        <v>25</v>
      </c>
      <c r="O34" s="120" t="s">
        <v>432</v>
      </c>
    </row>
    <row r="35" spans="1:15" x14ac:dyDescent="0.25">
      <c r="A35" s="116"/>
      <c r="B35" s="116"/>
      <c r="C35" s="116"/>
      <c r="D35" s="87" t="s">
        <v>30</v>
      </c>
      <c r="E35" s="87" t="s">
        <v>24</v>
      </c>
      <c r="F35" s="5" t="str">
        <f>IF(D35="Amina",A34&amp;"_AZ",IF(D35="Perry",A34&amp;"_PB",IF(D35="Gina",A34&amp;"_GB",IF(D35="Cameron",A34&amp;"_CA",IF(D35="Bruno",A34&amp;"_BDS",IF(D35="Daniel",A34&amp;"_DR",IF(D35="Monet",A34&amp;"_MW","")))))))</f>
        <v>2016-07-18_G-017 _PB</v>
      </c>
      <c r="G35" s="88">
        <v>42674</v>
      </c>
      <c r="H35" s="89">
        <v>42675</v>
      </c>
      <c r="I35" s="118"/>
      <c r="J35" s="87" t="str">
        <f t="shared" si="0"/>
        <v>Completed</v>
      </c>
      <c r="K35" s="116"/>
      <c r="L35" s="116"/>
      <c r="M35" s="4"/>
      <c r="N35" s="121"/>
      <c r="O35" s="120"/>
    </row>
    <row r="36" spans="1:15" x14ac:dyDescent="0.25">
      <c r="A36" s="117" t="s">
        <v>433</v>
      </c>
      <c r="B36" s="117" t="s">
        <v>434</v>
      </c>
      <c r="C36" s="116"/>
      <c r="D36" s="87" t="s">
        <v>187</v>
      </c>
      <c r="E36" s="87" t="s">
        <v>24</v>
      </c>
      <c r="F36" s="5" t="str">
        <f>IF(D36="Amina",A36&amp;"_AZ",IF(D36="Perry",A36&amp;"_PB",IF(D36="Gina",A36&amp;"_GB",IF(D36="Cameron",A36&amp;"_CA",IF(D36="Bruno",A36&amp;"_BDS",IF(D36="Daniel",A36&amp;"_DR",IF(D36="Monet",A36&amp;"_MW","")))))))</f>
        <v>2016-07-18_G-018 _MW</v>
      </c>
      <c r="G36" s="88">
        <v>42675</v>
      </c>
      <c r="H36" s="89">
        <v>42678</v>
      </c>
      <c r="I36" s="118">
        <v>42681</v>
      </c>
      <c r="J36" s="87" t="str">
        <f t="shared" si="0"/>
        <v>Completed</v>
      </c>
      <c r="K36" s="116" t="str">
        <f>IF(OR(J36="In Progress",J37="In Progress"),"In Progress",IF(OR(AND(J36="Completed",J37="Untraceable"),AND(J36="Untraceable",J37="Completed")),"Review",IF(OR(AND(J36="Completed",J37="Incomplete"),AND(J36="Incomplete",J37="Completed")),"Review",IF(OR(AND(J36="Completed",J37="Other"),AND(J36="Other",J37="Completed")),"Review",IF(OR(AND(J36="Incomplete",J37="Untraceable"),AND(J36="Untraceable",J37="Incomplete")),"Review",IF(OR(AND(J36="Other",J37="Untraceable"),AND(J36="Untraceable",J37="Other")),"Review",IF(OR(AND(J36="Incomplete",J37="Other"),AND(J36="Other",J37="Incomplete")),"Review",IF(AND(NOT(OR(H36="Ø",H36="")),NOT(OR(H37="Ø",H37="")),I36=""),"In Progress",IF(AND(J36="Untraceable",J37="Untraceable"),"Untraceable",IF(AND(NOT(OR(H36="Ø",H36="")),NOT(OR(H37="Ø",H37="")),NOT(OR(I36="Ø",I36=""))),"Completed",IF(AND(J36="Incomplete",J37="Incomplete"),"Incomplete",IF(AND(J36="Other",J37="Other"),"Other",""))))))))))))</f>
        <v>Completed</v>
      </c>
      <c r="L36" s="116" t="s">
        <v>0</v>
      </c>
      <c r="M36" s="4" t="s">
        <v>413</v>
      </c>
      <c r="N36" s="121" t="s">
        <v>25</v>
      </c>
      <c r="O36" s="120" t="s">
        <v>435</v>
      </c>
    </row>
    <row r="37" spans="1:15" x14ac:dyDescent="0.25">
      <c r="A37" s="116"/>
      <c r="B37" s="116"/>
      <c r="C37" s="116"/>
      <c r="D37" s="87" t="s">
        <v>23</v>
      </c>
      <c r="E37" s="87" t="s">
        <v>24</v>
      </c>
      <c r="F37" s="5" t="str">
        <f>IF(D37="Amina",A36&amp;"_AZ",IF(D37="Perry",A36&amp;"_PB",IF(D37="Gina",A36&amp;"_GB",IF(D37="Cameron",A36&amp;"_CA",IF(D37="Bruno",A36&amp;"_BDS",IF(D37="Daniel",A36&amp;"_DR",IF(D37="Monet",A36&amp;"_MW","")))))))</f>
        <v>2016-07-18_G-018 _CA</v>
      </c>
      <c r="G37" s="88">
        <v>42675</v>
      </c>
      <c r="H37" s="88">
        <v>42678</v>
      </c>
      <c r="I37" s="118"/>
      <c r="J37" s="87" t="str">
        <f t="shared" si="0"/>
        <v>Completed</v>
      </c>
      <c r="K37" s="116"/>
      <c r="L37" s="116"/>
      <c r="M37" s="4"/>
      <c r="N37" s="121"/>
      <c r="O37" s="120"/>
    </row>
    <row r="38" spans="1:15" x14ac:dyDescent="0.25">
      <c r="A38" s="117" t="s">
        <v>436</v>
      </c>
      <c r="B38" s="117" t="s">
        <v>437</v>
      </c>
      <c r="C38" s="116"/>
      <c r="D38" s="87" t="str">
        <f>IF(NOT(A38=""),"???","")</f>
        <v>???</v>
      </c>
      <c r="E38" s="87" t="s">
        <v>24</v>
      </c>
      <c r="F38" s="5" t="str">
        <f>IF(D38="Amina",A38&amp;"_AZ",IF(D38="Perry",A38&amp;"_PB",IF(D38="Gina",A38&amp;"_GB",IF(D38="Cameron",A38&amp;"_CA",IF(D38="Bruno",A38&amp;"_BDS",IF(D38="Daniel",A38&amp;"_DR",IF(D38="Monet",A38&amp;"_MW","")))))))</f>
        <v/>
      </c>
      <c r="G38" s="88"/>
      <c r="H38" s="88"/>
      <c r="I38" s="122" t="s">
        <v>51</v>
      </c>
      <c r="J38" s="87" t="str">
        <f t="shared" si="0"/>
        <v/>
      </c>
      <c r="K38" s="116" t="s">
        <v>1</v>
      </c>
      <c r="L38" s="116" t="str">
        <f>IF(K38="Untraceable","Ignore",IF(K38="Incomplete","Ignore",IF(K38="Other","Ignore","")))</f>
        <v>Ignore</v>
      </c>
      <c r="M38" s="4"/>
      <c r="N38" s="121" t="s">
        <v>53</v>
      </c>
      <c r="O38" s="120"/>
    </row>
    <row r="39" spans="1:15" x14ac:dyDescent="0.25">
      <c r="A39" s="116"/>
      <c r="B39" s="116"/>
      <c r="C39" s="116"/>
      <c r="D39" s="87" t="str">
        <f>IF(NOT(A38=""),"???","")</f>
        <v>???</v>
      </c>
      <c r="E39" s="87" t="s">
        <v>24</v>
      </c>
      <c r="F39" s="5" t="str">
        <f>IF(D39="Amina",A38&amp;"_AZ",IF(D39="Perry",A38&amp;"_PB",IF(D39="Gina",A38&amp;"_GB",IF(D39="Cameron",A38&amp;"_CA",IF(D39="Bruno",A38&amp;"_BDS",IF(D39="Daniel",A38&amp;"_DR",IF(D39="Monet",A38&amp;"_MW","")))))))</f>
        <v/>
      </c>
      <c r="G39" s="88"/>
      <c r="H39" s="89"/>
      <c r="I39" s="118"/>
      <c r="J39" s="87" t="str">
        <f t="shared" si="0"/>
        <v/>
      </c>
      <c r="K39" s="116"/>
      <c r="L39" s="116"/>
      <c r="M39" s="4"/>
      <c r="N39" s="121"/>
      <c r="O39" s="120"/>
    </row>
    <row r="40" spans="1:15" x14ac:dyDescent="0.25">
      <c r="A40" s="117" t="s">
        <v>438</v>
      </c>
      <c r="B40" s="117" t="s">
        <v>439</v>
      </c>
      <c r="C40" s="116"/>
      <c r="D40" s="87" t="str">
        <f>IF(NOT(A40=""),"???","")</f>
        <v>???</v>
      </c>
      <c r="E40" s="87" t="s">
        <v>24</v>
      </c>
      <c r="F40" s="5" t="str">
        <f>IF(D40="Amina",A40&amp;"_AZ",IF(D40="Perry",A40&amp;"_PB",IF(D40="Gina",A40&amp;"_GB",IF(D40="Cameron",A40&amp;"_CA",IF(D40="Bruno",A40&amp;"_BDS",IF(D40="Daniel",A40&amp;"_DR",IF(D40="Monet",A40&amp;"_MW","")))))))</f>
        <v/>
      </c>
      <c r="G40" s="88"/>
      <c r="H40" s="88"/>
      <c r="I40" s="118" t="s">
        <v>51</v>
      </c>
      <c r="J40" s="87" t="str">
        <f t="shared" si="0"/>
        <v/>
      </c>
      <c r="K40" s="116" t="s">
        <v>1</v>
      </c>
      <c r="L40" s="116" t="str">
        <f>IF(K40="Untraceable","Ignore",IF(K40="Incomplete","Ignore",IF(K40="Other","Ignore","")))</f>
        <v>Ignore</v>
      </c>
      <c r="M40" s="4"/>
      <c r="N40" s="121" t="s">
        <v>53</v>
      </c>
      <c r="O40" s="120"/>
    </row>
    <row r="41" spans="1:15" x14ac:dyDescent="0.25">
      <c r="A41" s="116"/>
      <c r="B41" s="116"/>
      <c r="C41" s="116"/>
      <c r="D41" s="87" t="str">
        <f>IF(NOT(A40=""),"???","")</f>
        <v>???</v>
      </c>
      <c r="E41" s="87" t="s">
        <v>24</v>
      </c>
      <c r="F41" s="5" t="str">
        <f>IF(D41="Amina",A40&amp;"_AZ",IF(D41="Perry",A40&amp;"_PB",IF(D41="Gina",A40&amp;"_GB",IF(D41="Cameron",A40&amp;"_CA",IF(D41="Bruno",A40&amp;"_BDS",IF(D41="Daniel",A40&amp;"_DR",IF(D41="Monet",A40&amp;"_MW","")))))))</f>
        <v/>
      </c>
      <c r="G41" s="88"/>
      <c r="H41" s="88"/>
      <c r="I41" s="118"/>
      <c r="J41" s="87" t="str">
        <f t="shared" si="0"/>
        <v/>
      </c>
      <c r="K41" s="116"/>
      <c r="L41" s="116"/>
      <c r="M41" s="4"/>
      <c r="N41" s="121"/>
      <c r="O41" s="120"/>
    </row>
    <row r="42" spans="1:15" x14ac:dyDescent="0.25">
      <c r="A42" s="117" t="s">
        <v>440</v>
      </c>
      <c r="B42" s="117" t="s">
        <v>441</v>
      </c>
      <c r="C42" s="116"/>
      <c r="D42" s="86" t="s">
        <v>30</v>
      </c>
      <c r="E42" s="87" t="s">
        <v>24</v>
      </c>
      <c r="F42" s="5" t="str">
        <f>IF(D42="Amina",A42&amp;"_AZ",IF(D42="Perry",A42&amp;"_PB",IF(D42="Gina",A42&amp;"_GB",IF(D42="Cameron",A42&amp;"_CA",IF(D42="Bruno",A42&amp;"_BDS",IF(D42="Daniel",A42&amp;"_DR",IF(D42="Monet",A42&amp;"_MW","")))))))</f>
        <v>2016-07-18_R-002 _PB</v>
      </c>
      <c r="G42" s="88">
        <v>42676</v>
      </c>
      <c r="H42" s="88" t="s">
        <v>51</v>
      </c>
      <c r="I42" s="118" t="s">
        <v>51</v>
      </c>
      <c r="J42" s="87" t="s">
        <v>2</v>
      </c>
      <c r="K42" s="116" t="s">
        <v>2</v>
      </c>
      <c r="L42" s="116" t="str">
        <f>IF(K42="Untraceable","Ignore",IF(K42="Incomplete","Ignore",IF(K42="Other","Ignore","")))</f>
        <v>Ignore</v>
      </c>
      <c r="M42" s="4" t="s">
        <v>442</v>
      </c>
      <c r="N42" s="121" t="s">
        <v>53</v>
      </c>
      <c r="O42" s="120"/>
    </row>
    <row r="43" spans="1:15" x14ac:dyDescent="0.25">
      <c r="A43" s="116"/>
      <c r="B43" s="116"/>
      <c r="C43" s="116"/>
      <c r="D43" s="87" t="str">
        <f>IF(NOT(A42=""),"???","")</f>
        <v>???</v>
      </c>
      <c r="E43" s="87" t="s">
        <v>24</v>
      </c>
      <c r="F43" s="5" t="str">
        <f>IF(D43="Amina",A42&amp;"_AZ",IF(D43="Perry",A42&amp;"_PB",IF(D43="Gina",A42&amp;"_GB",IF(D43="Cameron",A42&amp;"_CA",IF(D43="Bruno",A42&amp;"_BDS",IF(D43="Daniel",A42&amp;"_DR",IF(D43="Monet",A42&amp;"_MW","")))))))</f>
        <v/>
      </c>
      <c r="G43" s="88"/>
      <c r="H43" s="88"/>
      <c r="I43" s="118"/>
      <c r="J43" s="87" t="str">
        <f>IF(AND(NOT(OR(G43="",G43="Ø")),H43=""),"In Progress",IF(AND(NOT(OR(H43="Ø",H43="")),NOT(OR(G43="Ø",G43=""))),"Completed",""))</f>
        <v/>
      </c>
      <c r="K43" s="116"/>
      <c r="L43" s="116"/>
      <c r="M43" s="4"/>
      <c r="N43" s="121"/>
      <c r="O43" s="120"/>
    </row>
    <row r="44" spans="1:15" x14ac:dyDescent="0.25">
      <c r="A44" s="117" t="s">
        <v>443</v>
      </c>
      <c r="B44" s="117" t="s">
        <v>444</v>
      </c>
      <c r="C44" s="116"/>
      <c r="D44" s="87" t="str">
        <f>IF(NOT(A44=""),"???","")</f>
        <v>???</v>
      </c>
      <c r="E44" s="87" t="s">
        <v>24</v>
      </c>
      <c r="F44" s="5" t="str">
        <f>IF(D44="Amina",A44&amp;"_AZ",IF(D44="Perry",A44&amp;"_PB",IF(D44="Gina",A44&amp;"_GB",IF(D44="Cameron",A44&amp;"_CA",IF(D44="Bruno",A44&amp;"_BDS",IF(D44="Daniel",A44&amp;"_DR",IF(D44="Monet",A44&amp;"_MW","")))))))</f>
        <v/>
      </c>
      <c r="G44" s="88"/>
      <c r="H44" s="88"/>
      <c r="I44" s="118" t="s">
        <v>51</v>
      </c>
      <c r="J44" s="87" t="str">
        <f>IF(AND(NOT(OR(G44="",G44="Ø")),H44=""),"In Progress",IF(AND(NOT(OR(H44="Ø",H44="")),NOT(OR(G44="Ø",G44=""))),"Completed",""))</f>
        <v/>
      </c>
      <c r="K44" s="116" t="s">
        <v>1</v>
      </c>
      <c r="L44" s="116" t="str">
        <f>IF(K44="Untraceable","Ignore",IF(K44="Incomplete","Ignore",IF(K44="Other","Ignore","")))</f>
        <v>Ignore</v>
      </c>
      <c r="M44" s="6"/>
      <c r="N44" s="121" t="s">
        <v>53</v>
      </c>
      <c r="O44" s="120"/>
    </row>
    <row r="45" spans="1:15" x14ac:dyDescent="0.25">
      <c r="A45" s="116"/>
      <c r="B45" s="116"/>
      <c r="C45" s="116"/>
      <c r="D45" s="87" t="str">
        <f>IF(NOT(A44=""),"???","")</f>
        <v>???</v>
      </c>
      <c r="E45" s="87" t="s">
        <v>24</v>
      </c>
      <c r="F45" s="5" t="str">
        <f>IF(D45="Amina",A44&amp;"_AZ",IF(D45="Perry",A44&amp;"_PB",IF(D45="Gina",A44&amp;"_GB",IF(D45="Cameron",A44&amp;"_CA",IF(D45="Bruno",A44&amp;"_BDS",IF(D45="Daniel",A44&amp;"_DR",IF(D45="Monet",A44&amp;"_MW","")))))))</f>
        <v/>
      </c>
      <c r="G45" s="88"/>
      <c r="H45" s="88"/>
      <c r="I45" s="118"/>
      <c r="J45" s="87" t="str">
        <f>IF(AND(NOT(OR(G45="",G45="Ø")),H45=""),"In Progress",IF(AND(NOT(OR(H45="Ø",H45="")),NOT(OR(G45="Ø",G45=""))),"Completed",""))</f>
        <v/>
      </c>
      <c r="K45" s="116"/>
      <c r="L45" s="116"/>
      <c r="M45" s="4"/>
      <c r="N45" s="121"/>
      <c r="O45" s="120"/>
    </row>
    <row r="46" spans="1:15" x14ac:dyDescent="0.25">
      <c r="N46"/>
      <c r="O46"/>
    </row>
    <row r="47" spans="1:15" x14ac:dyDescent="0.25">
      <c r="N47"/>
      <c r="O47"/>
    </row>
    <row r="48" spans="1:15" x14ac:dyDescent="0.25">
      <c r="N48"/>
      <c r="O48"/>
    </row>
    <row r="49" spans="14:15" x14ac:dyDescent="0.25">
      <c r="N49"/>
      <c r="O49"/>
    </row>
    <row r="50" spans="14:15" x14ac:dyDescent="0.25">
      <c r="N50"/>
      <c r="O50"/>
    </row>
    <row r="51" spans="14:15" x14ac:dyDescent="0.25">
      <c r="N51"/>
      <c r="O51"/>
    </row>
    <row r="52" spans="14:15" x14ac:dyDescent="0.25">
      <c r="N52"/>
      <c r="O52"/>
    </row>
    <row r="53" spans="14:15" x14ac:dyDescent="0.25">
      <c r="N53"/>
      <c r="O53"/>
    </row>
    <row r="54" spans="14:15" x14ac:dyDescent="0.25">
      <c r="N54"/>
      <c r="O54"/>
    </row>
    <row r="55" spans="14:15" x14ac:dyDescent="0.25">
      <c r="N55"/>
      <c r="O55"/>
    </row>
    <row r="56" spans="14:15" x14ac:dyDescent="0.25">
      <c r="N56"/>
      <c r="O56"/>
    </row>
    <row r="57" spans="14:15" x14ac:dyDescent="0.25">
      <c r="N57"/>
      <c r="O57"/>
    </row>
    <row r="58" spans="14:15" x14ac:dyDescent="0.25">
      <c r="N58"/>
      <c r="O58"/>
    </row>
    <row r="59" spans="14:15" x14ac:dyDescent="0.25">
      <c r="N59"/>
      <c r="O59"/>
    </row>
    <row r="60" spans="14:15" x14ac:dyDescent="0.25">
      <c r="N60"/>
      <c r="O60"/>
    </row>
    <row r="61" spans="14:15" x14ac:dyDescent="0.25">
      <c r="N61"/>
      <c r="O61"/>
    </row>
    <row r="62" spans="14:15" x14ac:dyDescent="0.25">
      <c r="N62"/>
      <c r="O62"/>
    </row>
    <row r="63" spans="14:15" x14ac:dyDescent="0.25">
      <c r="N63"/>
      <c r="O63"/>
    </row>
    <row r="64" spans="14:15" x14ac:dyDescent="0.25">
      <c r="N64"/>
      <c r="O64"/>
    </row>
    <row r="65" spans="14:15" x14ac:dyDescent="0.25">
      <c r="N65"/>
      <c r="O65"/>
    </row>
    <row r="66" spans="14:15" x14ac:dyDescent="0.25">
      <c r="N66"/>
      <c r="O66"/>
    </row>
    <row r="67" spans="14:15" x14ac:dyDescent="0.25">
      <c r="N67"/>
      <c r="O67"/>
    </row>
    <row r="68" spans="14:15" x14ac:dyDescent="0.25">
      <c r="N68"/>
      <c r="O68"/>
    </row>
    <row r="69" spans="14:15" x14ac:dyDescent="0.25">
      <c r="N69"/>
      <c r="O69"/>
    </row>
    <row r="70" spans="14:15" x14ac:dyDescent="0.25">
      <c r="N70"/>
      <c r="O70"/>
    </row>
    <row r="71" spans="14:15" x14ac:dyDescent="0.25">
      <c r="N71"/>
      <c r="O71"/>
    </row>
    <row r="72" spans="14:15" x14ac:dyDescent="0.25">
      <c r="N72"/>
      <c r="O72"/>
    </row>
    <row r="73" spans="14:15" x14ac:dyDescent="0.25">
      <c r="N73"/>
      <c r="O73"/>
    </row>
    <row r="74" spans="14:15" x14ac:dyDescent="0.25">
      <c r="N74"/>
      <c r="O74"/>
    </row>
    <row r="75" spans="14:15" x14ac:dyDescent="0.25">
      <c r="N75"/>
      <c r="O75"/>
    </row>
    <row r="76" spans="14:15" x14ac:dyDescent="0.25">
      <c r="N76"/>
      <c r="O76"/>
    </row>
    <row r="77" spans="14:15" x14ac:dyDescent="0.25">
      <c r="N77"/>
      <c r="O77"/>
    </row>
    <row r="78" spans="14:15" x14ac:dyDescent="0.25">
      <c r="N78"/>
      <c r="O78"/>
    </row>
    <row r="79" spans="14:15" x14ac:dyDescent="0.25">
      <c r="N79"/>
      <c r="O79"/>
    </row>
    <row r="80" spans="14:15" x14ac:dyDescent="0.25">
      <c r="N80"/>
      <c r="O80"/>
    </row>
    <row r="81" spans="14:15" x14ac:dyDescent="0.25">
      <c r="N81"/>
      <c r="O81"/>
    </row>
    <row r="82" spans="14:15" x14ac:dyDescent="0.25">
      <c r="N82"/>
      <c r="O82"/>
    </row>
    <row r="83" spans="14:15" x14ac:dyDescent="0.25">
      <c r="N83"/>
      <c r="O83"/>
    </row>
    <row r="84" spans="14:15" x14ac:dyDescent="0.25">
      <c r="N84"/>
      <c r="O84"/>
    </row>
    <row r="85" spans="14:15" x14ac:dyDescent="0.25">
      <c r="N85"/>
      <c r="O85"/>
    </row>
    <row r="86" spans="14:15" x14ac:dyDescent="0.25">
      <c r="N86"/>
      <c r="O86"/>
    </row>
    <row r="87" spans="14:15" x14ac:dyDescent="0.25">
      <c r="N87"/>
      <c r="O87"/>
    </row>
    <row r="88" spans="14:15" x14ac:dyDescent="0.25">
      <c r="N88"/>
      <c r="O88"/>
    </row>
    <row r="89" spans="14:15" x14ac:dyDescent="0.25">
      <c r="N89"/>
      <c r="O89"/>
    </row>
    <row r="90" spans="14:15" x14ac:dyDescent="0.25">
      <c r="N90"/>
      <c r="O90"/>
    </row>
    <row r="91" spans="14:15" x14ac:dyDescent="0.25">
      <c r="N91"/>
      <c r="O91"/>
    </row>
    <row r="92" spans="14:15" x14ac:dyDescent="0.25">
      <c r="N92"/>
      <c r="O92"/>
    </row>
    <row r="93" spans="14:15" x14ac:dyDescent="0.25">
      <c r="N93"/>
      <c r="O93"/>
    </row>
    <row r="94" spans="14:15" x14ac:dyDescent="0.25">
      <c r="N94"/>
      <c r="O94"/>
    </row>
    <row r="95" spans="14:15" x14ac:dyDescent="0.25">
      <c r="N95"/>
      <c r="O95"/>
    </row>
    <row r="96" spans="14:15" x14ac:dyDescent="0.25">
      <c r="N96"/>
      <c r="O96"/>
    </row>
    <row r="97" spans="14:15" x14ac:dyDescent="0.25">
      <c r="N97"/>
      <c r="O97"/>
    </row>
    <row r="98" spans="14:15" x14ac:dyDescent="0.25">
      <c r="N98"/>
      <c r="O98"/>
    </row>
    <row r="99" spans="14:15" x14ac:dyDescent="0.25">
      <c r="N99"/>
      <c r="O99"/>
    </row>
    <row r="100" spans="14:15" x14ac:dyDescent="0.25">
      <c r="N100"/>
      <c r="O100"/>
    </row>
    <row r="101" spans="14:15" x14ac:dyDescent="0.25">
      <c r="N101"/>
      <c r="O101"/>
    </row>
    <row r="102" spans="14:15" x14ac:dyDescent="0.25">
      <c r="N102"/>
      <c r="O102"/>
    </row>
    <row r="103" spans="14:15" x14ac:dyDescent="0.25">
      <c r="N103"/>
      <c r="O103"/>
    </row>
    <row r="104" spans="14:15" x14ac:dyDescent="0.25">
      <c r="N104"/>
      <c r="O104"/>
    </row>
    <row r="105" spans="14:15" x14ac:dyDescent="0.25">
      <c r="N105"/>
      <c r="O105"/>
    </row>
    <row r="106" spans="14:15" x14ac:dyDescent="0.25">
      <c r="N106"/>
      <c r="O106"/>
    </row>
    <row r="107" spans="14:15" x14ac:dyDescent="0.25">
      <c r="N107"/>
      <c r="O107"/>
    </row>
    <row r="108" spans="14:15" x14ac:dyDescent="0.25">
      <c r="N108"/>
      <c r="O108"/>
    </row>
    <row r="109" spans="14:15" x14ac:dyDescent="0.25">
      <c r="N109"/>
      <c r="O109"/>
    </row>
    <row r="110" spans="14:15" x14ac:dyDescent="0.25">
      <c r="N110"/>
      <c r="O110"/>
    </row>
    <row r="111" spans="14:15" x14ac:dyDescent="0.25">
      <c r="N111"/>
      <c r="O111"/>
    </row>
    <row r="112" spans="14:15" x14ac:dyDescent="0.25">
      <c r="N112"/>
      <c r="O112"/>
    </row>
    <row r="113" spans="14:15" x14ac:dyDescent="0.25">
      <c r="N113"/>
      <c r="O113"/>
    </row>
    <row r="114" spans="14:15" x14ac:dyDescent="0.25">
      <c r="N114"/>
      <c r="O114"/>
    </row>
    <row r="115" spans="14:15" x14ac:dyDescent="0.25">
      <c r="N115"/>
      <c r="O115"/>
    </row>
    <row r="116" spans="14:15" x14ac:dyDescent="0.25">
      <c r="N116"/>
      <c r="O116"/>
    </row>
    <row r="117" spans="14:15" x14ac:dyDescent="0.25">
      <c r="N117"/>
      <c r="O117"/>
    </row>
    <row r="118" spans="14:15" x14ac:dyDescent="0.25">
      <c r="N118"/>
      <c r="O118"/>
    </row>
    <row r="119" spans="14:15" x14ac:dyDescent="0.25">
      <c r="N119"/>
      <c r="O119"/>
    </row>
    <row r="120" spans="14:15" x14ac:dyDescent="0.25">
      <c r="N120"/>
      <c r="O120"/>
    </row>
    <row r="121" spans="14:15" x14ac:dyDescent="0.25">
      <c r="N121"/>
      <c r="O121"/>
    </row>
    <row r="122" spans="14:15" x14ac:dyDescent="0.25">
      <c r="N122"/>
      <c r="O122"/>
    </row>
    <row r="123" spans="14:15" x14ac:dyDescent="0.25">
      <c r="N123"/>
      <c r="O123"/>
    </row>
  </sheetData>
  <autoFilter ref="A1:O106"/>
  <mergeCells count="176">
    <mergeCell ref="A14:A15"/>
    <mergeCell ref="B14:B15"/>
    <mergeCell ref="C14:C15"/>
    <mergeCell ref="K16:K17"/>
    <mergeCell ref="L18:L19"/>
    <mergeCell ref="A24:A25"/>
    <mergeCell ref="B24:B25"/>
    <mergeCell ref="A8:A9"/>
    <mergeCell ref="B8:B9"/>
    <mergeCell ref="C8:C9"/>
    <mergeCell ref="I8:I9"/>
    <mergeCell ref="K8:K9"/>
    <mergeCell ref="L8:L9"/>
    <mergeCell ref="K12:K13"/>
    <mergeCell ref="L12:L13"/>
    <mergeCell ref="A10:A11"/>
    <mergeCell ref="B10:B11"/>
    <mergeCell ref="C10:C11"/>
    <mergeCell ref="I10:I11"/>
    <mergeCell ref="L10:L11"/>
    <mergeCell ref="A12:A13"/>
    <mergeCell ref="B12:B13"/>
    <mergeCell ref="C12:C13"/>
    <mergeCell ref="C24:C25"/>
    <mergeCell ref="A16:A17"/>
    <mergeCell ref="B16:B17"/>
    <mergeCell ref="C16:C17"/>
    <mergeCell ref="I16:I17"/>
    <mergeCell ref="I22:I23"/>
    <mergeCell ref="K22:K23"/>
    <mergeCell ref="L22:L23"/>
    <mergeCell ref="B20:B21"/>
    <mergeCell ref="C20:C21"/>
    <mergeCell ref="I20:I21"/>
    <mergeCell ref="K20:K21"/>
    <mergeCell ref="A18:A19"/>
    <mergeCell ref="B18:B19"/>
    <mergeCell ref="C18:C19"/>
    <mergeCell ref="I18:I19"/>
    <mergeCell ref="K18:K19"/>
    <mergeCell ref="L16:L17"/>
    <mergeCell ref="N8:N9"/>
    <mergeCell ref="N10:N11"/>
    <mergeCell ref="O8:O9"/>
    <mergeCell ref="O10:O11"/>
    <mergeCell ref="O12:O13"/>
    <mergeCell ref="I24:I25"/>
    <mergeCell ref="K24:K25"/>
    <mergeCell ref="L24:L25"/>
    <mergeCell ref="I12:I13"/>
    <mergeCell ref="I14:I15"/>
    <mergeCell ref="K14:K15"/>
    <mergeCell ref="L14:L15"/>
    <mergeCell ref="O14:O15"/>
    <mergeCell ref="O16:O17"/>
    <mergeCell ref="L20:L21"/>
    <mergeCell ref="N18:N19"/>
    <mergeCell ref="K10:K11"/>
    <mergeCell ref="O18:O19"/>
    <mergeCell ref="N12:N13"/>
    <mergeCell ref="N14:N15"/>
    <mergeCell ref="N16:N17"/>
    <mergeCell ref="O20:O21"/>
    <mergeCell ref="O22:O23"/>
    <mergeCell ref="O24:O25"/>
    <mergeCell ref="A2:A3"/>
    <mergeCell ref="B2:B3"/>
    <mergeCell ref="C2:C3"/>
    <mergeCell ref="I2:I3"/>
    <mergeCell ref="K2:K3"/>
    <mergeCell ref="L2:L3"/>
    <mergeCell ref="O2:O3"/>
    <mergeCell ref="O4:O5"/>
    <mergeCell ref="O6:O7"/>
    <mergeCell ref="A4:A5"/>
    <mergeCell ref="B4:B5"/>
    <mergeCell ref="C4:C5"/>
    <mergeCell ref="I4:I5"/>
    <mergeCell ref="K4:K5"/>
    <mergeCell ref="N2:N3"/>
    <mergeCell ref="N4:N5"/>
    <mergeCell ref="N6:N7"/>
    <mergeCell ref="L4:L5"/>
    <mergeCell ref="A6:A7"/>
    <mergeCell ref="B6:B7"/>
    <mergeCell ref="C6:C7"/>
    <mergeCell ref="I6:I7"/>
    <mergeCell ref="K6:K7"/>
    <mergeCell ref="L6:L7"/>
    <mergeCell ref="C26:C27"/>
    <mergeCell ref="A20:A21"/>
    <mergeCell ref="N20:N21"/>
    <mergeCell ref="N22:N23"/>
    <mergeCell ref="N24:N25"/>
    <mergeCell ref="N30:N31"/>
    <mergeCell ref="N32:N33"/>
    <mergeCell ref="N34:N35"/>
    <mergeCell ref="L28:L29"/>
    <mergeCell ref="A22:A23"/>
    <mergeCell ref="B22:B23"/>
    <mergeCell ref="C22:C23"/>
    <mergeCell ref="I28:I29"/>
    <mergeCell ref="K28:K29"/>
    <mergeCell ref="I26:I27"/>
    <mergeCell ref="L34:L35"/>
    <mergeCell ref="K26:K27"/>
    <mergeCell ref="A28:A29"/>
    <mergeCell ref="B28:B29"/>
    <mergeCell ref="C28:C29"/>
    <mergeCell ref="A26:A27"/>
    <mergeCell ref="B26:B27"/>
    <mergeCell ref="L26:L27"/>
    <mergeCell ref="A30:A31"/>
    <mergeCell ref="A32:A33"/>
    <mergeCell ref="B32:B33"/>
    <mergeCell ref="C32:C33"/>
    <mergeCell ref="I32:I33"/>
    <mergeCell ref="K32:K33"/>
    <mergeCell ref="L32:L33"/>
    <mergeCell ref="A42:A43"/>
    <mergeCell ref="A44:A45"/>
    <mergeCell ref="B44:B45"/>
    <mergeCell ref="C44:C45"/>
    <mergeCell ref="I44:I45"/>
    <mergeCell ref="B42:B43"/>
    <mergeCell ref="A34:A35"/>
    <mergeCell ref="B34:B35"/>
    <mergeCell ref="C34:C35"/>
    <mergeCell ref="I34:I35"/>
    <mergeCell ref="A40:A41"/>
    <mergeCell ref="A38:A39"/>
    <mergeCell ref="B38:B39"/>
    <mergeCell ref="C38:C39"/>
    <mergeCell ref="A36:A37"/>
    <mergeCell ref="B40:B41"/>
    <mergeCell ref="C40:C41"/>
    <mergeCell ref="I40:I41"/>
    <mergeCell ref="N40:N41"/>
    <mergeCell ref="N42:N43"/>
    <mergeCell ref="K36:K37"/>
    <mergeCell ref="L36:L37"/>
    <mergeCell ref="B30:B31"/>
    <mergeCell ref="C30:C31"/>
    <mergeCell ref="I30:I31"/>
    <mergeCell ref="K30:K31"/>
    <mergeCell ref="L30:L31"/>
    <mergeCell ref="C42:C43"/>
    <mergeCell ref="I42:I43"/>
    <mergeCell ref="B36:B37"/>
    <mergeCell ref="C36:C37"/>
    <mergeCell ref="I36:I37"/>
    <mergeCell ref="I38:I39"/>
    <mergeCell ref="N26:N27"/>
    <mergeCell ref="N28:N29"/>
    <mergeCell ref="N36:N37"/>
    <mergeCell ref="O44:O45"/>
    <mergeCell ref="O26:O27"/>
    <mergeCell ref="O38:O39"/>
    <mergeCell ref="O40:O41"/>
    <mergeCell ref="O42:O43"/>
    <mergeCell ref="K44:K45"/>
    <mergeCell ref="L44:L45"/>
    <mergeCell ref="L42:L43"/>
    <mergeCell ref="K40:K41"/>
    <mergeCell ref="L40:L41"/>
    <mergeCell ref="O28:O29"/>
    <mergeCell ref="O30:O31"/>
    <mergeCell ref="O32:O33"/>
    <mergeCell ref="O34:O35"/>
    <mergeCell ref="O36:O37"/>
    <mergeCell ref="N44:N45"/>
    <mergeCell ref="K34:K35"/>
    <mergeCell ref="K42:K43"/>
    <mergeCell ref="K38:K39"/>
    <mergeCell ref="L38:L39"/>
    <mergeCell ref="N38:N39"/>
  </mergeCells>
  <conditionalFormatting sqref="J124:L1048576 J1:L45">
    <cfRule type="containsText" dxfId="2283" priority="4" operator="containsText" text="Review">
      <formula>NOT(ISERROR(SEARCH("Review",J1)))</formula>
    </cfRule>
    <cfRule type="containsText" dxfId="2282" priority="5" operator="containsText" text="Other">
      <formula>NOT(ISERROR(SEARCH("Other",J1)))</formula>
    </cfRule>
    <cfRule type="containsText" dxfId="2281" priority="6" operator="containsText" text="Incomplete">
      <formula>NOT(ISERROR(SEARCH("Incomplete",J1)))</formula>
    </cfRule>
    <cfRule type="containsText" dxfId="2280" priority="7" operator="containsText" text="Untraceable">
      <formula>NOT(ISERROR(SEARCH("Untraceable",J1)))</formula>
    </cfRule>
    <cfRule type="containsText" dxfId="2279" priority="8" operator="containsText" text="Completed">
      <formula>NOT(ISERROR(SEARCH("Completed",J1)))</formula>
    </cfRule>
    <cfRule type="containsText" dxfId="2278" priority="10" operator="containsText" text="Ignore">
      <formula>NOT(ISERROR(SEARCH("Ignore",J1)))</formula>
    </cfRule>
  </conditionalFormatting>
  <conditionalFormatting sqref="N124:N1048576 J124:L1048576 J1:L45 N1:N45">
    <cfRule type="containsText" dxfId="2277" priority="9" operator="containsText" text="In Progress">
      <formula>NOT(ISERROR(SEARCH("In Progress",J1)))</formula>
    </cfRule>
  </conditionalFormatting>
  <conditionalFormatting sqref="N124:N1048576 N1:N45">
    <cfRule type="containsText" dxfId="2276" priority="2" operator="containsText" text="No">
      <formula>NOT(ISERROR(SEARCH("No",N1)))</formula>
    </cfRule>
    <cfRule type="containsText" dxfId="2275" priority="3" operator="containsText" text="Yes">
      <formula>NOT(ISERROR(SEARCH("Yes",N1)))</formula>
    </cfRule>
  </conditionalFormatting>
  <conditionalFormatting sqref="J1:L1048576">
    <cfRule type="containsText" dxfId="2274" priority="1" operator="containsText" text="Waiting">
      <formula>NOT(ISERROR(SEARCH("Waiting",J1)))</formula>
    </cfRule>
  </conditionalFormatting>
  <dataValidations count="6">
    <dataValidation type="list" allowBlank="1" showInputMessage="1" showErrorMessage="1" sqref="N2 N4 N8 N10 N12 N14 N16 N18 N20 N22 N24 N26 N28 N30 N32 N34 N36 N38 N40 N42 N44 N6">
      <formula1>"Yes, No, In Progress"</formula1>
    </dataValidation>
    <dataValidation type="list" allowBlank="1" showInputMessage="1" sqref="G2:I3 G4:I5 G6:I7 G8:I9 G10:I11 G12:I13 G14:I15 G16:I17 G18:I19 G20:I21 G22:I23 G24:I25 G26:I27 G28:I29 G30:I31 G32:I33 G34:I35 G36:I37 G38:I39 G40:I41 G42:I43 G44:I45">
      <formula1>"Ø"</formula1>
    </dataValidation>
    <dataValidation type="list" operator="equal" allowBlank="1" showInputMessage="1" showErrorMessage="1" sqref="E2:E3 E4:E5 E6:E7 E8:E9 E10:E11 E12:E13 E14:E15 E16:E17 E18:E19 E20:E21 E22:E23 E24:E25 E26:E27 E28:E29 E30:E31 E32:E33 E34:E35 E36:E37 E38:E39 E40:E41 E42:E43 E44:E45">
      <formula1>"Manual,Auto,Semi-Auto"</formula1>
    </dataValidation>
    <dataValidation type="list" operator="equal" allowBlank="1" showInputMessage="1" showErrorMessage="1" sqref="D2:D3 D4:D5 D6:D7 D8:D9 D10:D11 D12:D13 D14:D15 D16:D17 D18:D19 D20:D21 D22:D23 D24:D25 D26:D27 D28:D29 D30:D31 D32:D33 D34:D35 D36:D37 D38:D39 D40:D41 D42:D43 D44:D45">
      <formula1>"Amina,Bruno,Cameron,Daniel,Gina,Monet,Perry,???"</formula1>
    </dataValidation>
    <dataValidation type="list" allowBlank="1" showInputMessage="1" showErrorMessage="1" sqref="J124:K1048576 J2:K45">
      <formula1>"In Progress, Completed, Untraceable, Incomplete, Other, Review, Waiting"</formula1>
    </dataValidation>
    <dataValidation type="list" allowBlank="1" showInputMessage="1" showErrorMessage="1" sqref="L124:L1048576 L2:L45">
      <formula1>"In Progress, Completed, Untraceable, Ignore, Review, Waiting"</formula1>
    </dataValidation>
  </dataValidations>
  <pageMargins left="0.7" right="0.7" top="0.75" bottom="0.75" header="0.3" footer="0.3"/>
  <pageSetup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28"/>
  <sheetViews>
    <sheetView zoomScale="90" zoomScaleNormal="90" workbookViewId="0">
      <pane ySplit="1" topLeftCell="A66" activePane="bottomLeft" state="frozen"/>
      <selection activeCell="L8" sqref="L8:L9"/>
      <selection pane="bottomLeft" activeCell="B97" sqref="B97"/>
    </sheetView>
  </sheetViews>
  <sheetFormatPr defaultRowHeight="15" x14ac:dyDescent="0.25"/>
  <cols>
    <col min="1" max="1" width="25.7109375" bestFit="1" customWidth="1"/>
    <col min="2" max="2" width="25.140625" bestFit="1" customWidth="1"/>
    <col min="3" max="3" width="24.42578125" bestFit="1" customWidth="1"/>
    <col min="4" max="4" width="14.5703125" style="3" bestFit="1" customWidth="1"/>
    <col min="5" max="5" width="17.7109375" style="3" bestFit="1" customWidth="1"/>
    <col min="6" max="6" width="25.7109375" style="3" bestFit="1" customWidth="1"/>
    <col min="7" max="7" width="14.28515625" style="3" bestFit="1" customWidth="1"/>
    <col min="8" max="8" width="13.42578125" style="3" bestFit="1" customWidth="1"/>
    <col min="9" max="9" width="19.7109375" bestFit="1" customWidth="1"/>
    <col min="10" max="10" width="22.85546875" bestFit="1" customWidth="1"/>
    <col min="11" max="11" width="18.28515625" bestFit="1" customWidth="1"/>
    <col min="12" max="12" width="14.28515625" bestFit="1" customWidth="1"/>
    <col min="13" max="13" width="89.140625" customWidth="1"/>
    <col min="14" max="14" width="15.5703125" style="2" bestFit="1" customWidth="1"/>
    <col min="15" max="15" width="15.5703125" bestFit="1" customWidth="1"/>
  </cols>
  <sheetData>
    <row r="1" spans="1:15" x14ac:dyDescent="0.25">
      <c r="A1" s="11" t="s">
        <v>6</v>
      </c>
      <c r="B1" s="11" t="s">
        <v>7</v>
      </c>
      <c r="C1" s="11" t="s">
        <v>8</v>
      </c>
      <c r="D1" s="11" t="s">
        <v>9</v>
      </c>
      <c r="E1" s="11" t="s">
        <v>10</v>
      </c>
      <c r="F1" s="11" t="s">
        <v>11</v>
      </c>
      <c r="G1" s="11" t="s">
        <v>12</v>
      </c>
      <c r="H1" s="11" t="s">
        <v>13</v>
      </c>
      <c r="I1" s="11" t="s">
        <v>14</v>
      </c>
      <c r="J1" s="11" t="s">
        <v>15</v>
      </c>
      <c r="K1" s="11" t="s">
        <v>16</v>
      </c>
      <c r="L1" s="11" t="s">
        <v>17</v>
      </c>
      <c r="M1" s="10" t="s">
        <v>18</v>
      </c>
      <c r="N1" s="10" t="s">
        <v>19</v>
      </c>
      <c r="O1" s="11" t="s">
        <v>20</v>
      </c>
    </row>
    <row r="2" spans="1:15" x14ac:dyDescent="0.25">
      <c r="A2" s="117" t="s">
        <v>445</v>
      </c>
      <c r="B2" s="117" t="s">
        <v>446</v>
      </c>
      <c r="C2" s="117" t="s">
        <v>447</v>
      </c>
      <c r="D2" s="86" t="s">
        <v>32</v>
      </c>
      <c r="E2" s="87" t="s">
        <v>24</v>
      </c>
      <c r="F2" s="5" t="s">
        <v>448</v>
      </c>
      <c r="G2" s="88">
        <v>42695</v>
      </c>
      <c r="H2" s="88">
        <v>42702</v>
      </c>
      <c r="I2" s="118">
        <v>42706</v>
      </c>
      <c r="J2" s="87" t="s">
        <v>0</v>
      </c>
      <c r="K2" s="116" t="s">
        <v>0</v>
      </c>
      <c r="L2" s="116" t="s">
        <v>0</v>
      </c>
      <c r="M2" s="6"/>
      <c r="N2" s="121" t="s">
        <v>25</v>
      </c>
      <c r="O2" s="123" t="s">
        <v>449</v>
      </c>
    </row>
    <row r="3" spans="1:15" x14ac:dyDescent="0.25">
      <c r="A3" s="116"/>
      <c r="B3" s="116"/>
      <c r="C3" s="116"/>
      <c r="D3" s="86" t="s">
        <v>30</v>
      </c>
      <c r="E3" s="87" t="s">
        <v>24</v>
      </c>
      <c r="F3" s="5" t="s">
        <v>450</v>
      </c>
      <c r="G3" s="88">
        <v>42696</v>
      </c>
      <c r="H3" s="88">
        <v>42705</v>
      </c>
      <c r="I3" s="118"/>
      <c r="J3" s="87" t="s">
        <v>0</v>
      </c>
      <c r="K3" s="116"/>
      <c r="L3" s="116"/>
      <c r="M3" s="4"/>
      <c r="N3" s="121"/>
      <c r="O3" s="123"/>
    </row>
    <row r="4" spans="1:15" x14ac:dyDescent="0.25">
      <c r="A4" s="155" t="s">
        <v>451</v>
      </c>
      <c r="B4" s="147" t="s">
        <v>452</v>
      </c>
      <c r="C4" s="147" t="s">
        <v>447</v>
      </c>
      <c r="D4" s="96" t="s">
        <v>113</v>
      </c>
      <c r="E4" s="96" t="s">
        <v>24</v>
      </c>
      <c r="F4" s="29" t="s">
        <v>453</v>
      </c>
      <c r="G4" s="95">
        <v>42695</v>
      </c>
      <c r="H4" s="95">
        <v>42830</v>
      </c>
      <c r="I4" s="146">
        <v>42831</v>
      </c>
      <c r="J4" s="87" t="s">
        <v>0</v>
      </c>
      <c r="K4" s="116" t="s">
        <v>0</v>
      </c>
      <c r="L4" s="116" t="s">
        <v>0</v>
      </c>
      <c r="M4" s="6" t="s">
        <v>454</v>
      </c>
      <c r="N4" s="121" t="s">
        <v>25</v>
      </c>
      <c r="O4" s="123" t="s">
        <v>455</v>
      </c>
    </row>
    <row r="5" spans="1:15" x14ac:dyDescent="0.25">
      <c r="A5" s="147"/>
      <c r="B5" s="147"/>
      <c r="C5" s="147"/>
      <c r="D5" s="96" t="s">
        <v>161</v>
      </c>
      <c r="E5" s="96" t="s">
        <v>24</v>
      </c>
      <c r="F5" s="29" t="s">
        <v>456</v>
      </c>
      <c r="G5" s="95">
        <v>42829</v>
      </c>
      <c r="H5" s="95">
        <v>42831</v>
      </c>
      <c r="I5" s="147"/>
      <c r="J5" s="87" t="s">
        <v>0</v>
      </c>
      <c r="K5" s="116"/>
      <c r="L5" s="116"/>
      <c r="M5" s="4"/>
      <c r="N5" s="121"/>
      <c r="O5" s="123"/>
    </row>
    <row r="6" spans="1:15" x14ac:dyDescent="0.25">
      <c r="A6" s="122" t="s">
        <v>457</v>
      </c>
      <c r="B6" s="117" t="s">
        <v>458</v>
      </c>
      <c r="C6" s="117" t="s">
        <v>447</v>
      </c>
      <c r="D6" s="86" t="s">
        <v>187</v>
      </c>
      <c r="E6" s="87" t="s">
        <v>24</v>
      </c>
      <c r="F6" s="5" t="s">
        <v>459</v>
      </c>
      <c r="G6" s="88">
        <v>42695</v>
      </c>
      <c r="H6" s="88">
        <v>42801</v>
      </c>
      <c r="I6" s="122" t="s">
        <v>460</v>
      </c>
      <c r="J6" s="87" t="s">
        <v>0</v>
      </c>
      <c r="K6" s="116" t="s">
        <v>0</v>
      </c>
      <c r="L6" s="116" t="s">
        <v>0</v>
      </c>
      <c r="M6" s="4"/>
      <c r="N6" s="121" t="s">
        <v>25</v>
      </c>
      <c r="O6" s="123" t="s">
        <v>461</v>
      </c>
    </row>
    <row r="7" spans="1:15" x14ac:dyDescent="0.25">
      <c r="A7" s="116"/>
      <c r="B7" s="116"/>
      <c r="C7" s="116"/>
      <c r="D7" s="86" t="s">
        <v>161</v>
      </c>
      <c r="E7" s="87" t="s">
        <v>24</v>
      </c>
      <c r="F7" s="5" t="s">
        <v>462</v>
      </c>
      <c r="G7" s="88">
        <v>42800</v>
      </c>
      <c r="H7" s="88">
        <v>42802</v>
      </c>
      <c r="I7" s="118"/>
      <c r="J7" s="87" t="s">
        <v>0</v>
      </c>
      <c r="K7" s="116"/>
      <c r="L7" s="116"/>
      <c r="M7" s="4"/>
      <c r="N7" s="121"/>
      <c r="O7" s="123"/>
    </row>
    <row r="8" spans="1:15" x14ac:dyDescent="0.25">
      <c r="A8" s="122" t="s">
        <v>463</v>
      </c>
      <c r="B8" s="117" t="s">
        <v>464</v>
      </c>
      <c r="C8" s="117" t="s">
        <v>465</v>
      </c>
      <c r="D8" s="86" t="s">
        <v>161</v>
      </c>
      <c r="E8" s="87" t="s">
        <v>24</v>
      </c>
      <c r="F8" s="5" t="s">
        <v>466</v>
      </c>
      <c r="G8" s="88">
        <v>42695</v>
      </c>
      <c r="H8" s="88">
        <v>42797</v>
      </c>
      <c r="I8" s="154" t="s">
        <v>467</v>
      </c>
      <c r="J8" s="87" t="s">
        <v>0</v>
      </c>
      <c r="K8" s="116" t="s">
        <v>0</v>
      </c>
      <c r="L8" s="116" t="s">
        <v>0</v>
      </c>
      <c r="M8" s="4" t="s">
        <v>468</v>
      </c>
      <c r="N8" s="121" t="s">
        <v>25</v>
      </c>
      <c r="O8" s="123" t="s">
        <v>469</v>
      </c>
    </row>
    <row r="9" spans="1:15" x14ac:dyDescent="0.25">
      <c r="A9" s="116"/>
      <c r="B9" s="116"/>
      <c r="C9" s="116"/>
      <c r="D9" s="86" t="s">
        <v>187</v>
      </c>
      <c r="E9" s="87" t="s">
        <v>24</v>
      </c>
      <c r="F9" s="5" t="s">
        <v>470</v>
      </c>
      <c r="G9" s="88">
        <v>42709</v>
      </c>
      <c r="H9" s="88">
        <v>42803</v>
      </c>
      <c r="I9" s="116"/>
      <c r="J9" s="87" t="s">
        <v>0</v>
      </c>
      <c r="K9" s="116"/>
      <c r="L9" s="116"/>
      <c r="M9" s="4"/>
      <c r="N9" s="121"/>
      <c r="O9" s="123"/>
    </row>
    <row r="10" spans="1:15" x14ac:dyDescent="0.25">
      <c r="A10" s="122" t="s">
        <v>471</v>
      </c>
      <c r="B10" s="117" t="s">
        <v>472</v>
      </c>
      <c r="C10" s="117" t="s">
        <v>465</v>
      </c>
      <c r="D10" s="86" t="s">
        <v>113</v>
      </c>
      <c r="E10" s="87" t="s">
        <v>24</v>
      </c>
      <c r="F10" s="5" t="s">
        <v>473</v>
      </c>
      <c r="G10" s="88">
        <v>42800</v>
      </c>
      <c r="H10" s="88">
        <v>42801</v>
      </c>
      <c r="I10" s="118">
        <v>42801</v>
      </c>
      <c r="J10" s="87" t="s">
        <v>0</v>
      </c>
      <c r="K10" s="116" t="s">
        <v>0</v>
      </c>
      <c r="L10" s="116" t="s">
        <v>0</v>
      </c>
      <c r="M10" s="4" t="s">
        <v>474</v>
      </c>
      <c r="N10" s="121" t="s">
        <v>25</v>
      </c>
      <c r="O10" s="123" t="s">
        <v>475</v>
      </c>
    </row>
    <row r="11" spans="1:15" x14ac:dyDescent="0.25">
      <c r="A11" s="116"/>
      <c r="B11" s="116"/>
      <c r="C11" s="116"/>
      <c r="D11" s="86" t="s">
        <v>476</v>
      </c>
      <c r="E11" s="87" t="s">
        <v>24</v>
      </c>
      <c r="F11" s="5" t="s">
        <v>477</v>
      </c>
      <c r="G11" s="88">
        <v>42800</v>
      </c>
      <c r="H11" s="88">
        <v>42800</v>
      </c>
      <c r="I11" s="116"/>
      <c r="J11" s="87" t="s">
        <v>0</v>
      </c>
      <c r="K11" s="116"/>
      <c r="L11" s="116"/>
      <c r="M11" s="4" t="s">
        <v>478</v>
      </c>
      <c r="N11" s="121"/>
      <c r="O11" s="123"/>
    </row>
    <row r="12" spans="1:15" x14ac:dyDescent="0.25">
      <c r="A12" s="122" t="s">
        <v>479</v>
      </c>
      <c r="B12" s="117" t="s">
        <v>480</v>
      </c>
      <c r="C12" s="117" t="s">
        <v>481</v>
      </c>
      <c r="D12" s="86" t="s">
        <v>482</v>
      </c>
      <c r="E12" s="87" t="s">
        <v>24</v>
      </c>
      <c r="F12" s="5" t="s">
        <v>483</v>
      </c>
      <c r="G12" s="88">
        <v>42695</v>
      </c>
      <c r="H12" s="88">
        <v>42704</v>
      </c>
      <c r="I12" s="118">
        <v>42719</v>
      </c>
      <c r="J12" s="87" t="s">
        <v>0</v>
      </c>
      <c r="K12" s="116" t="s">
        <v>0</v>
      </c>
      <c r="L12" s="116" t="s">
        <v>0</v>
      </c>
      <c r="M12" s="4"/>
      <c r="N12" s="121" t="s">
        <v>25</v>
      </c>
      <c r="O12" s="123" t="s">
        <v>484</v>
      </c>
    </row>
    <row r="13" spans="1:15" x14ac:dyDescent="0.25">
      <c r="A13" s="116"/>
      <c r="B13" s="116"/>
      <c r="C13" s="116"/>
      <c r="D13" s="86" t="s">
        <v>485</v>
      </c>
      <c r="E13" s="87" t="s">
        <v>24</v>
      </c>
      <c r="F13" s="5" t="s">
        <v>486</v>
      </c>
      <c r="G13" s="88">
        <v>42704</v>
      </c>
      <c r="H13" s="88">
        <v>42713</v>
      </c>
      <c r="I13" s="118"/>
      <c r="J13" s="87" t="s">
        <v>0</v>
      </c>
      <c r="K13" s="116"/>
      <c r="L13" s="116"/>
      <c r="M13" s="4"/>
      <c r="N13" s="121"/>
      <c r="O13" s="123"/>
    </row>
    <row r="14" spans="1:15" x14ac:dyDescent="0.25">
      <c r="A14" s="122" t="s">
        <v>487</v>
      </c>
      <c r="B14" s="117" t="s">
        <v>488</v>
      </c>
      <c r="C14" s="117" t="s">
        <v>481</v>
      </c>
      <c r="D14" s="86" t="s">
        <v>489</v>
      </c>
      <c r="E14" s="87" t="s">
        <v>24</v>
      </c>
      <c r="F14" s="5" t="s">
        <v>490</v>
      </c>
      <c r="G14" s="88">
        <v>42695</v>
      </c>
      <c r="H14" s="88">
        <v>42702</v>
      </c>
      <c r="I14" s="118">
        <v>42711</v>
      </c>
      <c r="J14" s="87" t="s">
        <v>0</v>
      </c>
      <c r="K14" s="116" t="s">
        <v>0</v>
      </c>
      <c r="L14" s="116" t="s">
        <v>0</v>
      </c>
      <c r="M14" s="4"/>
      <c r="N14" s="121" t="s">
        <v>25</v>
      </c>
      <c r="O14" s="123" t="s">
        <v>491</v>
      </c>
    </row>
    <row r="15" spans="1:15" x14ac:dyDescent="0.25">
      <c r="A15" s="116"/>
      <c r="B15" s="116"/>
      <c r="C15" s="116"/>
      <c r="D15" s="86" t="s">
        <v>492</v>
      </c>
      <c r="E15" s="87" t="s">
        <v>24</v>
      </c>
      <c r="F15" s="5" t="s">
        <v>493</v>
      </c>
      <c r="G15" s="88">
        <v>42695</v>
      </c>
      <c r="H15" s="88">
        <v>42702</v>
      </c>
      <c r="I15" s="116"/>
      <c r="J15" s="87" t="s">
        <v>0</v>
      </c>
      <c r="K15" s="116"/>
      <c r="L15" s="116"/>
      <c r="M15" s="4"/>
      <c r="N15" s="121"/>
      <c r="O15" s="123"/>
    </row>
    <row r="16" spans="1:15" x14ac:dyDescent="0.25">
      <c r="A16" s="122" t="s">
        <v>494</v>
      </c>
      <c r="B16" s="117" t="s">
        <v>495</v>
      </c>
      <c r="C16" s="117" t="s">
        <v>481</v>
      </c>
      <c r="D16" s="86" t="s">
        <v>492</v>
      </c>
      <c r="E16" s="87" t="s">
        <v>24</v>
      </c>
      <c r="F16" s="5" t="s">
        <v>496</v>
      </c>
      <c r="G16" s="88">
        <v>42695</v>
      </c>
      <c r="H16" s="88">
        <v>42695</v>
      </c>
      <c r="I16" s="118">
        <v>42719</v>
      </c>
      <c r="J16" s="87" t="s">
        <v>0</v>
      </c>
      <c r="K16" s="116" t="s">
        <v>0</v>
      </c>
      <c r="L16" s="116" t="s">
        <v>0</v>
      </c>
      <c r="M16" s="4" t="s">
        <v>497</v>
      </c>
      <c r="N16" s="121" t="s">
        <v>25</v>
      </c>
      <c r="O16" s="123" t="s">
        <v>498</v>
      </c>
    </row>
    <row r="17" spans="1:15" x14ac:dyDescent="0.25">
      <c r="A17" s="116"/>
      <c r="B17" s="116"/>
      <c r="C17" s="116"/>
      <c r="D17" s="86" t="s">
        <v>499</v>
      </c>
      <c r="E17" s="87" t="s">
        <v>24</v>
      </c>
      <c r="F17" s="5" t="s">
        <v>500</v>
      </c>
      <c r="G17" s="88">
        <v>42717</v>
      </c>
      <c r="H17" s="88">
        <v>42719</v>
      </c>
      <c r="I17" s="118"/>
      <c r="J17" s="87" t="s">
        <v>0</v>
      </c>
      <c r="K17" s="116"/>
      <c r="L17" s="116"/>
      <c r="M17" s="4"/>
      <c r="N17" s="121"/>
      <c r="O17" s="123"/>
    </row>
    <row r="18" spans="1:15" ht="18" customHeight="1" x14ac:dyDescent="0.25">
      <c r="A18" s="154" t="s">
        <v>501</v>
      </c>
      <c r="B18" s="117" t="s">
        <v>502</v>
      </c>
      <c r="C18" s="145" t="s">
        <v>503</v>
      </c>
      <c r="D18" s="86" t="s">
        <v>504</v>
      </c>
      <c r="E18" s="87" t="s">
        <v>24</v>
      </c>
      <c r="F18" s="5" t="s">
        <v>505</v>
      </c>
      <c r="G18" s="88">
        <v>42696</v>
      </c>
      <c r="H18" s="88">
        <v>42697</v>
      </c>
      <c r="I18" s="118">
        <v>42802</v>
      </c>
      <c r="J18" s="87" t="s">
        <v>0</v>
      </c>
      <c r="K18" s="116" t="s">
        <v>0</v>
      </c>
      <c r="L18" s="116" t="s">
        <v>0</v>
      </c>
      <c r="M18" s="6" t="s">
        <v>506</v>
      </c>
      <c r="N18" s="121" t="s">
        <v>25</v>
      </c>
      <c r="O18" s="123" t="s">
        <v>507</v>
      </c>
    </row>
    <row r="19" spans="1:15" x14ac:dyDescent="0.25">
      <c r="A19" s="154"/>
      <c r="B19" s="117"/>
      <c r="C19" s="116"/>
      <c r="D19" s="86" t="s">
        <v>508</v>
      </c>
      <c r="E19" s="87" t="s">
        <v>24</v>
      </c>
      <c r="F19" s="5" t="s">
        <v>509</v>
      </c>
      <c r="G19" s="89">
        <v>42702</v>
      </c>
      <c r="H19" s="88">
        <v>42704</v>
      </c>
      <c r="I19" s="118"/>
      <c r="J19" s="87" t="s">
        <v>0</v>
      </c>
      <c r="K19" s="116"/>
      <c r="L19" s="116"/>
      <c r="M19" s="4" t="s">
        <v>510</v>
      </c>
      <c r="N19" s="121"/>
      <c r="O19" s="123"/>
    </row>
    <row r="20" spans="1:15" x14ac:dyDescent="0.25">
      <c r="A20" s="122" t="s">
        <v>511</v>
      </c>
      <c r="B20" s="117" t="s">
        <v>512</v>
      </c>
      <c r="C20" s="117" t="s">
        <v>513</v>
      </c>
      <c r="D20" s="86" t="s">
        <v>27</v>
      </c>
      <c r="E20" s="87" t="s">
        <v>24</v>
      </c>
      <c r="F20" s="5" t="s">
        <v>514</v>
      </c>
      <c r="G20" s="88">
        <v>42696</v>
      </c>
      <c r="H20" s="98">
        <v>42702</v>
      </c>
      <c r="I20" s="118">
        <v>42710</v>
      </c>
      <c r="J20" s="87" t="s">
        <v>0</v>
      </c>
      <c r="K20" s="116" t="s">
        <v>0</v>
      </c>
      <c r="L20" s="116" t="s">
        <v>0</v>
      </c>
      <c r="M20" s="4"/>
      <c r="N20" s="121" t="s">
        <v>25</v>
      </c>
      <c r="O20" s="123" t="s">
        <v>515</v>
      </c>
    </row>
    <row r="21" spans="1:15" x14ac:dyDescent="0.25">
      <c r="A21" s="116"/>
      <c r="B21" s="116"/>
      <c r="C21" s="116"/>
      <c r="D21" s="86" t="s">
        <v>489</v>
      </c>
      <c r="E21" s="87" t="s">
        <v>24</v>
      </c>
      <c r="F21" s="5" t="s">
        <v>516</v>
      </c>
      <c r="G21" s="88">
        <v>42702</v>
      </c>
      <c r="H21" s="88">
        <v>42703</v>
      </c>
      <c r="I21" s="116"/>
      <c r="J21" s="87" t="s">
        <v>0</v>
      </c>
      <c r="K21" s="116"/>
      <c r="L21" s="116"/>
      <c r="M21" s="4" t="s">
        <v>517</v>
      </c>
      <c r="N21" s="121"/>
      <c r="O21" s="123"/>
    </row>
    <row r="22" spans="1:15" x14ac:dyDescent="0.25">
      <c r="A22" s="156" t="s">
        <v>518</v>
      </c>
      <c r="B22" s="117" t="s">
        <v>519</v>
      </c>
      <c r="C22" s="117" t="s">
        <v>513</v>
      </c>
      <c r="D22" s="86" t="s">
        <v>499</v>
      </c>
      <c r="E22" s="87" t="s">
        <v>24</v>
      </c>
      <c r="F22" s="5" t="s">
        <v>520</v>
      </c>
      <c r="G22" s="88">
        <v>42696</v>
      </c>
      <c r="H22" s="88" t="s">
        <v>51</v>
      </c>
      <c r="I22" s="118" t="s">
        <v>51</v>
      </c>
      <c r="J22" s="87" t="s">
        <v>0</v>
      </c>
      <c r="K22" s="116" t="s">
        <v>1</v>
      </c>
      <c r="L22" s="116" t="s">
        <v>190</v>
      </c>
      <c r="M22" s="4" t="s">
        <v>521</v>
      </c>
      <c r="N22" s="121" t="s">
        <v>53</v>
      </c>
      <c r="O22" s="153"/>
    </row>
    <row r="23" spans="1:15" x14ac:dyDescent="0.25">
      <c r="A23" s="156"/>
      <c r="B23" s="116"/>
      <c r="C23" s="116"/>
      <c r="D23" s="86"/>
      <c r="E23" s="87"/>
      <c r="F23" s="5"/>
      <c r="G23" s="88"/>
      <c r="H23" s="88"/>
      <c r="I23" s="116"/>
      <c r="J23" s="87"/>
      <c r="K23" s="116"/>
      <c r="L23" s="116"/>
      <c r="M23" s="4"/>
      <c r="N23" s="121"/>
      <c r="O23" s="153"/>
    </row>
    <row r="24" spans="1:15" x14ac:dyDescent="0.25">
      <c r="A24" s="146" t="s">
        <v>522</v>
      </c>
      <c r="B24" s="117" t="s">
        <v>523</v>
      </c>
      <c r="C24" s="117" t="s">
        <v>513</v>
      </c>
      <c r="D24" s="86" t="s">
        <v>504</v>
      </c>
      <c r="E24" s="87" t="s">
        <v>24</v>
      </c>
      <c r="F24" s="31" t="s">
        <v>524</v>
      </c>
      <c r="G24" s="98">
        <v>42702</v>
      </c>
      <c r="H24" s="88">
        <v>42830</v>
      </c>
      <c r="I24" s="118">
        <v>42830</v>
      </c>
      <c r="J24" s="87" t="s">
        <v>0</v>
      </c>
      <c r="K24" s="116" t="s">
        <v>0</v>
      </c>
      <c r="L24" s="116" t="s">
        <v>0</v>
      </c>
      <c r="M24" s="4" t="s">
        <v>525</v>
      </c>
      <c r="N24" s="121" t="s">
        <v>53</v>
      </c>
      <c r="O24" s="153"/>
    </row>
    <row r="25" spans="1:15" x14ac:dyDescent="0.25">
      <c r="A25" s="147"/>
      <c r="B25" s="116"/>
      <c r="C25" s="116"/>
      <c r="D25" s="86" t="s">
        <v>492</v>
      </c>
      <c r="E25" s="87" t="s">
        <v>24</v>
      </c>
      <c r="F25" s="5" t="s">
        <v>526</v>
      </c>
      <c r="G25" s="88">
        <v>42702</v>
      </c>
      <c r="H25" s="89">
        <v>42830</v>
      </c>
      <c r="I25" s="116"/>
      <c r="J25" s="87" t="s">
        <v>0</v>
      </c>
      <c r="K25" s="116"/>
      <c r="L25" s="116"/>
      <c r="M25" s="4" t="s">
        <v>527</v>
      </c>
      <c r="N25" s="121"/>
      <c r="O25" s="153"/>
    </row>
    <row r="26" spans="1:15" x14ac:dyDescent="0.25">
      <c r="A26" s="122" t="s">
        <v>528</v>
      </c>
      <c r="B26" s="117" t="s">
        <v>529</v>
      </c>
      <c r="C26" s="117" t="s">
        <v>530</v>
      </c>
      <c r="D26" s="86" t="s">
        <v>482</v>
      </c>
      <c r="E26" s="87" t="s">
        <v>24</v>
      </c>
      <c r="F26" s="5" t="s">
        <v>531</v>
      </c>
      <c r="G26" s="88">
        <v>42696</v>
      </c>
      <c r="H26" s="88">
        <v>42709</v>
      </c>
      <c r="I26" s="122">
        <v>42711</v>
      </c>
      <c r="J26" s="87" t="s">
        <v>0</v>
      </c>
      <c r="K26" s="116" t="s">
        <v>0</v>
      </c>
      <c r="L26" s="116" t="s">
        <v>0</v>
      </c>
      <c r="M26" s="4"/>
      <c r="N26" s="121" t="s">
        <v>25</v>
      </c>
      <c r="O26" s="123" t="s">
        <v>532</v>
      </c>
    </row>
    <row r="27" spans="1:15" x14ac:dyDescent="0.25">
      <c r="A27" s="116"/>
      <c r="B27" s="116"/>
      <c r="C27" s="116"/>
      <c r="D27" s="86" t="s">
        <v>485</v>
      </c>
      <c r="E27" s="87" t="s">
        <v>24</v>
      </c>
      <c r="F27" s="5" t="s">
        <v>533</v>
      </c>
      <c r="G27" s="88">
        <v>42703</v>
      </c>
      <c r="H27" s="88">
        <v>42704</v>
      </c>
      <c r="I27" s="116"/>
      <c r="J27" s="87" t="s">
        <v>0</v>
      </c>
      <c r="K27" s="116"/>
      <c r="L27" s="116"/>
      <c r="M27" s="4" t="s">
        <v>534</v>
      </c>
      <c r="N27" s="121"/>
      <c r="O27" s="123"/>
    </row>
    <row r="28" spans="1:15" x14ac:dyDescent="0.25">
      <c r="A28" s="122" t="s">
        <v>535</v>
      </c>
      <c r="B28" s="117" t="s">
        <v>536</v>
      </c>
      <c r="C28" s="117" t="s">
        <v>513</v>
      </c>
      <c r="D28" s="86" t="s">
        <v>504</v>
      </c>
      <c r="E28" s="87" t="s">
        <v>24</v>
      </c>
      <c r="F28" s="5" t="s">
        <v>537</v>
      </c>
      <c r="G28" s="88">
        <v>42702</v>
      </c>
      <c r="H28" s="88">
        <v>42704</v>
      </c>
      <c r="I28" s="118">
        <v>42754</v>
      </c>
      <c r="J28" s="87" t="s">
        <v>0</v>
      </c>
      <c r="K28" s="116" t="s">
        <v>0</v>
      </c>
      <c r="L28" s="116" t="s">
        <v>0</v>
      </c>
      <c r="M28" s="6" t="s">
        <v>538</v>
      </c>
      <c r="N28" s="121" t="s">
        <v>25</v>
      </c>
      <c r="O28" s="123" t="s">
        <v>539</v>
      </c>
    </row>
    <row r="29" spans="1:15" x14ac:dyDescent="0.25">
      <c r="A29" s="116"/>
      <c r="B29" s="116"/>
      <c r="C29" s="116"/>
      <c r="D29" s="86" t="s">
        <v>508</v>
      </c>
      <c r="E29" s="87" t="s">
        <v>24</v>
      </c>
      <c r="F29" s="5" t="s">
        <v>540</v>
      </c>
      <c r="G29" s="88">
        <v>42704</v>
      </c>
      <c r="H29" s="88">
        <v>42709</v>
      </c>
      <c r="I29" s="116"/>
      <c r="J29" s="87" t="s">
        <v>0</v>
      </c>
      <c r="K29" s="116"/>
      <c r="L29" s="116"/>
      <c r="M29" s="4" t="s">
        <v>541</v>
      </c>
      <c r="N29" s="121"/>
      <c r="O29" s="123"/>
    </row>
    <row r="30" spans="1:15" x14ac:dyDescent="0.25">
      <c r="A30" s="122" t="s">
        <v>542</v>
      </c>
      <c r="B30" s="117" t="s">
        <v>543</v>
      </c>
      <c r="C30" s="117" t="s">
        <v>544</v>
      </c>
      <c r="D30" s="86" t="s">
        <v>476</v>
      </c>
      <c r="E30" s="87" t="s">
        <v>24</v>
      </c>
      <c r="F30" s="5" t="s">
        <v>545</v>
      </c>
      <c r="G30" s="89">
        <v>42703</v>
      </c>
      <c r="H30" s="88">
        <v>42709</v>
      </c>
      <c r="I30" s="154">
        <v>42814</v>
      </c>
      <c r="J30" s="87" t="s">
        <v>0</v>
      </c>
      <c r="K30" s="116" t="s">
        <v>0</v>
      </c>
      <c r="L30" s="116" t="s">
        <v>0</v>
      </c>
      <c r="M30" s="4"/>
      <c r="N30" s="121" t="s">
        <v>25</v>
      </c>
      <c r="O30" s="123" t="s">
        <v>546</v>
      </c>
    </row>
    <row r="31" spans="1:15" x14ac:dyDescent="0.25">
      <c r="A31" s="116"/>
      <c r="B31" s="116"/>
      <c r="C31" s="116"/>
      <c r="D31" s="86" t="s">
        <v>187</v>
      </c>
      <c r="E31" s="87" t="s">
        <v>24</v>
      </c>
      <c r="F31" s="5" t="s">
        <v>547</v>
      </c>
      <c r="G31" s="88">
        <v>42717</v>
      </c>
      <c r="H31" s="88">
        <v>42810</v>
      </c>
      <c r="I31" s="118"/>
      <c r="J31" s="87" t="s">
        <v>0</v>
      </c>
      <c r="K31" s="116"/>
      <c r="L31" s="116"/>
      <c r="M31" s="4"/>
      <c r="N31" s="121"/>
      <c r="O31" s="123"/>
    </row>
    <row r="32" spans="1:15" ht="39" x14ac:dyDescent="0.25">
      <c r="A32" s="122" t="s">
        <v>548</v>
      </c>
      <c r="B32" s="117" t="s">
        <v>549</v>
      </c>
      <c r="C32" s="117" t="s">
        <v>513</v>
      </c>
      <c r="D32" s="86" t="s">
        <v>113</v>
      </c>
      <c r="E32" s="87" t="s">
        <v>24</v>
      </c>
      <c r="F32" s="5" t="s">
        <v>550</v>
      </c>
      <c r="G32" s="88">
        <v>42697</v>
      </c>
      <c r="H32" s="89" t="s">
        <v>51</v>
      </c>
      <c r="I32" s="118" t="s">
        <v>51</v>
      </c>
      <c r="J32" s="87" t="s">
        <v>2</v>
      </c>
      <c r="K32" s="116" t="s">
        <v>2</v>
      </c>
      <c r="L32" s="116" t="s">
        <v>190</v>
      </c>
      <c r="M32" s="6" t="s">
        <v>551</v>
      </c>
      <c r="N32" s="121" t="s">
        <v>53</v>
      </c>
      <c r="O32" s="123"/>
    </row>
    <row r="33" spans="1:15" x14ac:dyDescent="0.25">
      <c r="A33" s="116"/>
      <c r="B33" s="116"/>
      <c r="C33" s="116"/>
      <c r="D33" s="86" t="s">
        <v>492</v>
      </c>
      <c r="E33" s="87" t="s">
        <v>24</v>
      </c>
      <c r="F33" s="5" t="s">
        <v>552</v>
      </c>
      <c r="G33" s="88">
        <v>42703</v>
      </c>
      <c r="H33" s="89">
        <v>42705</v>
      </c>
      <c r="I33" s="116"/>
      <c r="J33" s="87" t="s">
        <v>0</v>
      </c>
      <c r="K33" s="116"/>
      <c r="L33" s="116"/>
      <c r="M33" s="4" t="s">
        <v>553</v>
      </c>
      <c r="N33" s="121"/>
      <c r="O33" s="123"/>
    </row>
    <row r="34" spans="1:15" x14ac:dyDescent="0.25">
      <c r="A34" s="146" t="s">
        <v>554</v>
      </c>
      <c r="B34" s="117" t="s">
        <v>555</v>
      </c>
      <c r="C34" s="117" t="s">
        <v>513</v>
      </c>
      <c r="D34" s="86" t="s">
        <v>492</v>
      </c>
      <c r="E34" s="87" t="s">
        <v>24</v>
      </c>
      <c r="F34" s="5" t="s">
        <v>556</v>
      </c>
      <c r="G34" s="89">
        <v>42703</v>
      </c>
      <c r="H34" s="89" t="s">
        <v>51</v>
      </c>
      <c r="I34" s="122" t="s">
        <v>51</v>
      </c>
      <c r="J34" s="87" t="s">
        <v>1</v>
      </c>
      <c r="K34" s="116" t="s">
        <v>1</v>
      </c>
      <c r="L34" s="116" t="s">
        <v>190</v>
      </c>
      <c r="M34" s="4" t="s">
        <v>557</v>
      </c>
      <c r="N34" s="121" t="s">
        <v>53</v>
      </c>
      <c r="O34" s="123"/>
    </row>
    <row r="35" spans="1:15" x14ac:dyDescent="0.25">
      <c r="A35" s="147"/>
      <c r="B35" s="116"/>
      <c r="C35" s="116"/>
      <c r="D35" s="86" t="s">
        <v>508</v>
      </c>
      <c r="E35" s="87" t="s">
        <v>24</v>
      </c>
      <c r="F35" s="5" t="s">
        <v>558</v>
      </c>
      <c r="G35" s="88">
        <v>42800</v>
      </c>
      <c r="H35" s="88" t="s">
        <v>51</v>
      </c>
      <c r="I35" s="118"/>
      <c r="J35" s="87" t="s">
        <v>1</v>
      </c>
      <c r="K35" s="116"/>
      <c r="L35" s="116"/>
      <c r="M35" s="4" t="s">
        <v>559</v>
      </c>
      <c r="N35" s="121"/>
      <c r="O35" s="123"/>
    </row>
    <row r="36" spans="1:15" x14ac:dyDescent="0.25">
      <c r="A36" s="122" t="s">
        <v>560</v>
      </c>
      <c r="B36" s="117" t="s">
        <v>561</v>
      </c>
      <c r="C36" s="117" t="s">
        <v>513</v>
      </c>
      <c r="D36" s="86" t="s">
        <v>113</v>
      </c>
      <c r="E36" s="87" t="s">
        <v>24</v>
      </c>
      <c r="F36" s="5" t="s">
        <v>562</v>
      </c>
      <c r="G36" s="88">
        <v>42704</v>
      </c>
      <c r="H36" s="88">
        <v>42704</v>
      </c>
      <c r="I36" s="118">
        <v>42801</v>
      </c>
      <c r="J36" s="87" t="s">
        <v>0</v>
      </c>
      <c r="K36" s="116" t="s">
        <v>0</v>
      </c>
      <c r="L36" s="116" t="s">
        <v>0</v>
      </c>
      <c r="M36" s="4" t="s">
        <v>563</v>
      </c>
      <c r="N36" s="121" t="s">
        <v>25</v>
      </c>
      <c r="O36" s="123" t="s">
        <v>564</v>
      </c>
    </row>
    <row r="37" spans="1:15" x14ac:dyDescent="0.25">
      <c r="A37" s="116"/>
      <c r="B37" s="116"/>
      <c r="C37" s="116"/>
      <c r="D37" s="86" t="s">
        <v>508</v>
      </c>
      <c r="E37" s="87" t="s">
        <v>24</v>
      </c>
      <c r="F37" s="5" t="s">
        <v>565</v>
      </c>
      <c r="G37" s="89">
        <v>42723</v>
      </c>
      <c r="H37" s="89">
        <v>42724</v>
      </c>
      <c r="I37" s="116"/>
      <c r="J37" s="87" t="s">
        <v>0</v>
      </c>
      <c r="K37" s="116"/>
      <c r="L37" s="116"/>
      <c r="M37" s="4"/>
      <c r="N37" s="121"/>
      <c r="O37" s="123"/>
    </row>
    <row r="38" spans="1:15" x14ac:dyDescent="0.25">
      <c r="A38" s="146" t="s">
        <v>566</v>
      </c>
      <c r="B38" s="117" t="s">
        <v>567</v>
      </c>
      <c r="C38" s="117" t="s">
        <v>513</v>
      </c>
      <c r="D38" s="86" t="s">
        <v>504</v>
      </c>
      <c r="E38" s="87" t="s">
        <v>24</v>
      </c>
      <c r="F38" s="5" t="s">
        <v>568</v>
      </c>
      <c r="G38" s="88">
        <v>42705</v>
      </c>
      <c r="H38" s="88">
        <v>42829</v>
      </c>
      <c r="I38" s="118">
        <v>42829</v>
      </c>
      <c r="J38" s="87" t="s">
        <v>0</v>
      </c>
      <c r="K38" s="116" t="s">
        <v>0</v>
      </c>
      <c r="L38" s="116" t="s">
        <v>0</v>
      </c>
      <c r="M38" s="4" t="s">
        <v>569</v>
      </c>
      <c r="N38" s="121" t="s">
        <v>53</v>
      </c>
      <c r="O38" s="123"/>
    </row>
    <row r="39" spans="1:15" x14ac:dyDescent="0.25">
      <c r="A39" s="147"/>
      <c r="B39" s="116"/>
      <c r="C39" s="116"/>
      <c r="D39" s="86" t="s">
        <v>32</v>
      </c>
      <c r="E39" s="87" t="s">
        <v>24</v>
      </c>
      <c r="F39" s="5" t="s">
        <v>570</v>
      </c>
      <c r="G39" s="88">
        <v>42800</v>
      </c>
      <c r="H39" s="88">
        <v>42829</v>
      </c>
      <c r="I39" s="116"/>
      <c r="J39" s="87" t="s">
        <v>0</v>
      </c>
      <c r="K39" s="116"/>
      <c r="L39" s="116"/>
      <c r="M39" s="4" t="s">
        <v>571</v>
      </c>
      <c r="N39" s="121"/>
      <c r="O39" s="123"/>
    </row>
    <row r="40" spans="1:15" x14ac:dyDescent="0.25">
      <c r="A40" s="151" t="s">
        <v>572</v>
      </c>
      <c r="B40" s="117" t="s">
        <v>573</v>
      </c>
      <c r="C40" s="150" t="s">
        <v>530</v>
      </c>
      <c r="D40" s="101" t="s">
        <v>30</v>
      </c>
      <c r="E40" s="100" t="s">
        <v>24</v>
      </c>
      <c r="F40" s="30" t="s">
        <v>574</v>
      </c>
      <c r="G40" s="99">
        <v>42724</v>
      </c>
      <c r="H40" s="99" t="s">
        <v>51</v>
      </c>
      <c r="I40" s="148" t="s">
        <v>51</v>
      </c>
      <c r="J40" s="87" t="s">
        <v>1</v>
      </c>
      <c r="K40" s="116" t="s">
        <v>1</v>
      </c>
      <c r="L40" s="116" t="s">
        <v>190</v>
      </c>
      <c r="M40" s="4" t="s">
        <v>575</v>
      </c>
      <c r="N40" s="121" t="s">
        <v>53</v>
      </c>
      <c r="O40" s="153"/>
    </row>
    <row r="41" spans="1:15" x14ac:dyDescent="0.25">
      <c r="A41" s="152"/>
      <c r="B41" s="116"/>
      <c r="C41" s="149"/>
      <c r="D41" s="101" t="s">
        <v>187</v>
      </c>
      <c r="E41" s="100" t="s">
        <v>24</v>
      </c>
      <c r="F41" s="30" t="s">
        <v>576</v>
      </c>
      <c r="G41" s="99">
        <v>42767</v>
      </c>
      <c r="H41" s="99" t="s">
        <v>51</v>
      </c>
      <c r="I41" s="149"/>
      <c r="J41" s="87" t="s">
        <v>1</v>
      </c>
      <c r="K41" s="116"/>
      <c r="L41" s="116"/>
      <c r="M41" s="4" t="s">
        <v>577</v>
      </c>
      <c r="N41" s="121"/>
      <c r="O41" s="153"/>
    </row>
    <row r="42" spans="1:15" x14ac:dyDescent="0.25">
      <c r="A42" s="122" t="s">
        <v>578</v>
      </c>
      <c r="B42" s="117" t="s">
        <v>579</v>
      </c>
      <c r="C42" s="117" t="s">
        <v>530</v>
      </c>
      <c r="D42" s="86" t="s">
        <v>113</v>
      </c>
      <c r="E42" s="87" t="s">
        <v>24</v>
      </c>
      <c r="F42" s="5" t="s">
        <v>580</v>
      </c>
      <c r="G42" s="88">
        <v>42705</v>
      </c>
      <c r="H42" s="88" t="s">
        <v>51</v>
      </c>
      <c r="I42" s="118" t="s">
        <v>51</v>
      </c>
      <c r="J42" s="87" t="s">
        <v>1</v>
      </c>
      <c r="K42" s="116" t="s">
        <v>1</v>
      </c>
      <c r="L42" s="116" t="s">
        <v>190</v>
      </c>
      <c r="M42" s="6" t="s">
        <v>581</v>
      </c>
      <c r="N42" s="121" t="s">
        <v>53</v>
      </c>
      <c r="O42" s="153"/>
    </row>
    <row r="43" spans="1:15" x14ac:dyDescent="0.25">
      <c r="A43" s="116"/>
      <c r="B43" s="116"/>
      <c r="C43" s="116"/>
      <c r="D43" s="86"/>
      <c r="E43" s="87"/>
      <c r="F43" s="5"/>
      <c r="G43" s="88"/>
      <c r="H43" s="88"/>
      <c r="I43" s="116"/>
      <c r="J43" s="87"/>
      <c r="K43" s="116"/>
      <c r="L43" s="116"/>
      <c r="M43" s="4"/>
      <c r="N43" s="121"/>
      <c r="O43" s="153"/>
    </row>
    <row r="44" spans="1:15" x14ac:dyDescent="0.25">
      <c r="A44" s="122" t="s">
        <v>582</v>
      </c>
      <c r="B44" s="117" t="s">
        <v>583</v>
      </c>
      <c r="C44" s="117" t="s">
        <v>530</v>
      </c>
      <c r="D44" s="86"/>
      <c r="E44" s="87"/>
      <c r="F44" s="5"/>
      <c r="G44" s="88"/>
      <c r="H44" s="88"/>
      <c r="I44" s="122" t="s">
        <v>51</v>
      </c>
      <c r="J44" s="87"/>
      <c r="K44" s="116" t="s">
        <v>1</v>
      </c>
      <c r="L44" s="116" t="s">
        <v>190</v>
      </c>
      <c r="M44" s="4"/>
      <c r="N44" s="121" t="s">
        <v>53</v>
      </c>
      <c r="O44" s="153"/>
    </row>
    <row r="45" spans="1:15" x14ac:dyDescent="0.25">
      <c r="A45" s="116"/>
      <c r="B45" s="116"/>
      <c r="C45" s="116"/>
      <c r="D45" s="86"/>
      <c r="E45" s="87"/>
      <c r="F45" s="5"/>
      <c r="G45" s="89"/>
      <c r="H45" s="89"/>
      <c r="I45" s="116"/>
      <c r="J45" s="87"/>
      <c r="K45" s="116"/>
      <c r="L45" s="116"/>
      <c r="M45" s="4"/>
      <c r="N45" s="121"/>
      <c r="O45" s="153"/>
    </row>
    <row r="46" spans="1:15" ht="26.25" customHeight="1" x14ac:dyDescent="0.25">
      <c r="A46" s="157" t="s">
        <v>584</v>
      </c>
      <c r="B46" s="117" t="s">
        <v>585</v>
      </c>
      <c r="C46" s="117" t="s">
        <v>530</v>
      </c>
      <c r="D46" s="86" t="s">
        <v>504</v>
      </c>
      <c r="E46" s="87" t="s">
        <v>24</v>
      </c>
      <c r="F46" s="5" t="s">
        <v>586</v>
      </c>
      <c r="G46" s="88">
        <v>42706</v>
      </c>
      <c r="H46" s="88" t="s">
        <v>51</v>
      </c>
      <c r="I46" s="118" t="s">
        <v>51</v>
      </c>
      <c r="J46" s="87" t="s">
        <v>1</v>
      </c>
      <c r="K46" s="116" t="s">
        <v>1</v>
      </c>
      <c r="L46" s="116" t="s">
        <v>190</v>
      </c>
      <c r="M46" s="6" t="s">
        <v>587</v>
      </c>
      <c r="N46" s="121" t="s">
        <v>53</v>
      </c>
      <c r="O46" s="153"/>
    </row>
    <row r="47" spans="1:15" x14ac:dyDescent="0.25">
      <c r="A47" s="157"/>
      <c r="B47" s="116"/>
      <c r="C47" s="116"/>
      <c r="D47" s="86"/>
      <c r="E47" s="87"/>
      <c r="F47" s="5"/>
      <c r="G47" s="88"/>
      <c r="H47" s="88"/>
      <c r="I47" s="118"/>
      <c r="J47" s="87"/>
      <c r="K47" s="116"/>
      <c r="L47" s="116"/>
      <c r="M47" s="4"/>
      <c r="N47" s="121"/>
      <c r="O47" s="153"/>
    </row>
    <row r="48" spans="1:15" x14ac:dyDescent="0.25">
      <c r="A48" s="122" t="s">
        <v>588</v>
      </c>
      <c r="B48" s="117" t="s">
        <v>589</v>
      </c>
      <c r="C48" s="117" t="s">
        <v>590</v>
      </c>
      <c r="D48" s="86" t="s">
        <v>492</v>
      </c>
      <c r="E48" s="87" t="s">
        <v>24</v>
      </c>
      <c r="F48" s="5" t="s">
        <v>591</v>
      </c>
      <c r="G48" s="88">
        <v>42709</v>
      </c>
      <c r="H48" s="89" t="s">
        <v>51</v>
      </c>
      <c r="I48" s="116" t="s">
        <v>51</v>
      </c>
      <c r="J48" s="87" t="s">
        <v>1</v>
      </c>
      <c r="K48" s="116" t="s">
        <v>1</v>
      </c>
      <c r="L48" s="116" t="s">
        <v>190</v>
      </c>
      <c r="M48" s="4" t="s">
        <v>592</v>
      </c>
      <c r="N48" s="121" t="s">
        <v>53</v>
      </c>
      <c r="O48" s="153"/>
    </row>
    <row r="49" spans="1:15" x14ac:dyDescent="0.25">
      <c r="A49" s="116"/>
      <c r="B49" s="116"/>
      <c r="C49" s="116"/>
      <c r="D49" s="87"/>
      <c r="E49" s="87"/>
      <c r="F49" s="7"/>
      <c r="G49" s="88"/>
      <c r="H49" s="88"/>
      <c r="I49" s="116"/>
      <c r="J49" s="87"/>
      <c r="K49" s="116"/>
      <c r="L49" s="116"/>
      <c r="M49" s="6"/>
      <c r="N49" s="121"/>
      <c r="O49" s="153"/>
    </row>
    <row r="50" spans="1:15" x14ac:dyDescent="0.25">
      <c r="A50" s="122" t="s">
        <v>593</v>
      </c>
      <c r="B50" s="117" t="s">
        <v>594</v>
      </c>
      <c r="C50" s="117" t="s">
        <v>530</v>
      </c>
      <c r="D50" s="86" t="s">
        <v>492</v>
      </c>
      <c r="E50" s="87" t="s">
        <v>24</v>
      </c>
      <c r="F50" s="5" t="s">
        <v>595</v>
      </c>
      <c r="G50" s="88">
        <v>42705</v>
      </c>
      <c r="H50" s="88">
        <v>42709</v>
      </c>
      <c r="I50" s="118">
        <v>42717</v>
      </c>
      <c r="J50" s="87" t="s">
        <v>0</v>
      </c>
      <c r="K50" s="116" t="s">
        <v>0</v>
      </c>
      <c r="L50" s="116" t="s">
        <v>0</v>
      </c>
      <c r="M50" s="4" t="s">
        <v>596</v>
      </c>
      <c r="N50" s="121" t="s">
        <v>25</v>
      </c>
      <c r="O50" s="123" t="s">
        <v>597</v>
      </c>
    </row>
    <row r="51" spans="1:15" x14ac:dyDescent="0.25">
      <c r="A51" s="116"/>
      <c r="B51" s="116"/>
      <c r="C51" s="116"/>
      <c r="D51" s="86" t="s">
        <v>504</v>
      </c>
      <c r="E51" s="87" t="s">
        <v>24</v>
      </c>
      <c r="F51" s="5" t="s">
        <v>598</v>
      </c>
      <c r="G51" s="88">
        <v>42712</v>
      </c>
      <c r="H51" s="88">
        <v>42716</v>
      </c>
      <c r="I51" s="118"/>
      <c r="J51" s="87" t="s">
        <v>0</v>
      </c>
      <c r="K51" s="116"/>
      <c r="L51" s="116"/>
      <c r="M51" s="4"/>
      <c r="N51" s="121"/>
      <c r="O51" s="123"/>
    </row>
    <row r="52" spans="1:15" x14ac:dyDescent="0.25">
      <c r="A52" s="122" t="s">
        <v>599</v>
      </c>
      <c r="B52" s="117" t="s">
        <v>600</v>
      </c>
      <c r="C52" s="117" t="s">
        <v>590</v>
      </c>
      <c r="D52" s="86"/>
      <c r="E52" s="87"/>
      <c r="F52" s="5"/>
      <c r="G52" s="88"/>
      <c r="H52" s="88"/>
      <c r="I52" s="118" t="s">
        <v>51</v>
      </c>
      <c r="J52" s="87"/>
      <c r="K52" s="116" t="s">
        <v>3</v>
      </c>
      <c r="L52" s="116" t="s">
        <v>190</v>
      </c>
      <c r="M52" s="4" t="s">
        <v>601</v>
      </c>
      <c r="N52" s="121" t="s">
        <v>53</v>
      </c>
      <c r="O52" s="153"/>
    </row>
    <row r="53" spans="1:15" x14ac:dyDescent="0.25">
      <c r="A53" s="116"/>
      <c r="B53" s="116"/>
      <c r="C53" s="116"/>
      <c r="D53" s="86"/>
      <c r="E53" s="87"/>
      <c r="F53" s="5"/>
      <c r="G53" s="89"/>
      <c r="H53" s="88"/>
      <c r="I53" s="116"/>
      <c r="J53" s="87"/>
      <c r="K53" s="116"/>
      <c r="L53" s="116"/>
      <c r="M53" s="4"/>
      <c r="N53" s="121"/>
      <c r="O53" s="153"/>
    </row>
    <row r="54" spans="1:15" x14ac:dyDescent="0.25">
      <c r="A54" s="122" t="s">
        <v>602</v>
      </c>
      <c r="B54" s="117" t="s">
        <v>603</v>
      </c>
      <c r="C54" s="117" t="s">
        <v>530</v>
      </c>
      <c r="D54" s="86"/>
      <c r="E54" s="87"/>
      <c r="F54" s="5"/>
      <c r="G54" s="88"/>
      <c r="H54" s="88"/>
      <c r="I54" s="116" t="s">
        <v>51</v>
      </c>
      <c r="J54" s="87"/>
      <c r="K54" s="116" t="s">
        <v>3</v>
      </c>
      <c r="L54" s="116" t="s">
        <v>190</v>
      </c>
      <c r="M54" s="4" t="s">
        <v>601</v>
      </c>
      <c r="N54" s="121" t="s">
        <v>53</v>
      </c>
      <c r="O54" s="153"/>
    </row>
    <row r="55" spans="1:15" x14ac:dyDescent="0.25">
      <c r="A55" s="116"/>
      <c r="B55" s="116"/>
      <c r="C55" s="116"/>
      <c r="D55" s="86"/>
      <c r="E55" s="87"/>
      <c r="F55" s="5"/>
      <c r="G55" s="88"/>
      <c r="H55" s="89"/>
      <c r="I55" s="116"/>
      <c r="J55" s="87"/>
      <c r="K55" s="116"/>
      <c r="L55" s="116"/>
      <c r="M55" s="4"/>
      <c r="N55" s="121"/>
      <c r="O55" s="153"/>
    </row>
    <row r="56" spans="1:15" x14ac:dyDescent="0.25">
      <c r="A56" s="156" t="s">
        <v>604</v>
      </c>
      <c r="B56" s="117" t="s">
        <v>605</v>
      </c>
      <c r="C56" s="117" t="s">
        <v>590</v>
      </c>
      <c r="D56" s="86" t="s">
        <v>27</v>
      </c>
      <c r="E56" s="87" t="s">
        <v>24</v>
      </c>
      <c r="F56" s="5" t="s">
        <v>606</v>
      </c>
      <c r="G56" s="88">
        <v>42717</v>
      </c>
      <c r="H56" s="88">
        <v>42720</v>
      </c>
      <c r="I56" s="118" t="s">
        <v>51</v>
      </c>
      <c r="J56" s="87" t="s">
        <v>0</v>
      </c>
      <c r="K56" s="116" t="s">
        <v>2</v>
      </c>
      <c r="L56" s="116" t="s">
        <v>190</v>
      </c>
      <c r="M56" s="4" t="s">
        <v>607</v>
      </c>
      <c r="N56" s="121" t="s">
        <v>53</v>
      </c>
      <c r="O56" s="153"/>
    </row>
    <row r="57" spans="1:15" x14ac:dyDescent="0.25">
      <c r="A57" s="157"/>
      <c r="B57" s="116"/>
      <c r="C57" s="116"/>
      <c r="D57" s="86" t="s">
        <v>113</v>
      </c>
      <c r="E57" s="87" t="s">
        <v>24</v>
      </c>
      <c r="F57" s="5" t="s">
        <v>608</v>
      </c>
      <c r="G57" s="88">
        <v>42718</v>
      </c>
      <c r="H57" s="89" t="s">
        <v>51</v>
      </c>
      <c r="I57" s="116"/>
      <c r="J57" s="87" t="s">
        <v>2</v>
      </c>
      <c r="K57" s="116"/>
      <c r="L57" s="116"/>
      <c r="M57" s="4" t="s">
        <v>609</v>
      </c>
      <c r="N57" s="121"/>
      <c r="O57" s="153"/>
    </row>
    <row r="58" spans="1:15" x14ac:dyDescent="0.25">
      <c r="A58" s="122" t="s">
        <v>610</v>
      </c>
      <c r="B58" s="117" t="s">
        <v>611</v>
      </c>
      <c r="C58" s="117" t="s">
        <v>465</v>
      </c>
      <c r="D58" s="87"/>
      <c r="E58" s="87"/>
      <c r="F58" s="7"/>
      <c r="G58" s="88"/>
      <c r="H58" s="87"/>
      <c r="I58" s="116" t="s">
        <v>51</v>
      </c>
      <c r="J58" s="87"/>
      <c r="K58" s="117" t="s">
        <v>3</v>
      </c>
      <c r="L58" s="116" t="s">
        <v>190</v>
      </c>
      <c r="M58" s="4" t="s">
        <v>601</v>
      </c>
      <c r="N58" s="121" t="s">
        <v>53</v>
      </c>
      <c r="O58" s="153"/>
    </row>
    <row r="59" spans="1:15" x14ac:dyDescent="0.25">
      <c r="A59" s="116"/>
      <c r="B59" s="116"/>
      <c r="C59" s="116"/>
      <c r="D59" s="87"/>
      <c r="E59" s="87"/>
      <c r="F59" s="7"/>
      <c r="G59" s="88"/>
      <c r="H59" s="87"/>
      <c r="I59" s="116"/>
      <c r="J59" s="87"/>
      <c r="K59" s="116"/>
      <c r="L59" s="116"/>
      <c r="M59" s="4"/>
      <c r="N59" s="121"/>
      <c r="O59" s="153"/>
    </row>
    <row r="60" spans="1:15" x14ac:dyDescent="0.25">
      <c r="A60" s="122" t="s">
        <v>612</v>
      </c>
      <c r="B60" s="117" t="s">
        <v>613</v>
      </c>
      <c r="C60" s="117" t="s">
        <v>465</v>
      </c>
      <c r="D60" s="86"/>
      <c r="E60" s="87"/>
      <c r="F60" s="5"/>
      <c r="G60" s="88"/>
      <c r="H60" s="88"/>
      <c r="I60" s="118" t="s">
        <v>51</v>
      </c>
      <c r="J60" s="87"/>
      <c r="K60" s="116" t="s">
        <v>1</v>
      </c>
      <c r="L60" s="116" t="s">
        <v>190</v>
      </c>
      <c r="M60" s="4"/>
      <c r="N60" s="121" t="s">
        <v>53</v>
      </c>
      <c r="O60" s="153"/>
    </row>
    <row r="61" spans="1:15" x14ac:dyDescent="0.25">
      <c r="A61" s="116"/>
      <c r="B61" s="116"/>
      <c r="C61" s="116"/>
      <c r="D61" s="86"/>
      <c r="E61" s="87"/>
      <c r="F61" s="5"/>
      <c r="G61" s="88"/>
      <c r="H61" s="88"/>
      <c r="I61" s="118"/>
      <c r="J61" s="87"/>
      <c r="K61" s="116"/>
      <c r="L61" s="116"/>
      <c r="M61" s="4"/>
      <c r="N61" s="121"/>
      <c r="O61" s="153"/>
    </row>
    <row r="62" spans="1:15" x14ac:dyDescent="0.25">
      <c r="A62" s="122" t="s">
        <v>614</v>
      </c>
      <c r="B62" s="117" t="s">
        <v>615</v>
      </c>
      <c r="C62" s="117" t="s">
        <v>513</v>
      </c>
      <c r="D62" s="86" t="s">
        <v>23</v>
      </c>
      <c r="E62" s="87" t="s">
        <v>24</v>
      </c>
      <c r="F62" s="5" t="s">
        <v>616</v>
      </c>
      <c r="G62" s="88">
        <v>42710</v>
      </c>
      <c r="H62" s="88">
        <v>42802</v>
      </c>
      <c r="I62" s="116"/>
      <c r="J62" s="87" t="s">
        <v>0</v>
      </c>
      <c r="K62" s="116" t="s">
        <v>0</v>
      </c>
      <c r="L62" s="116" t="s">
        <v>0</v>
      </c>
      <c r="M62" s="4" t="s">
        <v>617</v>
      </c>
      <c r="N62" s="121" t="s">
        <v>25</v>
      </c>
      <c r="O62" s="123" t="s">
        <v>618</v>
      </c>
    </row>
    <row r="63" spans="1:15" x14ac:dyDescent="0.25">
      <c r="A63" s="116"/>
      <c r="B63" s="116"/>
      <c r="C63" s="116"/>
      <c r="D63" s="86" t="s">
        <v>476</v>
      </c>
      <c r="E63" s="87" t="s">
        <v>24</v>
      </c>
      <c r="F63" s="5" t="s">
        <v>619</v>
      </c>
      <c r="G63" s="88">
        <v>42710</v>
      </c>
      <c r="H63" s="88">
        <v>42710</v>
      </c>
      <c r="I63" s="116"/>
      <c r="J63" s="87" t="s">
        <v>0</v>
      </c>
      <c r="K63" s="116"/>
      <c r="L63" s="116"/>
      <c r="M63" s="4" t="s">
        <v>620</v>
      </c>
      <c r="N63" s="121"/>
      <c r="O63" s="123"/>
    </row>
    <row r="64" spans="1:15" x14ac:dyDescent="0.25">
      <c r="A64" s="122" t="s">
        <v>621</v>
      </c>
      <c r="B64" s="117" t="s">
        <v>622</v>
      </c>
      <c r="C64" s="117" t="s">
        <v>513</v>
      </c>
      <c r="D64" s="86" t="s">
        <v>482</v>
      </c>
      <c r="E64" s="87" t="s">
        <v>24</v>
      </c>
      <c r="F64" s="5" t="s">
        <v>623</v>
      </c>
      <c r="G64" s="88">
        <v>42709</v>
      </c>
      <c r="H64" s="88">
        <v>42710</v>
      </c>
      <c r="I64" s="118">
        <v>42753</v>
      </c>
      <c r="J64" s="87" t="s">
        <v>0</v>
      </c>
      <c r="K64" s="116" t="s">
        <v>0</v>
      </c>
      <c r="L64" s="116" t="s">
        <v>0</v>
      </c>
      <c r="M64" s="4"/>
      <c r="N64" s="121" t="s">
        <v>25</v>
      </c>
      <c r="O64" s="123" t="s">
        <v>624</v>
      </c>
    </row>
    <row r="65" spans="1:15" x14ac:dyDescent="0.25">
      <c r="A65" s="116"/>
      <c r="B65" s="116"/>
      <c r="C65" s="116"/>
      <c r="D65" s="86" t="s">
        <v>504</v>
      </c>
      <c r="E65" s="87" t="s">
        <v>24</v>
      </c>
      <c r="F65" s="5" t="s">
        <v>625</v>
      </c>
      <c r="G65" s="88">
        <v>42716</v>
      </c>
      <c r="H65" s="88">
        <v>42718</v>
      </c>
      <c r="I65" s="118"/>
      <c r="J65" s="87" t="s">
        <v>0</v>
      </c>
      <c r="K65" s="116"/>
      <c r="L65" s="116"/>
      <c r="M65" s="4"/>
      <c r="N65" s="121"/>
      <c r="O65" s="123"/>
    </row>
    <row r="66" spans="1:15" x14ac:dyDescent="0.25">
      <c r="A66" s="122" t="s">
        <v>626</v>
      </c>
      <c r="B66" s="117" t="s">
        <v>627</v>
      </c>
      <c r="C66" s="117" t="s">
        <v>628</v>
      </c>
      <c r="D66" s="86" t="s">
        <v>476</v>
      </c>
      <c r="E66" s="87" t="s">
        <v>24</v>
      </c>
      <c r="F66" s="5" t="s">
        <v>629</v>
      </c>
      <c r="G66" s="88">
        <v>42710</v>
      </c>
      <c r="H66" s="88">
        <v>42717</v>
      </c>
      <c r="I66" s="118">
        <v>42717</v>
      </c>
      <c r="J66" s="87" t="s">
        <v>0</v>
      </c>
      <c r="K66" s="116" t="s">
        <v>0</v>
      </c>
      <c r="L66" s="116" t="s">
        <v>1</v>
      </c>
      <c r="M66" s="4"/>
      <c r="N66" s="121" t="s">
        <v>53</v>
      </c>
      <c r="O66" s="153"/>
    </row>
    <row r="67" spans="1:15" x14ac:dyDescent="0.25">
      <c r="A67" s="116"/>
      <c r="B67" s="116"/>
      <c r="C67" s="116"/>
      <c r="D67" s="86" t="s">
        <v>30</v>
      </c>
      <c r="E67" s="87" t="s">
        <v>24</v>
      </c>
      <c r="F67" s="5" t="s">
        <v>630</v>
      </c>
      <c r="G67" s="88">
        <v>42712</v>
      </c>
      <c r="H67" s="88">
        <v>42717</v>
      </c>
      <c r="I67" s="116"/>
      <c r="J67" s="87" t="s">
        <v>0</v>
      </c>
      <c r="K67" s="116"/>
      <c r="L67" s="116"/>
      <c r="M67" s="4" t="s">
        <v>631</v>
      </c>
      <c r="N67" s="121"/>
      <c r="O67" s="153"/>
    </row>
    <row r="68" spans="1:15" ht="39" x14ac:dyDescent="0.25">
      <c r="A68" s="122" t="s">
        <v>632</v>
      </c>
      <c r="B68" s="117" t="s">
        <v>633</v>
      </c>
      <c r="C68" s="117" t="s">
        <v>634</v>
      </c>
      <c r="D68" s="86" t="s">
        <v>492</v>
      </c>
      <c r="E68" s="87" t="s">
        <v>24</v>
      </c>
      <c r="F68" s="5" t="s">
        <v>635</v>
      </c>
      <c r="G68" s="88">
        <v>42710</v>
      </c>
      <c r="H68" s="88">
        <v>42716</v>
      </c>
      <c r="I68" s="118">
        <v>42724</v>
      </c>
      <c r="J68" s="87" t="s">
        <v>0</v>
      </c>
      <c r="K68" s="116" t="s">
        <v>0</v>
      </c>
      <c r="L68" s="116" t="s">
        <v>0</v>
      </c>
      <c r="M68" s="6" t="s">
        <v>636</v>
      </c>
      <c r="N68" s="121" t="s">
        <v>25</v>
      </c>
      <c r="O68" s="123" t="s">
        <v>637</v>
      </c>
    </row>
    <row r="69" spans="1:15" x14ac:dyDescent="0.25">
      <c r="A69" s="116"/>
      <c r="B69" s="116"/>
      <c r="C69" s="116"/>
      <c r="D69" s="86" t="s">
        <v>489</v>
      </c>
      <c r="E69" s="87" t="s">
        <v>24</v>
      </c>
      <c r="F69" s="5" t="s">
        <v>638</v>
      </c>
      <c r="G69" s="89" t="s">
        <v>639</v>
      </c>
      <c r="H69" s="88">
        <v>42720</v>
      </c>
      <c r="I69" s="116"/>
      <c r="J69" s="87" t="s">
        <v>0</v>
      </c>
      <c r="K69" s="116"/>
      <c r="L69" s="116"/>
      <c r="M69" s="4"/>
      <c r="N69" s="121"/>
      <c r="O69" s="123"/>
    </row>
    <row r="70" spans="1:15" x14ac:dyDescent="0.25">
      <c r="A70" s="117" t="s">
        <v>640</v>
      </c>
      <c r="B70" s="117" t="s">
        <v>641</v>
      </c>
      <c r="C70" s="117" t="s">
        <v>642</v>
      </c>
      <c r="D70" s="86" t="s">
        <v>482</v>
      </c>
      <c r="E70" s="87" t="s">
        <v>24</v>
      </c>
      <c r="F70" s="5" t="s">
        <v>643</v>
      </c>
      <c r="G70" s="88">
        <v>42712</v>
      </c>
      <c r="H70" s="88">
        <v>42717</v>
      </c>
      <c r="I70" s="118">
        <v>42769</v>
      </c>
      <c r="J70" s="87" t="s">
        <v>0</v>
      </c>
      <c r="K70" s="116" t="s">
        <v>0</v>
      </c>
      <c r="L70" s="116" t="s">
        <v>0</v>
      </c>
      <c r="M70" s="4" t="s">
        <v>644</v>
      </c>
      <c r="N70" s="121" t="s">
        <v>25</v>
      </c>
      <c r="O70" s="123" t="s">
        <v>645</v>
      </c>
    </row>
    <row r="71" spans="1:15" x14ac:dyDescent="0.25">
      <c r="A71" s="117"/>
      <c r="B71" s="117"/>
      <c r="C71" s="116"/>
      <c r="D71" s="86" t="s">
        <v>476</v>
      </c>
      <c r="E71" s="87" t="s">
        <v>24</v>
      </c>
      <c r="F71" s="5" t="s">
        <v>646</v>
      </c>
      <c r="G71" s="89">
        <v>42716</v>
      </c>
      <c r="H71" s="88"/>
      <c r="I71" s="118"/>
      <c r="J71" s="87" t="s">
        <v>0</v>
      </c>
      <c r="K71" s="116"/>
      <c r="L71" s="116"/>
      <c r="M71" s="4" t="s">
        <v>647</v>
      </c>
      <c r="N71" s="121"/>
      <c r="O71" s="123"/>
    </row>
    <row r="72" spans="1:15" x14ac:dyDescent="0.25">
      <c r="A72" s="122" t="s">
        <v>648</v>
      </c>
      <c r="B72" s="117" t="s">
        <v>649</v>
      </c>
      <c r="C72" s="117" t="s">
        <v>650</v>
      </c>
      <c r="D72" s="86" t="s">
        <v>482</v>
      </c>
      <c r="E72" s="87" t="s">
        <v>24</v>
      </c>
      <c r="F72" s="5" t="s">
        <v>651</v>
      </c>
      <c r="G72" s="88">
        <v>42711</v>
      </c>
      <c r="H72" s="88">
        <v>42716</v>
      </c>
      <c r="I72" s="118">
        <v>42724</v>
      </c>
      <c r="J72" s="87" t="s">
        <v>0</v>
      </c>
      <c r="K72" s="116" t="s">
        <v>0</v>
      </c>
      <c r="L72" s="116" t="s">
        <v>0</v>
      </c>
      <c r="M72" s="4" t="s">
        <v>652</v>
      </c>
      <c r="N72" s="121" t="s">
        <v>25</v>
      </c>
      <c r="O72" s="123" t="s">
        <v>653</v>
      </c>
    </row>
    <row r="73" spans="1:15" x14ac:dyDescent="0.25">
      <c r="A73" s="116"/>
      <c r="B73" s="116"/>
      <c r="C73" s="116"/>
      <c r="D73" s="86" t="s">
        <v>499</v>
      </c>
      <c r="E73" s="87" t="s">
        <v>24</v>
      </c>
      <c r="F73" s="5" t="s">
        <v>654</v>
      </c>
      <c r="G73" s="88">
        <v>42719</v>
      </c>
      <c r="H73" s="88">
        <v>42723</v>
      </c>
      <c r="I73" s="118"/>
      <c r="J73" s="87" t="s">
        <v>0</v>
      </c>
      <c r="K73" s="116"/>
      <c r="L73" s="116"/>
      <c r="M73" s="4"/>
      <c r="N73" s="121"/>
      <c r="O73" s="123"/>
    </row>
    <row r="74" spans="1:15" x14ac:dyDescent="0.25">
      <c r="A74" s="146" t="s">
        <v>655</v>
      </c>
      <c r="B74" s="147" t="s">
        <v>656</v>
      </c>
      <c r="C74" s="147" t="s">
        <v>513</v>
      </c>
      <c r="D74" s="96" t="s">
        <v>27</v>
      </c>
      <c r="E74" s="96" t="s">
        <v>24</v>
      </c>
      <c r="F74" s="29" t="s">
        <v>657</v>
      </c>
      <c r="G74" s="95">
        <v>42801</v>
      </c>
      <c r="H74" s="95">
        <v>42830</v>
      </c>
      <c r="I74" s="146">
        <v>42830</v>
      </c>
      <c r="J74" s="87" t="s">
        <v>0</v>
      </c>
      <c r="K74" s="116" t="s">
        <v>1</v>
      </c>
      <c r="L74" s="117" t="s">
        <v>1</v>
      </c>
      <c r="M74" s="4" t="s">
        <v>658</v>
      </c>
      <c r="N74" s="121" t="s">
        <v>53</v>
      </c>
      <c r="O74" s="123"/>
    </row>
    <row r="75" spans="1:15" x14ac:dyDescent="0.25">
      <c r="A75" s="147"/>
      <c r="B75" s="147"/>
      <c r="C75" s="147"/>
      <c r="D75" s="96" t="s">
        <v>504</v>
      </c>
      <c r="E75" s="96" t="s">
        <v>24</v>
      </c>
      <c r="F75" s="29" t="s">
        <v>659</v>
      </c>
      <c r="G75" s="95">
        <v>42754</v>
      </c>
      <c r="H75" s="95">
        <v>42830</v>
      </c>
      <c r="I75" s="146"/>
      <c r="J75" s="87" t="s">
        <v>0</v>
      </c>
      <c r="K75" s="116"/>
      <c r="L75" s="116"/>
      <c r="M75" s="4"/>
      <c r="N75" s="121"/>
      <c r="O75" s="123"/>
    </row>
    <row r="76" spans="1:15" ht="26.25" customHeight="1" x14ac:dyDescent="0.25">
      <c r="A76" s="122" t="s">
        <v>660</v>
      </c>
      <c r="B76" s="145" t="s">
        <v>661</v>
      </c>
      <c r="C76" s="145" t="s">
        <v>662</v>
      </c>
      <c r="D76" s="86" t="s">
        <v>504</v>
      </c>
      <c r="E76" s="87" t="s">
        <v>24</v>
      </c>
      <c r="F76" s="5" t="s">
        <v>663</v>
      </c>
      <c r="G76" s="88">
        <v>42754</v>
      </c>
      <c r="H76" s="88" t="s">
        <v>51</v>
      </c>
      <c r="I76" s="118" t="s">
        <v>51</v>
      </c>
      <c r="J76" s="87" t="s">
        <v>1</v>
      </c>
      <c r="K76" s="116" t="s">
        <v>1</v>
      </c>
      <c r="L76" s="117" t="s">
        <v>190</v>
      </c>
      <c r="M76" s="6" t="s">
        <v>664</v>
      </c>
      <c r="N76" s="121" t="s">
        <v>53</v>
      </c>
      <c r="O76" s="153"/>
    </row>
    <row r="77" spans="1:15" ht="26.25" customHeight="1" x14ac:dyDescent="0.25">
      <c r="A77" s="122"/>
      <c r="B77" s="117"/>
      <c r="C77" s="116"/>
      <c r="D77" s="86" t="s">
        <v>482</v>
      </c>
      <c r="E77" s="87" t="s">
        <v>24</v>
      </c>
      <c r="F77" s="5" t="s">
        <v>665</v>
      </c>
      <c r="G77" s="88">
        <v>42758</v>
      </c>
      <c r="H77" s="88">
        <v>42804</v>
      </c>
      <c r="I77" s="118"/>
      <c r="J77" s="87" t="s">
        <v>0</v>
      </c>
      <c r="K77" s="116"/>
      <c r="L77" s="116"/>
      <c r="M77" s="6" t="s">
        <v>666</v>
      </c>
      <c r="N77" s="121"/>
      <c r="O77" s="153"/>
    </row>
    <row r="78" spans="1:15" x14ac:dyDescent="0.25">
      <c r="A78" s="122" t="s">
        <v>667</v>
      </c>
      <c r="B78" s="117" t="s">
        <v>668</v>
      </c>
      <c r="C78" s="117" t="s">
        <v>669</v>
      </c>
      <c r="D78" s="86" t="s">
        <v>27</v>
      </c>
      <c r="E78" s="87" t="s">
        <v>24</v>
      </c>
      <c r="F78" s="5" t="s">
        <v>670</v>
      </c>
      <c r="G78" s="89">
        <v>42759</v>
      </c>
      <c r="H78" s="88" t="s">
        <v>51</v>
      </c>
      <c r="I78" s="118" t="s">
        <v>51</v>
      </c>
      <c r="J78" s="87" t="s">
        <v>1</v>
      </c>
      <c r="K78" s="116" t="s">
        <v>1</v>
      </c>
      <c r="L78" s="116" t="s">
        <v>190</v>
      </c>
      <c r="M78" s="4" t="s">
        <v>671</v>
      </c>
      <c r="N78" s="121" t="s">
        <v>53</v>
      </c>
      <c r="O78" s="123"/>
    </row>
    <row r="79" spans="1:15" x14ac:dyDescent="0.25">
      <c r="A79" s="116"/>
      <c r="B79" s="116"/>
      <c r="C79" s="116"/>
      <c r="D79" s="86" t="s">
        <v>482</v>
      </c>
      <c r="E79" s="87" t="s">
        <v>24</v>
      </c>
      <c r="F79" s="5" t="s">
        <v>672</v>
      </c>
      <c r="G79" s="88">
        <v>42758</v>
      </c>
      <c r="H79" s="88" t="s">
        <v>51</v>
      </c>
      <c r="I79" s="118"/>
      <c r="J79" s="87" t="s">
        <v>1</v>
      </c>
      <c r="K79" s="116"/>
      <c r="L79" s="116"/>
      <c r="M79" s="4" t="s">
        <v>673</v>
      </c>
      <c r="N79" s="121"/>
      <c r="O79" s="123"/>
    </row>
    <row r="80" spans="1:15" x14ac:dyDescent="0.25">
      <c r="A80" s="122" t="s">
        <v>674</v>
      </c>
      <c r="B80" s="117" t="s">
        <v>675</v>
      </c>
      <c r="C80" s="117" t="s">
        <v>513</v>
      </c>
      <c r="D80" s="86" t="s">
        <v>27</v>
      </c>
      <c r="E80" s="87" t="s">
        <v>24</v>
      </c>
      <c r="F80" s="5" t="s">
        <v>676</v>
      </c>
      <c r="G80" s="88">
        <v>42759</v>
      </c>
      <c r="H80" s="88"/>
      <c r="I80" s="118">
        <v>42768</v>
      </c>
      <c r="J80" s="87" t="s">
        <v>0</v>
      </c>
      <c r="K80" s="116" t="s">
        <v>0</v>
      </c>
      <c r="L80" s="116" t="s">
        <v>0</v>
      </c>
      <c r="M80" s="4" t="s">
        <v>677</v>
      </c>
      <c r="N80" s="121" t="s">
        <v>25</v>
      </c>
      <c r="O80" s="123" t="s">
        <v>678</v>
      </c>
    </row>
    <row r="81" spans="1:15" x14ac:dyDescent="0.25">
      <c r="A81" s="116"/>
      <c r="B81" s="116"/>
      <c r="C81" s="116"/>
      <c r="D81" s="86" t="s">
        <v>187</v>
      </c>
      <c r="E81" s="87" t="s">
        <v>24</v>
      </c>
      <c r="F81" s="5" t="s">
        <v>679</v>
      </c>
      <c r="G81" s="88">
        <v>42759</v>
      </c>
      <c r="H81" s="89">
        <v>42762</v>
      </c>
      <c r="I81" s="118"/>
      <c r="J81" s="87" t="s">
        <v>0</v>
      </c>
      <c r="K81" s="116"/>
      <c r="L81" s="116"/>
      <c r="M81" s="4" t="s">
        <v>680</v>
      </c>
      <c r="N81" s="121"/>
      <c r="O81" s="123"/>
    </row>
    <row r="82" spans="1:15" x14ac:dyDescent="0.25">
      <c r="A82" s="122" t="s">
        <v>681</v>
      </c>
      <c r="B82" s="117" t="s">
        <v>682</v>
      </c>
      <c r="C82" s="117" t="s">
        <v>669</v>
      </c>
      <c r="D82" s="86" t="s">
        <v>23</v>
      </c>
      <c r="E82" s="87" t="s">
        <v>24</v>
      </c>
      <c r="F82" s="5" t="s">
        <v>683</v>
      </c>
      <c r="G82" s="89">
        <v>42802</v>
      </c>
      <c r="H82" s="89">
        <v>42802</v>
      </c>
      <c r="I82" s="118">
        <v>42802</v>
      </c>
      <c r="J82" s="87" t="s">
        <v>0</v>
      </c>
      <c r="K82" s="116" t="s">
        <v>2</v>
      </c>
      <c r="L82" s="116" t="s">
        <v>190</v>
      </c>
      <c r="M82" s="4" t="s">
        <v>684</v>
      </c>
      <c r="N82" s="121" t="s">
        <v>53</v>
      </c>
      <c r="O82" s="123" t="s">
        <v>685</v>
      </c>
    </row>
    <row r="83" spans="1:15" x14ac:dyDescent="0.25">
      <c r="A83" s="116"/>
      <c r="B83" s="116"/>
      <c r="C83" s="116"/>
      <c r="D83" s="86" t="s">
        <v>504</v>
      </c>
      <c r="E83" s="87" t="s">
        <v>24</v>
      </c>
      <c r="F83" s="5" t="s">
        <v>686</v>
      </c>
      <c r="G83" s="88">
        <v>42754</v>
      </c>
      <c r="H83" s="88">
        <v>42758</v>
      </c>
      <c r="I83" s="118"/>
      <c r="J83" s="87" t="s">
        <v>0</v>
      </c>
      <c r="K83" s="116"/>
      <c r="L83" s="116"/>
      <c r="M83" s="4" t="s">
        <v>687</v>
      </c>
      <c r="N83" s="121"/>
      <c r="O83" s="123"/>
    </row>
    <row r="84" spans="1:15" x14ac:dyDescent="0.25">
      <c r="A84" s="122" t="s">
        <v>688</v>
      </c>
      <c r="B84" s="117" t="s">
        <v>689</v>
      </c>
      <c r="C84" s="117" t="s">
        <v>513</v>
      </c>
      <c r="D84" s="86" t="s">
        <v>23</v>
      </c>
      <c r="E84" s="87" t="s">
        <v>24</v>
      </c>
      <c r="F84" s="5" t="s">
        <v>690</v>
      </c>
      <c r="G84" s="88">
        <v>42758</v>
      </c>
      <c r="H84" s="88">
        <v>42759</v>
      </c>
      <c r="I84" s="122" t="s">
        <v>51</v>
      </c>
      <c r="J84" s="87" t="s">
        <v>0</v>
      </c>
      <c r="K84" s="116" t="s">
        <v>1</v>
      </c>
      <c r="L84" s="116" t="s">
        <v>190</v>
      </c>
      <c r="M84" s="4" t="s">
        <v>691</v>
      </c>
      <c r="N84" s="121" t="s">
        <v>53</v>
      </c>
      <c r="O84" s="153"/>
    </row>
    <row r="85" spans="1:15" x14ac:dyDescent="0.25">
      <c r="A85" s="116"/>
      <c r="B85" s="116"/>
      <c r="C85" s="116"/>
      <c r="D85" s="86" t="s">
        <v>161</v>
      </c>
      <c r="E85" s="87" t="s">
        <v>24</v>
      </c>
      <c r="F85" s="5" t="s">
        <v>692</v>
      </c>
      <c r="G85" s="89">
        <v>42759</v>
      </c>
      <c r="H85" s="88">
        <v>42760</v>
      </c>
      <c r="I85" s="118"/>
      <c r="J85" s="87" t="s">
        <v>0</v>
      </c>
      <c r="K85" s="116"/>
      <c r="L85" s="116"/>
      <c r="M85" s="4" t="s">
        <v>693</v>
      </c>
      <c r="N85" s="121"/>
      <c r="O85" s="153"/>
    </row>
    <row r="86" spans="1:15" x14ac:dyDescent="0.25">
      <c r="A86" s="122" t="s">
        <v>694</v>
      </c>
      <c r="B86" s="117" t="s">
        <v>695</v>
      </c>
      <c r="C86" s="117" t="s">
        <v>513</v>
      </c>
      <c r="D86" s="86" t="s">
        <v>492</v>
      </c>
      <c r="E86" s="86" t="s">
        <v>24</v>
      </c>
      <c r="F86" s="5" t="s">
        <v>696</v>
      </c>
      <c r="G86" s="88">
        <v>42759</v>
      </c>
      <c r="H86" s="88">
        <v>42760</v>
      </c>
      <c r="I86" s="118">
        <v>42396</v>
      </c>
      <c r="J86" s="87" t="s">
        <v>0</v>
      </c>
      <c r="K86" s="116" t="s">
        <v>0</v>
      </c>
      <c r="L86" s="116" t="s">
        <v>0</v>
      </c>
      <c r="M86" s="4" t="s">
        <v>697</v>
      </c>
      <c r="N86" s="121" t="s">
        <v>25</v>
      </c>
      <c r="O86" s="123" t="s">
        <v>685</v>
      </c>
    </row>
    <row r="87" spans="1:15" x14ac:dyDescent="0.25">
      <c r="A87" s="116"/>
      <c r="B87" s="116"/>
      <c r="C87" s="116"/>
      <c r="D87" s="86" t="s">
        <v>499</v>
      </c>
      <c r="E87" s="87" t="s">
        <v>24</v>
      </c>
      <c r="F87" s="5" t="s">
        <v>698</v>
      </c>
      <c r="G87" s="88">
        <v>42394</v>
      </c>
      <c r="H87" s="88">
        <v>42396</v>
      </c>
      <c r="I87" s="118"/>
      <c r="J87" s="87" t="s">
        <v>0</v>
      </c>
      <c r="K87" s="116"/>
      <c r="L87" s="116"/>
      <c r="M87" s="4"/>
      <c r="N87" s="121"/>
      <c r="O87" s="123"/>
    </row>
    <row r="88" spans="1:15" x14ac:dyDescent="0.25">
      <c r="A88" s="122" t="s">
        <v>699</v>
      </c>
      <c r="B88" s="117" t="s">
        <v>700</v>
      </c>
      <c r="C88" s="117" t="s">
        <v>544</v>
      </c>
      <c r="D88" s="86" t="s">
        <v>187</v>
      </c>
      <c r="E88" s="87" t="s">
        <v>24</v>
      </c>
      <c r="F88" s="5" t="s">
        <v>701</v>
      </c>
      <c r="G88" s="88">
        <v>42769</v>
      </c>
      <c r="H88" s="88">
        <v>42773</v>
      </c>
      <c r="I88" s="118">
        <v>42781</v>
      </c>
      <c r="J88" s="87" t="s">
        <v>0</v>
      </c>
      <c r="K88" s="116" t="s">
        <v>0</v>
      </c>
      <c r="L88" s="116" t="s">
        <v>0</v>
      </c>
      <c r="M88" s="4"/>
      <c r="N88" s="121" t="s">
        <v>25</v>
      </c>
      <c r="O88" s="123" t="s">
        <v>702</v>
      </c>
    </row>
    <row r="89" spans="1:15" x14ac:dyDescent="0.25">
      <c r="A89" s="116"/>
      <c r="B89" s="116"/>
      <c r="C89" s="116"/>
      <c r="D89" s="86" t="s">
        <v>32</v>
      </c>
      <c r="E89" s="87" t="s">
        <v>24</v>
      </c>
      <c r="F89" s="5" t="s">
        <v>703</v>
      </c>
      <c r="G89" s="88">
        <v>42769</v>
      </c>
      <c r="H89" s="88">
        <v>42772</v>
      </c>
      <c r="I89" s="118"/>
      <c r="J89" s="87" t="s">
        <v>0</v>
      </c>
      <c r="K89" s="116"/>
      <c r="L89" s="116"/>
      <c r="M89" s="4"/>
      <c r="N89" s="121"/>
      <c r="O89" s="123"/>
    </row>
    <row r="90" spans="1:15" x14ac:dyDescent="0.25">
      <c r="A90" s="156" t="s">
        <v>704</v>
      </c>
      <c r="B90" s="117" t="s">
        <v>705</v>
      </c>
      <c r="C90" s="117" t="s">
        <v>544</v>
      </c>
      <c r="D90" s="86" t="s">
        <v>489</v>
      </c>
      <c r="E90" s="87" t="s">
        <v>24</v>
      </c>
      <c r="F90" s="5" t="s">
        <v>706</v>
      </c>
      <c r="G90" s="88">
        <v>42797</v>
      </c>
      <c r="H90" s="88" t="s">
        <v>51</v>
      </c>
      <c r="I90" s="118" t="s">
        <v>51</v>
      </c>
      <c r="J90" s="87" t="s">
        <v>1</v>
      </c>
      <c r="K90" s="116" t="s">
        <v>1</v>
      </c>
      <c r="L90" s="116" t="s">
        <v>190</v>
      </c>
      <c r="M90" s="4" t="s">
        <v>707</v>
      </c>
      <c r="N90" s="121" t="s">
        <v>53</v>
      </c>
      <c r="O90" s="153"/>
    </row>
    <row r="91" spans="1:15" x14ac:dyDescent="0.25">
      <c r="A91" s="157"/>
      <c r="B91" s="116"/>
      <c r="C91" s="116"/>
      <c r="D91" s="86"/>
      <c r="E91" s="87"/>
      <c r="F91" s="5"/>
      <c r="G91" s="88"/>
      <c r="H91" s="88"/>
      <c r="I91" s="118"/>
      <c r="J91" s="87"/>
      <c r="K91" s="116"/>
      <c r="L91" s="116"/>
      <c r="M91" s="4"/>
      <c r="N91" s="121"/>
      <c r="O91" s="153"/>
    </row>
    <row r="92" spans="1:15" ht="26.25" customHeight="1" x14ac:dyDescent="0.25">
      <c r="A92" s="122" t="s">
        <v>708</v>
      </c>
      <c r="B92" s="117" t="s">
        <v>709</v>
      </c>
      <c r="C92" s="117" t="s">
        <v>710</v>
      </c>
      <c r="D92" s="86" t="s">
        <v>113</v>
      </c>
      <c r="E92" s="87" t="s">
        <v>24</v>
      </c>
      <c r="F92" s="5" t="s">
        <v>711</v>
      </c>
      <c r="G92" s="88">
        <v>42711</v>
      </c>
      <c r="H92" s="88" t="s">
        <v>51</v>
      </c>
      <c r="I92" s="118" t="s">
        <v>51</v>
      </c>
      <c r="J92" s="87" t="s">
        <v>2</v>
      </c>
      <c r="K92" s="116" t="s">
        <v>2</v>
      </c>
      <c r="L92" s="116" t="s">
        <v>190</v>
      </c>
      <c r="M92" s="6" t="s">
        <v>712</v>
      </c>
      <c r="N92" s="121" t="s">
        <v>53</v>
      </c>
      <c r="O92" s="153"/>
    </row>
    <row r="93" spans="1:15" x14ac:dyDescent="0.25">
      <c r="A93" s="116"/>
      <c r="B93" s="116"/>
      <c r="C93" s="116"/>
      <c r="D93" s="86"/>
      <c r="E93" s="87"/>
      <c r="F93" s="5"/>
      <c r="G93" s="88"/>
      <c r="H93" s="88"/>
      <c r="I93" s="118"/>
      <c r="J93" s="87"/>
      <c r="K93" s="116"/>
      <c r="L93" s="116"/>
      <c r="M93" s="4"/>
      <c r="N93" s="121"/>
      <c r="O93" s="153"/>
    </row>
    <row r="94" spans="1:15" x14ac:dyDescent="0.25">
      <c r="D94"/>
      <c r="E94"/>
      <c r="F94"/>
      <c r="G94"/>
      <c r="H94"/>
      <c r="N94"/>
    </row>
    <row r="95" spans="1:15" x14ac:dyDescent="0.25">
      <c r="D95"/>
      <c r="E95"/>
      <c r="F95"/>
      <c r="G95"/>
      <c r="H95"/>
      <c r="N95"/>
    </row>
    <row r="96" spans="1:15" x14ac:dyDescent="0.25">
      <c r="D96"/>
      <c r="E96"/>
      <c r="F96"/>
      <c r="G96"/>
      <c r="H96"/>
      <c r="N96"/>
    </row>
    <row r="97" spans="4:14" x14ac:dyDescent="0.25">
      <c r="D97"/>
      <c r="E97"/>
      <c r="F97"/>
      <c r="G97"/>
      <c r="H97"/>
      <c r="N97"/>
    </row>
    <row r="98" spans="4:14" x14ac:dyDescent="0.25">
      <c r="D98"/>
      <c r="E98"/>
      <c r="F98"/>
      <c r="G98"/>
      <c r="H98"/>
      <c r="N98"/>
    </row>
    <row r="99" spans="4:14" x14ac:dyDescent="0.25">
      <c r="D99"/>
      <c r="E99"/>
      <c r="F99"/>
      <c r="G99"/>
      <c r="H99"/>
      <c r="N99"/>
    </row>
    <row r="100" spans="4:14" x14ac:dyDescent="0.25">
      <c r="D100"/>
      <c r="E100"/>
      <c r="F100"/>
      <c r="G100"/>
      <c r="H100"/>
      <c r="N100"/>
    </row>
    <row r="101" spans="4:14" x14ac:dyDescent="0.25">
      <c r="D101"/>
      <c r="E101"/>
      <c r="F101"/>
      <c r="G101"/>
      <c r="H101"/>
      <c r="N101"/>
    </row>
    <row r="102" spans="4:14" x14ac:dyDescent="0.25">
      <c r="D102"/>
      <c r="E102"/>
      <c r="F102"/>
      <c r="G102"/>
      <c r="H102"/>
      <c r="N102"/>
    </row>
    <row r="103" spans="4:14" x14ac:dyDescent="0.25">
      <c r="D103"/>
      <c r="E103"/>
      <c r="F103"/>
      <c r="G103"/>
      <c r="H103"/>
      <c r="N103"/>
    </row>
    <row r="104" spans="4:14" x14ac:dyDescent="0.25">
      <c r="D104"/>
      <c r="E104"/>
      <c r="F104"/>
      <c r="G104"/>
      <c r="H104"/>
      <c r="N104"/>
    </row>
    <row r="105" spans="4:14" x14ac:dyDescent="0.25">
      <c r="D105"/>
      <c r="E105"/>
      <c r="F105"/>
      <c r="G105"/>
      <c r="H105"/>
      <c r="N105"/>
    </row>
    <row r="106" spans="4:14" x14ac:dyDescent="0.25">
      <c r="D106"/>
      <c r="E106"/>
      <c r="F106"/>
      <c r="G106"/>
      <c r="H106"/>
      <c r="N106"/>
    </row>
    <row r="107" spans="4:14" x14ac:dyDescent="0.25">
      <c r="D107"/>
      <c r="E107"/>
      <c r="F107"/>
      <c r="G107"/>
      <c r="H107"/>
      <c r="N107"/>
    </row>
    <row r="108" spans="4:14" x14ac:dyDescent="0.25">
      <c r="D108"/>
      <c r="E108"/>
      <c r="F108"/>
      <c r="G108"/>
      <c r="H108"/>
      <c r="N108"/>
    </row>
    <row r="109" spans="4:14" x14ac:dyDescent="0.25">
      <c r="D109"/>
      <c r="E109"/>
      <c r="F109"/>
      <c r="G109"/>
      <c r="H109"/>
      <c r="N109"/>
    </row>
    <row r="110" spans="4:14" x14ac:dyDescent="0.25">
      <c r="D110"/>
      <c r="E110"/>
      <c r="F110"/>
      <c r="G110"/>
      <c r="H110"/>
      <c r="N110"/>
    </row>
    <row r="111" spans="4:14" x14ac:dyDescent="0.25">
      <c r="D111"/>
      <c r="E111"/>
      <c r="F111"/>
      <c r="G111"/>
      <c r="H111"/>
      <c r="N111"/>
    </row>
    <row r="112" spans="4:14" x14ac:dyDescent="0.25">
      <c r="D112"/>
      <c r="E112"/>
      <c r="F112"/>
      <c r="G112"/>
      <c r="H112"/>
      <c r="N112"/>
    </row>
    <row r="113" spans="4:14" x14ac:dyDescent="0.25">
      <c r="D113"/>
      <c r="E113"/>
      <c r="F113"/>
      <c r="G113"/>
      <c r="H113"/>
      <c r="N113"/>
    </row>
    <row r="114" spans="4:14" x14ac:dyDescent="0.25">
      <c r="D114"/>
      <c r="E114"/>
      <c r="F114"/>
      <c r="G114"/>
      <c r="H114"/>
      <c r="N114"/>
    </row>
    <row r="115" spans="4:14" x14ac:dyDescent="0.25">
      <c r="D115"/>
      <c r="E115"/>
      <c r="F115"/>
      <c r="G115"/>
      <c r="H115"/>
      <c r="N115"/>
    </row>
    <row r="116" spans="4:14" x14ac:dyDescent="0.25">
      <c r="D116"/>
      <c r="E116"/>
      <c r="F116"/>
      <c r="G116"/>
      <c r="H116"/>
      <c r="N116"/>
    </row>
    <row r="117" spans="4:14" x14ac:dyDescent="0.25">
      <c r="D117"/>
      <c r="E117"/>
      <c r="F117"/>
      <c r="G117"/>
      <c r="H117"/>
      <c r="N117"/>
    </row>
    <row r="118" spans="4:14" x14ac:dyDescent="0.25">
      <c r="D118"/>
      <c r="E118"/>
      <c r="F118"/>
      <c r="G118"/>
      <c r="H118"/>
      <c r="N118"/>
    </row>
    <row r="119" spans="4:14" x14ac:dyDescent="0.25">
      <c r="D119"/>
      <c r="E119"/>
      <c r="F119"/>
      <c r="G119"/>
      <c r="H119"/>
      <c r="N119"/>
    </row>
    <row r="120" spans="4:14" x14ac:dyDescent="0.25">
      <c r="D120"/>
      <c r="E120"/>
      <c r="F120"/>
      <c r="G120"/>
      <c r="H120"/>
      <c r="N120"/>
    </row>
    <row r="121" spans="4:14" x14ac:dyDescent="0.25">
      <c r="D121"/>
      <c r="E121"/>
      <c r="F121"/>
      <c r="G121"/>
      <c r="H121"/>
      <c r="N121"/>
    </row>
    <row r="122" spans="4:14" x14ac:dyDescent="0.25">
      <c r="D122"/>
      <c r="E122"/>
      <c r="F122"/>
      <c r="G122"/>
      <c r="H122"/>
      <c r="N122"/>
    </row>
    <row r="123" spans="4:14" x14ac:dyDescent="0.25">
      <c r="D123"/>
      <c r="E123"/>
      <c r="F123"/>
      <c r="G123"/>
      <c r="H123"/>
      <c r="N123"/>
    </row>
    <row r="124" spans="4:14" x14ac:dyDescent="0.25">
      <c r="D124"/>
      <c r="E124"/>
      <c r="F124"/>
      <c r="G124"/>
      <c r="H124"/>
      <c r="N124"/>
    </row>
    <row r="125" spans="4:14" x14ac:dyDescent="0.25">
      <c r="D125"/>
      <c r="E125"/>
      <c r="F125"/>
      <c r="G125"/>
      <c r="H125"/>
      <c r="N125"/>
    </row>
    <row r="126" spans="4:14" x14ac:dyDescent="0.25">
      <c r="D126"/>
      <c r="E126"/>
      <c r="F126"/>
      <c r="G126"/>
      <c r="H126"/>
      <c r="N126"/>
    </row>
    <row r="127" spans="4:14" x14ac:dyDescent="0.25">
      <c r="D127"/>
      <c r="E127"/>
      <c r="F127"/>
      <c r="G127"/>
      <c r="H127"/>
      <c r="N127"/>
    </row>
    <row r="128" spans="4:14" x14ac:dyDescent="0.25">
      <c r="D128"/>
      <c r="E128"/>
      <c r="F128"/>
      <c r="G128"/>
      <c r="H128"/>
      <c r="N128"/>
    </row>
    <row r="129" spans="4:14" x14ac:dyDescent="0.25">
      <c r="D129"/>
      <c r="E129"/>
      <c r="F129"/>
      <c r="G129"/>
      <c r="H129"/>
      <c r="N129"/>
    </row>
    <row r="130" spans="4:14" x14ac:dyDescent="0.25">
      <c r="D130"/>
      <c r="E130"/>
      <c r="F130"/>
      <c r="G130"/>
      <c r="H130"/>
      <c r="N130"/>
    </row>
    <row r="131" spans="4:14" x14ac:dyDescent="0.25">
      <c r="D131"/>
      <c r="E131"/>
      <c r="F131"/>
      <c r="G131"/>
      <c r="H131"/>
      <c r="N131"/>
    </row>
    <row r="132" spans="4:14" x14ac:dyDescent="0.25">
      <c r="D132"/>
      <c r="E132"/>
      <c r="F132"/>
      <c r="G132"/>
      <c r="H132"/>
      <c r="N132"/>
    </row>
    <row r="133" spans="4:14" x14ac:dyDescent="0.25">
      <c r="D133"/>
      <c r="E133"/>
      <c r="F133"/>
      <c r="G133"/>
      <c r="H133"/>
      <c r="N133"/>
    </row>
    <row r="134" spans="4:14" x14ac:dyDescent="0.25">
      <c r="D134"/>
      <c r="E134"/>
      <c r="F134"/>
      <c r="G134"/>
      <c r="H134"/>
      <c r="N134"/>
    </row>
    <row r="135" spans="4:14" x14ac:dyDescent="0.25">
      <c r="D135"/>
      <c r="E135"/>
      <c r="F135"/>
      <c r="G135"/>
      <c r="H135"/>
      <c r="N135"/>
    </row>
    <row r="136" spans="4:14" x14ac:dyDescent="0.25">
      <c r="D136"/>
      <c r="E136"/>
      <c r="F136"/>
      <c r="G136"/>
      <c r="H136"/>
      <c r="N136"/>
    </row>
    <row r="137" spans="4:14" x14ac:dyDescent="0.25">
      <c r="D137"/>
      <c r="E137"/>
      <c r="F137"/>
      <c r="G137"/>
      <c r="H137"/>
      <c r="N137"/>
    </row>
    <row r="138" spans="4:14" x14ac:dyDescent="0.25">
      <c r="D138"/>
      <c r="E138"/>
      <c r="F138"/>
      <c r="G138"/>
      <c r="H138"/>
      <c r="N138"/>
    </row>
    <row r="139" spans="4:14" x14ac:dyDescent="0.25">
      <c r="D139"/>
      <c r="E139"/>
      <c r="F139"/>
      <c r="G139"/>
      <c r="H139"/>
      <c r="N139"/>
    </row>
    <row r="140" spans="4:14" x14ac:dyDescent="0.25">
      <c r="D140"/>
      <c r="E140"/>
      <c r="F140"/>
      <c r="G140"/>
      <c r="H140"/>
      <c r="N140"/>
    </row>
    <row r="141" spans="4:14" x14ac:dyDescent="0.25">
      <c r="D141"/>
      <c r="E141"/>
      <c r="F141"/>
      <c r="G141"/>
      <c r="H141"/>
      <c r="N141"/>
    </row>
    <row r="142" spans="4:14" x14ac:dyDescent="0.25">
      <c r="D142"/>
      <c r="E142"/>
      <c r="F142"/>
      <c r="G142"/>
      <c r="H142"/>
      <c r="N142"/>
    </row>
    <row r="143" spans="4:14" x14ac:dyDescent="0.25">
      <c r="D143"/>
      <c r="E143"/>
      <c r="F143"/>
      <c r="G143"/>
      <c r="H143"/>
      <c r="N143"/>
    </row>
    <row r="144" spans="4:14" x14ac:dyDescent="0.25">
      <c r="D144"/>
      <c r="E144"/>
      <c r="F144"/>
      <c r="G144"/>
      <c r="H144"/>
      <c r="N144"/>
    </row>
    <row r="145" spans="4:14" x14ac:dyDescent="0.25">
      <c r="D145"/>
      <c r="E145"/>
      <c r="F145"/>
      <c r="G145"/>
      <c r="H145"/>
      <c r="N145"/>
    </row>
    <row r="146" spans="4:14" x14ac:dyDescent="0.25">
      <c r="D146"/>
      <c r="E146"/>
      <c r="F146"/>
      <c r="G146"/>
      <c r="H146"/>
      <c r="N146"/>
    </row>
    <row r="147" spans="4:14" x14ac:dyDescent="0.25">
      <c r="D147"/>
      <c r="E147"/>
      <c r="F147"/>
      <c r="G147"/>
      <c r="H147"/>
      <c r="N147"/>
    </row>
    <row r="148" spans="4:14" x14ac:dyDescent="0.25">
      <c r="D148"/>
      <c r="E148"/>
      <c r="F148"/>
      <c r="G148"/>
      <c r="H148"/>
      <c r="N148"/>
    </row>
    <row r="149" spans="4:14" x14ac:dyDescent="0.25">
      <c r="D149"/>
      <c r="E149"/>
      <c r="F149"/>
      <c r="G149"/>
      <c r="H149"/>
      <c r="N149"/>
    </row>
    <row r="150" spans="4:14" x14ac:dyDescent="0.25">
      <c r="D150"/>
      <c r="E150"/>
      <c r="F150"/>
      <c r="G150"/>
      <c r="H150"/>
      <c r="N150"/>
    </row>
    <row r="151" spans="4:14" x14ac:dyDescent="0.25">
      <c r="D151"/>
      <c r="E151"/>
      <c r="F151"/>
      <c r="G151"/>
      <c r="H151"/>
      <c r="N151"/>
    </row>
    <row r="152" spans="4:14" x14ac:dyDescent="0.25">
      <c r="D152"/>
      <c r="E152"/>
      <c r="F152"/>
      <c r="G152"/>
      <c r="H152"/>
      <c r="N152"/>
    </row>
    <row r="153" spans="4:14" x14ac:dyDescent="0.25">
      <c r="D153"/>
      <c r="E153"/>
      <c r="F153"/>
      <c r="G153"/>
      <c r="H153"/>
      <c r="N153"/>
    </row>
    <row r="154" spans="4:14" x14ac:dyDescent="0.25">
      <c r="D154"/>
      <c r="E154"/>
      <c r="F154"/>
      <c r="G154"/>
      <c r="H154"/>
      <c r="N154"/>
    </row>
    <row r="155" spans="4:14" x14ac:dyDescent="0.25">
      <c r="D155"/>
      <c r="E155"/>
      <c r="F155"/>
      <c r="G155"/>
      <c r="H155"/>
      <c r="N155"/>
    </row>
    <row r="156" spans="4:14" x14ac:dyDescent="0.25">
      <c r="D156"/>
      <c r="E156"/>
      <c r="F156"/>
      <c r="G156"/>
      <c r="H156"/>
      <c r="N156"/>
    </row>
    <row r="157" spans="4:14" x14ac:dyDescent="0.25">
      <c r="D157"/>
      <c r="E157"/>
      <c r="F157"/>
      <c r="G157"/>
      <c r="H157"/>
      <c r="N157"/>
    </row>
    <row r="158" spans="4:14" x14ac:dyDescent="0.25">
      <c r="D158"/>
      <c r="E158"/>
      <c r="F158"/>
      <c r="G158"/>
      <c r="H158"/>
      <c r="N158"/>
    </row>
    <row r="159" spans="4:14" x14ac:dyDescent="0.25">
      <c r="D159"/>
      <c r="E159"/>
      <c r="F159"/>
      <c r="G159"/>
      <c r="H159"/>
      <c r="N159"/>
    </row>
    <row r="160" spans="4:14" x14ac:dyDescent="0.25">
      <c r="D160"/>
      <c r="E160"/>
      <c r="F160"/>
      <c r="G160"/>
      <c r="H160"/>
      <c r="N160"/>
    </row>
    <row r="161" spans="4:14" x14ac:dyDescent="0.25">
      <c r="D161"/>
      <c r="E161"/>
      <c r="F161"/>
      <c r="G161"/>
      <c r="H161"/>
      <c r="N161"/>
    </row>
    <row r="162" spans="4:14" x14ac:dyDescent="0.25">
      <c r="D162"/>
      <c r="E162"/>
      <c r="F162"/>
      <c r="G162"/>
      <c r="H162"/>
      <c r="N162"/>
    </row>
    <row r="163" spans="4:14" x14ac:dyDescent="0.25">
      <c r="D163"/>
      <c r="E163"/>
      <c r="F163"/>
      <c r="G163"/>
      <c r="H163"/>
      <c r="N163"/>
    </row>
    <row r="164" spans="4:14" x14ac:dyDescent="0.25">
      <c r="D164"/>
      <c r="E164"/>
      <c r="F164"/>
      <c r="G164"/>
      <c r="H164"/>
      <c r="N164"/>
    </row>
    <row r="165" spans="4:14" x14ac:dyDescent="0.25">
      <c r="D165"/>
      <c r="E165"/>
      <c r="F165"/>
      <c r="G165"/>
      <c r="H165"/>
      <c r="N165"/>
    </row>
    <row r="166" spans="4:14" x14ac:dyDescent="0.25">
      <c r="D166"/>
      <c r="E166"/>
      <c r="F166"/>
      <c r="G166"/>
      <c r="H166"/>
      <c r="N166"/>
    </row>
    <row r="167" spans="4:14" x14ac:dyDescent="0.25">
      <c r="D167"/>
      <c r="E167"/>
      <c r="F167"/>
      <c r="G167"/>
      <c r="H167"/>
      <c r="N167"/>
    </row>
    <row r="168" spans="4:14" x14ac:dyDescent="0.25">
      <c r="D168"/>
      <c r="E168"/>
      <c r="F168"/>
      <c r="G168"/>
      <c r="H168"/>
      <c r="N168"/>
    </row>
    <row r="169" spans="4:14" x14ac:dyDescent="0.25">
      <c r="D169"/>
      <c r="E169"/>
      <c r="F169"/>
      <c r="G169"/>
      <c r="H169"/>
      <c r="N169"/>
    </row>
    <row r="170" spans="4:14" x14ac:dyDescent="0.25">
      <c r="D170"/>
      <c r="E170"/>
      <c r="F170"/>
      <c r="G170"/>
      <c r="H170"/>
      <c r="N170"/>
    </row>
    <row r="171" spans="4:14" x14ac:dyDescent="0.25">
      <c r="D171"/>
      <c r="E171"/>
      <c r="F171"/>
      <c r="G171"/>
      <c r="H171"/>
      <c r="N171"/>
    </row>
    <row r="172" spans="4:14" x14ac:dyDescent="0.25">
      <c r="D172"/>
      <c r="E172"/>
      <c r="F172"/>
      <c r="G172"/>
      <c r="H172"/>
      <c r="N172"/>
    </row>
    <row r="173" spans="4:14" x14ac:dyDescent="0.25">
      <c r="D173"/>
      <c r="E173"/>
      <c r="F173"/>
      <c r="G173"/>
      <c r="H173"/>
      <c r="N173"/>
    </row>
    <row r="174" spans="4:14" x14ac:dyDescent="0.25">
      <c r="D174"/>
      <c r="E174"/>
      <c r="F174"/>
      <c r="G174"/>
      <c r="H174"/>
      <c r="N174"/>
    </row>
    <row r="175" spans="4:14" x14ac:dyDescent="0.25">
      <c r="D175"/>
      <c r="E175"/>
      <c r="F175"/>
      <c r="G175"/>
      <c r="H175"/>
      <c r="N175"/>
    </row>
    <row r="176" spans="4:14" x14ac:dyDescent="0.25">
      <c r="D176"/>
      <c r="E176"/>
      <c r="F176"/>
      <c r="G176"/>
      <c r="H176"/>
      <c r="N176"/>
    </row>
    <row r="177" spans="4:14" x14ac:dyDescent="0.25">
      <c r="D177"/>
      <c r="E177"/>
      <c r="F177"/>
      <c r="G177"/>
      <c r="H177"/>
      <c r="N177"/>
    </row>
    <row r="178" spans="4:14" x14ac:dyDescent="0.25">
      <c r="D178"/>
      <c r="E178"/>
      <c r="F178"/>
      <c r="G178"/>
      <c r="H178"/>
      <c r="N178"/>
    </row>
    <row r="179" spans="4:14" x14ac:dyDescent="0.25">
      <c r="D179"/>
      <c r="E179"/>
      <c r="F179"/>
      <c r="G179"/>
      <c r="H179"/>
      <c r="N179"/>
    </row>
    <row r="180" spans="4:14" x14ac:dyDescent="0.25">
      <c r="D180"/>
      <c r="E180"/>
      <c r="F180"/>
      <c r="G180"/>
      <c r="H180"/>
      <c r="N180"/>
    </row>
    <row r="181" spans="4:14" x14ac:dyDescent="0.25">
      <c r="D181"/>
      <c r="E181"/>
      <c r="F181"/>
      <c r="G181"/>
      <c r="H181"/>
      <c r="N181"/>
    </row>
    <row r="182" spans="4:14" x14ac:dyDescent="0.25">
      <c r="D182"/>
      <c r="E182"/>
      <c r="F182"/>
      <c r="G182"/>
      <c r="H182"/>
      <c r="N182"/>
    </row>
    <row r="183" spans="4:14" x14ac:dyDescent="0.25">
      <c r="D183"/>
      <c r="E183"/>
      <c r="F183"/>
      <c r="G183"/>
      <c r="H183"/>
      <c r="N183"/>
    </row>
    <row r="184" spans="4:14" x14ac:dyDescent="0.25">
      <c r="D184"/>
      <c r="E184"/>
      <c r="F184"/>
      <c r="G184"/>
      <c r="H184"/>
      <c r="N184"/>
    </row>
    <row r="185" spans="4:14" x14ac:dyDescent="0.25">
      <c r="D185"/>
      <c r="E185"/>
      <c r="F185"/>
      <c r="G185"/>
      <c r="H185"/>
      <c r="N185"/>
    </row>
    <row r="186" spans="4:14" x14ac:dyDescent="0.25">
      <c r="D186"/>
      <c r="E186"/>
      <c r="F186"/>
      <c r="G186"/>
      <c r="H186"/>
      <c r="N186"/>
    </row>
    <row r="187" spans="4:14" x14ac:dyDescent="0.25">
      <c r="D187"/>
      <c r="E187"/>
      <c r="F187"/>
      <c r="G187"/>
      <c r="H187"/>
      <c r="N187"/>
    </row>
    <row r="188" spans="4:14" x14ac:dyDescent="0.25">
      <c r="D188"/>
      <c r="E188"/>
      <c r="F188"/>
      <c r="G188"/>
      <c r="H188"/>
      <c r="N188"/>
    </row>
    <row r="189" spans="4:14" x14ac:dyDescent="0.25">
      <c r="D189"/>
      <c r="E189"/>
      <c r="F189"/>
      <c r="G189"/>
      <c r="H189"/>
      <c r="N189"/>
    </row>
    <row r="190" spans="4:14" x14ac:dyDescent="0.25">
      <c r="D190"/>
      <c r="E190"/>
      <c r="F190"/>
      <c r="G190"/>
      <c r="H190"/>
      <c r="N190"/>
    </row>
    <row r="191" spans="4:14" x14ac:dyDescent="0.25">
      <c r="D191"/>
      <c r="E191"/>
      <c r="F191"/>
      <c r="G191"/>
      <c r="H191"/>
      <c r="N191"/>
    </row>
    <row r="192" spans="4:14" x14ac:dyDescent="0.25">
      <c r="D192"/>
      <c r="E192"/>
      <c r="F192"/>
      <c r="G192"/>
      <c r="H192"/>
      <c r="N192"/>
    </row>
    <row r="193" spans="4:14" x14ac:dyDescent="0.25">
      <c r="D193"/>
      <c r="E193"/>
      <c r="F193"/>
      <c r="G193"/>
      <c r="H193"/>
      <c r="N193"/>
    </row>
    <row r="194" spans="4:14" x14ac:dyDescent="0.25">
      <c r="D194"/>
      <c r="E194"/>
      <c r="F194"/>
      <c r="G194"/>
      <c r="H194"/>
      <c r="N194"/>
    </row>
    <row r="195" spans="4:14" x14ac:dyDescent="0.25">
      <c r="D195"/>
      <c r="E195"/>
      <c r="F195"/>
      <c r="G195"/>
      <c r="H195"/>
      <c r="N195"/>
    </row>
    <row r="196" spans="4:14" x14ac:dyDescent="0.25">
      <c r="D196"/>
      <c r="E196"/>
      <c r="F196"/>
      <c r="G196"/>
      <c r="H196"/>
      <c r="N196"/>
    </row>
    <row r="197" spans="4:14" x14ac:dyDescent="0.25">
      <c r="D197"/>
      <c r="E197"/>
      <c r="F197"/>
      <c r="G197"/>
      <c r="H197"/>
      <c r="N197"/>
    </row>
    <row r="198" spans="4:14" x14ac:dyDescent="0.25">
      <c r="D198"/>
      <c r="E198"/>
      <c r="F198"/>
      <c r="G198"/>
      <c r="H198"/>
      <c r="N198"/>
    </row>
    <row r="199" spans="4:14" x14ac:dyDescent="0.25">
      <c r="D199"/>
      <c r="E199"/>
      <c r="F199"/>
      <c r="G199"/>
      <c r="H199"/>
      <c r="N199"/>
    </row>
    <row r="200" spans="4:14" x14ac:dyDescent="0.25">
      <c r="D200"/>
      <c r="E200"/>
      <c r="F200"/>
      <c r="G200"/>
      <c r="H200"/>
      <c r="N200"/>
    </row>
    <row r="201" spans="4:14" x14ac:dyDescent="0.25">
      <c r="D201"/>
      <c r="E201"/>
      <c r="F201"/>
      <c r="G201"/>
      <c r="H201"/>
      <c r="N201"/>
    </row>
    <row r="202" spans="4:14" x14ac:dyDescent="0.25">
      <c r="D202"/>
      <c r="E202"/>
      <c r="F202"/>
      <c r="G202"/>
      <c r="H202"/>
      <c r="N202"/>
    </row>
    <row r="203" spans="4:14" x14ac:dyDescent="0.25">
      <c r="D203"/>
      <c r="E203"/>
      <c r="F203"/>
      <c r="G203"/>
      <c r="H203"/>
      <c r="N203"/>
    </row>
    <row r="204" spans="4:14" x14ac:dyDescent="0.25">
      <c r="D204"/>
      <c r="E204"/>
      <c r="F204"/>
      <c r="G204"/>
      <c r="H204"/>
      <c r="N204"/>
    </row>
    <row r="205" spans="4:14" x14ac:dyDescent="0.25">
      <c r="D205"/>
      <c r="E205"/>
      <c r="F205"/>
      <c r="G205"/>
      <c r="H205"/>
      <c r="N205"/>
    </row>
    <row r="206" spans="4:14" x14ac:dyDescent="0.25">
      <c r="D206"/>
      <c r="E206"/>
      <c r="F206"/>
      <c r="G206"/>
      <c r="H206"/>
      <c r="N206"/>
    </row>
    <row r="207" spans="4:14" x14ac:dyDescent="0.25">
      <c r="D207"/>
      <c r="E207"/>
      <c r="F207"/>
      <c r="G207"/>
      <c r="H207"/>
      <c r="N207"/>
    </row>
    <row r="208" spans="4:14" x14ac:dyDescent="0.25">
      <c r="D208"/>
      <c r="E208"/>
      <c r="F208"/>
      <c r="G208"/>
      <c r="H208"/>
      <c r="N208"/>
    </row>
    <row r="209" spans="4:14" x14ac:dyDescent="0.25">
      <c r="D209"/>
      <c r="E209"/>
      <c r="F209"/>
      <c r="G209"/>
      <c r="H209"/>
      <c r="N209"/>
    </row>
    <row r="210" spans="4:14" x14ac:dyDescent="0.25">
      <c r="D210"/>
      <c r="E210"/>
      <c r="F210"/>
      <c r="G210"/>
      <c r="H210"/>
      <c r="N210"/>
    </row>
    <row r="211" spans="4:14" x14ac:dyDescent="0.25">
      <c r="D211"/>
      <c r="E211"/>
      <c r="F211"/>
      <c r="G211"/>
      <c r="H211"/>
      <c r="N211"/>
    </row>
    <row r="212" spans="4:14" x14ac:dyDescent="0.25">
      <c r="D212"/>
      <c r="E212"/>
      <c r="F212"/>
      <c r="G212"/>
      <c r="H212"/>
      <c r="N212"/>
    </row>
    <row r="213" spans="4:14" x14ac:dyDescent="0.25">
      <c r="D213"/>
      <c r="E213"/>
      <c r="F213"/>
      <c r="G213"/>
      <c r="H213"/>
      <c r="N213"/>
    </row>
    <row r="214" spans="4:14" x14ac:dyDescent="0.25">
      <c r="D214"/>
      <c r="E214"/>
      <c r="F214"/>
      <c r="G214"/>
      <c r="H214"/>
      <c r="N214"/>
    </row>
    <row r="215" spans="4:14" x14ac:dyDescent="0.25">
      <c r="D215"/>
      <c r="E215"/>
      <c r="F215"/>
      <c r="G215"/>
      <c r="H215"/>
      <c r="N215"/>
    </row>
    <row r="216" spans="4:14" x14ac:dyDescent="0.25">
      <c r="D216"/>
      <c r="E216"/>
      <c r="F216"/>
      <c r="G216"/>
      <c r="H216"/>
      <c r="N216"/>
    </row>
    <row r="217" spans="4:14" x14ac:dyDescent="0.25">
      <c r="D217"/>
      <c r="E217"/>
      <c r="F217"/>
      <c r="G217"/>
      <c r="H217"/>
      <c r="N217"/>
    </row>
    <row r="218" spans="4:14" x14ac:dyDescent="0.25">
      <c r="D218"/>
      <c r="E218"/>
      <c r="F218"/>
      <c r="G218"/>
      <c r="H218"/>
      <c r="N218"/>
    </row>
    <row r="219" spans="4:14" x14ac:dyDescent="0.25">
      <c r="D219"/>
      <c r="E219"/>
      <c r="F219"/>
      <c r="G219"/>
      <c r="H219"/>
      <c r="N219"/>
    </row>
    <row r="220" spans="4:14" x14ac:dyDescent="0.25">
      <c r="D220"/>
      <c r="E220"/>
      <c r="F220"/>
      <c r="G220"/>
      <c r="H220"/>
      <c r="N220"/>
    </row>
    <row r="221" spans="4:14" x14ac:dyDescent="0.25">
      <c r="D221"/>
      <c r="E221"/>
      <c r="F221"/>
      <c r="G221"/>
      <c r="H221"/>
      <c r="N221"/>
    </row>
    <row r="222" spans="4:14" x14ac:dyDescent="0.25">
      <c r="D222"/>
      <c r="E222"/>
      <c r="F222"/>
      <c r="G222"/>
      <c r="H222"/>
      <c r="N222"/>
    </row>
    <row r="223" spans="4:14" x14ac:dyDescent="0.25">
      <c r="D223"/>
      <c r="E223"/>
      <c r="F223"/>
      <c r="G223"/>
      <c r="H223"/>
      <c r="N223"/>
    </row>
    <row r="224" spans="4:14" x14ac:dyDescent="0.25">
      <c r="D224"/>
      <c r="E224"/>
      <c r="F224"/>
      <c r="G224"/>
      <c r="H224"/>
      <c r="N224"/>
    </row>
    <row r="225" spans="4:14" x14ac:dyDescent="0.25">
      <c r="D225"/>
      <c r="E225"/>
      <c r="F225"/>
      <c r="G225"/>
      <c r="H225"/>
      <c r="N225"/>
    </row>
    <row r="226" spans="4:14" x14ac:dyDescent="0.25">
      <c r="D226"/>
      <c r="E226"/>
      <c r="F226"/>
      <c r="G226"/>
      <c r="H226"/>
      <c r="N226"/>
    </row>
    <row r="227" spans="4:14" x14ac:dyDescent="0.25">
      <c r="D227"/>
      <c r="E227"/>
      <c r="F227"/>
      <c r="G227"/>
      <c r="H227"/>
      <c r="N227"/>
    </row>
    <row r="228" spans="4:14" x14ac:dyDescent="0.25">
      <c r="D228"/>
      <c r="E228"/>
      <c r="F228"/>
      <c r="G228"/>
      <c r="H228"/>
      <c r="N228"/>
    </row>
  </sheetData>
  <autoFilter ref="A1:O94"/>
  <mergeCells count="368">
    <mergeCell ref="L74:L75"/>
    <mergeCell ref="K78:K79"/>
    <mergeCell ref="L78:L79"/>
    <mergeCell ref="A60:A61"/>
    <mergeCell ref="B60:B61"/>
    <mergeCell ref="I62:I63"/>
    <mergeCell ref="O62:O63"/>
    <mergeCell ref="C88:C89"/>
    <mergeCell ref="I88:I89"/>
    <mergeCell ref="K88:K89"/>
    <mergeCell ref="L88:L89"/>
    <mergeCell ref="L84:L85"/>
    <mergeCell ref="K82:K83"/>
    <mergeCell ref="L82:L83"/>
    <mergeCell ref="K74:K75"/>
    <mergeCell ref="A84:A85"/>
    <mergeCell ref="B84:B85"/>
    <mergeCell ref="B86:B87"/>
    <mergeCell ref="C86:C87"/>
    <mergeCell ref="I86:I87"/>
    <mergeCell ref="A88:A89"/>
    <mergeCell ref="A74:A75"/>
    <mergeCell ref="B74:B75"/>
    <mergeCell ref="C74:C75"/>
    <mergeCell ref="O92:O93"/>
    <mergeCell ref="O70:O71"/>
    <mergeCell ref="O72:O73"/>
    <mergeCell ref="O74:O75"/>
    <mergeCell ref="O76:O77"/>
    <mergeCell ref="O78:O79"/>
    <mergeCell ref="O80:O81"/>
    <mergeCell ref="O82:O83"/>
    <mergeCell ref="O84:O85"/>
    <mergeCell ref="O88:O89"/>
    <mergeCell ref="O90:O91"/>
    <mergeCell ref="O86:O87"/>
    <mergeCell ref="A86:A87"/>
    <mergeCell ref="I78:I79"/>
    <mergeCell ref="C78:C79"/>
    <mergeCell ref="B78:B79"/>
    <mergeCell ref="I80:I81"/>
    <mergeCell ref="A82:A83"/>
    <mergeCell ref="B82:B83"/>
    <mergeCell ref="C82:C83"/>
    <mergeCell ref="I82:I83"/>
    <mergeCell ref="A80:A81"/>
    <mergeCell ref="A78:A79"/>
    <mergeCell ref="B80:B81"/>
    <mergeCell ref="C80:C81"/>
    <mergeCell ref="O48:O49"/>
    <mergeCell ref="N52:N53"/>
    <mergeCell ref="C54:C55"/>
    <mergeCell ref="L48:L49"/>
    <mergeCell ref="I50:I51"/>
    <mergeCell ref="K50:K51"/>
    <mergeCell ref="L50:L51"/>
    <mergeCell ref="O50:O51"/>
    <mergeCell ref="K52:K53"/>
    <mergeCell ref="I54:I55"/>
    <mergeCell ref="O52:O53"/>
    <mergeCell ref="O54:O55"/>
    <mergeCell ref="I48:I49"/>
    <mergeCell ref="K48:K49"/>
    <mergeCell ref="O58:O59"/>
    <mergeCell ref="C60:C61"/>
    <mergeCell ref="I60:I61"/>
    <mergeCell ref="L58:L59"/>
    <mergeCell ref="L56:L57"/>
    <mergeCell ref="A54:A55"/>
    <mergeCell ref="C52:C53"/>
    <mergeCell ref="I52:I53"/>
    <mergeCell ref="K60:K61"/>
    <mergeCell ref="C56:C57"/>
    <mergeCell ref="I56:I57"/>
    <mergeCell ref="K56:K57"/>
    <mergeCell ref="B52:B53"/>
    <mergeCell ref="A58:A59"/>
    <mergeCell ref="B58:B59"/>
    <mergeCell ref="C58:C59"/>
    <mergeCell ref="I58:I59"/>
    <mergeCell ref="K58:K59"/>
    <mergeCell ref="A70:A71"/>
    <mergeCell ref="B70:B71"/>
    <mergeCell ref="A56:A57"/>
    <mergeCell ref="B10:B11"/>
    <mergeCell ref="L92:L93"/>
    <mergeCell ref="A90:A91"/>
    <mergeCell ref="B90:B91"/>
    <mergeCell ref="C90:C91"/>
    <mergeCell ref="I90:I91"/>
    <mergeCell ref="K90:K91"/>
    <mergeCell ref="L90:L91"/>
    <mergeCell ref="K62:K63"/>
    <mergeCell ref="A92:A93"/>
    <mergeCell ref="B92:B93"/>
    <mergeCell ref="C92:C93"/>
    <mergeCell ref="I92:I93"/>
    <mergeCell ref="K92:K93"/>
    <mergeCell ref="A76:A77"/>
    <mergeCell ref="B76:B77"/>
    <mergeCell ref="C76:C77"/>
    <mergeCell ref="I76:I77"/>
    <mergeCell ref="A72:A73"/>
    <mergeCell ref="I74:I75"/>
    <mergeCell ref="B88:B89"/>
    <mergeCell ref="B72:B73"/>
    <mergeCell ref="C72:C73"/>
    <mergeCell ref="I72:I73"/>
    <mergeCell ref="K80:K81"/>
    <mergeCell ref="C62:C63"/>
    <mergeCell ref="L22:L23"/>
    <mergeCell ref="A2:A3"/>
    <mergeCell ref="C70:C71"/>
    <mergeCell ref="I70:I71"/>
    <mergeCell ref="K70:K71"/>
    <mergeCell ref="L70:L71"/>
    <mergeCell ref="B64:B65"/>
    <mergeCell ref="K44:K45"/>
    <mergeCell ref="L44:L45"/>
    <mergeCell ref="A52:A53"/>
    <mergeCell ref="B46:B47"/>
    <mergeCell ref="A66:A67"/>
    <mergeCell ref="B66:B67"/>
    <mergeCell ref="A64:A65"/>
    <mergeCell ref="A68:A69"/>
    <mergeCell ref="B68:B69"/>
    <mergeCell ref="A8:A9"/>
    <mergeCell ref="B8:B9"/>
    <mergeCell ref="C8:C9"/>
    <mergeCell ref="A12:A13"/>
    <mergeCell ref="B12:B13"/>
    <mergeCell ref="B54:B55"/>
    <mergeCell ref="C66:C67"/>
    <mergeCell ref="I66:I67"/>
    <mergeCell ref="K66:K67"/>
    <mergeCell ref="I64:I65"/>
    <mergeCell ref="K64:K65"/>
    <mergeCell ref="A20:A21"/>
    <mergeCell ref="B20:B21"/>
    <mergeCell ref="C20:C21"/>
    <mergeCell ref="I20:I21"/>
    <mergeCell ref="K20:K21"/>
    <mergeCell ref="A50:A51"/>
    <mergeCell ref="B50:B51"/>
    <mergeCell ref="C50:C51"/>
    <mergeCell ref="A46:A47"/>
    <mergeCell ref="A48:A49"/>
    <mergeCell ref="B48:B49"/>
    <mergeCell ref="C48:C49"/>
    <mergeCell ref="A62:A63"/>
    <mergeCell ref="B62:B63"/>
    <mergeCell ref="A16:A17"/>
    <mergeCell ref="A18:A19"/>
    <mergeCell ref="C68:C69"/>
    <mergeCell ref="I68:I69"/>
    <mergeCell ref="K68:K69"/>
    <mergeCell ref="A22:A23"/>
    <mergeCell ref="O28:O29"/>
    <mergeCell ref="O30:O31"/>
    <mergeCell ref="O36:O37"/>
    <mergeCell ref="L38:L39"/>
    <mergeCell ref="B56:B57"/>
    <mergeCell ref="N50:N51"/>
    <mergeCell ref="N46:N47"/>
    <mergeCell ref="N48:N49"/>
    <mergeCell ref="N44:N45"/>
    <mergeCell ref="L62:L63"/>
    <mergeCell ref="B26:B27"/>
    <mergeCell ref="O46:O47"/>
    <mergeCell ref="O40:O41"/>
    <mergeCell ref="O44:O45"/>
    <mergeCell ref="O34:O35"/>
    <mergeCell ref="O38:O39"/>
    <mergeCell ref="O26:O27"/>
    <mergeCell ref="O42:O43"/>
    <mergeCell ref="N40:N41"/>
    <mergeCell ref="O56:O57"/>
    <mergeCell ref="A4:A5"/>
    <mergeCell ref="B4:B5"/>
    <mergeCell ref="C4:C5"/>
    <mergeCell ref="I4:I5"/>
    <mergeCell ref="K4:K5"/>
    <mergeCell ref="L4:L5"/>
    <mergeCell ref="A36:A37"/>
    <mergeCell ref="I38:I39"/>
    <mergeCell ref="A32:A33"/>
    <mergeCell ref="A6:A7"/>
    <mergeCell ref="B6:B7"/>
    <mergeCell ref="A14:A15"/>
    <mergeCell ref="B14:B15"/>
    <mergeCell ref="C14:C15"/>
    <mergeCell ref="I14:I15"/>
    <mergeCell ref="K14:K15"/>
    <mergeCell ref="A10:A11"/>
    <mergeCell ref="L12:L13"/>
    <mergeCell ref="B16:B17"/>
    <mergeCell ref="B22:B23"/>
    <mergeCell ref="L36:L37"/>
    <mergeCell ref="C36:C37"/>
    <mergeCell ref="I36:I37"/>
    <mergeCell ref="L34:L35"/>
    <mergeCell ref="O8:O9"/>
    <mergeCell ref="C10:C11"/>
    <mergeCell ref="L2:L3"/>
    <mergeCell ref="C6:C7"/>
    <mergeCell ref="I6:I7"/>
    <mergeCell ref="K6:K7"/>
    <mergeCell ref="L6:L7"/>
    <mergeCell ref="O4:O5"/>
    <mergeCell ref="O6:O7"/>
    <mergeCell ref="O2:O3"/>
    <mergeCell ref="N8:N9"/>
    <mergeCell ref="O10:O11"/>
    <mergeCell ref="I8:I9"/>
    <mergeCell ref="C2:C3"/>
    <mergeCell ref="I2:I3"/>
    <mergeCell ref="K2:K3"/>
    <mergeCell ref="K8:K9"/>
    <mergeCell ref="L8:L9"/>
    <mergeCell ref="K10:K11"/>
    <mergeCell ref="L10:L11"/>
    <mergeCell ref="N2:N3"/>
    <mergeCell ref="I10:I11"/>
    <mergeCell ref="N10:N11"/>
    <mergeCell ref="K76:K77"/>
    <mergeCell ref="L76:L77"/>
    <mergeCell ref="C84:C85"/>
    <mergeCell ref="I84:I85"/>
    <mergeCell ref="O12:O13"/>
    <mergeCell ref="O14:O15"/>
    <mergeCell ref="N14:N15"/>
    <mergeCell ref="L14:L15"/>
    <mergeCell ref="O64:O65"/>
    <mergeCell ref="O66:O67"/>
    <mergeCell ref="O68:O69"/>
    <mergeCell ref="L66:L67"/>
    <mergeCell ref="C64:C65"/>
    <mergeCell ref="K54:K55"/>
    <mergeCell ref="L54:L55"/>
    <mergeCell ref="N54:N55"/>
    <mergeCell ref="N60:N61"/>
    <mergeCell ref="O60:O61"/>
    <mergeCell ref="L68:L69"/>
    <mergeCell ref="K72:K73"/>
    <mergeCell ref="L72:L73"/>
    <mergeCell ref="K84:K85"/>
    <mergeCell ref="N12:N13"/>
    <mergeCell ref="L64:L65"/>
    <mergeCell ref="K86:K87"/>
    <mergeCell ref="N4:N5"/>
    <mergeCell ref="N6:N7"/>
    <mergeCell ref="B2:B3"/>
    <mergeCell ref="B36:B37"/>
    <mergeCell ref="L60:L61"/>
    <mergeCell ref="B42:B43"/>
    <mergeCell ref="C42:C43"/>
    <mergeCell ref="I42:I43"/>
    <mergeCell ref="B34:B35"/>
    <mergeCell ref="C34:C35"/>
    <mergeCell ref="I34:I35"/>
    <mergeCell ref="B30:B31"/>
    <mergeCell ref="C30:C31"/>
    <mergeCell ref="I30:I31"/>
    <mergeCell ref="K34:K35"/>
    <mergeCell ref="K30:K31"/>
    <mergeCell ref="I24:I25"/>
    <mergeCell ref="K24:K25"/>
    <mergeCell ref="L86:L87"/>
    <mergeCell ref="N56:N57"/>
    <mergeCell ref="N58:N59"/>
    <mergeCell ref="L52:L53"/>
    <mergeCell ref="N42:N43"/>
    <mergeCell ref="N92:N93"/>
    <mergeCell ref="N62:N63"/>
    <mergeCell ref="N64:N65"/>
    <mergeCell ref="N66:N67"/>
    <mergeCell ref="N68:N69"/>
    <mergeCell ref="N70:N71"/>
    <mergeCell ref="N82:N83"/>
    <mergeCell ref="N84:N85"/>
    <mergeCell ref="N86:N87"/>
    <mergeCell ref="N90:N91"/>
    <mergeCell ref="N72:N73"/>
    <mergeCell ref="N74:N75"/>
    <mergeCell ref="N88:N89"/>
    <mergeCell ref="N80:N81"/>
    <mergeCell ref="N76:N77"/>
    <mergeCell ref="N78:N79"/>
    <mergeCell ref="L80:L81"/>
    <mergeCell ref="N34:N35"/>
    <mergeCell ref="N36:N37"/>
    <mergeCell ref="L28:L29"/>
    <mergeCell ref="A44:A45"/>
    <mergeCell ref="A26:A27"/>
    <mergeCell ref="C44:C45"/>
    <mergeCell ref="I44:I45"/>
    <mergeCell ref="K42:K43"/>
    <mergeCell ref="L42:L43"/>
    <mergeCell ref="L26:L27"/>
    <mergeCell ref="I28:I29"/>
    <mergeCell ref="K28:K29"/>
    <mergeCell ref="B32:B33"/>
    <mergeCell ref="C32:C33"/>
    <mergeCell ref="I32:I33"/>
    <mergeCell ref="K32:K33"/>
    <mergeCell ref="L32:L33"/>
    <mergeCell ref="L30:L31"/>
    <mergeCell ref="A34:A35"/>
    <mergeCell ref="A30:A31"/>
    <mergeCell ref="K38:K39"/>
    <mergeCell ref="N38:N39"/>
    <mergeCell ref="K36:K37"/>
    <mergeCell ref="N16:N17"/>
    <mergeCell ref="N18:N19"/>
    <mergeCell ref="O22:O23"/>
    <mergeCell ref="O24:O25"/>
    <mergeCell ref="O32:O33"/>
    <mergeCell ref="O16:O17"/>
    <mergeCell ref="C12:C13"/>
    <mergeCell ref="I12:I13"/>
    <mergeCell ref="K12:K13"/>
    <mergeCell ref="N28:N29"/>
    <mergeCell ref="N30:N31"/>
    <mergeCell ref="O18:O19"/>
    <mergeCell ref="O20:O21"/>
    <mergeCell ref="C18:C19"/>
    <mergeCell ref="I18:I19"/>
    <mergeCell ref="K18:K19"/>
    <mergeCell ref="N32:N33"/>
    <mergeCell ref="L24:L25"/>
    <mergeCell ref="C22:C23"/>
    <mergeCell ref="I22:I23"/>
    <mergeCell ref="K22:K23"/>
    <mergeCell ref="C28:C29"/>
    <mergeCell ref="K16:K17"/>
    <mergeCell ref="L16:L17"/>
    <mergeCell ref="B44:B45"/>
    <mergeCell ref="A42:A43"/>
    <mergeCell ref="K46:K47"/>
    <mergeCell ref="L46:L47"/>
    <mergeCell ref="K40:K41"/>
    <mergeCell ref="I40:I41"/>
    <mergeCell ref="L18:L19"/>
    <mergeCell ref="C16:C17"/>
    <mergeCell ref="I16:I17"/>
    <mergeCell ref="L40:L41"/>
    <mergeCell ref="A38:A39"/>
    <mergeCell ref="B38:B39"/>
    <mergeCell ref="C38:C39"/>
    <mergeCell ref="C40:C41"/>
    <mergeCell ref="C46:C47"/>
    <mergeCell ref="I46:I47"/>
    <mergeCell ref="A40:A41"/>
    <mergeCell ref="B40:B41"/>
    <mergeCell ref="B18:B19"/>
    <mergeCell ref="N20:N21"/>
    <mergeCell ref="N22:N23"/>
    <mergeCell ref="N24:N25"/>
    <mergeCell ref="N26:N27"/>
    <mergeCell ref="A28:A29"/>
    <mergeCell ref="B28:B29"/>
    <mergeCell ref="A24:A25"/>
    <mergeCell ref="B24:B25"/>
    <mergeCell ref="C24:C25"/>
    <mergeCell ref="C26:C27"/>
    <mergeCell ref="I26:I27"/>
    <mergeCell ref="K26:K27"/>
    <mergeCell ref="L20:L21"/>
  </mergeCells>
  <conditionalFormatting sqref="N1:N93 J1:L93 J229:L1048576 N229:N1048576">
    <cfRule type="containsText" dxfId="2273" priority="10" operator="containsText" text="In Progress">
      <formula>NOT(ISERROR(SEARCH("In Progress",J1)))</formula>
    </cfRule>
  </conditionalFormatting>
  <conditionalFormatting sqref="N1:N93 N229:N1048576">
    <cfRule type="containsText" dxfId="2272" priority="3" operator="containsText" text="No">
      <formula>NOT(ISERROR(SEARCH("No",N1)))</formula>
    </cfRule>
    <cfRule type="containsText" dxfId="2271" priority="4" operator="containsText" text="Yes">
      <formula>NOT(ISERROR(SEARCH("Yes",N1)))</formula>
    </cfRule>
  </conditionalFormatting>
  <conditionalFormatting sqref="J1:L93 J229:L1048576">
    <cfRule type="containsText" dxfId="2270" priority="2" operator="containsText" text="Review">
      <formula>NOT(ISERROR(SEARCH("Review",J1)))</formula>
    </cfRule>
  </conditionalFormatting>
  <conditionalFormatting sqref="L1:L93 L229:L1048576">
    <cfRule type="containsText" dxfId="2269" priority="5" operator="containsText" text="Ignore">
      <formula>NOT(ISERROR(SEARCH("Ignore",L1)))</formula>
    </cfRule>
  </conditionalFormatting>
  <conditionalFormatting sqref="J1:L93 J229:L1048576">
    <cfRule type="containsText" dxfId="2268" priority="6" operator="containsText" text="Other">
      <formula>NOT(ISERROR(SEARCH("Other",J1)))</formula>
    </cfRule>
    <cfRule type="containsText" dxfId="2267" priority="7" operator="containsText" text="Incomplete">
      <formula>NOT(ISERROR(SEARCH("Incomplete",J1)))</formula>
    </cfRule>
    <cfRule type="containsText" dxfId="2266" priority="8" operator="containsText" text="Untraceable">
      <formula>NOT(ISERROR(SEARCH("Untraceable",J1)))</formula>
    </cfRule>
    <cfRule type="containsText" dxfId="2265" priority="9" operator="containsText" text="Completed">
      <formula>NOT(ISERROR(SEARCH("Completed",J1)))</formula>
    </cfRule>
  </conditionalFormatting>
  <conditionalFormatting sqref="J1:L1048576">
    <cfRule type="containsText" dxfId="2264" priority="1" operator="containsText" text="Waiting">
      <formula>NOT(ISERROR(SEARCH("Waiting",J1)))</formula>
    </cfRule>
  </conditionalFormatting>
  <dataValidations count="7">
    <dataValidation type="list" allowBlank="1" showInputMessage="1" showErrorMessage="1" sqref="N2 N4 N8 N10 N12 N14 N16 N18 N20 N22 N24 N26 N28 N30 N32 N34 N36 N38 N40 N42 N44 N46 N48 N50 N52 N54 N56 N58 N60 N62 N64 N66 N68 N70 N72 N74 N76 N78 N80 N82 N84 N86 N88 N90 N92 N6">
      <formula1>"Yes, No, In Progress"</formula1>
    </dataValidation>
    <dataValidation type="list" operator="equal" allowBlank="1" showInputMessage="1" showErrorMessage="1" sqref="D2:D3 D4:D5 D6:D7 D8:D9 D10:D11 D12:D13 D14:D15 D16:D17 D18:D19 D20:D21 D22:D23 D24:D25 D26:D27 D28:D29 D30:D31 D32:D33 D34:D35 D36:D37 D38:D39 D40:D41 D42:D43 D44:D45 D46:D47 D48:D49 D50:D51 D52:D53 D54:D55 D56:D57 D58:D59 D60:D61 D62:D63 D64:D65 D66:D67 D68:D69 D70:D71 D72:D73 D74:D75 D76:D77 D78:D79 D80:D81 D82:D83 D84:D85 D86:D87 D88:D89 D90:D91 D92:D93">
      <formula1>"Amina,Bruno,Cameron,Daniel,Gina,Monet,Perry"</formula1>
    </dataValidation>
    <dataValidation type="list" operator="equal" allowBlank="1" showInputMessage="1" showErrorMessage="1" sqref="E2:E3 E4:E5 E6:E7 E8:E9 E10:E11 E12:E13 E14:E15 E16:E17 E18:E19 E20:E21 E22:E23 E24:E25 E26:E27 E28:E29 E30:E31 E32:E33 E34:E35 E36:E37 E38:E39 E40:E41 E42:E43 E44:E45 E46:E47 E48:E49 E50:E51 E52:E53 E54:E55 E56:E57 E58:E59 E60:E61 E62:E63 E64:E65 E66:E67 E68:E69 E70:E71 E72:E73 E74:E75 E76:E77 E78:E79 E80:E81 E82:E83 E84:E85 E86:E87 E88:E89 E90:E91 E92:E93">
      <formula1>"Manual,Auto,Semi-Auto"</formula1>
    </dataValidation>
    <dataValidation type="list" allowBlank="1" showInputMessage="1" sqref="G68:I69 G2:I3 I18 G4:I5 G6:I7 G8:I9 G10:I11 G12:I13 G14:I15 G16:I17 G18:H19 G20:I21 G22:I23 G24:I25 G26:I27 G28:I29 G30:I31 G32:I33 G34:I35 G36:I37 G38:I39 G40:I41 G42:I43 G44:I45 G46:I47 G48:I49 G50:I51 G52:I53 G54:I55 G56:I57 G58:I59 G60:I61 G62:I63 G64:I65 G66:I67 G70:H71 G72:H73 G74:H75 G76:H77 G78:H79 G80:H81 G82:H83 G84:H85 G86:H87 G88:H89 G90:H91 G92:H93">
      <formula1>"Ø,=TODAY()"</formula1>
    </dataValidation>
    <dataValidation type="list" allowBlank="1" showInputMessage="1" sqref="I76 I70:I71 I72:I73 I74:I75 I78:I79 I80:I81 I82:I83 I84:I85 I86:I87 I88:I89 I90:I91 I92:I93">
      <formula1>"Ø, =TODAY()"</formula1>
    </dataValidation>
    <dataValidation type="list" allowBlank="1" showInputMessage="1" showErrorMessage="1" sqref="J229:K1048576 J2:K93">
      <formula1>"In Progress, Completed, Untraceable, Incomplete, Other, Review, Waiting"</formula1>
    </dataValidation>
    <dataValidation type="list" allowBlank="1" showInputMessage="1" showErrorMessage="1" sqref="L229:L1048576 L2:L93">
      <formula1>"In Progress, Completed, Untraceable, Ignore, Review, Waiting"</formula1>
    </dataValidation>
  </dataValidation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40"/>
  <sheetViews>
    <sheetView zoomScale="90" zoomScaleNormal="90" workbookViewId="0">
      <pane ySplit="1" topLeftCell="A50" activePane="bottomLeft" state="frozen"/>
      <selection activeCell="E65" sqref="E65"/>
      <selection pane="bottomLeft" activeCell="A96" sqref="A96:A97"/>
    </sheetView>
  </sheetViews>
  <sheetFormatPr defaultRowHeight="15" x14ac:dyDescent="0.25"/>
  <cols>
    <col min="1" max="1" width="18.5703125" style="3" bestFit="1" customWidth="1"/>
    <col min="2" max="2" width="25.85546875" style="3" bestFit="1" customWidth="1"/>
    <col min="3" max="3" width="24" style="3" bestFit="1" customWidth="1"/>
    <col min="4" max="4" width="15.28515625" style="16" bestFit="1" customWidth="1"/>
    <col min="5" max="5" width="18.140625" style="16" bestFit="1" customWidth="1"/>
    <col min="6" max="6" width="25.7109375" style="15" bestFit="1" customWidth="1"/>
    <col min="7" max="7" width="15" style="14" bestFit="1" customWidth="1"/>
    <col min="8" max="8" width="14" style="14" bestFit="1" customWidth="1"/>
    <col min="9" max="9" width="20" style="1" bestFit="1" customWidth="1"/>
    <col min="10" max="10" width="23.28515625" bestFit="1" customWidth="1"/>
    <col min="11" max="11" width="18.7109375" bestFit="1" customWidth="1"/>
    <col min="12" max="12" width="14.7109375" bestFit="1" customWidth="1"/>
    <col min="13" max="13" width="82.28515625" style="13" customWidth="1"/>
    <col min="14" max="14" width="15.5703125" style="2" bestFit="1" customWidth="1"/>
    <col min="15" max="15" width="15.85546875" style="1" bestFit="1" customWidth="1"/>
  </cols>
  <sheetData>
    <row r="1" spans="1:15" x14ac:dyDescent="0.25">
      <c r="A1" s="11" t="s">
        <v>6</v>
      </c>
      <c r="B1" s="11" t="s">
        <v>7</v>
      </c>
      <c r="C1" s="11" t="s">
        <v>8</v>
      </c>
      <c r="D1" s="12" t="s">
        <v>9</v>
      </c>
      <c r="E1" s="12" t="s">
        <v>10</v>
      </c>
      <c r="F1" s="12" t="s">
        <v>11</v>
      </c>
      <c r="G1" s="12" t="s">
        <v>12</v>
      </c>
      <c r="H1" s="12" t="s">
        <v>13</v>
      </c>
      <c r="I1" s="11" t="s">
        <v>14</v>
      </c>
      <c r="J1" s="11" t="s">
        <v>15</v>
      </c>
      <c r="K1" s="11" t="s">
        <v>16</v>
      </c>
      <c r="L1" s="11" t="s">
        <v>17</v>
      </c>
      <c r="M1" s="10" t="s">
        <v>18</v>
      </c>
      <c r="N1" s="10" t="s">
        <v>19</v>
      </c>
      <c r="O1" s="9" t="s">
        <v>20</v>
      </c>
    </row>
    <row r="2" spans="1:15" x14ac:dyDescent="0.25">
      <c r="A2" s="158" t="s">
        <v>713</v>
      </c>
      <c r="B2" s="158" t="s">
        <v>714</v>
      </c>
      <c r="C2" s="158" t="s">
        <v>715</v>
      </c>
      <c r="D2" s="21" t="s">
        <v>32</v>
      </c>
      <c r="E2" s="20" t="s">
        <v>24</v>
      </c>
      <c r="F2" s="19" t="s">
        <v>716</v>
      </c>
      <c r="G2" s="18">
        <v>42724</v>
      </c>
      <c r="H2" s="18">
        <v>42754</v>
      </c>
      <c r="I2" s="159">
        <v>42760</v>
      </c>
      <c r="J2" s="80" t="s">
        <v>0</v>
      </c>
      <c r="K2" s="120" t="s">
        <v>0</v>
      </c>
      <c r="L2" s="120" t="s">
        <v>0</v>
      </c>
      <c r="M2" s="26"/>
      <c r="N2" s="121" t="s">
        <v>25</v>
      </c>
      <c r="O2" s="120" t="s">
        <v>717</v>
      </c>
    </row>
    <row r="3" spans="1:15" x14ac:dyDescent="0.25">
      <c r="A3" s="120"/>
      <c r="B3" s="120"/>
      <c r="C3" s="120"/>
      <c r="D3" s="21" t="s">
        <v>508</v>
      </c>
      <c r="E3" s="20" t="s">
        <v>24</v>
      </c>
      <c r="F3" s="19" t="s">
        <v>718</v>
      </c>
      <c r="G3" s="18">
        <v>42726</v>
      </c>
      <c r="H3" s="18">
        <v>42741</v>
      </c>
      <c r="I3" s="159"/>
      <c r="J3" s="80" t="s">
        <v>0</v>
      </c>
      <c r="K3" s="120"/>
      <c r="L3" s="120"/>
      <c r="M3" s="17"/>
      <c r="N3" s="121"/>
      <c r="O3" s="120"/>
    </row>
    <row r="4" spans="1:15" x14ac:dyDescent="0.25">
      <c r="A4" s="165" t="s">
        <v>719</v>
      </c>
      <c r="B4" s="158" t="s">
        <v>720</v>
      </c>
      <c r="C4" s="158" t="s">
        <v>715</v>
      </c>
      <c r="D4" s="21" t="s">
        <v>30</v>
      </c>
      <c r="E4" s="20" t="s">
        <v>24</v>
      </c>
      <c r="F4" s="19" t="s">
        <v>721</v>
      </c>
      <c r="G4" s="18">
        <v>42719</v>
      </c>
      <c r="H4" s="18">
        <v>42740</v>
      </c>
      <c r="I4" s="159">
        <v>42740</v>
      </c>
      <c r="J4" s="80" t="s">
        <v>0</v>
      </c>
      <c r="K4" s="120" t="s">
        <v>0</v>
      </c>
      <c r="L4" s="120" t="s">
        <v>0</v>
      </c>
      <c r="M4" s="17"/>
      <c r="N4" s="121" t="s">
        <v>25</v>
      </c>
      <c r="O4" s="120" t="s">
        <v>722</v>
      </c>
    </row>
    <row r="5" spans="1:15" x14ac:dyDescent="0.25">
      <c r="A5" s="120"/>
      <c r="B5" s="120"/>
      <c r="C5" s="120"/>
      <c r="D5" s="21" t="s">
        <v>492</v>
      </c>
      <c r="E5" s="20" t="s">
        <v>24</v>
      </c>
      <c r="F5" s="19" t="s">
        <v>723</v>
      </c>
      <c r="G5" s="18">
        <v>42718</v>
      </c>
      <c r="H5" s="18">
        <v>42719</v>
      </c>
      <c r="I5" s="120"/>
      <c r="J5" s="80" t="s">
        <v>0</v>
      </c>
      <c r="K5" s="120"/>
      <c r="L5" s="120"/>
      <c r="M5" s="17" t="s">
        <v>724</v>
      </c>
      <c r="N5" s="121"/>
      <c r="O5" s="120"/>
    </row>
    <row r="6" spans="1:15" x14ac:dyDescent="0.25">
      <c r="A6" s="160" t="s">
        <v>725</v>
      </c>
      <c r="B6" s="158" t="s">
        <v>726</v>
      </c>
      <c r="C6" s="158" t="s">
        <v>727</v>
      </c>
      <c r="D6" s="21" t="s">
        <v>482</v>
      </c>
      <c r="E6" s="20" t="s">
        <v>24</v>
      </c>
      <c r="F6" s="19" t="s">
        <v>728</v>
      </c>
      <c r="G6" s="18">
        <v>42719</v>
      </c>
      <c r="H6" s="18">
        <v>42726</v>
      </c>
      <c r="I6" s="159">
        <v>42740</v>
      </c>
      <c r="J6" s="80" t="s">
        <v>0</v>
      </c>
      <c r="K6" s="120" t="s">
        <v>0</v>
      </c>
      <c r="L6" s="120" t="s">
        <v>0</v>
      </c>
      <c r="M6" s="17" t="s">
        <v>729</v>
      </c>
      <c r="N6" s="121" t="s">
        <v>25</v>
      </c>
      <c r="O6" s="120" t="s">
        <v>730</v>
      </c>
    </row>
    <row r="7" spans="1:15" x14ac:dyDescent="0.25">
      <c r="A7" s="120"/>
      <c r="B7" s="120"/>
      <c r="C7" s="120"/>
      <c r="D7" s="21" t="s">
        <v>492</v>
      </c>
      <c r="E7" s="20" t="s">
        <v>24</v>
      </c>
      <c r="F7" s="19" t="s">
        <v>731</v>
      </c>
      <c r="G7" s="18">
        <v>42719</v>
      </c>
      <c r="H7" s="18">
        <v>42724</v>
      </c>
      <c r="I7" s="159"/>
      <c r="J7" s="80" t="s">
        <v>0</v>
      </c>
      <c r="K7" s="120"/>
      <c r="L7" s="120"/>
      <c r="M7" s="17" t="s">
        <v>732</v>
      </c>
      <c r="N7" s="121"/>
      <c r="O7" s="120"/>
    </row>
    <row r="8" spans="1:15" x14ac:dyDescent="0.25">
      <c r="A8" s="160" t="s">
        <v>733</v>
      </c>
      <c r="B8" s="158" t="s">
        <v>734</v>
      </c>
      <c r="C8" s="120"/>
      <c r="D8" s="21" t="s">
        <v>489</v>
      </c>
      <c r="E8" s="20" t="s">
        <v>24</v>
      </c>
      <c r="F8" s="19" t="s">
        <v>735</v>
      </c>
      <c r="G8" s="18">
        <v>42723</v>
      </c>
      <c r="H8" s="18">
        <v>42740</v>
      </c>
      <c r="I8" s="165">
        <v>42817</v>
      </c>
      <c r="J8" s="80" t="s">
        <v>0</v>
      </c>
      <c r="K8" s="120" t="s">
        <v>0</v>
      </c>
      <c r="L8" s="120" t="s">
        <v>0</v>
      </c>
      <c r="M8" s="17" t="s">
        <v>736</v>
      </c>
      <c r="N8" s="121" t="s">
        <v>25</v>
      </c>
      <c r="O8" s="120" t="s">
        <v>737</v>
      </c>
    </row>
    <row r="9" spans="1:15" x14ac:dyDescent="0.25">
      <c r="A9" s="120"/>
      <c r="B9" s="120"/>
      <c r="C9" s="120"/>
      <c r="D9" s="21" t="s">
        <v>504</v>
      </c>
      <c r="E9" s="20" t="s">
        <v>24</v>
      </c>
      <c r="F9" s="19" t="s">
        <v>738</v>
      </c>
      <c r="G9" s="18">
        <v>42723</v>
      </c>
      <c r="H9" s="18">
        <v>42814</v>
      </c>
      <c r="I9" s="120"/>
      <c r="J9" s="80" t="s">
        <v>0</v>
      </c>
      <c r="K9" s="120"/>
      <c r="L9" s="120"/>
      <c r="M9" s="17" t="s">
        <v>739</v>
      </c>
      <c r="N9" s="121"/>
      <c r="O9" s="120"/>
    </row>
    <row r="10" spans="1:15" x14ac:dyDescent="0.25">
      <c r="A10" s="160" t="s">
        <v>740</v>
      </c>
      <c r="B10" s="158" t="s">
        <v>741</v>
      </c>
      <c r="C10" s="120"/>
      <c r="D10" s="21" t="s">
        <v>504</v>
      </c>
      <c r="E10" s="20" t="s">
        <v>24</v>
      </c>
      <c r="F10" s="19" t="s">
        <v>742</v>
      </c>
      <c r="G10" s="18">
        <v>42726</v>
      </c>
      <c r="H10" s="18">
        <v>42740</v>
      </c>
      <c r="I10" s="159">
        <v>42746</v>
      </c>
      <c r="J10" s="80" t="s">
        <v>0</v>
      </c>
      <c r="K10" s="120" t="s">
        <v>0</v>
      </c>
      <c r="L10" s="120" t="s">
        <v>0</v>
      </c>
      <c r="M10" s="17"/>
      <c r="N10" s="121" t="s">
        <v>25</v>
      </c>
      <c r="O10" s="120" t="s">
        <v>743</v>
      </c>
    </row>
    <row r="11" spans="1:15" x14ac:dyDescent="0.25">
      <c r="A11" s="120"/>
      <c r="B11" s="120"/>
      <c r="C11" s="120"/>
      <c r="D11" s="21" t="s">
        <v>492</v>
      </c>
      <c r="E11" s="20" t="s">
        <v>24</v>
      </c>
      <c r="F11" s="19" t="s">
        <v>744</v>
      </c>
      <c r="G11" s="18">
        <v>42724</v>
      </c>
      <c r="H11" s="18">
        <v>42738</v>
      </c>
      <c r="I11" s="120"/>
      <c r="J11" s="80" t="s">
        <v>0</v>
      </c>
      <c r="K11" s="120"/>
      <c r="L11" s="120"/>
      <c r="M11" s="17" t="s">
        <v>745</v>
      </c>
      <c r="N11" s="121"/>
      <c r="O11" s="120"/>
    </row>
    <row r="12" spans="1:15" x14ac:dyDescent="0.25">
      <c r="A12" s="160" t="s">
        <v>746</v>
      </c>
      <c r="B12" s="158" t="s">
        <v>747</v>
      </c>
      <c r="C12" s="120"/>
      <c r="D12" s="21" t="s">
        <v>187</v>
      </c>
      <c r="E12" s="20" t="s">
        <v>24</v>
      </c>
      <c r="F12" s="19" t="s">
        <v>748</v>
      </c>
      <c r="G12" s="18">
        <v>42727</v>
      </c>
      <c r="H12" s="18">
        <v>42739</v>
      </c>
      <c r="I12" s="159">
        <v>42755</v>
      </c>
      <c r="J12" s="80" t="s">
        <v>0</v>
      </c>
      <c r="K12" s="120" t="s">
        <v>0</v>
      </c>
      <c r="L12" s="120" t="s">
        <v>0</v>
      </c>
      <c r="M12" s="17" t="s">
        <v>749</v>
      </c>
      <c r="N12" s="121" t="s">
        <v>25</v>
      </c>
      <c r="O12" s="120" t="s">
        <v>750</v>
      </c>
    </row>
    <row r="13" spans="1:15" x14ac:dyDescent="0.25">
      <c r="A13" s="120"/>
      <c r="B13" s="120"/>
      <c r="C13" s="120"/>
      <c r="D13" s="21" t="s">
        <v>504</v>
      </c>
      <c r="E13" s="20" t="s">
        <v>24</v>
      </c>
      <c r="F13" s="19" t="s">
        <v>751</v>
      </c>
      <c r="G13" s="18">
        <v>42746</v>
      </c>
      <c r="H13" s="18">
        <v>42754</v>
      </c>
      <c r="I13" s="120"/>
      <c r="J13" s="80" t="s">
        <v>0</v>
      </c>
      <c r="K13" s="120"/>
      <c r="L13" s="120"/>
      <c r="M13" s="17"/>
      <c r="N13" s="121"/>
      <c r="O13" s="120"/>
    </row>
    <row r="14" spans="1:15" ht="15" customHeight="1" x14ac:dyDescent="0.25">
      <c r="A14" s="160" t="s">
        <v>752</v>
      </c>
      <c r="B14" s="158" t="s">
        <v>753</v>
      </c>
      <c r="C14" s="120"/>
      <c r="D14" s="20"/>
      <c r="E14" s="20"/>
      <c r="F14" s="23"/>
      <c r="G14" s="18"/>
      <c r="H14" s="20"/>
      <c r="I14" s="120" t="s">
        <v>51</v>
      </c>
      <c r="J14" s="80"/>
      <c r="K14" s="120" t="s">
        <v>1</v>
      </c>
      <c r="L14" s="120" t="s">
        <v>190</v>
      </c>
      <c r="M14" s="17"/>
      <c r="N14" s="121" t="s">
        <v>53</v>
      </c>
      <c r="O14" s="120"/>
    </row>
    <row r="15" spans="1:15" x14ac:dyDescent="0.25">
      <c r="A15" s="120"/>
      <c r="B15" s="120"/>
      <c r="C15" s="120"/>
      <c r="D15" s="20"/>
      <c r="E15" s="20"/>
      <c r="F15" s="23"/>
      <c r="G15" s="18"/>
      <c r="H15" s="20"/>
      <c r="I15" s="120"/>
      <c r="J15" s="80"/>
      <c r="K15" s="120"/>
      <c r="L15" s="120"/>
      <c r="M15" s="17"/>
      <c r="N15" s="121"/>
      <c r="O15" s="120"/>
    </row>
    <row r="16" spans="1:15" ht="15" customHeight="1" x14ac:dyDescent="0.25">
      <c r="A16" s="160" t="s">
        <v>754</v>
      </c>
      <c r="B16" s="158" t="s">
        <v>755</v>
      </c>
      <c r="C16" s="120"/>
      <c r="D16" s="21" t="s">
        <v>187</v>
      </c>
      <c r="E16" s="20" t="s">
        <v>24</v>
      </c>
      <c r="F16" s="19" t="s">
        <v>756</v>
      </c>
      <c r="G16" s="18">
        <v>42740</v>
      </c>
      <c r="H16" s="18" t="s">
        <v>51</v>
      </c>
      <c r="I16" s="159" t="s">
        <v>51</v>
      </c>
      <c r="J16" s="80" t="s">
        <v>1</v>
      </c>
      <c r="K16" s="120" t="s">
        <v>1</v>
      </c>
      <c r="L16" s="120" t="s">
        <v>190</v>
      </c>
      <c r="M16" s="17" t="s">
        <v>757</v>
      </c>
      <c r="N16" s="121" t="s">
        <v>53</v>
      </c>
      <c r="O16" s="120"/>
    </row>
    <row r="17" spans="1:15" x14ac:dyDescent="0.25">
      <c r="A17" s="120"/>
      <c r="B17" s="120"/>
      <c r="C17" s="120"/>
      <c r="D17" s="20"/>
      <c r="E17" s="20"/>
      <c r="F17" s="23"/>
      <c r="G17" s="18"/>
      <c r="H17" s="18"/>
      <c r="I17" s="159"/>
      <c r="J17" s="80"/>
      <c r="K17" s="120"/>
      <c r="L17" s="120"/>
      <c r="M17" s="17"/>
      <c r="N17" s="121"/>
      <c r="O17" s="120"/>
    </row>
    <row r="18" spans="1:15" x14ac:dyDescent="0.25">
      <c r="A18" s="160" t="s">
        <v>758</v>
      </c>
      <c r="B18" s="158" t="s">
        <v>759</v>
      </c>
      <c r="C18" s="120"/>
      <c r="D18" s="21" t="s">
        <v>32</v>
      </c>
      <c r="E18" s="20" t="s">
        <v>24</v>
      </c>
      <c r="F18" s="19" t="s">
        <v>760</v>
      </c>
      <c r="G18" s="18">
        <v>42802</v>
      </c>
      <c r="H18" s="18">
        <v>42802</v>
      </c>
      <c r="I18" s="159">
        <v>42807</v>
      </c>
      <c r="J18" s="80" t="s">
        <v>0</v>
      </c>
      <c r="K18" s="120" t="s">
        <v>0</v>
      </c>
      <c r="L18" s="120" t="s">
        <v>0</v>
      </c>
      <c r="M18" s="17" t="s">
        <v>761</v>
      </c>
      <c r="N18" s="121" t="s">
        <v>25</v>
      </c>
      <c r="O18" s="120" t="s">
        <v>762</v>
      </c>
    </row>
    <row r="19" spans="1:15" x14ac:dyDescent="0.25">
      <c r="A19" s="120"/>
      <c r="B19" s="120"/>
      <c r="C19" s="120"/>
      <c r="D19" s="21" t="s">
        <v>499</v>
      </c>
      <c r="E19" s="20" t="s">
        <v>24</v>
      </c>
      <c r="F19" s="19" t="s">
        <v>763</v>
      </c>
      <c r="G19" s="22">
        <v>42804</v>
      </c>
      <c r="H19" s="18">
        <v>42804</v>
      </c>
      <c r="I19" s="120"/>
      <c r="J19" s="80" t="s">
        <v>0</v>
      </c>
      <c r="K19" s="120"/>
      <c r="L19" s="120"/>
      <c r="M19" s="17"/>
      <c r="N19" s="121"/>
      <c r="O19" s="120"/>
    </row>
    <row r="20" spans="1:15" x14ac:dyDescent="0.25">
      <c r="A20" s="160" t="s">
        <v>764</v>
      </c>
      <c r="B20" s="158" t="s">
        <v>765</v>
      </c>
      <c r="C20" s="120"/>
      <c r="D20" s="21" t="s">
        <v>23</v>
      </c>
      <c r="E20" s="20" t="s">
        <v>24</v>
      </c>
      <c r="F20" s="19" t="s">
        <v>766</v>
      </c>
      <c r="G20" s="18">
        <v>42753</v>
      </c>
      <c r="H20" s="18">
        <v>42758</v>
      </c>
      <c r="I20" s="159" t="s">
        <v>51</v>
      </c>
      <c r="J20" s="80" t="s">
        <v>0</v>
      </c>
      <c r="K20" s="120" t="s">
        <v>1</v>
      </c>
      <c r="L20" s="120" t="s">
        <v>190</v>
      </c>
      <c r="M20" s="17" t="s">
        <v>767</v>
      </c>
      <c r="N20" s="121" t="s">
        <v>53</v>
      </c>
      <c r="O20" s="120"/>
    </row>
    <row r="21" spans="1:15" x14ac:dyDescent="0.25">
      <c r="A21" s="120"/>
      <c r="B21" s="120"/>
      <c r="C21" s="120"/>
      <c r="D21" s="21" t="s">
        <v>32</v>
      </c>
      <c r="E21" s="20" t="s">
        <v>24</v>
      </c>
      <c r="F21" s="19" t="s">
        <v>768</v>
      </c>
      <c r="G21" s="18">
        <v>42814</v>
      </c>
      <c r="H21" s="18">
        <v>42816</v>
      </c>
      <c r="I21" s="159"/>
      <c r="J21" s="80" t="s">
        <v>0</v>
      </c>
      <c r="K21" s="120"/>
      <c r="L21" s="120"/>
      <c r="M21" s="17" t="s">
        <v>769</v>
      </c>
      <c r="N21" s="121"/>
      <c r="O21" s="120"/>
    </row>
    <row r="22" spans="1:15" x14ac:dyDescent="0.25">
      <c r="A22" s="160" t="s">
        <v>770</v>
      </c>
      <c r="B22" s="158" t="s">
        <v>771</v>
      </c>
      <c r="C22" s="120"/>
      <c r="D22" s="20"/>
      <c r="E22" s="20"/>
      <c r="F22" s="23"/>
      <c r="G22" s="18"/>
      <c r="H22" s="18"/>
      <c r="I22" s="120" t="s">
        <v>51</v>
      </c>
      <c r="J22" s="80"/>
      <c r="K22" s="120" t="s">
        <v>1</v>
      </c>
      <c r="L22" s="120" t="s">
        <v>190</v>
      </c>
      <c r="M22" s="17"/>
      <c r="N22" s="121" t="s">
        <v>53</v>
      </c>
      <c r="O22" s="120"/>
    </row>
    <row r="23" spans="1:15" x14ac:dyDescent="0.25">
      <c r="A23" s="120"/>
      <c r="B23" s="120"/>
      <c r="C23" s="120"/>
      <c r="D23" s="20"/>
      <c r="E23" s="20"/>
      <c r="F23" s="23"/>
      <c r="G23" s="18"/>
      <c r="H23" s="20"/>
      <c r="I23" s="120"/>
      <c r="J23" s="80"/>
      <c r="K23" s="120"/>
      <c r="L23" s="120"/>
      <c r="M23" s="17"/>
      <c r="N23" s="121"/>
      <c r="O23" s="120"/>
    </row>
    <row r="24" spans="1:15" ht="15" customHeight="1" x14ac:dyDescent="0.25">
      <c r="A24" s="164" t="s">
        <v>772</v>
      </c>
      <c r="B24" s="158" t="s">
        <v>773</v>
      </c>
      <c r="C24" s="120"/>
      <c r="D24" s="21" t="s">
        <v>504</v>
      </c>
      <c r="E24" s="20" t="s">
        <v>24</v>
      </c>
      <c r="F24" s="19" t="s">
        <v>774</v>
      </c>
      <c r="G24" s="18">
        <v>42740</v>
      </c>
      <c r="H24" s="18">
        <v>42816</v>
      </c>
      <c r="I24" s="159">
        <f ca="1">TODAY()</f>
        <v>43486</v>
      </c>
      <c r="J24" s="32" t="s">
        <v>0</v>
      </c>
      <c r="K24" s="120" t="s">
        <v>0</v>
      </c>
      <c r="L24" s="120" t="s">
        <v>0</v>
      </c>
      <c r="M24" s="17" t="s">
        <v>775</v>
      </c>
      <c r="N24" s="121" t="s">
        <v>25</v>
      </c>
      <c r="O24" s="120" t="s">
        <v>776</v>
      </c>
    </row>
    <row r="25" spans="1:15" x14ac:dyDescent="0.25">
      <c r="A25" s="164"/>
      <c r="B25" s="120"/>
      <c r="C25" s="120"/>
      <c r="D25" s="21" t="s">
        <v>492</v>
      </c>
      <c r="E25" s="20" t="s">
        <v>24</v>
      </c>
      <c r="F25" s="19" t="s">
        <v>777</v>
      </c>
      <c r="G25" s="18">
        <v>42744</v>
      </c>
      <c r="H25" s="18">
        <v>42748</v>
      </c>
      <c r="I25" s="120"/>
      <c r="J25" s="80" t="s">
        <v>0</v>
      </c>
      <c r="K25" s="120"/>
      <c r="L25" s="120"/>
      <c r="M25" s="17" t="s">
        <v>778</v>
      </c>
      <c r="N25" s="121"/>
      <c r="O25" s="120"/>
    </row>
    <row r="26" spans="1:15" x14ac:dyDescent="0.25">
      <c r="A26" s="161" t="s">
        <v>779</v>
      </c>
      <c r="B26" s="158" t="s">
        <v>780</v>
      </c>
      <c r="C26" s="158"/>
      <c r="D26" s="21" t="s">
        <v>27</v>
      </c>
      <c r="E26" s="20" t="s">
        <v>24</v>
      </c>
      <c r="F26" s="28" t="s">
        <v>781</v>
      </c>
      <c r="G26" s="27">
        <v>42758</v>
      </c>
      <c r="H26" s="18">
        <v>42810</v>
      </c>
      <c r="I26" s="159">
        <v>42821</v>
      </c>
      <c r="J26" s="80" t="s">
        <v>0</v>
      </c>
      <c r="K26" s="120" t="s">
        <v>0</v>
      </c>
      <c r="L26" s="120" t="s">
        <v>0</v>
      </c>
      <c r="M26" s="17"/>
      <c r="N26" s="121" t="s">
        <v>25</v>
      </c>
      <c r="O26" s="120" t="s">
        <v>782</v>
      </c>
    </row>
    <row r="27" spans="1:15" x14ac:dyDescent="0.25">
      <c r="A27" s="162"/>
      <c r="B27" s="120"/>
      <c r="C27" s="120"/>
      <c r="D27" s="21" t="s">
        <v>482</v>
      </c>
      <c r="E27" s="20" t="s">
        <v>24</v>
      </c>
      <c r="F27" s="19" t="s">
        <v>783</v>
      </c>
      <c r="G27" s="18">
        <v>42807</v>
      </c>
      <c r="H27" s="20"/>
      <c r="I27" s="120"/>
      <c r="J27" s="80" t="s">
        <v>0</v>
      </c>
      <c r="K27" s="120"/>
      <c r="L27" s="120"/>
      <c r="M27" s="17"/>
      <c r="N27" s="121"/>
      <c r="O27" s="120"/>
    </row>
    <row r="28" spans="1:15" x14ac:dyDescent="0.25">
      <c r="A28" s="160" t="s">
        <v>784</v>
      </c>
      <c r="B28" s="158" t="s">
        <v>785</v>
      </c>
      <c r="C28" s="120"/>
      <c r="D28" s="21" t="s">
        <v>482</v>
      </c>
      <c r="E28" s="20" t="s">
        <v>24</v>
      </c>
      <c r="F28" s="19" t="s">
        <v>786</v>
      </c>
      <c r="G28" s="18">
        <v>42765</v>
      </c>
      <c r="H28" s="18">
        <v>42767</v>
      </c>
      <c r="I28" s="158" t="s">
        <v>51</v>
      </c>
      <c r="J28" s="80" t="s">
        <v>0</v>
      </c>
      <c r="K28" s="120" t="s">
        <v>1</v>
      </c>
      <c r="L28" s="120" t="s">
        <v>190</v>
      </c>
      <c r="M28" s="17" t="s">
        <v>787</v>
      </c>
      <c r="N28" s="121" t="s">
        <v>53</v>
      </c>
      <c r="O28" s="120"/>
    </row>
    <row r="29" spans="1:15" x14ac:dyDescent="0.25">
      <c r="A29" s="120"/>
      <c r="B29" s="120"/>
      <c r="C29" s="120"/>
      <c r="D29" s="21" t="s">
        <v>504</v>
      </c>
      <c r="E29" s="20" t="s">
        <v>24</v>
      </c>
      <c r="F29" s="19" t="s">
        <v>788</v>
      </c>
      <c r="G29" s="18">
        <v>42767</v>
      </c>
      <c r="H29" s="18">
        <v>42787</v>
      </c>
      <c r="I29" s="120"/>
      <c r="J29" s="80" t="s">
        <v>0</v>
      </c>
      <c r="K29" s="120"/>
      <c r="L29" s="120"/>
      <c r="M29" s="17"/>
      <c r="N29" s="121"/>
      <c r="O29" s="120"/>
    </row>
    <row r="30" spans="1:15" x14ac:dyDescent="0.25">
      <c r="A30" s="160" t="s">
        <v>789</v>
      </c>
      <c r="B30" s="158" t="s">
        <v>790</v>
      </c>
      <c r="C30" s="158" t="s">
        <v>791</v>
      </c>
      <c r="D30" s="21" t="s">
        <v>476</v>
      </c>
      <c r="E30" s="20" t="s">
        <v>24</v>
      </c>
      <c r="F30" s="19" t="s">
        <v>792</v>
      </c>
      <c r="G30" s="18">
        <v>42774</v>
      </c>
      <c r="H30" s="18">
        <v>42776</v>
      </c>
      <c r="I30" s="159">
        <v>42781</v>
      </c>
      <c r="J30" s="80" t="s">
        <v>0</v>
      </c>
      <c r="K30" s="120" t="s">
        <v>0</v>
      </c>
      <c r="L30" s="120" t="s">
        <v>0</v>
      </c>
      <c r="M30" s="24" t="s">
        <v>793</v>
      </c>
      <c r="N30" s="121" t="s">
        <v>25</v>
      </c>
      <c r="O30" s="120" t="s">
        <v>794</v>
      </c>
    </row>
    <row r="31" spans="1:15" x14ac:dyDescent="0.25">
      <c r="A31" s="120"/>
      <c r="B31" s="120"/>
      <c r="C31" s="120"/>
      <c r="D31" s="21" t="s">
        <v>489</v>
      </c>
      <c r="E31" s="20" t="s">
        <v>24</v>
      </c>
      <c r="F31" s="19" t="s">
        <v>795</v>
      </c>
      <c r="G31" s="18">
        <v>42775</v>
      </c>
      <c r="H31" s="18">
        <v>42779</v>
      </c>
      <c r="I31" s="120"/>
      <c r="J31" s="80" t="s">
        <v>0</v>
      </c>
      <c r="K31" s="120"/>
      <c r="L31" s="120"/>
      <c r="M31" s="17"/>
      <c r="N31" s="121"/>
      <c r="O31" s="120"/>
    </row>
    <row r="32" spans="1:15" x14ac:dyDescent="0.25">
      <c r="A32" s="160" t="s">
        <v>796</v>
      </c>
      <c r="B32" s="158" t="s">
        <v>797</v>
      </c>
      <c r="C32" s="158" t="s">
        <v>798</v>
      </c>
      <c r="D32" s="21" t="s">
        <v>492</v>
      </c>
      <c r="E32" s="20" t="s">
        <v>24</v>
      </c>
      <c r="F32" s="19" t="s">
        <v>799</v>
      </c>
      <c r="G32" s="22"/>
      <c r="H32" s="18" t="s">
        <v>51</v>
      </c>
      <c r="I32" s="159" t="s">
        <v>51</v>
      </c>
      <c r="J32" s="80" t="s">
        <v>1</v>
      </c>
      <c r="K32" s="120" t="s">
        <v>1</v>
      </c>
      <c r="L32" s="120" t="s">
        <v>190</v>
      </c>
      <c r="M32" s="17" t="s">
        <v>800</v>
      </c>
      <c r="N32" s="121" t="s">
        <v>53</v>
      </c>
      <c r="O32" s="120"/>
    </row>
    <row r="33" spans="1:15" x14ac:dyDescent="0.25">
      <c r="A33" s="120"/>
      <c r="B33" s="120"/>
      <c r="C33" s="120"/>
      <c r="D33" s="20"/>
      <c r="E33" s="20"/>
      <c r="F33" s="23"/>
      <c r="G33" s="18"/>
      <c r="H33" s="18"/>
      <c r="I33" s="159"/>
      <c r="J33" s="80"/>
      <c r="K33" s="120"/>
      <c r="L33" s="120"/>
      <c r="M33" s="17"/>
      <c r="N33" s="121"/>
      <c r="O33" s="120"/>
    </row>
    <row r="34" spans="1:15" x14ac:dyDescent="0.25">
      <c r="A34" s="160" t="s">
        <v>801</v>
      </c>
      <c r="B34" s="158" t="s">
        <v>802</v>
      </c>
      <c r="C34" s="120"/>
      <c r="D34" s="21" t="s">
        <v>476</v>
      </c>
      <c r="E34" s="20" t="s">
        <v>24</v>
      </c>
      <c r="F34" s="19" t="s">
        <v>803</v>
      </c>
      <c r="G34" s="18">
        <v>42776</v>
      </c>
      <c r="H34" s="18">
        <v>42779</v>
      </c>
      <c r="I34" s="159">
        <v>42789</v>
      </c>
      <c r="J34" s="80" t="s">
        <v>0</v>
      </c>
      <c r="K34" s="120" t="s">
        <v>0</v>
      </c>
      <c r="L34" s="120" t="s">
        <v>1</v>
      </c>
      <c r="M34" s="17" t="s">
        <v>804</v>
      </c>
      <c r="N34" s="121" t="s">
        <v>53</v>
      </c>
      <c r="O34" s="120"/>
    </row>
    <row r="35" spans="1:15" x14ac:dyDescent="0.25">
      <c r="A35" s="120"/>
      <c r="B35" s="120"/>
      <c r="C35" s="120"/>
      <c r="D35" s="21" t="s">
        <v>187</v>
      </c>
      <c r="E35" s="20" t="s">
        <v>24</v>
      </c>
      <c r="F35" s="19" t="s">
        <v>805</v>
      </c>
      <c r="G35" s="18">
        <v>42783</v>
      </c>
      <c r="H35" s="22">
        <v>42788</v>
      </c>
      <c r="I35" s="120"/>
      <c r="J35" s="80" t="s">
        <v>0</v>
      </c>
      <c r="K35" s="120"/>
      <c r="L35" s="120"/>
      <c r="M35" s="17"/>
      <c r="N35" s="121"/>
      <c r="O35" s="120"/>
    </row>
    <row r="36" spans="1:15" x14ac:dyDescent="0.25">
      <c r="A36" s="160" t="s">
        <v>806</v>
      </c>
      <c r="B36" s="158" t="s">
        <v>807</v>
      </c>
      <c r="C36" s="158" t="s">
        <v>808</v>
      </c>
      <c r="D36" s="21" t="s">
        <v>485</v>
      </c>
      <c r="E36" s="20" t="s">
        <v>24</v>
      </c>
      <c r="F36" s="19" t="s">
        <v>809</v>
      </c>
      <c r="G36" s="22" t="s">
        <v>810</v>
      </c>
      <c r="H36" s="22">
        <v>42811</v>
      </c>
      <c r="I36" s="160">
        <v>42817</v>
      </c>
      <c r="J36" s="80" t="s">
        <v>0</v>
      </c>
      <c r="K36" s="120" t="s">
        <v>0</v>
      </c>
      <c r="L36" s="120" t="s">
        <v>0</v>
      </c>
      <c r="M36" s="17" t="s">
        <v>811</v>
      </c>
      <c r="N36" s="121" t="s">
        <v>25</v>
      </c>
      <c r="O36" s="163" t="s">
        <v>812</v>
      </c>
    </row>
    <row r="37" spans="1:15" x14ac:dyDescent="0.25">
      <c r="A37" s="120"/>
      <c r="B37" s="120"/>
      <c r="C37" s="120"/>
      <c r="D37" s="21" t="s">
        <v>27</v>
      </c>
      <c r="E37" s="20" t="s">
        <v>24</v>
      </c>
      <c r="F37" s="19" t="s">
        <v>813</v>
      </c>
      <c r="G37" s="18">
        <v>42814</v>
      </c>
      <c r="H37" s="18">
        <v>42817</v>
      </c>
      <c r="I37" s="159"/>
      <c r="J37" s="80" t="s">
        <v>0</v>
      </c>
      <c r="K37" s="120"/>
      <c r="L37" s="120"/>
      <c r="M37" s="17" t="s">
        <v>814</v>
      </c>
      <c r="N37" s="121"/>
      <c r="O37" s="120"/>
    </row>
    <row r="38" spans="1:15" x14ac:dyDescent="0.25">
      <c r="A38" s="160" t="s">
        <v>815</v>
      </c>
      <c r="B38" s="158" t="s">
        <v>816</v>
      </c>
      <c r="C38" s="158" t="s">
        <v>817</v>
      </c>
      <c r="D38" s="21" t="s">
        <v>30</v>
      </c>
      <c r="E38" s="20" t="s">
        <v>24</v>
      </c>
      <c r="F38" s="19" t="s">
        <v>818</v>
      </c>
      <c r="G38" s="18">
        <v>42809</v>
      </c>
      <c r="H38" s="18">
        <v>42811</v>
      </c>
      <c r="I38" s="159">
        <v>42811</v>
      </c>
      <c r="J38" s="80" t="s">
        <v>0</v>
      </c>
      <c r="K38" s="120" t="s">
        <v>0</v>
      </c>
      <c r="L38" s="120" t="s">
        <v>0</v>
      </c>
      <c r="M38" s="17" t="s">
        <v>819</v>
      </c>
      <c r="N38" s="121" t="s">
        <v>25</v>
      </c>
      <c r="O38" s="120" t="s">
        <v>820</v>
      </c>
    </row>
    <row r="39" spans="1:15" x14ac:dyDescent="0.25">
      <c r="A39" s="120"/>
      <c r="B39" s="120"/>
      <c r="C39" s="120"/>
      <c r="D39" s="21" t="s">
        <v>161</v>
      </c>
      <c r="E39" s="20" t="s">
        <v>24</v>
      </c>
      <c r="F39" s="19" t="s">
        <v>821</v>
      </c>
      <c r="G39" s="22">
        <v>42809</v>
      </c>
      <c r="H39" s="22">
        <v>42810</v>
      </c>
      <c r="I39" s="120"/>
      <c r="J39" s="80" t="s">
        <v>0</v>
      </c>
      <c r="K39" s="120"/>
      <c r="L39" s="120"/>
      <c r="M39" s="17" t="s">
        <v>822</v>
      </c>
      <c r="N39" s="121"/>
      <c r="O39" s="120"/>
    </row>
    <row r="40" spans="1:15" x14ac:dyDescent="0.25">
      <c r="A40" s="160" t="s">
        <v>823</v>
      </c>
      <c r="B40" s="158" t="s">
        <v>824</v>
      </c>
      <c r="C40" s="158" t="s">
        <v>825</v>
      </c>
      <c r="D40" s="21" t="s">
        <v>32</v>
      </c>
      <c r="E40" s="20" t="s">
        <v>24</v>
      </c>
      <c r="F40" s="19" t="s">
        <v>826</v>
      </c>
      <c r="G40" s="18">
        <v>42779</v>
      </c>
      <c r="H40" s="18">
        <v>42780</v>
      </c>
      <c r="I40" s="159">
        <v>42788</v>
      </c>
      <c r="J40" s="80" t="s">
        <v>0</v>
      </c>
      <c r="K40" s="120" t="s">
        <v>2</v>
      </c>
      <c r="L40" s="120" t="s">
        <v>1</v>
      </c>
      <c r="M40" s="17" t="s">
        <v>827</v>
      </c>
      <c r="N40" s="121" t="s">
        <v>53</v>
      </c>
      <c r="O40" s="120"/>
    </row>
    <row r="41" spans="1:15" x14ac:dyDescent="0.25">
      <c r="A41" s="120"/>
      <c r="B41" s="120"/>
      <c r="C41" s="120"/>
      <c r="D41" s="21" t="s">
        <v>482</v>
      </c>
      <c r="E41" s="20" t="s">
        <v>24</v>
      </c>
      <c r="F41" s="19" t="s">
        <v>828</v>
      </c>
      <c r="G41" s="18">
        <v>42781</v>
      </c>
      <c r="H41" s="18">
        <v>42783</v>
      </c>
      <c r="I41" s="120"/>
      <c r="J41" s="80" t="s">
        <v>0</v>
      </c>
      <c r="K41" s="120"/>
      <c r="L41" s="120"/>
      <c r="M41" s="17" t="s">
        <v>829</v>
      </c>
      <c r="N41" s="121"/>
      <c r="O41" s="120"/>
    </row>
    <row r="42" spans="1:15" x14ac:dyDescent="0.25">
      <c r="A42" s="161" t="s">
        <v>830</v>
      </c>
      <c r="B42" s="158" t="s">
        <v>831</v>
      </c>
      <c r="C42" s="158" t="s">
        <v>832</v>
      </c>
      <c r="D42" s="21" t="s">
        <v>23</v>
      </c>
      <c r="E42" s="20" t="s">
        <v>24</v>
      </c>
      <c r="F42" s="19" t="s">
        <v>833</v>
      </c>
      <c r="G42" s="18">
        <v>42802</v>
      </c>
      <c r="H42" s="18">
        <v>42804</v>
      </c>
      <c r="I42" s="159">
        <v>42822</v>
      </c>
      <c r="J42" s="80" t="s">
        <v>0</v>
      </c>
      <c r="K42" s="120" t="s">
        <v>2</v>
      </c>
      <c r="L42" s="120" t="s">
        <v>1</v>
      </c>
      <c r="M42" s="17" t="s">
        <v>834</v>
      </c>
      <c r="N42" s="121" t="s">
        <v>53</v>
      </c>
      <c r="O42" s="120"/>
    </row>
    <row r="43" spans="1:15" x14ac:dyDescent="0.25">
      <c r="A43" s="162"/>
      <c r="B43" s="120"/>
      <c r="C43" s="120"/>
      <c r="D43" s="21" t="s">
        <v>27</v>
      </c>
      <c r="E43" s="20" t="s">
        <v>24</v>
      </c>
      <c r="F43" s="19" t="s">
        <v>835</v>
      </c>
      <c r="G43" s="18">
        <v>42810</v>
      </c>
      <c r="H43" s="18">
        <v>42811</v>
      </c>
      <c r="I43" s="120"/>
      <c r="J43" s="80" t="s">
        <v>0</v>
      </c>
      <c r="K43" s="120"/>
      <c r="L43" s="120"/>
      <c r="M43" s="17"/>
      <c r="N43" s="121"/>
      <c r="O43" s="120"/>
    </row>
    <row r="44" spans="1:15" ht="16.5" customHeight="1" x14ac:dyDescent="0.25">
      <c r="A44" s="160" t="s">
        <v>836</v>
      </c>
      <c r="B44" s="158" t="s">
        <v>837</v>
      </c>
      <c r="C44" s="158" t="s">
        <v>838</v>
      </c>
      <c r="D44" s="21" t="s">
        <v>492</v>
      </c>
      <c r="E44" s="20" t="s">
        <v>24</v>
      </c>
      <c r="F44" s="19" t="s">
        <v>839</v>
      </c>
      <c r="G44" s="18">
        <v>42773</v>
      </c>
      <c r="H44" s="18">
        <v>42779</v>
      </c>
      <c r="I44" s="159">
        <v>42797</v>
      </c>
      <c r="J44" s="80" t="s">
        <v>0</v>
      </c>
      <c r="K44" s="120" t="s">
        <v>0</v>
      </c>
      <c r="L44" s="120" t="s">
        <v>0</v>
      </c>
      <c r="M44" s="24" t="s">
        <v>840</v>
      </c>
      <c r="N44" s="121" t="s">
        <v>25</v>
      </c>
      <c r="O44" s="163" t="s">
        <v>841</v>
      </c>
    </row>
    <row r="45" spans="1:15" x14ac:dyDescent="0.25">
      <c r="A45" s="120"/>
      <c r="B45" s="120"/>
      <c r="C45" s="120"/>
      <c r="D45" s="21" t="s">
        <v>161</v>
      </c>
      <c r="E45" s="20" t="s">
        <v>24</v>
      </c>
      <c r="F45" s="19" t="s">
        <v>842</v>
      </c>
      <c r="G45" s="18">
        <v>42779</v>
      </c>
      <c r="H45" s="18">
        <v>42783</v>
      </c>
      <c r="I45" s="120"/>
      <c r="J45" s="80" t="s">
        <v>0</v>
      </c>
      <c r="K45" s="120"/>
      <c r="L45" s="120"/>
      <c r="M45" s="17" t="s">
        <v>843</v>
      </c>
      <c r="N45" s="121"/>
      <c r="O45" s="120"/>
    </row>
    <row r="46" spans="1:15" x14ac:dyDescent="0.25">
      <c r="A46" s="160" t="s">
        <v>844</v>
      </c>
      <c r="B46" s="158" t="s">
        <v>845</v>
      </c>
      <c r="C46" s="158" t="s">
        <v>832</v>
      </c>
      <c r="D46" s="21" t="s">
        <v>32</v>
      </c>
      <c r="E46" s="20" t="s">
        <v>24</v>
      </c>
      <c r="F46" s="19" t="s">
        <v>846</v>
      </c>
      <c r="G46" s="18">
        <v>42809</v>
      </c>
      <c r="H46" s="18">
        <v>42811</v>
      </c>
      <c r="I46" s="160">
        <v>42822</v>
      </c>
      <c r="J46" s="80" t="s">
        <v>0</v>
      </c>
      <c r="K46" s="120" t="s">
        <v>0</v>
      </c>
      <c r="L46" s="120" t="s">
        <v>0</v>
      </c>
      <c r="M46" s="17" t="s">
        <v>847</v>
      </c>
      <c r="N46" s="121" t="s">
        <v>25</v>
      </c>
      <c r="O46" s="120" t="s">
        <v>848</v>
      </c>
    </row>
    <row r="47" spans="1:15" x14ac:dyDescent="0.25">
      <c r="A47" s="120"/>
      <c r="B47" s="120"/>
      <c r="C47" s="120"/>
      <c r="D47" s="21" t="s">
        <v>489</v>
      </c>
      <c r="E47" s="20" t="s">
        <v>24</v>
      </c>
      <c r="F47" s="19" t="s">
        <v>849</v>
      </c>
      <c r="G47" s="22" t="s">
        <v>850</v>
      </c>
      <c r="H47" s="22">
        <v>42817</v>
      </c>
      <c r="I47" s="120"/>
      <c r="J47" s="80" t="s">
        <v>0</v>
      </c>
      <c r="K47" s="120"/>
      <c r="L47" s="120"/>
      <c r="M47" s="17"/>
      <c r="N47" s="121"/>
      <c r="O47" s="120"/>
    </row>
    <row r="48" spans="1:15" ht="39" x14ac:dyDescent="0.25">
      <c r="A48" s="162" t="s">
        <v>851</v>
      </c>
      <c r="B48" s="158" t="s">
        <v>852</v>
      </c>
      <c r="C48" s="158" t="s">
        <v>838</v>
      </c>
      <c r="D48" s="21" t="s">
        <v>23</v>
      </c>
      <c r="E48" s="20" t="s">
        <v>24</v>
      </c>
      <c r="F48" s="19" t="s">
        <v>853</v>
      </c>
      <c r="G48" s="18">
        <v>42800</v>
      </c>
      <c r="H48" s="18">
        <v>42801</v>
      </c>
      <c r="I48" s="159">
        <v>42818</v>
      </c>
      <c r="J48" s="80" t="s">
        <v>0</v>
      </c>
      <c r="K48" s="120" t="s">
        <v>0</v>
      </c>
      <c r="L48" s="120" t="s">
        <v>0</v>
      </c>
      <c r="M48" s="24" t="s">
        <v>854</v>
      </c>
      <c r="N48" s="121" t="s">
        <v>25</v>
      </c>
      <c r="O48" s="120" t="s">
        <v>855</v>
      </c>
    </row>
    <row r="49" spans="1:15" x14ac:dyDescent="0.25">
      <c r="A49" s="162"/>
      <c r="B49" s="120"/>
      <c r="C49" s="120"/>
      <c r="D49" s="21" t="s">
        <v>508</v>
      </c>
      <c r="E49" s="20" t="s">
        <v>24</v>
      </c>
      <c r="F49" s="19" t="s">
        <v>856</v>
      </c>
      <c r="G49" s="18">
        <v>42801</v>
      </c>
      <c r="H49" s="18">
        <v>42804</v>
      </c>
      <c r="I49" s="159"/>
      <c r="J49" s="80" t="s">
        <v>0</v>
      </c>
      <c r="K49" s="120"/>
      <c r="L49" s="120"/>
      <c r="M49" s="17" t="s">
        <v>857</v>
      </c>
      <c r="N49" s="121"/>
      <c r="O49" s="120"/>
    </row>
    <row r="50" spans="1:15" x14ac:dyDescent="0.25">
      <c r="A50" s="160" t="s">
        <v>858</v>
      </c>
      <c r="B50" s="158" t="s">
        <v>859</v>
      </c>
      <c r="C50" s="120"/>
      <c r="D50" s="20"/>
      <c r="E50" s="20"/>
      <c r="F50" s="23"/>
      <c r="G50" s="18"/>
      <c r="H50" s="18"/>
      <c r="I50" s="120" t="s">
        <v>51</v>
      </c>
      <c r="J50" s="80"/>
      <c r="K50" s="120" t="s">
        <v>1</v>
      </c>
      <c r="L50" s="120" t="s">
        <v>190</v>
      </c>
      <c r="M50" s="17"/>
      <c r="N50" s="121" t="s">
        <v>53</v>
      </c>
      <c r="O50" s="120"/>
    </row>
    <row r="51" spans="1:15" x14ac:dyDescent="0.25">
      <c r="A51" s="120"/>
      <c r="B51" s="120"/>
      <c r="C51" s="120"/>
      <c r="D51" s="20"/>
      <c r="E51" s="20"/>
      <c r="F51" s="23"/>
      <c r="G51" s="18"/>
      <c r="H51" s="18"/>
      <c r="I51" s="120"/>
      <c r="J51" s="80"/>
      <c r="K51" s="120"/>
      <c r="L51" s="120"/>
      <c r="M51" s="26"/>
      <c r="N51" s="121"/>
      <c r="O51" s="120"/>
    </row>
    <row r="52" spans="1:15" x14ac:dyDescent="0.25">
      <c r="A52" s="160" t="s">
        <v>860</v>
      </c>
      <c r="B52" s="158" t="s">
        <v>861</v>
      </c>
      <c r="C52" s="158"/>
      <c r="D52" s="21" t="s">
        <v>504</v>
      </c>
      <c r="E52" s="20" t="s">
        <v>24</v>
      </c>
      <c r="F52" s="19" t="s">
        <v>862</v>
      </c>
      <c r="G52" s="18">
        <v>42775</v>
      </c>
      <c r="H52" s="18">
        <v>42781</v>
      </c>
      <c r="I52" s="159">
        <v>42788</v>
      </c>
      <c r="J52" s="80" t="s">
        <v>0</v>
      </c>
      <c r="K52" s="120" t="s">
        <v>0</v>
      </c>
      <c r="L52" s="120" t="s">
        <v>0</v>
      </c>
      <c r="M52" s="17" t="s">
        <v>863</v>
      </c>
      <c r="N52" s="121" t="s">
        <v>25</v>
      </c>
      <c r="O52" s="120" t="s">
        <v>864</v>
      </c>
    </row>
    <row r="53" spans="1:15" x14ac:dyDescent="0.25">
      <c r="A53" s="120"/>
      <c r="B53" s="120"/>
      <c r="C53" s="120"/>
      <c r="D53" s="21" t="s">
        <v>187</v>
      </c>
      <c r="E53" s="20" t="s">
        <v>24</v>
      </c>
      <c r="F53" s="19" t="s">
        <v>865</v>
      </c>
      <c r="G53" s="18">
        <v>42776</v>
      </c>
      <c r="H53" s="18">
        <v>42780</v>
      </c>
      <c r="I53" s="159"/>
      <c r="J53" s="80" t="s">
        <v>0</v>
      </c>
      <c r="K53" s="120"/>
      <c r="L53" s="120"/>
      <c r="M53" s="17"/>
      <c r="N53" s="121"/>
      <c r="O53" s="120"/>
    </row>
    <row r="54" spans="1:15" x14ac:dyDescent="0.25">
      <c r="A54" s="160" t="s">
        <v>866</v>
      </c>
      <c r="B54" s="158" t="s">
        <v>867</v>
      </c>
      <c r="C54" s="158" t="s">
        <v>868</v>
      </c>
      <c r="D54" s="21" t="s">
        <v>32</v>
      </c>
      <c r="E54" s="20" t="s">
        <v>24</v>
      </c>
      <c r="F54" s="19" t="s">
        <v>869</v>
      </c>
      <c r="G54" s="18">
        <v>42780</v>
      </c>
      <c r="H54" s="18">
        <v>42796</v>
      </c>
      <c r="I54" s="159">
        <v>42796</v>
      </c>
      <c r="J54" s="80" t="s">
        <v>0</v>
      </c>
      <c r="K54" s="120" t="s">
        <v>0</v>
      </c>
      <c r="L54" s="120" t="s">
        <v>0</v>
      </c>
      <c r="M54" s="17"/>
      <c r="N54" s="121" t="s">
        <v>25</v>
      </c>
      <c r="O54" s="120" t="s">
        <v>870</v>
      </c>
    </row>
    <row r="55" spans="1:15" x14ac:dyDescent="0.25">
      <c r="A55" s="120"/>
      <c r="B55" s="120"/>
      <c r="C55" s="120"/>
      <c r="D55" s="21" t="s">
        <v>161</v>
      </c>
      <c r="E55" s="20" t="s">
        <v>24</v>
      </c>
      <c r="F55" s="19" t="s">
        <v>871</v>
      </c>
      <c r="G55" s="22">
        <v>42783</v>
      </c>
      <c r="H55" s="18">
        <v>42796</v>
      </c>
      <c r="I55" s="120"/>
      <c r="J55" s="80" t="s">
        <v>0</v>
      </c>
      <c r="K55" s="120"/>
      <c r="L55" s="120"/>
      <c r="M55" s="17" t="s">
        <v>872</v>
      </c>
      <c r="N55" s="121"/>
      <c r="O55" s="120"/>
    </row>
    <row r="56" spans="1:15" x14ac:dyDescent="0.25">
      <c r="A56" s="160" t="s">
        <v>873</v>
      </c>
      <c r="B56" s="158" t="s">
        <v>874</v>
      </c>
      <c r="C56" s="120"/>
      <c r="D56" s="21" t="s">
        <v>23</v>
      </c>
      <c r="E56" s="20" t="s">
        <v>24</v>
      </c>
      <c r="F56" s="19" t="s">
        <v>875</v>
      </c>
      <c r="G56" s="18">
        <v>42779</v>
      </c>
      <c r="H56" s="18">
        <v>42787</v>
      </c>
      <c r="I56" s="120"/>
      <c r="J56" s="80" t="s">
        <v>0</v>
      </c>
      <c r="K56" s="120" t="s">
        <v>0</v>
      </c>
      <c r="L56" s="120" t="s">
        <v>0</v>
      </c>
      <c r="M56" s="17" t="s">
        <v>876</v>
      </c>
      <c r="N56" s="121" t="s">
        <v>25</v>
      </c>
      <c r="O56" s="120" t="s">
        <v>877</v>
      </c>
    </row>
    <row r="57" spans="1:15" x14ac:dyDescent="0.25">
      <c r="A57" s="120"/>
      <c r="B57" s="120"/>
      <c r="C57" s="120"/>
      <c r="D57" s="21" t="s">
        <v>161</v>
      </c>
      <c r="E57" s="20" t="s">
        <v>24</v>
      </c>
      <c r="F57" s="19" t="s">
        <v>878</v>
      </c>
      <c r="G57" s="18">
        <v>42802</v>
      </c>
      <c r="H57" s="22">
        <v>42809</v>
      </c>
      <c r="I57" s="120"/>
      <c r="J57" s="80" t="s">
        <v>0</v>
      </c>
      <c r="K57" s="120"/>
      <c r="L57" s="120"/>
      <c r="M57" s="17"/>
      <c r="N57" s="121"/>
      <c r="O57" s="120"/>
    </row>
    <row r="58" spans="1:15" x14ac:dyDescent="0.25">
      <c r="A58" s="161" t="s">
        <v>879</v>
      </c>
      <c r="B58" s="158" t="s">
        <v>880</v>
      </c>
      <c r="C58" s="120"/>
      <c r="D58" s="21" t="s">
        <v>482</v>
      </c>
      <c r="E58" s="20" t="s">
        <v>24</v>
      </c>
      <c r="F58" s="19" t="s">
        <v>881</v>
      </c>
      <c r="G58" s="18">
        <v>42780</v>
      </c>
      <c r="H58" s="18">
        <v>42815</v>
      </c>
      <c r="I58" s="159">
        <v>42821</v>
      </c>
      <c r="J58" s="80" t="s">
        <v>0</v>
      </c>
      <c r="K58" s="120" t="s">
        <v>0</v>
      </c>
      <c r="L58" s="120" t="s">
        <v>0</v>
      </c>
      <c r="M58" s="17" t="s">
        <v>882</v>
      </c>
      <c r="N58" s="121" t="s">
        <v>25</v>
      </c>
      <c r="O58" s="120" t="s">
        <v>883</v>
      </c>
    </row>
    <row r="59" spans="1:15" x14ac:dyDescent="0.25">
      <c r="A59" s="162"/>
      <c r="B59" s="120"/>
      <c r="C59" s="120"/>
      <c r="D59" s="21" t="s">
        <v>476</v>
      </c>
      <c r="E59" s="20" t="s">
        <v>24</v>
      </c>
      <c r="F59" s="19" t="s">
        <v>884</v>
      </c>
      <c r="G59" s="18">
        <v>42811</v>
      </c>
      <c r="H59" s="18">
        <v>42811</v>
      </c>
      <c r="I59" s="120"/>
      <c r="J59" s="80" t="s">
        <v>0</v>
      </c>
      <c r="K59" s="120"/>
      <c r="L59" s="120"/>
      <c r="M59" s="17"/>
      <c r="N59" s="121"/>
      <c r="O59" s="120"/>
    </row>
    <row r="60" spans="1:15" x14ac:dyDescent="0.25">
      <c r="A60" s="160" t="s">
        <v>885</v>
      </c>
      <c r="B60" s="158" t="s">
        <v>886</v>
      </c>
      <c r="C60" s="120"/>
      <c r="D60" s="20"/>
      <c r="E60" s="20"/>
      <c r="F60" s="23"/>
      <c r="G60" s="18"/>
      <c r="H60" s="20"/>
      <c r="I60" s="159" t="s">
        <v>51</v>
      </c>
      <c r="J60" s="80"/>
      <c r="K60" s="158" t="s">
        <v>1</v>
      </c>
      <c r="L60" s="120" t="s">
        <v>190</v>
      </c>
      <c r="M60" s="17" t="s">
        <v>887</v>
      </c>
      <c r="N60" s="121" t="s">
        <v>53</v>
      </c>
      <c r="O60" s="120"/>
    </row>
    <row r="61" spans="1:15" x14ac:dyDescent="0.25">
      <c r="A61" s="120"/>
      <c r="B61" s="120"/>
      <c r="C61" s="120"/>
      <c r="D61" s="20"/>
      <c r="E61" s="20"/>
      <c r="F61" s="23"/>
      <c r="G61" s="18"/>
      <c r="H61" s="20"/>
      <c r="I61" s="120"/>
      <c r="J61" s="80"/>
      <c r="K61" s="120"/>
      <c r="L61" s="120"/>
      <c r="M61" s="17"/>
      <c r="N61" s="121"/>
      <c r="O61" s="120"/>
    </row>
    <row r="62" spans="1:15" x14ac:dyDescent="0.25">
      <c r="A62" s="160" t="s">
        <v>888</v>
      </c>
      <c r="B62" s="158" t="s">
        <v>889</v>
      </c>
      <c r="C62" s="120"/>
      <c r="D62" s="21" t="s">
        <v>492</v>
      </c>
      <c r="E62" s="20" t="s">
        <v>24</v>
      </c>
      <c r="F62" s="19" t="s">
        <v>890</v>
      </c>
      <c r="G62" s="18">
        <v>42787</v>
      </c>
      <c r="H62" s="18">
        <v>42793</v>
      </c>
      <c r="I62" s="159">
        <v>42817</v>
      </c>
      <c r="J62" s="80" t="s">
        <v>0</v>
      </c>
      <c r="K62" s="120" t="s">
        <v>0</v>
      </c>
      <c r="L62" s="120" t="s">
        <v>0</v>
      </c>
      <c r="M62" s="17" t="s">
        <v>891</v>
      </c>
      <c r="N62" s="121" t="s">
        <v>25</v>
      </c>
      <c r="O62" s="120" t="s">
        <v>892</v>
      </c>
    </row>
    <row r="63" spans="1:15" x14ac:dyDescent="0.25">
      <c r="A63" s="120"/>
      <c r="B63" s="120"/>
      <c r="C63" s="120"/>
      <c r="D63" s="21" t="s">
        <v>32</v>
      </c>
      <c r="E63" s="20" t="s">
        <v>24</v>
      </c>
      <c r="F63" s="19" t="s">
        <v>893</v>
      </c>
      <c r="G63" s="18">
        <v>42787</v>
      </c>
      <c r="H63" s="18">
        <v>42794</v>
      </c>
      <c r="I63" s="159"/>
      <c r="J63" s="80" t="s">
        <v>0</v>
      </c>
      <c r="K63" s="120"/>
      <c r="L63" s="120"/>
      <c r="M63" s="17"/>
      <c r="N63" s="121"/>
      <c r="O63" s="120"/>
    </row>
    <row r="64" spans="1:15" x14ac:dyDescent="0.25">
      <c r="A64" s="160" t="s">
        <v>894</v>
      </c>
      <c r="B64" s="158" t="s">
        <v>895</v>
      </c>
      <c r="C64" s="158" t="s">
        <v>832</v>
      </c>
      <c r="D64" s="21" t="s">
        <v>492</v>
      </c>
      <c r="E64" s="20" t="s">
        <v>24</v>
      </c>
      <c r="F64" s="19" t="s">
        <v>896</v>
      </c>
      <c r="G64" s="18">
        <v>42801</v>
      </c>
      <c r="H64" s="20" t="s">
        <v>51</v>
      </c>
      <c r="I64" s="120" t="s">
        <v>51</v>
      </c>
      <c r="J64" s="80" t="s">
        <v>1</v>
      </c>
      <c r="K64" s="120" t="s">
        <v>1</v>
      </c>
      <c r="L64" s="120" t="s">
        <v>190</v>
      </c>
      <c r="M64" s="17" t="s">
        <v>897</v>
      </c>
      <c r="N64" s="121" t="s">
        <v>53</v>
      </c>
      <c r="O64" s="120"/>
    </row>
    <row r="65" spans="1:15" x14ac:dyDescent="0.25">
      <c r="A65" s="120"/>
      <c r="B65" s="120"/>
      <c r="C65" s="120"/>
      <c r="D65" s="20"/>
      <c r="E65" s="20"/>
      <c r="F65" s="23"/>
      <c r="G65" s="18"/>
      <c r="H65" s="18"/>
      <c r="I65" s="120"/>
      <c r="J65" s="80"/>
      <c r="K65" s="120"/>
      <c r="L65" s="120"/>
      <c r="M65" s="17"/>
      <c r="N65" s="121"/>
      <c r="O65" s="120"/>
    </row>
    <row r="66" spans="1:15" x14ac:dyDescent="0.25">
      <c r="A66" s="160" t="s">
        <v>898</v>
      </c>
      <c r="B66" s="158" t="s">
        <v>899</v>
      </c>
      <c r="C66" s="120"/>
      <c r="D66" s="21" t="s">
        <v>492</v>
      </c>
      <c r="E66" s="20" t="s">
        <v>24</v>
      </c>
      <c r="F66" s="19" t="s">
        <v>900</v>
      </c>
      <c r="G66" s="18">
        <v>42739</v>
      </c>
      <c r="H66" s="18">
        <v>42744</v>
      </c>
      <c r="I66" s="159">
        <v>42746</v>
      </c>
      <c r="J66" s="80" t="s">
        <v>0</v>
      </c>
      <c r="K66" s="120" t="s">
        <v>0</v>
      </c>
      <c r="L66" s="120" t="s">
        <v>0</v>
      </c>
      <c r="M66" s="17" t="s">
        <v>901</v>
      </c>
      <c r="N66" s="121" t="s">
        <v>25</v>
      </c>
      <c r="O66" s="120" t="s">
        <v>902</v>
      </c>
    </row>
    <row r="67" spans="1:15" x14ac:dyDescent="0.25">
      <c r="A67" s="120"/>
      <c r="B67" s="120"/>
      <c r="C67" s="120"/>
      <c r="D67" s="21" t="s">
        <v>161</v>
      </c>
      <c r="E67" s="20" t="s">
        <v>24</v>
      </c>
      <c r="F67" s="19" t="s">
        <v>903</v>
      </c>
      <c r="G67" s="18">
        <v>42740</v>
      </c>
      <c r="H67" s="18">
        <v>42745</v>
      </c>
      <c r="I67" s="159"/>
      <c r="J67" s="80" t="s">
        <v>0</v>
      </c>
      <c r="K67" s="120"/>
      <c r="L67" s="120"/>
      <c r="M67" s="17"/>
      <c r="N67" s="121"/>
      <c r="O67" s="120"/>
    </row>
    <row r="68" spans="1:15" x14ac:dyDescent="0.25">
      <c r="A68" s="160" t="s">
        <v>904</v>
      </c>
      <c r="B68" s="158" t="s">
        <v>905</v>
      </c>
      <c r="C68" s="120"/>
      <c r="D68" s="21" t="s">
        <v>30</v>
      </c>
      <c r="E68" s="20" t="s">
        <v>24</v>
      </c>
      <c r="F68" s="19" t="s">
        <v>906</v>
      </c>
      <c r="G68" s="18">
        <v>42741</v>
      </c>
      <c r="H68" s="18">
        <v>42744</v>
      </c>
      <c r="I68" s="159">
        <v>42745</v>
      </c>
      <c r="J68" s="80" t="s">
        <v>0</v>
      </c>
      <c r="K68" s="120" t="s">
        <v>0</v>
      </c>
      <c r="L68" s="120" t="s">
        <v>0</v>
      </c>
      <c r="M68" s="17"/>
      <c r="N68" s="121" t="s">
        <v>25</v>
      </c>
      <c r="O68" s="120" t="s">
        <v>907</v>
      </c>
    </row>
    <row r="69" spans="1:15" x14ac:dyDescent="0.25">
      <c r="A69" s="120"/>
      <c r="B69" s="120"/>
      <c r="C69" s="120"/>
      <c r="D69" s="21" t="s">
        <v>23</v>
      </c>
      <c r="E69" s="20" t="s">
        <v>24</v>
      </c>
      <c r="F69" s="19" t="s">
        <v>908</v>
      </c>
      <c r="G69" s="18">
        <v>42744</v>
      </c>
      <c r="H69" s="18">
        <v>42744</v>
      </c>
      <c r="I69" s="120"/>
      <c r="J69" s="80" t="s">
        <v>0</v>
      </c>
      <c r="K69" s="120"/>
      <c r="L69" s="120"/>
      <c r="M69" s="17" t="s">
        <v>909</v>
      </c>
      <c r="N69" s="121"/>
      <c r="O69" s="120"/>
    </row>
    <row r="70" spans="1:15" x14ac:dyDescent="0.25">
      <c r="A70" s="160" t="s">
        <v>910</v>
      </c>
      <c r="B70" s="158" t="s">
        <v>911</v>
      </c>
      <c r="C70" s="158" t="s">
        <v>912</v>
      </c>
      <c r="D70" s="21" t="s">
        <v>187</v>
      </c>
      <c r="E70" s="20" t="s">
        <v>24</v>
      </c>
      <c r="F70" s="19" t="s">
        <v>913</v>
      </c>
      <c r="G70" s="18">
        <v>42740</v>
      </c>
      <c r="H70" s="18">
        <v>42745</v>
      </c>
      <c r="I70" s="159">
        <v>42755</v>
      </c>
      <c r="J70" s="80" t="s">
        <v>0</v>
      </c>
      <c r="K70" s="120" t="s">
        <v>0</v>
      </c>
      <c r="L70" s="120" t="s">
        <v>0</v>
      </c>
      <c r="M70" s="17" t="s">
        <v>914</v>
      </c>
      <c r="N70" s="121" t="s">
        <v>25</v>
      </c>
      <c r="O70" s="120" t="s">
        <v>915</v>
      </c>
    </row>
    <row r="71" spans="1:15" x14ac:dyDescent="0.25">
      <c r="A71" s="120"/>
      <c r="B71" s="120"/>
      <c r="C71" s="120"/>
      <c r="D71" s="21" t="s">
        <v>489</v>
      </c>
      <c r="E71" s="20" t="s">
        <v>24</v>
      </c>
      <c r="F71" s="19" t="s">
        <v>916</v>
      </c>
      <c r="G71" s="18">
        <v>42745</v>
      </c>
      <c r="H71" s="18">
        <v>42753</v>
      </c>
      <c r="I71" s="120"/>
      <c r="J71" s="80" t="s">
        <v>0</v>
      </c>
      <c r="K71" s="120"/>
      <c r="L71" s="120"/>
      <c r="M71" s="17"/>
      <c r="N71" s="121"/>
      <c r="O71" s="120"/>
    </row>
    <row r="72" spans="1:15" x14ac:dyDescent="0.25">
      <c r="A72" s="158" t="s">
        <v>917</v>
      </c>
      <c r="B72" s="158" t="s">
        <v>918</v>
      </c>
      <c r="C72" s="120"/>
      <c r="D72" s="21" t="s">
        <v>187</v>
      </c>
      <c r="E72" s="20" t="s">
        <v>24</v>
      </c>
      <c r="F72" s="19" t="s">
        <v>919</v>
      </c>
      <c r="G72" s="18">
        <v>42745</v>
      </c>
      <c r="H72" s="18">
        <v>42758</v>
      </c>
      <c r="I72" s="159">
        <v>42760</v>
      </c>
      <c r="J72" s="80" t="s">
        <v>0</v>
      </c>
      <c r="K72" s="120" t="s">
        <v>0</v>
      </c>
      <c r="L72" s="120" t="s">
        <v>0</v>
      </c>
      <c r="M72" s="17"/>
      <c r="N72" s="121" t="s">
        <v>25</v>
      </c>
      <c r="O72" s="120" t="s">
        <v>920</v>
      </c>
    </row>
    <row r="73" spans="1:15" x14ac:dyDescent="0.25">
      <c r="A73" s="158"/>
      <c r="B73" s="158"/>
      <c r="C73" s="120"/>
      <c r="D73" s="21" t="s">
        <v>489</v>
      </c>
      <c r="E73" s="20" t="s">
        <v>24</v>
      </c>
      <c r="F73" s="19" t="s">
        <v>921</v>
      </c>
      <c r="G73" s="22">
        <v>42754</v>
      </c>
      <c r="H73" s="18">
        <v>42758</v>
      </c>
      <c r="I73" s="159"/>
      <c r="J73" s="80" t="s">
        <v>0</v>
      </c>
      <c r="K73" s="120"/>
      <c r="L73" s="120"/>
      <c r="M73" s="17" t="s">
        <v>922</v>
      </c>
      <c r="N73" s="121"/>
      <c r="O73" s="120"/>
    </row>
    <row r="74" spans="1:15" x14ac:dyDescent="0.25">
      <c r="A74" s="160" t="s">
        <v>923</v>
      </c>
      <c r="B74" s="158" t="s">
        <v>924</v>
      </c>
      <c r="C74" s="158"/>
      <c r="D74" s="21" t="s">
        <v>499</v>
      </c>
      <c r="E74" s="20" t="s">
        <v>24</v>
      </c>
      <c r="F74" s="19" t="s">
        <v>925</v>
      </c>
      <c r="G74" s="18">
        <v>42748</v>
      </c>
      <c r="H74" s="18">
        <v>42759</v>
      </c>
      <c r="I74" s="159" t="s">
        <v>51</v>
      </c>
      <c r="J74" s="80" t="s">
        <v>0</v>
      </c>
      <c r="K74" s="120" t="s">
        <v>1</v>
      </c>
      <c r="L74" s="120" t="s">
        <v>190</v>
      </c>
      <c r="M74" s="17" t="s">
        <v>926</v>
      </c>
      <c r="N74" s="121" t="s">
        <v>53</v>
      </c>
      <c r="O74" s="120"/>
    </row>
    <row r="75" spans="1:15" x14ac:dyDescent="0.25">
      <c r="A75" s="120"/>
      <c r="B75" s="120"/>
      <c r="C75" s="120"/>
      <c r="D75" s="21" t="s">
        <v>27</v>
      </c>
      <c r="E75" s="20" t="s">
        <v>24</v>
      </c>
      <c r="F75" s="19" t="s">
        <v>927</v>
      </c>
      <c r="G75" s="18">
        <v>42751</v>
      </c>
      <c r="H75" s="18">
        <v>42753</v>
      </c>
      <c r="I75" s="159"/>
      <c r="J75" s="80" t="s">
        <v>0</v>
      </c>
      <c r="K75" s="120"/>
      <c r="L75" s="120"/>
      <c r="M75" s="17" t="s">
        <v>928</v>
      </c>
      <c r="N75" s="121"/>
      <c r="O75" s="120"/>
    </row>
    <row r="76" spans="1:15" x14ac:dyDescent="0.25">
      <c r="A76" s="160" t="s">
        <v>929</v>
      </c>
      <c r="B76" s="158" t="s">
        <v>930</v>
      </c>
      <c r="C76" s="120"/>
      <c r="D76" s="21" t="s">
        <v>23</v>
      </c>
      <c r="E76" s="20" t="s">
        <v>24</v>
      </c>
      <c r="F76" s="19" t="s">
        <v>931</v>
      </c>
      <c r="G76" s="18">
        <v>42748</v>
      </c>
      <c r="H76" s="18">
        <v>42753</v>
      </c>
      <c r="I76" s="159">
        <v>42759</v>
      </c>
      <c r="J76" s="80" t="s">
        <v>0</v>
      </c>
      <c r="K76" s="120" t="s">
        <v>0</v>
      </c>
      <c r="L76" s="120" t="s">
        <v>0</v>
      </c>
      <c r="M76" s="17" t="s">
        <v>932</v>
      </c>
      <c r="N76" s="121" t="s">
        <v>25</v>
      </c>
      <c r="O76" s="120" t="s">
        <v>933</v>
      </c>
    </row>
    <row r="77" spans="1:15" x14ac:dyDescent="0.25">
      <c r="A77" s="120"/>
      <c r="B77" s="120"/>
      <c r="C77" s="120"/>
      <c r="D77" s="21" t="s">
        <v>476</v>
      </c>
      <c r="E77" s="20" t="s">
        <v>24</v>
      </c>
      <c r="F77" s="19" t="s">
        <v>934</v>
      </c>
      <c r="G77" s="18">
        <v>42754</v>
      </c>
      <c r="H77" s="18">
        <v>42758</v>
      </c>
      <c r="I77" s="159"/>
      <c r="J77" s="80" t="s">
        <v>0</v>
      </c>
      <c r="K77" s="120"/>
      <c r="L77" s="120"/>
      <c r="M77" s="17"/>
      <c r="N77" s="121"/>
      <c r="O77" s="120"/>
    </row>
    <row r="78" spans="1:15" x14ac:dyDescent="0.25">
      <c r="A78" s="160" t="s">
        <v>935</v>
      </c>
      <c r="B78" s="158" t="s">
        <v>936</v>
      </c>
      <c r="C78" s="120"/>
      <c r="D78" s="21" t="s">
        <v>482</v>
      </c>
      <c r="E78" s="20" t="s">
        <v>24</v>
      </c>
      <c r="F78" s="19" t="s">
        <v>937</v>
      </c>
      <c r="G78" s="18">
        <v>42747</v>
      </c>
      <c r="H78" s="18" t="s">
        <v>51</v>
      </c>
      <c r="I78" s="159" t="s">
        <v>51</v>
      </c>
      <c r="J78" s="80" t="s">
        <v>1</v>
      </c>
      <c r="K78" s="120" t="s">
        <v>1</v>
      </c>
      <c r="L78" s="120" t="s">
        <v>190</v>
      </c>
      <c r="M78" s="24"/>
      <c r="N78" s="121" t="s">
        <v>53</v>
      </c>
      <c r="O78" s="120"/>
    </row>
    <row r="79" spans="1:15" ht="26.25" x14ac:dyDescent="0.25">
      <c r="A79" s="120"/>
      <c r="B79" s="120"/>
      <c r="C79" s="120"/>
      <c r="D79" s="32" t="s">
        <v>504</v>
      </c>
      <c r="E79" s="80" t="s">
        <v>24</v>
      </c>
      <c r="F79" s="25" t="s">
        <v>938</v>
      </c>
      <c r="G79" s="83">
        <v>42754</v>
      </c>
      <c r="H79" s="80" t="s">
        <v>51</v>
      </c>
      <c r="I79" s="159"/>
      <c r="J79" s="80" t="s">
        <v>1</v>
      </c>
      <c r="K79" s="120"/>
      <c r="L79" s="120"/>
      <c r="M79" s="24" t="s">
        <v>939</v>
      </c>
      <c r="N79" s="121"/>
      <c r="O79" s="120"/>
    </row>
    <row r="80" spans="1:15" x14ac:dyDescent="0.25">
      <c r="A80" s="160" t="s">
        <v>940</v>
      </c>
      <c r="B80" s="158" t="s">
        <v>941</v>
      </c>
      <c r="C80" s="120"/>
      <c r="D80" s="21" t="s">
        <v>23</v>
      </c>
      <c r="E80" s="20" t="s">
        <v>24</v>
      </c>
      <c r="F80" s="19" t="s">
        <v>942</v>
      </c>
      <c r="G80" s="18">
        <v>42748</v>
      </c>
      <c r="H80" s="18" t="s">
        <v>51</v>
      </c>
      <c r="I80" s="159" t="s">
        <v>51</v>
      </c>
      <c r="J80" s="80" t="s">
        <v>1</v>
      </c>
      <c r="K80" s="120" t="s">
        <v>1</v>
      </c>
      <c r="L80" s="120" t="s">
        <v>190</v>
      </c>
      <c r="M80" s="17" t="s">
        <v>943</v>
      </c>
      <c r="N80" s="121" t="s">
        <v>53</v>
      </c>
      <c r="O80" s="120"/>
    </row>
    <row r="81" spans="1:15" x14ac:dyDescent="0.25">
      <c r="A81" s="120"/>
      <c r="B81" s="120"/>
      <c r="C81" s="120"/>
      <c r="D81" s="20"/>
      <c r="E81" s="20"/>
      <c r="F81" s="23"/>
      <c r="G81" s="18"/>
      <c r="H81" s="18"/>
      <c r="I81" s="159"/>
      <c r="J81" s="80"/>
      <c r="K81" s="120"/>
      <c r="L81" s="120"/>
      <c r="M81" s="17"/>
      <c r="N81" s="121"/>
      <c r="O81" s="120"/>
    </row>
    <row r="82" spans="1:15" x14ac:dyDescent="0.25">
      <c r="A82" s="160" t="s">
        <v>944</v>
      </c>
      <c r="B82" s="158" t="s">
        <v>945</v>
      </c>
      <c r="C82" s="120"/>
      <c r="D82" s="21" t="s">
        <v>30</v>
      </c>
      <c r="E82" s="20" t="s">
        <v>24</v>
      </c>
      <c r="F82" s="19" t="s">
        <v>946</v>
      </c>
      <c r="G82" s="18">
        <v>42765</v>
      </c>
      <c r="H82" s="18">
        <v>42766</v>
      </c>
      <c r="I82" s="159">
        <v>42767</v>
      </c>
      <c r="J82" s="80" t="s">
        <v>0</v>
      </c>
      <c r="K82" s="120" t="s">
        <v>0</v>
      </c>
      <c r="L82" s="120" t="s">
        <v>0</v>
      </c>
      <c r="M82" s="17"/>
      <c r="N82" s="121" t="s">
        <v>25</v>
      </c>
      <c r="O82" s="120" t="s">
        <v>947</v>
      </c>
    </row>
    <row r="83" spans="1:15" x14ac:dyDescent="0.25">
      <c r="A83" s="120"/>
      <c r="B83" s="120"/>
      <c r="C83" s="120"/>
      <c r="D83" s="21" t="s">
        <v>32</v>
      </c>
      <c r="E83" s="20" t="s">
        <v>24</v>
      </c>
      <c r="F83" s="19" t="s">
        <v>948</v>
      </c>
      <c r="G83" s="18">
        <v>42765</v>
      </c>
      <c r="H83" s="22">
        <v>42766</v>
      </c>
      <c r="I83" s="159"/>
      <c r="J83" s="80" t="s">
        <v>0</v>
      </c>
      <c r="K83" s="120"/>
      <c r="L83" s="120"/>
      <c r="M83" s="17"/>
      <c r="N83" s="121"/>
      <c r="O83" s="120"/>
    </row>
    <row r="84" spans="1:15" x14ac:dyDescent="0.25">
      <c r="A84" s="160" t="s">
        <v>949</v>
      </c>
      <c r="B84" s="158" t="s">
        <v>950</v>
      </c>
      <c r="C84" s="120"/>
      <c r="D84" s="21" t="s">
        <v>161</v>
      </c>
      <c r="E84" s="20" t="s">
        <v>24</v>
      </c>
      <c r="F84" s="19" t="s">
        <v>951</v>
      </c>
      <c r="G84" s="22">
        <v>42399</v>
      </c>
      <c r="H84" s="22">
        <v>42772</v>
      </c>
      <c r="I84" s="159">
        <v>42772</v>
      </c>
      <c r="J84" s="80" t="s">
        <v>0</v>
      </c>
      <c r="K84" s="120" t="s">
        <v>0</v>
      </c>
      <c r="L84" s="120" t="s">
        <v>0</v>
      </c>
      <c r="M84" s="17" t="s">
        <v>952</v>
      </c>
      <c r="N84" s="121" t="s">
        <v>25</v>
      </c>
      <c r="O84" s="120" t="s">
        <v>953</v>
      </c>
    </row>
    <row r="85" spans="1:15" x14ac:dyDescent="0.25">
      <c r="A85" s="120"/>
      <c r="B85" s="120"/>
      <c r="C85" s="120"/>
      <c r="D85" s="21" t="s">
        <v>27</v>
      </c>
      <c r="E85" s="20" t="s">
        <v>24</v>
      </c>
      <c r="F85" s="19" t="s">
        <v>954</v>
      </c>
      <c r="G85" s="18">
        <v>42765</v>
      </c>
      <c r="H85" s="18"/>
      <c r="I85" s="159"/>
      <c r="J85" s="80" t="s">
        <v>0</v>
      </c>
      <c r="K85" s="120"/>
      <c r="L85" s="120"/>
      <c r="M85" s="17"/>
      <c r="N85" s="121"/>
      <c r="O85" s="120"/>
    </row>
    <row r="86" spans="1:15" x14ac:dyDescent="0.25">
      <c r="A86" s="160" t="s">
        <v>955</v>
      </c>
      <c r="B86" s="158" t="s">
        <v>956</v>
      </c>
      <c r="C86" s="120"/>
      <c r="D86" s="21" t="s">
        <v>30</v>
      </c>
      <c r="E86" s="20" t="s">
        <v>24</v>
      </c>
      <c r="F86" s="19" t="s">
        <v>957</v>
      </c>
      <c r="G86" s="18">
        <v>42772</v>
      </c>
      <c r="H86" s="18">
        <v>42788</v>
      </c>
      <c r="I86" s="159">
        <v>42788</v>
      </c>
      <c r="J86" s="80" t="s">
        <v>0</v>
      </c>
      <c r="K86" s="120" t="s">
        <v>0</v>
      </c>
      <c r="L86" s="120" t="s">
        <v>0</v>
      </c>
      <c r="M86" s="17"/>
      <c r="N86" s="121" t="s">
        <v>25</v>
      </c>
      <c r="O86" s="120" t="s">
        <v>958</v>
      </c>
    </row>
    <row r="87" spans="1:15" x14ac:dyDescent="0.25">
      <c r="A87" s="120"/>
      <c r="B87" s="120"/>
      <c r="C87" s="120"/>
      <c r="D87" s="21" t="s">
        <v>161</v>
      </c>
      <c r="E87" s="20" t="s">
        <v>24</v>
      </c>
      <c r="F87" s="19" t="s">
        <v>959</v>
      </c>
      <c r="G87" s="22">
        <v>42772</v>
      </c>
      <c r="H87" s="18">
        <v>42775</v>
      </c>
      <c r="I87" s="159"/>
      <c r="J87" s="80" t="s">
        <v>0</v>
      </c>
      <c r="K87" s="120"/>
      <c r="L87" s="120"/>
      <c r="M87" s="17" t="s">
        <v>960</v>
      </c>
      <c r="N87" s="121"/>
      <c r="O87" s="120"/>
    </row>
    <row r="88" spans="1:15" x14ac:dyDescent="0.25">
      <c r="A88" s="160" t="s">
        <v>961</v>
      </c>
      <c r="B88" s="158" t="s">
        <v>962</v>
      </c>
      <c r="C88" s="120"/>
      <c r="D88" s="21" t="s">
        <v>113</v>
      </c>
      <c r="E88" s="20" t="s">
        <v>24</v>
      </c>
      <c r="F88" s="19" t="s">
        <v>963</v>
      </c>
      <c r="G88" s="18">
        <v>42772</v>
      </c>
      <c r="H88" s="18">
        <v>42775</v>
      </c>
      <c r="I88" s="159">
        <v>42796</v>
      </c>
      <c r="J88" s="80" t="s">
        <v>0</v>
      </c>
      <c r="K88" s="120" t="s">
        <v>0</v>
      </c>
      <c r="L88" s="120" t="s">
        <v>0</v>
      </c>
      <c r="M88" s="17"/>
      <c r="N88" s="121" t="s">
        <v>25</v>
      </c>
      <c r="O88" s="120" t="s">
        <v>964</v>
      </c>
    </row>
    <row r="89" spans="1:15" x14ac:dyDescent="0.25">
      <c r="A89" s="120"/>
      <c r="B89" s="120"/>
      <c r="C89" s="120"/>
      <c r="D89" s="21" t="s">
        <v>32</v>
      </c>
      <c r="E89" s="20" t="s">
        <v>24</v>
      </c>
      <c r="F89" s="19" t="s">
        <v>965</v>
      </c>
      <c r="G89" s="18">
        <v>42772</v>
      </c>
      <c r="H89" s="18">
        <v>42774</v>
      </c>
      <c r="I89" s="159"/>
      <c r="J89" s="80" t="s">
        <v>0</v>
      </c>
      <c r="K89" s="120"/>
      <c r="L89" s="120"/>
      <c r="M89" s="17"/>
      <c r="N89" s="121"/>
      <c r="O89" s="120"/>
    </row>
    <row r="90" spans="1:15" x14ac:dyDescent="0.25">
      <c r="A90" s="160" t="s">
        <v>966</v>
      </c>
      <c r="B90" s="158" t="s">
        <v>967</v>
      </c>
      <c r="C90" s="120"/>
      <c r="D90" s="21" t="s">
        <v>492</v>
      </c>
      <c r="E90" s="20" t="s">
        <v>24</v>
      </c>
      <c r="F90" s="19" t="s">
        <v>968</v>
      </c>
      <c r="G90" s="18">
        <v>42772</v>
      </c>
      <c r="H90" s="18" t="s">
        <v>51</v>
      </c>
      <c r="I90" s="159" t="s">
        <v>51</v>
      </c>
      <c r="J90" s="80" t="s">
        <v>2</v>
      </c>
      <c r="K90" s="120" t="s">
        <v>1</v>
      </c>
      <c r="L90" s="120" t="s">
        <v>190</v>
      </c>
      <c r="M90" s="17" t="s">
        <v>969</v>
      </c>
      <c r="N90" s="121" t="s">
        <v>53</v>
      </c>
      <c r="O90" s="120"/>
    </row>
    <row r="91" spans="1:15" x14ac:dyDescent="0.25">
      <c r="A91" s="120"/>
      <c r="B91" s="120"/>
      <c r="C91" s="120"/>
      <c r="D91" s="21" t="s">
        <v>161</v>
      </c>
      <c r="E91" s="20" t="s">
        <v>24</v>
      </c>
      <c r="F91" s="19" t="s">
        <v>970</v>
      </c>
      <c r="G91" s="18">
        <v>42802</v>
      </c>
      <c r="H91" s="20" t="s">
        <v>51</v>
      </c>
      <c r="I91" s="159"/>
      <c r="J91" s="80" t="s">
        <v>2</v>
      </c>
      <c r="K91" s="120"/>
      <c r="L91" s="120"/>
      <c r="M91" s="17"/>
      <c r="N91" s="121"/>
      <c r="O91" s="120"/>
    </row>
    <row r="92" spans="1:15" x14ac:dyDescent="0.25">
      <c r="A92" s="161" t="s">
        <v>971</v>
      </c>
      <c r="B92" s="158" t="s">
        <v>972</v>
      </c>
      <c r="C92" s="120"/>
      <c r="D92" s="21" t="s">
        <v>27</v>
      </c>
      <c r="E92" s="20" t="s">
        <v>24</v>
      </c>
      <c r="F92" s="19" t="s">
        <v>973</v>
      </c>
      <c r="G92" s="18">
        <v>42772</v>
      </c>
      <c r="H92" s="18">
        <v>42782</v>
      </c>
      <c r="I92" s="159" t="s">
        <v>51</v>
      </c>
      <c r="J92" s="80" t="s">
        <v>0</v>
      </c>
      <c r="K92" s="120" t="s">
        <v>1</v>
      </c>
      <c r="L92" s="120" t="s">
        <v>190</v>
      </c>
      <c r="M92" s="17" t="s">
        <v>974</v>
      </c>
      <c r="N92" s="121" t="s">
        <v>53</v>
      </c>
      <c r="O92" s="120"/>
    </row>
    <row r="93" spans="1:15" x14ac:dyDescent="0.25">
      <c r="A93" s="162"/>
      <c r="B93" s="120"/>
      <c r="C93" s="120"/>
      <c r="D93" s="21" t="s">
        <v>482</v>
      </c>
      <c r="E93" s="20" t="s">
        <v>24</v>
      </c>
      <c r="F93" s="19" t="s">
        <v>975</v>
      </c>
      <c r="G93" s="18">
        <v>42774</v>
      </c>
      <c r="H93" s="18">
        <v>42776</v>
      </c>
      <c r="I93" s="159"/>
      <c r="J93" s="80" t="s">
        <v>0</v>
      </c>
      <c r="K93" s="120"/>
      <c r="L93" s="120"/>
      <c r="M93" s="17" t="s">
        <v>976</v>
      </c>
      <c r="N93" s="121"/>
      <c r="O93" s="120"/>
    </row>
    <row r="94" spans="1:15" x14ac:dyDescent="0.25">
      <c r="A94" s="160" t="s">
        <v>977</v>
      </c>
      <c r="B94" s="158" t="s">
        <v>978</v>
      </c>
      <c r="C94" s="120"/>
      <c r="D94" s="21" t="s">
        <v>482</v>
      </c>
      <c r="E94" s="20" t="s">
        <v>24</v>
      </c>
      <c r="F94" s="19" t="s">
        <v>979</v>
      </c>
      <c r="G94" s="18">
        <v>42773</v>
      </c>
      <c r="H94" s="18">
        <v>42774</v>
      </c>
      <c r="I94" s="159">
        <v>42781</v>
      </c>
      <c r="J94" s="80" t="s">
        <v>0</v>
      </c>
      <c r="K94" s="120" t="s">
        <v>0</v>
      </c>
      <c r="L94" s="120" t="s">
        <v>0</v>
      </c>
      <c r="M94" s="17"/>
      <c r="N94" s="121" t="s">
        <v>25</v>
      </c>
      <c r="O94" s="120" t="s">
        <v>980</v>
      </c>
    </row>
    <row r="95" spans="1:15" x14ac:dyDescent="0.25">
      <c r="A95" s="120"/>
      <c r="B95" s="120"/>
      <c r="C95" s="120"/>
      <c r="D95" s="21" t="s">
        <v>492</v>
      </c>
      <c r="E95" s="20" t="s">
        <v>24</v>
      </c>
      <c r="F95" s="19" t="s">
        <v>981</v>
      </c>
      <c r="G95" s="18">
        <v>42772</v>
      </c>
      <c r="H95" s="18">
        <v>42773</v>
      </c>
      <c r="I95" s="159"/>
      <c r="J95" s="80" t="s">
        <v>0</v>
      </c>
      <c r="K95" s="120"/>
      <c r="L95" s="120"/>
      <c r="M95" s="17" t="s">
        <v>982</v>
      </c>
      <c r="N95" s="121"/>
      <c r="O95" s="120"/>
    </row>
    <row r="96" spans="1:15" x14ac:dyDescent="0.25">
      <c r="A96" s="160" t="s">
        <v>983</v>
      </c>
      <c r="B96" s="158" t="s">
        <v>984</v>
      </c>
      <c r="C96" s="120"/>
      <c r="D96" s="21" t="s">
        <v>499</v>
      </c>
      <c r="E96" s="20" t="s">
        <v>24</v>
      </c>
      <c r="F96" s="19" t="s">
        <v>985</v>
      </c>
      <c r="G96" s="18">
        <v>42772</v>
      </c>
      <c r="H96" s="18">
        <v>42788</v>
      </c>
      <c r="I96" s="159">
        <v>42802</v>
      </c>
      <c r="J96" s="80" t="s">
        <v>0</v>
      </c>
      <c r="K96" s="120" t="s">
        <v>0</v>
      </c>
      <c r="L96" s="120" t="s">
        <v>0</v>
      </c>
      <c r="M96" s="17"/>
      <c r="N96" s="121" t="s">
        <v>25</v>
      </c>
      <c r="O96" s="120" t="s">
        <v>986</v>
      </c>
    </row>
    <row r="97" spans="1:15" x14ac:dyDescent="0.25">
      <c r="A97" s="120"/>
      <c r="B97" s="120"/>
      <c r="C97" s="120"/>
      <c r="D97" s="21" t="s">
        <v>489</v>
      </c>
      <c r="E97" s="20" t="s">
        <v>24</v>
      </c>
      <c r="F97" s="19" t="s">
        <v>987</v>
      </c>
      <c r="G97" s="18">
        <v>42789</v>
      </c>
      <c r="H97" s="18">
        <v>42793</v>
      </c>
      <c r="I97" s="159"/>
      <c r="J97" s="80" t="s">
        <v>0</v>
      </c>
      <c r="K97" s="120"/>
      <c r="L97" s="120"/>
      <c r="M97" s="17"/>
      <c r="N97" s="121"/>
      <c r="O97" s="120"/>
    </row>
    <row r="98" spans="1:15" x14ac:dyDescent="0.25">
      <c r="A98"/>
      <c r="B98"/>
      <c r="C98"/>
      <c r="D98"/>
      <c r="E98"/>
      <c r="F98"/>
      <c r="G98"/>
      <c r="H98"/>
      <c r="I98"/>
      <c r="M98"/>
      <c r="N98"/>
      <c r="O98"/>
    </row>
    <row r="99" spans="1:15" x14ac:dyDescent="0.25">
      <c r="A99"/>
      <c r="B99"/>
      <c r="C99"/>
      <c r="D99"/>
      <c r="E99"/>
      <c r="F99"/>
      <c r="G99"/>
      <c r="H99"/>
      <c r="I99"/>
      <c r="M99"/>
      <c r="N99"/>
      <c r="O99"/>
    </row>
    <row r="100" spans="1:15" x14ac:dyDescent="0.25">
      <c r="A100"/>
      <c r="B100"/>
      <c r="C100"/>
      <c r="D100"/>
      <c r="E100"/>
      <c r="F100"/>
      <c r="G100"/>
      <c r="H100"/>
      <c r="I100"/>
      <c r="M100"/>
      <c r="N100"/>
      <c r="O100"/>
    </row>
    <row r="101" spans="1:15" x14ac:dyDescent="0.25">
      <c r="A101"/>
      <c r="B101"/>
      <c r="C101"/>
      <c r="D101"/>
      <c r="E101"/>
      <c r="F101"/>
      <c r="G101"/>
      <c r="H101"/>
      <c r="I101"/>
      <c r="M101"/>
      <c r="N101"/>
      <c r="O101"/>
    </row>
    <row r="102" spans="1:15" x14ac:dyDescent="0.25">
      <c r="A102"/>
      <c r="B102"/>
      <c r="C102"/>
      <c r="D102"/>
      <c r="E102"/>
      <c r="F102"/>
      <c r="G102"/>
      <c r="H102"/>
      <c r="I102"/>
      <c r="M102"/>
      <c r="N102"/>
      <c r="O102"/>
    </row>
    <row r="103" spans="1:15" x14ac:dyDescent="0.25">
      <c r="A103"/>
      <c r="B103"/>
      <c r="C103"/>
      <c r="D103"/>
      <c r="E103"/>
      <c r="F103"/>
      <c r="G103"/>
      <c r="H103"/>
      <c r="I103"/>
      <c r="M103"/>
      <c r="N103"/>
      <c r="O103"/>
    </row>
    <row r="104" spans="1:15" x14ac:dyDescent="0.25">
      <c r="A104"/>
      <c r="B104"/>
      <c r="C104"/>
      <c r="D104"/>
      <c r="E104"/>
      <c r="F104"/>
      <c r="G104"/>
      <c r="H104"/>
      <c r="I104"/>
      <c r="M104"/>
      <c r="N104"/>
      <c r="O104"/>
    </row>
    <row r="105" spans="1:15" x14ac:dyDescent="0.25">
      <c r="A105"/>
      <c r="B105"/>
      <c r="C105"/>
      <c r="D105"/>
      <c r="E105"/>
      <c r="F105"/>
      <c r="G105"/>
      <c r="H105"/>
      <c r="I105"/>
      <c r="M105"/>
      <c r="N105"/>
      <c r="O105"/>
    </row>
    <row r="106" spans="1:15" x14ac:dyDescent="0.25">
      <c r="A106"/>
      <c r="B106"/>
      <c r="C106"/>
      <c r="D106"/>
      <c r="E106"/>
      <c r="F106"/>
      <c r="G106"/>
      <c r="H106"/>
      <c r="I106"/>
      <c r="M106"/>
      <c r="N106"/>
      <c r="O106"/>
    </row>
    <row r="107" spans="1:15" x14ac:dyDescent="0.25">
      <c r="A107"/>
      <c r="B107"/>
      <c r="C107"/>
      <c r="D107"/>
      <c r="E107"/>
      <c r="F107"/>
      <c r="G107"/>
      <c r="H107"/>
      <c r="I107"/>
      <c r="M107"/>
      <c r="N107"/>
      <c r="O107"/>
    </row>
    <row r="108" spans="1:15" x14ac:dyDescent="0.25">
      <c r="A108"/>
      <c r="B108"/>
      <c r="C108"/>
      <c r="D108"/>
      <c r="E108"/>
      <c r="F108"/>
      <c r="G108"/>
      <c r="H108"/>
      <c r="I108"/>
      <c r="M108"/>
      <c r="N108"/>
      <c r="O108"/>
    </row>
    <row r="109" spans="1:15" x14ac:dyDescent="0.25">
      <c r="A109"/>
      <c r="B109"/>
      <c r="C109"/>
      <c r="D109"/>
      <c r="E109"/>
      <c r="F109"/>
      <c r="G109"/>
      <c r="H109"/>
      <c r="I109"/>
      <c r="M109"/>
      <c r="N109"/>
      <c r="O109"/>
    </row>
    <row r="110" spans="1:15" x14ac:dyDescent="0.25">
      <c r="A110"/>
      <c r="B110"/>
      <c r="C110"/>
      <c r="D110"/>
      <c r="E110"/>
      <c r="F110"/>
      <c r="G110"/>
      <c r="H110"/>
      <c r="I110"/>
      <c r="M110"/>
      <c r="N110"/>
      <c r="O110"/>
    </row>
    <row r="111" spans="1:15" x14ac:dyDescent="0.25">
      <c r="A111"/>
      <c r="B111"/>
      <c r="C111"/>
      <c r="D111"/>
      <c r="E111"/>
      <c r="F111"/>
      <c r="G111"/>
      <c r="H111"/>
      <c r="I111"/>
      <c r="M111"/>
      <c r="N111"/>
      <c r="O111"/>
    </row>
    <row r="112" spans="1:15" x14ac:dyDescent="0.25">
      <c r="A112"/>
      <c r="B112"/>
      <c r="C112"/>
      <c r="D112"/>
      <c r="E112"/>
      <c r="F112"/>
      <c r="G112"/>
      <c r="H112"/>
      <c r="I112"/>
      <c r="M112"/>
      <c r="N112"/>
      <c r="O112"/>
    </row>
    <row r="113" spans="1:15" x14ac:dyDescent="0.25">
      <c r="A113"/>
      <c r="B113"/>
      <c r="C113"/>
      <c r="D113"/>
      <c r="E113"/>
      <c r="F113"/>
      <c r="G113"/>
      <c r="H113"/>
      <c r="I113"/>
      <c r="M113"/>
      <c r="N113"/>
      <c r="O113"/>
    </row>
    <row r="114" spans="1:15" x14ac:dyDescent="0.25">
      <c r="A114"/>
      <c r="B114"/>
      <c r="C114"/>
      <c r="D114"/>
      <c r="E114"/>
      <c r="F114"/>
      <c r="G114"/>
      <c r="H114"/>
      <c r="I114"/>
      <c r="M114"/>
      <c r="N114"/>
      <c r="O114"/>
    </row>
    <row r="115" spans="1:15" x14ac:dyDescent="0.25">
      <c r="A115"/>
      <c r="B115"/>
      <c r="C115"/>
      <c r="D115"/>
      <c r="E115"/>
      <c r="F115"/>
      <c r="G115"/>
      <c r="H115"/>
      <c r="I115"/>
      <c r="M115"/>
      <c r="N115"/>
      <c r="O115"/>
    </row>
    <row r="116" spans="1:15" x14ac:dyDescent="0.25">
      <c r="A116"/>
      <c r="B116"/>
      <c r="C116"/>
      <c r="D116"/>
      <c r="E116"/>
      <c r="F116"/>
      <c r="G116"/>
      <c r="H116"/>
      <c r="I116"/>
      <c r="M116"/>
      <c r="N116"/>
      <c r="O116"/>
    </row>
    <row r="117" spans="1:15" x14ac:dyDescent="0.25">
      <c r="A117"/>
      <c r="B117"/>
      <c r="C117"/>
      <c r="D117"/>
      <c r="E117"/>
      <c r="F117"/>
      <c r="G117"/>
      <c r="H117"/>
      <c r="I117"/>
      <c r="M117"/>
      <c r="N117"/>
      <c r="O117"/>
    </row>
    <row r="118" spans="1:15" x14ac:dyDescent="0.25">
      <c r="A118"/>
      <c r="B118"/>
      <c r="C118"/>
      <c r="D118"/>
      <c r="E118"/>
      <c r="F118"/>
      <c r="G118"/>
      <c r="H118"/>
      <c r="I118"/>
      <c r="M118"/>
      <c r="N118"/>
      <c r="O118"/>
    </row>
    <row r="119" spans="1:15" x14ac:dyDescent="0.25">
      <c r="A119"/>
      <c r="B119"/>
      <c r="C119"/>
      <c r="D119"/>
      <c r="E119"/>
      <c r="F119"/>
      <c r="G119"/>
      <c r="H119"/>
      <c r="I119"/>
      <c r="M119"/>
      <c r="N119"/>
      <c r="O119"/>
    </row>
    <row r="120" spans="1:15" x14ac:dyDescent="0.25">
      <c r="A120"/>
      <c r="B120"/>
      <c r="C120"/>
      <c r="D120"/>
      <c r="E120"/>
      <c r="F120"/>
      <c r="G120"/>
      <c r="H120"/>
      <c r="I120"/>
      <c r="M120"/>
      <c r="N120"/>
      <c r="O120"/>
    </row>
    <row r="121" spans="1:15" x14ac:dyDescent="0.25">
      <c r="A121"/>
      <c r="B121"/>
      <c r="C121"/>
      <c r="D121"/>
      <c r="E121"/>
      <c r="F121"/>
      <c r="G121"/>
      <c r="H121"/>
      <c r="I121"/>
      <c r="M121"/>
      <c r="N121"/>
      <c r="O121"/>
    </row>
    <row r="122" spans="1:15" x14ac:dyDescent="0.25">
      <c r="A122"/>
      <c r="B122"/>
      <c r="C122"/>
      <c r="D122"/>
      <c r="E122"/>
      <c r="F122"/>
      <c r="G122"/>
      <c r="H122"/>
      <c r="I122"/>
      <c r="M122"/>
      <c r="N122"/>
      <c r="O122"/>
    </row>
    <row r="123" spans="1:15" x14ac:dyDescent="0.25">
      <c r="A123"/>
      <c r="B123"/>
      <c r="C123"/>
      <c r="D123"/>
      <c r="E123"/>
      <c r="F123"/>
      <c r="G123"/>
      <c r="H123"/>
      <c r="I123"/>
      <c r="M123"/>
      <c r="N123"/>
      <c r="O123"/>
    </row>
    <row r="124" spans="1:15" x14ac:dyDescent="0.25">
      <c r="A124"/>
      <c r="B124"/>
      <c r="C124"/>
      <c r="D124"/>
      <c r="E124"/>
      <c r="F124"/>
      <c r="G124"/>
      <c r="H124"/>
      <c r="I124"/>
      <c r="M124"/>
      <c r="N124"/>
      <c r="O124"/>
    </row>
    <row r="125" spans="1:15" x14ac:dyDescent="0.25">
      <c r="A125"/>
      <c r="B125"/>
      <c r="C125"/>
      <c r="D125"/>
      <c r="E125"/>
      <c r="F125"/>
      <c r="G125"/>
      <c r="H125"/>
      <c r="I125"/>
      <c r="M125"/>
      <c r="N125"/>
      <c r="O125"/>
    </row>
    <row r="126" spans="1:15" x14ac:dyDescent="0.25">
      <c r="A126"/>
      <c r="B126"/>
      <c r="C126"/>
      <c r="D126"/>
      <c r="E126"/>
      <c r="F126"/>
      <c r="G126"/>
      <c r="H126"/>
      <c r="I126"/>
      <c r="M126"/>
      <c r="N126"/>
      <c r="O126"/>
    </row>
    <row r="127" spans="1:15" x14ac:dyDescent="0.25">
      <c r="A127"/>
      <c r="B127"/>
      <c r="C127"/>
      <c r="D127"/>
      <c r="E127"/>
      <c r="F127"/>
      <c r="G127"/>
      <c r="H127"/>
      <c r="I127"/>
      <c r="M127"/>
      <c r="N127"/>
      <c r="O127"/>
    </row>
    <row r="128" spans="1:15" x14ac:dyDescent="0.25">
      <c r="A128"/>
      <c r="B128"/>
      <c r="C128"/>
      <c r="D128"/>
      <c r="E128"/>
      <c r="F128"/>
      <c r="G128"/>
      <c r="H128"/>
      <c r="I128"/>
      <c r="M128"/>
      <c r="N128"/>
      <c r="O128"/>
    </row>
    <row r="129" spans="1:15" x14ac:dyDescent="0.25">
      <c r="A129"/>
      <c r="B129"/>
      <c r="C129"/>
      <c r="D129"/>
      <c r="E129"/>
      <c r="F129"/>
      <c r="G129"/>
      <c r="H129"/>
      <c r="I129"/>
      <c r="M129"/>
      <c r="N129"/>
      <c r="O129"/>
    </row>
    <row r="130" spans="1:15" x14ac:dyDescent="0.25">
      <c r="A130"/>
      <c r="B130"/>
      <c r="C130"/>
      <c r="D130"/>
      <c r="E130"/>
      <c r="F130"/>
      <c r="G130"/>
      <c r="H130"/>
      <c r="I130"/>
      <c r="M130"/>
      <c r="N130"/>
      <c r="O130"/>
    </row>
    <row r="131" spans="1:15" x14ac:dyDescent="0.25">
      <c r="A131"/>
      <c r="B131"/>
      <c r="C131"/>
      <c r="D131"/>
      <c r="E131"/>
      <c r="F131"/>
      <c r="G131"/>
      <c r="H131"/>
      <c r="I131"/>
      <c r="M131"/>
      <c r="N131"/>
      <c r="O131"/>
    </row>
    <row r="132" spans="1:15" x14ac:dyDescent="0.25">
      <c r="A132"/>
      <c r="B132"/>
      <c r="C132"/>
      <c r="D132"/>
      <c r="E132"/>
      <c r="F132"/>
      <c r="G132"/>
      <c r="H132"/>
      <c r="I132"/>
      <c r="M132"/>
      <c r="N132"/>
      <c r="O132"/>
    </row>
    <row r="133" spans="1:15" x14ac:dyDescent="0.25">
      <c r="A133"/>
      <c r="B133"/>
      <c r="C133"/>
      <c r="D133"/>
      <c r="E133"/>
      <c r="F133"/>
      <c r="G133"/>
      <c r="H133"/>
      <c r="I133"/>
      <c r="M133"/>
      <c r="N133"/>
      <c r="O133"/>
    </row>
    <row r="134" spans="1:15" x14ac:dyDescent="0.25">
      <c r="A134"/>
      <c r="B134"/>
      <c r="C134"/>
      <c r="D134"/>
      <c r="E134"/>
      <c r="F134"/>
      <c r="G134"/>
      <c r="H134"/>
      <c r="I134"/>
      <c r="M134"/>
      <c r="N134"/>
      <c r="O134"/>
    </row>
    <row r="135" spans="1:15" x14ac:dyDescent="0.25">
      <c r="A135"/>
      <c r="B135"/>
      <c r="C135"/>
      <c r="D135"/>
      <c r="E135"/>
      <c r="F135"/>
      <c r="G135"/>
      <c r="H135"/>
      <c r="I135"/>
      <c r="M135"/>
      <c r="N135"/>
      <c r="O135"/>
    </row>
    <row r="136" spans="1:15" x14ac:dyDescent="0.25">
      <c r="A136"/>
      <c r="B136"/>
      <c r="C136"/>
      <c r="D136"/>
      <c r="E136"/>
      <c r="F136"/>
      <c r="G136"/>
      <c r="H136"/>
      <c r="I136"/>
      <c r="M136"/>
      <c r="N136"/>
      <c r="O136"/>
    </row>
    <row r="137" spans="1:15" x14ac:dyDescent="0.25">
      <c r="A137"/>
      <c r="B137"/>
      <c r="C137"/>
      <c r="D137"/>
      <c r="E137"/>
      <c r="F137"/>
      <c r="G137"/>
      <c r="H137"/>
      <c r="I137"/>
      <c r="M137"/>
      <c r="N137"/>
      <c r="O137"/>
    </row>
    <row r="138" spans="1:15" x14ac:dyDescent="0.25">
      <c r="A138"/>
      <c r="B138"/>
      <c r="C138"/>
      <c r="D138"/>
      <c r="E138"/>
      <c r="F138"/>
      <c r="G138"/>
      <c r="H138"/>
      <c r="I138"/>
      <c r="M138"/>
      <c r="N138"/>
      <c r="O138"/>
    </row>
    <row r="139" spans="1:15" x14ac:dyDescent="0.25">
      <c r="A139"/>
      <c r="B139"/>
      <c r="C139"/>
      <c r="D139"/>
      <c r="E139"/>
      <c r="F139"/>
      <c r="G139"/>
      <c r="H139"/>
      <c r="I139"/>
      <c r="M139"/>
      <c r="N139"/>
      <c r="O139"/>
    </row>
    <row r="140" spans="1:15" x14ac:dyDescent="0.25">
      <c r="A140"/>
      <c r="B140"/>
      <c r="C140"/>
      <c r="D140"/>
      <c r="E140"/>
      <c r="F140"/>
      <c r="G140"/>
      <c r="H140"/>
      <c r="I140"/>
      <c r="M140"/>
      <c r="N140"/>
      <c r="O140"/>
    </row>
    <row r="141" spans="1:15" x14ac:dyDescent="0.25">
      <c r="A141"/>
      <c r="B141"/>
      <c r="C141"/>
      <c r="D141"/>
      <c r="E141"/>
      <c r="F141"/>
      <c r="G141"/>
      <c r="H141"/>
      <c r="I141"/>
      <c r="M141"/>
      <c r="N141"/>
      <c r="O141"/>
    </row>
    <row r="142" spans="1:15" x14ac:dyDescent="0.25">
      <c r="A142"/>
      <c r="B142"/>
      <c r="C142"/>
      <c r="D142"/>
      <c r="E142"/>
      <c r="F142"/>
      <c r="G142"/>
      <c r="H142"/>
      <c r="I142"/>
      <c r="M142"/>
      <c r="N142"/>
      <c r="O142"/>
    </row>
    <row r="143" spans="1:15" x14ac:dyDescent="0.25">
      <c r="A143"/>
      <c r="B143"/>
      <c r="C143"/>
      <c r="D143"/>
      <c r="E143"/>
      <c r="F143"/>
      <c r="G143"/>
      <c r="H143"/>
      <c r="I143"/>
      <c r="M143"/>
      <c r="N143"/>
      <c r="O143"/>
    </row>
    <row r="144" spans="1:15" x14ac:dyDescent="0.25">
      <c r="A144"/>
      <c r="B144"/>
      <c r="C144"/>
      <c r="D144"/>
      <c r="E144"/>
      <c r="F144"/>
      <c r="G144"/>
      <c r="H144"/>
      <c r="I144"/>
      <c r="M144"/>
      <c r="N144"/>
      <c r="O144"/>
    </row>
    <row r="145" spans="1:15" x14ac:dyDescent="0.25">
      <c r="A145"/>
      <c r="B145"/>
      <c r="C145"/>
      <c r="D145"/>
      <c r="E145"/>
      <c r="F145"/>
      <c r="G145"/>
      <c r="H145"/>
      <c r="I145"/>
      <c r="M145"/>
      <c r="N145"/>
      <c r="O145"/>
    </row>
    <row r="146" spans="1:15" x14ac:dyDescent="0.25">
      <c r="A146"/>
      <c r="B146"/>
      <c r="C146"/>
      <c r="D146"/>
      <c r="E146"/>
      <c r="F146"/>
      <c r="G146"/>
      <c r="H146"/>
      <c r="I146"/>
      <c r="M146"/>
      <c r="N146"/>
      <c r="O146"/>
    </row>
    <row r="147" spans="1:15" x14ac:dyDescent="0.25">
      <c r="A147"/>
      <c r="B147"/>
      <c r="C147"/>
      <c r="D147"/>
      <c r="E147"/>
      <c r="F147"/>
      <c r="G147"/>
      <c r="H147"/>
      <c r="I147"/>
      <c r="M147"/>
      <c r="N147"/>
      <c r="O147"/>
    </row>
    <row r="148" spans="1:15" x14ac:dyDescent="0.25">
      <c r="A148"/>
      <c r="B148"/>
      <c r="C148"/>
      <c r="D148"/>
      <c r="E148"/>
      <c r="F148"/>
      <c r="G148"/>
      <c r="H148"/>
      <c r="I148"/>
      <c r="M148"/>
      <c r="N148"/>
      <c r="O148"/>
    </row>
    <row r="149" spans="1:15" x14ac:dyDescent="0.25">
      <c r="A149"/>
      <c r="B149"/>
      <c r="C149"/>
      <c r="D149"/>
      <c r="E149"/>
      <c r="F149"/>
      <c r="G149"/>
      <c r="H149"/>
      <c r="I149"/>
      <c r="M149"/>
      <c r="N149"/>
      <c r="O149"/>
    </row>
    <row r="150" spans="1:15" x14ac:dyDescent="0.25">
      <c r="A150"/>
      <c r="B150"/>
      <c r="C150"/>
      <c r="D150"/>
      <c r="E150"/>
      <c r="F150"/>
      <c r="G150"/>
      <c r="H150"/>
      <c r="I150"/>
      <c r="M150"/>
      <c r="N150"/>
      <c r="O150"/>
    </row>
    <row r="151" spans="1:15" x14ac:dyDescent="0.25">
      <c r="A151"/>
      <c r="B151"/>
      <c r="C151"/>
      <c r="D151"/>
      <c r="E151"/>
      <c r="F151"/>
      <c r="G151"/>
      <c r="H151"/>
      <c r="I151"/>
      <c r="M151"/>
      <c r="N151"/>
      <c r="O151"/>
    </row>
    <row r="152" spans="1:15" x14ac:dyDescent="0.25">
      <c r="A152"/>
      <c r="B152"/>
      <c r="C152"/>
      <c r="D152"/>
      <c r="E152"/>
      <c r="F152"/>
      <c r="G152"/>
      <c r="H152"/>
      <c r="I152"/>
      <c r="M152"/>
      <c r="N152"/>
      <c r="O152"/>
    </row>
    <row r="153" spans="1:15" x14ac:dyDescent="0.25">
      <c r="A153"/>
      <c r="B153"/>
      <c r="C153"/>
      <c r="D153"/>
      <c r="E153"/>
      <c r="F153"/>
      <c r="G153"/>
      <c r="H153"/>
      <c r="I153"/>
      <c r="M153"/>
      <c r="N153"/>
      <c r="O153"/>
    </row>
    <row r="154" spans="1:15" x14ac:dyDescent="0.25">
      <c r="A154"/>
      <c r="B154"/>
      <c r="C154"/>
      <c r="D154"/>
      <c r="E154"/>
      <c r="F154"/>
      <c r="G154"/>
      <c r="H154"/>
      <c r="I154"/>
      <c r="M154"/>
      <c r="N154"/>
      <c r="O154"/>
    </row>
    <row r="155" spans="1:15" x14ac:dyDescent="0.25">
      <c r="A155"/>
      <c r="B155"/>
      <c r="C155"/>
      <c r="D155"/>
      <c r="E155"/>
      <c r="F155"/>
      <c r="G155"/>
      <c r="H155"/>
      <c r="I155"/>
      <c r="M155"/>
      <c r="N155"/>
      <c r="O155"/>
    </row>
    <row r="156" spans="1:15" x14ac:dyDescent="0.25">
      <c r="A156"/>
      <c r="B156"/>
      <c r="C156"/>
      <c r="D156"/>
      <c r="E156"/>
      <c r="F156"/>
      <c r="G156"/>
      <c r="H156"/>
      <c r="I156"/>
      <c r="M156"/>
      <c r="N156"/>
      <c r="O156"/>
    </row>
    <row r="157" spans="1:15" x14ac:dyDescent="0.25">
      <c r="A157"/>
      <c r="B157"/>
      <c r="C157"/>
      <c r="D157"/>
      <c r="E157"/>
      <c r="F157"/>
      <c r="G157"/>
      <c r="H157"/>
      <c r="I157"/>
      <c r="M157"/>
      <c r="N157"/>
      <c r="O157"/>
    </row>
    <row r="158" spans="1:15" x14ac:dyDescent="0.25">
      <c r="A158"/>
      <c r="B158"/>
      <c r="C158"/>
      <c r="D158"/>
      <c r="E158"/>
      <c r="F158"/>
      <c r="G158"/>
      <c r="H158"/>
      <c r="I158"/>
      <c r="M158"/>
      <c r="N158"/>
      <c r="O158"/>
    </row>
    <row r="159" spans="1:15" x14ac:dyDescent="0.25">
      <c r="A159"/>
      <c r="B159"/>
      <c r="C159"/>
      <c r="D159"/>
      <c r="E159"/>
      <c r="F159"/>
      <c r="G159"/>
      <c r="H159"/>
      <c r="I159"/>
      <c r="M159"/>
      <c r="N159"/>
      <c r="O159"/>
    </row>
    <row r="160" spans="1:15" x14ac:dyDescent="0.25">
      <c r="A160"/>
      <c r="B160"/>
      <c r="C160"/>
      <c r="D160"/>
      <c r="E160"/>
      <c r="F160"/>
      <c r="G160"/>
      <c r="H160"/>
      <c r="I160"/>
      <c r="M160"/>
      <c r="N160"/>
      <c r="O160"/>
    </row>
    <row r="161" spans="1:15" x14ac:dyDescent="0.25">
      <c r="A161"/>
      <c r="B161"/>
      <c r="C161"/>
      <c r="D161"/>
      <c r="E161"/>
      <c r="F161"/>
      <c r="G161"/>
      <c r="H161"/>
      <c r="I161"/>
      <c r="M161"/>
      <c r="N161"/>
      <c r="O161"/>
    </row>
    <row r="162" spans="1:15" x14ac:dyDescent="0.25">
      <c r="A162"/>
      <c r="B162"/>
      <c r="C162"/>
      <c r="D162"/>
      <c r="E162"/>
      <c r="F162"/>
      <c r="G162"/>
      <c r="H162"/>
      <c r="I162"/>
      <c r="M162"/>
      <c r="N162"/>
      <c r="O162"/>
    </row>
    <row r="163" spans="1:15" x14ac:dyDescent="0.25">
      <c r="A163"/>
      <c r="B163"/>
      <c r="C163"/>
      <c r="D163"/>
      <c r="E163"/>
      <c r="F163"/>
      <c r="G163"/>
      <c r="H163"/>
      <c r="I163"/>
      <c r="M163"/>
      <c r="N163"/>
      <c r="O163"/>
    </row>
    <row r="164" spans="1:15" x14ac:dyDescent="0.25">
      <c r="A164"/>
      <c r="B164"/>
      <c r="C164"/>
      <c r="D164"/>
      <c r="E164"/>
      <c r="F164"/>
      <c r="G164"/>
      <c r="H164"/>
      <c r="I164"/>
      <c r="M164"/>
      <c r="N164"/>
      <c r="O164"/>
    </row>
    <row r="165" spans="1:15" x14ac:dyDescent="0.25">
      <c r="A165"/>
      <c r="B165"/>
      <c r="C165"/>
      <c r="D165"/>
      <c r="E165"/>
      <c r="F165"/>
      <c r="G165"/>
      <c r="H165"/>
      <c r="I165"/>
      <c r="M165"/>
      <c r="N165"/>
      <c r="O165"/>
    </row>
    <row r="166" spans="1:15" x14ac:dyDescent="0.25">
      <c r="A166"/>
      <c r="B166"/>
      <c r="C166"/>
      <c r="D166"/>
      <c r="E166"/>
      <c r="F166"/>
      <c r="G166"/>
      <c r="H166"/>
      <c r="I166"/>
      <c r="M166"/>
      <c r="N166"/>
      <c r="O166"/>
    </row>
    <row r="167" spans="1:15" x14ac:dyDescent="0.25">
      <c r="A167"/>
      <c r="B167"/>
      <c r="C167"/>
      <c r="D167"/>
      <c r="E167"/>
      <c r="F167"/>
      <c r="G167"/>
      <c r="H167"/>
      <c r="I167"/>
      <c r="M167"/>
      <c r="N167"/>
      <c r="O167"/>
    </row>
    <row r="168" spans="1:15" x14ac:dyDescent="0.25">
      <c r="A168"/>
      <c r="B168"/>
      <c r="C168"/>
      <c r="D168"/>
      <c r="E168"/>
      <c r="F168"/>
      <c r="G168"/>
      <c r="H168"/>
      <c r="I168"/>
      <c r="M168"/>
      <c r="N168"/>
      <c r="O168"/>
    </row>
    <row r="169" spans="1:15" x14ac:dyDescent="0.25">
      <c r="A169"/>
      <c r="B169"/>
      <c r="C169"/>
      <c r="D169"/>
      <c r="E169"/>
      <c r="F169"/>
      <c r="G169"/>
      <c r="H169"/>
      <c r="I169"/>
      <c r="M169"/>
      <c r="N169"/>
      <c r="O169"/>
    </row>
    <row r="170" spans="1:15" x14ac:dyDescent="0.25">
      <c r="A170"/>
      <c r="B170"/>
      <c r="C170"/>
      <c r="D170"/>
      <c r="E170"/>
      <c r="F170"/>
      <c r="G170"/>
      <c r="H170"/>
      <c r="I170"/>
      <c r="M170"/>
      <c r="N170"/>
      <c r="O170"/>
    </row>
    <row r="171" spans="1:15" x14ac:dyDescent="0.25">
      <c r="A171"/>
      <c r="B171"/>
      <c r="C171"/>
      <c r="D171"/>
      <c r="E171"/>
      <c r="F171"/>
      <c r="G171"/>
      <c r="H171"/>
      <c r="I171"/>
      <c r="M171"/>
      <c r="N171"/>
      <c r="O171"/>
    </row>
    <row r="172" spans="1:15" x14ac:dyDescent="0.25">
      <c r="A172"/>
      <c r="B172"/>
      <c r="C172"/>
      <c r="D172"/>
      <c r="E172"/>
      <c r="F172"/>
      <c r="G172"/>
      <c r="H172"/>
      <c r="I172"/>
      <c r="M172"/>
      <c r="N172"/>
      <c r="O172"/>
    </row>
    <row r="173" spans="1:15" x14ac:dyDescent="0.25">
      <c r="A173"/>
      <c r="B173"/>
      <c r="C173"/>
      <c r="D173"/>
      <c r="E173"/>
      <c r="F173"/>
      <c r="G173"/>
      <c r="H173"/>
      <c r="I173"/>
      <c r="M173"/>
      <c r="N173"/>
      <c r="O173"/>
    </row>
    <row r="174" spans="1:15" x14ac:dyDescent="0.25">
      <c r="A174"/>
      <c r="B174"/>
      <c r="C174"/>
      <c r="D174"/>
      <c r="E174"/>
      <c r="F174"/>
      <c r="G174"/>
      <c r="H174"/>
      <c r="I174"/>
      <c r="M174"/>
      <c r="N174"/>
      <c r="O174"/>
    </row>
    <row r="175" spans="1:15" x14ac:dyDescent="0.25">
      <c r="A175"/>
      <c r="B175"/>
      <c r="C175"/>
      <c r="D175"/>
      <c r="E175"/>
      <c r="F175"/>
      <c r="G175"/>
      <c r="H175"/>
      <c r="I175"/>
      <c r="M175"/>
      <c r="N175"/>
      <c r="O175"/>
    </row>
    <row r="176" spans="1:15" x14ac:dyDescent="0.25">
      <c r="A176"/>
      <c r="B176"/>
      <c r="C176"/>
      <c r="D176"/>
      <c r="E176"/>
      <c r="F176"/>
      <c r="G176"/>
      <c r="H176"/>
      <c r="I176"/>
      <c r="M176"/>
      <c r="N176"/>
      <c r="O176"/>
    </row>
    <row r="177" spans="1:15" x14ac:dyDescent="0.25">
      <c r="A177"/>
      <c r="B177"/>
      <c r="C177"/>
      <c r="D177"/>
      <c r="E177"/>
      <c r="F177"/>
      <c r="G177"/>
      <c r="H177"/>
      <c r="I177"/>
      <c r="M177"/>
      <c r="N177"/>
      <c r="O177"/>
    </row>
    <row r="178" spans="1:15" x14ac:dyDescent="0.25">
      <c r="A178"/>
      <c r="B178"/>
      <c r="C178"/>
      <c r="D178"/>
      <c r="E178"/>
      <c r="F178"/>
      <c r="G178"/>
      <c r="H178"/>
      <c r="I178"/>
      <c r="M178"/>
      <c r="N178"/>
      <c r="O178"/>
    </row>
    <row r="179" spans="1:15" x14ac:dyDescent="0.25">
      <c r="A179"/>
      <c r="B179"/>
      <c r="C179"/>
      <c r="D179"/>
      <c r="E179"/>
      <c r="F179"/>
      <c r="G179"/>
      <c r="H179"/>
      <c r="I179"/>
      <c r="M179"/>
      <c r="N179"/>
      <c r="O179"/>
    </row>
    <row r="180" spans="1:15" x14ac:dyDescent="0.25">
      <c r="A180"/>
      <c r="B180"/>
      <c r="C180"/>
      <c r="D180"/>
      <c r="E180"/>
      <c r="F180"/>
      <c r="G180"/>
      <c r="H180"/>
      <c r="I180"/>
      <c r="M180"/>
      <c r="N180"/>
      <c r="O180"/>
    </row>
    <row r="181" spans="1:15" x14ac:dyDescent="0.25">
      <c r="A181"/>
      <c r="B181"/>
      <c r="C181"/>
      <c r="D181"/>
      <c r="E181"/>
      <c r="F181"/>
      <c r="G181"/>
      <c r="H181"/>
      <c r="I181"/>
      <c r="M181"/>
      <c r="N181"/>
      <c r="O181"/>
    </row>
    <row r="182" spans="1:15" x14ac:dyDescent="0.25">
      <c r="A182"/>
      <c r="B182"/>
      <c r="C182"/>
      <c r="D182"/>
      <c r="E182"/>
      <c r="F182"/>
      <c r="G182"/>
      <c r="H182"/>
      <c r="I182"/>
      <c r="M182"/>
      <c r="N182"/>
      <c r="O182"/>
    </row>
    <row r="183" spans="1:15" x14ac:dyDescent="0.25">
      <c r="A183"/>
      <c r="B183"/>
      <c r="C183"/>
      <c r="D183"/>
      <c r="E183"/>
      <c r="F183"/>
      <c r="G183"/>
      <c r="H183"/>
      <c r="I183"/>
      <c r="M183"/>
      <c r="N183"/>
      <c r="O183"/>
    </row>
    <row r="184" spans="1:15" x14ac:dyDescent="0.25">
      <c r="A184"/>
      <c r="B184"/>
      <c r="C184"/>
      <c r="D184"/>
      <c r="E184"/>
      <c r="F184"/>
      <c r="G184"/>
      <c r="H184"/>
      <c r="I184"/>
      <c r="M184"/>
      <c r="N184"/>
      <c r="O184"/>
    </row>
    <row r="185" spans="1:15" x14ac:dyDescent="0.25">
      <c r="A185"/>
      <c r="B185"/>
      <c r="C185"/>
      <c r="D185"/>
      <c r="E185"/>
      <c r="F185"/>
      <c r="G185"/>
      <c r="H185"/>
      <c r="I185"/>
      <c r="M185"/>
      <c r="N185"/>
      <c r="O185"/>
    </row>
    <row r="186" spans="1:15" x14ac:dyDescent="0.25">
      <c r="A186"/>
      <c r="B186"/>
      <c r="C186"/>
      <c r="D186"/>
      <c r="E186"/>
      <c r="F186"/>
      <c r="G186"/>
      <c r="H186"/>
      <c r="I186"/>
      <c r="M186"/>
      <c r="N186"/>
      <c r="O186"/>
    </row>
    <row r="187" spans="1:15" x14ac:dyDescent="0.25">
      <c r="A187"/>
      <c r="B187"/>
      <c r="C187"/>
      <c r="D187"/>
      <c r="E187"/>
      <c r="F187"/>
      <c r="G187"/>
      <c r="H187"/>
      <c r="I187"/>
      <c r="M187"/>
      <c r="N187"/>
      <c r="O187"/>
    </row>
    <row r="188" spans="1:15" x14ac:dyDescent="0.25">
      <c r="A188"/>
      <c r="B188"/>
      <c r="C188"/>
      <c r="D188"/>
      <c r="E188"/>
      <c r="F188"/>
      <c r="G188"/>
      <c r="H188"/>
      <c r="I188"/>
      <c r="M188"/>
      <c r="N188"/>
      <c r="O188"/>
    </row>
    <row r="189" spans="1:15" x14ac:dyDescent="0.25">
      <c r="A189"/>
      <c r="B189"/>
      <c r="C189"/>
      <c r="D189"/>
      <c r="E189"/>
      <c r="F189"/>
      <c r="G189"/>
      <c r="H189"/>
      <c r="I189"/>
      <c r="M189"/>
      <c r="N189"/>
      <c r="O189"/>
    </row>
    <row r="190" spans="1:15" x14ac:dyDescent="0.25">
      <c r="A190"/>
      <c r="B190"/>
      <c r="C190"/>
      <c r="D190"/>
      <c r="E190"/>
      <c r="F190"/>
      <c r="G190"/>
      <c r="H190"/>
      <c r="I190"/>
      <c r="M190"/>
      <c r="N190"/>
      <c r="O190"/>
    </row>
    <row r="191" spans="1:15" x14ac:dyDescent="0.25">
      <c r="A191"/>
      <c r="B191"/>
      <c r="C191"/>
      <c r="D191"/>
      <c r="E191"/>
      <c r="F191"/>
      <c r="G191"/>
      <c r="H191"/>
      <c r="I191"/>
      <c r="M191"/>
      <c r="N191"/>
      <c r="O191"/>
    </row>
    <row r="192" spans="1:15" x14ac:dyDescent="0.25">
      <c r="A192"/>
      <c r="B192"/>
      <c r="C192"/>
      <c r="D192"/>
      <c r="E192"/>
      <c r="F192"/>
      <c r="G192"/>
      <c r="H192"/>
      <c r="I192"/>
      <c r="M192"/>
      <c r="N192"/>
      <c r="O192"/>
    </row>
    <row r="193" spans="1:15" x14ac:dyDescent="0.25">
      <c r="A193"/>
      <c r="B193"/>
      <c r="C193"/>
      <c r="D193"/>
      <c r="E193"/>
      <c r="F193"/>
      <c r="G193"/>
      <c r="H193"/>
      <c r="I193"/>
      <c r="M193"/>
      <c r="N193"/>
      <c r="O193"/>
    </row>
    <row r="194" spans="1:15" x14ac:dyDescent="0.25">
      <c r="A194"/>
      <c r="B194"/>
      <c r="C194"/>
      <c r="D194"/>
      <c r="E194"/>
      <c r="F194"/>
      <c r="G194"/>
      <c r="H194"/>
      <c r="I194"/>
      <c r="M194"/>
      <c r="N194"/>
      <c r="O194"/>
    </row>
    <row r="195" spans="1:15" x14ac:dyDescent="0.25">
      <c r="A195"/>
      <c r="B195"/>
      <c r="C195"/>
      <c r="D195"/>
      <c r="E195"/>
      <c r="F195"/>
      <c r="G195"/>
      <c r="H195"/>
      <c r="I195"/>
      <c r="M195"/>
      <c r="N195"/>
      <c r="O195"/>
    </row>
    <row r="196" spans="1:15" x14ac:dyDescent="0.25">
      <c r="A196"/>
      <c r="B196"/>
      <c r="C196"/>
      <c r="D196"/>
      <c r="E196"/>
      <c r="F196"/>
      <c r="G196"/>
      <c r="H196"/>
      <c r="I196"/>
      <c r="M196"/>
      <c r="N196"/>
      <c r="O196"/>
    </row>
    <row r="197" spans="1:15" x14ac:dyDescent="0.25">
      <c r="A197"/>
      <c r="B197"/>
      <c r="C197"/>
      <c r="D197"/>
      <c r="E197"/>
      <c r="F197"/>
      <c r="G197"/>
      <c r="H197"/>
      <c r="I197"/>
      <c r="M197"/>
      <c r="N197"/>
      <c r="O197"/>
    </row>
    <row r="198" spans="1:15" x14ac:dyDescent="0.25">
      <c r="A198"/>
      <c r="B198"/>
      <c r="C198"/>
      <c r="D198"/>
      <c r="E198"/>
      <c r="F198"/>
      <c r="G198"/>
      <c r="H198"/>
      <c r="I198"/>
      <c r="M198"/>
      <c r="N198"/>
      <c r="O198"/>
    </row>
    <row r="199" spans="1:15" x14ac:dyDescent="0.25">
      <c r="A199"/>
      <c r="B199"/>
      <c r="C199"/>
      <c r="D199"/>
      <c r="E199"/>
      <c r="F199"/>
      <c r="G199"/>
      <c r="H199"/>
      <c r="I199"/>
      <c r="M199"/>
      <c r="N199"/>
      <c r="O199"/>
    </row>
    <row r="200" spans="1:15" x14ac:dyDescent="0.25">
      <c r="A200"/>
      <c r="B200"/>
      <c r="C200"/>
      <c r="D200"/>
      <c r="E200"/>
      <c r="F200"/>
      <c r="G200"/>
      <c r="H200"/>
      <c r="I200"/>
      <c r="M200"/>
      <c r="N200"/>
      <c r="O200"/>
    </row>
    <row r="201" spans="1:15" x14ac:dyDescent="0.25">
      <c r="A201"/>
      <c r="B201"/>
      <c r="C201"/>
      <c r="D201"/>
      <c r="E201"/>
      <c r="F201"/>
      <c r="G201"/>
      <c r="H201"/>
      <c r="I201"/>
      <c r="M201"/>
      <c r="N201"/>
      <c r="O201"/>
    </row>
    <row r="202" spans="1:15" x14ac:dyDescent="0.25">
      <c r="A202"/>
      <c r="B202"/>
      <c r="C202"/>
      <c r="D202"/>
      <c r="E202"/>
      <c r="F202"/>
      <c r="G202"/>
      <c r="H202"/>
      <c r="I202"/>
      <c r="M202"/>
      <c r="N202"/>
      <c r="O202"/>
    </row>
    <row r="203" spans="1:15" x14ac:dyDescent="0.25">
      <c r="A203"/>
      <c r="B203"/>
      <c r="C203"/>
      <c r="D203"/>
      <c r="E203"/>
      <c r="F203"/>
      <c r="G203"/>
      <c r="H203"/>
      <c r="I203"/>
      <c r="M203"/>
      <c r="N203"/>
      <c r="O203"/>
    </row>
    <row r="204" spans="1:15" x14ac:dyDescent="0.25">
      <c r="A204"/>
      <c r="B204"/>
      <c r="C204"/>
      <c r="D204"/>
      <c r="E204"/>
      <c r="F204"/>
      <c r="G204"/>
      <c r="H204"/>
      <c r="I204"/>
      <c r="M204"/>
      <c r="N204"/>
      <c r="O204"/>
    </row>
    <row r="205" spans="1:15" x14ac:dyDescent="0.25">
      <c r="A205"/>
      <c r="B205"/>
      <c r="C205"/>
      <c r="D205"/>
      <c r="E205"/>
      <c r="F205"/>
      <c r="G205"/>
      <c r="H205"/>
      <c r="I205"/>
      <c r="M205"/>
      <c r="N205"/>
      <c r="O205"/>
    </row>
    <row r="206" spans="1:15" x14ac:dyDescent="0.25">
      <c r="A206"/>
      <c r="B206"/>
      <c r="C206"/>
      <c r="D206"/>
      <c r="E206"/>
      <c r="F206"/>
      <c r="G206"/>
      <c r="H206"/>
      <c r="I206"/>
      <c r="M206"/>
      <c r="N206"/>
      <c r="O206"/>
    </row>
    <row r="207" spans="1:15" x14ac:dyDescent="0.25">
      <c r="A207"/>
      <c r="B207"/>
      <c r="C207"/>
      <c r="D207"/>
      <c r="E207"/>
      <c r="F207"/>
      <c r="G207"/>
      <c r="H207"/>
      <c r="I207"/>
      <c r="M207"/>
      <c r="N207"/>
      <c r="O207"/>
    </row>
    <row r="208" spans="1:15" x14ac:dyDescent="0.25">
      <c r="A208"/>
      <c r="B208"/>
      <c r="C208"/>
      <c r="D208"/>
      <c r="E208"/>
      <c r="F208"/>
      <c r="G208"/>
      <c r="H208"/>
      <c r="I208"/>
      <c r="M208"/>
      <c r="N208"/>
      <c r="O208"/>
    </row>
    <row r="209" spans="1:15" x14ac:dyDescent="0.25">
      <c r="A209"/>
      <c r="B209"/>
      <c r="C209"/>
      <c r="D209"/>
      <c r="E209"/>
      <c r="F209"/>
      <c r="G209"/>
      <c r="H209"/>
      <c r="I209"/>
      <c r="M209"/>
      <c r="N209"/>
      <c r="O209"/>
    </row>
    <row r="210" spans="1:15" x14ac:dyDescent="0.25">
      <c r="A210"/>
      <c r="B210"/>
      <c r="C210"/>
      <c r="D210"/>
      <c r="E210"/>
      <c r="F210"/>
      <c r="G210"/>
      <c r="H210"/>
      <c r="I210"/>
      <c r="M210"/>
      <c r="N210"/>
      <c r="O210"/>
    </row>
    <row r="211" spans="1:15" x14ac:dyDescent="0.25">
      <c r="A211"/>
      <c r="B211"/>
      <c r="C211"/>
      <c r="D211"/>
      <c r="E211"/>
      <c r="F211"/>
      <c r="G211"/>
      <c r="H211"/>
      <c r="I211"/>
      <c r="M211"/>
      <c r="N211"/>
      <c r="O211"/>
    </row>
    <row r="212" spans="1:15" x14ac:dyDescent="0.25">
      <c r="A212"/>
      <c r="B212"/>
      <c r="C212"/>
      <c r="D212"/>
      <c r="E212"/>
      <c r="F212"/>
      <c r="G212"/>
      <c r="H212"/>
      <c r="I212"/>
      <c r="M212"/>
      <c r="N212"/>
      <c r="O212"/>
    </row>
    <row r="213" spans="1:15" x14ac:dyDescent="0.25">
      <c r="A213"/>
      <c r="B213"/>
      <c r="C213"/>
      <c r="D213"/>
      <c r="E213"/>
      <c r="F213"/>
      <c r="G213"/>
      <c r="H213"/>
      <c r="I213"/>
      <c r="M213"/>
      <c r="N213"/>
      <c r="O213"/>
    </row>
    <row r="214" spans="1:15" x14ac:dyDescent="0.25">
      <c r="A214"/>
      <c r="B214"/>
      <c r="C214"/>
      <c r="D214"/>
      <c r="E214"/>
      <c r="F214"/>
      <c r="G214"/>
      <c r="H214"/>
      <c r="I214"/>
      <c r="M214"/>
      <c r="N214"/>
      <c r="O214"/>
    </row>
    <row r="215" spans="1:15" x14ac:dyDescent="0.25">
      <c r="A215"/>
      <c r="B215"/>
      <c r="C215"/>
      <c r="D215"/>
      <c r="E215"/>
      <c r="F215"/>
      <c r="G215"/>
      <c r="H215"/>
      <c r="I215"/>
      <c r="M215"/>
      <c r="N215"/>
      <c r="O215"/>
    </row>
    <row r="216" spans="1:15" x14ac:dyDescent="0.25">
      <c r="A216"/>
      <c r="B216"/>
      <c r="C216"/>
      <c r="D216"/>
      <c r="E216"/>
      <c r="F216"/>
      <c r="G216"/>
      <c r="H216"/>
      <c r="I216"/>
      <c r="M216"/>
      <c r="N216"/>
      <c r="O216"/>
    </row>
    <row r="217" spans="1:15" x14ac:dyDescent="0.25">
      <c r="A217"/>
      <c r="B217"/>
      <c r="C217"/>
      <c r="D217"/>
      <c r="E217"/>
      <c r="F217"/>
      <c r="G217"/>
      <c r="H217"/>
      <c r="I217"/>
      <c r="M217"/>
      <c r="N217"/>
      <c r="O217"/>
    </row>
    <row r="218" spans="1:15" x14ac:dyDescent="0.25">
      <c r="A218"/>
      <c r="B218"/>
      <c r="C218"/>
      <c r="D218"/>
      <c r="E218"/>
      <c r="F218"/>
      <c r="G218"/>
      <c r="H218"/>
      <c r="I218"/>
      <c r="M218"/>
      <c r="N218"/>
      <c r="O218"/>
    </row>
    <row r="219" spans="1:15" x14ac:dyDescent="0.25">
      <c r="A219"/>
      <c r="B219"/>
      <c r="C219"/>
      <c r="D219"/>
      <c r="E219"/>
      <c r="F219"/>
      <c r="G219"/>
      <c r="H219"/>
      <c r="I219"/>
      <c r="M219"/>
      <c r="N219"/>
      <c r="O219"/>
    </row>
    <row r="220" spans="1:15" x14ac:dyDescent="0.25">
      <c r="A220"/>
      <c r="B220"/>
      <c r="C220"/>
      <c r="D220"/>
      <c r="E220"/>
      <c r="F220"/>
      <c r="G220"/>
      <c r="H220"/>
      <c r="I220"/>
      <c r="M220"/>
      <c r="N220"/>
      <c r="O220"/>
    </row>
    <row r="221" spans="1:15" x14ac:dyDescent="0.25">
      <c r="A221"/>
      <c r="B221"/>
      <c r="C221"/>
      <c r="D221"/>
      <c r="E221"/>
      <c r="F221"/>
      <c r="G221"/>
      <c r="H221"/>
      <c r="I221"/>
      <c r="M221"/>
      <c r="N221"/>
      <c r="O221"/>
    </row>
    <row r="222" spans="1:15" x14ac:dyDescent="0.25">
      <c r="A222"/>
      <c r="B222"/>
      <c r="C222"/>
      <c r="D222"/>
      <c r="E222"/>
      <c r="F222"/>
      <c r="G222"/>
      <c r="H222"/>
      <c r="I222"/>
      <c r="M222"/>
      <c r="N222"/>
      <c r="O222"/>
    </row>
    <row r="223" spans="1:15" x14ac:dyDescent="0.25">
      <c r="A223"/>
      <c r="B223"/>
      <c r="C223"/>
      <c r="D223"/>
      <c r="E223"/>
      <c r="F223"/>
      <c r="G223"/>
      <c r="H223"/>
      <c r="I223"/>
      <c r="M223"/>
      <c r="N223"/>
      <c r="O223"/>
    </row>
    <row r="224" spans="1:15" x14ac:dyDescent="0.25">
      <c r="A224"/>
      <c r="B224"/>
      <c r="C224"/>
      <c r="D224"/>
      <c r="E224"/>
      <c r="F224"/>
      <c r="G224"/>
      <c r="H224"/>
      <c r="I224"/>
      <c r="M224"/>
      <c r="N224"/>
      <c r="O224"/>
    </row>
    <row r="225" spans="1:15" x14ac:dyDescent="0.25">
      <c r="A225"/>
      <c r="B225"/>
      <c r="C225"/>
      <c r="D225"/>
      <c r="E225"/>
      <c r="F225"/>
      <c r="G225"/>
      <c r="H225"/>
      <c r="I225"/>
      <c r="M225"/>
      <c r="N225"/>
      <c r="O225"/>
    </row>
    <row r="226" spans="1:15" x14ac:dyDescent="0.25">
      <c r="A226"/>
      <c r="B226"/>
      <c r="C226"/>
      <c r="D226"/>
      <c r="E226"/>
      <c r="F226"/>
      <c r="G226"/>
      <c r="H226"/>
      <c r="I226"/>
      <c r="M226"/>
      <c r="N226"/>
      <c r="O226"/>
    </row>
    <row r="227" spans="1:15" x14ac:dyDescent="0.25">
      <c r="A227"/>
      <c r="B227"/>
      <c r="C227"/>
      <c r="D227"/>
      <c r="E227"/>
      <c r="F227"/>
      <c r="G227"/>
      <c r="H227"/>
      <c r="I227"/>
      <c r="M227"/>
      <c r="N227"/>
      <c r="O227"/>
    </row>
    <row r="228" spans="1:15" x14ac:dyDescent="0.25">
      <c r="A228"/>
      <c r="B228"/>
      <c r="C228"/>
      <c r="D228"/>
      <c r="E228"/>
      <c r="F228"/>
      <c r="G228"/>
      <c r="H228"/>
      <c r="I228"/>
      <c r="M228"/>
      <c r="N228"/>
      <c r="O228"/>
    </row>
    <row r="229" spans="1:15" x14ac:dyDescent="0.25">
      <c r="A229"/>
      <c r="B229"/>
      <c r="C229"/>
      <c r="D229"/>
      <c r="E229"/>
      <c r="F229"/>
      <c r="G229"/>
      <c r="H229"/>
      <c r="I229"/>
      <c r="M229"/>
      <c r="N229"/>
      <c r="O229"/>
    </row>
    <row r="230" spans="1:15" x14ac:dyDescent="0.25">
      <c r="A230"/>
      <c r="B230"/>
      <c r="C230"/>
      <c r="D230"/>
      <c r="E230"/>
      <c r="F230"/>
      <c r="G230"/>
      <c r="H230"/>
      <c r="I230"/>
      <c r="M230"/>
      <c r="N230"/>
      <c r="O230"/>
    </row>
    <row r="231" spans="1:15" x14ac:dyDescent="0.25">
      <c r="A231"/>
      <c r="B231"/>
      <c r="C231"/>
      <c r="D231"/>
      <c r="E231"/>
      <c r="F231"/>
      <c r="G231"/>
      <c r="H231"/>
      <c r="I231"/>
      <c r="M231"/>
      <c r="N231"/>
      <c r="O231"/>
    </row>
    <row r="232" spans="1:15" x14ac:dyDescent="0.25">
      <c r="A232"/>
      <c r="B232"/>
      <c r="C232"/>
      <c r="D232"/>
      <c r="E232"/>
      <c r="F232"/>
      <c r="G232"/>
      <c r="H232"/>
      <c r="I232"/>
      <c r="M232"/>
      <c r="N232"/>
      <c r="O232"/>
    </row>
    <row r="233" spans="1:15" x14ac:dyDescent="0.25">
      <c r="A233"/>
      <c r="B233"/>
      <c r="C233"/>
      <c r="D233"/>
      <c r="E233"/>
      <c r="F233"/>
      <c r="G233"/>
      <c r="H233"/>
      <c r="I233"/>
      <c r="M233"/>
      <c r="N233"/>
      <c r="O233"/>
    </row>
    <row r="234" spans="1:15" x14ac:dyDescent="0.25">
      <c r="A234"/>
      <c r="B234"/>
      <c r="C234"/>
      <c r="D234"/>
      <c r="E234"/>
      <c r="F234"/>
      <c r="G234"/>
      <c r="H234"/>
      <c r="I234"/>
      <c r="M234"/>
      <c r="N234"/>
      <c r="O234"/>
    </row>
    <row r="235" spans="1:15" x14ac:dyDescent="0.25">
      <c r="A235"/>
      <c r="B235"/>
      <c r="C235"/>
      <c r="D235"/>
      <c r="E235"/>
      <c r="F235"/>
      <c r="G235"/>
      <c r="H235"/>
      <c r="I235"/>
      <c r="M235"/>
      <c r="N235"/>
      <c r="O235"/>
    </row>
    <row r="236" spans="1:15" x14ac:dyDescent="0.25">
      <c r="A236"/>
      <c r="B236"/>
      <c r="C236"/>
      <c r="D236"/>
      <c r="E236"/>
      <c r="F236"/>
      <c r="G236"/>
      <c r="H236"/>
      <c r="I236"/>
      <c r="M236"/>
      <c r="N236"/>
      <c r="O236"/>
    </row>
    <row r="237" spans="1:15" x14ac:dyDescent="0.25">
      <c r="A237"/>
      <c r="B237"/>
      <c r="C237"/>
      <c r="D237"/>
      <c r="E237"/>
      <c r="F237"/>
      <c r="G237"/>
      <c r="H237"/>
      <c r="I237"/>
      <c r="M237"/>
      <c r="N237"/>
      <c r="O237"/>
    </row>
    <row r="238" spans="1:15" x14ac:dyDescent="0.25">
      <c r="A238"/>
      <c r="B238"/>
      <c r="C238"/>
      <c r="D238"/>
      <c r="E238"/>
      <c r="F238"/>
      <c r="G238"/>
      <c r="H238"/>
      <c r="I238"/>
      <c r="M238"/>
      <c r="N238"/>
      <c r="O238"/>
    </row>
    <row r="239" spans="1:15" x14ac:dyDescent="0.25">
      <c r="A239"/>
      <c r="B239"/>
      <c r="C239"/>
      <c r="D239"/>
      <c r="E239"/>
      <c r="F239"/>
      <c r="G239"/>
      <c r="H239"/>
      <c r="I239"/>
      <c r="M239"/>
      <c r="N239"/>
      <c r="O239"/>
    </row>
    <row r="240" spans="1:15" x14ac:dyDescent="0.25">
      <c r="A240"/>
      <c r="B240"/>
      <c r="C240"/>
      <c r="D240"/>
      <c r="E240"/>
      <c r="F240"/>
      <c r="G240"/>
      <c r="H240"/>
      <c r="I240"/>
      <c r="M240"/>
      <c r="N240"/>
      <c r="O240"/>
    </row>
  </sheetData>
  <autoFilter ref="A1:O120"/>
  <mergeCells count="384">
    <mergeCell ref="O76:O77"/>
    <mergeCell ref="O72:O73"/>
    <mergeCell ref="O68:O69"/>
    <mergeCell ref="O74:O75"/>
    <mergeCell ref="N76:N77"/>
    <mergeCell ref="C72:C73"/>
    <mergeCell ref="I72:I73"/>
    <mergeCell ref="K72:K73"/>
    <mergeCell ref="L72:L73"/>
    <mergeCell ref="N68:N69"/>
    <mergeCell ref="C70:C71"/>
    <mergeCell ref="L74:L75"/>
    <mergeCell ref="N72:N73"/>
    <mergeCell ref="C76:C77"/>
    <mergeCell ref="I76:I77"/>
    <mergeCell ref="K76:K77"/>
    <mergeCell ref="N74:N75"/>
    <mergeCell ref="K74:K75"/>
    <mergeCell ref="N70:N71"/>
    <mergeCell ref="O70:O71"/>
    <mergeCell ref="I70:I71"/>
    <mergeCell ref="K70:K71"/>
    <mergeCell ref="L70:L71"/>
    <mergeCell ref="C74:C75"/>
    <mergeCell ref="A58:A59"/>
    <mergeCell ref="A62:A63"/>
    <mergeCell ref="B64:B65"/>
    <mergeCell ref="B58:B59"/>
    <mergeCell ref="C58:C59"/>
    <mergeCell ref="I58:I59"/>
    <mergeCell ref="K58:K59"/>
    <mergeCell ref="N58:N59"/>
    <mergeCell ref="C48:C49"/>
    <mergeCell ref="L60:L61"/>
    <mergeCell ref="B62:B63"/>
    <mergeCell ref="C62:C63"/>
    <mergeCell ref="C64:C65"/>
    <mergeCell ref="I64:I65"/>
    <mergeCell ref="A60:A61"/>
    <mergeCell ref="I52:I53"/>
    <mergeCell ref="C50:C51"/>
    <mergeCell ref="I50:I51"/>
    <mergeCell ref="A54:A55"/>
    <mergeCell ref="A56:A57"/>
    <mergeCell ref="A64:A65"/>
    <mergeCell ref="K50:K51"/>
    <mergeCell ref="L50:L51"/>
    <mergeCell ref="K64:K65"/>
    <mergeCell ref="O44:O45"/>
    <mergeCell ref="O46:O47"/>
    <mergeCell ref="O48:O49"/>
    <mergeCell ref="O50:O51"/>
    <mergeCell ref="O52:O53"/>
    <mergeCell ref="O60:O61"/>
    <mergeCell ref="N38:N39"/>
    <mergeCell ref="N40:N41"/>
    <mergeCell ref="N42:N43"/>
    <mergeCell ref="N44:N45"/>
    <mergeCell ref="O54:O55"/>
    <mergeCell ref="O56:O57"/>
    <mergeCell ref="O58:O59"/>
    <mergeCell ref="O40:O41"/>
    <mergeCell ref="O42:O43"/>
    <mergeCell ref="N46:N47"/>
    <mergeCell ref="N48:N49"/>
    <mergeCell ref="N50:N51"/>
    <mergeCell ref="N52:N53"/>
    <mergeCell ref="O38:O39"/>
    <mergeCell ref="N60:N61"/>
    <mergeCell ref="O2:O3"/>
    <mergeCell ref="O4:O5"/>
    <mergeCell ref="O6:O7"/>
    <mergeCell ref="O8:O9"/>
    <mergeCell ref="O10:O11"/>
    <mergeCell ref="O12:O13"/>
    <mergeCell ref="A28:A29"/>
    <mergeCell ref="B28:B29"/>
    <mergeCell ref="C28:C29"/>
    <mergeCell ref="I28:I29"/>
    <mergeCell ref="K28:K29"/>
    <mergeCell ref="L28:L29"/>
    <mergeCell ref="O22:O23"/>
    <mergeCell ref="O24:O25"/>
    <mergeCell ref="O26:O27"/>
    <mergeCell ref="O28:O29"/>
    <mergeCell ref="B14:B15"/>
    <mergeCell ref="A6:A7"/>
    <mergeCell ref="I12:I13"/>
    <mergeCell ref="K12:K13"/>
    <mergeCell ref="L12:L13"/>
    <mergeCell ref="A10:A11"/>
    <mergeCell ref="B10:B11"/>
    <mergeCell ref="C10:C11"/>
    <mergeCell ref="L4:L5"/>
    <mergeCell ref="B6:B7"/>
    <mergeCell ref="C6:C7"/>
    <mergeCell ref="I6:I7"/>
    <mergeCell ref="B12:B13"/>
    <mergeCell ref="C12:C13"/>
    <mergeCell ref="B8:B9"/>
    <mergeCell ref="C8:C9"/>
    <mergeCell ref="I8:I9"/>
    <mergeCell ref="K8:K9"/>
    <mergeCell ref="L8:L9"/>
    <mergeCell ref="K6:K7"/>
    <mergeCell ref="L6:L7"/>
    <mergeCell ref="K10:K11"/>
    <mergeCell ref="L10:L11"/>
    <mergeCell ref="A2:A3"/>
    <mergeCell ref="B2:B3"/>
    <mergeCell ref="C2:C3"/>
    <mergeCell ref="I2:I3"/>
    <mergeCell ref="K2:K3"/>
    <mergeCell ref="L2:L3"/>
    <mergeCell ref="N20:N21"/>
    <mergeCell ref="O20:O21"/>
    <mergeCell ref="B16:B17"/>
    <mergeCell ref="C16:C17"/>
    <mergeCell ref="I16:I17"/>
    <mergeCell ref="K16:K17"/>
    <mergeCell ref="L16:L17"/>
    <mergeCell ref="N18:N19"/>
    <mergeCell ref="A8:A9"/>
    <mergeCell ref="I14:I15"/>
    <mergeCell ref="K14:K15"/>
    <mergeCell ref="L14:L15"/>
    <mergeCell ref="A20:A21"/>
    <mergeCell ref="A4:A5"/>
    <mergeCell ref="B4:B5"/>
    <mergeCell ref="C4:C5"/>
    <mergeCell ref="I4:I5"/>
    <mergeCell ref="K4:K5"/>
    <mergeCell ref="A30:A31"/>
    <mergeCell ref="B26:B27"/>
    <mergeCell ref="A34:A35"/>
    <mergeCell ref="A16:A17"/>
    <mergeCell ref="C36:C37"/>
    <mergeCell ref="I36:I37"/>
    <mergeCell ref="K36:K37"/>
    <mergeCell ref="L36:L37"/>
    <mergeCell ref="A26:A27"/>
    <mergeCell ref="B34:B35"/>
    <mergeCell ref="C34:C35"/>
    <mergeCell ref="I34:I35"/>
    <mergeCell ref="K34:K35"/>
    <mergeCell ref="L34:L35"/>
    <mergeCell ref="C26:C27"/>
    <mergeCell ref="I26:I27"/>
    <mergeCell ref="K26:K27"/>
    <mergeCell ref="L26:L27"/>
    <mergeCell ref="A36:A37"/>
    <mergeCell ref="B36:B37"/>
    <mergeCell ref="C30:C31"/>
    <mergeCell ref="B18:B19"/>
    <mergeCell ref="C18:C19"/>
    <mergeCell ref="I18:I19"/>
    <mergeCell ref="L96:L97"/>
    <mergeCell ref="A94:A95"/>
    <mergeCell ref="B94:B95"/>
    <mergeCell ref="C94:C95"/>
    <mergeCell ref="I94:I95"/>
    <mergeCell ref="K94:K95"/>
    <mergeCell ref="L94:L95"/>
    <mergeCell ref="O94:O95"/>
    <mergeCell ref="N96:N97"/>
    <mergeCell ref="A96:A97"/>
    <mergeCell ref="B96:B97"/>
    <mergeCell ref="C96:C97"/>
    <mergeCell ref="I96:I97"/>
    <mergeCell ref="K96:K97"/>
    <mergeCell ref="N94:N95"/>
    <mergeCell ref="O96:O97"/>
    <mergeCell ref="A24:A25"/>
    <mergeCell ref="B24:B25"/>
    <mergeCell ref="C24:C25"/>
    <mergeCell ref="I24:I25"/>
    <mergeCell ref="K24:K25"/>
    <mergeCell ref="L24:L25"/>
    <mergeCell ref="A22:A23"/>
    <mergeCell ref="B22:B23"/>
    <mergeCell ref="C22:C23"/>
    <mergeCell ref="I22:I23"/>
    <mergeCell ref="K22:K23"/>
    <mergeCell ref="L22:L23"/>
    <mergeCell ref="N36:N37"/>
    <mergeCell ref="O36:O37"/>
    <mergeCell ref="O34:O35"/>
    <mergeCell ref="O30:O31"/>
    <mergeCell ref="O32:O33"/>
    <mergeCell ref="O14:O15"/>
    <mergeCell ref="O16:O17"/>
    <mergeCell ref="N32:N33"/>
    <mergeCell ref="I30:I31"/>
    <mergeCell ref="K30:K31"/>
    <mergeCell ref="L30:L31"/>
    <mergeCell ref="N34:N35"/>
    <mergeCell ref="I20:I21"/>
    <mergeCell ref="K20:K21"/>
    <mergeCell ref="L20:L21"/>
    <mergeCell ref="I32:I33"/>
    <mergeCell ref="K32:K33"/>
    <mergeCell ref="L32:L33"/>
    <mergeCell ref="O18:O19"/>
    <mergeCell ref="K18:K19"/>
    <mergeCell ref="L18:L19"/>
    <mergeCell ref="A32:A33"/>
    <mergeCell ref="B32:B33"/>
    <mergeCell ref="C32:C33"/>
    <mergeCell ref="B30:B31"/>
    <mergeCell ref="N2:N3"/>
    <mergeCell ref="N4:N5"/>
    <mergeCell ref="N6:N7"/>
    <mergeCell ref="N8:N9"/>
    <mergeCell ref="N10:N11"/>
    <mergeCell ref="N12:N13"/>
    <mergeCell ref="N14:N15"/>
    <mergeCell ref="N16:N17"/>
    <mergeCell ref="N26:N27"/>
    <mergeCell ref="N28:N29"/>
    <mergeCell ref="N30:N31"/>
    <mergeCell ref="N22:N23"/>
    <mergeCell ref="N24:N25"/>
    <mergeCell ref="C14:C15"/>
    <mergeCell ref="B20:B21"/>
    <mergeCell ref="C20:C21"/>
    <mergeCell ref="A14:A15"/>
    <mergeCell ref="I10:I11"/>
    <mergeCell ref="A12:A13"/>
    <mergeCell ref="A18:A19"/>
    <mergeCell ref="L40:L41"/>
    <mergeCell ref="A38:A39"/>
    <mergeCell ref="A42:A43"/>
    <mergeCell ref="B42:B43"/>
    <mergeCell ref="C42:C43"/>
    <mergeCell ref="I42:I43"/>
    <mergeCell ref="K42:K43"/>
    <mergeCell ref="L42:L43"/>
    <mergeCell ref="A40:A41"/>
    <mergeCell ref="B38:B39"/>
    <mergeCell ref="C38:C39"/>
    <mergeCell ref="I38:I39"/>
    <mergeCell ref="L38:L39"/>
    <mergeCell ref="K38:K39"/>
    <mergeCell ref="C40:C41"/>
    <mergeCell ref="I40:I41"/>
    <mergeCell ref="K40:K41"/>
    <mergeCell ref="B40:B41"/>
    <mergeCell ref="I44:I45"/>
    <mergeCell ref="K44:K45"/>
    <mergeCell ref="L44:L45"/>
    <mergeCell ref="I48:I49"/>
    <mergeCell ref="K48:K49"/>
    <mergeCell ref="K52:K53"/>
    <mergeCell ref="L52:L53"/>
    <mergeCell ref="A50:A51"/>
    <mergeCell ref="B50:B51"/>
    <mergeCell ref="B46:B47"/>
    <mergeCell ref="C46:C47"/>
    <mergeCell ref="I46:I47"/>
    <mergeCell ref="L48:L49"/>
    <mergeCell ref="A46:A47"/>
    <mergeCell ref="A44:A45"/>
    <mergeCell ref="B44:B45"/>
    <mergeCell ref="C44:C45"/>
    <mergeCell ref="K46:K47"/>
    <mergeCell ref="L46:L47"/>
    <mergeCell ref="A52:A53"/>
    <mergeCell ref="B52:B53"/>
    <mergeCell ref="C52:C53"/>
    <mergeCell ref="B48:B49"/>
    <mergeCell ref="A48:A49"/>
    <mergeCell ref="K60:K61"/>
    <mergeCell ref="B60:B61"/>
    <mergeCell ref="N54:N55"/>
    <mergeCell ref="L54:L55"/>
    <mergeCell ref="L66:L67"/>
    <mergeCell ref="C56:C57"/>
    <mergeCell ref="I56:I57"/>
    <mergeCell ref="N56:N57"/>
    <mergeCell ref="C60:C61"/>
    <mergeCell ref="B54:B55"/>
    <mergeCell ref="C54:C55"/>
    <mergeCell ref="I54:I55"/>
    <mergeCell ref="K54:K55"/>
    <mergeCell ref="K56:K57"/>
    <mergeCell ref="L56:L57"/>
    <mergeCell ref="B56:B57"/>
    <mergeCell ref="L58:L59"/>
    <mergeCell ref="I60:I61"/>
    <mergeCell ref="A68:A69"/>
    <mergeCell ref="B68:B69"/>
    <mergeCell ref="A66:A67"/>
    <mergeCell ref="B66:B67"/>
    <mergeCell ref="K66:K67"/>
    <mergeCell ref="C68:C69"/>
    <mergeCell ref="C66:C67"/>
    <mergeCell ref="I62:I63"/>
    <mergeCell ref="O62:O63"/>
    <mergeCell ref="O64:O65"/>
    <mergeCell ref="O66:O67"/>
    <mergeCell ref="N62:N63"/>
    <mergeCell ref="N66:N67"/>
    <mergeCell ref="L64:L65"/>
    <mergeCell ref="I68:I69"/>
    <mergeCell ref="K68:K69"/>
    <mergeCell ref="L68:L69"/>
    <mergeCell ref="N64:N65"/>
    <mergeCell ref="L62:L63"/>
    <mergeCell ref="I66:I67"/>
    <mergeCell ref="K62:K63"/>
    <mergeCell ref="I74:I75"/>
    <mergeCell ref="L76:L77"/>
    <mergeCell ref="A80:A81"/>
    <mergeCell ref="B78:B79"/>
    <mergeCell ref="A72:A73"/>
    <mergeCell ref="B72:B73"/>
    <mergeCell ref="A70:A71"/>
    <mergeCell ref="B70:B71"/>
    <mergeCell ref="A74:A75"/>
    <mergeCell ref="B74:B75"/>
    <mergeCell ref="A78:A79"/>
    <mergeCell ref="C78:C79"/>
    <mergeCell ref="I78:I79"/>
    <mergeCell ref="K78:K79"/>
    <mergeCell ref="L78:L79"/>
    <mergeCell ref="A76:A77"/>
    <mergeCell ref="B76:B77"/>
    <mergeCell ref="O92:O93"/>
    <mergeCell ref="B84:B85"/>
    <mergeCell ref="C84:C85"/>
    <mergeCell ref="I84:I85"/>
    <mergeCell ref="K84:K85"/>
    <mergeCell ref="L84:L85"/>
    <mergeCell ref="A82:A83"/>
    <mergeCell ref="B82:B83"/>
    <mergeCell ref="C82:C83"/>
    <mergeCell ref="A92:A93"/>
    <mergeCell ref="B92:B93"/>
    <mergeCell ref="O90:O91"/>
    <mergeCell ref="O82:O83"/>
    <mergeCell ref="O84:O85"/>
    <mergeCell ref="N92:N93"/>
    <mergeCell ref="C90:C91"/>
    <mergeCell ref="A86:A87"/>
    <mergeCell ref="B86:B87"/>
    <mergeCell ref="C86:C87"/>
    <mergeCell ref="I86:I87"/>
    <mergeCell ref="K86:K87"/>
    <mergeCell ref="L86:L87"/>
    <mergeCell ref="A88:A89"/>
    <mergeCell ref="A90:A91"/>
    <mergeCell ref="O78:O79"/>
    <mergeCell ref="O80:O81"/>
    <mergeCell ref="L90:L91"/>
    <mergeCell ref="C92:C93"/>
    <mergeCell ref="I92:I93"/>
    <mergeCell ref="K92:K93"/>
    <mergeCell ref="L92:L93"/>
    <mergeCell ref="A84:A85"/>
    <mergeCell ref="B88:B89"/>
    <mergeCell ref="C88:C89"/>
    <mergeCell ref="I82:I83"/>
    <mergeCell ref="O88:O89"/>
    <mergeCell ref="I88:I89"/>
    <mergeCell ref="K88:K89"/>
    <mergeCell ref="L88:L89"/>
    <mergeCell ref="B80:B81"/>
    <mergeCell ref="C80:C81"/>
    <mergeCell ref="I80:I81"/>
    <mergeCell ref="N84:N85"/>
    <mergeCell ref="N86:N87"/>
    <mergeCell ref="N82:N83"/>
    <mergeCell ref="N90:N91"/>
    <mergeCell ref="K82:K83"/>
    <mergeCell ref="O86:O87"/>
    <mergeCell ref="B90:B91"/>
    <mergeCell ref="I90:I91"/>
    <mergeCell ref="K90:K91"/>
    <mergeCell ref="N78:N79"/>
    <mergeCell ref="N80:N81"/>
    <mergeCell ref="N88:N89"/>
    <mergeCell ref="K80:K81"/>
    <mergeCell ref="L80:L81"/>
    <mergeCell ref="L82:L83"/>
  </mergeCells>
  <conditionalFormatting sqref="N241:N1048576 J241:L1048576 J1:L97 N1:N97">
    <cfRule type="containsText" dxfId="2263" priority="10" operator="containsText" text="In Progress">
      <formula>NOT(ISERROR(SEARCH("In Progress",J1)))</formula>
    </cfRule>
  </conditionalFormatting>
  <conditionalFormatting sqref="J241:L1048576 J1:L97">
    <cfRule type="containsText" dxfId="2262" priority="4" operator="containsText" text="Review">
      <formula>NOT(ISERROR(SEARCH("Review",J1)))</formula>
    </cfRule>
    <cfRule type="containsText" dxfId="2261" priority="5" operator="containsText" text="Ignore">
      <formula>NOT(ISERROR(SEARCH("Ignore",J1)))</formula>
    </cfRule>
    <cfRule type="containsText" dxfId="2260" priority="6" operator="containsText" text="Other">
      <formula>NOT(ISERROR(SEARCH("Other",J1)))</formula>
    </cfRule>
    <cfRule type="containsText" dxfId="2259" priority="7" operator="containsText" text="Incomplete">
      <formula>NOT(ISERROR(SEARCH("Incomplete",J1)))</formula>
    </cfRule>
    <cfRule type="containsText" dxfId="2258" priority="8" operator="containsText" text="Untraceable">
      <formula>NOT(ISERROR(SEARCH("Untraceable",J1)))</formula>
    </cfRule>
    <cfRule type="containsText" dxfId="2257" priority="9" operator="containsText" text="Completed">
      <formula>NOT(ISERROR(SEARCH("Completed",J1)))</formula>
    </cfRule>
  </conditionalFormatting>
  <conditionalFormatting sqref="N241:N1048576 N1:N97">
    <cfRule type="containsText" dxfId="2256" priority="2" operator="containsText" text="No">
      <formula>NOT(ISERROR(SEARCH("No",N1)))</formula>
    </cfRule>
    <cfRule type="containsText" dxfId="2255" priority="3" operator="containsText" text="Yes">
      <formula>NOT(ISERROR(SEARCH("Yes",N1)))</formula>
    </cfRule>
  </conditionalFormatting>
  <conditionalFormatting sqref="J1:L1048576">
    <cfRule type="containsText" dxfId="2254" priority="1" operator="containsText" text="Waiting">
      <formula>NOT(ISERROR(SEARCH("Waiting",J1)))</formula>
    </cfRule>
  </conditionalFormatting>
  <dataValidations count="7">
    <dataValidation type="list" allowBlank="1" showInputMessage="1" showErrorMessage="1" sqref="L241:L1048576 L2:L97">
      <formula1>"In Progress, Completed, Untraceable, Ignore, Review, Waiting"</formula1>
    </dataValidation>
    <dataValidation type="list" allowBlank="1" showInputMessage="1" showErrorMessage="1" sqref="N2 N4 N8 N10 N12 N14 N16 N18 N20 N22 N24 N26 N28 N30 N32 N34 N36 N38 N40 N42 N44 N46 N48 N50 N52 N54 N56 N58 N60 N62 N64 N66 N68 N70 N72 N74 N76 N78 N80 N82 N84 N86 N88 N90 N92 N94 N96 N6">
      <formula1>"Yes, No, In Progress"</formula1>
    </dataValidation>
    <dataValidation type="list" allowBlank="1" showInputMessage="1" sqref="G70:I71 G2:I3 G4:I5 G6:I7 G8:I9 G10:I11 G12:I13 G14:I15 G16:I17 G18:I19 G20:I21 G22:I23 G24:I25 G26:I27 G28:I29 G30:I31 G32:I33 G34:I35 G36:I37 G38:I39 G40:I41 G42:I43 G44:I45 G46:I47 G48:I49 G50:I51 G52:I53 G54:I55 G56:I57 G58:I59 G60:I61 G62:I63 G64:I65 G66:I67 G68:I69 G72:H73 G74:H75 G76:H77 G78:H79 G80:H81 G82:H83 G84:H85 G86:H87 G88:H89 G90:H91 G92:H93 G94:H95 G96:H97">
      <formula1>"Ø,=TODAY()"</formula1>
    </dataValidation>
    <dataValidation type="list" operator="equal" allowBlank="1" showInputMessage="1" showErrorMessage="1" sqref="D2:D3 D4:D5 D6:D7 D8:D9 D10:D11 D12:D13 D14:D15 D16:D17 D18:D19 D20:D21 D22:D23 D24:D25 D26:D27 D28:D29 D30:D31 D32:D33 D34:D35 D36:D37 D38:D39 D40:D41 D42:D43 D44:D45 D46:D47 D48:D49 D50:D51 D52:D53 D54:D55 D56:D57 D58:D59 D60:D61 D62:D63 D64:D65 D66:D67 D68:D69 D70:D71 D72:D73 D74:D75 D76:D77 D78:D79 D80:D81 D82:D83 D84:D85 D86:D87 D88:D89 D90:D91 D92:D93 D94:D95 D96:D97">
      <formula1>"Amina,Bruno,Cameron,Daniel,Gina,Monet,Perry"</formula1>
    </dataValidation>
    <dataValidation type="list" operator="equal" allowBlank="1" showInputMessage="1" showErrorMessage="1" sqref="E2:E3 E4:E5 E6:E7 E8:E9 E10:E11 E12:E13 E14:E15 E16:E17 E18:E19 E20:E21 E22:E23 E24:E25 E26:E27 E28:E29 E30:E31 E32:E33 E34:E35 E36:E37 E38:E39 E40:E41 E42:E43 E44:E45 E46:E47 E48:E49 E50:E51 E52:E53 E54:E55 E56:E57 E58:E59 E60:E61 E62:E63 E64:E65 E66:E67 E68:E69 E70:E71 E72:E73 E74:E75 E76:E77 E78:E79 E80:E81 E82:E83 E84:E85 E86:E87 E88:E89 E90:E91 E92:E93 E94:E95 E96:E97">
      <formula1>"Manual,Auto,Semi-Auto"</formula1>
    </dataValidation>
    <dataValidation type="list" allowBlank="1" showInputMessage="1" sqref="I72:I73 I74:I75 I76:I77 I78:I79 I80:I81 I82:I83 I84:I85 I86:I87 I88:I89 I90:I91 I92:I93 I94:I95 I96:I97">
      <formula1>"Ø, =TODAY()"</formula1>
    </dataValidation>
    <dataValidation type="list" allowBlank="1" showInputMessage="1" showErrorMessage="1" sqref="J241:K1048576 J2:K97">
      <formula1>"In Progress, Completed, Untraceable, Incomplete, Other, Review, Waiting"</formula1>
    </dataValidation>
  </dataValidations>
  <pageMargins left="0.7" right="0.7" top="0.75" bottom="0.75" header="0.3" footer="0.3"/>
  <pageSetup orientation="portrait"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75"/>
  <sheetViews>
    <sheetView topLeftCell="B1" zoomScale="90" zoomScaleNormal="90" workbookViewId="0">
      <pane ySplit="1" topLeftCell="A2" activePane="bottomLeft" state="frozen"/>
      <selection activeCell="A86" sqref="A86:P86"/>
      <selection pane="bottomLeft" activeCell="A58" sqref="A58:A59"/>
    </sheetView>
  </sheetViews>
  <sheetFormatPr defaultRowHeight="15" x14ac:dyDescent="0.25"/>
  <cols>
    <col min="1" max="1" width="18.5703125" style="3" bestFit="1" customWidth="1"/>
    <col min="2" max="2" width="25.5703125" style="3" bestFit="1" customWidth="1"/>
    <col min="3" max="3" width="24" style="3" bestFit="1" customWidth="1"/>
    <col min="4" max="4" width="15.28515625" style="16" bestFit="1" customWidth="1"/>
    <col min="5" max="5" width="18.140625" style="16" bestFit="1" customWidth="1"/>
    <col min="6" max="6" width="14.5703125" style="15" bestFit="1" customWidth="1"/>
    <col min="7" max="7" width="25.7109375" style="15" bestFit="1" customWidth="1"/>
    <col min="8" max="8" width="15" style="14" bestFit="1" customWidth="1"/>
    <col min="9" max="9" width="14" style="14" bestFit="1" customWidth="1"/>
    <col min="10" max="10" width="20" style="3" bestFit="1" customWidth="1"/>
    <col min="11" max="11" width="23.28515625" bestFit="1" customWidth="1"/>
    <col min="12" max="12" width="18.7109375" bestFit="1" customWidth="1"/>
    <col min="13" max="13" width="14.7109375" bestFit="1" customWidth="1"/>
    <col min="14" max="14" width="69.42578125" style="13" customWidth="1"/>
    <col min="15" max="15" width="15.5703125" style="2" bestFit="1" customWidth="1"/>
    <col min="16" max="16" width="15.85546875" style="1" bestFit="1" customWidth="1"/>
  </cols>
  <sheetData>
    <row r="1" spans="1:16" x14ac:dyDescent="0.25">
      <c r="A1" s="11" t="s">
        <v>6</v>
      </c>
      <c r="B1" s="11" t="s">
        <v>7</v>
      </c>
      <c r="C1" s="11" t="s">
        <v>8</v>
      </c>
      <c r="D1" s="12" t="s">
        <v>9</v>
      </c>
      <c r="E1" s="12" t="s">
        <v>10</v>
      </c>
      <c r="F1" s="12" t="s">
        <v>988</v>
      </c>
      <c r="G1" s="12" t="s">
        <v>11</v>
      </c>
      <c r="H1" s="12" t="s">
        <v>12</v>
      </c>
      <c r="I1" s="12" t="s">
        <v>13</v>
      </c>
      <c r="J1" s="11" t="s">
        <v>14</v>
      </c>
      <c r="K1" s="11" t="s">
        <v>15</v>
      </c>
      <c r="L1" s="11" t="s">
        <v>16</v>
      </c>
      <c r="M1" s="11" t="s">
        <v>17</v>
      </c>
      <c r="N1" s="10" t="s">
        <v>18</v>
      </c>
      <c r="O1" s="10" t="s">
        <v>19</v>
      </c>
      <c r="P1" s="9" t="s">
        <v>20</v>
      </c>
    </row>
    <row r="2" spans="1:16" x14ac:dyDescent="0.25">
      <c r="A2" s="158" t="s">
        <v>989</v>
      </c>
      <c r="B2" s="158" t="s">
        <v>990</v>
      </c>
      <c r="C2" s="158" t="s">
        <v>991</v>
      </c>
      <c r="D2" s="20" t="s">
        <v>113</v>
      </c>
      <c r="E2" s="20" t="s">
        <v>24</v>
      </c>
      <c r="F2" s="23" t="s">
        <v>992</v>
      </c>
      <c r="G2" s="23" t="str">
        <f>IF(D2="Amina",A2&amp;"_AZ",IF(D2="Perry",A2&amp;"_PB",IF(D2="Gina",A2&amp;"_GB",IF(D2="Cameron",A2&amp;"_CA",IF(D2="Bruno",A2&amp;"_BDS",IF(D2="Daniel",A2&amp;"_DR",IF(D2="Monet",A2&amp;"_MW","")))))))</f>
        <v>2017-01-15_G-001_DR</v>
      </c>
      <c r="H2" s="18">
        <v>42790</v>
      </c>
      <c r="I2" s="18">
        <v>42794</v>
      </c>
      <c r="J2" s="159">
        <v>42795</v>
      </c>
      <c r="K2" s="80" t="str">
        <f>IF(AND(NOT(OR(H2="",H2="Ø")),I2=""),"In Progress",IF(AND(NOT(OR(I2="Ø",I2="")),NOT(OR(H2="Ø",H2=""))),"Completed",""))</f>
        <v>Completed</v>
      </c>
      <c r="L2" s="120" t="str">
        <f>IF(OR(K2="In Progress",K3="In Progress"),"In Progress",IF(OR(AND(K2="Completed",K3="Untraceable"),AND(K2="Untraceable",K3="Completed")),"Review",IF(OR(AND(K2="Completed",K3="Incomplete"),AND(K2="Incomplete",K3="Completed")),"Review",IF(OR(AND(K2="Completed",K3="Other"),AND(K2="Other",K3="Completed")),"Review",IF(OR(AND(K2="Incomplete",K3="Untraceable"),AND(K2="Untraceable",K3="Incomplete")),"Review",IF(OR(AND(K2="Other",K3="Untraceable"),AND(K2="Untraceable",K3="Other")),"Review",IF(OR(AND(K2="Incomplete",K3="Other"),AND(K2="Other",K3="Incomplete")),"Review",IF(AND(NOT(OR(I2="Ø",I2="")),NOT(OR(I3="Ø",I3="")),J2=""),"In Progress",IF(AND(K2="Untraceable",K3="Untraceable"),"Untraceable",IF(AND(NOT(OR(I2="Ø",I2="")),NOT(OR(I3="Ø",I3="")),NOT(OR(J2="Ø",J2=""))),"Completed",IF(AND(K2="Incomplete",K3="Incomplete"),"Incomplete",IF(AND(K2="Other",K3="Other"),"Other",""))))))))))))</f>
        <v>Completed</v>
      </c>
      <c r="M2" s="120" t="s">
        <v>0</v>
      </c>
      <c r="N2" s="26" t="s">
        <v>993</v>
      </c>
      <c r="O2" s="121" t="s">
        <v>25</v>
      </c>
      <c r="P2" s="123" t="s">
        <v>994</v>
      </c>
    </row>
    <row r="3" spans="1:16" x14ac:dyDescent="0.25">
      <c r="A3" s="158"/>
      <c r="B3" s="120"/>
      <c r="C3" s="120"/>
      <c r="D3" s="20" t="s">
        <v>161</v>
      </c>
      <c r="E3" s="20" t="s">
        <v>24</v>
      </c>
      <c r="F3" s="23" t="s">
        <v>992</v>
      </c>
      <c r="G3" s="23" t="str">
        <f>IF(D3="Amina",A2&amp;"_AZ",IF(D3="Perry",A2&amp;"_PB",IF(D3="Gina",A2&amp;"_GB",IF(D3="Cameron",A2&amp;"_CA",IF(D3="Bruno",A2&amp;"_BDS",IF(D3="Daniel",A2&amp;"_DR",IF(D3="Monet",A2&amp;"_MW","")))))))</f>
        <v>2017-01-15_G-001_BDS</v>
      </c>
      <c r="H3" s="18">
        <v>42790</v>
      </c>
      <c r="I3" s="18">
        <v>42794</v>
      </c>
      <c r="J3" s="159"/>
      <c r="K3" s="80" t="s">
        <v>0</v>
      </c>
      <c r="L3" s="120"/>
      <c r="M3" s="120"/>
      <c r="N3" s="17"/>
      <c r="O3" s="121"/>
      <c r="P3" s="123"/>
    </row>
    <row r="4" spans="1:16" x14ac:dyDescent="0.25">
      <c r="A4" s="160" t="s">
        <v>995</v>
      </c>
      <c r="B4" s="158" t="s">
        <v>996</v>
      </c>
      <c r="C4" s="120"/>
      <c r="D4" s="20" t="s">
        <v>27</v>
      </c>
      <c r="E4" s="20" t="s">
        <v>24</v>
      </c>
      <c r="F4" s="23" t="s">
        <v>997</v>
      </c>
      <c r="G4" s="23" t="str">
        <f>IF(D4="Amina",A4&amp;"_AZ",IF(D4="Perry",A4&amp;"_PB",IF(D4="Gina",A4&amp;"_GB",IF(D4="Cameron",A4&amp;"_CA",IF(D4="Bruno",A4&amp;"_BDS",IF(D4="Daniel",A4&amp;"_DR",IF(D4="Monet",A4&amp;"_MW","")))))))</f>
        <v>2017-01-15_G-002_GB</v>
      </c>
      <c r="H4" s="18">
        <v>42793</v>
      </c>
      <c r="I4" s="18">
        <v>42795</v>
      </c>
      <c r="J4" s="159">
        <v>42836</v>
      </c>
      <c r="K4" s="80" t="str">
        <f t="shared" ref="K4:K10" si="0">IF(AND(NOT(OR(H4="",H4="Ø")),I4=""),"In Progress",IF(AND(NOT(OR(I4="Ø",I4="")),NOT(OR(H4="Ø",H4=""))),"Completed",""))</f>
        <v>Completed</v>
      </c>
      <c r="L4" s="120" t="str">
        <f>IF(OR(K4="In Progress",K5="In Progress"),"In Progress",IF(OR(AND(K4="Completed",K5="Untraceable"),AND(K4="Untraceable",K5="Completed")),"Review",IF(OR(AND(K4="Completed",K5="Incomplete"),AND(K4="Incomplete",K5="Completed")),"Review",IF(OR(AND(K4="Completed",K5="Other"),AND(K4="Other",K5="Completed")),"Review",IF(OR(AND(K4="Incomplete",K5="Untraceable"),AND(K4="Untraceable",K5="Incomplete")),"Review",IF(OR(AND(K4="Other",K5="Untraceable"),AND(K4="Untraceable",K5="Other")),"Review",IF(OR(AND(K4="Incomplete",K5="Other"),AND(K4="Other",K5="Incomplete")),"Review",IF(AND(NOT(OR(I4="Ø",I4="")),NOT(OR(I5="Ø",I5="")),J4=""),"In Progress",IF(AND(K4="Untraceable",K5="Untraceable"),"Untraceable",IF(AND(NOT(OR(I4="Ø",I4="")),NOT(OR(I5="Ø",I5="")),NOT(OR(J4="Ø",J4=""))),"Completed",IF(AND(K4="Incomplete",K5="Incomplete"),"Incomplete",IF(AND(K4="Other",K5="Other"),"Other",""))))))))))))</f>
        <v>Completed</v>
      </c>
      <c r="M4" s="120" t="s">
        <v>0</v>
      </c>
      <c r="N4" s="17"/>
      <c r="O4" s="121" t="s">
        <v>25</v>
      </c>
      <c r="P4" s="123" t="s">
        <v>998</v>
      </c>
    </row>
    <row r="5" spans="1:16" x14ac:dyDescent="0.25">
      <c r="A5" s="120"/>
      <c r="B5" s="120"/>
      <c r="C5" s="120"/>
      <c r="D5" s="20" t="s">
        <v>113</v>
      </c>
      <c r="E5" s="20" t="s">
        <v>24</v>
      </c>
      <c r="F5" s="19" t="s">
        <v>992</v>
      </c>
      <c r="G5" s="23" t="str">
        <f>IF(D5="Amina",A4&amp;"_AZ",IF(D5="Perry",A4&amp;"_PB",IF(D5="Gina",A4&amp;"_GB",IF(D5="Cameron",A4&amp;"_CA",IF(D5="Bruno",A4&amp;"_BDS",IF(D5="Daniel",A4&amp;"_DR",IF(D5="Monet",A4&amp;"_MW","")))))))</f>
        <v>2017-01-15_G-002_DR</v>
      </c>
      <c r="H5" s="18">
        <v>42794</v>
      </c>
      <c r="I5" s="18">
        <v>42795</v>
      </c>
      <c r="J5" s="120"/>
      <c r="K5" s="80" t="str">
        <f t="shared" si="0"/>
        <v>Completed</v>
      </c>
      <c r="L5" s="120"/>
      <c r="M5" s="120"/>
      <c r="N5" s="17"/>
      <c r="O5" s="121"/>
      <c r="P5" s="123"/>
    </row>
    <row r="6" spans="1:16" x14ac:dyDescent="0.25">
      <c r="A6" s="160" t="s">
        <v>999</v>
      </c>
      <c r="B6" s="158" t="s">
        <v>1000</v>
      </c>
      <c r="C6" s="158" t="s">
        <v>1001</v>
      </c>
      <c r="D6" s="20" t="s">
        <v>30</v>
      </c>
      <c r="E6" s="20" t="s">
        <v>24</v>
      </c>
      <c r="F6" s="23" t="s">
        <v>997</v>
      </c>
      <c r="G6" s="23" t="str">
        <f>IF(D6="Amina",A6&amp;"_AZ",IF(D6="Perry",A6&amp;"_PB",IF(D6="Gina",A6&amp;"_GB",IF(D6="Cameron",A6&amp;"_CA",IF(D6="Bruno",A6&amp;"_BDS",IF(D6="Daniel",A6&amp;"_DR",IF(D6="Monet",A6&amp;"_MW","")))))))</f>
        <v>2017-01-15_G-003_PB</v>
      </c>
      <c r="H6" s="18">
        <v>42794</v>
      </c>
      <c r="I6" s="18">
        <v>42797</v>
      </c>
      <c r="J6" s="159">
        <v>42803</v>
      </c>
      <c r="K6" s="80" t="str">
        <f t="shared" si="0"/>
        <v>Completed</v>
      </c>
      <c r="L6" s="120" t="str">
        <f>IF(OR(K6="In Progress",K7="In Progress"),"In Progress",IF(OR(AND(K6="Completed",K7="Untraceable"),AND(K6="Untraceable",K7="Completed")),"Review",IF(OR(AND(K6="Completed",K7="Incomplete"),AND(K6="Incomplete",K7="Completed")),"Review",IF(OR(AND(K6="Completed",K7="Other"),AND(K6="Other",K7="Completed")),"Review",IF(OR(AND(K6="Incomplete",K7="Untraceable"),AND(K6="Untraceable",K7="Incomplete")),"Review",IF(OR(AND(K6="Other",K7="Untraceable"),AND(K6="Untraceable",K7="Other")),"Review",IF(OR(AND(K6="Incomplete",K7="Other"),AND(K6="Other",K7="Incomplete")),"Review",IF(AND(NOT(OR(I6="Ø",I6="")),NOT(OR(I7="Ø",I7="")),J6=""),"In Progress",IF(AND(K6="Untraceable",K7="Untraceable"),"Untraceable",IF(AND(NOT(OR(I6="Ø",I6="")),NOT(OR(I7="Ø",I7="")),NOT(OR(J6="Ø",J6=""))),"Completed",IF(AND(K6="Incomplete",K7="Incomplete"),"Incomplete",IF(AND(K6="Other",K7="Other"),"Other",""))))))))))))</f>
        <v>Completed</v>
      </c>
      <c r="M6" s="120" t="s">
        <v>0</v>
      </c>
      <c r="N6" s="17" t="s">
        <v>1002</v>
      </c>
      <c r="O6" s="121" t="s">
        <v>25</v>
      </c>
      <c r="P6" s="123" t="s">
        <v>1003</v>
      </c>
    </row>
    <row r="7" spans="1:16" x14ac:dyDescent="0.25">
      <c r="A7" s="120"/>
      <c r="B7" s="120"/>
      <c r="C7" s="120"/>
      <c r="D7" s="20" t="s">
        <v>23</v>
      </c>
      <c r="E7" s="21" t="s">
        <v>24</v>
      </c>
      <c r="F7" s="23" t="s">
        <v>992</v>
      </c>
      <c r="G7" s="23" t="str">
        <f>IF(D7="Amina",A6&amp;"_AZ",IF(D7="Perry",A6&amp;"_PB",IF(D7="Gina",A6&amp;"_GB",IF(D7="Cameron",A6&amp;"_CA",IF(D7="Bruno",A6&amp;"_BDS",IF(D7="Daniel",A6&amp;"_DR",IF(D7="Monet",A6&amp;"_MW","")))))))</f>
        <v>2017-01-15_G-003_CA</v>
      </c>
      <c r="H7" s="18">
        <v>42794</v>
      </c>
      <c r="I7" s="18">
        <v>42795</v>
      </c>
      <c r="J7" s="159"/>
      <c r="K7" s="80" t="str">
        <f t="shared" si="0"/>
        <v>Completed</v>
      </c>
      <c r="L7" s="120"/>
      <c r="M7" s="120"/>
      <c r="N7" s="17" t="s">
        <v>1004</v>
      </c>
      <c r="O7" s="121"/>
      <c r="P7" s="123"/>
    </row>
    <row r="8" spans="1:16" x14ac:dyDescent="0.25">
      <c r="A8" s="160" t="s">
        <v>1005</v>
      </c>
      <c r="B8" s="158" t="s">
        <v>1006</v>
      </c>
      <c r="C8" s="120"/>
      <c r="D8" s="20" t="s">
        <v>187</v>
      </c>
      <c r="E8" s="20" t="s">
        <v>24</v>
      </c>
      <c r="F8" s="23" t="s">
        <v>992</v>
      </c>
      <c r="G8" s="23" t="str">
        <f>IF(D8="Amina",A8&amp;"_AZ",IF(D8="Perry",A8&amp;"_PB",IF(D8="Gina",A8&amp;"_GB",IF(D8="Cameron",A8&amp;"_CA",IF(D8="Bruno",A8&amp;"_BDS",IF(D8="Daniel",A8&amp;"_DR",IF(D8="Monet",A8&amp;"_MW","")))))))</f>
        <v>2017-01-15_G-004_MW</v>
      </c>
      <c r="H8" s="18">
        <v>42789</v>
      </c>
      <c r="I8" s="18">
        <v>42793</v>
      </c>
      <c r="J8" s="159">
        <v>42823</v>
      </c>
      <c r="K8" s="80" t="str">
        <f t="shared" si="0"/>
        <v>Completed</v>
      </c>
      <c r="L8" s="120" t="s">
        <v>0</v>
      </c>
      <c r="M8" s="120" t="s">
        <v>0</v>
      </c>
      <c r="N8" s="17" t="s">
        <v>1007</v>
      </c>
      <c r="O8" s="121" t="s">
        <v>25</v>
      </c>
      <c r="P8" s="123" t="s">
        <v>1008</v>
      </c>
    </row>
    <row r="9" spans="1:16" x14ac:dyDescent="0.25">
      <c r="A9" s="120"/>
      <c r="B9" s="120"/>
      <c r="C9" s="120"/>
      <c r="D9" s="20" t="s">
        <v>161</v>
      </c>
      <c r="E9" s="20" t="s">
        <v>24</v>
      </c>
      <c r="F9" s="23"/>
      <c r="G9" s="23" t="str">
        <f>IF(D9="Amina",A8&amp;"_AZ",IF(D9="Perry",A8&amp;"_PB",IF(D9="Gina",A8&amp;"_GB",IF(D9="Cameron",A8&amp;"_CA",IF(D9="Bruno",A8&amp;"_BDS",IF(D9="Daniel",A8&amp;"_DR",IF(D9="Monet",A8&amp;"_MW","")))))))</f>
        <v>2017-01-15_G-004_BDS</v>
      </c>
      <c r="H9" s="18">
        <v>42794</v>
      </c>
      <c r="I9" s="18">
        <v>42796</v>
      </c>
      <c r="J9" s="120"/>
      <c r="K9" s="80" t="str">
        <f t="shared" si="0"/>
        <v>Completed</v>
      </c>
      <c r="L9" s="120"/>
      <c r="M9" s="120"/>
      <c r="N9" s="17" t="s">
        <v>1009</v>
      </c>
      <c r="O9" s="121"/>
      <c r="P9" s="123"/>
    </row>
    <row r="10" spans="1:16" x14ac:dyDescent="0.25">
      <c r="A10" s="160" t="s">
        <v>1010</v>
      </c>
      <c r="B10" s="158" t="s">
        <v>1011</v>
      </c>
      <c r="C10" s="120"/>
      <c r="D10" s="20" t="s">
        <v>187</v>
      </c>
      <c r="E10" s="20" t="s">
        <v>24</v>
      </c>
      <c r="F10" s="23" t="s">
        <v>992</v>
      </c>
      <c r="G10" s="23" t="str">
        <f>IF(D10="Amina",A10&amp;"_AZ",IF(D10="Perry",A10&amp;"_PB",IF(D10="Gina",A10&amp;"_GB",IF(D10="Cameron",A10&amp;"_CA",IF(D10="Bruno",A10&amp;"_BDS",IF(D10="Daniel",A10&amp;"_DR",IF(D10="Monet",A10&amp;"_MW","")))))))</f>
        <v>2017-01-15_G-005_MW</v>
      </c>
      <c r="H10" s="18">
        <v>42794</v>
      </c>
      <c r="I10" s="18">
        <v>42795</v>
      </c>
      <c r="J10" s="159">
        <v>42828</v>
      </c>
      <c r="K10" s="80" t="str">
        <f t="shared" si="0"/>
        <v>Completed</v>
      </c>
      <c r="L10" s="120" t="str">
        <f>IF(OR(K10="In Progress",K11="In Progress"),"In Progress",IF(OR(AND(K10="Completed",K11="Untraceable"),AND(K10="Untraceable",K11="Completed")),"Review",IF(OR(AND(K10="Completed",K11="Incomplete"),AND(K10="Incomplete",K11="Completed")),"Review",IF(OR(AND(K10="Completed",K11="Other"),AND(K10="Other",K11="Completed")),"Review",IF(OR(AND(K10="Incomplete",K11="Untraceable"),AND(K10="Untraceable",K11="Incomplete")),"Review",IF(OR(AND(K10="Other",K11="Untraceable"),AND(K10="Untraceable",K11="Other")),"Review",IF(OR(AND(K10="Incomplete",K11="Other"),AND(K10="Other",K11="Incomplete")),"Review",IF(AND(NOT(OR(I10="Ø",I10="")),NOT(OR(I11="Ø",I11="")),J10=""),"In Progress",IF(AND(K10="Untraceable",K11="Untraceable"),"Untraceable",IF(AND(NOT(OR(I10="Ø",I10="")),NOT(OR(I11="Ø",I11="")),NOT(OR(J10="Ø",J10=""))),"Completed",IF(AND(K10="Incomplete",K11="Incomplete"),"Incomplete",IF(AND(K10="Other",K11="Other"),"Other",""))))))))))))</f>
        <v>Completed</v>
      </c>
      <c r="M10" s="120" t="s">
        <v>0</v>
      </c>
      <c r="N10" s="17" t="s">
        <v>1012</v>
      </c>
      <c r="O10" s="121" t="s">
        <v>25</v>
      </c>
      <c r="P10" s="123" t="s">
        <v>1013</v>
      </c>
    </row>
    <row r="11" spans="1:16" x14ac:dyDescent="0.25">
      <c r="A11" s="120"/>
      <c r="B11" s="120"/>
      <c r="C11" s="120"/>
      <c r="D11" s="20" t="s">
        <v>32</v>
      </c>
      <c r="E11" s="20" t="s">
        <v>24</v>
      </c>
      <c r="F11" s="23" t="s">
        <v>992</v>
      </c>
      <c r="G11" s="23" t="str">
        <f>IF(D11="Amina",A10&amp;"_AZ",IF(D11="Perry",A10&amp;"_PB",IF(D11="Gina",A10&amp;"_GB",IF(D11="Cameron",A10&amp;"_CA",IF(D11="Bruno",A10&amp;"_BDS",IF(D11="Daniel",A10&amp;"_DR",IF(D11="Monet",A10&amp;"_MW","")))))))</f>
        <v>2017-01-15_G-005_AZ</v>
      </c>
      <c r="H11" s="18">
        <v>42794</v>
      </c>
      <c r="I11" s="18">
        <v>42796</v>
      </c>
      <c r="J11" s="120"/>
      <c r="K11" s="80" t="s">
        <v>0</v>
      </c>
      <c r="L11" s="120"/>
      <c r="M11" s="120"/>
      <c r="N11" s="17"/>
      <c r="O11" s="121"/>
      <c r="P11" s="123"/>
    </row>
    <row r="12" spans="1:16" ht="14.45" customHeight="1" x14ac:dyDescent="0.25">
      <c r="A12" s="160" t="s">
        <v>1014</v>
      </c>
      <c r="B12" s="158" t="s">
        <v>1015</v>
      </c>
      <c r="C12" s="120"/>
      <c r="D12" s="20" t="s">
        <v>187</v>
      </c>
      <c r="E12" s="20" t="s">
        <v>24</v>
      </c>
      <c r="F12" s="23" t="s">
        <v>992</v>
      </c>
      <c r="G12" s="23" t="str">
        <f>IF(D12="Amina",A12&amp;"_AZ",IF(D12="Perry",A12&amp;"_PB",IF(D12="Gina",A12&amp;"_GB",IF(D12="Cameron",A12&amp;"_CA",IF(D12="Bruno",A12&amp;"_BDS",IF(D12="Daniel",A12&amp;"_DR",IF(D12="Monet",A12&amp;"_MW","")))))))</f>
        <v>2017-01-15_G-006_MW</v>
      </c>
      <c r="H12" s="18">
        <v>42793</v>
      </c>
      <c r="I12" s="18">
        <v>42794</v>
      </c>
      <c r="J12" s="159">
        <v>42837</v>
      </c>
      <c r="K12" s="80" t="str">
        <f t="shared" ref="K12:K23" si="1">IF(AND(NOT(OR(H12="",H12="Ø")),I12=""),"In Progress",IF(AND(NOT(OR(I12="Ø",I12="")),NOT(OR(H12="Ø",H12=""))),"Completed",""))</f>
        <v>Completed</v>
      </c>
      <c r="L12" s="120" t="str">
        <f>IF(OR(K12="In Progress",K13="In Progress"),"In Progress",IF(OR(AND(K12="Completed",K13="Untraceable"),AND(K12="Untraceable",K13="Completed")),"Review",IF(OR(AND(K12="Completed",K13="Incomplete"),AND(K12="Incomplete",K13="Completed")),"Review",IF(OR(AND(K12="Completed",K13="Other"),AND(K12="Other",K13="Completed")),"Review",IF(OR(AND(K12="Incomplete",K13="Untraceable"),AND(K12="Untraceable",K13="Incomplete")),"Review",IF(OR(AND(K12="Other",K13="Untraceable"),AND(K12="Untraceable",K13="Other")),"Review",IF(OR(AND(K12="Incomplete",K13="Other"),AND(K12="Other",K13="Incomplete")),"Review",IF(AND(NOT(OR(I12="Ø",I12="")),NOT(OR(I13="Ø",I13="")),J12=""),"In Progress",IF(AND(K12="Untraceable",K13="Untraceable"),"Untraceable",IF(AND(NOT(OR(I12="Ø",I12="")),NOT(OR(I13="Ø",I13="")),NOT(OR(J12="Ø",J12=""))),"Completed",IF(AND(K12="Incomplete",K13="Incomplete"),"Incomplete",IF(AND(K12="Other",K13="Other"),"Other",""))))))))))))</f>
        <v>Completed</v>
      </c>
      <c r="M12" s="120" t="s">
        <v>0</v>
      </c>
      <c r="N12" s="17"/>
      <c r="O12" s="121" t="s">
        <v>25</v>
      </c>
      <c r="P12" s="123" t="s">
        <v>1016</v>
      </c>
    </row>
    <row r="13" spans="1:16" ht="14.45" customHeight="1" x14ac:dyDescent="0.25">
      <c r="A13" s="120"/>
      <c r="B13" s="120"/>
      <c r="C13" s="120"/>
      <c r="D13" s="20" t="s">
        <v>23</v>
      </c>
      <c r="E13" s="20" t="s">
        <v>24</v>
      </c>
      <c r="F13" s="23" t="s">
        <v>992</v>
      </c>
      <c r="G13" s="23" t="str">
        <f>IF(D13="Amina",A12&amp;"_AZ",IF(D13="Perry",A12&amp;"_PB",IF(D13="Gina",A12&amp;"_GB",IF(D13="Cameron",A12&amp;"_CA",IF(D13="Bruno",A12&amp;"_BDS",IF(D13="Daniel",A12&amp;"_DR",IF(D13="Monet",A12&amp;"_MW","")))))))</f>
        <v>2017-01-15_G-006_CA</v>
      </c>
      <c r="H13" s="18">
        <v>42793</v>
      </c>
      <c r="I13" s="18">
        <v>42794</v>
      </c>
      <c r="J13" s="120"/>
      <c r="K13" s="80" t="str">
        <f t="shared" si="1"/>
        <v>Completed</v>
      </c>
      <c r="L13" s="120"/>
      <c r="M13" s="120"/>
      <c r="N13" s="17" t="s">
        <v>1017</v>
      </c>
      <c r="O13" s="121"/>
      <c r="P13" s="123"/>
    </row>
    <row r="14" spans="1:16" ht="15" customHeight="1" x14ac:dyDescent="0.25">
      <c r="A14" s="160" t="s">
        <v>1018</v>
      </c>
      <c r="B14" s="158" t="s">
        <v>1019</v>
      </c>
      <c r="C14" s="120"/>
      <c r="D14" s="20" t="s">
        <v>187</v>
      </c>
      <c r="E14" s="20" t="s">
        <v>24</v>
      </c>
      <c r="F14" s="23" t="s">
        <v>992</v>
      </c>
      <c r="G14" s="23" t="str">
        <f>IF(D14="Amina",A14&amp;"_AZ",IF(D14="Perry",A14&amp;"_PB",IF(D14="Gina",A14&amp;"_GB",IF(D14="Cameron",A14&amp;"_CA",IF(D14="Bruno",A14&amp;"_BDS",IF(D14="Daniel",A14&amp;"_DR",IF(D14="Monet",A14&amp;"_MW","")))))))</f>
        <v>2017-01-15_G-007_MW</v>
      </c>
      <c r="H14" s="18">
        <v>42794</v>
      </c>
      <c r="I14" s="18">
        <v>42817</v>
      </c>
      <c r="J14" s="159">
        <v>42837</v>
      </c>
      <c r="K14" s="80" t="str">
        <f t="shared" si="1"/>
        <v>Completed</v>
      </c>
      <c r="L14" s="120" t="s">
        <v>0</v>
      </c>
      <c r="M14" s="120" t="s">
        <v>0</v>
      </c>
      <c r="N14" s="17" t="s">
        <v>1020</v>
      </c>
      <c r="O14" s="121" t="s">
        <v>25</v>
      </c>
      <c r="P14" s="123" t="s">
        <v>1021</v>
      </c>
    </row>
    <row r="15" spans="1:16" ht="14.45" customHeight="1" x14ac:dyDescent="0.25">
      <c r="A15" s="120"/>
      <c r="B15" s="120"/>
      <c r="C15" s="120"/>
      <c r="D15" s="20" t="s">
        <v>113</v>
      </c>
      <c r="E15" s="20" t="s">
        <v>24</v>
      </c>
      <c r="F15" s="23" t="s">
        <v>992</v>
      </c>
      <c r="G15" s="23" t="str">
        <f>IF(D15="Amina",A14&amp;"_AZ",IF(D15="Perry",A14&amp;"_PB",IF(D15="Gina",A14&amp;"_GB",IF(D15="Cameron",A14&amp;"_CA",IF(D15="Bruno",A14&amp;"_BDS",IF(D15="Daniel",A14&amp;"_DR",IF(D15="Monet",A14&amp;"_MW","")))))))</f>
        <v>2017-01-15_G-007_DR</v>
      </c>
      <c r="H15" s="18">
        <v>42796</v>
      </c>
      <c r="I15" s="18">
        <v>42821</v>
      </c>
      <c r="J15" s="120"/>
      <c r="K15" s="80" t="str">
        <f t="shared" si="1"/>
        <v>Completed</v>
      </c>
      <c r="L15" s="120"/>
      <c r="M15" s="120"/>
      <c r="N15" s="17"/>
      <c r="O15" s="121"/>
      <c r="P15" s="123"/>
    </row>
    <row r="16" spans="1:16" ht="15" customHeight="1" x14ac:dyDescent="0.25">
      <c r="A16" s="160" t="s">
        <v>1022</v>
      </c>
      <c r="B16" s="158" t="s">
        <v>1023</v>
      </c>
      <c r="C16" s="120"/>
      <c r="D16" s="20" t="s">
        <v>30</v>
      </c>
      <c r="E16" s="20" t="s">
        <v>24</v>
      </c>
      <c r="F16" s="23" t="s">
        <v>997</v>
      </c>
      <c r="G16" s="23" t="str">
        <f>IF(D16="Amina",A16&amp;"_AZ",IF(D16="Perry",A16&amp;"_PB",IF(D16="Gina",A16&amp;"_GB",IF(D16="Cameron",A16&amp;"_CA",IF(D16="Bruno",A16&amp;"_BDS",IF(D16="Daniel",A16&amp;"_DR",IF(D16="Monet",A16&amp;"_MW","")))))))</f>
        <v>2017-01-15_G-008_PB</v>
      </c>
      <c r="H16" s="18">
        <v>42790</v>
      </c>
      <c r="I16" s="18">
        <v>42794</v>
      </c>
      <c r="J16" s="159">
        <v>42794</v>
      </c>
      <c r="K16" s="80" t="str">
        <f t="shared" si="1"/>
        <v>Completed</v>
      </c>
      <c r="L16" s="120" t="str">
        <f>IF(OR(K16="In Progress",K17="In Progress"),"In Progress",IF(OR(AND(K16="Completed",K17="Untraceable"),AND(K16="Untraceable",K17="Completed")),"Review",IF(OR(AND(K16="Completed",K17="Incomplete"),AND(K16="Incomplete",K17="Completed")),"Review",IF(OR(AND(K16="Completed",K17="Other"),AND(K16="Other",K17="Completed")),"Review",IF(OR(AND(K16="Incomplete",K17="Untraceable"),AND(K16="Untraceable",K17="Incomplete")),"Review",IF(OR(AND(K16="Other",K17="Untraceable"),AND(K16="Untraceable",K17="Other")),"Review",IF(OR(AND(K16="Incomplete",K17="Other"),AND(K16="Other",K17="Incomplete")),"Review",IF(AND(NOT(OR(I16="Ø",I16="")),NOT(OR(I17="Ø",I17="")),J16=""),"In Progress",IF(AND(K16="Untraceable",K17="Untraceable"),"Untraceable",IF(AND(NOT(OR(I16="Ø",I16="")),NOT(OR(I17="Ø",I17="")),NOT(OR(J16="Ø",J16=""))),"Completed",IF(AND(K16="Incomplete",K17="Incomplete"),"Incomplete",IF(AND(K16="Other",K17="Other"),"Other",""))))))))))))</f>
        <v>Completed</v>
      </c>
      <c r="M16" s="120" t="s">
        <v>0</v>
      </c>
      <c r="N16" s="17" t="s">
        <v>1024</v>
      </c>
      <c r="O16" s="121" t="s">
        <v>25</v>
      </c>
      <c r="P16" s="123" t="s">
        <v>1025</v>
      </c>
    </row>
    <row r="17" spans="1:16" ht="14.45" customHeight="1" x14ac:dyDescent="0.25">
      <c r="A17" s="120"/>
      <c r="B17" s="120"/>
      <c r="C17" s="120"/>
      <c r="D17" s="20" t="s">
        <v>23</v>
      </c>
      <c r="E17" s="20" t="s">
        <v>24</v>
      </c>
      <c r="F17" s="23" t="s">
        <v>992</v>
      </c>
      <c r="G17" s="23" t="str">
        <f>IF(D17="Amina",A16&amp;"_AZ",IF(D17="Perry",A16&amp;"_PB",IF(D17="Gina",A16&amp;"_GB",IF(D17="Cameron",A16&amp;"_CA",IF(D17="Bruno",A16&amp;"_BDS",IF(D17="Daniel",A16&amp;"_DR",IF(D17="Monet",A16&amp;"_MW","")))))))</f>
        <v>2017-01-15_G-008_CA</v>
      </c>
      <c r="H17" s="18">
        <v>42793</v>
      </c>
      <c r="I17" s="18">
        <v>42793</v>
      </c>
      <c r="J17" s="159"/>
      <c r="K17" s="80" t="str">
        <f t="shared" si="1"/>
        <v>Completed</v>
      </c>
      <c r="L17" s="120"/>
      <c r="M17" s="120"/>
      <c r="N17" s="17" t="s">
        <v>1026</v>
      </c>
      <c r="O17" s="121"/>
      <c r="P17" s="123"/>
    </row>
    <row r="18" spans="1:16" ht="14.45" customHeight="1" x14ac:dyDescent="0.25">
      <c r="A18" s="160" t="s">
        <v>1027</v>
      </c>
      <c r="B18" s="158" t="s">
        <v>1028</v>
      </c>
      <c r="C18" s="120"/>
      <c r="D18" s="20" t="s">
        <v>32</v>
      </c>
      <c r="E18" s="20" t="s">
        <v>24</v>
      </c>
      <c r="F18" s="23" t="s">
        <v>992</v>
      </c>
      <c r="G18" s="23" t="str">
        <f>IF(D18="Amina",A18&amp;"_AZ",IF(D18="Perry",A18&amp;"_PB",IF(D18="Gina",A18&amp;"_GB",IF(D18="Cameron",A18&amp;"_CA",IF(D18="Bruno",A18&amp;"_BDS",IF(D18="Daniel",A18&amp;"_DR",IF(D18="Monet",A18&amp;"_MW","")))))))</f>
        <v>2017-01-15_G-009_AZ</v>
      </c>
      <c r="H18" s="18">
        <v>42796</v>
      </c>
      <c r="I18" s="22">
        <v>42821</v>
      </c>
      <c r="J18" s="160">
        <v>42821</v>
      </c>
      <c r="K18" s="80" t="str">
        <f t="shared" si="1"/>
        <v>Completed</v>
      </c>
      <c r="L18" s="120" t="str">
        <f>IF(OR(K18="In Progress",K19="In Progress"),"In Progress",IF(OR(AND(K18="Completed",K19="Untraceable"),AND(K18="Untraceable",K19="Completed")),"Review",IF(OR(AND(K18="Completed",K19="Incomplete"),AND(K18="Incomplete",K19="Completed")),"Review",IF(OR(AND(K18="Completed",K19="Other"),AND(K18="Other",K19="Completed")),"Review",IF(OR(AND(K18="Incomplete",K19="Untraceable"),AND(K18="Untraceable",K19="Incomplete")),"Review",IF(OR(AND(K18="Other",K19="Untraceable"),AND(K18="Untraceable",K19="Other")),"Review",IF(OR(AND(K18="Incomplete",K19="Other"),AND(K18="Other",K19="Incomplete")),"Review",IF(AND(NOT(OR(I18="Ø",I18="")),NOT(OR(I19="Ø",I19="")),J18=""),"In Progress",IF(AND(K18="Untraceable",K19="Untraceable"),"Untraceable",IF(AND(NOT(OR(I18="Ø",I18="")),NOT(OR(I19="Ø",I19="")),NOT(OR(J18="Ø",J18=""))),"Completed",IF(AND(K18="Incomplete",K19="Incomplete"),"Incomplete",IF(AND(K18="Other",K19="Other"),"Other",""))))))))))))</f>
        <v>Completed</v>
      </c>
      <c r="M18" s="120" t="s">
        <v>0</v>
      </c>
      <c r="N18" s="17"/>
      <c r="O18" s="121" t="s">
        <v>25</v>
      </c>
      <c r="P18" s="123" t="s">
        <v>1029</v>
      </c>
    </row>
    <row r="19" spans="1:16" ht="14.45" customHeight="1" x14ac:dyDescent="0.25">
      <c r="A19" s="120"/>
      <c r="B19" s="120"/>
      <c r="C19" s="120"/>
      <c r="D19" s="20" t="s">
        <v>23</v>
      </c>
      <c r="E19" s="21" t="s">
        <v>24</v>
      </c>
      <c r="F19" s="23"/>
      <c r="G19" s="23" t="str">
        <f>IF(D19="Amina",A18&amp;"_AZ",IF(D19="Perry",A18&amp;"_PB",IF(D19="Gina",A18&amp;"_GB",IF(D19="Cameron",A18&amp;"_CA",IF(D19="Bruno",A18&amp;"_BDS",IF(D19="Daniel",A18&amp;"_DR",IF(D19="Monet",A18&amp;"_MW","")))))))</f>
        <v>2017-01-15_G-009_CA</v>
      </c>
      <c r="H19" s="18">
        <v>42797</v>
      </c>
      <c r="I19" s="18">
        <v>42804</v>
      </c>
      <c r="J19" s="120"/>
      <c r="K19" s="80" t="str">
        <f t="shared" si="1"/>
        <v>Completed</v>
      </c>
      <c r="L19" s="120"/>
      <c r="M19" s="120"/>
      <c r="N19" s="17" t="s">
        <v>1030</v>
      </c>
      <c r="O19" s="121"/>
      <c r="P19" s="123"/>
    </row>
    <row r="20" spans="1:16" x14ac:dyDescent="0.25">
      <c r="A20" s="160" t="s">
        <v>1031</v>
      </c>
      <c r="B20" s="158" t="s">
        <v>1032</v>
      </c>
      <c r="C20" s="120"/>
      <c r="D20" s="20" t="s">
        <v>187</v>
      </c>
      <c r="E20" s="20" t="s">
        <v>24</v>
      </c>
      <c r="F20" s="23" t="s">
        <v>997</v>
      </c>
      <c r="G20" s="23" t="str">
        <f>IF(D20="Amina",A20&amp;"_AZ",IF(D20="Perry",A20&amp;"_PB",IF(D20="Gina",A20&amp;"_GB",IF(D20="Cameron",A20&amp;"_CA",IF(D20="Bruno",A20&amp;"_BDS",IF(D20="Daniel",A20&amp;"_DR",IF(D20="Monet",A20&amp;"_MW","")))))))</f>
        <v>2017-01-15_G-010_MW</v>
      </c>
      <c r="H20" s="18">
        <v>42795</v>
      </c>
      <c r="I20" s="18">
        <v>42815</v>
      </c>
      <c r="J20" s="159">
        <v>42821</v>
      </c>
      <c r="K20" s="80" t="str">
        <f t="shared" si="1"/>
        <v>Completed</v>
      </c>
      <c r="L20" s="120" t="str">
        <f>IF(OR(K20="In Progress",K21="In Progress"),"In Progress",IF(OR(AND(K20="Completed",K21="Untraceable"),AND(K20="Untraceable",K21="Completed")),"Review",IF(OR(AND(K20="Completed",K21="Incomplete"),AND(K20="Incomplete",K21="Completed")),"Review",IF(OR(AND(K20="Completed",K21="Other"),AND(K20="Other",K21="Completed")),"Review",IF(OR(AND(K20="Incomplete",K21="Untraceable"),AND(K20="Untraceable",K21="Incomplete")),"Review",IF(OR(AND(K20="Other",K21="Untraceable"),AND(K20="Untraceable",K21="Other")),"Review",IF(OR(AND(K20="Incomplete",K21="Other"),AND(K20="Other",K21="Incomplete")),"Review",IF(AND(NOT(OR(I20="Ø",I20="")),NOT(OR(I21="Ø",I21="")),J20=""),"In Progress",IF(AND(K20="Untraceable",K21="Untraceable"),"Untraceable",IF(AND(NOT(OR(I20="Ø",I20="")),NOT(OR(I21="Ø",I21="")),NOT(OR(J20="Ø",J20=""))),"Completed",IF(AND(K20="Incomplete",K21="Incomplete"),"Incomplete",IF(AND(K20="Other",K21="Other"),"Other",""))))))))))))</f>
        <v>Completed</v>
      </c>
      <c r="M20" s="120" t="s">
        <v>0</v>
      </c>
      <c r="N20" s="17"/>
      <c r="O20" s="121" t="s">
        <v>25</v>
      </c>
      <c r="P20" s="123" t="s">
        <v>1033</v>
      </c>
    </row>
    <row r="21" spans="1:16" x14ac:dyDescent="0.25">
      <c r="A21" s="120"/>
      <c r="B21" s="120"/>
      <c r="C21" s="120"/>
      <c r="D21" s="20" t="s">
        <v>27</v>
      </c>
      <c r="E21" s="20" t="s">
        <v>24</v>
      </c>
      <c r="F21" s="23"/>
      <c r="G21" s="23" t="str">
        <f>IF(D21="Amina",A20&amp;"_AZ",IF(D21="Perry",A20&amp;"_PB",IF(D21="Gina",A20&amp;"_GB",IF(D21="Cameron",A20&amp;"_CA",IF(D21="Bruno",A20&amp;"_BDS",IF(D21="Daniel",A20&amp;"_DR",IF(D21="Monet",A20&amp;"_MW","")))))))</f>
        <v>2017-01-15_G-010_GB</v>
      </c>
      <c r="H21" s="18">
        <v>42796</v>
      </c>
      <c r="I21" s="18">
        <v>42796</v>
      </c>
      <c r="J21" s="159"/>
      <c r="K21" s="80" t="str">
        <f t="shared" si="1"/>
        <v>Completed</v>
      </c>
      <c r="L21" s="120"/>
      <c r="M21" s="120"/>
      <c r="N21" s="17"/>
      <c r="O21" s="121"/>
      <c r="P21" s="123"/>
    </row>
    <row r="22" spans="1:16" x14ac:dyDescent="0.25">
      <c r="A22" s="160" t="s">
        <v>1034</v>
      </c>
      <c r="B22" s="158" t="s">
        <v>1035</v>
      </c>
      <c r="C22" s="120" t="s">
        <v>1036</v>
      </c>
      <c r="D22" s="20" t="s">
        <v>23</v>
      </c>
      <c r="E22" s="20" t="s">
        <v>24</v>
      </c>
      <c r="F22" s="23" t="s">
        <v>992</v>
      </c>
      <c r="G22" s="23" t="str">
        <f>IF(D22="Amina",A22&amp;"_AZ",IF(D22="Perry",A22&amp;"_PB",IF(D22="Gina",A22&amp;"_GB",IF(D22="Cameron",A22&amp;"_CA",IF(D22="Bruno",A22&amp;"_BDS",IF(D22="Daniel",A22&amp;"_DR",IF(D22="Monet",A22&amp;"_MW","")))))))</f>
        <v>2017-01-15_G-011_CA</v>
      </c>
      <c r="H22" s="18">
        <v>42795</v>
      </c>
      <c r="I22" s="18">
        <v>42796</v>
      </c>
      <c r="J22" s="159">
        <v>42823</v>
      </c>
      <c r="K22" s="80" t="str">
        <f t="shared" si="1"/>
        <v>Completed</v>
      </c>
      <c r="L22" s="120" t="str">
        <f>IF(OR(K22="In Progress",K23="In Progress"),"In Progress",IF(OR(AND(K22="Completed",K23="Untraceable"),AND(K22="Untraceable",K23="Completed")),"Review",IF(OR(AND(K22="Completed",K23="Incomplete"),AND(K22="Incomplete",K23="Completed")),"Review",IF(OR(AND(K22="Completed",K23="Other"),AND(K22="Other",K23="Completed")),"Review",IF(OR(AND(K22="Incomplete",K23="Untraceable"),AND(K22="Untraceable",K23="Incomplete")),"Review",IF(OR(AND(K22="Other",K23="Untraceable"),AND(K22="Untraceable",K23="Other")),"Review",IF(OR(AND(K22="Incomplete",K23="Other"),AND(K22="Other",K23="Incomplete")),"Review",IF(AND(NOT(OR(I22="Ø",I22="")),NOT(OR(I23="Ø",I23="")),J22=""),"In Progress",IF(AND(K22="Untraceable",K23="Untraceable"),"Untraceable",IF(AND(NOT(OR(I22="Ø",I22="")),NOT(OR(I23="Ø",I23="")),NOT(OR(J22="Ø",J22=""))),"Completed",IF(AND(K22="Incomplete",K23="Incomplete"),"Incomplete",IF(AND(K22="Other",K23="Other"),"Other",""))))))))))))</f>
        <v>Completed</v>
      </c>
      <c r="M22" s="120" t="s">
        <v>0</v>
      </c>
      <c r="N22" s="17" t="s">
        <v>1037</v>
      </c>
      <c r="O22" s="121" t="s">
        <v>25</v>
      </c>
      <c r="P22" s="123" t="s">
        <v>1038</v>
      </c>
    </row>
    <row r="23" spans="1:16" x14ac:dyDescent="0.25">
      <c r="A23" s="120"/>
      <c r="B23" s="120"/>
      <c r="C23" s="120"/>
      <c r="D23" s="20" t="s">
        <v>161</v>
      </c>
      <c r="E23" s="20" t="s">
        <v>24</v>
      </c>
      <c r="F23" s="23"/>
      <c r="G23" s="23" t="str">
        <f>IF(D23="Amina",A22&amp;"_AZ",IF(D23="Perry",A22&amp;"_PB",IF(D23="Gina",A22&amp;"_GB",IF(D23="Cameron",A22&amp;"_CA",IF(D23="Bruno",A22&amp;"_BDS",IF(D23="Daniel",A22&amp;"_DR",IF(D23="Monet",A22&amp;"_MW","")))))))</f>
        <v>2017-01-15_G-011_BDS</v>
      </c>
      <c r="H23" s="18">
        <v>42796</v>
      </c>
      <c r="I23" s="18">
        <v>42823</v>
      </c>
      <c r="J23" s="120"/>
      <c r="K23" s="80" t="str">
        <f t="shared" si="1"/>
        <v>Completed</v>
      </c>
      <c r="L23" s="120"/>
      <c r="M23" s="120"/>
      <c r="N23" s="17" t="s">
        <v>814</v>
      </c>
      <c r="O23" s="121"/>
      <c r="P23" s="123"/>
    </row>
    <row r="24" spans="1:16" ht="14.45" customHeight="1" x14ac:dyDescent="0.25">
      <c r="A24" s="160" t="s">
        <v>1039</v>
      </c>
      <c r="B24" s="158" t="s">
        <v>1040</v>
      </c>
      <c r="C24" s="120"/>
      <c r="D24" s="20" t="s">
        <v>32</v>
      </c>
      <c r="E24" s="20" t="s">
        <v>24</v>
      </c>
      <c r="F24" s="23" t="s">
        <v>992</v>
      </c>
      <c r="G24" s="23" t="str">
        <f>IF(D24="Amina",A24&amp;"_AZ",IF(D24="Perry",A24&amp;"_PB",IF(D24="Gina",A24&amp;"_GB",IF(D24="Cameron",A24&amp;"_CA",IF(D24="Bruno",A24&amp;"_BDS",IF(D24="Daniel",A24&amp;"_DR",IF(D24="Monet",A24&amp;"_MW","")))))))</f>
        <v>2017-01-15_G-012_AZ</v>
      </c>
      <c r="H24" s="18">
        <v>42823</v>
      </c>
      <c r="I24" s="18" t="s">
        <v>51</v>
      </c>
      <c r="J24" s="120" t="s">
        <v>51</v>
      </c>
      <c r="K24" s="80" t="s">
        <v>2</v>
      </c>
      <c r="L24" s="120" t="s">
        <v>2</v>
      </c>
      <c r="M24" s="120" t="str">
        <f>IF(L24="Untraceable","Ignore",IF(L24="Incomplete","Ignore",IF(L24="Other","Ignore","")))</f>
        <v>Ignore</v>
      </c>
      <c r="N24" s="17" t="s">
        <v>1041</v>
      </c>
      <c r="O24" s="121" t="s">
        <v>53</v>
      </c>
      <c r="P24" s="123"/>
    </row>
    <row r="25" spans="1:16" ht="14.45" customHeight="1" x14ac:dyDescent="0.25">
      <c r="A25" s="120"/>
      <c r="B25" s="120"/>
      <c r="C25" s="120"/>
      <c r="D25" s="20" t="s">
        <v>187</v>
      </c>
      <c r="E25" s="20" t="s">
        <v>24</v>
      </c>
      <c r="F25" s="23" t="s">
        <v>992</v>
      </c>
      <c r="G25" s="23" t="str">
        <f>IF(D25="Amina",A24&amp;"_AZ",IF(D25="Perry",A24&amp;"_PB",IF(D25="Gina",A24&amp;"_GB",IF(D25="Cameron",A24&amp;"_CA",IF(D25="Bruno",A24&amp;"_BDS",IF(D25="Daniel",A24&amp;"_DR",IF(D25="Monet",A24&amp;"_MW","")))))))</f>
        <v>2017-01-15_G-012_MW</v>
      </c>
      <c r="H25" s="18">
        <v>42822</v>
      </c>
      <c r="I25" s="18" t="s">
        <v>51</v>
      </c>
      <c r="J25" s="120"/>
      <c r="K25" s="80" t="s">
        <v>2</v>
      </c>
      <c r="L25" s="120"/>
      <c r="M25" s="120"/>
      <c r="N25" s="17"/>
      <c r="O25" s="121"/>
      <c r="P25" s="123"/>
    </row>
    <row r="26" spans="1:16" x14ac:dyDescent="0.25">
      <c r="A26" s="158" t="s">
        <v>1042</v>
      </c>
      <c r="B26" s="158" t="s">
        <v>1043</v>
      </c>
      <c r="C26" s="120"/>
      <c r="D26" s="20" t="s">
        <v>30</v>
      </c>
      <c r="E26" s="20" t="s">
        <v>24</v>
      </c>
      <c r="F26" s="23" t="s">
        <v>992</v>
      </c>
      <c r="G26" s="23" t="str">
        <f>IF(D26="Amina",A26&amp;"_AZ",IF(D26="Perry",A26&amp;"_PB",IF(D26="Gina",A26&amp;"_GB",IF(D26="Cameron",A26&amp;"_CA",IF(D26="Bruno",A26&amp;"_BDS",IF(D26="Daniel",A26&amp;"_DR",IF(D26="Monet",A26&amp;"_MW","")))))))</f>
        <v>2017-01-15_G-013_PB</v>
      </c>
      <c r="H26" s="18">
        <v>42821</v>
      </c>
      <c r="I26" s="18">
        <v>42823</v>
      </c>
      <c r="J26" s="159">
        <v>42850</v>
      </c>
      <c r="K26" s="80" t="str">
        <f>IF(AND(NOT(OR(H26="",H26="Ø")),I26=""),"In Progress",IF(AND(NOT(OR(I26="Ø",I26="")),NOT(OR(H26="Ø",H26=""))),"Completed",""))</f>
        <v>Completed</v>
      </c>
      <c r="L26" s="167" t="s">
        <v>2</v>
      </c>
      <c r="M26" s="167" t="s">
        <v>190</v>
      </c>
      <c r="N26" s="17" t="s">
        <v>1044</v>
      </c>
      <c r="O26" s="121" t="s">
        <v>53</v>
      </c>
      <c r="P26" s="120"/>
    </row>
    <row r="27" spans="1:16" x14ac:dyDescent="0.25">
      <c r="A27" s="120"/>
      <c r="B27" s="120"/>
      <c r="C27" s="120"/>
      <c r="D27" s="20" t="s">
        <v>23</v>
      </c>
      <c r="E27" s="20" t="s">
        <v>24</v>
      </c>
      <c r="F27" s="23" t="s">
        <v>992</v>
      </c>
      <c r="G27" s="23" t="str">
        <f>IF(D27="Amina",A26&amp;"_AZ",IF(D27="Perry",A26&amp;"_PB",IF(D27="Gina",A26&amp;"_GB",IF(D27="Cameron",A26&amp;"_CA",IF(D27="Bruno",A26&amp;"_BDS",IF(D27="Daniel",A26&amp;"_DR",IF(D27="Monet",A26&amp;"_MW","")))))))</f>
        <v>2017-01-15_G-013_CA</v>
      </c>
      <c r="H27" s="18">
        <v>42821</v>
      </c>
      <c r="I27" s="18" t="s">
        <v>51</v>
      </c>
      <c r="J27" s="120"/>
      <c r="K27" s="80" t="s">
        <v>2</v>
      </c>
      <c r="L27" s="167"/>
      <c r="M27" s="167"/>
      <c r="N27" s="17" t="s">
        <v>1045</v>
      </c>
      <c r="O27" s="121"/>
      <c r="P27" s="120"/>
    </row>
    <row r="28" spans="1:16" ht="14.45" customHeight="1" x14ac:dyDescent="0.25">
      <c r="A28" s="160" t="s">
        <v>1046</v>
      </c>
      <c r="B28" s="158" t="s">
        <v>1047</v>
      </c>
      <c r="C28" s="120" t="s">
        <v>1001</v>
      </c>
      <c r="D28" s="20" t="s">
        <v>30</v>
      </c>
      <c r="E28" s="20" t="s">
        <v>24</v>
      </c>
      <c r="F28" s="23" t="s">
        <v>997</v>
      </c>
      <c r="G28" s="23" t="str">
        <f>IF(D28="Amina",A28&amp;"_AZ",IF(D28="Perry",A28&amp;"_PB",IF(D28="Gina",A28&amp;"_GB",IF(D28="Cameron",A28&amp;"_CA",IF(D28="Bruno",A28&amp;"_BDS",IF(D28="Daniel",A28&amp;"_DR",IF(D28="Monet",A28&amp;"_MW","")))))))</f>
        <v>2017-01-15_G-014_PB</v>
      </c>
      <c r="H28" s="18">
        <v>42811</v>
      </c>
      <c r="I28" s="18" t="s">
        <v>51</v>
      </c>
      <c r="J28" s="120" t="s">
        <v>51</v>
      </c>
      <c r="K28" s="80" t="s">
        <v>2</v>
      </c>
      <c r="L28" s="120" t="str">
        <f>IF(OR(K28="In Progress",K29="In Progress"),"In Progress",IF(OR(AND(K28="Completed",K29="Untraceable"),AND(K28="Untraceable",K29="Completed")),"Review",IF(OR(AND(K28="Completed",K29="Incomplete"),AND(K28="Incomplete",K29="Completed")),"Review",IF(OR(AND(K28="Completed",K29="Other"),AND(K28="Other",K29="Completed")),"Review",IF(OR(AND(K28="Incomplete",K29="Untraceable"),AND(K28="Untraceable",K29="Incomplete")),"Review",IF(OR(AND(K28="Other",K29="Untraceable"),AND(K28="Untraceable",K29="Other")),"Review",IF(OR(AND(K28="Incomplete",K29="Other"),AND(K28="Other",K29="Incomplete")),"Review",IF(AND(NOT(OR(I28="Ø",I28="")),NOT(OR(I29="Ø",I29="")),J28=""),"In Progress",IF(AND(K28="Untraceable",K29="Untraceable"),"Untraceable",IF(AND(NOT(OR(I28="Ø",I28="")),NOT(OR(I29="Ø",I29="")),NOT(OR(J28="Ø",J28=""))),"Completed",IF(AND(K28="Incomplete",K29="Incomplete"),"Incomplete",IF(AND(K28="Other",K29="Other"),"Other",""))))))))))))</f>
        <v>Incomplete</v>
      </c>
      <c r="M28" s="120" t="str">
        <f>IF(L28="Untraceable","Ignore",IF(L28="Incomplete","Ignore",IF(L28="Other","Ignore","")))</f>
        <v>Ignore</v>
      </c>
      <c r="N28" s="17" t="s">
        <v>1048</v>
      </c>
      <c r="O28" s="121" t="s">
        <v>53</v>
      </c>
      <c r="P28" s="123"/>
    </row>
    <row r="29" spans="1:16" ht="14.45" customHeight="1" x14ac:dyDescent="0.25">
      <c r="A29" s="120"/>
      <c r="B29" s="120"/>
      <c r="C29" s="120"/>
      <c r="D29" s="20" t="s">
        <v>23</v>
      </c>
      <c r="E29" s="20" t="s">
        <v>24</v>
      </c>
      <c r="F29" s="23" t="s">
        <v>992</v>
      </c>
      <c r="G29" s="23" t="str">
        <f>IF(D29="Amina",A28&amp;"_AZ",IF(D29="Perry",A28&amp;"_PB",IF(D29="Gina",A28&amp;"_GB",IF(D29="Cameron",A28&amp;"_CA",IF(D29="Bruno",A28&amp;"_BDS",IF(D29="Daniel",A28&amp;"_DR",IF(D29="Monet",A28&amp;"_MW","")))))))</f>
        <v>2017-01-15_G-014_CA</v>
      </c>
      <c r="H29" s="18">
        <v>42811</v>
      </c>
      <c r="I29" s="20" t="s">
        <v>51</v>
      </c>
      <c r="J29" s="120"/>
      <c r="K29" s="80" t="s">
        <v>2</v>
      </c>
      <c r="L29" s="120"/>
      <c r="M29" s="120"/>
      <c r="N29" s="24" t="s">
        <v>1049</v>
      </c>
      <c r="O29" s="121"/>
      <c r="P29" s="123"/>
    </row>
    <row r="30" spans="1:16" x14ac:dyDescent="0.25">
      <c r="A30" s="160" t="s">
        <v>1050</v>
      </c>
      <c r="B30" s="158" t="s">
        <v>1051</v>
      </c>
      <c r="C30" s="120" t="s">
        <v>1052</v>
      </c>
      <c r="D30" s="20" t="s">
        <v>27</v>
      </c>
      <c r="E30" s="20" t="s">
        <v>24</v>
      </c>
      <c r="F30" s="23"/>
      <c r="G30" s="23" t="str">
        <f>IF(D30="Amina",A30&amp;"_AZ",IF(D30="Perry",A30&amp;"_PB",IF(D30="Gina",A30&amp;"_GB",IF(D30="Cameron",A30&amp;"_CA",IF(D30="Bruno",A30&amp;"_BDS",IF(D30="Daniel",A30&amp;"_DR",IF(D30="Monet",A30&amp;"_MW","")))))))</f>
        <v>2017-01-15_G-015_GB</v>
      </c>
      <c r="H30" s="18">
        <v>42822</v>
      </c>
      <c r="I30" s="18">
        <v>42824</v>
      </c>
      <c r="J30" s="159">
        <v>42824</v>
      </c>
      <c r="K30" s="80" t="str">
        <f>IF(AND(NOT(OR(H30="",H30="Ø")),I30=""),"In Progress",IF(AND(NOT(OR(I30="Ø",I30="")),NOT(OR(H30="Ø",H30=""))),"Completed",""))</f>
        <v>Completed</v>
      </c>
      <c r="L30" s="120" t="s">
        <v>0</v>
      </c>
      <c r="M30" s="120" t="s">
        <v>0</v>
      </c>
      <c r="N30" s="17"/>
      <c r="O30" s="121" t="s">
        <v>25</v>
      </c>
      <c r="P30" s="123" t="s">
        <v>1053</v>
      </c>
    </row>
    <row r="31" spans="1:16" x14ac:dyDescent="0.25">
      <c r="A31" s="120"/>
      <c r="B31" s="120"/>
      <c r="C31" s="120"/>
      <c r="D31" s="20" t="s">
        <v>23</v>
      </c>
      <c r="E31" s="20" t="s">
        <v>24</v>
      </c>
      <c r="F31" s="23"/>
      <c r="G31" s="23" t="str">
        <f>IF(D31="Amina",A30&amp;"_AZ",IF(D31="Perry",A30&amp;"_PB",IF(D31="Gina",A30&amp;"_GB",IF(D31="Cameron",A30&amp;"_CA",IF(D31="Bruno",A30&amp;"_BDS",IF(D31="Daniel",A30&amp;"_DR",IF(D31="Monet",A30&amp;"_MW","")))))))</f>
        <v>2017-01-15_G-015_CA</v>
      </c>
      <c r="H31" s="18">
        <v>42822</v>
      </c>
      <c r="I31" s="18">
        <v>42823</v>
      </c>
      <c r="J31" s="120"/>
      <c r="K31" s="80" t="str">
        <f>IF(AND(NOT(OR(H31="",H31="Ø")),I31=""),"In Progress",IF(AND(NOT(OR(I31="Ø",I31="")),NOT(OR(H31="Ø",H31=""))),"Completed",""))</f>
        <v>Completed</v>
      </c>
      <c r="L31" s="120"/>
      <c r="M31" s="120"/>
      <c r="N31" s="17" t="s">
        <v>1054</v>
      </c>
      <c r="O31" s="121"/>
      <c r="P31" s="123"/>
    </row>
    <row r="32" spans="1:16" ht="14.45" customHeight="1" x14ac:dyDescent="0.25">
      <c r="A32" s="160" t="s">
        <v>1055</v>
      </c>
      <c r="B32" s="158" t="s">
        <v>1056</v>
      </c>
      <c r="C32" s="120"/>
      <c r="D32" s="20" t="s">
        <v>23</v>
      </c>
      <c r="E32" s="20" t="s">
        <v>24</v>
      </c>
      <c r="F32" s="23" t="s">
        <v>992</v>
      </c>
      <c r="G32" s="23" t="str">
        <f>IF(D32="Amina",A32&amp;"_AZ",IF(D32="Perry",A32&amp;"_PB",IF(D32="Gina",A32&amp;"_GB",IF(D32="Cameron",A32&amp;"_CA",IF(D32="Bruno",A32&amp;"_BDS",IF(D32="Daniel",A32&amp;"_DR",IF(D32="Monet",A32&amp;"_MW","")))))))</f>
        <v>2017-01-15_G-016_CA</v>
      </c>
      <c r="H32" s="18">
        <v>42816</v>
      </c>
      <c r="I32" s="18">
        <v>42817</v>
      </c>
      <c r="J32" s="159">
        <v>42838</v>
      </c>
      <c r="K32" s="80" t="s">
        <v>0</v>
      </c>
      <c r="L32" s="120" t="s">
        <v>0</v>
      </c>
      <c r="M32" s="120" t="s">
        <v>0</v>
      </c>
      <c r="N32" s="17" t="s">
        <v>1057</v>
      </c>
      <c r="O32" s="121" t="str">
        <f>IF(NOT(A32=""),"In Progress","")</f>
        <v>In Progress</v>
      </c>
      <c r="P32" s="123"/>
    </row>
    <row r="33" spans="1:16" ht="14.45" customHeight="1" x14ac:dyDescent="0.25">
      <c r="A33" s="120"/>
      <c r="B33" s="120"/>
      <c r="C33" s="120"/>
      <c r="D33" s="20" t="s">
        <v>113</v>
      </c>
      <c r="E33" s="20" t="s">
        <v>24</v>
      </c>
      <c r="F33" s="23" t="s">
        <v>992</v>
      </c>
      <c r="G33" s="23" t="str">
        <f>IF(D33="Amina",A32&amp;"_AZ",IF(D33="Perry",A32&amp;"_PB",IF(D33="Gina",A32&amp;"_GB",IF(D33="Cameron",A32&amp;"_CA",IF(D33="Bruno",A32&amp;"_BDS",IF(D33="Daniel",A32&amp;"_DR",IF(D33="Monet",A32&amp;"_MW","")))))))</f>
        <v>2017-01-15_G-016_DR</v>
      </c>
      <c r="H33" s="18">
        <v>42823</v>
      </c>
      <c r="I33" s="18">
        <v>42838</v>
      </c>
      <c r="J33" s="120"/>
      <c r="K33" s="80" t="s">
        <v>0</v>
      </c>
      <c r="L33" s="120"/>
      <c r="M33" s="120"/>
      <c r="N33" s="17" t="s">
        <v>1058</v>
      </c>
      <c r="O33" s="121"/>
      <c r="P33" s="123"/>
    </row>
    <row r="34" spans="1:16" ht="14.45" customHeight="1" x14ac:dyDescent="0.25">
      <c r="A34" s="160" t="s">
        <v>1059</v>
      </c>
      <c r="B34" s="158" t="s">
        <v>1060</v>
      </c>
      <c r="C34" s="120"/>
      <c r="D34" s="20" t="s">
        <v>30</v>
      </c>
      <c r="E34" s="20" t="s">
        <v>24</v>
      </c>
      <c r="F34" s="23" t="s">
        <v>997</v>
      </c>
      <c r="G34" s="23" t="str">
        <f>IF(D34="Amina",A34&amp;"_AZ",IF(D34="Perry",A34&amp;"_PB",IF(D34="Gina",A34&amp;"_GB",IF(D34="Cameron",A34&amp;"_CA",IF(D34="Bruno",A34&amp;"_BDS",IF(D34="Daniel",A34&amp;"_DR",IF(D34="Monet",A34&amp;"_MW","")))))))</f>
        <v>2017-01-15_G-017_PB</v>
      </c>
      <c r="H34" s="18">
        <v>42814</v>
      </c>
      <c r="I34" s="18">
        <v>42815</v>
      </c>
      <c r="J34" s="159">
        <v>42816</v>
      </c>
      <c r="K34" s="80" t="str">
        <f>IF(AND(NOT(OR(H34="",H34="Ø")),I34=""),"In Progress",IF(AND(NOT(OR(I34="Ø",I34="")),NOT(OR(H34="Ø",H34=""))),"Completed",""))</f>
        <v>Completed</v>
      </c>
      <c r="L34" s="120" t="str">
        <f>IF(OR(K34="In Progress",K35="In Progress"),"In Progress",IF(OR(AND(K34="Completed",K35="Untraceable"),AND(K34="Untraceable",K35="Completed")),"Review",IF(OR(AND(K34="Completed",K35="Incomplete"),AND(K34="Incomplete",K35="Completed")),"Review",IF(OR(AND(K34="Completed",K35="Other"),AND(K34="Other",K35="Completed")),"Review",IF(OR(AND(K34="Incomplete",K35="Untraceable"),AND(K34="Untraceable",K35="Incomplete")),"Review",IF(OR(AND(K34="Other",K35="Untraceable"),AND(K34="Untraceable",K35="Other")),"Review",IF(OR(AND(K34="Incomplete",K35="Other"),AND(K34="Other",K35="Incomplete")),"Review",IF(AND(NOT(OR(I34="Ø",I34="")),NOT(OR(I35="Ø",I35="")),J34=""),"In Progress",IF(AND(K34="Untraceable",K35="Untraceable"),"Untraceable",IF(AND(NOT(OR(I34="Ø",I34="")),NOT(OR(I35="Ø",I35="")),NOT(OR(J34="Ø",J34=""))),"Completed",IF(AND(K34="Incomplete",K35="Incomplete"),"Incomplete",IF(AND(K34="Other",K35="Other"),"Other",""))))))))))))</f>
        <v>Completed</v>
      </c>
      <c r="M34" s="120" t="s">
        <v>0</v>
      </c>
      <c r="N34" s="17"/>
      <c r="O34" s="121" t="s">
        <v>25</v>
      </c>
      <c r="P34" s="123" t="s">
        <v>1061</v>
      </c>
    </row>
    <row r="35" spans="1:16" ht="14.45" customHeight="1" x14ac:dyDescent="0.25">
      <c r="A35" s="120"/>
      <c r="B35" s="120"/>
      <c r="C35" s="120"/>
      <c r="D35" s="20" t="s">
        <v>23</v>
      </c>
      <c r="E35" s="20" t="s">
        <v>24</v>
      </c>
      <c r="F35" s="23" t="s">
        <v>992</v>
      </c>
      <c r="G35" s="23" t="str">
        <f>IF(D35="Amina",A34&amp;"_AZ",IF(D35="Perry",A34&amp;"_PB",IF(D35="Gina",A34&amp;"_GB",IF(D35="Cameron",A34&amp;"_CA",IF(D35="Bruno",A34&amp;"_BDS",IF(D35="Daniel",A34&amp;"_DR",IF(D35="Monet",A34&amp;"_MW","")))))))</f>
        <v>2017-01-15_G-017_CA</v>
      </c>
      <c r="H35" s="18">
        <v>42815</v>
      </c>
      <c r="I35" s="18">
        <v>42815</v>
      </c>
      <c r="J35" s="159"/>
      <c r="K35" s="80" t="str">
        <f>IF(AND(NOT(OR(H35="",H35="Ø")),I35=""),"In Progress",IF(AND(NOT(OR(I35="Ø",I35="")),NOT(OR(H35="Ø",H35=""))),"Completed",""))</f>
        <v>Completed</v>
      </c>
      <c r="L35" s="120"/>
      <c r="M35" s="120"/>
      <c r="N35" s="17" t="s">
        <v>1062</v>
      </c>
      <c r="O35" s="121"/>
      <c r="P35" s="123"/>
    </row>
    <row r="36" spans="1:16" ht="14.45" customHeight="1" x14ac:dyDescent="0.25">
      <c r="A36" s="160" t="s">
        <v>1063</v>
      </c>
      <c r="B36" s="158" t="s">
        <v>1064</v>
      </c>
      <c r="C36" s="120"/>
      <c r="D36" s="20" t="s">
        <v>187</v>
      </c>
      <c r="E36" s="20" t="s">
        <v>24</v>
      </c>
      <c r="F36" s="23" t="s">
        <v>992</v>
      </c>
      <c r="G36" s="23" t="str">
        <f>IF(D36="Amina",A36&amp;"_AZ",IF(D36="Perry",A36&amp;"_PB",IF(D36="Gina",A36&amp;"_GB",IF(D36="Cameron",A36&amp;"_CA",IF(D36="Bruno",A36&amp;"_BDS",IF(D36="Daniel",A36&amp;"_DR",IF(D36="Monet",A36&amp;"_MW","")))))))</f>
        <v>2017-01-15_G-018_MW</v>
      </c>
      <c r="H36" s="18">
        <v>42817</v>
      </c>
      <c r="I36" s="18">
        <v>42817</v>
      </c>
      <c r="J36" s="159">
        <v>42850</v>
      </c>
      <c r="K36" s="80" t="str">
        <f>IF(AND(NOT(OR(H36="",H36="Ø")),I36=""),"In Progress",IF(AND(NOT(OR(I36="Ø",I36="")),NOT(OR(H36="Ø",H36=""))),"Completed",""))</f>
        <v>Completed</v>
      </c>
      <c r="L36" s="120" t="str">
        <f>IF(OR(K36="In Progress",K37="In Progress"),"In Progress",IF(OR(AND(K36="Completed",K37="Untraceable"),AND(K36="Untraceable",K37="Completed")),"Review",IF(OR(AND(K36="Completed",K37="Incomplete"),AND(K36="Incomplete",K37="Completed")),"Review",IF(OR(AND(K36="Completed",K37="Other"),AND(K36="Other",K37="Completed")),"Review",IF(OR(AND(K36="Incomplete",K37="Untraceable"),AND(K36="Untraceable",K37="Incomplete")),"Review",IF(OR(AND(K36="Other",K37="Untraceable"),AND(K36="Untraceable",K37="Other")),"Review",IF(OR(AND(K36="Incomplete",K37="Other"),AND(K36="Other",K37="Incomplete")),"Review",IF(AND(NOT(OR(I36="Ø",I36="")),NOT(OR(I37="Ø",I37="")),J36=""),"In Progress",IF(AND(K36="Untraceable",K37="Untraceable"),"Untraceable",IF(AND(NOT(OR(I36="Ø",I36="")),NOT(OR(I37="Ø",I37="")),NOT(OR(J36="Ø",J36=""))),"Completed",IF(AND(K36="Incomplete",K37="Incomplete"),"Incomplete",IF(AND(K36="Other",K37="Other"),"Other",""))))))))))))</f>
        <v>Completed</v>
      </c>
      <c r="M36" s="120" t="s">
        <v>0</v>
      </c>
      <c r="N36" s="17" t="s">
        <v>1065</v>
      </c>
      <c r="O36" s="121" t="s">
        <v>25</v>
      </c>
      <c r="P36" s="123" t="s">
        <v>1066</v>
      </c>
    </row>
    <row r="37" spans="1:16" ht="14.45" customHeight="1" x14ac:dyDescent="0.25">
      <c r="A37" s="120"/>
      <c r="B37" s="120"/>
      <c r="C37" s="120"/>
      <c r="D37" s="20" t="s">
        <v>30</v>
      </c>
      <c r="E37" s="20" t="s">
        <v>24</v>
      </c>
      <c r="F37" s="23" t="s">
        <v>992</v>
      </c>
      <c r="G37" s="23" t="str">
        <f>IF(D37="Amina",A36&amp;"_AZ",IF(D37="Perry",A36&amp;"_PB",IF(D37="Gina",A36&amp;"_GB",IF(D37="Cameron",A36&amp;"_CA",IF(D37="Bruno",A36&amp;"_BDS",IF(D37="Daniel",A36&amp;"_DR",IF(D37="Monet",A36&amp;"_MW","")))))))</f>
        <v>2017-01-15_G-018_PB</v>
      </c>
      <c r="H37" s="18">
        <v>42816</v>
      </c>
      <c r="I37" s="18">
        <v>42816</v>
      </c>
      <c r="J37" s="120"/>
      <c r="K37" s="80" t="s">
        <v>0</v>
      </c>
      <c r="L37" s="120"/>
      <c r="M37" s="120"/>
      <c r="N37" s="17" t="s">
        <v>1067</v>
      </c>
      <c r="O37" s="121"/>
      <c r="P37" s="123"/>
    </row>
    <row r="38" spans="1:16" x14ac:dyDescent="0.25">
      <c r="A38" s="160" t="s">
        <v>1068</v>
      </c>
      <c r="B38" s="158" t="s">
        <v>1069</v>
      </c>
      <c r="C38" s="120" t="s">
        <v>1070</v>
      </c>
      <c r="D38" s="20" t="s">
        <v>161</v>
      </c>
      <c r="E38" s="20" t="s">
        <v>24</v>
      </c>
      <c r="F38" s="23" t="s">
        <v>992</v>
      </c>
      <c r="G38" s="23" t="str">
        <f>IF(D38="Amina",A38&amp;"_AZ",IF(D38="Perry",A38&amp;"_PB",IF(D38="Gina",A38&amp;"_GB",IF(D38="Cameron",A38&amp;"_CA",IF(D38="Bruno",A38&amp;"_BDS",IF(D38="Daniel",A38&amp;"_DR",IF(D38="Monet",A38&amp;"_MW","")))))))</f>
        <v>2017-01-15_G-019_BDS</v>
      </c>
      <c r="H38" s="22" t="s">
        <v>1071</v>
      </c>
      <c r="I38" s="21" t="s">
        <v>1072</v>
      </c>
      <c r="J38" s="159">
        <v>42822</v>
      </c>
      <c r="K38" s="80" t="str">
        <f>IF(AND(NOT(OR(H38="",H38="Ø")),I38=""),"In Progress",IF(AND(NOT(OR(I38="Ø",I38="")),NOT(OR(H38="Ø",H38=""))),"Completed",""))</f>
        <v>Completed</v>
      </c>
      <c r="L38" s="120" t="s">
        <v>0</v>
      </c>
      <c r="M38" s="120" t="s">
        <v>0</v>
      </c>
      <c r="N38" s="17" t="s">
        <v>1073</v>
      </c>
      <c r="O38" s="121" t="str">
        <f>IF(NOT(A38=""),"In Progress","")</f>
        <v>In Progress</v>
      </c>
      <c r="P38" s="123"/>
    </row>
    <row r="39" spans="1:16" x14ac:dyDescent="0.25">
      <c r="A39" s="120"/>
      <c r="B39" s="120"/>
      <c r="C39" s="120"/>
      <c r="D39" s="20" t="s">
        <v>23</v>
      </c>
      <c r="E39" s="20" t="s">
        <v>24</v>
      </c>
      <c r="F39" s="23" t="s">
        <v>992</v>
      </c>
      <c r="G39" s="23" t="str">
        <f>IF(D39="Amina",A38&amp;"_AZ",IF(D39="Perry",A38&amp;"_PB",IF(D39="Gina",A38&amp;"_GB",IF(D39="Cameron",A38&amp;"_CA",IF(D39="Bruno",A38&amp;"_BDS",IF(D39="Daniel",A38&amp;"_DR",IF(D39="Monet",A38&amp;"_MW","")))))))</f>
        <v>2017-01-15_G-019_CA</v>
      </c>
      <c r="H39" s="18">
        <v>42818</v>
      </c>
      <c r="I39" s="18">
        <v>42821</v>
      </c>
      <c r="J39" s="159"/>
      <c r="K39" s="80" t="str">
        <f>IF(AND(NOT(OR(H39="",H39="Ø")),I39=""),"In Progress",IF(AND(NOT(OR(I39="Ø",I39="")),NOT(OR(H39="Ø",H39=""))),"Completed",""))</f>
        <v>Completed</v>
      </c>
      <c r="L39" s="120"/>
      <c r="M39" s="120"/>
      <c r="N39" s="17" t="s">
        <v>1074</v>
      </c>
      <c r="O39" s="121"/>
      <c r="P39" s="123"/>
    </row>
    <row r="40" spans="1:16" ht="14.45" customHeight="1" x14ac:dyDescent="0.25">
      <c r="A40" s="160" t="s">
        <v>1075</v>
      </c>
      <c r="B40" s="158" t="s">
        <v>1076</v>
      </c>
      <c r="C40" s="120"/>
      <c r="D40" s="20" t="s">
        <v>187</v>
      </c>
      <c r="E40" s="20" t="s">
        <v>24</v>
      </c>
      <c r="F40" s="23" t="s">
        <v>992</v>
      </c>
      <c r="G40" s="23" t="str">
        <f>IF(D40="Amina",A40&amp;"_AZ",IF(D40="Perry",A40&amp;"_PB",IF(D40="Gina",A40&amp;"_GB",IF(D40="Cameron",A40&amp;"_CA",IF(D40="Bruno",A40&amp;"_BDS",IF(D40="Daniel",A40&amp;"_DR",IF(D40="Monet",A40&amp;"_MW","")))))))</f>
        <v>2017-01-15_G-020_MW</v>
      </c>
      <c r="H40" s="18">
        <v>42817</v>
      </c>
      <c r="I40" s="18" t="s">
        <v>51</v>
      </c>
      <c r="J40" s="120" t="s">
        <v>51</v>
      </c>
      <c r="K40" s="80" t="s">
        <v>2</v>
      </c>
      <c r="L40" s="120" t="str">
        <f>IF(OR(K40="In Progress",K41="In Progress"),"In Progress",IF(OR(AND(K40="Completed",K41="Untraceable"),AND(K40="Untraceable",K41="Completed")),"Review",IF(OR(AND(K40="Completed",K41="Incomplete"),AND(K40="Incomplete",K41="Completed")),"Review",IF(OR(AND(K40="Completed",K41="Other"),AND(K40="Other",K41="Completed")),"Review",IF(OR(AND(K40="Incomplete",K41="Untraceable"),AND(K40="Untraceable",K41="Incomplete")),"Review",IF(OR(AND(K40="Other",K41="Untraceable"),AND(K40="Untraceable",K41="Other")),"Review",IF(OR(AND(K40="Incomplete",K41="Other"),AND(K40="Other",K41="Incomplete")),"Review",IF(AND(NOT(OR(I40="Ø",I40="")),NOT(OR(I41="Ø",I41="")),J40=""),"In Progress",IF(AND(K40="Untraceable",K41="Untraceable"),"Untraceable",IF(AND(NOT(OR(I40="Ø",I40="")),NOT(OR(I41="Ø",I41="")),NOT(OR(J40="Ø",J40=""))),"Completed",IF(AND(K40="Incomplete",K41="Incomplete"),"Incomplete",IF(AND(K40="Other",K41="Other"),"Other",""))))))))))))</f>
        <v>Incomplete</v>
      </c>
      <c r="M40" s="120" t="str">
        <f>IF(L40="Untraceable","Ignore",IF(L40="Incomplete","Ignore",IF(L40="Other","Ignore","")))</f>
        <v>Ignore</v>
      </c>
      <c r="N40" s="17" t="s">
        <v>1077</v>
      </c>
      <c r="O40" s="121" t="s">
        <v>53</v>
      </c>
      <c r="P40" s="123"/>
    </row>
    <row r="41" spans="1:16" ht="14.45" customHeight="1" x14ac:dyDescent="0.25">
      <c r="A41" s="120"/>
      <c r="B41" s="120"/>
      <c r="C41" s="120"/>
      <c r="D41" s="20" t="s">
        <v>161</v>
      </c>
      <c r="E41" s="20" t="s">
        <v>24</v>
      </c>
      <c r="F41" s="23" t="s">
        <v>992</v>
      </c>
      <c r="G41" s="23" t="str">
        <f>IF(D41="Amina",A40&amp;"_AZ",IF(D41="Perry",A40&amp;"_PB",IF(D41="Gina",A40&amp;"_GB",IF(D41="Cameron",A40&amp;"_CA",IF(D41="Bruno",A40&amp;"_BDS",IF(D41="Daniel",A40&amp;"_DR",IF(D41="Monet",A40&amp;"_MW","")))))))</f>
        <v>2017-01-15_G-020_BDS</v>
      </c>
      <c r="H41" s="22" t="s">
        <v>1071</v>
      </c>
      <c r="I41" s="18" t="s">
        <v>51</v>
      </c>
      <c r="J41" s="120"/>
      <c r="K41" s="80" t="s">
        <v>2</v>
      </c>
      <c r="L41" s="120"/>
      <c r="M41" s="120"/>
      <c r="N41" s="17" t="s">
        <v>1078</v>
      </c>
      <c r="O41" s="121"/>
      <c r="P41" s="123"/>
    </row>
    <row r="42" spans="1:16" ht="14.45" customHeight="1" x14ac:dyDescent="0.25">
      <c r="A42" s="160" t="s">
        <v>1079</v>
      </c>
      <c r="B42" s="158" t="s">
        <v>1080</v>
      </c>
      <c r="C42" s="120"/>
      <c r="D42" s="20" t="s">
        <v>32</v>
      </c>
      <c r="E42" s="20" t="s">
        <v>24</v>
      </c>
      <c r="F42" s="23"/>
      <c r="G42" s="23" t="str">
        <f>IF(D42="Amina",A42&amp;"_AZ",IF(D42="Perry",A42&amp;"_PB",IF(D42="Gina",A42&amp;"_GB",IF(D42="Cameron",A42&amp;"_CA",IF(D42="Bruno",A42&amp;"_BDS",IF(D42="Daniel",A42&amp;"_DR",IF(D42="Monet",A42&amp;"_MW","")))))))</f>
        <v>2017-01-15_G-021_AZ</v>
      </c>
      <c r="H42" s="18">
        <v>42822</v>
      </c>
      <c r="I42" s="18">
        <v>42822</v>
      </c>
      <c r="J42" s="159">
        <v>42828</v>
      </c>
      <c r="K42" s="80" t="str">
        <f>IF(AND(NOT(OR(H42="",H42="Ø")),I42=""),"In Progress",IF(AND(NOT(OR(I42="Ø",I42="")),NOT(OR(H42="Ø",H42=""))),"Completed",""))</f>
        <v>Completed</v>
      </c>
      <c r="L42" s="120" t="str">
        <f>IF(OR(K42="In Progress",K43="In Progress"),"In Progress",IF(OR(AND(K42="Completed",K43="Untraceable"),AND(K42="Untraceable",K43="Completed")),"Review",IF(OR(AND(K42="Completed",K43="Incomplete"),AND(K42="Incomplete",K43="Completed")),"Review",IF(OR(AND(K42="Completed",K43="Other"),AND(K42="Other",K43="Completed")),"Review",IF(OR(AND(K42="Incomplete",K43="Untraceable"),AND(K42="Untraceable",K43="Incomplete")),"Review",IF(OR(AND(K42="Other",K43="Untraceable"),AND(K42="Untraceable",K43="Other")),"Review",IF(OR(AND(K42="Incomplete",K43="Other"),AND(K42="Other",K43="Incomplete")),"Review",IF(AND(NOT(OR(I42="Ø",I42="")),NOT(OR(I43="Ø",I43="")),J42=""),"In Progress",IF(AND(K42="Untraceable",K43="Untraceable"),"Untraceable",IF(AND(NOT(OR(I42="Ø",I42="")),NOT(OR(I43="Ø",I43="")),NOT(OR(J42="Ø",J42=""))),"Completed",IF(AND(K42="Incomplete",K43="Incomplete"),"Incomplete",IF(AND(K42="Other",K43="Other"),"Other",""))))))))))))</f>
        <v>Completed</v>
      </c>
      <c r="M42" s="120" t="s">
        <v>0</v>
      </c>
      <c r="N42" s="17" t="s">
        <v>1081</v>
      </c>
      <c r="O42" s="121" t="s">
        <v>25</v>
      </c>
      <c r="P42" s="166" t="s">
        <v>1082</v>
      </c>
    </row>
    <row r="43" spans="1:16" ht="14.45" customHeight="1" x14ac:dyDescent="0.25">
      <c r="A43" s="120"/>
      <c r="B43" s="120"/>
      <c r="C43" s="120"/>
      <c r="D43" s="20" t="s">
        <v>113</v>
      </c>
      <c r="E43" s="20" t="s">
        <v>24</v>
      </c>
      <c r="F43" s="23" t="s">
        <v>992</v>
      </c>
      <c r="G43" s="23" t="str">
        <f>IF(D43="Amina",A42&amp;"_AZ",IF(D43="Perry",A42&amp;"_PB",IF(D43="Gina",A42&amp;"_GB",IF(D43="Cameron",A42&amp;"_CA",IF(D43="Bruno",A42&amp;"_BDS",IF(D43="Daniel",A42&amp;"_DR",IF(D43="Monet",A42&amp;"_MW","")))))))</f>
        <v>2017-01-15_G-021_DR</v>
      </c>
      <c r="H43" s="18">
        <v>42825</v>
      </c>
      <c r="I43" s="18">
        <v>42828</v>
      </c>
      <c r="J43" s="120"/>
      <c r="K43" s="80" t="str">
        <f>IF(AND(NOT(OR(H43="",H43="Ø")),I43=""),"In Progress",IF(AND(NOT(OR(I43="Ø",I43="")),NOT(OR(H43="Ø",H43=""))),"Completed",""))</f>
        <v>Completed</v>
      </c>
      <c r="L43" s="120"/>
      <c r="M43" s="120"/>
      <c r="N43" s="17" t="s">
        <v>1083</v>
      </c>
      <c r="O43" s="121"/>
      <c r="P43" s="123"/>
    </row>
    <row r="44" spans="1:16" ht="14.45" customHeight="1" x14ac:dyDescent="0.25">
      <c r="A44" s="160" t="s">
        <v>1084</v>
      </c>
      <c r="B44" s="120" t="s">
        <v>1085</v>
      </c>
      <c r="C44" s="120"/>
      <c r="D44" s="20" t="s">
        <v>23</v>
      </c>
      <c r="E44" s="20" t="s">
        <v>24</v>
      </c>
      <c r="F44" s="23"/>
      <c r="G44" s="23" t="str">
        <f>IF(D44="Amina",A44&amp;"_AZ",IF(D44="Perry",A44&amp;"_PB",IF(D44="Gina",A44&amp;"_GB",IF(D44="Cameron",A44&amp;"_CA",IF(D44="Bruno",A44&amp;"_BDS",IF(D44="Daniel",A44&amp;"_DR",IF(D44="Monet",A44&amp;"_MW","")))))))</f>
        <v>2017-01-15_G-022_CA</v>
      </c>
      <c r="H44" s="18">
        <v>42825</v>
      </c>
      <c r="I44" s="18" t="s">
        <v>51</v>
      </c>
      <c r="J44" s="120" t="s">
        <v>51</v>
      </c>
      <c r="K44" s="80" t="s">
        <v>2</v>
      </c>
      <c r="L44" s="120" t="str">
        <f>IF(OR(K44="In Progress",K45="In Progress"),"In Progress",IF(OR(AND(K44="Completed",K45="Untraceable"),AND(K44="Untraceable",K45="Completed")),"Review",IF(OR(AND(K44="Completed",K45="Incomplete"),AND(K44="Incomplete",K45="Completed")),"Review",IF(OR(AND(K44="Completed",K45="Other"),AND(K44="Other",K45="Completed")),"Review",IF(OR(AND(K44="Incomplete",K45="Untraceable"),AND(K44="Untraceable",K45="Incomplete")),"Review",IF(OR(AND(K44="Other",K45="Untraceable"),AND(K44="Untraceable",K45="Other")),"Review",IF(OR(AND(K44="Incomplete",K45="Other"),AND(K44="Other",K45="Incomplete")),"Review",IF(AND(NOT(OR(I44="Ø",I44="")),NOT(OR(I45="Ø",I45="")),J44=""),"In Progress",IF(AND(K44="Untraceable",K45="Untraceable"),"Untraceable",IF(AND(NOT(OR(I44="Ø",I44="")),NOT(OR(I45="Ø",I45="")),NOT(OR(J44="Ø",J44=""))),"Completed",IF(AND(K44="Incomplete",K45="Incomplete"),"Incomplete",IF(AND(K44="Other",K45="Other"),"Other",""))))))))))))</f>
        <v>Incomplete</v>
      </c>
      <c r="M44" s="120" t="str">
        <f>IF(L44="Untraceable","Ignore",IF(L44="Incomplete","Ignore",IF(L44="Other","Ignore","")))</f>
        <v>Ignore</v>
      </c>
      <c r="N44" s="17" t="s">
        <v>1086</v>
      </c>
      <c r="O44" s="121" t="s">
        <v>53</v>
      </c>
      <c r="P44" s="123"/>
    </row>
    <row r="45" spans="1:16" ht="14.45" customHeight="1" x14ac:dyDescent="0.25">
      <c r="A45" s="120"/>
      <c r="B45" s="120"/>
      <c r="C45" s="120"/>
      <c r="D45" s="20" t="s">
        <v>187</v>
      </c>
      <c r="E45" s="20" t="s">
        <v>24</v>
      </c>
      <c r="F45" s="23" t="s">
        <v>992</v>
      </c>
      <c r="G45" s="23" t="str">
        <f>IF(D45="Amina",A44&amp;"_AZ",IF(D45="Perry",A44&amp;"_PB",IF(D45="Gina",A44&amp;"_GB",IF(D45="Cameron",A44&amp;"_CA",IF(D45="Bruno",A44&amp;"_BDS",IF(D45="Daniel",A44&amp;"_DR",IF(D45="Monet",A44&amp;"_MW","")))))))</f>
        <v>2017-01-15_G-022_MW</v>
      </c>
      <c r="H45" s="18">
        <v>42825</v>
      </c>
      <c r="I45" s="18" t="s">
        <v>51</v>
      </c>
      <c r="J45" s="120"/>
      <c r="K45" s="80" t="s">
        <v>2</v>
      </c>
      <c r="L45" s="120"/>
      <c r="M45" s="120"/>
      <c r="N45" s="17"/>
      <c r="O45" s="121"/>
      <c r="P45" s="123"/>
    </row>
    <row r="46" spans="1:16" ht="14.45" customHeight="1" x14ac:dyDescent="0.25">
      <c r="A46" s="160" t="s">
        <v>1087</v>
      </c>
      <c r="B46" s="120" t="s">
        <v>1088</v>
      </c>
      <c r="C46" s="120" t="s">
        <v>1001</v>
      </c>
      <c r="D46" s="20" t="s">
        <v>30</v>
      </c>
      <c r="E46" s="20" t="s">
        <v>24</v>
      </c>
      <c r="F46" s="23" t="s">
        <v>992</v>
      </c>
      <c r="G46" s="23" t="str">
        <f>IF(D46="Amina",A46&amp;"_AZ",IF(D46="Perry",A46&amp;"_PB",IF(D46="Gina",A46&amp;"_GB",IF(D46="Cameron",A46&amp;"_CA",IF(D46="Bruno",A46&amp;"_BDS",IF(D46="Daniel",A46&amp;"_DR",IF(D46="Monet",A46&amp;"_MW","")))))))</f>
        <v>2017-01-15_G-023_PB</v>
      </c>
      <c r="H46" s="18">
        <v>42825</v>
      </c>
      <c r="I46" s="18" t="s">
        <v>51</v>
      </c>
      <c r="J46" s="120" t="s">
        <v>51</v>
      </c>
      <c r="K46" s="80" t="s">
        <v>2</v>
      </c>
      <c r="L46" s="120" t="str">
        <f>IF(OR(K46="In Progress",K47="In Progress"),"In Progress",IF(OR(AND(K46="Completed",K47="Untraceable"),AND(K46="Untraceable",K47="Completed")),"Review",IF(OR(AND(K46="Completed",K47="Incomplete"),AND(K46="Incomplete",K47="Completed")),"Review",IF(OR(AND(K46="Completed",K47="Other"),AND(K46="Other",K47="Completed")),"Review",IF(OR(AND(K46="Incomplete",K47="Untraceable"),AND(K46="Untraceable",K47="Incomplete")),"Review",IF(OR(AND(K46="Other",K47="Untraceable"),AND(K46="Untraceable",K47="Other")),"Review",IF(OR(AND(K46="Incomplete",K47="Other"),AND(K46="Other",K47="Incomplete")),"Review",IF(AND(NOT(OR(I46="Ø",I46="")),NOT(OR(I47="Ø",I47="")),J46=""),"In Progress",IF(AND(K46="Untraceable",K47="Untraceable"),"Untraceable",IF(AND(NOT(OR(I46="Ø",I46="")),NOT(OR(I47="Ø",I47="")),NOT(OR(J46="Ø",J46=""))),"Completed",IF(AND(K46="Incomplete",K47="Incomplete"),"Incomplete",IF(AND(K46="Other",K47="Other"),"Other",""))))))))))))</f>
        <v>Incomplete</v>
      </c>
      <c r="M46" s="120" t="str">
        <f>IF(L46="Untraceable","Ignore",IF(L46="Incomplete","Ignore",IF(L46="Other","Ignore","")))</f>
        <v>Ignore</v>
      </c>
      <c r="N46" s="17" t="s">
        <v>1089</v>
      </c>
      <c r="O46" s="121" t="s">
        <v>53</v>
      </c>
      <c r="P46" s="123"/>
    </row>
    <row r="47" spans="1:16" ht="14.45" customHeight="1" x14ac:dyDescent="0.25">
      <c r="A47" s="120"/>
      <c r="B47" s="120"/>
      <c r="C47" s="120"/>
      <c r="D47" s="20" t="s">
        <v>32</v>
      </c>
      <c r="E47" s="20" t="s">
        <v>24</v>
      </c>
      <c r="F47" s="23" t="s">
        <v>992</v>
      </c>
      <c r="G47" s="23" t="str">
        <f>IF(D47="Amina",A46&amp;"_AZ",IF(D47="Perry",A46&amp;"_PB",IF(D47="Gina",A46&amp;"_GB",IF(D47="Cameron",A46&amp;"_CA",IF(D47="Bruno",A46&amp;"_BDS",IF(D47="Daniel",A46&amp;"_DR",IF(D47="Monet",A46&amp;"_MW","")))))))</f>
        <v>2017-01-15_G-023_AZ</v>
      </c>
      <c r="H47" s="18">
        <v>42825</v>
      </c>
      <c r="I47" s="18" t="s">
        <v>51</v>
      </c>
      <c r="J47" s="120"/>
      <c r="K47" s="80" t="s">
        <v>2</v>
      </c>
      <c r="L47" s="120"/>
      <c r="M47" s="120"/>
      <c r="N47" s="17"/>
      <c r="O47" s="121"/>
      <c r="P47" s="123"/>
    </row>
    <row r="48" spans="1:16" x14ac:dyDescent="0.25">
      <c r="A48" s="160" t="s">
        <v>1090</v>
      </c>
      <c r="B48" s="120" t="s">
        <v>1091</v>
      </c>
      <c r="C48" s="120" t="s">
        <v>1036</v>
      </c>
      <c r="D48" s="20" t="s">
        <v>187</v>
      </c>
      <c r="E48" s="20" t="s">
        <v>24</v>
      </c>
      <c r="F48" s="23" t="s">
        <v>992</v>
      </c>
      <c r="G48" s="23" t="str">
        <f>IF(D48="Amina",A48&amp;"_AZ",IF(D48="Perry",A48&amp;"_PB",IF(D48="Gina",A48&amp;"_GB",IF(D48="Cameron",A48&amp;"_CA",IF(D48="Bruno",A48&amp;"_BDS",IF(D48="Daniel",A48&amp;"_DR",IF(D48="Monet",A48&amp;"_MW","")))))))</f>
        <v>2017-01-15_G-024_MW</v>
      </c>
      <c r="H48" s="18">
        <v>42824</v>
      </c>
      <c r="I48" s="18">
        <v>42824</v>
      </c>
      <c r="J48" s="159">
        <v>42851</v>
      </c>
      <c r="K48" s="80" t="s">
        <v>0</v>
      </c>
      <c r="L48" s="120" t="s">
        <v>0</v>
      </c>
      <c r="M48" s="120" t="s">
        <v>0</v>
      </c>
      <c r="N48" s="17"/>
      <c r="O48" s="121" t="s">
        <v>25</v>
      </c>
      <c r="P48" s="123" t="s">
        <v>1092</v>
      </c>
    </row>
    <row r="49" spans="1:16" x14ac:dyDescent="0.25">
      <c r="A49" s="120"/>
      <c r="B49" s="120"/>
      <c r="C49" s="120"/>
      <c r="D49" s="20" t="s">
        <v>161</v>
      </c>
      <c r="E49" s="20" t="s">
        <v>24</v>
      </c>
      <c r="F49" s="23" t="s">
        <v>992</v>
      </c>
      <c r="G49" s="23" t="str">
        <f>IF(D49="Amina",A48&amp;"_AZ",IF(D49="Perry",A48&amp;"_PB",IF(D49="Gina",A48&amp;"_GB",IF(D49="Cameron",A48&amp;"_CA",IF(D49="Bruno",A48&amp;"_BDS",IF(D49="Daniel",A48&amp;"_DR",IF(D49="Monet",A48&amp;"_MW","")))))))</f>
        <v>2017-01-15_G-024_BDS</v>
      </c>
      <c r="H49" s="18">
        <v>42824</v>
      </c>
      <c r="I49" s="18">
        <v>42828</v>
      </c>
      <c r="J49" s="120"/>
      <c r="K49" s="80" t="str">
        <f t="shared" ref="K49:K54" si="2">IF(AND(NOT(OR(H49="",H49="Ø")),I49=""),"In Progress",IF(AND(NOT(OR(I49="Ø",I49="")),NOT(OR(H49="Ø",H49=""))),"Completed",""))</f>
        <v>Completed</v>
      </c>
      <c r="L49" s="120"/>
      <c r="M49" s="120"/>
      <c r="N49" s="17"/>
      <c r="O49" s="121"/>
      <c r="P49" s="123"/>
    </row>
    <row r="50" spans="1:16" x14ac:dyDescent="0.25">
      <c r="A50" s="160" t="s">
        <v>1093</v>
      </c>
      <c r="B50" s="120" t="s">
        <v>1094</v>
      </c>
      <c r="C50" s="120" t="s">
        <v>1095</v>
      </c>
      <c r="D50" s="20" t="s">
        <v>30</v>
      </c>
      <c r="E50" s="20" t="s">
        <v>24</v>
      </c>
      <c r="F50" s="23" t="s">
        <v>992</v>
      </c>
      <c r="G50" s="23" t="str">
        <f>IF(D50="Amina",A50&amp;"_AZ",IF(D50="Perry",A50&amp;"_PB",IF(D50="Gina",A50&amp;"_GB",IF(D50="Cameron",A50&amp;"_CA",IF(D50="Bruno",A50&amp;"_BDS",IF(D50="Daniel",A50&amp;"_DR",IF(D50="Monet",A50&amp;"_MW","")))))))</f>
        <v>2017-01-15_G-025_PB</v>
      </c>
      <c r="H50" s="18">
        <v>42823</v>
      </c>
      <c r="I50" s="18">
        <v>42825</v>
      </c>
      <c r="J50" s="159">
        <v>42825</v>
      </c>
      <c r="K50" s="80" t="str">
        <f t="shared" si="2"/>
        <v>Completed</v>
      </c>
      <c r="L50" s="120" t="str">
        <f>IF(OR(K50="In Progress",K51="In Progress"),"In Progress",IF(OR(AND(K50="Completed",K51="Untraceable"),AND(K50="Untraceable",K51="Completed")),"Review",IF(OR(AND(K50="Completed",K51="Incomplete"),AND(K50="Incomplete",K51="Completed")),"Review",IF(OR(AND(K50="Completed",K51="Other"),AND(K50="Other",K51="Completed")),"Review",IF(OR(AND(K50="Incomplete",K51="Untraceable"),AND(K50="Untraceable",K51="Incomplete")),"Review",IF(OR(AND(K50="Other",K51="Untraceable"),AND(K50="Untraceable",K51="Other")),"Review",IF(OR(AND(K50="Incomplete",K51="Other"),AND(K50="Other",K51="Incomplete")),"Review",IF(AND(NOT(OR(I50="Ø",I50="")),NOT(OR(I51="Ø",I51="")),J50=""),"In Progress",IF(AND(K50="Untraceable",K51="Untraceable"),"Untraceable",IF(AND(NOT(OR(I50="Ø",I50="")),NOT(OR(I51="Ø",I51="")),NOT(OR(J50="Ø",J50=""))),"Completed",IF(AND(K50="Incomplete",K51="Incomplete"),"Incomplete",IF(AND(K50="Other",K51="Other"),"Other",""))))))))))))</f>
        <v>Completed</v>
      </c>
      <c r="M50" s="120" t="s">
        <v>0</v>
      </c>
      <c r="N50" s="17"/>
      <c r="O50" s="121" t="s">
        <v>25</v>
      </c>
      <c r="P50" s="123" t="s">
        <v>1096</v>
      </c>
    </row>
    <row r="51" spans="1:16" x14ac:dyDescent="0.25">
      <c r="A51" s="120"/>
      <c r="B51" s="120"/>
      <c r="C51" s="120"/>
      <c r="D51" s="20" t="s">
        <v>161</v>
      </c>
      <c r="E51" s="20" t="s">
        <v>24</v>
      </c>
      <c r="F51" s="23" t="s">
        <v>992</v>
      </c>
      <c r="G51" s="23" t="str">
        <f>IF(D51="Amina",A50&amp;"_AZ",IF(D51="Perry",A50&amp;"_PB",IF(D51="Gina",A50&amp;"_GB",IF(D51="Cameron",A50&amp;"_CA",IF(D51="Bruno",A50&amp;"_BDS",IF(D51="Daniel",A50&amp;"_DR",IF(D51="Monet",A50&amp;"_MW","")))))))</f>
        <v>2017-01-15_G-025_BDS</v>
      </c>
      <c r="H51" s="18">
        <v>42823</v>
      </c>
      <c r="I51" s="18">
        <v>42824</v>
      </c>
      <c r="J51" s="120"/>
      <c r="K51" s="80" t="str">
        <f t="shared" si="2"/>
        <v>Completed</v>
      </c>
      <c r="L51" s="120"/>
      <c r="M51" s="120"/>
      <c r="N51" s="17"/>
      <c r="O51" s="121"/>
      <c r="P51" s="123"/>
    </row>
    <row r="52" spans="1:16" x14ac:dyDescent="0.25">
      <c r="A52" s="160" t="s">
        <v>1097</v>
      </c>
      <c r="B52" s="120" t="s">
        <v>1098</v>
      </c>
      <c r="C52" s="120"/>
      <c r="D52" s="20" t="s">
        <v>187</v>
      </c>
      <c r="E52" s="20" t="s">
        <v>24</v>
      </c>
      <c r="F52" s="23" t="s">
        <v>992</v>
      </c>
      <c r="G52" s="23" t="str">
        <f>IF(D52="Amina",A52&amp;"_AZ",IF(D52="Perry",A52&amp;"_PB",IF(D52="Gina",A52&amp;"_GB",IF(D52="Cameron",A52&amp;"_CA",IF(D52="Bruno",A52&amp;"_BDS",IF(D52="Daniel",A52&amp;"_DR",IF(D52="Monet",A52&amp;"_MW","")))))))</f>
        <v>2017-01-15_G-026_MW</v>
      </c>
      <c r="H52" s="18">
        <v>42823</v>
      </c>
      <c r="I52" s="18">
        <v>42824</v>
      </c>
      <c r="J52" s="120"/>
      <c r="K52" s="80" t="str">
        <f t="shared" si="2"/>
        <v>Completed</v>
      </c>
      <c r="L52" s="120" t="s">
        <v>2</v>
      </c>
      <c r="M52" s="120" t="str">
        <f>IF(L52="Untraceable","Ignore",IF(L52="Incomplete","Ignore",IF(L52="Other","Ignore","")))</f>
        <v>Ignore</v>
      </c>
      <c r="N52" s="17" t="s">
        <v>1099</v>
      </c>
      <c r="O52" s="121" t="s">
        <v>53</v>
      </c>
      <c r="P52" s="123"/>
    </row>
    <row r="53" spans="1:16" x14ac:dyDescent="0.25">
      <c r="A53" s="120"/>
      <c r="B53" s="120"/>
      <c r="C53" s="120"/>
      <c r="D53" s="20" t="s">
        <v>23</v>
      </c>
      <c r="E53" s="20" t="s">
        <v>24</v>
      </c>
      <c r="F53" s="23" t="s">
        <v>992</v>
      </c>
      <c r="G53" s="23" t="str">
        <f>IF(D53="Amina",A52&amp;"_AZ",IF(D53="Perry",A52&amp;"_PB",IF(D53="Gina",A52&amp;"_GB",IF(D53="Cameron",A52&amp;"_CA",IF(D53="Bruno",A52&amp;"_BDS",IF(D53="Daniel",A52&amp;"_DR",IF(D53="Monet",A52&amp;"_MW","")))))))</f>
        <v>2017-01-15_G-026_CA</v>
      </c>
      <c r="H53" s="18">
        <v>42824</v>
      </c>
      <c r="I53" s="18">
        <v>42824</v>
      </c>
      <c r="J53" s="120"/>
      <c r="K53" s="80" t="str">
        <f t="shared" si="2"/>
        <v>Completed</v>
      </c>
      <c r="L53" s="120"/>
      <c r="M53" s="120"/>
      <c r="N53" s="17"/>
      <c r="O53" s="121"/>
      <c r="P53" s="123"/>
    </row>
    <row r="54" spans="1:16" ht="14.45" customHeight="1" x14ac:dyDescent="0.25">
      <c r="A54" s="160" t="s">
        <v>1100</v>
      </c>
      <c r="B54" s="120" t="s">
        <v>1101</v>
      </c>
      <c r="C54" s="120"/>
      <c r="D54" s="20" t="s">
        <v>32</v>
      </c>
      <c r="E54" s="20" t="s">
        <v>24</v>
      </c>
      <c r="F54" s="23" t="s">
        <v>992</v>
      </c>
      <c r="G54" s="23" t="str">
        <f>IF(D54="Amina",A54&amp;"_AZ",IF(D54="Perry",A54&amp;"_PB",IF(D54="Gina",A54&amp;"_GB",IF(D54="Cameron",A54&amp;"_CA",IF(D54="Bruno",A54&amp;"_BDS",IF(D54="Daniel",A54&amp;"_DR",IF(D54="Monet",A54&amp;"_MW","")))))))</f>
        <v>2017-01-15_G-027_AZ</v>
      </c>
      <c r="H54" s="18">
        <v>42824</v>
      </c>
      <c r="I54" s="18">
        <v>42825</v>
      </c>
      <c r="J54" s="159">
        <v>42837</v>
      </c>
      <c r="K54" s="80" t="str">
        <f t="shared" si="2"/>
        <v>Completed</v>
      </c>
      <c r="L54" s="158" t="s">
        <v>0</v>
      </c>
      <c r="M54" s="120" t="s">
        <v>0</v>
      </c>
      <c r="N54" s="17"/>
      <c r="O54" s="121" t="s">
        <v>25</v>
      </c>
      <c r="P54" s="123" t="s">
        <v>1102</v>
      </c>
    </row>
    <row r="55" spans="1:16" ht="14.45" customHeight="1" x14ac:dyDescent="0.25">
      <c r="A55" s="120"/>
      <c r="B55" s="120"/>
      <c r="C55" s="120"/>
      <c r="D55" s="20" t="s">
        <v>187</v>
      </c>
      <c r="E55" s="20" t="s">
        <v>24</v>
      </c>
      <c r="F55" s="23" t="s">
        <v>992</v>
      </c>
      <c r="G55" s="23" t="str">
        <f>IF(D55="Amina",A54&amp;"_AZ",IF(D55="Perry",A54&amp;"_PB",IF(D55="Gina",A54&amp;"_GB",IF(D55="Cameron",A54&amp;"_CA",IF(D55="Bruno",A54&amp;"_BDS",IF(D55="Daniel",A54&amp;"_DR",IF(D55="Monet",A54&amp;"_MW","")))))))</f>
        <v>2017-01-15_G-027_MW</v>
      </c>
      <c r="H55" s="18">
        <v>42825</v>
      </c>
      <c r="I55" s="18">
        <v>42825</v>
      </c>
      <c r="J55" s="120"/>
      <c r="K55" s="80" t="s">
        <v>0</v>
      </c>
      <c r="L55" s="158"/>
      <c r="M55" s="120"/>
      <c r="N55" s="17"/>
      <c r="O55" s="121"/>
      <c r="P55" s="123"/>
    </row>
    <row r="56" spans="1:16" ht="14.45" customHeight="1" x14ac:dyDescent="0.25">
      <c r="A56" s="160" t="s">
        <v>1103</v>
      </c>
      <c r="B56" s="120" t="s">
        <v>1104</v>
      </c>
      <c r="C56" s="120"/>
      <c r="D56" s="20" t="s">
        <v>187</v>
      </c>
      <c r="E56" s="20" t="s">
        <v>24</v>
      </c>
      <c r="F56" s="23" t="s">
        <v>992</v>
      </c>
      <c r="G56" s="23" t="str">
        <f>IF(D56="Amina",A56&amp;"_AZ",IF(D56="Perry",A56&amp;"_PB",IF(D56="Gina",A56&amp;"_GB",IF(D56="Cameron",A56&amp;"_CA",IF(D56="Bruno",A56&amp;"_BDS",IF(D56="Daniel",A56&amp;"_DR",IF(D56="Monet",A56&amp;"_MW","")))))))</f>
        <v>2017-01-15_G-028_MW</v>
      </c>
      <c r="H56" s="18">
        <v>42823</v>
      </c>
      <c r="I56" s="18">
        <v>42823</v>
      </c>
      <c r="J56" s="159">
        <v>42850</v>
      </c>
      <c r="K56" s="80" t="str">
        <f>IF(AND(NOT(OR(H56="",H56="Ø")),I56=""),"In Progress",IF(AND(NOT(OR(I56="Ø",I56="")),NOT(OR(H56="Ø",H56=""))),"Completed",""))</f>
        <v>Completed</v>
      </c>
      <c r="L56" s="120" t="str">
        <f>IF(OR(K56="In Progress",K57="In Progress"),"In Progress",IF(OR(AND(K56="Completed",K57="Untraceable"),AND(K56="Untraceable",K57="Completed")),"Review",IF(OR(AND(K56="Completed",K57="Incomplete"),AND(K56="Incomplete",K57="Completed")),"Review",IF(OR(AND(K56="Completed",K57="Other"),AND(K56="Other",K57="Completed")),"Review",IF(OR(AND(K56="Incomplete",K57="Untraceable"),AND(K56="Untraceable",K57="Incomplete")),"Review",IF(OR(AND(K56="Other",K57="Untraceable"),AND(K56="Untraceable",K57="Other")),"Review",IF(OR(AND(K56="Incomplete",K57="Other"),AND(K56="Other",K57="Incomplete")),"Review",IF(AND(NOT(OR(I56="Ø",I56="")),NOT(OR(I57="Ø",I57="")),J56=""),"In Progress",IF(AND(K56="Untraceable",K57="Untraceable"),"Untraceable",IF(AND(NOT(OR(I56="Ø",I56="")),NOT(OR(I57="Ø",I57="")),NOT(OR(J56="Ø",J56=""))),"Completed",IF(AND(K56="Incomplete",K57="Incomplete"),"Incomplete",IF(AND(K56="Other",K57="Other"),"Other",""))))))))))))</f>
        <v>Completed</v>
      </c>
      <c r="M56" s="120" t="s">
        <v>0</v>
      </c>
      <c r="N56" s="17"/>
      <c r="O56" s="121" t="s">
        <v>25</v>
      </c>
      <c r="P56" s="123" t="s">
        <v>1105</v>
      </c>
    </row>
    <row r="57" spans="1:16" ht="14.45" customHeight="1" x14ac:dyDescent="0.25">
      <c r="A57" s="120"/>
      <c r="B57" s="120"/>
      <c r="C57" s="120"/>
      <c r="D57" s="20" t="s">
        <v>23</v>
      </c>
      <c r="E57" s="20" t="s">
        <v>24</v>
      </c>
      <c r="F57" s="23" t="s">
        <v>992</v>
      </c>
      <c r="G57" s="23" t="str">
        <f>IF(D57="Amina",A56&amp;"_AZ",IF(D57="Perry",A56&amp;"_PB",IF(D57="Gina",A56&amp;"_GB",IF(D57="Cameron",A56&amp;"_CA",IF(D57="Bruno",A56&amp;"_BDS",IF(D57="Daniel",A56&amp;"_DR",IF(D57="Monet",A56&amp;"_MW","")))))))</f>
        <v>2017-01-15_G-028_CA</v>
      </c>
      <c r="H57" s="18">
        <v>42823</v>
      </c>
      <c r="I57" s="18">
        <v>42823</v>
      </c>
      <c r="J57" s="120"/>
      <c r="K57" s="80" t="str">
        <f>IF(AND(NOT(OR(H57="",H57="Ø")),I57=""),"In Progress",IF(AND(NOT(OR(I57="Ø",I57="")),NOT(OR(H57="Ø",H57=""))),"Completed",""))</f>
        <v>Completed</v>
      </c>
      <c r="L57" s="120"/>
      <c r="M57" s="120"/>
      <c r="N57" s="17"/>
      <c r="O57" s="121"/>
      <c r="P57" s="123"/>
    </row>
    <row r="58" spans="1:16" ht="14.45" customHeight="1" x14ac:dyDescent="0.25">
      <c r="A58" s="160" t="s">
        <v>1106</v>
      </c>
      <c r="B58" s="120" t="s">
        <v>1107</v>
      </c>
      <c r="C58" s="120"/>
      <c r="D58" s="20" t="s">
        <v>32</v>
      </c>
      <c r="E58" s="20" t="s">
        <v>24</v>
      </c>
      <c r="F58" s="23" t="s">
        <v>992</v>
      </c>
      <c r="G58" s="23" t="str">
        <f>IF(D58="Amina",A58&amp;"_AZ",IF(D58="Perry",A58&amp;"_PB",IF(D58="Gina",A58&amp;"_GB",IF(D58="Cameron",A58&amp;"_CA",IF(D58="Bruno",A58&amp;"_BDS",IF(D58="Daniel",A58&amp;"_DR",IF(D58="Monet",A58&amp;"_MW","")))))))</f>
        <v>2017-01-15_G-029_AZ</v>
      </c>
      <c r="H58" s="18">
        <v>42837</v>
      </c>
      <c r="I58" s="18">
        <v>42837</v>
      </c>
      <c r="J58" s="120"/>
      <c r="K58" s="80" t="str">
        <f>IF(AND(NOT(OR(H58="",H58="Ø")),I58=""),"In Progress",IF(AND(NOT(OR(I58="Ø",I58="")),NOT(OR(H58="Ø",H58=""))),"Completed",""))</f>
        <v>Completed</v>
      </c>
      <c r="L58" s="120" t="s">
        <v>2</v>
      </c>
      <c r="M58" s="120" t="str">
        <f>IF(L58="Untraceable","Ignore",IF(L58="Incomplete","Ignore",IF(L58="Other","Ignore","")))</f>
        <v>Ignore</v>
      </c>
      <c r="N58" s="17" t="s">
        <v>1108</v>
      </c>
      <c r="O58" s="121" t="s">
        <v>53</v>
      </c>
      <c r="P58" s="123"/>
    </row>
    <row r="59" spans="1:16" ht="14.45" customHeight="1" x14ac:dyDescent="0.25">
      <c r="A59" s="120"/>
      <c r="B59" s="120"/>
      <c r="C59" s="120"/>
      <c r="D59" s="20" t="s">
        <v>113</v>
      </c>
      <c r="E59" s="20" t="s">
        <v>24</v>
      </c>
      <c r="F59" s="23" t="s">
        <v>992</v>
      </c>
      <c r="G59" s="23" t="str">
        <f>IF(D59="Amina",A58&amp;"_AZ",IF(D59="Perry",A58&amp;"_PB",IF(D59="Gina",A58&amp;"_GB",IF(D59="Cameron",A58&amp;"_CA",IF(D59="Bruno",A58&amp;"_BDS",IF(D59="Daniel",A58&amp;"_DR",IF(D59="Monet",A58&amp;"_MW","")))))))</f>
        <v>2017-01-15_G-029_DR</v>
      </c>
      <c r="H59" s="18">
        <v>42838</v>
      </c>
      <c r="I59" s="18" t="s">
        <v>51</v>
      </c>
      <c r="J59" s="120"/>
      <c r="K59" s="80" t="s">
        <v>2</v>
      </c>
      <c r="L59" s="120"/>
      <c r="M59" s="120"/>
      <c r="N59" s="17" t="s">
        <v>1109</v>
      </c>
      <c r="O59" s="121"/>
      <c r="P59" s="123"/>
    </row>
    <row r="60" spans="1:16" x14ac:dyDescent="0.25">
      <c r="A60"/>
      <c r="B60"/>
      <c r="C60"/>
      <c r="D60"/>
      <c r="E60"/>
      <c r="F60"/>
      <c r="G60"/>
      <c r="H60"/>
      <c r="I60"/>
      <c r="J60"/>
      <c r="N60"/>
      <c r="O60"/>
      <c r="P60"/>
    </row>
    <row r="61" spans="1:16" ht="14.45" customHeight="1" x14ac:dyDescent="0.25">
      <c r="A61"/>
      <c r="B61"/>
      <c r="C61"/>
      <c r="D61"/>
      <c r="E61"/>
      <c r="F61"/>
      <c r="G61"/>
      <c r="H61"/>
      <c r="I61"/>
      <c r="J61"/>
      <c r="N61"/>
      <c r="O61"/>
      <c r="P61"/>
    </row>
    <row r="62" spans="1:16" ht="14.45" customHeight="1" x14ac:dyDescent="0.25">
      <c r="A62"/>
      <c r="B62"/>
      <c r="C62"/>
      <c r="D62"/>
      <c r="E62"/>
      <c r="F62"/>
      <c r="G62"/>
      <c r="H62"/>
      <c r="I62"/>
      <c r="J62"/>
      <c r="N62"/>
      <c r="O62"/>
      <c r="P62"/>
    </row>
    <row r="63" spans="1:16" x14ac:dyDescent="0.25">
      <c r="A63"/>
      <c r="B63"/>
      <c r="C63"/>
      <c r="D63"/>
      <c r="E63"/>
      <c r="F63"/>
      <c r="G63"/>
      <c r="H63"/>
      <c r="I63"/>
      <c r="J63"/>
      <c r="N63"/>
      <c r="O63"/>
      <c r="P63"/>
    </row>
    <row r="64" spans="1:16" ht="14.45" customHeight="1" x14ac:dyDescent="0.25">
      <c r="A64"/>
      <c r="B64"/>
      <c r="C64"/>
      <c r="D64"/>
      <c r="E64"/>
      <c r="F64"/>
      <c r="G64"/>
      <c r="H64"/>
      <c r="I64"/>
      <c r="J64"/>
      <c r="N64"/>
      <c r="O64"/>
      <c r="P64"/>
    </row>
    <row r="65" spans="1:16" ht="14.45" customHeight="1" x14ac:dyDescent="0.25">
      <c r="A65"/>
      <c r="B65"/>
      <c r="C65"/>
      <c r="D65"/>
      <c r="E65"/>
      <c r="F65"/>
      <c r="G65"/>
      <c r="H65"/>
      <c r="I65"/>
      <c r="J65"/>
      <c r="N65"/>
      <c r="O65"/>
      <c r="P65"/>
    </row>
    <row r="66" spans="1:16" x14ac:dyDescent="0.25">
      <c r="A66"/>
      <c r="B66"/>
      <c r="C66"/>
      <c r="D66"/>
      <c r="E66"/>
      <c r="F66"/>
      <c r="G66"/>
      <c r="H66"/>
      <c r="I66"/>
      <c r="J66"/>
      <c r="N66"/>
      <c r="O66"/>
      <c r="P66"/>
    </row>
    <row r="67" spans="1:16" ht="14.45" customHeight="1" x14ac:dyDescent="0.25">
      <c r="A67"/>
      <c r="B67"/>
      <c r="C67"/>
      <c r="D67"/>
      <c r="E67"/>
      <c r="F67"/>
      <c r="G67"/>
      <c r="H67"/>
      <c r="I67"/>
      <c r="J67"/>
      <c r="N67"/>
      <c r="O67"/>
      <c r="P67"/>
    </row>
    <row r="68" spans="1:16" ht="14.45" customHeight="1" x14ac:dyDescent="0.25">
      <c r="A68"/>
      <c r="B68"/>
      <c r="C68"/>
      <c r="D68"/>
      <c r="E68"/>
      <c r="F68"/>
      <c r="G68"/>
      <c r="H68"/>
      <c r="I68"/>
      <c r="J68"/>
      <c r="N68"/>
      <c r="O68"/>
      <c r="P68"/>
    </row>
    <row r="69" spans="1:16" x14ac:dyDescent="0.25">
      <c r="A69"/>
      <c r="B69"/>
      <c r="C69"/>
      <c r="D69"/>
      <c r="E69"/>
      <c r="F69"/>
      <c r="G69"/>
      <c r="H69"/>
      <c r="I69"/>
      <c r="J69"/>
      <c r="N69"/>
      <c r="O69"/>
      <c r="P69"/>
    </row>
    <row r="70" spans="1:16" x14ac:dyDescent="0.25">
      <c r="A70"/>
      <c r="B70"/>
      <c r="C70"/>
      <c r="D70"/>
      <c r="E70"/>
      <c r="F70"/>
      <c r="G70"/>
      <c r="H70"/>
      <c r="I70"/>
      <c r="J70"/>
      <c r="N70"/>
      <c r="O70"/>
      <c r="P70"/>
    </row>
    <row r="71" spans="1:16" x14ac:dyDescent="0.25">
      <c r="A71"/>
      <c r="B71"/>
      <c r="C71"/>
      <c r="D71"/>
      <c r="E71"/>
      <c r="F71"/>
      <c r="G71"/>
      <c r="H71"/>
      <c r="I71"/>
      <c r="J71"/>
      <c r="N71"/>
      <c r="O71"/>
      <c r="P71"/>
    </row>
    <row r="72" spans="1:16" x14ac:dyDescent="0.25">
      <c r="A72"/>
      <c r="B72"/>
      <c r="C72"/>
      <c r="D72"/>
      <c r="E72"/>
      <c r="F72"/>
      <c r="G72"/>
      <c r="H72"/>
      <c r="I72"/>
      <c r="J72"/>
      <c r="N72"/>
      <c r="O72"/>
      <c r="P72"/>
    </row>
    <row r="73" spans="1:16" x14ac:dyDescent="0.25">
      <c r="A73"/>
      <c r="B73"/>
      <c r="C73"/>
      <c r="D73"/>
      <c r="E73"/>
      <c r="F73"/>
      <c r="G73"/>
      <c r="H73"/>
      <c r="I73"/>
      <c r="J73"/>
      <c r="N73"/>
      <c r="O73"/>
      <c r="P73"/>
    </row>
    <row r="74" spans="1:16" x14ac:dyDescent="0.25">
      <c r="A74"/>
      <c r="B74"/>
      <c r="C74"/>
      <c r="D74"/>
      <c r="E74"/>
      <c r="F74"/>
      <c r="G74"/>
      <c r="H74"/>
      <c r="I74"/>
      <c r="J74"/>
      <c r="N74"/>
      <c r="O74"/>
      <c r="P74"/>
    </row>
    <row r="75" spans="1:16" x14ac:dyDescent="0.25">
      <c r="A75"/>
      <c r="B75"/>
      <c r="C75"/>
      <c r="D75"/>
      <c r="E75"/>
      <c r="F75"/>
      <c r="G75"/>
      <c r="H75"/>
      <c r="I75"/>
      <c r="J75"/>
      <c r="N75"/>
      <c r="O75"/>
      <c r="P75"/>
    </row>
    <row r="76" spans="1:16" x14ac:dyDescent="0.25">
      <c r="A76"/>
      <c r="B76"/>
      <c r="C76"/>
      <c r="D76"/>
      <c r="E76"/>
      <c r="F76"/>
      <c r="G76"/>
      <c r="H76"/>
      <c r="I76"/>
      <c r="J76"/>
      <c r="N76"/>
      <c r="O76"/>
      <c r="P76"/>
    </row>
    <row r="77" spans="1:16" x14ac:dyDescent="0.25">
      <c r="A77"/>
      <c r="B77"/>
      <c r="C77"/>
      <c r="D77"/>
      <c r="E77"/>
      <c r="F77"/>
      <c r="G77"/>
      <c r="H77"/>
      <c r="I77"/>
      <c r="J77"/>
      <c r="N77"/>
      <c r="O77"/>
      <c r="P77"/>
    </row>
    <row r="78" spans="1:16" x14ac:dyDescent="0.25">
      <c r="A78"/>
      <c r="B78"/>
      <c r="C78"/>
      <c r="D78"/>
      <c r="E78"/>
      <c r="F78"/>
      <c r="G78"/>
      <c r="H78"/>
      <c r="I78"/>
      <c r="J78"/>
      <c r="N78"/>
      <c r="O78"/>
      <c r="P78"/>
    </row>
    <row r="79" spans="1:16" x14ac:dyDescent="0.25">
      <c r="A79"/>
      <c r="B79"/>
      <c r="C79"/>
      <c r="D79"/>
      <c r="E79"/>
      <c r="F79"/>
      <c r="G79"/>
      <c r="H79"/>
      <c r="I79"/>
      <c r="J79"/>
      <c r="N79"/>
      <c r="O79"/>
      <c r="P79"/>
    </row>
    <row r="80" spans="1:16" x14ac:dyDescent="0.25">
      <c r="A80"/>
      <c r="B80"/>
      <c r="C80"/>
      <c r="D80"/>
      <c r="E80"/>
      <c r="F80"/>
      <c r="G80"/>
      <c r="H80"/>
      <c r="I80"/>
      <c r="J80"/>
      <c r="N80"/>
      <c r="O80"/>
      <c r="P80"/>
    </row>
    <row r="81" spans="1:16" x14ac:dyDescent="0.25">
      <c r="A81"/>
      <c r="B81"/>
      <c r="C81"/>
      <c r="D81"/>
      <c r="E81"/>
      <c r="F81"/>
      <c r="G81"/>
      <c r="H81"/>
      <c r="I81"/>
      <c r="J81"/>
      <c r="N81"/>
      <c r="O81"/>
      <c r="P81"/>
    </row>
    <row r="82" spans="1:16" x14ac:dyDescent="0.25">
      <c r="A82"/>
      <c r="B82"/>
      <c r="C82"/>
      <c r="D82"/>
      <c r="E82"/>
      <c r="F82"/>
      <c r="G82"/>
      <c r="H82"/>
      <c r="I82"/>
      <c r="J82"/>
      <c r="N82"/>
      <c r="O82"/>
      <c r="P82"/>
    </row>
    <row r="83" spans="1:16" x14ac:dyDescent="0.25">
      <c r="A83"/>
      <c r="B83"/>
      <c r="C83"/>
      <c r="D83"/>
      <c r="E83"/>
      <c r="F83"/>
      <c r="G83"/>
      <c r="H83"/>
      <c r="I83"/>
      <c r="J83"/>
      <c r="N83"/>
      <c r="O83"/>
      <c r="P83"/>
    </row>
    <row r="84" spans="1:16" x14ac:dyDescent="0.25">
      <c r="A84"/>
      <c r="B84"/>
      <c r="C84"/>
      <c r="D84"/>
      <c r="E84"/>
      <c r="F84"/>
      <c r="G84"/>
      <c r="H84"/>
      <c r="I84"/>
      <c r="J84"/>
      <c r="N84"/>
      <c r="O84"/>
      <c r="P84"/>
    </row>
    <row r="85" spans="1:16" x14ac:dyDescent="0.25">
      <c r="A85"/>
      <c r="B85"/>
      <c r="C85"/>
      <c r="D85"/>
      <c r="E85"/>
      <c r="F85"/>
      <c r="G85"/>
      <c r="H85"/>
      <c r="I85"/>
      <c r="J85"/>
      <c r="N85"/>
      <c r="O85"/>
      <c r="P85"/>
    </row>
    <row r="86" spans="1:16" x14ac:dyDescent="0.25">
      <c r="A86"/>
      <c r="B86"/>
      <c r="C86"/>
      <c r="D86"/>
      <c r="E86"/>
      <c r="F86"/>
      <c r="G86"/>
      <c r="H86"/>
      <c r="I86"/>
      <c r="J86"/>
      <c r="N86"/>
      <c r="O86"/>
      <c r="P86"/>
    </row>
    <row r="87" spans="1:16" x14ac:dyDescent="0.25">
      <c r="A87"/>
      <c r="B87"/>
      <c r="C87"/>
      <c r="D87"/>
      <c r="E87"/>
      <c r="F87"/>
      <c r="G87"/>
      <c r="H87"/>
      <c r="I87"/>
      <c r="J87"/>
      <c r="N87"/>
      <c r="O87"/>
      <c r="P87"/>
    </row>
    <row r="88" spans="1:16" x14ac:dyDescent="0.25">
      <c r="A88"/>
      <c r="B88"/>
      <c r="C88"/>
      <c r="D88"/>
      <c r="E88"/>
      <c r="F88"/>
      <c r="G88"/>
      <c r="H88"/>
      <c r="I88"/>
      <c r="J88"/>
      <c r="N88"/>
      <c r="O88"/>
      <c r="P88"/>
    </row>
    <row r="89" spans="1:16" x14ac:dyDescent="0.25">
      <c r="A89"/>
      <c r="B89"/>
      <c r="C89"/>
      <c r="D89"/>
      <c r="E89"/>
      <c r="F89"/>
      <c r="G89"/>
      <c r="H89"/>
      <c r="I89"/>
      <c r="J89"/>
      <c r="N89"/>
      <c r="O89"/>
      <c r="P89"/>
    </row>
    <row r="90" spans="1:16" x14ac:dyDescent="0.25">
      <c r="A90"/>
      <c r="B90"/>
      <c r="C90"/>
      <c r="D90"/>
      <c r="E90"/>
      <c r="F90"/>
      <c r="G90"/>
      <c r="H90"/>
      <c r="I90"/>
      <c r="J90"/>
      <c r="N90"/>
      <c r="O90"/>
      <c r="P90"/>
    </row>
    <row r="91" spans="1:16" x14ac:dyDescent="0.25">
      <c r="A91"/>
      <c r="B91"/>
      <c r="C91"/>
      <c r="D91"/>
      <c r="E91"/>
      <c r="F91"/>
      <c r="G91"/>
      <c r="H91"/>
      <c r="I91"/>
      <c r="J91"/>
      <c r="N91"/>
      <c r="O91"/>
      <c r="P91"/>
    </row>
    <row r="92" spans="1:16" x14ac:dyDescent="0.25">
      <c r="A92"/>
      <c r="B92"/>
      <c r="C92"/>
      <c r="D92"/>
      <c r="E92"/>
      <c r="F92"/>
      <c r="G92"/>
      <c r="H92"/>
      <c r="I92"/>
      <c r="J92"/>
      <c r="N92"/>
      <c r="O92"/>
      <c r="P92"/>
    </row>
    <row r="93" spans="1:16" x14ac:dyDescent="0.25">
      <c r="A93"/>
      <c r="B93"/>
      <c r="C93"/>
      <c r="D93"/>
      <c r="E93"/>
      <c r="F93"/>
      <c r="G93"/>
      <c r="H93"/>
      <c r="I93"/>
      <c r="J93"/>
      <c r="N93"/>
      <c r="O93"/>
      <c r="P93"/>
    </row>
    <row r="94" spans="1:16" x14ac:dyDescent="0.25">
      <c r="A94"/>
      <c r="B94"/>
      <c r="C94"/>
      <c r="D94"/>
      <c r="E94"/>
      <c r="F94"/>
      <c r="G94"/>
      <c r="H94"/>
      <c r="I94"/>
      <c r="J94"/>
      <c r="N94"/>
      <c r="O94"/>
      <c r="P94"/>
    </row>
    <row r="95" spans="1:16" x14ac:dyDescent="0.25">
      <c r="A95"/>
      <c r="B95"/>
      <c r="C95"/>
      <c r="D95"/>
      <c r="E95"/>
      <c r="F95"/>
      <c r="G95"/>
      <c r="H95"/>
      <c r="I95"/>
      <c r="J95"/>
      <c r="N95"/>
      <c r="O95"/>
      <c r="P95"/>
    </row>
    <row r="96" spans="1:16" x14ac:dyDescent="0.25">
      <c r="A96"/>
      <c r="B96"/>
      <c r="C96"/>
      <c r="D96"/>
      <c r="E96"/>
      <c r="F96"/>
      <c r="G96"/>
      <c r="H96"/>
      <c r="I96"/>
      <c r="J96"/>
      <c r="N96"/>
      <c r="O96"/>
      <c r="P96"/>
    </row>
    <row r="97" spans="1:16" x14ac:dyDescent="0.25">
      <c r="A97"/>
      <c r="B97"/>
      <c r="C97"/>
      <c r="D97"/>
      <c r="E97"/>
      <c r="F97"/>
      <c r="G97"/>
      <c r="H97"/>
      <c r="I97"/>
      <c r="J97"/>
      <c r="N97"/>
      <c r="O97"/>
      <c r="P97"/>
    </row>
    <row r="98" spans="1:16" x14ac:dyDescent="0.25">
      <c r="A98"/>
      <c r="B98"/>
      <c r="C98"/>
      <c r="D98"/>
      <c r="E98"/>
      <c r="F98"/>
      <c r="G98"/>
      <c r="H98"/>
      <c r="I98"/>
      <c r="J98"/>
      <c r="N98"/>
      <c r="O98"/>
      <c r="P98"/>
    </row>
    <row r="99" spans="1:16" x14ac:dyDescent="0.25">
      <c r="A99"/>
      <c r="B99"/>
      <c r="C99"/>
      <c r="D99"/>
      <c r="E99"/>
      <c r="F99"/>
      <c r="G99"/>
      <c r="H99"/>
      <c r="I99"/>
      <c r="J99"/>
      <c r="N99"/>
      <c r="O99"/>
      <c r="P99"/>
    </row>
    <row r="100" spans="1:16" x14ac:dyDescent="0.25">
      <c r="A100"/>
      <c r="B100"/>
      <c r="C100"/>
      <c r="D100"/>
      <c r="E100"/>
      <c r="F100"/>
      <c r="G100"/>
      <c r="H100"/>
      <c r="I100"/>
      <c r="J100"/>
      <c r="N100"/>
      <c r="O100"/>
      <c r="P100"/>
    </row>
    <row r="101" spans="1:16" x14ac:dyDescent="0.25">
      <c r="A101"/>
      <c r="B101"/>
      <c r="C101"/>
      <c r="D101"/>
      <c r="E101"/>
      <c r="F101"/>
      <c r="G101"/>
      <c r="H101"/>
      <c r="I101"/>
      <c r="J101"/>
      <c r="N101"/>
      <c r="O101"/>
      <c r="P101"/>
    </row>
    <row r="102" spans="1:16" x14ac:dyDescent="0.25">
      <c r="A102"/>
      <c r="B102"/>
      <c r="C102"/>
      <c r="D102"/>
      <c r="E102"/>
      <c r="F102"/>
      <c r="G102"/>
      <c r="H102"/>
      <c r="I102"/>
      <c r="J102"/>
      <c r="N102"/>
      <c r="O102"/>
      <c r="P102"/>
    </row>
    <row r="103" spans="1:16" x14ac:dyDescent="0.25">
      <c r="A103"/>
      <c r="B103"/>
      <c r="C103"/>
      <c r="D103"/>
      <c r="E103"/>
      <c r="F103"/>
      <c r="G103"/>
      <c r="H103"/>
      <c r="I103"/>
      <c r="J103"/>
      <c r="N103"/>
      <c r="O103"/>
      <c r="P103"/>
    </row>
    <row r="104" spans="1:16" x14ac:dyDescent="0.25">
      <c r="A104"/>
      <c r="B104"/>
      <c r="C104"/>
      <c r="D104"/>
      <c r="E104"/>
      <c r="F104"/>
      <c r="G104"/>
      <c r="H104"/>
      <c r="I104"/>
      <c r="J104"/>
      <c r="N104"/>
      <c r="O104"/>
      <c r="P104"/>
    </row>
    <row r="105" spans="1:16" x14ac:dyDescent="0.25">
      <c r="A105"/>
      <c r="B105"/>
      <c r="C105"/>
      <c r="D105"/>
      <c r="E105"/>
      <c r="F105"/>
      <c r="G105"/>
      <c r="H105"/>
      <c r="I105"/>
      <c r="J105"/>
      <c r="N105"/>
      <c r="O105"/>
      <c r="P105"/>
    </row>
    <row r="106" spans="1:16" x14ac:dyDescent="0.25">
      <c r="A106"/>
      <c r="B106"/>
      <c r="C106"/>
      <c r="D106"/>
      <c r="E106"/>
      <c r="F106"/>
      <c r="G106"/>
      <c r="H106"/>
      <c r="I106"/>
      <c r="J106"/>
      <c r="N106"/>
      <c r="O106"/>
      <c r="P106"/>
    </row>
    <row r="107" spans="1:16" x14ac:dyDescent="0.25">
      <c r="A107"/>
      <c r="B107"/>
      <c r="C107"/>
      <c r="D107"/>
      <c r="E107"/>
      <c r="F107"/>
      <c r="G107"/>
      <c r="H107"/>
      <c r="I107"/>
      <c r="J107"/>
      <c r="N107"/>
      <c r="O107"/>
      <c r="P107"/>
    </row>
    <row r="108" spans="1:16" x14ac:dyDescent="0.25">
      <c r="A108"/>
      <c r="B108"/>
      <c r="C108"/>
      <c r="D108"/>
      <c r="E108"/>
      <c r="F108"/>
      <c r="G108"/>
      <c r="H108"/>
      <c r="I108"/>
      <c r="J108"/>
      <c r="N108"/>
      <c r="O108"/>
      <c r="P108"/>
    </row>
    <row r="109" spans="1:16" x14ac:dyDescent="0.25">
      <c r="A109"/>
      <c r="B109"/>
      <c r="C109"/>
      <c r="D109"/>
      <c r="E109"/>
      <c r="F109"/>
      <c r="G109"/>
      <c r="H109"/>
      <c r="I109"/>
      <c r="J109"/>
      <c r="N109"/>
      <c r="O109"/>
      <c r="P109"/>
    </row>
    <row r="110" spans="1:16" x14ac:dyDescent="0.25">
      <c r="A110"/>
      <c r="B110"/>
      <c r="C110"/>
      <c r="D110"/>
      <c r="E110"/>
      <c r="F110"/>
      <c r="G110"/>
      <c r="H110"/>
      <c r="I110"/>
      <c r="J110"/>
      <c r="N110"/>
      <c r="O110"/>
      <c r="P110"/>
    </row>
    <row r="111" spans="1:16" x14ac:dyDescent="0.25">
      <c r="A111"/>
      <c r="B111"/>
      <c r="C111"/>
      <c r="D111"/>
      <c r="E111"/>
      <c r="F111"/>
      <c r="G111"/>
      <c r="H111"/>
      <c r="I111"/>
      <c r="J111"/>
      <c r="N111"/>
      <c r="O111"/>
      <c r="P111"/>
    </row>
    <row r="112" spans="1:16" x14ac:dyDescent="0.25">
      <c r="A112"/>
      <c r="B112"/>
      <c r="C112"/>
      <c r="D112"/>
      <c r="E112"/>
      <c r="F112"/>
      <c r="G112"/>
      <c r="H112"/>
      <c r="I112"/>
      <c r="J112"/>
      <c r="N112"/>
      <c r="O112"/>
      <c r="P112"/>
    </row>
    <row r="113" spans="1:16" x14ac:dyDescent="0.25">
      <c r="A113"/>
      <c r="B113"/>
      <c r="C113"/>
      <c r="D113"/>
      <c r="E113"/>
      <c r="F113"/>
      <c r="G113"/>
      <c r="H113"/>
      <c r="I113"/>
      <c r="J113"/>
      <c r="N113"/>
      <c r="O113"/>
      <c r="P113"/>
    </row>
    <row r="114" spans="1:16" x14ac:dyDescent="0.25">
      <c r="A114"/>
      <c r="B114"/>
      <c r="C114"/>
      <c r="D114"/>
      <c r="E114"/>
      <c r="F114"/>
      <c r="G114"/>
      <c r="H114"/>
      <c r="I114"/>
      <c r="J114"/>
      <c r="N114"/>
      <c r="O114"/>
      <c r="P114"/>
    </row>
    <row r="115" spans="1:16" x14ac:dyDescent="0.25">
      <c r="A115"/>
      <c r="B115"/>
      <c r="C115"/>
      <c r="D115"/>
      <c r="E115"/>
      <c r="F115"/>
      <c r="G115"/>
      <c r="H115"/>
      <c r="I115"/>
      <c r="J115"/>
      <c r="N115"/>
      <c r="O115"/>
      <c r="P115"/>
    </row>
    <row r="116" spans="1:16" x14ac:dyDescent="0.25">
      <c r="A116"/>
      <c r="B116"/>
      <c r="C116"/>
      <c r="D116"/>
      <c r="E116"/>
      <c r="F116"/>
      <c r="G116"/>
      <c r="H116"/>
      <c r="I116"/>
      <c r="J116"/>
      <c r="N116"/>
      <c r="O116"/>
      <c r="P116"/>
    </row>
    <row r="117" spans="1:16" x14ac:dyDescent="0.25">
      <c r="A117"/>
      <c r="B117"/>
      <c r="C117"/>
      <c r="D117"/>
      <c r="E117"/>
      <c r="F117"/>
      <c r="G117"/>
      <c r="H117"/>
      <c r="I117"/>
      <c r="J117"/>
      <c r="N117"/>
      <c r="O117"/>
      <c r="P117"/>
    </row>
    <row r="118" spans="1:16" x14ac:dyDescent="0.25">
      <c r="A118"/>
      <c r="B118"/>
      <c r="C118"/>
      <c r="D118"/>
      <c r="E118"/>
      <c r="F118"/>
      <c r="G118"/>
      <c r="H118"/>
      <c r="I118"/>
      <c r="J118"/>
      <c r="N118"/>
      <c r="O118"/>
      <c r="P118"/>
    </row>
    <row r="119" spans="1:16" x14ac:dyDescent="0.25">
      <c r="A119"/>
      <c r="B119"/>
      <c r="C119"/>
      <c r="D119"/>
      <c r="E119"/>
      <c r="F119"/>
      <c r="G119"/>
      <c r="H119"/>
      <c r="I119"/>
      <c r="J119"/>
      <c r="N119"/>
      <c r="O119"/>
      <c r="P119"/>
    </row>
    <row r="120" spans="1:16" x14ac:dyDescent="0.25">
      <c r="A120"/>
      <c r="B120"/>
      <c r="C120"/>
      <c r="D120"/>
      <c r="E120"/>
      <c r="F120"/>
      <c r="G120"/>
      <c r="H120"/>
      <c r="I120"/>
      <c r="J120"/>
      <c r="N120"/>
      <c r="O120"/>
      <c r="P120"/>
    </row>
    <row r="121" spans="1:16" x14ac:dyDescent="0.25">
      <c r="A121"/>
      <c r="B121"/>
      <c r="C121"/>
      <c r="D121"/>
      <c r="E121"/>
      <c r="F121"/>
      <c r="G121"/>
      <c r="H121"/>
      <c r="I121"/>
      <c r="J121"/>
      <c r="N121"/>
      <c r="O121"/>
      <c r="P121"/>
    </row>
    <row r="122" spans="1:16" x14ac:dyDescent="0.25">
      <c r="A122"/>
      <c r="B122"/>
      <c r="C122"/>
      <c r="D122"/>
      <c r="E122"/>
      <c r="F122"/>
      <c r="G122"/>
      <c r="H122"/>
      <c r="I122"/>
      <c r="J122"/>
      <c r="N122"/>
      <c r="O122"/>
      <c r="P122"/>
    </row>
    <row r="123" spans="1:16" x14ac:dyDescent="0.25">
      <c r="A123"/>
      <c r="B123"/>
      <c r="C123"/>
      <c r="D123"/>
      <c r="E123"/>
      <c r="F123"/>
      <c r="G123"/>
      <c r="H123"/>
      <c r="I123"/>
      <c r="J123"/>
      <c r="N123"/>
      <c r="O123"/>
      <c r="P123"/>
    </row>
    <row r="124" spans="1:16" x14ac:dyDescent="0.25">
      <c r="A124"/>
      <c r="B124"/>
      <c r="C124"/>
      <c r="D124"/>
      <c r="E124"/>
      <c r="F124"/>
      <c r="G124"/>
      <c r="H124"/>
      <c r="I124"/>
      <c r="J124"/>
      <c r="N124"/>
      <c r="O124"/>
      <c r="P124"/>
    </row>
    <row r="125" spans="1:16" x14ac:dyDescent="0.25">
      <c r="A125"/>
      <c r="B125"/>
      <c r="C125"/>
      <c r="D125"/>
      <c r="E125"/>
      <c r="F125"/>
      <c r="G125"/>
      <c r="H125"/>
      <c r="I125"/>
      <c r="J125"/>
      <c r="N125"/>
      <c r="O125"/>
      <c r="P125"/>
    </row>
    <row r="126" spans="1:16" x14ac:dyDescent="0.25">
      <c r="A126"/>
      <c r="B126"/>
      <c r="C126"/>
      <c r="D126"/>
      <c r="E126"/>
      <c r="F126"/>
      <c r="G126"/>
      <c r="H126"/>
      <c r="I126"/>
      <c r="J126"/>
      <c r="N126"/>
      <c r="O126"/>
      <c r="P126"/>
    </row>
    <row r="127" spans="1:16" x14ac:dyDescent="0.25">
      <c r="A127"/>
      <c r="B127"/>
      <c r="C127"/>
      <c r="D127"/>
      <c r="E127"/>
      <c r="F127"/>
      <c r="G127"/>
      <c r="H127"/>
      <c r="I127"/>
      <c r="J127"/>
      <c r="N127"/>
      <c r="O127"/>
      <c r="P127"/>
    </row>
    <row r="128" spans="1:16" x14ac:dyDescent="0.25">
      <c r="A128"/>
      <c r="B128"/>
      <c r="C128"/>
      <c r="D128"/>
      <c r="E128"/>
      <c r="F128"/>
      <c r="G128"/>
      <c r="H128"/>
      <c r="I128"/>
      <c r="J128"/>
      <c r="N128"/>
      <c r="O128"/>
      <c r="P128"/>
    </row>
    <row r="129" spans="1:16" x14ac:dyDescent="0.25">
      <c r="A129"/>
      <c r="B129"/>
      <c r="C129"/>
      <c r="D129"/>
      <c r="E129"/>
      <c r="F129"/>
      <c r="G129"/>
      <c r="H129"/>
      <c r="I129"/>
      <c r="J129"/>
      <c r="N129"/>
      <c r="O129"/>
      <c r="P129"/>
    </row>
    <row r="130" spans="1:16" x14ac:dyDescent="0.25">
      <c r="A130"/>
      <c r="B130"/>
      <c r="C130"/>
      <c r="D130"/>
      <c r="E130"/>
      <c r="F130"/>
      <c r="G130"/>
      <c r="H130"/>
      <c r="I130"/>
      <c r="J130"/>
      <c r="N130"/>
      <c r="O130"/>
      <c r="P130"/>
    </row>
    <row r="131" spans="1:16" x14ac:dyDescent="0.25">
      <c r="A131"/>
      <c r="B131"/>
      <c r="C131"/>
      <c r="D131"/>
      <c r="E131"/>
      <c r="F131"/>
      <c r="G131"/>
      <c r="H131"/>
      <c r="I131"/>
      <c r="J131"/>
      <c r="N131"/>
      <c r="O131"/>
      <c r="P131"/>
    </row>
    <row r="132" spans="1:16" x14ac:dyDescent="0.25">
      <c r="A132"/>
      <c r="B132"/>
      <c r="C132"/>
      <c r="D132"/>
      <c r="E132"/>
      <c r="F132"/>
      <c r="G132"/>
      <c r="H132"/>
      <c r="I132"/>
      <c r="J132"/>
      <c r="N132"/>
      <c r="O132"/>
      <c r="P132"/>
    </row>
    <row r="133" spans="1:16" x14ac:dyDescent="0.25">
      <c r="A133"/>
      <c r="B133"/>
      <c r="C133"/>
      <c r="D133"/>
      <c r="E133"/>
      <c r="F133"/>
      <c r="G133"/>
      <c r="H133"/>
      <c r="I133"/>
      <c r="J133"/>
      <c r="N133"/>
      <c r="O133"/>
      <c r="P133"/>
    </row>
    <row r="134" spans="1:16" x14ac:dyDescent="0.25">
      <c r="A134"/>
      <c r="B134"/>
      <c r="C134"/>
      <c r="D134"/>
      <c r="E134"/>
      <c r="F134"/>
      <c r="G134"/>
      <c r="H134"/>
      <c r="I134"/>
      <c r="J134"/>
      <c r="N134"/>
      <c r="O134"/>
      <c r="P134"/>
    </row>
    <row r="135" spans="1:16" x14ac:dyDescent="0.25">
      <c r="A135"/>
      <c r="B135"/>
      <c r="C135"/>
      <c r="D135"/>
      <c r="E135"/>
      <c r="F135"/>
      <c r="G135"/>
      <c r="H135"/>
      <c r="I135"/>
      <c r="J135"/>
      <c r="N135"/>
      <c r="O135"/>
      <c r="P135"/>
    </row>
    <row r="136" spans="1:16" x14ac:dyDescent="0.25">
      <c r="A136"/>
      <c r="B136"/>
      <c r="C136"/>
      <c r="D136"/>
      <c r="E136"/>
      <c r="F136"/>
      <c r="G136"/>
      <c r="H136"/>
      <c r="I136"/>
      <c r="J136"/>
      <c r="N136"/>
      <c r="O136"/>
      <c r="P136"/>
    </row>
    <row r="137" spans="1:16" x14ac:dyDescent="0.25">
      <c r="A137"/>
      <c r="B137"/>
      <c r="C137"/>
      <c r="D137"/>
      <c r="E137"/>
      <c r="F137"/>
      <c r="G137"/>
      <c r="H137"/>
      <c r="I137"/>
      <c r="J137"/>
      <c r="N137"/>
      <c r="O137"/>
      <c r="P137"/>
    </row>
    <row r="138" spans="1:16" x14ac:dyDescent="0.25">
      <c r="A138"/>
      <c r="B138"/>
      <c r="C138"/>
      <c r="D138"/>
      <c r="E138"/>
      <c r="F138"/>
      <c r="G138"/>
      <c r="H138"/>
      <c r="I138"/>
      <c r="J138"/>
      <c r="N138"/>
      <c r="O138"/>
      <c r="P138"/>
    </row>
    <row r="139" spans="1:16" x14ac:dyDescent="0.25">
      <c r="A139"/>
      <c r="B139"/>
      <c r="C139"/>
      <c r="D139"/>
      <c r="E139"/>
      <c r="F139"/>
      <c r="G139"/>
      <c r="H139"/>
      <c r="I139"/>
      <c r="J139"/>
      <c r="N139"/>
      <c r="O139"/>
      <c r="P139"/>
    </row>
    <row r="140" spans="1:16" x14ac:dyDescent="0.25">
      <c r="A140"/>
      <c r="B140"/>
      <c r="C140"/>
      <c r="D140"/>
      <c r="E140"/>
      <c r="F140"/>
      <c r="G140"/>
      <c r="H140"/>
      <c r="I140"/>
      <c r="J140"/>
      <c r="N140"/>
      <c r="O140"/>
      <c r="P140"/>
    </row>
    <row r="141" spans="1:16" x14ac:dyDescent="0.25">
      <c r="A141"/>
      <c r="B141"/>
      <c r="C141"/>
      <c r="D141"/>
      <c r="E141"/>
      <c r="F141"/>
      <c r="G141"/>
      <c r="H141"/>
      <c r="I141"/>
      <c r="J141"/>
      <c r="N141"/>
      <c r="O141"/>
      <c r="P141"/>
    </row>
    <row r="142" spans="1:16" x14ac:dyDescent="0.25">
      <c r="A142"/>
      <c r="B142"/>
      <c r="C142"/>
      <c r="D142"/>
      <c r="E142"/>
      <c r="F142"/>
      <c r="G142"/>
      <c r="H142"/>
      <c r="I142"/>
      <c r="J142"/>
      <c r="N142"/>
      <c r="O142"/>
      <c r="P142"/>
    </row>
    <row r="143" spans="1:16" x14ac:dyDescent="0.25">
      <c r="A143"/>
      <c r="B143"/>
      <c r="C143"/>
      <c r="D143"/>
      <c r="E143"/>
      <c r="F143"/>
      <c r="G143"/>
      <c r="H143"/>
      <c r="I143"/>
      <c r="J143"/>
      <c r="N143"/>
      <c r="O143"/>
      <c r="P143"/>
    </row>
    <row r="144" spans="1:16" x14ac:dyDescent="0.25">
      <c r="A144"/>
      <c r="B144"/>
      <c r="C144"/>
      <c r="D144"/>
      <c r="E144"/>
      <c r="F144"/>
      <c r="G144"/>
      <c r="H144"/>
      <c r="I144"/>
      <c r="J144"/>
      <c r="N144"/>
      <c r="O144"/>
      <c r="P144"/>
    </row>
    <row r="145" spans="1:16" x14ac:dyDescent="0.25">
      <c r="A145"/>
      <c r="B145"/>
      <c r="C145"/>
      <c r="D145"/>
      <c r="E145"/>
      <c r="F145"/>
      <c r="G145"/>
      <c r="H145"/>
      <c r="I145"/>
      <c r="J145"/>
      <c r="N145"/>
      <c r="O145"/>
      <c r="P145"/>
    </row>
    <row r="146" spans="1:16" x14ac:dyDescent="0.25">
      <c r="A146"/>
      <c r="B146"/>
      <c r="C146"/>
      <c r="D146"/>
      <c r="E146"/>
      <c r="F146"/>
      <c r="G146"/>
      <c r="H146"/>
      <c r="I146"/>
      <c r="J146"/>
      <c r="N146"/>
      <c r="O146"/>
      <c r="P146"/>
    </row>
    <row r="147" spans="1:16" x14ac:dyDescent="0.25">
      <c r="A147"/>
      <c r="B147"/>
      <c r="C147"/>
      <c r="D147"/>
      <c r="E147"/>
      <c r="F147"/>
      <c r="G147"/>
      <c r="H147"/>
      <c r="I147"/>
      <c r="J147"/>
      <c r="N147"/>
      <c r="O147"/>
      <c r="P147"/>
    </row>
    <row r="148" spans="1:16" x14ac:dyDescent="0.25">
      <c r="A148"/>
      <c r="B148"/>
      <c r="C148"/>
      <c r="D148"/>
      <c r="E148"/>
      <c r="F148"/>
      <c r="G148"/>
      <c r="H148"/>
      <c r="I148"/>
      <c r="J148"/>
      <c r="N148"/>
      <c r="O148"/>
      <c r="P148"/>
    </row>
    <row r="149" spans="1:16" x14ac:dyDescent="0.25">
      <c r="A149"/>
      <c r="B149"/>
      <c r="C149"/>
      <c r="D149"/>
      <c r="E149"/>
      <c r="F149"/>
      <c r="G149"/>
      <c r="H149"/>
      <c r="I149"/>
      <c r="J149"/>
      <c r="N149"/>
      <c r="O149"/>
      <c r="P149"/>
    </row>
    <row r="150" spans="1:16" x14ac:dyDescent="0.25">
      <c r="A150"/>
      <c r="B150"/>
      <c r="C150"/>
      <c r="D150"/>
      <c r="E150"/>
      <c r="F150"/>
      <c r="G150"/>
      <c r="H150"/>
      <c r="I150"/>
      <c r="J150"/>
      <c r="N150"/>
      <c r="O150"/>
      <c r="P150"/>
    </row>
    <row r="151" spans="1:16" x14ac:dyDescent="0.25">
      <c r="A151"/>
      <c r="B151"/>
      <c r="C151"/>
      <c r="D151"/>
      <c r="E151"/>
      <c r="F151"/>
      <c r="G151"/>
      <c r="H151"/>
      <c r="I151"/>
      <c r="J151"/>
      <c r="N151"/>
      <c r="O151"/>
      <c r="P151"/>
    </row>
    <row r="152" spans="1:16" x14ac:dyDescent="0.25">
      <c r="A152"/>
      <c r="B152"/>
      <c r="C152"/>
      <c r="D152"/>
      <c r="E152"/>
      <c r="F152"/>
      <c r="G152"/>
      <c r="H152"/>
      <c r="I152"/>
      <c r="J152"/>
      <c r="N152"/>
      <c r="O152"/>
      <c r="P152"/>
    </row>
    <row r="153" spans="1:16" x14ac:dyDescent="0.25">
      <c r="A153"/>
      <c r="B153"/>
      <c r="C153"/>
      <c r="D153"/>
      <c r="E153"/>
      <c r="F153"/>
      <c r="G153"/>
      <c r="H153"/>
      <c r="I153"/>
      <c r="J153"/>
      <c r="N153"/>
      <c r="O153"/>
      <c r="P153"/>
    </row>
    <row r="154" spans="1:16" x14ac:dyDescent="0.25">
      <c r="A154"/>
      <c r="B154"/>
      <c r="C154"/>
      <c r="D154"/>
      <c r="E154"/>
      <c r="F154"/>
      <c r="G154"/>
      <c r="H154"/>
      <c r="I154"/>
      <c r="J154"/>
      <c r="N154"/>
      <c r="O154"/>
      <c r="P154"/>
    </row>
    <row r="155" spans="1:16" x14ac:dyDescent="0.25">
      <c r="A155"/>
      <c r="B155"/>
      <c r="C155"/>
      <c r="D155"/>
      <c r="E155"/>
      <c r="F155"/>
      <c r="G155"/>
      <c r="H155"/>
      <c r="I155"/>
      <c r="J155"/>
      <c r="N155"/>
      <c r="O155"/>
      <c r="P155"/>
    </row>
    <row r="156" spans="1:16" x14ac:dyDescent="0.25">
      <c r="A156"/>
      <c r="B156"/>
      <c r="C156"/>
      <c r="D156"/>
      <c r="E156"/>
      <c r="F156"/>
      <c r="G156"/>
      <c r="H156"/>
      <c r="I156"/>
      <c r="J156"/>
      <c r="N156"/>
      <c r="O156"/>
      <c r="P156"/>
    </row>
    <row r="157" spans="1:16" x14ac:dyDescent="0.25">
      <c r="A157"/>
      <c r="B157"/>
      <c r="C157"/>
      <c r="D157"/>
      <c r="E157"/>
      <c r="F157"/>
      <c r="G157"/>
      <c r="H157"/>
      <c r="I157"/>
      <c r="J157"/>
      <c r="N157"/>
      <c r="O157"/>
      <c r="P157"/>
    </row>
    <row r="158" spans="1:16" x14ac:dyDescent="0.25">
      <c r="A158"/>
      <c r="B158"/>
      <c r="C158"/>
      <c r="D158"/>
      <c r="E158"/>
      <c r="F158"/>
      <c r="G158"/>
      <c r="H158"/>
      <c r="I158"/>
      <c r="J158"/>
      <c r="N158"/>
      <c r="O158"/>
      <c r="P158"/>
    </row>
    <row r="159" spans="1:16" x14ac:dyDescent="0.25">
      <c r="A159"/>
      <c r="B159"/>
      <c r="C159"/>
      <c r="D159"/>
      <c r="E159"/>
      <c r="F159"/>
      <c r="G159"/>
      <c r="H159"/>
      <c r="I159"/>
      <c r="J159"/>
      <c r="N159"/>
      <c r="O159"/>
      <c r="P159"/>
    </row>
    <row r="160" spans="1:16" x14ac:dyDescent="0.25">
      <c r="A160"/>
      <c r="B160"/>
      <c r="C160"/>
      <c r="D160"/>
      <c r="E160"/>
      <c r="F160"/>
      <c r="G160"/>
      <c r="H160"/>
      <c r="I160"/>
      <c r="J160"/>
      <c r="N160"/>
      <c r="O160"/>
      <c r="P160"/>
    </row>
    <row r="161" spans="1:16" x14ac:dyDescent="0.25">
      <c r="A161"/>
      <c r="B161"/>
      <c r="C161"/>
      <c r="D161"/>
      <c r="E161"/>
      <c r="F161"/>
      <c r="G161"/>
      <c r="H161"/>
      <c r="I161"/>
      <c r="J161"/>
      <c r="N161"/>
      <c r="O161"/>
      <c r="P161"/>
    </row>
    <row r="162" spans="1:16" x14ac:dyDescent="0.25">
      <c r="A162"/>
      <c r="B162"/>
      <c r="C162"/>
      <c r="D162"/>
      <c r="E162"/>
      <c r="F162"/>
      <c r="G162"/>
      <c r="H162"/>
      <c r="I162"/>
      <c r="J162"/>
      <c r="N162"/>
      <c r="O162"/>
      <c r="P162"/>
    </row>
    <row r="163" spans="1:16" x14ac:dyDescent="0.25">
      <c r="A163"/>
      <c r="B163"/>
      <c r="C163"/>
      <c r="D163"/>
      <c r="E163"/>
      <c r="F163"/>
      <c r="G163"/>
      <c r="H163"/>
      <c r="I163"/>
      <c r="J163"/>
      <c r="N163"/>
      <c r="O163"/>
      <c r="P163"/>
    </row>
    <row r="164" spans="1:16" x14ac:dyDescent="0.25">
      <c r="A164"/>
      <c r="B164"/>
      <c r="C164"/>
      <c r="D164"/>
      <c r="E164"/>
      <c r="F164"/>
      <c r="G164"/>
      <c r="H164"/>
      <c r="I164"/>
      <c r="J164"/>
      <c r="N164"/>
      <c r="O164"/>
      <c r="P164"/>
    </row>
    <row r="165" spans="1:16" x14ac:dyDescent="0.25">
      <c r="A165"/>
      <c r="B165"/>
      <c r="C165"/>
      <c r="D165"/>
      <c r="E165"/>
      <c r="F165"/>
      <c r="G165"/>
      <c r="H165"/>
      <c r="I165"/>
      <c r="J165"/>
      <c r="N165"/>
      <c r="O165"/>
      <c r="P165"/>
    </row>
    <row r="166" spans="1:16" x14ac:dyDescent="0.25">
      <c r="A166"/>
      <c r="B166"/>
      <c r="C166"/>
      <c r="D166"/>
      <c r="E166"/>
      <c r="F166"/>
      <c r="G166"/>
      <c r="H166"/>
      <c r="I166"/>
      <c r="J166"/>
      <c r="N166"/>
      <c r="O166"/>
      <c r="P166"/>
    </row>
    <row r="167" spans="1:16" x14ac:dyDescent="0.25">
      <c r="A167"/>
      <c r="B167"/>
      <c r="C167"/>
      <c r="D167"/>
      <c r="E167"/>
      <c r="F167"/>
      <c r="G167"/>
      <c r="H167"/>
      <c r="I167"/>
      <c r="J167"/>
      <c r="N167"/>
      <c r="O167"/>
      <c r="P167"/>
    </row>
    <row r="168" spans="1:16" x14ac:dyDescent="0.25">
      <c r="A168"/>
      <c r="B168"/>
      <c r="C168"/>
      <c r="D168"/>
      <c r="E168"/>
      <c r="F168"/>
      <c r="G168"/>
      <c r="H168"/>
      <c r="I168"/>
      <c r="J168"/>
      <c r="N168"/>
      <c r="O168"/>
      <c r="P168"/>
    </row>
    <row r="169" spans="1:16" x14ac:dyDescent="0.25">
      <c r="A169"/>
      <c r="B169"/>
      <c r="C169"/>
      <c r="D169"/>
      <c r="E169"/>
      <c r="F169"/>
      <c r="G169"/>
      <c r="H169"/>
      <c r="I169"/>
      <c r="J169"/>
      <c r="N169"/>
      <c r="O169"/>
      <c r="P169"/>
    </row>
    <row r="170" spans="1:16" x14ac:dyDescent="0.25">
      <c r="A170"/>
      <c r="B170"/>
      <c r="C170"/>
      <c r="D170"/>
      <c r="E170"/>
      <c r="F170"/>
      <c r="G170"/>
      <c r="H170"/>
      <c r="I170"/>
      <c r="J170"/>
      <c r="N170"/>
      <c r="O170"/>
      <c r="P170"/>
    </row>
    <row r="171" spans="1:16" x14ac:dyDescent="0.25">
      <c r="A171"/>
      <c r="B171"/>
      <c r="C171"/>
      <c r="D171"/>
      <c r="E171"/>
      <c r="F171"/>
      <c r="G171"/>
      <c r="H171"/>
      <c r="I171"/>
      <c r="J171"/>
      <c r="N171"/>
      <c r="O171"/>
      <c r="P171"/>
    </row>
    <row r="172" spans="1:16" x14ac:dyDescent="0.25">
      <c r="A172"/>
      <c r="B172"/>
      <c r="C172"/>
      <c r="D172"/>
      <c r="E172"/>
      <c r="F172"/>
      <c r="G172"/>
      <c r="H172"/>
      <c r="I172"/>
      <c r="J172"/>
      <c r="N172"/>
      <c r="O172"/>
      <c r="P172"/>
    </row>
    <row r="173" spans="1:16" x14ac:dyDescent="0.25">
      <c r="A173"/>
      <c r="B173"/>
      <c r="C173"/>
      <c r="D173"/>
      <c r="E173"/>
      <c r="F173"/>
      <c r="G173"/>
      <c r="H173"/>
      <c r="I173"/>
      <c r="J173"/>
      <c r="N173"/>
      <c r="O173"/>
      <c r="P173"/>
    </row>
    <row r="174" spans="1:16" x14ac:dyDescent="0.25">
      <c r="A174"/>
      <c r="B174"/>
      <c r="C174"/>
      <c r="D174"/>
      <c r="E174"/>
      <c r="F174"/>
      <c r="G174"/>
      <c r="H174"/>
      <c r="I174"/>
      <c r="J174"/>
      <c r="N174"/>
      <c r="O174"/>
      <c r="P174"/>
    </row>
    <row r="175" spans="1:16" x14ac:dyDescent="0.25">
      <c r="A175"/>
      <c r="B175"/>
      <c r="C175"/>
      <c r="D175"/>
      <c r="E175"/>
      <c r="F175"/>
      <c r="G175"/>
      <c r="H175"/>
      <c r="I175"/>
      <c r="J175"/>
      <c r="N175"/>
      <c r="O175"/>
      <c r="P175"/>
    </row>
  </sheetData>
  <autoFilter ref="A1:P115"/>
  <mergeCells count="232">
    <mergeCell ref="M38:M39"/>
    <mergeCell ref="P46:P47"/>
    <mergeCell ref="P48:P49"/>
    <mergeCell ref="P38:P39"/>
    <mergeCell ref="P44:P45"/>
    <mergeCell ref="J38:J39"/>
    <mergeCell ref="M48:M49"/>
    <mergeCell ref="C22:C23"/>
    <mergeCell ref="C24:C25"/>
    <mergeCell ref="C36:C37"/>
    <mergeCell ref="C38:C39"/>
    <mergeCell ref="C46:C47"/>
    <mergeCell ref="M44:M45"/>
    <mergeCell ref="M24:M25"/>
    <mergeCell ref="M28:M29"/>
    <mergeCell ref="M30:M31"/>
    <mergeCell ref="M32:M33"/>
    <mergeCell ref="M34:M35"/>
    <mergeCell ref="L44:L45"/>
    <mergeCell ref="C32:C33"/>
    <mergeCell ref="C34:C35"/>
    <mergeCell ref="J48:J49"/>
    <mergeCell ref="C44:C45"/>
    <mergeCell ref="M46:M47"/>
    <mergeCell ref="B40:B41"/>
    <mergeCell ref="B42:B43"/>
    <mergeCell ref="L52:L53"/>
    <mergeCell ref="L54:L55"/>
    <mergeCell ref="C50:C51"/>
    <mergeCell ref="B52:B53"/>
    <mergeCell ref="C52:C53"/>
    <mergeCell ref="P50:P51"/>
    <mergeCell ref="P52:P53"/>
    <mergeCell ref="P54:P55"/>
    <mergeCell ref="L48:L49"/>
    <mergeCell ref="J56:J57"/>
    <mergeCell ref="J58:J59"/>
    <mergeCell ref="A50:A51"/>
    <mergeCell ref="B50:B51"/>
    <mergeCell ref="L50:L51"/>
    <mergeCell ref="P56:P57"/>
    <mergeCell ref="P58:P59"/>
    <mergeCell ref="O56:O57"/>
    <mergeCell ref="O58:O59"/>
    <mergeCell ref="L56:L57"/>
    <mergeCell ref="B54:B55"/>
    <mergeCell ref="C54:C55"/>
    <mergeCell ref="A20:A21"/>
    <mergeCell ref="M20:M21"/>
    <mergeCell ref="B26:B27"/>
    <mergeCell ref="B28:B29"/>
    <mergeCell ref="L26:L27"/>
    <mergeCell ref="M26:M27"/>
    <mergeCell ref="B22:B23"/>
    <mergeCell ref="C30:C31"/>
    <mergeCell ref="L58:L59"/>
    <mergeCell ref="M50:M51"/>
    <mergeCell ref="M52:M53"/>
    <mergeCell ref="M54:M55"/>
    <mergeCell ref="M56:M57"/>
    <mergeCell ref="M58:M59"/>
    <mergeCell ref="A56:A57"/>
    <mergeCell ref="B56:B57"/>
    <mergeCell ref="C56:C57"/>
    <mergeCell ref="A52:A53"/>
    <mergeCell ref="A54:A55"/>
    <mergeCell ref="A58:A59"/>
    <mergeCell ref="B58:B59"/>
    <mergeCell ref="C58:C59"/>
    <mergeCell ref="J50:J51"/>
    <mergeCell ref="J52:J53"/>
    <mergeCell ref="C16:C17"/>
    <mergeCell ref="C18:C19"/>
    <mergeCell ref="P16:P17"/>
    <mergeCell ref="B16:B17"/>
    <mergeCell ref="L16:L17"/>
    <mergeCell ref="L18:L19"/>
    <mergeCell ref="A12:A13"/>
    <mergeCell ref="A14:A15"/>
    <mergeCell ref="P12:P13"/>
    <mergeCell ref="O16:O17"/>
    <mergeCell ref="O18:O19"/>
    <mergeCell ref="O12:O13"/>
    <mergeCell ref="O14:O15"/>
    <mergeCell ref="J12:J13"/>
    <mergeCell ref="A18:A19"/>
    <mergeCell ref="A16:A17"/>
    <mergeCell ref="C14:C15"/>
    <mergeCell ref="C12:C13"/>
    <mergeCell ref="L12:L13"/>
    <mergeCell ref="L14:L15"/>
    <mergeCell ref="J14:J15"/>
    <mergeCell ref="P34:P35"/>
    <mergeCell ref="P36:P37"/>
    <mergeCell ref="M36:M37"/>
    <mergeCell ref="P40:P41"/>
    <mergeCell ref="P42:P43"/>
    <mergeCell ref="J34:J35"/>
    <mergeCell ref="J22:J23"/>
    <mergeCell ref="J24:J25"/>
    <mergeCell ref="J28:J29"/>
    <mergeCell ref="P32:P33"/>
    <mergeCell ref="J32:J33"/>
    <mergeCell ref="L34:L35"/>
    <mergeCell ref="P22:P23"/>
    <mergeCell ref="P24:P25"/>
    <mergeCell ref="P26:P27"/>
    <mergeCell ref="L36:L37"/>
    <mergeCell ref="L38:L39"/>
    <mergeCell ref="L40:L41"/>
    <mergeCell ref="L42:L43"/>
    <mergeCell ref="L32:L33"/>
    <mergeCell ref="M40:M41"/>
    <mergeCell ref="M42:M43"/>
    <mergeCell ref="L22:L23"/>
    <mergeCell ref="L24:L25"/>
    <mergeCell ref="P2:P3"/>
    <mergeCell ref="M10:M11"/>
    <mergeCell ref="M6:M7"/>
    <mergeCell ref="P14:P15"/>
    <mergeCell ref="M4:M5"/>
    <mergeCell ref="P28:P29"/>
    <mergeCell ref="P30:P31"/>
    <mergeCell ref="M22:M23"/>
    <mergeCell ref="J30:J31"/>
    <mergeCell ref="P10:P11"/>
    <mergeCell ref="L2:L3"/>
    <mergeCell ref="M2:M3"/>
    <mergeCell ref="L4:L5"/>
    <mergeCell ref="L6:L7"/>
    <mergeCell ref="L8:L9"/>
    <mergeCell ref="M12:M13"/>
    <mergeCell ref="M14:M15"/>
    <mergeCell ref="P18:P19"/>
    <mergeCell ref="P20:P21"/>
    <mergeCell ref="L28:L29"/>
    <mergeCell ref="L30:L31"/>
    <mergeCell ref="L20:L21"/>
    <mergeCell ref="J10:J11"/>
    <mergeCell ref="J8:J9"/>
    <mergeCell ref="O2:O3"/>
    <mergeCell ref="A2:A3"/>
    <mergeCell ref="O4:O5"/>
    <mergeCell ref="O6:O7"/>
    <mergeCell ref="O8:O9"/>
    <mergeCell ref="O10:O11"/>
    <mergeCell ref="M8:M9"/>
    <mergeCell ref="B2:B3"/>
    <mergeCell ref="C2:C3"/>
    <mergeCell ref="B4:B5"/>
    <mergeCell ref="B6:B7"/>
    <mergeCell ref="B8:B9"/>
    <mergeCell ref="B10:B11"/>
    <mergeCell ref="J2:J3"/>
    <mergeCell ref="J4:J5"/>
    <mergeCell ref="A4:A5"/>
    <mergeCell ref="A6:A7"/>
    <mergeCell ref="A8:A9"/>
    <mergeCell ref="A10:A11"/>
    <mergeCell ref="L10:L11"/>
    <mergeCell ref="P4:P5"/>
    <mergeCell ref="P6:P7"/>
    <mergeCell ref="P8:P9"/>
    <mergeCell ref="L46:L47"/>
    <mergeCell ref="A24:A25"/>
    <mergeCell ref="J20:J21"/>
    <mergeCell ref="J18:J19"/>
    <mergeCell ref="J16:J17"/>
    <mergeCell ref="A26:A27"/>
    <mergeCell ref="B24:B25"/>
    <mergeCell ref="A28:A29"/>
    <mergeCell ref="A30:A31"/>
    <mergeCell ref="A34:A35"/>
    <mergeCell ref="C26:C27"/>
    <mergeCell ref="J26:J27"/>
    <mergeCell ref="M16:M17"/>
    <mergeCell ref="M18:M19"/>
    <mergeCell ref="O38:O39"/>
    <mergeCell ref="O40:O41"/>
    <mergeCell ref="O42:O43"/>
    <mergeCell ref="A22:A23"/>
    <mergeCell ref="C4:C5"/>
    <mergeCell ref="C6:C7"/>
    <mergeCell ref="J44:J45"/>
    <mergeCell ref="A44:A45"/>
    <mergeCell ref="A46:A47"/>
    <mergeCell ref="J46:J47"/>
    <mergeCell ref="A48:A49"/>
    <mergeCell ref="A32:A33"/>
    <mergeCell ref="J6:J7"/>
    <mergeCell ref="C8:C9"/>
    <mergeCell ref="C10:C11"/>
    <mergeCell ref="C42:C43"/>
    <mergeCell ref="B18:B19"/>
    <mergeCell ref="B12:B13"/>
    <mergeCell ref="B14:B15"/>
    <mergeCell ref="C20:C21"/>
    <mergeCell ref="B20:B21"/>
    <mergeCell ref="J40:J41"/>
    <mergeCell ref="J42:J43"/>
    <mergeCell ref="A40:A41"/>
    <mergeCell ref="A42:A43"/>
    <mergeCell ref="C48:C49"/>
    <mergeCell ref="B48:B49"/>
    <mergeCell ref="A38:A39"/>
    <mergeCell ref="B44:B45"/>
    <mergeCell ref="A36:A37"/>
    <mergeCell ref="C40:C41"/>
    <mergeCell ref="B36:B37"/>
    <mergeCell ref="J36:J37"/>
    <mergeCell ref="O46:O47"/>
    <mergeCell ref="O48:O49"/>
    <mergeCell ref="B46:B47"/>
    <mergeCell ref="O50:O51"/>
    <mergeCell ref="O52:O53"/>
    <mergeCell ref="O54:O55"/>
    <mergeCell ref="O20:O21"/>
    <mergeCell ref="O22:O23"/>
    <mergeCell ref="O24:O25"/>
    <mergeCell ref="O26:O27"/>
    <mergeCell ref="O28:O29"/>
    <mergeCell ref="O30:O31"/>
    <mergeCell ref="O32:O33"/>
    <mergeCell ref="O34:O35"/>
    <mergeCell ref="O44:O45"/>
    <mergeCell ref="O36:O37"/>
    <mergeCell ref="B32:B33"/>
    <mergeCell ref="B34:B35"/>
    <mergeCell ref="C28:C29"/>
    <mergeCell ref="B30:B31"/>
    <mergeCell ref="J54:J55"/>
    <mergeCell ref="B38:B39"/>
  </mergeCells>
  <conditionalFormatting sqref="K176:M1048576 K1:M59">
    <cfRule type="containsText" dxfId="2253" priority="4" operator="containsText" text="Review">
      <formula>NOT(ISERROR(SEARCH("Review",K1)))</formula>
    </cfRule>
    <cfRule type="containsText" dxfId="2252" priority="5" operator="containsText" text="Other">
      <formula>NOT(ISERROR(SEARCH("Other",K1)))</formula>
    </cfRule>
    <cfRule type="containsText" dxfId="2251" priority="6" operator="containsText" text="Incomplete">
      <formula>NOT(ISERROR(SEARCH("Incomplete",K1)))</formula>
    </cfRule>
    <cfRule type="containsText" dxfId="2250" priority="7" operator="containsText" text="Untraceable">
      <formula>NOT(ISERROR(SEARCH("Untraceable",K1)))</formula>
    </cfRule>
    <cfRule type="containsText" dxfId="2249" priority="8" operator="containsText" text="Completed">
      <formula>NOT(ISERROR(SEARCH("Completed",K1)))</formula>
    </cfRule>
    <cfRule type="containsText" dxfId="2248" priority="10" operator="containsText" text="Ignore">
      <formula>NOT(ISERROR(SEARCH("Ignore",K1)))</formula>
    </cfRule>
  </conditionalFormatting>
  <conditionalFormatting sqref="O176:O1048576 K176:M1048576 K1:M59 O1:O59">
    <cfRule type="containsText" dxfId="2247" priority="9" operator="containsText" text="In Progress">
      <formula>NOT(ISERROR(SEARCH("In Progress",K1)))</formula>
    </cfRule>
  </conditionalFormatting>
  <conditionalFormatting sqref="O176:O1048576 O1:O59">
    <cfRule type="containsText" dxfId="2246" priority="2" operator="containsText" text="Yes">
      <formula>NOT(ISERROR(SEARCH("Yes",O1)))</formula>
    </cfRule>
    <cfRule type="containsText" dxfId="2245" priority="3" operator="containsText" text="No">
      <formula>NOT(ISERROR(SEARCH("No",O1)))</formula>
    </cfRule>
  </conditionalFormatting>
  <conditionalFormatting sqref="J1:L1048576">
    <cfRule type="containsText" dxfId="2244" priority="1" operator="containsText" text="Waiting">
      <formula>NOT(ISERROR(SEARCH("Waiting",J1)))</formula>
    </cfRule>
  </conditionalFormatting>
  <dataValidations count="9">
    <dataValidation type="list" allowBlank="1" showInputMessage="1" showErrorMessage="1" sqref="M176:M1048576 M2:M59">
      <formula1>"In Progress, Completed, Untraceable, Ignore, Review, Waiting"</formula1>
    </dataValidation>
    <dataValidation type="list" allowBlank="1" showInputMessage="1" showErrorMessage="1" sqref="O4 O6 O8 O10 O12 O14 O16 O18 O20 O22 O24 O26 O28 O30 O32 O34 O36 O38 O40 O42 O44 O46 O48 O50 O52 O54 O56 O58 O2">
      <formula1>"Yes, No, In Progress"</formula1>
    </dataValidation>
    <dataValidation type="list" operator="equal" allowBlank="1" showInputMessage="1" sqref="D43">
      <formula1>"Amina,Bruno,Cameron,Daniel,Gina,Monet,Perry,???"</formula1>
    </dataValidation>
    <dataValidation type="list" allowBlank="1" showInputMessage="1" sqref="J26:J27 I24:J25 J48:J49 I43 I45 I46:J47 I49 H58:J59 J52:J53 J54:J55 J56:J57 J4:J5 J8:J9 J10:J11 J12:J13 J14:J15 J18:J19 J30:J31 J42:J43 J44:J45 I40:J41 I36:J37">
      <formula1>"Ø"</formula1>
    </dataValidation>
    <dataValidation type="list" allowBlank="1" showInputMessage="1" sqref="H2:J3 H24:H25 H6:J7 H4:I5 H8:I9 H10:I11 H12:I13 H16:J17 H14:I15 H20:J21 H22:J23 H40:H41 H26:I27 H28:J29 H44:H45 H32:J33 H34:J35 H30:I31 H38:J39 H18:I19 H42:H43 I42 I44 H46:H47 H50:J51 H48:H49 H52:I53 H54:I55 I48 H56:I57 H36:H37">
      <formula1>"Ø,=TODAY()"</formula1>
    </dataValidation>
    <dataValidation type="list" allowBlank="1" showInputMessage="1" showErrorMessage="1" sqref="F2:F3 F4:F5 F6:F7 F8:F9 F10:F11 F12:F13 F14:F15 F16:F17 F18:F19 F20:F21 F22:F23 F24:F25 F26:F27 F28:F29 F30:F31 F32:F33 F34:F35 F36:F37 F38:F39 F40:F41 F42:F43 F44:F45 F46:F47 F48:F49 F50:F51 F52:F53 F54:F55 F56:F57 F58:F59">
      <formula1>"full render, full-2nd render"</formula1>
    </dataValidation>
    <dataValidation type="list" operator="equal" allowBlank="1" showInputMessage="1" showErrorMessage="1" sqref="E2:E3 E4:E5 E6:E7 E8:E9 E10:E11 E12:E13 E14:E15 E16:E17 E18:E19 E20:E21 E22:E23 E24:E25 E26:E27 E28:E29 E30:E31 E32:E33 E34:E35 E36:E37 E38:E39 E40:E41 E42:E43 E44:E45 E46:E47 E48:E49 E50:E51 E52:E53 E54:E55 E56:E57 E58:E59">
      <formula1>"Manual,Auto,Semi-Auto"</formula1>
    </dataValidation>
    <dataValidation type="list" operator="equal" allowBlank="1" showInputMessage="1" showErrorMessage="1" sqref="D42 D2:D3 D4:D5 D6:D7 D8:D9 D10:D11 D12:D13 D14:D15 D16:D17 D18:D19 D20:D21 D22:D23 D24:D25 D26:D27 D28:D29 D30:D31 D32:D33 D34:D35 D36:D37 D38:D39 D40:D41 D44:D45 D46:D47 D48:D49 D50:D51 D52:D53 D54:D55 D56:D57 D58:D59">
      <formula1>"Amina,Bruno,Cameron,Daniel,Gina,Monet,Perry,???"</formula1>
    </dataValidation>
    <dataValidation type="list" allowBlank="1" showInputMessage="1" showErrorMessage="1" sqref="K176:L1048576 K2:L59">
      <formula1>"In Progress, Completed, Untraceable, Incomplete, Other, Review, Waiting"</formula1>
    </dataValidation>
  </dataValidations>
  <pageMargins left="0.7" right="0.7" top="0.75" bottom="0.75" header="0.3" footer="0.3"/>
  <pageSetup orientation="portrait"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58"/>
  <sheetViews>
    <sheetView topLeftCell="B1" zoomScaleNormal="100" workbookViewId="0">
      <pane ySplit="1" topLeftCell="A77" activePane="bottomLeft" state="frozen"/>
      <selection sqref="A1:L1"/>
      <selection pane="bottomLeft" activeCell="G149" sqref="G149"/>
    </sheetView>
  </sheetViews>
  <sheetFormatPr defaultColWidth="9.140625" defaultRowHeight="15" x14ac:dyDescent="0.25"/>
  <cols>
    <col min="1" max="1" width="18.140625" bestFit="1" customWidth="1"/>
    <col min="2" max="2" width="25.140625" bestFit="1" customWidth="1"/>
    <col min="3" max="3" width="23.42578125" bestFit="1" customWidth="1"/>
    <col min="4" max="4" width="14.5703125" bestFit="1" customWidth="1"/>
    <col min="5" max="5" width="17.7109375" bestFit="1" customWidth="1"/>
    <col min="6" max="6" width="25.7109375" bestFit="1" customWidth="1"/>
    <col min="7" max="7" width="14.28515625" bestFit="1" customWidth="1"/>
    <col min="8" max="8" width="13.42578125" bestFit="1" customWidth="1"/>
    <col min="9" max="9" width="19.7109375" bestFit="1" customWidth="1"/>
    <col min="10" max="10" width="22.85546875" bestFit="1" customWidth="1"/>
    <col min="11" max="11" width="18.28515625" bestFit="1" customWidth="1"/>
    <col min="12" max="12" width="14.28515625" bestFit="1" customWidth="1"/>
    <col min="13" max="13" width="99.140625" style="13" customWidth="1"/>
    <col min="14" max="14" width="14.5703125" style="2" bestFit="1" customWidth="1"/>
    <col min="15" max="15" width="14.7109375" style="1" bestFit="1" customWidth="1"/>
  </cols>
  <sheetData>
    <row r="1" spans="1:15" x14ac:dyDescent="0.25">
      <c r="A1" s="11" t="s">
        <v>6</v>
      </c>
      <c r="B1" s="11" t="s">
        <v>7</v>
      </c>
      <c r="C1" s="11" t="s">
        <v>8</v>
      </c>
      <c r="D1" s="11" t="s">
        <v>9</v>
      </c>
      <c r="E1" s="11" t="s">
        <v>10</v>
      </c>
      <c r="F1" s="11" t="s">
        <v>11</v>
      </c>
      <c r="G1" s="11" t="s">
        <v>12</v>
      </c>
      <c r="H1" s="11" t="s">
        <v>13</v>
      </c>
      <c r="I1" s="11" t="s">
        <v>14</v>
      </c>
      <c r="J1" s="11" t="s">
        <v>15</v>
      </c>
      <c r="K1" s="11" t="s">
        <v>16</v>
      </c>
      <c r="L1" s="11" t="s">
        <v>17</v>
      </c>
      <c r="M1" s="11" t="s">
        <v>18</v>
      </c>
      <c r="N1" s="10" t="s">
        <v>19</v>
      </c>
      <c r="O1" s="9" t="s">
        <v>20</v>
      </c>
    </row>
    <row r="2" spans="1:15" ht="14.25" customHeight="1" x14ac:dyDescent="0.25">
      <c r="A2" s="158" t="s">
        <v>1110</v>
      </c>
      <c r="B2" s="158" t="s">
        <v>1111</v>
      </c>
      <c r="C2" s="158" t="s">
        <v>1112</v>
      </c>
      <c r="D2" s="32" t="s">
        <v>32</v>
      </c>
      <c r="E2" s="32" t="s">
        <v>24</v>
      </c>
      <c r="F2" s="25" t="str">
        <f>IF(D2="Amina",A2&amp;"_AZ",IF(D2="Perry",A2&amp;"_PB",IF(D2="Gina",A2&amp;"_GB",IF(D2="Cameron",A2&amp;"_CA",IF(D2="Bruno",A2&amp;"_BDS",IF(D2="Daniel",A2&amp;"_DR",IF(D2="Monet",A2&amp;"_MW","")))))))</f>
        <v>2017-02-22_G-001_AZ</v>
      </c>
      <c r="G2" s="33">
        <v>42828</v>
      </c>
      <c r="H2" s="32" t="s">
        <v>51</v>
      </c>
      <c r="I2" s="158" t="s">
        <v>51</v>
      </c>
      <c r="J2" s="32" t="s">
        <v>2</v>
      </c>
      <c r="K2" s="158" t="s">
        <v>2</v>
      </c>
      <c r="L2" s="158" t="str">
        <f>IF(K2="Untraceable","Ignore",IF(K2="Incomplete","Ignore",IF(K2="Other","Ignore","")))</f>
        <v>Ignore</v>
      </c>
      <c r="M2" s="38" t="s">
        <v>1113</v>
      </c>
      <c r="N2" s="121" t="s">
        <v>53</v>
      </c>
      <c r="O2" s="120"/>
    </row>
    <row r="3" spans="1:15" x14ac:dyDescent="0.25">
      <c r="A3" s="158"/>
      <c r="B3" s="158"/>
      <c r="C3" s="158"/>
      <c r="D3" s="32" t="s">
        <v>187</v>
      </c>
      <c r="E3" s="32" t="s">
        <v>24</v>
      </c>
      <c r="F3" s="25" t="str">
        <f>IF(D3="Amina",A2&amp;"_AZ",IF(D3="Perry",A2&amp;"_PB",IF(D3="Gina",A2&amp;"_GB",IF(D3="Cameron",A2&amp;"_CA",IF(D3="Bruno",A2&amp;"_BDS",IF(D3="Daniel",A2&amp;"_DR",IF(D3="Monet",A2&amp;"_MW","")))))))</f>
        <v>2017-02-22_G-001_MW</v>
      </c>
      <c r="G3" s="33">
        <v>42828</v>
      </c>
      <c r="H3" s="33">
        <v>42829</v>
      </c>
      <c r="I3" s="158"/>
      <c r="J3" s="32" t="s">
        <v>0</v>
      </c>
      <c r="K3" s="158"/>
      <c r="L3" s="158"/>
      <c r="M3" s="38" t="s">
        <v>1114</v>
      </c>
      <c r="N3" s="121"/>
      <c r="O3" s="120"/>
    </row>
    <row r="4" spans="1:15" x14ac:dyDescent="0.25">
      <c r="A4" s="158" t="s">
        <v>1115</v>
      </c>
      <c r="B4" s="158" t="s">
        <v>1116</v>
      </c>
      <c r="C4" s="158"/>
      <c r="D4" s="32" t="s">
        <v>187</v>
      </c>
      <c r="E4" s="32" t="s">
        <v>24</v>
      </c>
      <c r="F4" s="25" t="str">
        <f>IF(D4="Amina",A4&amp;"_AZ",IF(D4="Perry",A4&amp;"_PB",IF(D4="Gina",A4&amp;"_GB",IF(D4="Cameron",A4&amp;"_CA",IF(D4="Bruno",A4&amp;"_BDS",IF(D4="Daniel",A4&amp;"_DR",IF(D4="Monet",A4&amp;"_MW","")))))))</f>
        <v>2017-02-22_G-002_MW</v>
      </c>
      <c r="G4" s="33">
        <v>42829</v>
      </c>
      <c r="H4" s="32" t="s">
        <v>51</v>
      </c>
      <c r="I4" s="158" t="s">
        <v>51</v>
      </c>
      <c r="J4" s="32" t="s">
        <v>2</v>
      </c>
      <c r="K4" s="158" t="str">
        <f>IF(OR(J4="In Progress",J5="In Progress"),"In Progress",IF(OR(AND(J4="Completed",J5="Untraceable"),AND(J4="Untraceable",J5="Completed")),"Review",IF(OR(AND(J4="Completed",J5="Incomplete"),AND(J4="Incomplete",J5="Completed")),"Review",IF(OR(AND(J4="Completed",J5="Other"),AND(J4="Other",J5="Completed")),"Review",IF(OR(AND(J4="Incomplete",J5="Untraceable"),AND(J4="Untraceable",J5="Incomplete")),"Review",IF(OR(AND(J4="Other",J5="Untraceable"),AND(J4="Untraceable",J5="Other")),"Review",IF(OR(AND(J4="Incomplete",J5="Other"),AND(J4="Other",J5="Incomplete")),"Review",IF(AND(NOT(OR(H4="Ø",H4="")),NOT(OR(H5="Ø",H5="")),I4=""),"In Progress",IF(AND(J4="Untraceable",J5="Untraceable"),"Untraceable",IF(AND(NOT(OR(H4="Ø",H4="")),NOT(OR(H5="Ø",H5="")),NOT(OR(I4="Ø",I4=""))),"Completed",IF(AND(J4="Incomplete",J5="Incomplete"),"Incomplete",IF(AND(J4="Other",J5="Other"),"Other",""))))))))))))</f>
        <v>Incomplete</v>
      </c>
      <c r="L4" s="158" t="str">
        <f>IF(K4="Untraceable","Ignore",IF(K4="Incomplete","Ignore",IF(K4="Other","Ignore","")))</f>
        <v>Ignore</v>
      </c>
      <c r="M4" s="38"/>
      <c r="N4" s="121" t="s">
        <v>53</v>
      </c>
      <c r="O4" s="120"/>
    </row>
    <row r="5" spans="1:15" x14ac:dyDescent="0.25">
      <c r="A5" s="158"/>
      <c r="B5" s="158"/>
      <c r="C5" s="158"/>
      <c r="D5" s="32" t="s">
        <v>113</v>
      </c>
      <c r="E5" s="32" t="s">
        <v>24</v>
      </c>
      <c r="F5" s="25" t="str">
        <f>IF(D5="Amina",A4&amp;"_AZ",IF(D5="Perry",A4&amp;"_PB",IF(D5="Gina",A4&amp;"_GB",IF(D5="Cameron",A4&amp;"_CA",IF(D5="Bruno",A4&amp;"_BDS",IF(D5="Daniel",A4&amp;"_DR",IF(D5="Monet",A4&amp;"_MW","")))))))</f>
        <v>2017-02-22_G-002_DR</v>
      </c>
      <c r="G5" s="33">
        <v>42828</v>
      </c>
      <c r="H5" s="32" t="s">
        <v>51</v>
      </c>
      <c r="I5" s="158"/>
      <c r="J5" s="32" t="s">
        <v>2</v>
      </c>
      <c r="K5" s="158"/>
      <c r="L5" s="158"/>
      <c r="M5" s="38" t="s">
        <v>1117</v>
      </c>
      <c r="N5" s="121"/>
      <c r="O5" s="120"/>
    </row>
    <row r="6" spans="1:15" x14ac:dyDescent="0.25">
      <c r="A6" s="158" t="s">
        <v>1118</v>
      </c>
      <c r="B6" s="158" t="s">
        <v>1119</v>
      </c>
      <c r="C6" s="158" t="s">
        <v>1001</v>
      </c>
      <c r="D6" s="32" t="s">
        <v>161</v>
      </c>
      <c r="E6" s="32" t="s">
        <v>24</v>
      </c>
      <c r="F6" s="25" t="str">
        <f>IF(D6="Amina",A6&amp;"_AZ",IF(D6="Perry",A6&amp;"_PB",IF(D6="Gina",A6&amp;"_GB",IF(D6="Cameron",A6&amp;"_CA",IF(D6="Bruno",A6&amp;"_BDS",IF(D6="Daniel",A6&amp;"_DR",IF(D6="Monet",A6&amp;"_MW","")))))))</f>
        <v>2017-02-22_G-003_BDS</v>
      </c>
      <c r="G6" s="33">
        <v>42828</v>
      </c>
      <c r="H6" s="32" t="s">
        <v>51</v>
      </c>
      <c r="I6" s="158" t="s">
        <v>51</v>
      </c>
      <c r="J6" s="32" t="s">
        <v>2</v>
      </c>
      <c r="K6" s="158" t="str">
        <f>IF(OR(J6="In Progress",J7="In Progress"),"In Progress",IF(OR(AND(J6="Completed",J7="Untraceable"),AND(J6="Untraceable",J7="Completed")),"Review",IF(OR(AND(J6="Completed",J7="Incomplete"),AND(J6="Incomplete",J7="Completed")),"Review",IF(OR(AND(J6="Completed",J7="Other"),AND(J6="Other",J7="Completed")),"Review",IF(OR(AND(J6="Incomplete",J7="Untraceable"),AND(J6="Untraceable",J7="Incomplete")),"Review",IF(OR(AND(J6="Other",J7="Untraceable"),AND(J6="Untraceable",J7="Other")),"Review",IF(OR(AND(J6="Incomplete",J7="Other"),AND(J6="Other",J7="Incomplete")),"Review",IF(AND(NOT(OR(H6="Ø",H6="")),NOT(OR(H7="Ø",H7="")),I6=""),"In Progress",IF(AND(J6="Untraceable",J7="Untraceable"),"Untraceable",IF(AND(NOT(OR(H6="Ø",H6="")),NOT(OR(H7="Ø",H7="")),NOT(OR(I6="Ø",I6=""))),"Completed",IF(AND(J6="Incomplete",J7="Incomplete"),"Incomplete",IF(AND(J6="Other",J7="Other"),"Other",""))))))))))))</f>
        <v>Incomplete</v>
      </c>
      <c r="L6" s="158" t="str">
        <f>IF(K6="Untraceable","Ignore",IF(K6="Incomplete","Ignore",IF(K6="Other","Ignore","")))</f>
        <v>Ignore</v>
      </c>
      <c r="M6" s="38" t="s">
        <v>1120</v>
      </c>
      <c r="N6" s="121" t="s">
        <v>53</v>
      </c>
      <c r="O6" s="120"/>
    </row>
    <row r="7" spans="1:15" x14ac:dyDescent="0.25">
      <c r="A7" s="158"/>
      <c r="B7" s="158"/>
      <c r="C7" s="158"/>
      <c r="D7" s="32" t="s">
        <v>23</v>
      </c>
      <c r="E7" s="32" t="s">
        <v>24</v>
      </c>
      <c r="F7" s="25" t="str">
        <f>IF(D7="Amina",A6&amp;"_AZ",IF(D7="Perry",A6&amp;"_PB",IF(D7="Gina",A6&amp;"_GB",IF(D7="Cameron",A6&amp;"_CA",IF(D7="Bruno",A6&amp;"_BDS",IF(D7="Daniel",A6&amp;"_DR",IF(D7="Monet",A6&amp;"_MW","")))))))</f>
        <v>2017-02-22_G-003_CA</v>
      </c>
      <c r="G7" s="33">
        <v>42828</v>
      </c>
      <c r="H7" s="32" t="s">
        <v>51</v>
      </c>
      <c r="I7" s="158"/>
      <c r="J7" s="32" t="s">
        <v>2</v>
      </c>
      <c r="K7" s="158"/>
      <c r="L7" s="158"/>
      <c r="M7" s="38"/>
      <c r="N7" s="121"/>
      <c r="O7" s="120"/>
    </row>
    <row r="8" spans="1:15" x14ac:dyDescent="0.25">
      <c r="A8" s="158" t="s">
        <v>1121</v>
      </c>
      <c r="B8" s="158" t="s">
        <v>1122</v>
      </c>
      <c r="C8" s="158"/>
      <c r="D8" s="32" t="s">
        <v>187</v>
      </c>
      <c r="E8" s="32" t="s">
        <v>24</v>
      </c>
      <c r="F8" s="25" t="str">
        <f>IF(D8="Amina",A8&amp;"_AZ",IF(D8="Perry",A8&amp;"_PB",IF(D8="Gina",A8&amp;"_GB",IF(D8="Cameron",A8&amp;"_CA",IF(D8="Bruno",A8&amp;"_BDS",IF(D8="Daniel",A8&amp;"_DR",IF(D8="Monet",A8&amp;"_MW","")))))))</f>
        <v>2017-02-22_G-004_MW</v>
      </c>
      <c r="G8" s="33">
        <v>42829</v>
      </c>
      <c r="H8" s="32" t="s">
        <v>51</v>
      </c>
      <c r="I8" s="158" t="s">
        <v>51</v>
      </c>
      <c r="J8" s="32" t="s">
        <v>2</v>
      </c>
      <c r="K8" s="158" t="str">
        <f>IF(OR(J8="In Progress",J9="In Progress"),"In Progress",IF(OR(AND(J8="Completed",J9="Untraceable"),AND(J8="Untraceable",J9="Completed")),"Review",IF(OR(AND(J8="Completed",J9="Incomplete"),AND(J8="Incomplete",J9="Completed")),"Review",IF(OR(AND(J8="Completed",J9="Other"),AND(J8="Other",J9="Completed")),"Review",IF(OR(AND(J8="Incomplete",J9="Untraceable"),AND(J8="Untraceable",J9="Incomplete")),"Review",IF(OR(AND(J8="Other",J9="Untraceable"),AND(J8="Untraceable",J9="Other")),"Review",IF(OR(AND(J8="Incomplete",J9="Other"),AND(J8="Other",J9="Incomplete")),"Review",IF(AND(NOT(OR(H8="Ø",H8="")),NOT(OR(H9="Ø",H9="")),I8=""),"In Progress",IF(AND(J8="Untraceable",J9="Untraceable"),"Untraceable",IF(AND(NOT(OR(H8="Ø",H8="")),NOT(OR(H9="Ø",H9="")),NOT(OR(I8="Ø",I8=""))),"Completed",IF(AND(J8="Incomplete",J9="Incomplete"),"Incomplete",IF(AND(J8="Other",J9="Other"),"Other",""))))))))))))</f>
        <v>Incomplete</v>
      </c>
      <c r="L8" s="158" t="str">
        <f>IF(K8="Untraceable","Ignore",IF(K8="Incomplete","Ignore",IF(K8="Other","Ignore","")))</f>
        <v>Ignore</v>
      </c>
      <c r="M8" s="38"/>
      <c r="N8" s="121" t="s">
        <v>53</v>
      </c>
      <c r="O8" s="120"/>
    </row>
    <row r="9" spans="1:15" x14ac:dyDescent="0.25">
      <c r="A9" s="158"/>
      <c r="B9" s="158"/>
      <c r="C9" s="158"/>
      <c r="D9" s="32" t="s">
        <v>113</v>
      </c>
      <c r="E9" s="32" t="s">
        <v>24</v>
      </c>
      <c r="F9" s="25" t="str">
        <f>IF(D9="Amina",A8&amp;"_AZ",IF(D9="Perry",A8&amp;"_PB",IF(D9="Gina",A8&amp;"_GB",IF(D9="Cameron",A8&amp;"_CA",IF(D9="Bruno",A8&amp;"_BDS",IF(D9="Daniel",A8&amp;"_DR",IF(D9="Monet",A8&amp;"_MW","")))))))</f>
        <v>2017-02-22_G-004_DR</v>
      </c>
      <c r="G9" s="33">
        <v>42829</v>
      </c>
      <c r="H9" s="32" t="s">
        <v>51</v>
      </c>
      <c r="I9" s="158"/>
      <c r="J9" s="32" t="s">
        <v>2</v>
      </c>
      <c r="K9" s="158"/>
      <c r="L9" s="158"/>
      <c r="M9" s="38" t="s">
        <v>1123</v>
      </c>
      <c r="N9" s="121"/>
      <c r="O9" s="120"/>
    </row>
    <row r="10" spans="1:15" x14ac:dyDescent="0.25">
      <c r="A10" s="158" t="s">
        <v>1124</v>
      </c>
      <c r="B10" s="158" t="s">
        <v>1125</v>
      </c>
      <c r="C10" s="158"/>
      <c r="D10" s="32" t="s">
        <v>113</v>
      </c>
      <c r="E10" s="32" t="s">
        <v>24</v>
      </c>
      <c r="F10" s="25" t="str">
        <f>IF(D10="Amina",A10&amp;"_AZ",IF(D10="Perry",A10&amp;"_PB",IF(D10="Gina",A10&amp;"_GB",IF(D10="Cameron",A10&amp;"_CA",IF(D10="Bruno",A10&amp;"_BDS",IF(D10="Daniel",A10&amp;"_DR",IF(D10="Monet",A10&amp;"_MW","")))))))</f>
        <v>2017-02-22_G-005_DR</v>
      </c>
      <c r="G10" s="33">
        <v>42829</v>
      </c>
      <c r="H10" s="32" t="s">
        <v>51</v>
      </c>
      <c r="I10" s="158" t="s">
        <v>51</v>
      </c>
      <c r="J10" s="32" t="s">
        <v>2</v>
      </c>
      <c r="K10" s="158" t="str">
        <f>IF(OR(J10="In Progress",J11="In Progress"),"In Progress",IF(OR(AND(J10="Completed",J11="Untraceable"),AND(J10="Untraceable",J11="Completed")),"Review",IF(OR(AND(J10="Completed",J11="Incomplete"),AND(J10="Incomplete",J11="Completed")),"Review",IF(OR(AND(J10="Completed",J11="Other"),AND(J10="Other",J11="Completed")),"Review",IF(OR(AND(J10="Incomplete",J11="Untraceable"),AND(J10="Untraceable",J11="Incomplete")),"Review",IF(OR(AND(J10="Other",J11="Untraceable"),AND(J10="Untraceable",J11="Other")),"Review",IF(OR(AND(J10="Incomplete",J11="Other"),AND(J10="Other",J11="Incomplete")),"Review",IF(AND(NOT(OR(H10="Ø",H10="")),NOT(OR(H11="Ø",H11="")),I10=""),"In Progress",IF(AND(J10="Untraceable",J11="Untraceable"),"Untraceable",IF(AND(NOT(OR(H10="Ø",H10="")),NOT(OR(H11="Ø",H11="")),NOT(OR(I10="Ø",I10=""))),"Completed",IF(AND(J10="Incomplete",J11="Incomplete"),"Incomplete",IF(AND(J10="Other",J11="Other"),"Other",""))))))))))))</f>
        <v>Incomplete</v>
      </c>
      <c r="L10" s="158" t="str">
        <f>IF(K10="Untraceable","Ignore",IF(K10="Incomplete","Ignore",IF(K10="Other","Ignore","")))</f>
        <v>Ignore</v>
      </c>
      <c r="M10" s="38"/>
      <c r="N10" s="121" t="s">
        <v>53</v>
      </c>
      <c r="O10" s="120"/>
    </row>
    <row r="11" spans="1:15" x14ac:dyDescent="0.25">
      <c r="A11" s="158"/>
      <c r="B11" s="158"/>
      <c r="C11" s="158"/>
      <c r="D11" s="32" t="s">
        <v>187</v>
      </c>
      <c r="E11" s="32" t="s">
        <v>24</v>
      </c>
      <c r="F11" s="25" t="str">
        <f>IF(D11="Amina",A10&amp;"_AZ",IF(D11="Perry",A10&amp;"_PB",IF(D11="Gina",A10&amp;"_GB",IF(D11="Cameron",A10&amp;"_CA",IF(D11="Bruno",A10&amp;"_BDS",IF(D11="Daniel",A10&amp;"_DR",IF(D11="Monet",A10&amp;"_MW","")))))))</f>
        <v>2017-02-22_G-005_MW</v>
      </c>
      <c r="G11" s="33">
        <v>42829</v>
      </c>
      <c r="H11" s="32" t="s">
        <v>51</v>
      </c>
      <c r="I11" s="158"/>
      <c r="J11" s="32" t="s">
        <v>2</v>
      </c>
      <c r="K11" s="158"/>
      <c r="L11" s="158"/>
      <c r="M11" s="38"/>
      <c r="N11" s="121"/>
      <c r="O11" s="120"/>
    </row>
    <row r="12" spans="1:15" x14ac:dyDescent="0.25">
      <c r="A12" s="158" t="s">
        <v>1126</v>
      </c>
      <c r="B12" s="158" t="s">
        <v>1127</v>
      </c>
      <c r="C12" s="158" t="s">
        <v>1128</v>
      </c>
      <c r="D12" s="32" t="s">
        <v>27</v>
      </c>
      <c r="E12" s="32" t="s">
        <v>24</v>
      </c>
      <c r="F12" s="25" t="str">
        <f>IF(D12="Amina",A12&amp;"_AZ",IF(D12="Perry",A12&amp;"_PB",IF(D12="Gina",A12&amp;"_GB",IF(D12="Cameron",A12&amp;"_CA",IF(D12="Bruno",A12&amp;"_BDS",IF(D12="Daniel",A12&amp;"_DR",IF(D12="Monet",A12&amp;"_MW","")))))))</f>
        <v>2017-02-22_G-006_GB</v>
      </c>
      <c r="G12" s="33">
        <v>42829</v>
      </c>
      <c r="H12" s="32" t="s">
        <v>51</v>
      </c>
      <c r="I12" s="158" t="s">
        <v>51</v>
      </c>
      <c r="J12" s="32" t="s">
        <v>2</v>
      </c>
      <c r="K12" s="158" t="str">
        <f>IF(OR(J12="In Progress",J13="In Progress"),"In Progress",IF(OR(AND(J12="Completed",J13="Untraceable"),AND(J12="Untraceable",J13="Completed")),"Review",IF(OR(AND(J12="Completed",J13="Incomplete"),AND(J12="Incomplete",J13="Completed")),"Review",IF(OR(AND(J12="Completed",J13="Other"),AND(J12="Other",J13="Completed")),"Review",IF(OR(AND(J12="Incomplete",J13="Untraceable"),AND(J12="Untraceable",J13="Incomplete")),"Review",IF(OR(AND(J12="Other",J13="Untraceable"),AND(J12="Untraceable",J13="Other")),"Review",IF(OR(AND(J12="Incomplete",J13="Other"),AND(J12="Other",J13="Incomplete")),"Review",IF(AND(NOT(OR(H12="Ø",H12="")),NOT(OR(H13="Ø",H13="")),I12=""),"In Progress",IF(AND(J12="Untraceable",J13="Untraceable"),"Untraceable",IF(AND(NOT(OR(H12="Ø",H12="")),NOT(OR(H13="Ø",H13="")),NOT(OR(I12="Ø",I12=""))),"Completed",IF(AND(J12="Incomplete",J13="Incomplete"),"Incomplete",IF(AND(J12="Other",J13="Other"),"Other",""))))))))))))</f>
        <v>Incomplete</v>
      </c>
      <c r="L12" s="158" t="str">
        <f>IF(K12="Untraceable","Ignore",IF(K12="Incomplete","Ignore",IF(K12="Other","Ignore","")))</f>
        <v>Ignore</v>
      </c>
      <c r="M12" s="38"/>
      <c r="N12" s="121" t="s">
        <v>53</v>
      </c>
      <c r="O12" s="120"/>
    </row>
    <row r="13" spans="1:15" x14ac:dyDescent="0.25">
      <c r="A13" s="158"/>
      <c r="B13" s="158"/>
      <c r="C13" s="158"/>
      <c r="D13" s="32" t="s">
        <v>161</v>
      </c>
      <c r="E13" s="32" t="s">
        <v>24</v>
      </c>
      <c r="F13" s="25" t="str">
        <f>IF(D13="Amina",A12&amp;"_AZ",IF(D13="Perry",A12&amp;"_PB",IF(D13="Gina",A12&amp;"_GB",IF(D13="Cameron",A12&amp;"_CA",IF(D13="Bruno",A12&amp;"_BDS",IF(D13="Daniel",A12&amp;"_DR",IF(D13="Monet",A12&amp;"_MW","")))))))</f>
        <v>2017-02-22_G-006_BDS</v>
      </c>
      <c r="G13" s="33">
        <v>42829</v>
      </c>
      <c r="H13" s="32" t="s">
        <v>51</v>
      </c>
      <c r="I13" s="158"/>
      <c r="J13" s="32" t="s">
        <v>2</v>
      </c>
      <c r="K13" s="158"/>
      <c r="L13" s="158"/>
      <c r="M13" s="38" t="s">
        <v>1129</v>
      </c>
      <c r="N13" s="121"/>
      <c r="O13" s="120"/>
    </row>
    <row r="14" spans="1:15" x14ac:dyDescent="0.25">
      <c r="A14" s="158" t="s">
        <v>1130</v>
      </c>
      <c r="B14" s="158" t="s">
        <v>1131</v>
      </c>
      <c r="C14" s="158" t="s">
        <v>1052</v>
      </c>
      <c r="D14" s="32" t="s">
        <v>23</v>
      </c>
      <c r="E14" s="32" t="s">
        <v>24</v>
      </c>
      <c r="F14" s="25" t="str">
        <f>IF(D14="Amina",A14&amp;"_AZ",IF(D14="Perry",A14&amp;"_PB",IF(D14="Gina",A14&amp;"_GB",IF(D14="Cameron",A14&amp;"_CA",IF(D14="Bruno",A14&amp;"_BDS",IF(D14="Daniel",A14&amp;"_DR",IF(D14="Monet",A14&amp;"_MW","")))))))</f>
        <v>2017-02-22_G-007_CA</v>
      </c>
      <c r="G14" s="33">
        <v>42823</v>
      </c>
      <c r="H14" s="32" t="s">
        <v>51</v>
      </c>
      <c r="I14" s="158" t="s">
        <v>51</v>
      </c>
      <c r="J14" s="32" t="s">
        <v>2</v>
      </c>
      <c r="K14" s="158" t="str">
        <f>IF(OR(J14="In Progress",J15="In Progress"),"In Progress",IF(OR(AND(J14="Completed",J15="Untraceable"),AND(J14="Untraceable",J15="Completed")),"Review",IF(OR(AND(J14="Completed",J15="Incomplete"),AND(J14="Incomplete",J15="Completed")),"Review",IF(OR(AND(J14="Completed",J15="Other"),AND(J14="Other",J15="Completed")),"Review",IF(OR(AND(J14="Incomplete",J15="Untraceable"),AND(J14="Untraceable",J15="Incomplete")),"Review",IF(OR(AND(J14="Other",J15="Untraceable"),AND(J14="Untraceable",J15="Other")),"Review",IF(OR(AND(J14="Incomplete",J15="Other"),AND(J14="Other",J15="Incomplete")),"Review",IF(AND(NOT(OR(H14="Ø",H14="")),NOT(OR(H15="Ø",H15="")),I14=""),"In Progress",IF(AND(J14="Untraceable",J15="Untraceable"),"Untraceable",IF(AND(NOT(OR(H14="Ø",H14="")),NOT(OR(H15="Ø",H15="")),NOT(OR(I14="Ø",I14=""))),"Completed",IF(AND(J14="Incomplete",J15="Incomplete"),"Incomplete",IF(AND(J14="Other",J15="Other"),"Other",""))))))))))))</f>
        <v>Incomplete</v>
      </c>
      <c r="L14" s="158" t="str">
        <f>IF(K14="Untraceable","Ignore",IF(K14="Incomplete","Ignore",IF(K14="Other","Ignore","")))</f>
        <v>Ignore</v>
      </c>
      <c r="M14" s="38" t="s">
        <v>1132</v>
      </c>
      <c r="N14" s="121" t="s">
        <v>53</v>
      </c>
      <c r="O14" s="120"/>
    </row>
    <row r="15" spans="1:15" x14ac:dyDescent="0.25">
      <c r="A15" s="158"/>
      <c r="B15" s="158"/>
      <c r="C15" s="158"/>
      <c r="D15" s="32" t="s">
        <v>161</v>
      </c>
      <c r="E15" s="32" t="s">
        <v>24</v>
      </c>
      <c r="F15" s="25" t="str">
        <f>IF(D15="Amina",A14&amp;"_AZ",IF(D15="Perry",A14&amp;"_PB",IF(D15="Gina",A14&amp;"_GB",IF(D15="Cameron",A14&amp;"_CA",IF(D15="Bruno",A14&amp;"_BDS",IF(D15="Daniel",A14&amp;"_DR",IF(D15="Monet",A14&amp;"_MW","")))))))</f>
        <v>2017-02-22_G-007_BDS</v>
      </c>
      <c r="G15" s="33">
        <v>42828</v>
      </c>
      <c r="H15" s="32" t="s">
        <v>51</v>
      </c>
      <c r="I15" s="158"/>
      <c r="J15" s="32" t="s">
        <v>2</v>
      </c>
      <c r="K15" s="158"/>
      <c r="L15" s="158"/>
      <c r="M15" s="38" t="s">
        <v>1132</v>
      </c>
      <c r="N15" s="121"/>
      <c r="O15" s="120"/>
    </row>
    <row r="16" spans="1:15" x14ac:dyDescent="0.25">
      <c r="A16" s="158" t="s">
        <v>1133</v>
      </c>
      <c r="B16" s="158" t="s">
        <v>1134</v>
      </c>
      <c r="C16" s="158" t="s">
        <v>1135</v>
      </c>
      <c r="D16" s="32" t="s">
        <v>27</v>
      </c>
      <c r="E16" s="32" t="s">
        <v>24</v>
      </c>
      <c r="F16" s="25" t="str">
        <f>IF(D16="Amina",A16&amp;"_AZ",IF(D16="Perry",A16&amp;"_PB",IF(D16="Gina",A16&amp;"_GB",IF(D16="Cameron",A16&amp;"_CA",IF(D16="Bruno",A16&amp;"_BDS",IF(D16="Daniel",A16&amp;"_DR",IF(D16="Monet",A16&amp;"_MW","")))))))</f>
        <v>2017-02-22_G-008_GB</v>
      </c>
      <c r="G16" s="33">
        <v>42829</v>
      </c>
      <c r="H16" s="33">
        <v>42829</v>
      </c>
      <c r="I16" s="160">
        <v>42874</v>
      </c>
      <c r="J16" s="32" t="s">
        <v>0</v>
      </c>
      <c r="K16" s="158" t="s">
        <v>0</v>
      </c>
      <c r="L16" s="158" t="s">
        <v>0</v>
      </c>
      <c r="M16" s="39" t="s">
        <v>887</v>
      </c>
      <c r="N16" s="121" t="s">
        <v>1136</v>
      </c>
      <c r="O16" s="120"/>
    </row>
    <row r="17" spans="1:15" x14ac:dyDescent="0.25">
      <c r="A17" s="158"/>
      <c r="B17" s="158"/>
      <c r="C17" s="158"/>
      <c r="D17" s="32" t="s">
        <v>113</v>
      </c>
      <c r="E17" s="32" t="s">
        <v>24</v>
      </c>
      <c r="F17" s="25" t="str">
        <f>IF(D17="Amina",A16&amp;"_AZ",IF(D17="Perry",A16&amp;"_PB",IF(D17="Gina",A16&amp;"_GB",IF(D17="Cameron",A16&amp;"_CA",IF(D17="Bruno",A16&amp;"_BDS",IF(D17="Daniel",A16&amp;"_DR",IF(D17="Monet",A16&amp;"_MW","")))))))</f>
        <v>2017-02-22_G-008_DR</v>
      </c>
      <c r="G17" s="33">
        <v>42835</v>
      </c>
      <c r="H17" s="33">
        <v>42874</v>
      </c>
      <c r="I17" s="158"/>
      <c r="J17" s="32" t="s">
        <v>0</v>
      </c>
      <c r="K17" s="158"/>
      <c r="L17" s="158"/>
      <c r="M17" s="38" t="s">
        <v>1137</v>
      </c>
      <c r="N17" s="121"/>
      <c r="O17" s="120"/>
    </row>
    <row r="18" spans="1:15" x14ac:dyDescent="0.25">
      <c r="A18" s="158" t="s">
        <v>1138</v>
      </c>
      <c r="B18" s="158" t="s">
        <v>1139</v>
      </c>
      <c r="C18" s="158" t="s">
        <v>1001</v>
      </c>
      <c r="D18" s="32" t="s">
        <v>30</v>
      </c>
      <c r="E18" s="32" t="s">
        <v>24</v>
      </c>
      <c r="F18" s="25" t="str">
        <f>IF(D18="Amina",A18&amp;"_AZ",IF(D18="Perry",A18&amp;"_PB",IF(D18="Gina",A18&amp;"_GB",IF(D18="Cameron",A18&amp;"_CA",IF(D18="Bruno",A18&amp;"_BDS",IF(D18="Daniel",A18&amp;"_DR",IF(D18="Monet",A18&amp;"_MW","")))))))</f>
        <v>2017-02-22_G-009_PB</v>
      </c>
      <c r="G18" s="33">
        <v>42828</v>
      </c>
      <c r="H18" s="33">
        <v>42832</v>
      </c>
      <c r="I18" s="160">
        <v>42832</v>
      </c>
      <c r="J18" s="32" t="str">
        <f>IF(AND(NOT(OR(G18="",G18="Ø")),H18=""),"In Progress",IF(AND(NOT(OR(H18="Ø",H18="")),NOT(OR(G18="Ø",G18=""))),"Completed",""))</f>
        <v>Completed</v>
      </c>
      <c r="K18" s="158" t="str">
        <f>IF(OR(J18="In Progress",J19="In Progress"),"In Progress",IF(OR(AND(J18="Completed",J19="Untraceable"),AND(J18="Untraceable",J19="Completed")),"Review",IF(OR(AND(J18="Completed",J19="Incomplete"),AND(J18="Incomplete",J19="Completed")),"Review",IF(OR(AND(J18="Completed",J19="Other"),AND(J18="Other",J19="Completed")),"Review",IF(OR(AND(J18="Incomplete",J19="Untraceable"),AND(J18="Untraceable",J19="Incomplete")),"Review",IF(OR(AND(J18="Other",J19="Untraceable"),AND(J18="Untraceable",J19="Other")),"Review",IF(OR(AND(J18="Incomplete",J19="Other"),AND(J18="Other",J19="Incomplete")),"Review",IF(AND(NOT(OR(H18="Ø",H18="")),NOT(OR(H19="Ø",H19="")),I18=""),"In Progress",IF(AND(J18="Untraceable",J19="Untraceable"),"Untraceable",IF(AND(NOT(OR(H18="Ø",H18="")),NOT(OR(H19="Ø",H19="")),NOT(OR(I18="Ø",I18=""))),"Completed",IF(AND(J18="Incomplete",J19="Incomplete"),"Incomplete",IF(AND(J18="Other",J19="Other"),"Other",""))))))))))))</f>
        <v>Completed</v>
      </c>
      <c r="L18" s="158" t="s">
        <v>0</v>
      </c>
      <c r="M18" s="38" t="s">
        <v>1140</v>
      </c>
      <c r="N18" s="121" t="s">
        <v>25</v>
      </c>
      <c r="O18" s="120" t="s">
        <v>1141</v>
      </c>
    </row>
    <row r="19" spans="1:15" x14ac:dyDescent="0.25">
      <c r="A19" s="158"/>
      <c r="B19" s="158"/>
      <c r="C19" s="158"/>
      <c r="D19" s="32" t="s">
        <v>32</v>
      </c>
      <c r="E19" s="32" t="s">
        <v>24</v>
      </c>
      <c r="F19" s="25" t="str">
        <f>IF(D19="Amina",A18&amp;"_AZ",IF(D19="Perry",A18&amp;"_PB",IF(D19="Gina",A18&amp;"_GB",IF(D19="Cameron",A18&amp;"_CA",IF(D19="Bruno",A18&amp;"_BDS",IF(D19="Daniel",A18&amp;"_DR",IF(D19="Monet",A18&amp;"_MW","")))))))</f>
        <v>2017-02-22_G-009_AZ</v>
      </c>
      <c r="G19" s="33">
        <v>42829</v>
      </c>
      <c r="H19" s="33">
        <v>42831</v>
      </c>
      <c r="I19" s="158"/>
      <c r="J19" s="32" t="s">
        <v>0</v>
      </c>
      <c r="K19" s="158"/>
      <c r="L19" s="158"/>
      <c r="M19" s="38" t="s">
        <v>1142</v>
      </c>
      <c r="N19" s="121"/>
      <c r="O19" s="120"/>
    </row>
    <row r="20" spans="1:15" x14ac:dyDescent="0.25">
      <c r="A20" s="158" t="s">
        <v>1143</v>
      </c>
      <c r="B20" s="158" t="s">
        <v>1144</v>
      </c>
      <c r="C20" s="158" t="s">
        <v>1052</v>
      </c>
      <c r="D20" s="32" t="s">
        <v>23</v>
      </c>
      <c r="E20" s="32" t="s">
        <v>24</v>
      </c>
      <c r="F20" s="25" t="str">
        <f>IF(D20="Amina",A20&amp;"_AZ",IF(D20="Perry",A20&amp;"_PB",IF(D20="Gina",A20&amp;"_GB",IF(D20="Cameron",A20&amp;"_CA",IF(D20="Bruno",A20&amp;"_BDS",IF(D20="Daniel",A20&amp;"_DR",IF(D20="Monet",A20&amp;"_MW","")))))))</f>
        <v>2017-02-22_G-010_CA</v>
      </c>
      <c r="G20" s="33">
        <v>42828</v>
      </c>
      <c r="H20" s="33">
        <v>42828</v>
      </c>
      <c r="I20" s="158" t="s">
        <v>51</v>
      </c>
      <c r="J20" s="32" t="str">
        <f>IF(AND(NOT(OR(G20="",G20="Ø")),H20=""),"In Progress",IF(AND(NOT(OR(H20="Ø",H20="")),NOT(OR(G20="Ø",G20=""))),"Completed",""))</f>
        <v>Completed</v>
      </c>
      <c r="K20" s="158" t="s">
        <v>2</v>
      </c>
      <c r="L20" s="158" t="str">
        <f>IF(K20="Untraceable","Ignore",IF(K20="Incomplete","Ignore",IF(K20="Other","Ignore","")))</f>
        <v>Ignore</v>
      </c>
      <c r="M20" s="38" t="s">
        <v>1145</v>
      </c>
      <c r="N20" s="121" t="s">
        <v>53</v>
      </c>
      <c r="O20" s="120"/>
    </row>
    <row r="21" spans="1:15" x14ac:dyDescent="0.25">
      <c r="A21" s="158"/>
      <c r="B21" s="158"/>
      <c r="C21" s="158"/>
      <c r="D21" s="32" t="s">
        <v>161</v>
      </c>
      <c r="E21" s="32" t="s">
        <v>24</v>
      </c>
      <c r="F21" s="25" t="str">
        <f>IF(D21="Amina",A20&amp;"_AZ",IF(D21="Perry",A20&amp;"_PB",IF(D21="Gina",A20&amp;"_GB",IF(D21="Cameron",A20&amp;"_CA",IF(D21="Bruno",A20&amp;"_BDS",IF(D21="Daniel",A20&amp;"_DR",IF(D21="Monet",A20&amp;"_MW","")))))))</f>
        <v>2017-02-22_G-010_BDS</v>
      </c>
      <c r="G21" s="33">
        <v>42829</v>
      </c>
      <c r="H21" s="33" t="s">
        <v>51</v>
      </c>
      <c r="I21" s="158"/>
      <c r="J21" s="32" t="s">
        <v>2</v>
      </c>
      <c r="K21" s="158"/>
      <c r="L21" s="158"/>
      <c r="M21" s="38" t="s">
        <v>1146</v>
      </c>
      <c r="N21" s="121"/>
      <c r="O21" s="120"/>
    </row>
    <row r="22" spans="1:15" x14ac:dyDescent="0.25">
      <c r="A22" s="158" t="s">
        <v>1147</v>
      </c>
      <c r="B22" s="158" t="s">
        <v>1148</v>
      </c>
      <c r="C22" s="158"/>
      <c r="D22" s="32" t="s">
        <v>187</v>
      </c>
      <c r="E22" s="32" t="s">
        <v>24</v>
      </c>
      <c r="F22" s="25" t="str">
        <f>IF(D22="Amina",A22&amp;"_AZ",IF(D22="Perry",A22&amp;"_PB",IF(D22="Gina",A22&amp;"_GB",IF(D22="Cameron",A22&amp;"_CA",IF(D22="Bruno",A22&amp;"_BDS",IF(D22="Daniel",A22&amp;"_DR",IF(D22="Monet",A22&amp;"_MW","")))))))</f>
        <v>2017-02-22_G-011_MW</v>
      </c>
      <c r="G22" s="33">
        <v>42828</v>
      </c>
      <c r="H22" s="33">
        <v>42837</v>
      </c>
      <c r="I22" s="160">
        <v>42873</v>
      </c>
      <c r="J22" s="32" t="s">
        <v>0</v>
      </c>
      <c r="K22" s="158" t="s">
        <v>0</v>
      </c>
      <c r="L22" s="158" t="s">
        <v>0</v>
      </c>
      <c r="M22" s="38" t="s">
        <v>1149</v>
      </c>
      <c r="N22" s="121" t="s">
        <v>25</v>
      </c>
      <c r="O22" s="120" t="s">
        <v>1150</v>
      </c>
    </row>
    <row r="23" spans="1:15" x14ac:dyDescent="0.25">
      <c r="A23" s="158"/>
      <c r="B23" s="158"/>
      <c r="C23" s="158"/>
      <c r="D23" s="32" t="s">
        <v>23</v>
      </c>
      <c r="E23" s="32" t="s">
        <v>24</v>
      </c>
      <c r="F23" s="25" t="str">
        <f>IF(D23="Amina",A22&amp;"_AZ",IF(D23="Perry",A22&amp;"_PB",IF(D23="Gina",A22&amp;"_GB",IF(D23="Cameron",A22&amp;"_CA",IF(D23="Bruno",A22&amp;"_BDS",IF(D23="Daniel",A22&amp;"_DR",IF(D23="Monet",A22&amp;"_MW","")))))))</f>
        <v>2017-02-22_G-011_CA</v>
      </c>
      <c r="G23" s="33">
        <v>42828</v>
      </c>
      <c r="H23" s="33">
        <v>42829</v>
      </c>
      <c r="I23" s="158"/>
      <c r="J23" s="32" t="str">
        <f>IF(AND(NOT(OR(G23="",G23="Ø")),H23=""),"In Progress",IF(AND(NOT(OR(H23="Ø",H23="")),NOT(OR(G23="Ø",G23=""))),"Completed",""))</f>
        <v>Completed</v>
      </c>
      <c r="K23" s="158"/>
      <c r="L23" s="158"/>
      <c r="M23" s="38" t="s">
        <v>1151</v>
      </c>
      <c r="N23" s="121"/>
      <c r="O23" s="120"/>
    </row>
    <row r="24" spans="1:15" x14ac:dyDescent="0.25">
      <c r="A24" s="161" t="s">
        <v>1152</v>
      </c>
      <c r="B24" s="158" t="s">
        <v>1153</v>
      </c>
      <c r="C24" s="158" t="s">
        <v>1112</v>
      </c>
      <c r="D24" s="21" t="s">
        <v>23</v>
      </c>
      <c r="E24" s="32" t="s">
        <v>24</v>
      </c>
      <c r="F24" s="25" t="str">
        <f>IF(D24="Amina",A24&amp;"_AZ",IF(D24="Perry",A24&amp;"_PB",IF(D24="Gina",A24&amp;"_GB",IF(D24="Cameron",A24&amp;"_CA",IF(D24="Bruno",A24&amp;"_BDS",IF(D24="Daniel",A24&amp;"_DR",IF(D24="Monet",A24&amp;"_MW","")))))))</f>
        <v>2017-02-22_G-012_CA</v>
      </c>
      <c r="G24" s="33">
        <v>42825</v>
      </c>
      <c r="H24" s="33">
        <v>42825</v>
      </c>
      <c r="I24" s="160">
        <v>42830</v>
      </c>
      <c r="J24" s="32" t="str">
        <f>IF(AND(NOT(OR(G24="",G24="Ø")),H24=""),"In Progress",IF(AND(NOT(OR(H24="Ø",H24="")),NOT(OR(G24="Ø",G24=""))),"Completed",""))</f>
        <v>Completed</v>
      </c>
      <c r="K24" s="158" t="str">
        <f>IF(OR(J24="In Progress",J25="In Progress"),"In Progress",IF(OR(AND(J24="Completed",J25="Untraceable"),AND(J24="Untraceable",J25="Completed")),"Review",IF(OR(AND(J24="Completed",J25="Incomplete"),AND(J24="Incomplete",J25="Completed")),"Review",IF(OR(AND(J24="Completed",J25="Other"),AND(J24="Other",J25="Completed")),"Review",IF(OR(AND(J24="Incomplete",J25="Untraceable"),AND(J24="Untraceable",J25="Incomplete")),"Review",IF(OR(AND(J24="Other",J25="Untraceable"),AND(J24="Untraceable",J25="Other")),"Review",IF(OR(AND(J24="Incomplete",J25="Other"),AND(J24="Other",J25="Incomplete")),"Review",IF(AND(NOT(OR(H24="Ø",H24="")),NOT(OR(H25="Ø",H25="")),I24=""),"In Progress",IF(AND(J24="Untraceable",J25="Untraceable"),"Untraceable",IF(AND(NOT(OR(H24="Ø",H24="")),NOT(OR(H25="Ø",H25="")),NOT(OR(I24="Ø",I24=""))),"Completed",IF(AND(J24="Incomplete",J25="Incomplete"),"Incomplete",IF(AND(J24="Other",J25="Other"),"Other",""))))))))))))</f>
        <v>Completed</v>
      </c>
      <c r="L24" s="158" t="s">
        <v>0</v>
      </c>
      <c r="M24" s="38" t="s">
        <v>1154</v>
      </c>
      <c r="N24" s="121" t="s">
        <v>25</v>
      </c>
      <c r="O24" s="120" t="s">
        <v>1155</v>
      </c>
    </row>
    <row r="25" spans="1:15" x14ac:dyDescent="0.25">
      <c r="A25" s="161"/>
      <c r="B25" s="158"/>
      <c r="C25" s="158"/>
      <c r="D25" s="21" t="s">
        <v>187</v>
      </c>
      <c r="E25" s="32" t="s">
        <v>24</v>
      </c>
      <c r="F25" s="25" t="str">
        <f>IF(D25="Amina",A24&amp;"_AZ",IF(D25="Perry",A24&amp;"_PB",IF(D25="Gina",A24&amp;"_GB",IF(D25="Cameron",A24&amp;"_CA",IF(D25="Bruno",A24&amp;"_BDS",IF(D25="Daniel",A24&amp;"_DR",IF(D25="Monet",A24&amp;"_MW","")))))))</f>
        <v>2017-02-22_G-012_MW</v>
      </c>
      <c r="G25" s="33">
        <v>42828</v>
      </c>
      <c r="H25" s="33">
        <v>42828</v>
      </c>
      <c r="I25" s="158"/>
      <c r="J25" s="32" t="str">
        <f>IF(AND(NOT(OR(G25="",G25="Ø")),H25=""),"In Progress",IF(AND(NOT(OR(H25="Ø",H25="")),NOT(OR(G25="Ø",G25=""))),"Completed",""))</f>
        <v>Completed</v>
      </c>
      <c r="K25" s="158"/>
      <c r="L25" s="158"/>
      <c r="M25" s="17"/>
      <c r="N25" s="121"/>
      <c r="O25" s="120"/>
    </row>
    <row r="26" spans="1:15" x14ac:dyDescent="0.25">
      <c r="A26" s="161" t="s">
        <v>1156</v>
      </c>
      <c r="B26" s="158" t="s">
        <v>1157</v>
      </c>
      <c r="C26" s="158" t="s">
        <v>1135</v>
      </c>
      <c r="D26" s="21" t="s">
        <v>23</v>
      </c>
      <c r="E26" s="32" t="s">
        <v>24</v>
      </c>
      <c r="F26" s="25" t="str">
        <f>IF(D26="Amina",A26&amp;"_AZ",IF(D26="Perry",A26&amp;"_PB",IF(D26="Gina",A26&amp;"_GB",IF(D26="Cameron",A26&amp;"_CA",IF(D26="Bruno",A26&amp;"_BDS",IF(D26="Daniel",A26&amp;"_DR",IF(D26="Monet",A26&amp;"_MW","")))))))</f>
        <v>2017-02-22_G-013_CA</v>
      </c>
      <c r="G26" s="33">
        <v>42825</v>
      </c>
      <c r="H26" s="33">
        <v>42828</v>
      </c>
      <c r="I26" s="160">
        <v>42828</v>
      </c>
      <c r="J26" s="32" t="str">
        <f>IF(AND(NOT(OR(G26="",G26="Ø")),H26=""),"In Progress",IF(AND(NOT(OR(H26="Ø",H26="")),NOT(OR(G26="Ø",G26=""))),"Completed",""))</f>
        <v>Completed</v>
      </c>
      <c r="K26" s="158" t="s">
        <v>2</v>
      </c>
      <c r="L26" s="158" t="s">
        <v>190</v>
      </c>
      <c r="M26" s="17" t="s">
        <v>1158</v>
      </c>
      <c r="N26" s="121" t="s">
        <v>53</v>
      </c>
      <c r="O26" s="120"/>
    </row>
    <row r="27" spans="1:15" x14ac:dyDescent="0.25">
      <c r="A27" s="162"/>
      <c r="B27" s="158"/>
      <c r="C27" s="158"/>
      <c r="D27" s="21" t="s">
        <v>161</v>
      </c>
      <c r="E27" s="32" t="s">
        <v>24</v>
      </c>
      <c r="F27" s="25" t="str">
        <f>IF(D27="Amina",A26&amp;"_AZ",IF(D27="Perry",A26&amp;"_PB",IF(D27="Gina",A26&amp;"_GB",IF(D27="Cameron",A26&amp;"_CA",IF(D27="Bruno",A26&amp;"_BDS",IF(D27="Daniel",A26&amp;"_DR",IF(D27="Monet",A26&amp;"_MW","")))))))</f>
        <v>2017-02-22_G-013_BDS</v>
      </c>
      <c r="G27" s="33">
        <v>42828</v>
      </c>
      <c r="H27" s="33">
        <v>42828</v>
      </c>
      <c r="I27" s="158"/>
      <c r="J27" s="32" t="str">
        <f>IF(AND(NOT(OR(G27="",G27="Ø")),H27=""),"In Progress",IF(AND(NOT(OR(H27="Ø",H27="")),NOT(OR(G27="Ø",G27=""))),"Completed",""))</f>
        <v>Completed</v>
      </c>
      <c r="K27" s="158"/>
      <c r="L27" s="158"/>
      <c r="M27" s="17" t="s">
        <v>1159</v>
      </c>
      <c r="N27" s="121"/>
      <c r="O27" s="120"/>
    </row>
    <row r="28" spans="1:15" x14ac:dyDescent="0.25">
      <c r="A28" s="161" t="s">
        <v>1160</v>
      </c>
      <c r="B28" s="158" t="s">
        <v>1161</v>
      </c>
      <c r="C28" s="158" t="s">
        <v>1052</v>
      </c>
      <c r="D28" s="21" t="s">
        <v>23</v>
      </c>
      <c r="E28" s="32" t="s">
        <v>24</v>
      </c>
      <c r="F28" s="25" t="str">
        <f>IF(D28="Amina",A28&amp;"_AZ",IF(D28="Perry",A28&amp;"_PB",IF(D28="Gina",A28&amp;"_GB",IF(D28="Cameron",A28&amp;"_CA",IF(D28="Bruno",A28&amp;"_BDS",IF(D28="Daniel",A28&amp;"_DR",IF(D28="Monet",A28&amp;"_MW","")))))))</f>
        <v>2017-02-22_G-014_CA</v>
      </c>
      <c r="G28" s="33">
        <v>42828</v>
      </c>
      <c r="H28" s="33">
        <v>42829</v>
      </c>
      <c r="I28" s="160">
        <v>42830</v>
      </c>
      <c r="J28" s="32" t="s">
        <v>0</v>
      </c>
      <c r="K28" s="158" t="str">
        <f>IF(OR(J28="In Progress",J29="In Progress"),"In Progress",IF(OR(AND(J28="Completed",J29="Untraceable"),AND(J28="Untraceable",J29="Completed")),"Review",IF(OR(AND(J28="Completed",J29="Incomplete"),AND(J28="Incomplete",J29="Completed")),"Review",IF(OR(AND(J28="Completed",J29="Other"),AND(J28="Other",J29="Completed")),"Review",IF(OR(AND(J28="Incomplete",J29="Untraceable"),AND(J28="Untraceable",J29="Incomplete")),"Review",IF(OR(AND(J28="Other",J29="Untraceable"),AND(J28="Untraceable",J29="Other")),"Review",IF(OR(AND(J28="Incomplete",J29="Other"),AND(J28="Other",J29="Incomplete")),"Review",IF(AND(NOT(OR(H28="Ø",H28="")),NOT(OR(H29="Ø",H29="")),I28=""),"In Progress",IF(AND(J28="Untraceable",J29="Untraceable"),"Untraceable",IF(AND(NOT(OR(H28="Ø",H28="")),NOT(OR(H29="Ø",H29="")),NOT(OR(I28="Ø",I28=""))),"Completed",IF(AND(J28="Incomplete",J29="Incomplete"),"Incomplete",IF(AND(J28="Other",J29="Other"),"Other",""))))))))))))</f>
        <v>Completed</v>
      </c>
      <c r="L28" s="158" t="s">
        <v>0</v>
      </c>
      <c r="M28" s="17" t="s">
        <v>1162</v>
      </c>
      <c r="N28" s="121" t="s">
        <v>25</v>
      </c>
      <c r="O28" s="120" t="s">
        <v>1163</v>
      </c>
    </row>
    <row r="29" spans="1:15" x14ac:dyDescent="0.25">
      <c r="A29" s="162"/>
      <c r="B29" s="158"/>
      <c r="C29" s="158"/>
      <c r="D29" s="21" t="s">
        <v>161</v>
      </c>
      <c r="E29" s="32" t="s">
        <v>24</v>
      </c>
      <c r="F29" s="25" t="str">
        <f>IF(D29="Amina",A28&amp;"_AZ",IF(D29="Perry",A28&amp;"_PB",IF(D29="Gina",A28&amp;"_GB",IF(D29="Cameron",A28&amp;"_CA",IF(D29="Bruno",A28&amp;"_BDS",IF(D29="Daniel",A28&amp;"_DR",IF(D29="Monet",A28&amp;"_MW","")))))))</f>
        <v>2017-02-22_G-014_BDS</v>
      </c>
      <c r="G29" s="33">
        <v>42828</v>
      </c>
      <c r="H29" s="33">
        <v>42829</v>
      </c>
      <c r="I29" s="158"/>
      <c r="J29" s="32" t="str">
        <f>IF(AND(NOT(OR(G29="",G29="Ø")),H29=""),"In Progress",IF(AND(NOT(OR(H29="Ø",H29="")),NOT(OR(G29="Ø",G29=""))),"Completed",""))</f>
        <v>Completed</v>
      </c>
      <c r="K29" s="158"/>
      <c r="L29" s="158"/>
      <c r="M29" s="17" t="s">
        <v>1164</v>
      </c>
      <c r="N29" s="121"/>
      <c r="O29" s="120"/>
    </row>
    <row r="30" spans="1:15" x14ac:dyDescent="0.25">
      <c r="A30" s="161" t="s">
        <v>1165</v>
      </c>
      <c r="B30" s="158" t="s">
        <v>1166</v>
      </c>
      <c r="C30" s="158" t="s">
        <v>1167</v>
      </c>
      <c r="D30" s="21" t="s">
        <v>23</v>
      </c>
      <c r="E30" s="32" t="s">
        <v>24</v>
      </c>
      <c r="F30" s="25" t="str">
        <f>IF(D30="Amina",A30&amp;"_AZ",IF(D30="Perry",A30&amp;"_PB",IF(D30="Gina",A30&amp;"_GB",IF(D30="Cameron",A30&amp;"_CA",IF(D30="Bruno",A30&amp;"_BDS",IF(D30="Daniel",A30&amp;"_DR",IF(D30="Monet",A30&amp;"_MW","")))))))</f>
        <v>2017-02-22_G-015_CA</v>
      </c>
      <c r="G30" s="33">
        <v>42830</v>
      </c>
      <c r="H30" s="33">
        <v>42830</v>
      </c>
      <c r="I30" s="160">
        <v>42845</v>
      </c>
      <c r="J30" s="32" t="str">
        <f>IF(AND(NOT(OR(G30="",G30="Ø")),H30=""),"In Progress",IF(AND(NOT(OR(H30="Ø",H30="")),NOT(OR(G30="Ø",G30=""))),"Completed",""))</f>
        <v>Completed</v>
      </c>
      <c r="K30" s="158" t="s">
        <v>2</v>
      </c>
      <c r="L30" s="158" t="s">
        <v>190</v>
      </c>
      <c r="M30" s="17" t="s">
        <v>1168</v>
      </c>
      <c r="N30" s="121" t="s">
        <v>53</v>
      </c>
      <c r="O30" s="120"/>
    </row>
    <row r="31" spans="1:15" x14ac:dyDescent="0.25">
      <c r="A31" s="162"/>
      <c r="B31" s="158"/>
      <c r="C31" s="158"/>
      <c r="D31" s="21" t="s">
        <v>27</v>
      </c>
      <c r="E31" s="32" t="s">
        <v>24</v>
      </c>
      <c r="F31" s="25" t="str">
        <f>IF(D31="Amina",A30&amp;"_AZ",IF(D31="Perry",A30&amp;"_PB",IF(D31="Gina",A30&amp;"_GB",IF(D31="Cameron",A30&amp;"_CA",IF(D31="Bruno",A30&amp;"_BDS",IF(D31="Daniel",A30&amp;"_DR",IF(D31="Monet",A30&amp;"_MW","")))))))</f>
        <v>2017-02-22_G-015_GB</v>
      </c>
      <c r="G31" s="33">
        <v>42830</v>
      </c>
      <c r="H31" s="33">
        <v>42835</v>
      </c>
      <c r="I31" s="158"/>
      <c r="J31" s="32" t="str">
        <f>IF(AND(NOT(OR(G31="",G31="Ø")),H31=""),"In Progress",IF(AND(NOT(OR(H31="Ø",H31="")),NOT(OR(G31="Ø",G31=""))),"Completed",""))</f>
        <v>Completed</v>
      </c>
      <c r="K31" s="158"/>
      <c r="L31" s="158"/>
      <c r="M31" s="17"/>
      <c r="N31" s="121"/>
      <c r="O31" s="120"/>
    </row>
    <row r="32" spans="1:15" x14ac:dyDescent="0.25">
      <c r="A32" s="160" t="s">
        <v>1169</v>
      </c>
      <c r="B32" s="158" t="s">
        <v>1170</v>
      </c>
      <c r="C32" s="158" t="s">
        <v>1135</v>
      </c>
      <c r="D32" s="21" t="s">
        <v>113</v>
      </c>
      <c r="E32" s="32" t="s">
        <v>24</v>
      </c>
      <c r="F32" s="25" t="str">
        <f>IF(D32="Amina",A32&amp;"_AZ",IF(D32="Perry",A32&amp;"_PB",IF(D32="Gina",A32&amp;"_GB",IF(D32="Cameron",A32&amp;"_CA",IF(D32="Bruno",A32&amp;"_BDS",IF(D32="Daniel",A32&amp;"_DR",IF(D32="Monet",A32&amp;"_MW","")))))))</f>
        <v>2017-02-22_G-016_DR</v>
      </c>
      <c r="G32" s="33">
        <v>42832</v>
      </c>
      <c r="H32" s="33">
        <v>42874</v>
      </c>
      <c r="I32" s="160">
        <v>42874</v>
      </c>
      <c r="J32" s="32" t="s">
        <v>0</v>
      </c>
      <c r="K32" s="158" t="str">
        <f>IF(OR(J32="In Progress",J33="In Progress"),"In Progress",IF(OR(AND(J32="Completed",J33="Untraceable"),AND(J32="Untraceable",J33="Completed")),"Review",IF(OR(AND(J32="Completed",J33="Incomplete"),AND(J32="Incomplete",J33="Completed")),"Review",IF(OR(AND(J32="Completed",J33="Other"),AND(J32="Other",J33="Completed")),"Review",IF(OR(AND(J32="Incomplete",J33="Untraceable"),AND(J32="Untraceable",J33="Incomplete")),"Review",IF(OR(AND(J32="Other",J33="Untraceable"),AND(J32="Untraceable",J33="Other")),"Review",IF(OR(AND(J32="Incomplete",J33="Other"),AND(J32="Other",J33="Incomplete")),"Review",IF(AND(NOT(OR(H32="Ø",H32="")),NOT(OR(H33="Ø",H33="")),I32=""),"In Progress",IF(AND(J32="Untraceable",J33="Untraceable"),"Untraceable",IF(AND(NOT(OR(H32="Ø",H32="")),NOT(OR(H33="Ø",H33="")),NOT(OR(I32="Ø",I32=""))),"Completed",IF(AND(J32="Incomplete",J33="Incomplete"),"Incomplete",IF(AND(J32="Other",J33="Other"),"Other",""))))))))))))</f>
        <v>Completed</v>
      </c>
      <c r="L32" s="158" t="s">
        <v>0</v>
      </c>
      <c r="M32" s="39" t="s">
        <v>887</v>
      </c>
      <c r="N32" s="121" t="str">
        <f>IF(NOT(A32=""),"In Progress","")</f>
        <v>In Progress</v>
      </c>
      <c r="O32" s="120"/>
    </row>
    <row r="33" spans="1:15" x14ac:dyDescent="0.25">
      <c r="A33" s="158"/>
      <c r="B33" s="158"/>
      <c r="C33" s="158"/>
      <c r="D33" s="21" t="s">
        <v>32</v>
      </c>
      <c r="E33" s="32" t="s">
        <v>24</v>
      </c>
      <c r="F33" s="25" t="str">
        <f>IF(D33="Amina",A32&amp;"_AZ",IF(D33="Perry",A32&amp;"_PB",IF(D33="Gina",A32&amp;"_GB",IF(D33="Cameron",A32&amp;"_CA",IF(D33="Bruno",A32&amp;"_BDS",IF(D33="Daniel",A32&amp;"_DR",IF(D33="Monet",A32&amp;"_MW","")))))))</f>
        <v>2017-02-22_G-016_AZ</v>
      </c>
      <c r="G33" s="33">
        <v>42832</v>
      </c>
      <c r="H33" s="33">
        <v>42832</v>
      </c>
      <c r="I33" s="158"/>
      <c r="J33" s="32" t="str">
        <f t="shared" ref="J33:J47" si="0">IF(AND(NOT(OR(G33="",G33="Ø")),H33=""),"In Progress",IF(AND(NOT(OR(H33="Ø",H33="")),NOT(OR(G33="Ø",G33=""))),"Completed",""))</f>
        <v>Completed</v>
      </c>
      <c r="K33" s="158"/>
      <c r="L33" s="158"/>
      <c r="M33" s="38"/>
      <c r="N33" s="121"/>
      <c r="O33" s="120"/>
    </row>
    <row r="34" spans="1:15" x14ac:dyDescent="0.25">
      <c r="A34" s="160" t="s">
        <v>1171</v>
      </c>
      <c r="B34" s="158" t="s">
        <v>1172</v>
      </c>
      <c r="C34" s="158" t="s">
        <v>1135</v>
      </c>
      <c r="D34" s="21" t="s">
        <v>113</v>
      </c>
      <c r="E34" s="32" t="s">
        <v>24</v>
      </c>
      <c r="F34" s="25" t="str">
        <f>IF(D34="Amina",A34&amp;"_AZ",IF(D34="Perry",A34&amp;"_PB",IF(D34="Gina",A34&amp;"_GB",IF(D34="Cameron",A34&amp;"_CA",IF(D34="Bruno",A34&amp;"_BDS",IF(D34="Daniel",A34&amp;"_DR",IF(D34="Monet",A34&amp;"_MW","")))))))</f>
        <v>2017-02-22_G-017_DR</v>
      </c>
      <c r="G34" s="33">
        <v>42832</v>
      </c>
      <c r="H34" s="33">
        <v>42832</v>
      </c>
      <c r="I34" s="160">
        <v>42832</v>
      </c>
      <c r="J34" s="32" t="str">
        <f t="shared" si="0"/>
        <v>Completed</v>
      </c>
      <c r="K34" s="158" t="str">
        <f>IF(OR(J34="In Progress",J35="In Progress"),"In Progress",IF(OR(AND(J34="Completed",J35="Untraceable"),AND(J34="Untraceable",J35="Completed")),"Review",IF(OR(AND(J34="Completed",J35="Incomplete"),AND(J34="Incomplete",J35="Completed")),"Review",IF(OR(AND(J34="Completed",J35="Other"),AND(J34="Other",J35="Completed")),"Review",IF(OR(AND(J34="Incomplete",J35="Untraceable"),AND(J34="Untraceable",J35="Incomplete")),"Review",IF(OR(AND(J34="Other",J35="Untraceable"),AND(J34="Untraceable",J35="Other")),"Review",IF(OR(AND(J34="Incomplete",J35="Other"),AND(J34="Other",J35="Incomplete")),"Review",IF(AND(NOT(OR(H34="Ø",H34="")),NOT(OR(H35="Ø",H35="")),I34=""),"In Progress",IF(AND(J34="Untraceable",J35="Untraceable"),"Untraceable",IF(AND(NOT(OR(H34="Ø",H34="")),NOT(OR(H35="Ø",H35="")),NOT(OR(I34="Ø",I34=""))),"Completed",IF(AND(J34="Incomplete",J35="Incomplete"),"Incomplete",IF(AND(J34="Other",J35="Other"),"Other",""))))))))))))</f>
        <v>Completed</v>
      </c>
      <c r="L34" s="158" t="s">
        <v>0</v>
      </c>
      <c r="M34" s="34" t="s">
        <v>1173</v>
      </c>
      <c r="N34" s="121" t="str">
        <f>IF(NOT(A34=""),"In Progress","")</f>
        <v>In Progress</v>
      </c>
      <c r="O34" s="120"/>
    </row>
    <row r="35" spans="1:15" x14ac:dyDescent="0.25">
      <c r="A35" s="158"/>
      <c r="B35" s="158"/>
      <c r="C35" s="158"/>
      <c r="D35" s="21" t="s">
        <v>187</v>
      </c>
      <c r="E35" s="32" t="s">
        <v>24</v>
      </c>
      <c r="F35" s="25" t="str">
        <f>IF(D35="Amina",A34&amp;"_AZ",IF(D35="Perry",A34&amp;"_PB",IF(D35="Gina",A34&amp;"_GB",IF(D35="Cameron",A34&amp;"_CA",IF(D35="Bruno",A34&amp;"_BDS",IF(D35="Daniel",A34&amp;"_DR",IF(D35="Monet",A34&amp;"_MW","")))))))</f>
        <v>2017-02-22_G-017_MW</v>
      </c>
      <c r="G35" s="33">
        <v>42832</v>
      </c>
      <c r="H35" s="33">
        <v>42832</v>
      </c>
      <c r="I35" s="158"/>
      <c r="J35" s="32" t="str">
        <f t="shared" si="0"/>
        <v>Completed</v>
      </c>
      <c r="K35" s="158"/>
      <c r="L35" s="158"/>
      <c r="M35" s="17"/>
      <c r="N35" s="121"/>
      <c r="O35" s="120"/>
    </row>
    <row r="36" spans="1:15" x14ac:dyDescent="0.25">
      <c r="A36" s="160" t="s">
        <v>1174</v>
      </c>
      <c r="B36" s="158" t="s">
        <v>1175</v>
      </c>
      <c r="C36" s="158" t="s">
        <v>1135</v>
      </c>
      <c r="D36" s="21" t="s">
        <v>113</v>
      </c>
      <c r="E36" s="32" t="s">
        <v>24</v>
      </c>
      <c r="F36" s="25" t="str">
        <f>IF(D36="Amina",A36&amp;"_AZ",IF(D36="Perry",A36&amp;"_PB",IF(D36="Gina",A36&amp;"_GB",IF(D36="Cameron",A36&amp;"_CA",IF(D36="Bruno",A36&amp;"_BDS",IF(D36="Daniel",A36&amp;"_DR",IF(D36="Monet",A36&amp;"_MW","")))))))</f>
        <v>2017-02-22_G-018_DR</v>
      </c>
      <c r="G36" s="33">
        <v>42832</v>
      </c>
      <c r="H36" s="33">
        <v>42832</v>
      </c>
      <c r="I36" s="160">
        <v>42835</v>
      </c>
      <c r="J36" s="32" t="str">
        <f t="shared" si="0"/>
        <v>Completed</v>
      </c>
      <c r="K36" s="158" t="str">
        <f>IF(OR(J36="In Progress",J37="In Progress"),"In Progress",IF(OR(AND(J36="Completed",J37="Untraceable"),AND(J36="Untraceable",J37="Completed")),"Review",IF(OR(AND(J36="Completed",J37="Incomplete"),AND(J36="Incomplete",J37="Completed")),"Review",IF(OR(AND(J36="Completed",J37="Other"),AND(J36="Other",J37="Completed")),"Review",IF(OR(AND(J36="Incomplete",J37="Untraceable"),AND(J36="Untraceable",J37="Incomplete")),"Review",IF(OR(AND(J36="Other",J37="Untraceable"),AND(J36="Untraceable",J37="Other")),"Review",IF(OR(AND(J36="Incomplete",J37="Other"),AND(J36="Other",J37="Incomplete")),"Review",IF(AND(NOT(OR(H36="Ø",H36="")),NOT(OR(H37="Ø",H37="")),I36=""),"In Progress",IF(AND(J36="Untraceable",J37="Untraceable"),"Untraceable",IF(AND(NOT(OR(H36="Ø",H36="")),NOT(OR(H37="Ø",H37="")),NOT(OR(I36="Ø",I36=""))),"Completed",IF(AND(J36="Incomplete",J37="Incomplete"),"Incomplete",IF(AND(J36="Other",J37="Other"),"Other",""))))))))))))</f>
        <v>Completed</v>
      </c>
      <c r="L36" s="158" t="s">
        <v>0</v>
      </c>
      <c r="M36" s="34" t="s">
        <v>1173</v>
      </c>
      <c r="N36" s="121" t="str">
        <f>IF(NOT(A36=""),"In Progress","")</f>
        <v>In Progress</v>
      </c>
      <c r="O36" s="120"/>
    </row>
    <row r="37" spans="1:15" x14ac:dyDescent="0.25">
      <c r="A37" s="158"/>
      <c r="B37" s="158"/>
      <c r="C37" s="158"/>
      <c r="D37" s="21" t="s">
        <v>187</v>
      </c>
      <c r="E37" s="32" t="s">
        <v>24</v>
      </c>
      <c r="F37" s="25" t="str">
        <f>IF(D37="Amina",A36&amp;"_AZ",IF(D37="Perry",A36&amp;"_PB",IF(D37="Gina",A36&amp;"_GB",IF(D37="Cameron",A36&amp;"_CA",IF(D37="Bruno",A36&amp;"_BDS",IF(D37="Daniel",A36&amp;"_DR",IF(D37="Monet",A36&amp;"_MW","")))))))</f>
        <v>2017-02-22_G-018_MW</v>
      </c>
      <c r="G37" s="33">
        <v>42832</v>
      </c>
      <c r="H37" s="33">
        <v>42832</v>
      </c>
      <c r="I37" s="158"/>
      <c r="J37" s="32" t="str">
        <f t="shared" si="0"/>
        <v>Completed</v>
      </c>
      <c r="K37" s="158"/>
      <c r="L37" s="158"/>
      <c r="M37" s="17"/>
      <c r="N37" s="121"/>
      <c r="O37" s="120"/>
    </row>
    <row r="38" spans="1:15" x14ac:dyDescent="0.25">
      <c r="A38" s="160" t="s">
        <v>1176</v>
      </c>
      <c r="B38" s="158" t="s">
        <v>1177</v>
      </c>
      <c r="C38" s="158" t="s">
        <v>1135</v>
      </c>
      <c r="D38" s="21" t="s">
        <v>113</v>
      </c>
      <c r="E38" s="32" t="s">
        <v>24</v>
      </c>
      <c r="F38" s="25" t="str">
        <f>IF(D38="Amina",A38&amp;"_AZ",IF(D38="Perry",A38&amp;"_PB",IF(D38="Gina",A38&amp;"_GB",IF(D38="Cameron",A38&amp;"_CA",IF(D38="Bruno",A38&amp;"_BDS",IF(D38="Daniel",A38&amp;"_DR",IF(D38="Monet",A38&amp;"_MW","")))))))</f>
        <v>2017-02-22_G-019_DR</v>
      </c>
      <c r="G38" s="33">
        <v>42832</v>
      </c>
      <c r="H38" s="33">
        <v>42832</v>
      </c>
      <c r="I38" s="160">
        <v>42835</v>
      </c>
      <c r="J38" s="32" t="str">
        <f t="shared" si="0"/>
        <v>Completed</v>
      </c>
      <c r="K38" s="158" t="str">
        <f>IF(OR(J38="In Progress",J39="In Progress"),"In Progress",IF(OR(AND(J38="Completed",J39="Untraceable"),AND(J38="Untraceable",J39="Completed")),"Review",IF(OR(AND(J38="Completed",J39="Incomplete"),AND(J38="Incomplete",J39="Completed")),"Review",IF(OR(AND(J38="Completed",J39="Other"),AND(J38="Other",J39="Completed")),"Review",IF(OR(AND(J38="Incomplete",J39="Untraceable"),AND(J38="Untraceable",J39="Incomplete")),"Review",IF(OR(AND(J38="Other",J39="Untraceable"),AND(J38="Untraceable",J39="Other")),"Review",IF(OR(AND(J38="Incomplete",J39="Other"),AND(J38="Other",J39="Incomplete")),"Review",IF(AND(NOT(OR(H38="Ø",H38="")),NOT(OR(H39="Ø",H39="")),I38=""),"In Progress",IF(AND(J38="Untraceable",J39="Untraceable"),"Untraceable",IF(AND(NOT(OR(H38="Ø",H38="")),NOT(OR(H39="Ø",H39="")),NOT(OR(I38="Ø",I38=""))),"Completed",IF(AND(J38="Incomplete",J39="Incomplete"),"Incomplete",IF(AND(J38="Other",J39="Other"),"Other",""))))))))))))</f>
        <v>Completed</v>
      </c>
      <c r="L38" s="158" t="s">
        <v>0</v>
      </c>
      <c r="M38" s="34" t="s">
        <v>1058</v>
      </c>
      <c r="N38" s="121" t="str">
        <f>IF(NOT(A38=""),"In Progress","")</f>
        <v>In Progress</v>
      </c>
      <c r="O38" s="120"/>
    </row>
    <row r="39" spans="1:15" x14ac:dyDescent="0.25">
      <c r="A39" s="158"/>
      <c r="B39" s="158"/>
      <c r="C39" s="158"/>
      <c r="D39" s="21" t="s">
        <v>187</v>
      </c>
      <c r="E39" s="32" t="s">
        <v>24</v>
      </c>
      <c r="F39" s="25" t="str">
        <f>IF(D39="Amina",A38&amp;"_AZ",IF(D39="Perry",A38&amp;"_PB",IF(D39="Gina",A38&amp;"_GB",IF(D39="Cameron",A38&amp;"_CA",IF(D39="Bruno",A38&amp;"_BDS",IF(D39="Daniel",A38&amp;"_DR",IF(D39="Monet",A38&amp;"_MW","")))))))</f>
        <v>2017-02-22_G-019_MW</v>
      </c>
      <c r="G39" s="33">
        <v>42832</v>
      </c>
      <c r="H39" s="33">
        <v>42832</v>
      </c>
      <c r="I39" s="158"/>
      <c r="J39" s="32" t="str">
        <f t="shared" si="0"/>
        <v>Completed</v>
      </c>
      <c r="K39" s="158"/>
      <c r="L39" s="158"/>
      <c r="M39" s="17"/>
      <c r="N39" s="121"/>
      <c r="O39" s="120"/>
    </row>
    <row r="40" spans="1:15" x14ac:dyDescent="0.25">
      <c r="A40" s="160" t="s">
        <v>1178</v>
      </c>
      <c r="B40" s="158" t="s">
        <v>1179</v>
      </c>
      <c r="C40" s="158" t="s">
        <v>1135</v>
      </c>
      <c r="D40" s="21" t="s">
        <v>113</v>
      </c>
      <c r="E40" s="32" t="s">
        <v>24</v>
      </c>
      <c r="F40" s="25" t="str">
        <f>IF(D40="Amina",A40&amp;"_AZ",IF(D40="Perry",A40&amp;"_PB",IF(D40="Gina",A40&amp;"_GB",IF(D40="Cameron",A40&amp;"_CA",IF(D40="Bruno",A40&amp;"_BDS",IF(D40="Daniel",A40&amp;"_DR",IF(D40="Monet",A40&amp;"_MW","")))))))</f>
        <v>2017-02-22_G-020_DR</v>
      </c>
      <c r="G40" s="33">
        <v>42832</v>
      </c>
      <c r="H40" s="33">
        <v>42832</v>
      </c>
      <c r="I40" s="160">
        <v>42836</v>
      </c>
      <c r="J40" s="32" t="str">
        <f t="shared" si="0"/>
        <v>Completed</v>
      </c>
      <c r="K40" s="158" t="str">
        <f>IF(OR(J40="In Progress",J41="In Progress"),"In Progress",IF(OR(AND(J40="Completed",J41="Untraceable"),AND(J40="Untraceable",J41="Completed")),"Review",IF(OR(AND(J40="Completed",J41="Incomplete"),AND(J40="Incomplete",J41="Completed")),"Review",IF(OR(AND(J40="Completed",J41="Other"),AND(J40="Other",J41="Completed")),"Review",IF(OR(AND(J40="Incomplete",J41="Untraceable"),AND(J40="Untraceable",J41="Incomplete")),"Review",IF(OR(AND(J40="Other",J41="Untraceable"),AND(J40="Untraceable",J41="Other")),"Review",IF(OR(AND(J40="Incomplete",J41="Other"),AND(J40="Other",J41="Incomplete")),"Review",IF(AND(NOT(OR(H40="Ø",H40="")),NOT(OR(H41="Ø",H41="")),I40=""),"In Progress",IF(AND(J40="Untraceable",J41="Untraceable"),"Untraceable",IF(AND(NOT(OR(H40="Ø",H40="")),NOT(OR(H41="Ø",H41="")),NOT(OR(I40="Ø",I40=""))),"Completed",IF(AND(J40="Incomplete",J41="Incomplete"),"Incomplete",IF(AND(J40="Other",J41="Other"),"Other",""))))))))))))</f>
        <v>Completed</v>
      </c>
      <c r="L40" s="158" t="s">
        <v>0</v>
      </c>
      <c r="M40" s="34" t="s">
        <v>1173</v>
      </c>
      <c r="N40" s="121" t="str">
        <f>IF(NOT(A40=""),"In Progress","")</f>
        <v>In Progress</v>
      </c>
      <c r="O40" s="120"/>
    </row>
    <row r="41" spans="1:15" x14ac:dyDescent="0.25">
      <c r="A41" s="158"/>
      <c r="B41" s="158"/>
      <c r="C41" s="158"/>
      <c r="D41" s="21" t="s">
        <v>32</v>
      </c>
      <c r="E41" s="32" t="s">
        <v>24</v>
      </c>
      <c r="F41" s="25" t="str">
        <f>IF(D41="Amina",A40&amp;"_AZ",IF(D41="Perry",A40&amp;"_PB",IF(D41="Gina",A40&amp;"_GB",IF(D41="Cameron",A40&amp;"_CA",IF(D41="Bruno",A40&amp;"_BDS",IF(D41="Daniel",A40&amp;"_DR",IF(D41="Monet",A40&amp;"_MW","")))))))</f>
        <v>2017-02-22_G-020_AZ</v>
      </c>
      <c r="G41" s="33">
        <v>42832</v>
      </c>
      <c r="H41" s="33">
        <v>42832</v>
      </c>
      <c r="I41" s="158"/>
      <c r="J41" s="32" t="str">
        <f t="shared" si="0"/>
        <v>Completed</v>
      </c>
      <c r="K41" s="158"/>
      <c r="L41" s="158"/>
      <c r="M41" s="17" t="s">
        <v>1180</v>
      </c>
      <c r="N41" s="121"/>
      <c r="O41" s="120"/>
    </row>
    <row r="42" spans="1:15" x14ac:dyDescent="0.25">
      <c r="A42" s="160" t="s">
        <v>1181</v>
      </c>
      <c r="B42" s="158" t="s">
        <v>1182</v>
      </c>
      <c r="C42" s="158" t="s">
        <v>1135</v>
      </c>
      <c r="D42" s="21" t="s">
        <v>113</v>
      </c>
      <c r="E42" s="32" t="s">
        <v>24</v>
      </c>
      <c r="F42" s="25" t="str">
        <f>IF(D42="Amina",A42&amp;"_AZ",IF(D42="Perry",A42&amp;"_PB",IF(D42="Gina",A42&amp;"_GB",IF(D42="Cameron",A42&amp;"_CA",IF(D42="Bruno",A42&amp;"_BDS",IF(D42="Daniel",A42&amp;"_DR",IF(D42="Monet",A42&amp;"_MW","")))))))</f>
        <v>2017-02-22_G-021_DR</v>
      </c>
      <c r="G42" s="33">
        <v>42832</v>
      </c>
      <c r="H42" s="33">
        <v>42832</v>
      </c>
      <c r="I42" s="160">
        <v>42836</v>
      </c>
      <c r="J42" s="32" t="str">
        <f t="shared" si="0"/>
        <v>Completed</v>
      </c>
      <c r="K42" s="158" t="str">
        <f>IF(OR(J42="In Progress",J43="In Progress"),"In Progress",IF(OR(AND(J42="Completed",J43="Untraceable"),AND(J42="Untraceable",J43="Completed")),"Review",IF(OR(AND(J42="Completed",J43="Incomplete"),AND(J42="Incomplete",J43="Completed")),"Review",IF(OR(AND(J42="Completed",J43="Other"),AND(J42="Other",J43="Completed")),"Review",IF(OR(AND(J42="Incomplete",J43="Untraceable"),AND(J42="Untraceable",J43="Incomplete")),"Review",IF(OR(AND(J42="Other",J43="Untraceable"),AND(J42="Untraceable",J43="Other")),"Review",IF(OR(AND(J42="Incomplete",J43="Other"),AND(J42="Other",J43="Incomplete")),"Review",IF(AND(NOT(OR(H42="Ø",H42="")),NOT(OR(H43="Ø",H43="")),I42=""),"In Progress",IF(AND(J42="Untraceable",J43="Untraceable"),"Untraceable",IF(AND(NOT(OR(H42="Ø",H42="")),NOT(OR(H43="Ø",H43="")),NOT(OR(I42="Ø",I42=""))),"Completed",IF(AND(J42="Incomplete",J43="Incomplete"),"Incomplete",IF(AND(J42="Other",J43="Other"),"Other",""))))))))))))</f>
        <v>Completed</v>
      </c>
      <c r="L42" s="158" t="s">
        <v>0</v>
      </c>
      <c r="M42" s="34" t="s">
        <v>1058</v>
      </c>
      <c r="N42" s="121" t="str">
        <f>IF(NOT(A42=""),"In Progress","")</f>
        <v>In Progress</v>
      </c>
      <c r="O42" s="120"/>
    </row>
    <row r="43" spans="1:15" x14ac:dyDescent="0.25">
      <c r="A43" s="158"/>
      <c r="B43" s="158"/>
      <c r="C43" s="158"/>
      <c r="D43" s="21" t="s">
        <v>32</v>
      </c>
      <c r="E43" s="32" t="s">
        <v>24</v>
      </c>
      <c r="F43" s="25" t="str">
        <f>IF(D43="Amina",A42&amp;"_AZ",IF(D43="Perry",A42&amp;"_PB",IF(D43="Gina",A42&amp;"_GB",IF(D43="Cameron",A42&amp;"_CA",IF(D43="Bruno",A42&amp;"_BDS",IF(D43="Daniel",A42&amp;"_DR",IF(D43="Monet",A42&amp;"_MW","")))))))</f>
        <v>2017-02-22_G-021_AZ</v>
      </c>
      <c r="G43" s="33">
        <v>42832</v>
      </c>
      <c r="H43" s="33">
        <v>42832</v>
      </c>
      <c r="I43" s="158"/>
      <c r="J43" s="32" t="str">
        <f t="shared" si="0"/>
        <v>Completed</v>
      </c>
      <c r="K43" s="158"/>
      <c r="L43" s="158"/>
      <c r="M43" s="17"/>
      <c r="N43" s="121"/>
      <c r="O43" s="120"/>
    </row>
    <row r="44" spans="1:15" x14ac:dyDescent="0.25">
      <c r="A44" s="160" t="s">
        <v>1183</v>
      </c>
      <c r="B44" s="158" t="s">
        <v>1184</v>
      </c>
      <c r="C44" s="158" t="s">
        <v>1135</v>
      </c>
      <c r="D44" s="21" t="s">
        <v>32</v>
      </c>
      <c r="E44" s="32" t="s">
        <v>24</v>
      </c>
      <c r="F44" s="25" t="str">
        <f>IF(D44="Amina",A44&amp;"_AZ",IF(D44="Perry",A44&amp;"_PB",IF(D44="Gina",A44&amp;"_GB",IF(D44="Cameron",A44&amp;"_CA",IF(D44="Bruno",A44&amp;"_BDS",IF(D44="Daniel",A44&amp;"_DR",IF(D44="Monet",A44&amp;"_MW","")))))))</f>
        <v>2017-02-22_G-022_AZ</v>
      </c>
      <c r="G44" s="33">
        <v>42832</v>
      </c>
      <c r="H44" s="33">
        <v>42832</v>
      </c>
      <c r="I44" s="160">
        <v>42837</v>
      </c>
      <c r="J44" s="32" t="str">
        <f t="shared" si="0"/>
        <v>Completed</v>
      </c>
      <c r="K44" s="158" t="s">
        <v>0</v>
      </c>
      <c r="L44" s="158" t="s">
        <v>0</v>
      </c>
      <c r="M44" s="34" t="s">
        <v>1058</v>
      </c>
      <c r="N44" s="121" t="str">
        <f>IF(NOT(A44=""),"In Progress","")</f>
        <v>In Progress</v>
      </c>
      <c r="O44" s="120"/>
    </row>
    <row r="45" spans="1:15" x14ac:dyDescent="0.25">
      <c r="A45" s="158"/>
      <c r="B45" s="158"/>
      <c r="C45" s="158"/>
      <c r="D45" s="21" t="s">
        <v>187</v>
      </c>
      <c r="E45" s="32" t="s">
        <v>24</v>
      </c>
      <c r="F45" s="25" t="str">
        <f>IF(D45="Amina",A44&amp;"_AZ",IF(D45="Perry",A44&amp;"_PB",IF(D45="Gina",A44&amp;"_GB",IF(D45="Cameron",A44&amp;"_CA",IF(D45="Bruno",A44&amp;"_BDS",IF(D45="Daniel",A44&amp;"_DR",IF(D45="Monet",A44&amp;"_MW","")))))))</f>
        <v>2017-02-22_G-022_MW</v>
      </c>
      <c r="G45" s="33">
        <v>42832</v>
      </c>
      <c r="H45" s="33">
        <v>42835</v>
      </c>
      <c r="I45" s="158"/>
      <c r="J45" s="32" t="str">
        <f t="shared" si="0"/>
        <v>Completed</v>
      </c>
      <c r="K45" s="158"/>
      <c r="L45" s="158"/>
      <c r="M45" s="17"/>
      <c r="N45" s="121"/>
      <c r="O45" s="120"/>
    </row>
    <row r="46" spans="1:15" x14ac:dyDescent="0.25">
      <c r="A46" s="160" t="s">
        <v>1185</v>
      </c>
      <c r="B46" s="158" t="s">
        <v>1186</v>
      </c>
      <c r="C46" s="158" t="s">
        <v>1135</v>
      </c>
      <c r="D46" s="21" t="s">
        <v>23</v>
      </c>
      <c r="E46" s="32" t="s">
        <v>24</v>
      </c>
      <c r="F46" s="25" t="str">
        <f>IF(D46="Amina",A46&amp;"_AZ",IF(D46="Perry",A46&amp;"_PB",IF(D46="Gina",A46&amp;"_GB",IF(D46="Cameron",A46&amp;"_CA",IF(D46="Bruno",A46&amp;"_BDS",IF(D46="Daniel",A46&amp;"_DR",IF(D46="Monet",A46&amp;"_MW","")))))))</f>
        <v>2017-02-22_G-023_CA</v>
      </c>
      <c r="G46" s="33">
        <v>42831</v>
      </c>
      <c r="H46" s="33">
        <v>42831</v>
      </c>
      <c r="I46" s="160">
        <v>42836</v>
      </c>
      <c r="J46" s="32" t="str">
        <f t="shared" si="0"/>
        <v>Completed</v>
      </c>
      <c r="K46" s="158" t="str">
        <f>IF(OR(J46="In Progress",J47="In Progress"),"In Progress",IF(OR(AND(J46="Completed",J47="Untraceable"),AND(J46="Untraceable",J47="Completed")),"Review",IF(OR(AND(J46="Completed",J47="Incomplete"),AND(J46="Incomplete",J47="Completed")),"Review",IF(OR(AND(J46="Completed",J47="Other"),AND(J46="Other",J47="Completed")),"Review",IF(OR(AND(J46="Incomplete",J47="Untraceable"),AND(J46="Untraceable",J47="Incomplete")),"Review",IF(OR(AND(J46="Other",J47="Untraceable"),AND(J46="Untraceable",J47="Other")),"Review",IF(OR(AND(J46="Incomplete",J47="Other"),AND(J46="Other",J47="Incomplete")),"Review",IF(AND(NOT(OR(H46="Ø",H46="")),NOT(OR(H47="Ø",H47="")),I46=""),"In Progress",IF(AND(J46="Untraceable",J47="Untraceable"),"Untraceable",IF(AND(NOT(OR(H46="Ø",H46="")),NOT(OR(H47="Ø",H47="")),NOT(OR(I46="Ø",I46=""))),"Completed",IF(AND(J46="Incomplete",J47="Incomplete"),"Incomplete",IF(AND(J46="Other",J47="Other"),"Other",""))))))))))))</f>
        <v>Completed</v>
      </c>
      <c r="L46" s="158" t="s">
        <v>0</v>
      </c>
      <c r="M46" s="34" t="s">
        <v>52</v>
      </c>
      <c r="N46" s="121" t="str">
        <f>IF(NOT(A46=""),"In Progress","")</f>
        <v>In Progress</v>
      </c>
      <c r="O46" s="120"/>
    </row>
    <row r="47" spans="1:15" x14ac:dyDescent="0.25">
      <c r="A47" s="158"/>
      <c r="B47" s="158"/>
      <c r="C47" s="158"/>
      <c r="D47" s="21" t="s">
        <v>32</v>
      </c>
      <c r="E47" s="32" t="s">
        <v>24</v>
      </c>
      <c r="F47" s="25" t="str">
        <f>IF(D47="Amina",A46&amp;"_AZ",IF(D47="Perry",A46&amp;"_PB",IF(D47="Gina",A46&amp;"_GB",IF(D47="Cameron",A46&amp;"_CA",IF(D47="Bruno",A46&amp;"_BDS",IF(D47="Daniel",A46&amp;"_DR",IF(D47="Monet",A46&amp;"_MW","")))))))</f>
        <v>2017-02-22_G-023_AZ</v>
      </c>
      <c r="G47" s="33">
        <v>42832</v>
      </c>
      <c r="H47" s="33">
        <v>42832</v>
      </c>
      <c r="I47" s="158"/>
      <c r="J47" s="32" t="str">
        <f t="shared" si="0"/>
        <v>Completed</v>
      </c>
      <c r="K47" s="158"/>
      <c r="L47" s="158"/>
      <c r="M47" s="17"/>
      <c r="N47" s="121"/>
      <c r="O47" s="120"/>
    </row>
    <row r="48" spans="1:15" x14ac:dyDescent="0.25">
      <c r="A48" s="160" t="s">
        <v>1187</v>
      </c>
      <c r="B48" s="158" t="s">
        <v>1188</v>
      </c>
      <c r="C48" s="158" t="s">
        <v>1135</v>
      </c>
      <c r="D48" s="21" t="s">
        <v>23</v>
      </c>
      <c r="E48" s="32" t="s">
        <v>24</v>
      </c>
      <c r="F48" s="25" t="str">
        <f>IF(D48="Amina",A48&amp;"_AZ",IF(D48="Perry",A48&amp;"_PB",IF(D48="Gina",A48&amp;"_GB",IF(D48="Cameron",A48&amp;"_CA",IF(D48="Bruno",A48&amp;"_BDS",IF(D48="Daniel",A48&amp;"_DR",IF(D48="Monet",A48&amp;"_MW","")))))))</f>
        <v>2017-02-22_G-024_CA</v>
      </c>
      <c r="G48" s="33">
        <v>42831</v>
      </c>
      <c r="H48" s="33">
        <v>42831</v>
      </c>
      <c r="I48" s="158" t="s">
        <v>51</v>
      </c>
      <c r="J48" s="32" t="s">
        <v>3</v>
      </c>
      <c r="K48" s="158" t="s">
        <v>1</v>
      </c>
      <c r="L48" s="158" t="s">
        <v>190</v>
      </c>
      <c r="M48" s="34" t="s">
        <v>52</v>
      </c>
      <c r="N48" s="121" t="s">
        <v>53</v>
      </c>
      <c r="O48" s="120"/>
    </row>
    <row r="49" spans="1:15" x14ac:dyDescent="0.25">
      <c r="A49" s="158"/>
      <c r="B49" s="158"/>
      <c r="C49" s="158"/>
      <c r="D49" s="21" t="s">
        <v>187</v>
      </c>
      <c r="E49" s="32" t="s">
        <v>24</v>
      </c>
      <c r="F49" s="25" t="str">
        <f>IF(D49="Amina",A48&amp;"_AZ",IF(D49="Perry",A48&amp;"_PB",IF(D49="Gina",A48&amp;"_GB",IF(D49="Cameron",A48&amp;"_CA",IF(D49="Bruno",A48&amp;"_BDS",IF(D49="Daniel",A48&amp;"_DR",IF(D49="Monet",A48&amp;"_MW","")))))))</f>
        <v>2017-02-22_G-024_MW</v>
      </c>
      <c r="G49" s="33">
        <v>42832</v>
      </c>
      <c r="H49" s="33">
        <v>42832</v>
      </c>
      <c r="I49" s="158"/>
      <c r="J49" s="32" t="s">
        <v>0</v>
      </c>
      <c r="K49" s="158"/>
      <c r="L49" s="158"/>
      <c r="M49" s="17"/>
      <c r="N49" s="121"/>
      <c r="O49" s="120"/>
    </row>
    <row r="50" spans="1:15" x14ac:dyDescent="0.25">
      <c r="A50" s="160" t="s">
        <v>1189</v>
      </c>
      <c r="B50" s="158" t="s">
        <v>1190</v>
      </c>
      <c r="C50" s="158" t="s">
        <v>1135</v>
      </c>
      <c r="D50" s="21" t="s">
        <v>32</v>
      </c>
      <c r="E50" s="32" t="s">
        <v>24</v>
      </c>
      <c r="F50" s="25" t="str">
        <f>IF(D50="Amina",A50&amp;"_AZ",IF(D50="Perry",A50&amp;"_PB",IF(D50="Gina",A50&amp;"_GB",IF(D50="Cameron",A50&amp;"_CA",IF(D50="Bruno",A50&amp;"_BDS",IF(D50="Daniel",A50&amp;"_DR",IF(D50="Monet",A50&amp;"_MW","")))))))</f>
        <v>2017-02-22_G-025_AZ</v>
      </c>
      <c r="G50" s="33">
        <v>42832</v>
      </c>
      <c r="H50" s="33">
        <v>42832</v>
      </c>
      <c r="I50" s="160">
        <v>42836</v>
      </c>
      <c r="J50" s="32" t="str">
        <f t="shared" ref="J50:J59" si="1">IF(AND(NOT(OR(G50="",G50="Ø")),H50=""),"In Progress",IF(AND(NOT(OR(H50="Ø",H50="")),NOT(OR(G50="Ø",G50=""))),"Completed",""))</f>
        <v>Completed</v>
      </c>
      <c r="K50" s="158" t="str">
        <f>IF(OR(J50="In Progress",J51="In Progress"),"In Progress",IF(OR(AND(J50="Completed",J51="Untraceable"),AND(J50="Untraceable",J51="Completed")),"Review",IF(OR(AND(J50="Completed",J51="Incomplete"),AND(J50="Incomplete",J51="Completed")),"Review",IF(OR(AND(J50="Completed",J51="Other"),AND(J50="Other",J51="Completed")),"Review",IF(OR(AND(J50="Incomplete",J51="Untraceable"),AND(J50="Untraceable",J51="Incomplete")),"Review",IF(OR(AND(J50="Other",J51="Untraceable"),AND(J50="Untraceable",J51="Other")),"Review",IF(OR(AND(J50="Incomplete",J51="Other"),AND(J50="Other",J51="Incomplete")),"Review",IF(AND(NOT(OR(H50="Ø",H50="")),NOT(OR(H51="Ø",H51="")),I50=""),"In Progress",IF(AND(J50="Untraceable",J51="Untraceable"),"Untraceable",IF(AND(NOT(OR(H50="Ø",H50="")),NOT(OR(H51="Ø",H51="")),NOT(OR(I50="Ø",I50=""))),"Completed",IF(AND(J50="Incomplete",J51="Incomplete"),"Incomplete",IF(AND(J50="Other",J51="Other"),"Other",""))))))))))))</f>
        <v>Completed</v>
      </c>
      <c r="L50" s="158" t="s">
        <v>0</v>
      </c>
      <c r="M50" s="37" t="s">
        <v>1191</v>
      </c>
      <c r="N50" s="121" t="str">
        <f>IF(NOT(A50=""),"In Progress","")</f>
        <v>In Progress</v>
      </c>
      <c r="O50" s="120"/>
    </row>
    <row r="51" spans="1:15" x14ac:dyDescent="0.25">
      <c r="A51" s="158"/>
      <c r="B51" s="158"/>
      <c r="C51" s="158"/>
      <c r="D51" s="21" t="s">
        <v>113</v>
      </c>
      <c r="E51" s="32" t="s">
        <v>24</v>
      </c>
      <c r="F51" s="25" t="str">
        <f>IF(D51="Amina",A50&amp;"_AZ",IF(D51="Perry",A50&amp;"_PB",IF(D51="Gina",A50&amp;"_GB",IF(D51="Cameron",A50&amp;"_CA",IF(D51="Bruno",A50&amp;"_BDS",IF(D51="Daniel",A50&amp;"_DR",IF(D51="Monet",A50&amp;"_MW","")))))))</f>
        <v>2017-02-22_G-025_DR</v>
      </c>
      <c r="G51" s="33">
        <v>42832</v>
      </c>
      <c r="H51" s="33">
        <v>42832</v>
      </c>
      <c r="I51" s="158"/>
      <c r="J51" s="32" t="str">
        <f t="shared" si="1"/>
        <v>Completed</v>
      </c>
      <c r="K51" s="158"/>
      <c r="L51" s="158"/>
      <c r="M51" s="17" t="s">
        <v>1192</v>
      </c>
      <c r="N51" s="121"/>
      <c r="O51" s="120"/>
    </row>
    <row r="52" spans="1:15" x14ac:dyDescent="0.25">
      <c r="A52" s="160" t="s">
        <v>1193</v>
      </c>
      <c r="B52" s="158" t="s">
        <v>1194</v>
      </c>
      <c r="C52" s="158" t="s">
        <v>1135</v>
      </c>
      <c r="D52" s="21" t="s">
        <v>32</v>
      </c>
      <c r="E52" s="32" t="s">
        <v>24</v>
      </c>
      <c r="F52" s="25" t="str">
        <f>IF(D52="Amina",A52&amp;"_AZ",IF(D52="Perry",A52&amp;"_PB",IF(D52="Gina",A52&amp;"_GB",IF(D52="Cameron",A52&amp;"_CA",IF(D52="Bruno",A52&amp;"_BDS",IF(D52="Daniel",A52&amp;"_DR",IF(D52="Monet",A52&amp;"_MW","")))))))</f>
        <v>2017-02-22_G-026_AZ</v>
      </c>
      <c r="G52" s="33">
        <v>42832</v>
      </c>
      <c r="H52" s="33">
        <v>42832</v>
      </c>
      <c r="I52" s="158" t="s">
        <v>51</v>
      </c>
      <c r="J52" s="32" t="str">
        <f t="shared" si="1"/>
        <v>Completed</v>
      </c>
      <c r="K52" s="158" t="s">
        <v>2</v>
      </c>
      <c r="L52" s="158" t="s">
        <v>190</v>
      </c>
      <c r="M52" s="17" t="s">
        <v>1195</v>
      </c>
      <c r="N52" s="121" t="s">
        <v>53</v>
      </c>
      <c r="O52" s="120"/>
    </row>
    <row r="53" spans="1:15" x14ac:dyDescent="0.25">
      <c r="A53" s="158"/>
      <c r="B53" s="158"/>
      <c r="C53" s="158"/>
      <c r="D53" s="21" t="s">
        <v>113</v>
      </c>
      <c r="E53" s="32" t="s">
        <v>24</v>
      </c>
      <c r="F53" s="25" t="str">
        <f>IF(D53="Amina",A52&amp;"_AZ",IF(D53="Perry",A52&amp;"_PB",IF(D53="Gina",A52&amp;"_GB",IF(D53="Cameron",A52&amp;"_CA",IF(D53="Bruno",A52&amp;"_BDS",IF(D53="Daniel",A52&amp;"_DR",IF(D53="Monet",A52&amp;"_MW","")))))))</f>
        <v>2017-02-22_G-026_DR</v>
      </c>
      <c r="G53" s="33">
        <v>42832</v>
      </c>
      <c r="H53" s="33">
        <v>42835</v>
      </c>
      <c r="I53" s="158"/>
      <c r="J53" s="32" t="str">
        <f t="shared" si="1"/>
        <v>Completed</v>
      </c>
      <c r="K53" s="158"/>
      <c r="L53" s="158"/>
      <c r="M53" s="17" t="s">
        <v>1196</v>
      </c>
      <c r="N53" s="121"/>
      <c r="O53" s="120"/>
    </row>
    <row r="54" spans="1:15" x14ac:dyDescent="0.25">
      <c r="A54" s="160" t="s">
        <v>1197</v>
      </c>
      <c r="B54" s="158" t="s">
        <v>1198</v>
      </c>
      <c r="C54" s="158" t="s">
        <v>1135</v>
      </c>
      <c r="D54" s="21" t="s">
        <v>32</v>
      </c>
      <c r="E54" s="32" t="s">
        <v>24</v>
      </c>
      <c r="F54" s="25" t="str">
        <f>IF(D54="Amina",A54&amp;"_AZ",IF(D54="Perry",A54&amp;"_PB",IF(D54="Gina",A54&amp;"_GB",IF(D54="Cameron",A54&amp;"_CA",IF(D54="Bruno",A54&amp;"_BDS",IF(D54="Daniel",A54&amp;"_DR",IF(D54="Monet",A54&amp;"_MW","")))))))</f>
        <v>2017-02-22_G-027_AZ</v>
      </c>
      <c r="G54" s="33">
        <v>42832</v>
      </c>
      <c r="H54" s="33">
        <v>42832</v>
      </c>
      <c r="I54" s="160">
        <v>42836</v>
      </c>
      <c r="J54" s="32" t="str">
        <f t="shared" si="1"/>
        <v>Completed</v>
      </c>
      <c r="K54" s="158" t="str">
        <f>IF(OR(J54="In Progress",J55="In Progress"),"In Progress",IF(OR(AND(J54="Completed",J55="Untraceable"),AND(J54="Untraceable",J55="Completed")),"Review",IF(OR(AND(J54="Completed",J55="Incomplete"),AND(J54="Incomplete",J55="Completed")),"Review",IF(OR(AND(J54="Completed",J55="Other"),AND(J54="Other",J55="Completed")),"Review",IF(OR(AND(J54="Incomplete",J55="Untraceable"),AND(J54="Untraceable",J55="Incomplete")),"Review",IF(OR(AND(J54="Other",J55="Untraceable"),AND(J54="Untraceable",J55="Other")),"Review",IF(OR(AND(J54="Incomplete",J55="Other"),AND(J54="Other",J55="Incomplete")),"Review",IF(AND(NOT(OR(H54="Ø",H54="")),NOT(OR(H55="Ø",H55="")),I54=""),"In Progress",IF(AND(J54="Untraceable",J55="Untraceable"),"Untraceable",IF(AND(NOT(OR(H54="Ø",H54="")),NOT(OR(H55="Ø",H55="")),NOT(OR(I54="Ø",I54=""))),"Completed",IF(AND(J54="Incomplete",J55="Incomplete"),"Incomplete",IF(AND(J54="Other",J55="Other"),"Other",""))))))))))))</f>
        <v>Completed</v>
      </c>
      <c r="L54" s="158" t="s">
        <v>0</v>
      </c>
      <c r="M54" s="37" t="s">
        <v>887</v>
      </c>
      <c r="N54" s="121" t="str">
        <f>IF(NOT(A54=""),"In Progress","")</f>
        <v>In Progress</v>
      </c>
      <c r="O54" s="120"/>
    </row>
    <row r="55" spans="1:15" x14ac:dyDescent="0.25">
      <c r="A55" s="158"/>
      <c r="B55" s="158"/>
      <c r="C55" s="158"/>
      <c r="D55" s="21" t="s">
        <v>113</v>
      </c>
      <c r="E55" s="32" t="s">
        <v>24</v>
      </c>
      <c r="F55" s="25" t="str">
        <f>IF(D55="Amina",A54&amp;"_AZ",IF(D55="Perry",A54&amp;"_PB",IF(D55="Gina",A54&amp;"_GB",IF(D55="Cameron",A54&amp;"_CA",IF(D55="Bruno",A54&amp;"_BDS",IF(D55="Daniel",A54&amp;"_DR",IF(D55="Monet",A54&amp;"_MW","")))))))</f>
        <v>2017-02-22_G-027_DR</v>
      </c>
      <c r="G55" s="33">
        <v>42835</v>
      </c>
      <c r="H55" s="33">
        <v>42835</v>
      </c>
      <c r="I55" s="158"/>
      <c r="J55" s="32" t="str">
        <f t="shared" si="1"/>
        <v>Completed</v>
      </c>
      <c r="K55" s="158"/>
      <c r="L55" s="158"/>
      <c r="M55" s="17" t="s">
        <v>1199</v>
      </c>
      <c r="N55" s="121"/>
      <c r="O55" s="120"/>
    </row>
    <row r="56" spans="1:15" x14ac:dyDescent="0.25">
      <c r="A56" s="160" t="s">
        <v>1200</v>
      </c>
      <c r="B56" s="158" t="s">
        <v>1201</v>
      </c>
      <c r="C56" s="158" t="s">
        <v>1135</v>
      </c>
      <c r="D56" s="21" t="s">
        <v>23</v>
      </c>
      <c r="E56" s="32" t="s">
        <v>24</v>
      </c>
      <c r="F56" s="25" t="str">
        <f>IF(D56="Amina",A56&amp;"_AZ",IF(D56="Perry",A56&amp;"_PB",IF(D56="Gina",A56&amp;"_GB",IF(D56="Cameron",A56&amp;"_CA",IF(D56="Bruno",A56&amp;"_BDS",IF(D56="Daniel",A56&amp;"_DR",IF(D56="Monet",A56&amp;"_MW","")))))))</f>
        <v>2017-02-22_G-028_CA</v>
      </c>
      <c r="G56" s="33">
        <v>42831</v>
      </c>
      <c r="H56" s="33">
        <v>42832</v>
      </c>
      <c r="I56" s="158" t="s">
        <v>51</v>
      </c>
      <c r="J56" s="32" t="str">
        <f t="shared" si="1"/>
        <v>Completed</v>
      </c>
      <c r="K56" s="158" t="s">
        <v>1</v>
      </c>
      <c r="L56" s="158" t="s">
        <v>190</v>
      </c>
      <c r="M56" s="17" t="s">
        <v>1202</v>
      </c>
      <c r="N56" s="121" t="s">
        <v>53</v>
      </c>
      <c r="O56" s="120"/>
    </row>
    <row r="57" spans="1:15" x14ac:dyDescent="0.25">
      <c r="A57" s="158"/>
      <c r="B57" s="158"/>
      <c r="C57" s="158"/>
      <c r="D57" s="21" t="s">
        <v>187</v>
      </c>
      <c r="E57" s="32" t="s">
        <v>24</v>
      </c>
      <c r="F57" s="25" t="str">
        <f>IF(D57="Amina",A56&amp;"_AZ",IF(D57="Perry",A56&amp;"_PB",IF(D57="Gina",A56&amp;"_GB",IF(D57="Cameron",A56&amp;"_CA",IF(D57="Bruno",A56&amp;"_BDS",IF(D57="Daniel",A56&amp;"_DR",IF(D57="Monet",A56&amp;"_MW","")))))))</f>
        <v>2017-02-22_G-028_MW</v>
      </c>
      <c r="G57" s="33">
        <v>42832</v>
      </c>
      <c r="H57" s="33">
        <v>42832</v>
      </c>
      <c r="I57" s="158"/>
      <c r="J57" s="32" t="str">
        <f t="shared" si="1"/>
        <v>Completed</v>
      </c>
      <c r="K57" s="158"/>
      <c r="L57" s="158"/>
      <c r="M57" s="26"/>
      <c r="N57" s="121"/>
      <c r="O57" s="120"/>
    </row>
    <row r="58" spans="1:15" x14ac:dyDescent="0.25">
      <c r="A58" s="160" t="s">
        <v>1203</v>
      </c>
      <c r="B58" s="158" t="s">
        <v>1204</v>
      </c>
      <c r="C58" s="158" t="s">
        <v>1135</v>
      </c>
      <c r="D58" s="21" t="s">
        <v>187</v>
      </c>
      <c r="E58" s="32" t="s">
        <v>24</v>
      </c>
      <c r="F58" s="25" t="str">
        <f>IF(D58="Amina",A58&amp;"_AZ",IF(D58="Perry",A58&amp;"_PB",IF(D58="Gina",A58&amp;"_GB",IF(D58="Cameron",A58&amp;"_CA",IF(D58="Bruno",A58&amp;"_BDS",IF(D58="Daniel",A58&amp;"_DR",IF(D58="Monet",A58&amp;"_MW","")))))))</f>
        <v>2017-02-22_G-029_MW</v>
      </c>
      <c r="G58" s="33">
        <v>42835</v>
      </c>
      <c r="H58" s="33">
        <v>42836</v>
      </c>
      <c r="I58" s="160">
        <v>42879</v>
      </c>
      <c r="J58" s="32" t="str">
        <f t="shared" si="1"/>
        <v>Completed</v>
      </c>
      <c r="K58" s="158" t="s">
        <v>0</v>
      </c>
      <c r="L58" s="158" t="s">
        <v>0</v>
      </c>
      <c r="M58" s="17" t="s">
        <v>1205</v>
      </c>
      <c r="N58" s="121" t="s">
        <v>25</v>
      </c>
      <c r="O58" s="120" t="s">
        <v>1206</v>
      </c>
    </row>
    <row r="59" spans="1:15" x14ac:dyDescent="0.25">
      <c r="A59" s="158"/>
      <c r="B59" s="158"/>
      <c r="C59" s="158"/>
      <c r="D59" s="21" t="s">
        <v>32</v>
      </c>
      <c r="E59" s="32" t="s">
        <v>24</v>
      </c>
      <c r="F59" s="25" t="str">
        <f>IF(D59="Amina",A58&amp;"_AZ",IF(D59="Perry",A58&amp;"_PB",IF(D59="Gina",A58&amp;"_GB",IF(D59="Cameron",A58&amp;"_CA",IF(D59="Bruno",A58&amp;"_BDS",IF(D59="Daniel",A58&amp;"_DR",IF(D59="Monet",A58&amp;"_MW","")))))))</f>
        <v>2017-02-22_G-029_AZ</v>
      </c>
      <c r="G59" s="33">
        <v>42832</v>
      </c>
      <c r="H59" s="33">
        <v>42832</v>
      </c>
      <c r="I59" s="158"/>
      <c r="J59" s="32" t="str">
        <f t="shared" si="1"/>
        <v>Completed</v>
      </c>
      <c r="K59" s="158"/>
      <c r="L59" s="158"/>
      <c r="M59" s="17"/>
      <c r="N59" s="121"/>
      <c r="O59" s="120"/>
    </row>
    <row r="60" spans="1:15" x14ac:dyDescent="0.25">
      <c r="A60" s="160" t="s">
        <v>1207</v>
      </c>
      <c r="B60" s="158" t="s">
        <v>1208</v>
      </c>
      <c r="C60" s="158" t="s">
        <v>1135</v>
      </c>
      <c r="D60" s="21" t="s">
        <v>23</v>
      </c>
      <c r="E60" s="32" t="s">
        <v>24</v>
      </c>
      <c r="F60" s="25" t="str">
        <f>IF(D60="Amina",A60&amp;"_AZ",IF(D60="Perry",A60&amp;"_PB",IF(D60="Gina",A60&amp;"_GB",IF(D60="Cameron",A60&amp;"_CA",IF(D60="Bruno",A60&amp;"_BDS",IF(D60="Daniel",A60&amp;"_DR",IF(D60="Monet",A60&amp;"_MW","")))))))</f>
        <v>2017-02-22_G-030_CA</v>
      </c>
      <c r="G60" s="33">
        <v>42832</v>
      </c>
      <c r="H60" s="32" t="s">
        <v>51</v>
      </c>
      <c r="I60" s="158" t="s">
        <v>51</v>
      </c>
      <c r="J60" s="32" t="s">
        <v>1</v>
      </c>
      <c r="K60" s="158" t="s">
        <v>2</v>
      </c>
      <c r="L60" s="158" t="s">
        <v>190</v>
      </c>
      <c r="M60" s="17" t="s">
        <v>1209</v>
      </c>
      <c r="N60" s="121" t="s">
        <v>53</v>
      </c>
      <c r="O60" s="120"/>
    </row>
    <row r="61" spans="1:15" x14ac:dyDescent="0.25">
      <c r="A61" s="158"/>
      <c r="B61" s="158"/>
      <c r="C61" s="158"/>
      <c r="D61" s="21" t="s">
        <v>113</v>
      </c>
      <c r="E61" s="32" t="s">
        <v>24</v>
      </c>
      <c r="F61" s="25" t="str">
        <f>IF(D61="Amina",A60&amp;"_AZ",IF(D61="Perry",A60&amp;"_PB",IF(D61="Gina",A60&amp;"_GB",IF(D61="Cameron",A60&amp;"_CA",IF(D61="Bruno",A60&amp;"_BDS",IF(D61="Daniel",A60&amp;"_DR",IF(D61="Monet",A60&amp;"_MW","")))))))</f>
        <v>2017-02-22_G-030_DR</v>
      </c>
      <c r="G61" s="33">
        <v>42832</v>
      </c>
      <c r="H61" s="32" t="s">
        <v>51</v>
      </c>
      <c r="I61" s="158"/>
      <c r="J61" s="32" t="s">
        <v>2</v>
      </c>
      <c r="K61" s="158"/>
      <c r="L61" s="158"/>
      <c r="M61" s="17" t="s">
        <v>1210</v>
      </c>
      <c r="N61" s="121"/>
      <c r="O61" s="120"/>
    </row>
    <row r="62" spans="1:15" x14ac:dyDescent="0.25">
      <c r="A62" s="160" t="s">
        <v>1211</v>
      </c>
      <c r="B62" s="158" t="s">
        <v>1212</v>
      </c>
      <c r="C62" s="158" t="s">
        <v>1135</v>
      </c>
      <c r="D62" s="21" t="s">
        <v>32</v>
      </c>
      <c r="E62" s="32" t="s">
        <v>24</v>
      </c>
      <c r="F62" s="25" t="str">
        <f>IF(D62="Amina",A62&amp;"_AZ",IF(D62="Perry",A62&amp;"_PB",IF(D62="Gina",A62&amp;"_GB",IF(D62="Cameron",A62&amp;"_CA",IF(D62="Bruno",A62&amp;"_BDS",IF(D62="Daniel",A62&amp;"_DR",IF(D62="Monet",A62&amp;"_MW","")))))))</f>
        <v>2017-02-22_G-031_AZ</v>
      </c>
      <c r="G62" s="33">
        <v>42832</v>
      </c>
      <c r="H62" s="33">
        <v>42832</v>
      </c>
      <c r="I62" s="160">
        <v>42836</v>
      </c>
      <c r="J62" s="32" t="str">
        <f t="shared" ref="J62:J68" si="2">IF(AND(NOT(OR(G62="",G62="Ø")),H62=""),"In Progress",IF(AND(NOT(OR(H62="Ø",H62="")),NOT(OR(G62="Ø",G62=""))),"Completed",""))</f>
        <v>Completed</v>
      </c>
      <c r="K62" s="158" t="str">
        <f>IF(OR(J62="In Progress",J63="In Progress"),"In Progress",IF(OR(AND(J62="Completed",J63="Untraceable"),AND(J62="Untraceable",J63="Completed")),"Review",IF(OR(AND(J62="Completed",J63="Incomplete"),AND(J62="Incomplete",J63="Completed")),"Review",IF(OR(AND(J62="Completed",J63="Other"),AND(J62="Other",J63="Completed")),"Review",IF(OR(AND(J62="Incomplete",J63="Untraceable"),AND(J62="Untraceable",J63="Incomplete")),"Review",IF(OR(AND(J62="Other",J63="Untraceable"),AND(J62="Untraceable",J63="Other")),"Review",IF(OR(AND(J62="Incomplete",J63="Other"),AND(J62="Other",J63="Incomplete")),"Review",IF(AND(NOT(OR(H62="Ø",H62="")),NOT(OR(H63="Ø",H63="")),I62=""),"In Progress",IF(AND(J62="Untraceable",J63="Untraceable"),"Untraceable",IF(AND(NOT(OR(H62="Ø",H62="")),NOT(OR(H63="Ø",H63="")),NOT(OR(I62="Ø",I62=""))),"Completed",IF(AND(J62="Incomplete",J63="Incomplete"),"Incomplete",IF(AND(J62="Other",J63="Other"),"Other",""))))))))))))</f>
        <v>Completed</v>
      </c>
      <c r="L62" s="158" t="s">
        <v>0</v>
      </c>
      <c r="M62" s="34" t="s">
        <v>1058</v>
      </c>
      <c r="N62" s="121" t="str">
        <f>IF(NOT(A62=""),"In Progress","")</f>
        <v>In Progress</v>
      </c>
      <c r="O62" s="120"/>
    </row>
    <row r="63" spans="1:15" x14ac:dyDescent="0.25">
      <c r="A63" s="158"/>
      <c r="B63" s="158"/>
      <c r="C63" s="158"/>
      <c r="D63" s="21" t="s">
        <v>113</v>
      </c>
      <c r="E63" s="32" t="s">
        <v>24</v>
      </c>
      <c r="F63" s="25" t="str">
        <f>IF(D63="Amina",A62&amp;"_AZ",IF(D63="Perry",A62&amp;"_PB",IF(D63="Gina",A62&amp;"_GB",IF(D63="Cameron",A62&amp;"_CA",IF(D63="Bruno",A62&amp;"_BDS",IF(D63="Daniel",A62&amp;"_DR",IF(D63="Monet",A62&amp;"_MW","")))))))</f>
        <v>2017-02-22_G-031_DR</v>
      </c>
      <c r="G63" s="33">
        <v>42835</v>
      </c>
      <c r="H63" s="33">
        <v>42835</v>
      </c>
      <c r="I63" s="158"/>
      <c r="J63" s="32" t="str">
        <f t="shared" si="2"/>
        <v>Completed</v>
      </c>
      <c r="K63" s="158"/>
      <c r="L63" s="158"/>
      <c r="M63" s="17" t="s">
        <v>1180</v>
      </c>
      <c r="N63" s="121"/>
      <c r="O63" s="120"/>
    </row>
    <row r="64" spans="1:15" x14ac:dyDescent="0.25">
      <c r="A64" s="160" t="s">
        <v>1213</v>
      </c>
      <c r="B64" s="158" t="s">
        <v>1214</v>
      </c>
      <c r="C64" s="158" t="s">
        <v>1135</v>
      </c>
      <c r="D64" s="21" t="s">
        <v>32</v>
      </c>
      <c r="E64" s="32" t="s">
        <v>24</v>
      </c>
      <c r="F64" s="25" t="str">
        <f>IF(D64="Amina",A64&amp;"_AZ",IF(D64="Perry",A64&amp;"_PB",IF(D64="Gina",A64&amp;"_GB",IF(D64="Cameron",A64&amp;"_CA",IF(D64="Bruno",A64&amp;"_BDS",IF(D64="Daniel",A64&amp;"_DR",IF(D64="Monet",A64&amp;"_MW","")))))))</f>
        <v>2017-02-22_G-032_AZ</v>
      </c>
      <c r="G64" s="33">
        <v>42832</v>
      </c>
      <c r="H64" s="33">
        <v>42829</v>
      </c>
      <c r="I64" s="160">
        <v>42837</v>
      </c>
      <c r="J64" s="32" t="str">
        <f t="shared" si="2"/>
        <v>Completed</v>
      </c>
      <c r="K64" s="158" t="s">
        <v>0</v>
      </c>
      <c r="L64" s="158" t="s">
        <v>0</v>
      </c>
      <c r="M64" s="34" t="s">
        <v>577</v>
      </c>
      <c r="N64" s="121" t="str">
        <f>IF(NOT(A64=""),"In Progress","")</f>
        <v>In Progress</v>
      </c>
      <c r="O64" s="120"/>
    </row>
    <row r="65" spans="1:15" x14ac:dyDescent="0.25">
      <c r="A65" s="158"/>
      <c r="B65" s="158"/>
      <c r="C65" s="158"/>
      <c r="D65" s="21" t="s">
        <v>23</v>
      </c>
      <c r="E65" s="32" t="s">
        <v>24</v>
      </c>
      <c r="F65" s="25" t="str">
        <f>IF(D65="Amina",A64&amp;"_AZ",IF(D65="Perry",A64&amp;"_PB",IF(D65="Gina",A64&amp;"_GB",IF(D65="Cameron",A64&amp;"_CA",IF(D65="Bruno",A64&amp;"_BDS",IF(D65="Daniel",A64&amp;"_DR",IF(D65="Monet",A64&amp;"_MW","")))))))</f>
        <v>2017-02-22_G-032_CA</v>
      </c>
      <c r="G65" s="33">
        <v>42832</v>
      </c>
      <c r="H65" s="33">
        <v>42832</v>
      </c>
      <c r="I65" s="158"/>
      <c r="J65" s="32" t="str">
        <f t="shared" si="2"/>
        <v>Completed</v>
      </c>
      <c r="K65" s="158"/>
      <c r="L65" s="158"/>
      <c r="M65" s="17" t="s">
        <v>1215</v>
      </c>
      <c r="N65" s="121"/>
      <c r="O65" s="120"/>
    </row>
    <row r="66" spans="1:15" x14ac:dyDescent="0.25">
      <c r="A66" s="160" t="s">
        <v>1216</v>
      </c>
      <c r="B66" s="158" t="s">
        <v>1217</v>
      </c>
      <c r="C66" s="158" t="s">
        <v>1135</v>
      </c>
      <c r="D66" s="21" t="s">
        <v>187</v>
      </c>
      <c r="E66" s="32" t="s">
        <v>24</v>
      </c>
      <c r="F66" s="25" t="str">
        <f>IF(D66="Amina",A66&amp;"_AZ",IF(D66="Perry",A66&amp;"_PB",IF(D66="Gina",A66&amp;"_GB",IF(D66="Cameron",A66&amp;"_CA",IF(D66="Bruno",A66&amp;"_BDS",IF(D66="Daniel",A66&amp;"_DR",IF(D66="Monet",A66&amp;"_MW","")))))))</f>
        <v>2017-02-22_G-033_MW</v>
      </c>
      <c r="G66" s="33">
        <v>42836</v>
      </c>
      <c r="H66" s="33">
        <v>42836</v>
      </c>
      <c r="I66" s="160">
        <v>42837</v>
      </c>
      <c r="J66" s="32" t="str">
        <f t="shared" si="2"/>
        <v>Completed</v>
      </c>
      <c r="K66" s="158" t="str">
        <f>IF(OR(J66="In Progress",J67="In Progress"),"In Progress",IF(OR(AND(J66="Completed",J67="Untraceable"),AND(J66="Untraceable",J67="Completed")),"Review",IF(OR(AND(J66="Completed",J67="Incomplete"),AND(J66="Incomplete",J67="Completed")),"Review",IF(OR(AND(J66="Completed",J67="Other"),AND(J66="Other",J67="Completed")),"Review",IF(OR(AND(J66="Incomplete",J67="Untraceable"),AND(J66="Untraceable",J67="Incomplete")),"Review",IF(OR(AND(J66="Other",J67="Untraceable"),AND(J66="Untraceable",J67="Other")),"Review",IF(OR(AND(J66="Incomplete",J67="Other"),AND(J66="Other",J67="Incomplete")),"Review",IF(AND(NOT(OR(H66="Ø",H66="")),NOT(OR(H67="Ø",H67="")),I66=""),"In Progress",IF(AND(J66="Untraceable",J67="Untraceable"),"Untraceable",IF(AND(NOT(OR(H66="Ø",H66="")),NOT(OR(H67="Ø",H67="")),NOT(OR(I66="Ø",I66=""))),"Completed",IF(AND(J66="Incomplete",J67="Incomplete"),"Incomplete",IF(AND(J66="Other",J67="Other"),"Other",""))))))))))))</f>
        <v>Completed</v>
      </c>
      <c r="L66" s="158" t="s">
        <v>0</v>
      </c>
      <c r="M66" s="17"/>
      <c r="N66" s="121" t="str">
        <f>IF(NOT(A66=""),"In Progress","")</f>
        <v>In Progress</v>
      </c>
      <c r="O66" s="120"/>
    </row>
    <row r="67" spans="1:15" x14ac:dyDescent="0.25">
      <c r="A67" s="158"/>
      <c r="B67" s="158"/>
      <c r="C67" s="158"/>
      <c r="D67" s="21" t="s">
        <v>32</v>
      </c>
      <c r="E67" s="32" t="s">
        <v>24</v>
      </c>
      <c r="F67" s="25" t="str">
        <f>IF(D67="Amina",A66&amp;"_AZ",IF(D67="Perry",A66&amp;"_PB",IF(D67="Gina",A66&amp;"_GB",IF(D67="Cameron",A66&amp;"_CA",IF(D67="Bruno",A66&amp;"_BDS",IF(D67="Daniel",A66&amp;"_DR",IF(D67="Monet",A66&amp;"_MW","")))))))</f>
        <v>2017-02-22_G-033_AZ</v>
      </c>
      <c r="G67" s="33">
        <v>42832</v>
      </c>
      <c r="H67" s="33">
        <v>42832</v>
      </c>
      <c r="I67" s="158"/>
      <c r="J67" s="32" t="str">
        <f t="shared" si="2"/>
        <v>Completed</v>
      </c>
      <c r="K67" s="158"/>
      <c r="L67" s="158"/>
      <c r="M67" s="34" t="s">
        <v>1218</v>
      </c>
      <c r="N67" s="121"/>
      <c r="O67" s="120"/>
    </row>
    <row r="68" spans="1:15" x14ac:dyDescent="0.25">
      <c r="A68" s="160" t="s">
        <v>1219</v>
      </c>
      <c r="B68" s="158" t="s">
        <v>1220</v>
      </c>
      <c r="C68" s="158" t="s">
        <v>1135</v>
      </c>
      <c r="D68" s="21" t="s">
        <v>113</v>
      </c>
      <c r="E68" s="32" t="s">
        <v>24</v>
      </c>
      <c r="F68" s="25" t="str">
        <f>IF(D68="Amina",A68&amp;"_AZ",IF(D68="Perry",A68&amp;"_PB",IF(D68="Gina",A68&amp;"_GB",IF(D68="Cameron",A68&amp;"_CA",IF(D68="Bruno",A68&amp;"_BDS",IF(D68="Daniel",A68&amp;"_DR",IF(D68="Monet",A68&amp;"_MW","")))))))</f>
        <v>2017-02-22_G-034_DR</v>
      </c>
      <c r="G68" s="33">
        <v>42835</v>
      </c>
      <c r="H68" s="33">
        <v>42835</v>
      </c>
      <c r="I68" s="160">
        <v>42836</v>
      </c>
      <c r="J68" s="32" t="str">
        <f t="shared" si="2"/>
        <v>Completed</v>
      </c>
      <c r="K68" s="158" t="str">
        <f>IF(OR(J68="In Progress",J69="In Progress"),"In Progress",IF(OR(AND(J68="Completed",J69="Untraceable"),AND(J68="Untraceable",J69="Completed")),"Review",IF(OR(AND(J68="Completed",J69="Incomplete"),AND(J68="Incomplete",J69="Completed")),"Review",IF(OR(AND(J68="Completed",J69="Other"),AND(J68="Other",J69="Completed")),"Review",IF(OR(AND(J68="Incomplete",J69="Untraceable"),AND(J68="Untraceable",J69="Incomplete")),"Review",IF(OR(AND(J68="Other",J69="Untraceable"),AND(J68="Untraceable",J69="Other")),"Review",IF(OR(AND(J68="Incomplete",J69="Other"),AND(J68="Other",J69="Incomplete")),"Review",IF(AND(NOT(OR(H68="Ø",H68="")),NOT(OR(H69="Ø",H69="")),I68=""),"In Progress",IF(AND(J68="Untraceable",J69="Untraceable"),"Untraceable",IF(AND(NOT(OR(H68="Ø",H68="")),NOT(OR(H69="Ø",H69="")),NOT(OR(I68="Ø",I68=""))),"Completed",IF(AND(J68="Incomplete",J69="Incomplete"),"Incomplete",IF(AND(J68="Other",J69="Other"),"Other",""))))))))))))</f>
        <v>Completed</v>
      </c>
      <c r="L68" s="158" t="s">
        <v>0</v>
      </c>
      <c r="M68" s="34" t="s">
        <v>577</v>
      </c>
      <c r="N68" s="121" t="str">
        <f>IF(NOT(A68=""),"In Progress","")</f>
        <v>In Progress</v>
      </c>
      <c r="O68" s="120"/>
    </row>
    <row r="69" spans="1:15" x14ac:dyDescent="0.25">
      <c r="A69" s="158"/>
      <c r="B69" s="158"/>
      <c r="C69" s="158"/>
      <c r="D69" s="21" t="s">
        <v>161</v>
      </c>
      <c r="E69" s="32" t="s">
        <v>24</v>
      </c>
      <c r="F69" s="25" t="str">
        <f>IF(D69="Amina",A68&amp;"_AZ",IF(D69="Perry",A68&amp;"_PB",IF(D69="Gina",A68&amp;"_GB",IF(D69="Cameron",A68&amp;"_CA",IF(D69="Bruno",A68&amp;"_BDS",IF(D69="Daniel",A68&amp;"_DR",IF(D69="Monet",A68&amp;"_MW","")))))))</f>
        <v>2017-02-22_G-034_BDS</v>
      </c>
      <c r="G69" s="33">
        <v>42835</v>
      </c>
      <c r="H69" s="33">
        <v>42835</v>
      </c>
      <c r="I69" s="158"/>
      <c r="J69" s="32" t="s">
        <v>0</v>
      </c>
      <c r="K69" s="158"/>
      <c r="L69" s="158"/>
      <c r="M69" s="17"/>
      <c r="N69" s="121"/>
      <c r="O69" s="120"/>
    </row>
    <row r="70" spans="1:15" x14ac:dyDescent="0.25">
      <c r="A70" s="160" t="s">
        <v>1221</v>
      </c>
      <c r="B70" s="158" t="s">
        <v>1222</v>
      </c>
      <c r="C70" s="158" t="s">
        <v>1135</v>
      </c>
      <c r="D70" s="21" t="s">
        <v>187</v>
      </c>
      <c r="E70" s="32" t="s">
        <v>24</v>
      </c>
      <c r="F70" s="25" t="str">
        <f>IF(D70="Amina",A70&amp;"_AZ",IF(D70="Perry",A70&amp;"_PB",IF(D70="Gina",A70&amp;"_GB",IF(D70="Cameron",A70&amp;"_CA",IF(D70="Bruno",A70&amp;"_BDS",IF(D70="Daniel",A70&amp;"_DR",IF(D70="Monet",A70&amp;"_MW","")))))))</f>
        <v>2017-02-22_G-035_MW</v>
      </c>
      <c r="G70" s="33">
        <v>42836</v>
      </c>
      <c r="H70" s="33">
        <v>42836</v>
      </c>
      <c r="I70" s="158" t="s">
        <v>51</v>
      </c>
      <c r="J70" s="32" t="str">
        <f t="shared" ref="J70:J75" si="3">IF(AND(NOT(OR(G70="",G70="Ø")),H70=""),"In Progress",IF(AND(NOT(OR(H70="Ø",H70="")),NOT(OR(G70="Ø",G70=""))),"Completed",""))</f>
        <v>Completed</v>
      </c>
      <c r="K70" s="158" t="s">
        <v>1</v>
      </c>
      <c r="L70" s="158" t="s">
        <v>190</v>
      </c>
      <c r="M70" s="17" t="s">
        <v>1223</v>
      </c>
      <c r="N70" s="121" t="s">
        <v>53</v>
      </c>
      <c r="O70" s="120"/>
    </row>
    <row r="71" spans="1:15" x14ac:dyDescent="0.25">
      <c r="A71" s="158"/>
      <c r="B71" s="158"/>
      <c r="C71" s="158"/>
      <c r="D71" s="21" t="s">
        <v>23</v>
      </c>
      <c r="E71" s="32" t="s">
        <v>24</v>
      </c>
      <c r="F71" s="25" t="str">
        <f>IF(D71="Amina",A70&amp;"_AZ",IF(D71="Perry",A70&amp;"_PB",IF(D71="Gina",A70&amp;"_GB",IF(D71="Cameron",A70&amp;"_CA",IF(D71="Bruno",A70&amp;"_BDS",IF(D71="Daniel",A70&amp;"_DR",IF(D71="Monet",A70&amp;"_MW","")))))))</f>
        <v>2017-02-22_G-035_CA</v>
      </c>
      <c r="G71" s="33">
        <v>42832</v>
      </c>
      <c r="H71" s="33">
        <v>42832</v>
      </c>
      <c r="I71" s="158"/>
      <c r="J71" s="32" t="str">
        <f t="shared" si="3"/>
        <v>Completed</v>
      </c>
      <c r="K71" s="158"/>
      <c r="L71" s="158"/>
      <c r="M71" s="17" t="s">
        <v>577</v>
      </c>
      <c r="N71" s="121"/>
      <c r="O71" s="120"/>
    </row>
    <row r="72" spans="1:15" x14ac:dyDescent="0.25">
      <c r="A72" s="160" t="s">
        <v>1224</v>
      </c>
      <c r="B72" s="158" t="s">
        <v>1225</v>
      </c>
      <c r="C72" s="158" t="s">
        <v>1052</v>
      </c>
      <c r="D72" s="21" t="s">
        <v>113</v>
      </c>
      <c r="E72" s="32" t="s">
        <v>24</v>
      </c>
      <c r="F72" s="25" t="str">
        <f>IF(D72="Amina",A72&amp;"_AZ",IF(D72="Perry",A72&amp;"_PB",IF(D72="Gina",A72&amp;"_GB",IF(D72="Cameron",A72&amp;"_CA",IF(D72="Bruno",A72&amp;"_BDS",IF(D72="Daniel",A72&amp;"_DR",IF(D72="Monet",A72&amp;"_MW","")))))))</f>
        <v>2017-02-22_G-036_DR</v>
      </c>
      <c r="G72" s="33">
        <v>42835</v>
      </c>
      <c r="H72" s="33">
        <v>42835</v>
      </c>
      <c r="I72" s="160">
        <v>42836</v>
      </c>
      <c r="J72" s="32" t="str">
        <f t="shared" si="3"/>
        <v>Completed</v>
      </c>
      <c r="K72" s="158" t="str">
        <f>IF(OR(J72="In Progress",J73="In Progress"),"In Progress",IF(OR(AND(J72="Completed",J73="Untraceable"),AND(J72="Untraceable",J73="Completed")),"Review",IF(OR(AND(J72="Completed",J73="Incomplete"),AND(J72="Incomplete",J73="Completed")),"Review",IF(OR(AND(J72="Completed",J73="Other"),AND(J72="Other",J73="Completed")),"Review",IF(OR(AND(J72="Incomplete",J73="Untraceable"),AND(J72="Untraceable",J73="Incomplete")),"Review",IF(OR(AND(J72="Other",J73="Untraceable"),AND(J72="Untraceable",J73="Other")),"Review",IF(OR(AND(J72="Incomplete",J73="Other"),AND(J72="Other",J73="Incomplete")),"Review",IF(AND(NOT(OR(H72="Ø",H72="")),NOT(OR(H73="Ø",H73="")),I72=""),"In Progress",IF(AND(J72="Untraceable",J73="Untraceable"),"Untraceable",IF(AND(NOT(OR(H72="Ø",H72="")),NOT(OR(H73="Ø",H73="")),NOT(OR(I72="Ø",I72=""))),"Completed",IF(AND(J72="Incomplete",J73="Incomplete"),"Incomplete",IF(AND(J72="Other",J73="Other"),"Other",""))))))))))))</f>
        <v>Completed</v>
      </c>
      <c r="L72" s="158" t="s">
        <v>0</v>
      </c>
      <c r="M72" s="34" t="s">
        <v>1226</v>
      </c>
      <c r="N72" s="121" t="str">
        <f>IF(NOT(A72=""),"In Progress","")</f>
        <v>In Progress</v>
      </c>
      <c r="O72" s="120"/>
    </row>
    <row r="73" spans="1:15" x14ac:dyDescent="0.25">
      <c r="A73" s="158"/>
      <c r="B73" s="158"/>
      <c r="C73" s="158"/>
      <c r="D73" s="21" t="s">
        <v>161</v>
      </c>
      <c r="E73" s="32" t="s">
        <v>24</v>
      </c>
      <c r="F73" s="25" t="str">
        <f>IF(D73="Amina",A72&amp;"_AZ",IF(D73="Perry",A72&amp;"_PB",IF(D73="Gina",A72&amp;"_GB",IF(D73="Cameron",A72&amp;"_CA",IF(D73="Bruno",A72&amp;"_BDS",IF(D73="Daniel",A72&amp;"_DR",IF(D73="Monet",A72&amp;"_MW","")))))))</f>
        <v>2017-02-22_G-036_BDS</v>
      </c>
      <c r="G73" s="33">
        <v>42835</v>
      </c>
      <c r="H73" s="33">
        <v>42835</v>
      </c>
      <c r="I73" s="158"/>
      <c r="J73" s="32" t="str">
        <f t="shared" si="3"/>
        <v>Completed</v>
      </c>
      <c r="K73" s="158"/>
      <c r="L73" s="158"/>
      <c r="M73" s="17" t="s">
        <v>577</v>
      </c>
      <c r="N73" s="121"/>
      <c r="O73" s="120"/>
    </row>
    <row r="74" spans="1:15" x14ac:dyDescent="0.25">
      <c r="A74" s="160" t="s">
        <v>1227</v>
      </c>
      <c r="B74" s="158" t="s">
        <v>1228</v>
      </c>
      <c r="C74" s="158" t="s">
        <v>1135</v>
      </c>
      <c r="D74" s="21" t="s">
        <v>113</v>
      </c>
      <c r="E74" s="32" t="s">
        <v>24</v>
      </c>
      <c r="F74" s="25" t="str">
        <f>IF(D74="Amina",A74&amp;"_AZ",IF(D74="Perry",A74&amp;"_PB",IF(D74="Gina",A74&amp;"_GB",IF(D74="Cameron",A74&amp;"_CA",IF(D74="Bruno",A74&amp;"_BDS",IF(D74="Daniel",A74&amp;"_DR",IF(D74="Monet",A74&amp;"_MW","")))))))</f>
        <v>2017-02-22_G-037_DR</v>
      </c>
      <c r="G74" s="33">
        <v>42835</v>
      </c>
      <c r="H74" s="33">
        <v>42835</v>
      </c>
      <c r="I74" s="160">
        <v>42836</v>
      </c>
      <c r="J74" s="32" t="str">
        <f t="shared" si="3"/>
        <v>Completed</v>
      </c>
      <c r="K74" s="158" t="str">
        <f>IF(OR(J74="In Progress",J75="In Progress"),"In Progress",IF(OR(AND(J74="Completed",J75="Untraceable"),AND(J74="Untraceable",J75="Completed")),"Review",IF(OR(AND(J74="Completed",J75="Incomplete"),AND(J74="Incomplete",J75="Completed")),"Review",IF(OR(AND(J74="Completed",J75="Other"),AND(J74="Other",J75="Completed")),"Review",IF(OR(AND(J74="Incomplete",J75="Untraceable"),AND(J74="Untraceable",J75="Incomplete")),"Review",IF(OR(AND(J74="Other",J75="Untraceable"),AND(J74="Untraceable",J75="Other")),"Review",IF(OR(AND(J74="Incomplete",J75="Other"),AND(J74="Other",J75="Incomplete")),"Review",IF(AND(NOT(OR(H74="Ø",H74="")),NOT(OR(H75="Ø",H75="")),I74=""),"In Progress",IF(AND(J74="Untraceable",J75="Untraceable"),"Untraceable",IF(AND(NOT(OR(H74="Ø",H74="")),NOT(OR(H75="Ø",H75="")),NOT(OR(I74="Ø",I74=""))),"Completed",IF(AND(J74="Incomplete",J75="Incomplete"),"Incomplete",IF(AND(J74="Other",J75="Other"),"Other",""))))))))))))</f>
        <v>Completed</v>
      </c>
      <c r="L74" s="158" t="s">
        <v>0</v>
      </c>
      <c r="M74" s="34" t="s">
        <v>1191</v>
      </c>
      <c r="N74" s="121" t="str">
        <f>IF(NOT(A74=""),"In Progress","")</f>
        <v>In Progress</v>
      </c>
      <c r="O74" s="120"/>
    </row>
    <row r="75" spans="1:15" ht="15.75" x14ac:dyDescent="0.25">
      <c r="A75" s="158"/>
      <c r="B75" s="158"/>
      <c r="C75" s="158"/>
      <c r="D75" s="21" t="s">
        <v>161</v>
      </c>
      <c r="E75" s="32" t="s">
        <v>24</v>
      </c>
      <c r="F75" s="25" t="str">
        <f>IF(D75="Amina",A74&amp;"_AZ",IF(D75="Perry",A74&amp;"_PB",IF(D75="Gina",A74&amp;"_GB",IF(D75="Cameron",A74&amp;"_CA",IF(D75="Bruno",A74&amp;"_BDS",IF(D75="Daniel",A74&amp;"_DR",IF(D75="Monet",A74&amp;"_MW","")))))))</f>
        <v>2017-02-22_G-037_BDS</v>
      </c>
      <c r="G75" s="33">
        <v>42835</v>
      </c>
      <c r="H75" s="33">
        <v>42835</v>
      </c>
      <c r="I75" s="158"/>
      <c r="J75" s="32" t="str">
        <f t="shared" si="3"/>
        <v>Completed</v>
      </c>
      <c r="K75" s="158"/>
      <c r="L75" s="158"/>
      <c r="M75" s="36" t="s">
        <v>577</v>
      </c>
      <c r="N75" s="121"/>
      <c r="O75" s="120"/>
    </row>
    <row r="76" spans="1:15" x14ac:dyDescent="0.25">
      <c r="A76" s="160" t="s">
        <v>1229</v>
      </c>
      <c r="B76" s="158" t="s">
        <v>1230</v>
      </c>
      <c r="C76" s="158" t="s">
        <v>1135</v>
      </c>
      <c r="D76" s="21" t="s">
        <v>23</v>
      </c>
      <c r="E76" s="32" t="s">
        <v>24</v>
      </c>
      <c r="F76" s="25" t="str">
        <f>IF(D76="Amina",A76&amp;"_AZ",IF(D76="Perry",A76&amp;"_PB",IF(D76="Gina",A76&amp;"_GB",IF(D76="Cameron",A76&amp;"_CA",IF(D76="Bruno",A76&amp;"_BDS",IF(D76="Daniel",A76&amp;"_DR",IF(D76="Monet",A76&amp;"_MW","")))))))</f>
        <v>2017-02-22_G-038_CA</v>
      </c>
      <c r="G76" s="33">
        <v>42832</v>
      </c>
      <c r="H76" s="32" t="s">
        <v>51</v>
      </c>
      <c r="I76" s="158" t="s">
        <v>51</v>
      </c>
      <c r="J76" s="32" t="s">
        <v>1</v>
      </c>
      <c r="K76" s="158" t="s">
        <v>2</v>
      </c>
      <c r="L76" s="158" t="s">
        <v>190</v>
      </c>
      <c r="M76" s="17" t="s">
        <v>1231</v>
      </c>
      <c r="N76" s="121" t="s">
        <v>53</v>
      </c>
      <c r="O76" s="120"/>
    </row>
    <row r="77" spans="1:15" x14ac:dyDescent="0.25">
      <c r="A77" s="158"/>
      <c r="B77" s="158"/>
      <c r="C77" s="158"/>
      <c r="D77" s="21" t="s">
        <v>113</v>
      </c>
      <c r="E77" s="32" t="s">
        <v>24</v>
      </c>
      <c r="F77" s="25" t="str">
        <f>IF(D77="Amina",A76&amp;"_AZ",IF(D77="Perry",A76&amp;"_PB",IF(D77="Gina",A76&amp;"_GB",IF(D77="Cameron",A76&amp;"_CA",IF(D77="Bruno",A76&amp;"_BDS",IF(D77="Daniel",A76&amp;"_DR",IF(D77="Monet",A76&amp;"_MW","")))))))</f>
        <v>2017-02-22_G-038_DR</v>
      </c>
      <c r="G77" s="33">
        <v>42835</v>
      </c>
      <c r="H77" s="33" t="s">
        <v>51</v>
      </c>
      <c r="I77" s="158"/>
      <c r="J77" s="32" t="s">
        <v>2</v>
      </c>
      <c r="K77" s="158"/>
      <c r="L77" s="158"/>
      <c r="M77" s="17" t="s">
        <v>1232</v>
      </c>
      <c r="N77" s="121"/>
      <c r="O77" s="120"/>
    </row>
    <row r="78" spans="1:15" x14ac:dyDescent="0.25">
      <c r="A78" s="160" t="s">
        <v>1233</v>
      </c>
      <c r="B78" s="158" t="s">
        <v>1234</v>
      </c>
      <c r="C78" s="158" t="s">
        <v>1135</v>
      </c>
      <c r="D78" s="21" t="s">
        <v>23</v>
      </c>
      <c r="E78" s="32" t="s">
        <v>24</v>
      </c>
      <c r="F78" s="25" t="str">
        <f>IF(D78="Amina",A78&amp;"_AZ",IF(D78="Perry",A78&amp;"_PB",IF(D78="Gina",A78&amp;"_GB",IF(D78="Cameron",A78&amp;"_CA",IF(D78="Bruno",A78&amp;"_BDS",IF(D78="Daniel",A78&amp;"_DR",IF(D78="Monet",A78&amp;"_MW","")))))))</f>
        <v>2017-02-22_G-039_CA</v>
      </c>
      <c r="G78" s="33">
        <v>42832</v>
      </c>
      <c r="H78" s="32" t="s">
        <v>51</v>
      </c>
      <c r="I78" s="158" t="s">
        <v>51</v>
      </c>
      <c r="J78" s="32" t="s">
        <v>2</v>
      </c>
      <c r="K78" s="158" t="str">
        <f>IF(OR(J78="In Progress",J79="In Progress"),"In Progress",IF(OR(AND(J78="Completed",J79="Untraceable"),AND(J78="Untraceable",J79="Completed")),"Review",IF(OR(AND(J78="Completed",J79="Incomplete"),AND(J78="Incomplete",J79="Completed")),"Review",IF(OR(AND(J78="Completed",J79="Other"),AND(J78="Other",J79="Completed")),"Review",IF(OR(AND(J78="Incomplete",J79="Untraceable"),AND(J78="Untraceable",J79="Incomplete")),"Review",IF(OR(AND(J78="Other",J79="Untraceable"),AND(J78="Untraceable",J79="Other")),"Review",IF(OR(AND(J78="Incomplete",J79="Other"),AND(J78="Other",J79="Incomplete")),"Review",IF(AND(NOT(OR(H78="Ø",H78="")),NOT(OR(H79="Ø",H79="")),I78=""),"In Progress",IF(AND(J78="Untraceable",J79="Untraceable"),"Untraceable",IF(AND(NOT(OR(H78="Ø",H78="")),NOT(OR(H79="Ø",H79="")),NOT(OR(I78="Ø",I78=""))),"Completed",IF(AND(J78="Incomplete",J79="Incomplete"),"Incomplete",IF(AND(J78="Other",J79="Other"),"Other",""))))))))))))</f>
        <v>Incomplete</v>
      </c>
      <c r="L78" s="158" t="str">
        <f>IF(K78="Untraceable","Ignore",IF(K78="Incomplete","Ignore",IF(K78="Other","Ignore","")))</f>
        <v>Ignore</v>
      </c>
      <c r="M78" s="17"/>
      <c r="N78" s="121" t="s">
        <v>53</v>
      </c>
      <c r="O78" s="120"/>
    </row>
    <row r="79" spans="1:15" x14ac:dyDescent="0.25">
      <c r="A79" s="158"/>
      <c r="B79" s="158"/>
      <c r="C79" s="158"/>
      <c r="D79" s="21" t="s">
        <v>161</v>
      </c>
      <c r="E79" s="32" t="s">
        <v>24</v>
      </c>
      <c r="F79" s="25" t="str">
        <f>IF(D79="Amina",A78&amp;"_AZ",IF(D79="Perry",A78&amp;"_PB",IF(D79="Gina",A78&amp;"_GB",IF(D79="Cameron",A78&amp;"_CA",IF(D79="Bruno",A78&amp;"_BDS",IF(D79="Daniel",A78&amp;"_DR",IF(D79="Monet",A78&amp;"_MW","")))))))</f>
        <v>2017-02-22_G-039_BDS</v>
      </c>
      <c r="G79" s="33">
        <v>42835</v>
      </c>
      <c r="H79" s="33" t="s">
        <v>51</v>
      </c>
      <c r="I79" s="158"/>
      <c r="J79" s="32" t="s">
        <v>2</v>
      </c>
      <c r="K79" s="158"/>
      <c r="L79" s="158"/>
      <c r="M79" s="17" t="s">
        <v>1235</v>
      </c>
      <c r="N79" s="121"/>
      <c r="O79" s="120"/>
    </row>
    <row r="80" spans="1:15" x14ac:dyDescent="0.25">
      <c r="A80" s="160" t="s">
        <v>1236</v>
      </c>
      <c r="B80" s="158" t="s">
        <v>1237</v>
      </c>
      <c r="C80" s="158" t="s">
        <v>1135</v>
      </c>
      <c r="D80" s="21" t="s">
        <v>32</v>
      </c>
      <c r="E80" s="32" t="s">
        <v>24</v>
      </c>
      <c r="F80" s="25" t="str">
        <f>IF(D80="Amina",A80&amp;"_AZ",IF(D80="Perry",A80&amp;"_PB",IF(D80="Gina",A80&amp;"_GB",IF(D80="Cameron",A80&amp;"_CA",IF(D80="Bruno",A80&amp;"_BDS",IF(D80="Daniel",A80&amp;"_DR",IF(D80="Monet",A80&amp;"_MW","")))))))</f>
        <v>2017-02-22_G-040_AZ</v>
      </c>
      <c r="G80" s="33">
        <v>42832</v>
      </c>
      <c r="H80" s="33">
        <v>42832</v>
      </c>
      <c r="I80" s="160">
        <v>42837</v>
      </c>
      <c r="J80" s="32" t="str">
        <f>IF(AND(NOT(OR(G80="",G80="Ø")),H80=""),"In Progress",IF(AND(NOT(OR(H80="Ø",H80="")),NOT(OR(G80="Ø",G80=""))),"Completed",""))</f>
        <v>Completed</v>
      </c>
      <c r="K80" s="158" t="s">
        <v>0</v>
      </c>
      <c r="L80" s="158" t="s">
        <v>0</v>
      </c>
      <c r="M80" s="34" t="s">
        <v>1173</v>
      </c>
      <c r="N80" s="121" t="str">
        <f>IF(NOT(A80=""),"In Progress","")</f>
        <v>In Progress</v>
      </c>
      <c r="O80" s="120"/>
    </row>
    <row r="81" spans="1:15" x14ac:dyDescent="0.25">
      <c r="A81" s="158"/>
      <c r="B81" s="158"/>
      <c r="C81" s="158"/>
      <c r="D81" s="21" t="s">
        <v>23</v>
      </c>
      <c r="E81" s="32" t="s">
        <v>24</v>
      </c>
      <c r="F81" s="25" t="str">
        <f>IF(D81="Amina",A80&amp;"_AZ",IF(D81="Perry",A80&amp;"_PB",IF(D81="Gina",A80&amp;"_GB",IF(D81="Cameron",A80&amp;"_CA",IF(D81="Bruno",A80&amp;"_BDS",IF(D81="Daniel",A80&amp;"_DR",IF(D81="Monet",A80&amp;"_MW","")))))))</f>
        <v>2017-02-22_G-040_CA</v>
      </c>
      <c r="G81" s="33">
        <v>42832</v>
      </c>
      <c r="H81" s="33">
        <v>42832</v>
      </c>
      <c r="I81" s="158"/>
      <c r="J81" s="32" t="s">
        <v>0</v>
      </c>
      <c r="K81" s="158"/>
      <c r="L81" s="158"/>
      <c r="M81" s="17" t="s">
        <v>1238</v>
      </c>
      <c r="N81" s="121"/>
      <c r="O81" s="120"/>
    </row>
    <row r="82" spans="1:15" x14ac:dyDescent="0.25">
      <c r="A82" s="160" t="s">
        <v>1239</v>
      </c>
      <c r="B82" s="158" t="s">
        <v>1240</v>
      </c>
      <c r="C82" s="158" t="s">
        <v>1052</v>
      </c>
      <c r="D82" s="21" t="s">
        <v>113</v>
      </c>
      <c r="E82" s="32" t="s">
        <v>24</v>
      </c>
      <c r="F82" s="25" t="str">
        <f>IF(D82="Amina",A82&amp;"_AZ",IF(D82="Perry",A82&amp;"_PB",IF(D82="Gina",A82&amp;"_GB",IF(D82="Cameron",A82&amp;"_CA",IF(D82="Bruno",A82&amp;"_BDS",IF(D82="Daniel",A82&amp;"_DR",IF(D82="Monet",A82&amp;"_MW","")))))))</f>
        <v>2017-02-22_G-041_DR</v>
      </c>
      <c r="G82" s="33">
        <v>42835</v>
      </c>
      <c r="H82" s="33">
        <v>42835</v>
      </c>
      <c r="I82" s="158" t="s">
        <v>51</v>
      </c>
      <c r="J82" s="32" t="str">
        <f>IF(AND(NOT(OR(G82="",G82="Ø")),H82=""),"In Progress",IF(AND(NOT(OR(H82="Ø",H82="")),NOT(OR(G82="Ø",G82=""))),"Completed",""))</f>
        <v>Completed</v>
      </c>
      <c r="K82" s="158" t="s">
        <v>2</v>
      </c>
      <c r="L82" s="158" t="str">
        <f>IF(K82="Untraceable","Ignore",IF(K82="Incomplete","Ignore",IF(K82="Other","Ignore","")))</f>
        <v>Ignore</v>
      </c>
      <c r="M82" s="17" t="s">
        <v>1241</v>
      </c>
      <c r="N82" s="121" t="s">
        <v>53</v>
      </c>
      <c r="O82" s="120"/>
    </row>
    <row r="83" spans="1:15" ht="15.75" x14ac:dyDescent="0.25">
      <c r="A83" s="158"/>
      <c r="B83" s="158"/>
      <c r="C83" s="158"/>
      <c r="D83" s="21" t="s">
        <v>161</v>
      </c>
      <c r="E83" s="32" t="s">
        <v>24</v>
      </c>
      <c r="F83" s="25" t="str">
        <f>IF(D83="Amina",A82&amp;"_AZ",IF(D83="Perry",A82&amp;"_PB",IF(D83="Gina",A82&amp;"_GB",IF(D83="Cameron",A82&amp;"_CA",IF(D83="Bruno",A82&amp;"_BDS",IF(D83="Daniel",A82&amp;"_DR",IF(D83="Monet",A82&amp;"_MW","")))))))</f>
        <v>2017-02-22_G-041_BDS</v>
      </c>
      <c r="G83" s="33">
        <v>42836</v>
      </c>
      <c r="H83" s="33">
        <v>42836</v>
      </c>
      <c r="I83" s="158"/>
      <c r="J83" s="32" t="str">
        <f>IF(AND(NOT(OR(G83="",G83="Ø")),H83=""),"In Progress",IF(AND(NOT(OR(H83="Ø",H83="")),NOT(OR(G83="Ø",G83=""))),"Completed",""))</f>
        <v>Completed</v>
      </c>
      <c r="K83" s="158"/>
      <c r="L83" s="158"/>
      <c r="M83" s="35" t="s">
        <v>1242</v>
      </c>
      <c r="N83" s="121"/>
      <c r="O83" s="120"/>
    </row>
    <row r="84" spans="1:15" x14ac:dyDescent="0.25">
      <c r="A84" s="160" t="s">
        <v>1243</v>
      </c>
      <c r="B84" s="158" t="s">
        <v>1244</v>
      </c>
      <c r="C84" s="158" t="s">
        <v>1135</v>
      </c>
      <c r="D84" s="21" t="s">
        <v>187</v>
      </c>
      <c r="E84" s="32" t="s">
        <v>24</v>
      </c>
      <c r="F84" s="25" t="str">
        <f>IF(D84="Amina",A84&amp;"_AZ",IF(D84="Perry",A84&amp;"_PB",IF(D84="Gina",A84&amp;"_GB",IF(D84="Cameron",A84&amp;"_CA",IF(D84="Bruno",A84&amp;"_BDS",IF(D84="Daniel",A84&amp;"_DR",IF(D84="Monet",A84&amp;"_MW","")))))))</f>
        <v>2017-02-22_G-042_MW</v>
      </c>
      <c r="G84" s="33">
        <v>42832</v>
      </c>
      <c r="H84" s="33">
        <v>42832</v>
      </c>
      <c r="I84" s="158" t="s">
        <v>51</v>
      </c>
      <c r="J84" s="32" t="s">
        <v>0</v>
      </c>
      <c r="K84" s="158" t="s">
        <v>2</v>
      </c>
      <c r="L84" s="158" t="str">
        <f>IF(K84="Untraceable","Ignore",IF(K84="Incomplete","Ignore",IF(K84="Other","Ignore","")))</f>
        <v>Ignore</v>
      </c>
      <c r="M84" s="24" t="s">
        <v>1245</v>
      </c>
      <c r="N84" s="121" t="s">
        <v>53</v>
      </c>
      <c r="O84" s="120"/>
    </row>
    <row r="85" spans="1:15" x14ac:dyDescent="0.25">
      <c r="A85" s="158"/>
      <c r="B85" s="158"/>
      <c r="C85" s="158"/>
      <c r="D85" s="21" t="s">
        <v>113</v>
      </c>
      <c r="E85" s="32" t="s">
        <v>24</v>
      </c>
      <c r="F85" s="25" t="str">
        <f>IF(D85="Amina",A84&amp;"_AZ",IF(D85="Perry",A84&amp;"_PB",IF(D85="Gina",A84&amp;"_GB",IF(D85="Cameron",A84&amp;"_CA",IF(D85="Bruno",A84&amp;"_BDS",IF(D85="Daniel",A84&amp;"_DR",IF(D85="Monet",A84&amp;"_MW","")))))))</f>
        <v>2017-02-22_G-042_DR</v>
      </c>
      <c r="G85" s="33">
        <v>42835</v>
      </c>
      <c r="H85" s="33">
        <v>42835</v>
      </c>
      <c r="I85" s="158"/>
      <c r="J85" s="32" t="str">
        <f>IF(AND(NOT(OR(G85="",G85="Ø")),H85=""),"In Progress",IF(AND(NOT(OR(H85="Ø",H85="")),NOT(OR(G85="Ø",G85=""))),"Completed",""))</f>
        <v>Completed</v>
      </c>
      <c r="K85" s="158"/>
      <c r="L85" s="158"/>
      <c r="M85" s="24" t="s">
        <v>1246</v>
      </c>
      <c r="N85" s="121"/>
      <c r="O85" s="120"/>
    </row>
    <row r="86" spans="1:15" x14ac:dyDescent="0.25">
      <c r="A86" s="160" t="s">
        <v>1247</v>
      </c>
      <c r="B86" s="158" t="s">
        <v>1248</v>
      </c>
      <c r="C86" s="158" t="s">
        <v>1052</v>
      </c>
      <c r="D86" s="21" t="s">
        <v>113</v>
      </c>
      <c r="E86" s="32" t="s">
        <v>24</v>
      </c>
      <c r="F86" s="25" t="str">
        <f>IF(D86="Amina",A86&amp;"_AZ",IF(D86="Perry",A86&amp;"_PB",IF(D86="Gina",A86&amp;"_GB",IF(D86="Cameron",A86&amp;"_CA",IF(D86="Bruno",A86&amp;"_BDS",IF(D86="Daniel",A86&amp;"_DR",IF(D86="Monet",A86&amp;"_MW","")))))))</f>
        <v>2017-02-22_G-043_DR</v>
      </c>
      <c r="G86" s="33">
        <v>42835</v>
      </c>
      <c r="H86" s="33">
        <v>42835</v>
      </c>
      <c r="I86" s="160">
        <v>42836</v>
      </c>
      <c r="J86" s="32" t="str">
        <f>IF(AND(NOT(OR(G86="",G86="Ø")),H86=""),"In Progress",IF(AND(NOT(OR(H86="Ø",H86="")),NOT(OR(G86="Ø",G86=""))),"Completed",""))</f>
        <v>Completed</v>
      </c>
      <c r="K86" s="158" t="str">
        <f>IF(OR(J86="In Progress",J87="In Progress"),"In Progress",IF(OR(AND(J86="Completed",J87="Untraceable"),AND(J86="Untraceable",J87="Completed")),"Review",IF(OR(AND(J86="Completed",J87="Incomplete"),AND(J86="Incomplete",J87="Completed")),"Review",IF(OR(AND(J86="Completed",J87="Other"),AND(J86="Other",J87="Completed")),"Review",IF(OR(AND(J86="Incomplete",J87="Untraceable"),AND(J86="Untraceable",J87="Incomplete")),"Review",IF(OR(AND(J86="Other",J87="Untraceable"),AND(J86="Untraceable",J87="Other")),"Review",IF(OR(AND(J86="Incomplete",J87="Other"),AND(J86="Other",J87="Incomplete")),"Review",IF(AND(NOT(OR(H86="Ø",H86="")),NOT(OR(H87="Ø",H87="")),I86=""),"In Progress",IF(AND(J86="Untraceable",J87="Untraceable"),"Untraceable",IF(AND(NOT(OR(H86="Ø",H86="")),NOT(OR(H87="Ø",H87="")),NOT(OR(I86="Ø",I86=""))),"Completed",IF(AND(J86="Incomplete",J87="Incomplete"),"Incomplete",IF(AND(J86="Other",J87="Other"),"Other",""))))))))))))</f>
        <v>Completed</v>
      </c>
      <c r="L86" s="158" t="s">
        <v>0</v>
      </c>
      <c r="M86" s="17" t="s">
        <v>1249</v>
      </c>
      <c r="N86" s="121" t="str">
        <f>IF(NOT(A86=""),"In Progress","")</f>
        <v>In Progress</v>
      </c>
      <c r="O86" s="120"/>
    </row>
    <row r="87" spans="1:15" x14ac:dyDescent="0.25">
      <c r="A87" s="158"/>
      <c r="B87" s="158"/>
      <c r="C87" s="158"/>
      <c r="D87" s="21" t="s">
        <v>161</v>
      </c>
      <c r="E87" s="32" t="s">
        <v>24</v>
      </c>
      <c r="F87" s="25" t="str">
        <f>IF(D87="Amina",A86&amp;"_AZ",IF(D87="Perry",A86&amp;"_PB",IF(D87="Gina",A86&amp;"_GB",IF(D87="Cameron",A86&amp;"_CA",IF(D87="Bruno",A86&amp;"_BDS",IF(D87="Daniel",A86&amp;"_DR",IF(D87="Monet",A86&amp;"_MW","")))))))</f>
        <v>2017-02-22_G-043_BDS</v>
      </c>
      <c r="G87" s="33">
        <v>42836</v>
      </c>
      <c r="H87" s="33">
        <v>42836</v>
      </c>
      <c r="I87" s="158"/>
      <c r="J87" s="32" t="str">
        <f>IF(AND(NOT(OR(G87="",G87="Ø")),H87=""),"In Progress",IF(AND(NOT(OR(H87="Ø",H87="")),NOT(OR(G87="Ø",G87=""))),"Completed",""))</f>
        <v>Completed</v>
      </c>
      <c r="K87" s="158"/>
      <c r="L87" s="158"/>
      <c r="M87" s="34" t="s">
        <v>1173</v>
      </c>
      <c r="N87" s="121"/>
      <c r="O87" s="120"/>
    </row>
    <row r="88" spans="1:15" x14ac:dyDescent="0.25">
      <c r="A88" s="160" t="s">
        <v>1250</v>
      </c>
      <c r="B88" s="158" t="s">
        <v>1251</v>
      </c>
      <c r="C88" s="158" t="s">
        <v>1135</v>
      </c>
      <c r="D88" s="21" t="s">
        <v>187</v>
      </c>
      <c r="E88" s="32" t="s">
        <v>24</v>
      </c>
      <c r="F88" s="25" t="str">
        <f>IF(D88="Amina",A88&amp;"_AZ",IF(D88="Perry",A88&amp;"_PB",IF(D88="Gina",A88&amp;"_GB",IF(D88="Cameron",A88&amp;"_CA",IF(D88="Bruno",A88&amp;"_BDS",IF(D88="Daniel",A88&amp;"_DR",IF(D88="Monet",A88&amp;"_MW","")))))))</f>
        <v>2017-02-22_G-044_MW</v>
      </c>
      <c r="G88" s="33">
        <v>42832</v>
      </c>
      <c r="H88" s="33">
        <v>42832</v>
      </c>
      <c r="I88" s="160">
        <v>42836</v>
      </c>
      <c r="J88" s="32" t="s">
        <v>0</v>
      </c>
      <c r="K88" s="158" t="str">
        <f>IF(OR(J88="In Progress",J89="In Progress"),"In Progress",IF(OR(AND(J88="Completed",J89="Untraceable"),AND(J88="Untraceable",J89="Completed")),"Review",IF(OR(AND(J88="Completed",J89="Incomplete"),AND(J88="Incomplete",J89="Completed")),"Review",IF(OR(AND(J88="Completed",J89="Other"),AND(J88="Other",J89="Completed")),"Review",IF(OR(AND(J88="Incomplete",J89="Untraceable"),AND(J88="Untraceable",J89="Incomplete")),"Review",IF(OR(AND(J88="Other",J89="Untraceable"),AND(J88="Untraceable",J89="Other")),"Review",IF(OR(AND(J88="Incomplete",J89="Other"),AND(J88="Other",J89="Incomplete")),"Review",IF(AND(NOT(OR(H88="Ø",H88="")),NOT(OR(H89="Ø",H89="")),I88=""),"In Progress",IF(AND(J88="Untraceable",J89="Untraceable"),"Untraceable",IF(AND(NOT(OR(H88="Ø",H88="")),NOT(OR(H89="Ø",H89="")),NOT(OR(I88="Ø",I88=""))),"Completed",IF(AND(J88="Incomplete",J89="Incomplete"),"Incomplete",IF(AND(J88="Other",J89="Other"),"Other",""))))))))))))</f>
        <v>Completed</v>
      </c>
      <c r="L88" s="158" t="s">
        <v>0</v>
      </c>
      <c r="M88" s="34" t="s">
        <v>1173</v>
      </c>
      <c r="N88" s="121" t="str">
        <f>IF(NOT(A88=""),"In Progress","")</f>
        <v>In Progress</v>
      </c>
      <c r="O88" s="120"/>
    </row>
    <row r="89" spans="1:15" x14ac:dyDescent="0.25">
      <c r="A89" s="158"/>
      <c r="B89" s="158"/>
      <c r="C89" s="158"/>
      <c r="D89" s="21" t="s">
        <v>32</v>
      </c>
      <c r="E89" s="32" t="s">
        <v>24</v>
      </c>
      <c r="F89" s="25" t="str">
        <f>IF(D89="Amina",A88&amp;"_AZ",IF(D89="Perry",A88&amp;"_PB",IF(D89="Gina",A88&amp;"_GB",IF(D89="Cameron",A88&amp;"_CA",IF(D89="Bruno",A88&amp;"_BDS",IF(D89="Daniel",A88&amp;"_DR",IF(D89="Monet",A88&amp;"_MW","")))))))</f>
        <v>2017-02-22_G-044_AZ</v>
      </c>
      <c r="G89" s="33">
        <v>42832</v>
      </c>
      <c r="H89" s="33">
        <v>42832</v>
      </c>
      <c r="I89" s="158"/>
      <c r="J89" s="32" t="str">
        <f>IF(AND(NOT(OR(G89="",G89="Ø")),H89=""),"In Progress",IF(AND(NOT(OR(H89="Ø",H89="")),NOT(OR(G89="Ø",G89=""))),"Completed",""))</f>
        <v>Completed</v>
      </c>
      <c r="K89" s="158"/>
      <c r="L89" s="158"/>
      <c r="M89" s="17"/>
      <c r="N89" s="121"/>
      <c r="O89" s="120"/>
    </row>
    <row r="90" spans="1:15" x14ac:dyDescent="0.25">
      <c r="A90" s="160" t="s">
        <v>1252</v>
      </c>
      <c r="B90" s="158" t="s">
        <v>1253</v>
      </c>
      <c r="C90" s="158" t="s">
        <v>1052</v>
      </c>
      <c r="D90" s="21" t="s">
        <v>113</v>
      </c>
      <c r="E90" s="32" t="s">
        <v>24</v>
      </c>
      <c r="F90" s="25" t="str">
        <f>IF(D90="Amina",A90&amp;"_AZ",IF(D90="Perry",A90&amp;"_PB",IF(D90="Gina",A90&amp;"_GB",IF(D90="Cameron",A90&amp;"_CA",IF(D90="Bruno",A90&amp;"_BDS",IF(D90="Daniel",A90&amp;"_DR",IF(D90="Monet",A90&amp;"_MW","")))))))</f>
        <v>2017-02-22_G-045_DR</v>
      </c>
      <c r="G90" s="33">
        <v>42835</v>
      </c>
      <c r="H90" s="33">
        <v>42835</v>
      </c>
      <c r="I90" s="160">
        <v>42836</v>
      </c>
      <c r="J90" s="32" t="str">
        <f>IF(AND(NOT(OR(G90="",G90="Ø")),H90=""),"In Progress",IF(AND(NOT(OR(H90="Ø",H90="")),NOT(OR(G90="Ø",G90=""))),"Completed",""))</f>
        <v>Completed</v>
      </c>
      <c r="K90" s="158" t="str">
        <f>IF(OR(J90="In Progress",J91="In Progress"),"In Progress",IF(OR(AND(J90="Completed",J91="Untraceable"),AND(J90="Untraceable",J91="Completed")),"Review",IF(OR(AND(J90="Completed",J91="Incomplete"),AND(J90="Incomplete",J91="Completed")),"Review",IF(OR(AND(J90="Completed",J91="Other"),AND(J90="Other",J91="Completed")),"Review",IF(OR(AND(J90="Incomplete",J91="Untraceable"),AND(J90="Untraceable",J91="Incomplete")),"Review",IF(OR(AND(J90="Other",J91="Untraceable"),AND(J90="Untraceable",J91="Other")),"Review",IF(OR(AND(J90="Incomplete",J91="Other"),AND(J90="Other",J91="Incomplete")),"Review",IF(AND(NOT(OR(H90="Ø",H90="")),NOT(OR(H91="Ø",H91="")),I90=""),"In Progress",IF(AND(J90="Untraceable",J91="Untraceable"),"Untraceable",IF(AND(NOT(OR(H90="Ø",H90="")),NOT(OR(H91="Ø",H91="")),NOT(OR(I90="Ø",I90=""))),"Completed",IF(AND(J90="Incomplete",J91="Incomplete"),"Incomplete",IF(AND(J90="Other",J91="Other"),"Other",""))))))))))))</f>
        <v>Completed</v>
      </c>
      <c r="L90" s="158" t="s">
        <v>0</v>
      </c>
      <c r="M90" s="34" t="s">
        <v>1058</v>
      </c>
      <c r="N90" s="121" t="str">
        <f>IF(NOT(A90=""),"In Progress","")</f>
        <v>In Progress</v>
      </c>
      <c r="O90" s="120"/>
    </row>
    <row r="91" spans="1:15" x14ac:dyDescent="0.25">
      <c r="A91" s="158"/>
      <c r="B91" s="158"/>
      <c r="C91" s="158"/>
      <c r="D91" s="21" t="s">
        <v>161</v>
      </c>
      <c r="E91" s="32" t="s">
        <v>24</v>
      </c>
      <c r="F91" s="25" t="str">
        <f>IF(D91="Amina",A90&amp;"_AZ",IF(D91="Perry",A90&amp;"_PB",IF(D91="Gina",A90&amp;"_GB",IF(D91="Cameron",A90&amp;"_CA",IF(D91="Bruno",A90&amp;"_BDS",IF(D91="Daniel",A90&amp;"_DR",IF(D91="Monet",A90&amp;"_MW","")))))))</f>
        <v>2017-02-22_G-045_BDS</v>
      </c>
      <c r="G91" s="33">
        <v>42836</v>
      </c>
      <c r="H91" s="33">
        <v>42836</v>
      </c>
      <c r="I91" s="158"/>
      <c r="J91" s="32" t="str">
        <f>IF(AND(NOT(OR(G91="",G91="Ø")),H91=""),"In Progress",IF(AND(NOT(OR(H91="Ø",H91="")),NOT(OR(G91="Ø",G91=""))),"Completed",""))</f>
        <v>Completed</v>
      </c>
      <c r="K91" s="158"/>
      <c r="L91" s="158"/>
      <c r="M91" s="17"/>
      <c r="N91" s="121"/>
      <c r="O91" s="120"/>
    </row>
    <row r="92" spans="1:15" x14ac:dyDescent="0.25">
      <c r="A92" s="161" t="s">
        <v>1254</v>
      </c>
      <c r="B92" s="158" t="s">
        <v>1255</v>
      </c>
      <c r="C92" s="158" t="s">
        <v>1167</v>
      </c>
      <c r="D92" s="21" t="s">
        <v>23</v>
      </c>
      <c r="E92" s="32" t="s">
        <v>24</v>
      </c>
      <c r="F92" s="25" t="str">
        <f>IF(D92="Amina",A92&amp;"_AZ",IF(D92="Perry",A92&amp;"_PB",IF(D92="Gina",A92&amp;"_GB",IF(D92="Cameron",A92&amp;"_CA",IF(D92="Bruno",A92&amp;"_BDS",IF(D92="Daniel",A92&amp;"_DR",IF(D92="Monet",A92&amp;"_MW","")))))))</f>
        <v>2017-02-22_G-046_CA</v>
      </c>
      <c r="G92" s="33">
        <v>42830</v>
      </c>
      <c r="H92" s="33">
        <v>42831</v>
      </c>
      <c r="I92" s="158" t="s">
        <v>51</v>
      </c>
      <c r="J92" s="32" t="s">
        <v>2</v>
      </c>
      <c r="K92" s="158" t="s">
        <v>2</v>
      </c>
      <c r="L92" s="158" t="s">
        <v>190</v>
      </c>
      <c r="M92" s="17" t="s">
        <v>1256</v>
      </c>
      <c r="N92" s="121" t="s">
        <v>53</v>
      </c>
      <c r="O92" s="120"/>
    </row>
    <row r="93" spans="1:15" x14ac:dyDescent="0.25">
      <c r="A93" s="162"/>
      <c r="B93" s="158"/>
      <c r="C93" s="158"/>
      <c r="D93" s="21" t="s">
        <v>161</v>
      </c>
      <c r="E93" s="32" t="s">
        <v>24</v>
      </c>
      <c r="F93" s="25" t="str">
        <f>IF(D93="Amina",A92&amp;"_AZ",IF(D93="Perry",A92&amp;"_PB",IF(D93="Gina",A92&amp;"_GB",IF(D93="Cameron",A92&amp;"_CA",IF(D93="Bruno",A92&amp;"_BDS",IF(D93="Daniel",A92&amp;"_DR",IF(D93="Monet",A92&amp;"_MW","")))))))</f>
        <v>2017-02-22_G-046_BDS</v>
      </c>
      <c r="G93" s="33">
        <v>42831</v>
      </c>
      <c r="H93" s="33">
        <v>42835</v>
      </c>
      <c r="I93" s="158"/>
      <c r="J93" s="32" t="s">
        <v>0</v>
      </c>
      <c r="K93" s="158"/>
      <c r="L93" s="158"/>
      <c r="M93" s="17"/>
      <c r="N93" s="121"/>
      <c r="O93" s="120"/>
    </row>
    <row r="94" spans="1:15" x14ac:dyDescent="0.25">
      <c r="A94" s="160" t="s">
        <v>1257</v>
      </c>
      <c r="B94" s="158" t="s">
        <v>1258</v>
      </c>
      <c r="C94" s="158" t="s">
        <v>1259</v>
      </c>
      <c r="D94" s="21" t="s">
        <v>27</v>
      </c>
      <c r="E94" s="32" t="s">
        <v>24</v>
      </c>
      <c r="F94" s="25" t="str">
        <f>IF(D94="Amina",A94&amp;"_AZ",IF(D94="Perry",A94&amp;"_PB",IF(D94="Gina",A94&amp;"_GB",IF(D94="Cameron",A94&amp;"_CA",IF(D94="Bruno",A94&amp;"_BDS",IF(D94="Daniel",A94&amp;"_DR",IF(D94="Monet",A94&amp;"_MW","")))))))</f>
        <v>2017-02-22_R-001_GB</v>
      </c>
      <c r="G94" s="33">
        <v>42835</v>
      </c>
      <c r="H94" s="33">
        <v>42842</v>
      </c>
      <c r="I94" s="160">
        <v>42842</v>
      </c>
      <c r="J94" s="32" t="s">
        <v>0</v>
      </c>
      <c r="K94" s="158" t="s">
        <v>2</v>
      </c>
      <c r="L94" s="158" t="s">
        <v>190</v>
      </c>
      <c r="M94" s="17" t="s">
        <v>1260</v>
      </c>
      <c r="N94" s="121" t="s">
        <v>53</v>
      </c>
      <c r="O94" s="120"/>
    </row>
    <row r="95" spans="1:15" x14ac:dyDescent="0.25">
      <c r="A95" s="158"/>
      <c r="B95" s="158"/>
      <c r="C95" s="158"/>
      <c r="D95" s="21" t="s">
        <v>32</v>
      </c>
      <c r="E95" s="32" t="s">
        <v>24</v>
      </c>
      <c r="F95" s="25" t="str">
        <f>IF(D95="Amina",A94&amp;"_AZ",IF(D95="Perry",A94&amp;"_PB",IF(D95="Gina",A94&amp;"_GB",IF(D95="Cameron",A94&amp;"_CA",IF(D95="Bruno",A94&amp;"_BDS",IF(D95="Daniel",A94&amp;"_DR",IF(D95="Monet",A94&amp;"_MW","")))))))</f>
        <v>2017-02-22_R-001_AZ</v>
      </c>
      <c r="G95" s="33">
        <v>42836</v>
      </c>
      <c r="H95" s="33">
        <v>42836</v>
      </c>
      <c r="I95" s="158"/>
      <c r="J95" s="32" t="str">
        <f>IF(AND(NOT(OR(G95="",G95="Ø")),H95=""),"In Progress",IF(AND(NOT(OR(H95="Ø",H95="")),NOT(OR(G95="Ø",G95=""))),"Completed",""))</f>
        <v>Completed</v>
      </c>
      <c r="K95" s="158"/>
      <c r="L95" s="158"/>
      <c r="M95" s="17" t="s">
        <v>1261</v>
      </c>
      <c r="N95" s="121"/>
      <c r="O95" s="120"/>
    </row>
    <row r="96" spans="1:15" x14ac:dyDescent="0.25">
      <c r="A96" s="160" t="s">
        <v>1262</v>
      </c>
      <c r="B96" s="158" t="s">
        <v>1263</v>
      </c>
      <c r="C96" s="158" t="s">
        <v>1259</v>
      </c>
      <c r="D96" s="21" t="s">
        <v>161</v>
      </c>
      <c r="E96" s="32" t="s">
        <v>24</v>
      </c>
      <c r="F96" s="25" t="str">
        <f>IF(D96="Amina",A96&amp;"_AZ",IF(D96="Perry",A96&amp;"_PB",IF(D96="Gina",A96&amp;"_GB",IF(D96="Cameron",A96&amp;"_CA",IF(D96="Bruno",A96&amp;"_BDS",IF(D96="Daniel",A96&amp;"_DR",IF(D96="Monet",A96&amp;"_MW","")))))))</f>
        <v>2017-02-22_R-002_BDS</v>
      </c>
      <c r="G96" s="33">
        <v>42836</v>
      </c>
      <c r="H96" s="33">
        <v>42836</v>
      </c>
      <c r="I96" s="158" t="s">
        <v>51</v>
      </c>
      <c r="J96" s="32" t="s">
        <v>2</v>
      </c>
      <c r="K96" s="158" t="s">
        <v>2</v>
      </c>
      <c r="L96" s="158" t="str">
        <f>IF(K96="Untraceable","Ignore",IF(K96="Incomplete","Ignore",IF(K96="Other","Ignore","")))</f>
        <v>Ignore</v>
      </c>
      <c r="M96" s="17" t="s">
        <v>1264</v>
      </c>
      <c r="N96" s="121" t="s">
        <v>53</v>
      </c>
      <c r="O96" s="120"/>
    </row>
    <row r="97" spans="1:15" x14ac:dyDescent="0.25">
      <c r="A97" s="158"/>
      <c r="B97" s="158"/>
      <c r="C97" s="158"/>
      <c r="D97" s="21" t="s">
        <v>187</v>
      </c>
      <c r="E97" s="32" t="s">
        <v>24</v>
      </c>
      <c r="F97" s="25" t="str">
        <f>IF(D97="Amina",A96&amp;"_AZ",IF(D97="Perry",A96&amp;"_PB",IF(D97="Gina",A96&amp;"_GB",IF(D97="Cameron",A96&amp;"_CA",IF(D97="Bruno",A96&amp;"_BDS",IF(D97="Daniel",A96&amp;"_DR",IF(D97="Monet",A96&amp;"_MW","")))))))</f>
        <v>2017-02-22_R-002_MW</v>
      </c>
      <c r="G97" s="33">
        <v>42836</v>
      </c>
      <c r="H97" s="33">
        <v>42837</v>
      </c>
      <c r="I97" s="158"/>
      <c r="J97" s="32" t="s">
        <v>2</v>
      </c>
      <c r="K97" s="158"/>
      <c r="L97" s="158"/>
      <c r="M97" s="17" t="s">
        <v>1265</v>
      </c>
      <c r="N97" s="121"/>
      <c r="O97" s="120"/>
    </row>
    <row r="98" spans="1:15" x14ac:dyDescent="0.25">
      <c r="A98" s="160" t="s">
        <v>1266</v>
      </c>
      <c r="B98" s="158" t="s">
        <v>1267</v>
      </c>
      <c r="C98" s="158" t="s">
        <v>1268</v>
      </c>
      <c r="D98" s="21" t="s">
        <v>23</v>
      </c>
      <c r="E98" s="32" t="s">
        <v>24</v>
      </c>
      <c r="F98" s="25" t="str">
        <f>IF(D98="Amina",A98&amp;"_AZ",IF(D98="Perry",A98&amp;"_PB",IF(D98="Gina",A98&amp;"_GB",IF(D98="Cameron",A98&amp;"_CA",IF(D98="Bruno",A98&amp;"_BDS",IF(D98="Daniel",A98&amp;"_DR",IF(D98="Monet",A98&amp;"_MW","")))))))</f>
        <v>2017-02-22_G-047_CA</v>
      </c>
      <c r="G98" s="33">
        <v>42832</v>
      </c>
      <c r="H98" s="32" t="s">
        <v>51</v>
      </c>
      <c r="I98" s="158" t="s">
        <v>51</v>
      </c>
      <c r="J98" s="32" t="s">
        <v>2</v>
      </c>
      <c r="K98" s="158" t="str">
        <f>IF(OR(J98="In Progress",J99="In Progress"),"In Progress",IF(OR(AND(J98="Completed",J99="Untraceable"),AND(J98="Untraceable",J99="Completed")),"Review",IF(OR(AND(J98="Completed",J99="Incomplete"),AND(J98="Incomplete",J99="Completed")),"Review",IF(OR(AND(J98="Completed",J99="Other"),AND(J98="Other",J99="Completed")),"Review",IF(OR(AND(J98="Incomplete",J99="Untraceable"),AND(J98="Untraceable",J99="Incomplete")),"Review",IF(OR(AND(J98="Other",J99="Untraceable"),AND(J98="Untraceable",J99="Other")),"Review",IF(OR(AND(J98="Incomplete",J99="Other"),AND(J98="Other",J99="Incomplete")),"Review",IF(AND(NOT(OR(H98="Ø",H98="")),NOT(OR(H99="Ø",H99="")),I98=""),"In Progress",IF(AND(J98="Untraceable",J99="Untraceable"),"Untraceable",IF(AND(NOT(OR(H98="Ø",H98="")),NOT(OR(H99="Ø",H99="")),NOT(OR(I98="Ø",I98=""))),"Completed",IF(AND(J98="Incomplete",J99="Incomplete"),"Incomplete",IF(AND(J98="Other",J99="Other"),"Other",""))))))))))))</f>
        <v>Incomplete</v>
      </c>
      <c r="L98" s="158" t="str">
        <f>IF(K98="Untraceable","Ignore",IF(K98="Incomplete","Ignore",IF(K98="Other","Ignore","")))</f>
        <v>Ignore</v>
      </c>
      <c r="M98" s="17" t="s">
        <v>1269</v>
      </c>
      <c r="N98" s="121" t="s">
        <v>53</v>
      </c>
      <c r="O98" s="120"/>
    </row>
    <row r="99" spans="1:15" x14ac:dyDescent="0.25">
      <c r="A99" s="158"/>
      <c r="B99" s="158"/>
      <c r="C99" s="158"/>
      <c r="D99" s="21" t="s">
        <v>32</v>
      </c>
      <c r="E99" s="32" t="s">
        <v>24</v>
      </c>
      <c r="F99" s="25" t="str">
        <f>IF(D99="Amina",A98&amp;"_AZ",IF(D99="Perry",A98&amp;"_PB",IF(D99="Gina",A98&amp;"_GB",IF(D99="Cameron",A98&amp;"_CA",IF(D99="Bruno",A98&amp;"_BDS",IF(D99="Daniel",A98&amp;"_DR",IF(D99="Monet",A98&amp;"_MW","")))))))</f>
        <v>2017-02-22_G-047_AZ</v>
      </c>
      <c r="G99" s="33">
        <v>42836</v>
      </c>
      <c r="H99" s="32" t="s">
        <v>51</v>
      </c>
      <c r="I99" s="158"/>
      <c r="J99" s="32" t="s">
        <v>2</v>
      </c>
      <c r="K99" s="158"/>
      <c r="L99" s="158"/>
      <c r="M99" s="17" t="s">
        <v>1270</v>
      </c>
      <c r="N99" s="121"/>
      <c r="O99" s="120"/>
    </row>
    <row r="100" spans="1:15" x14ac:dyDescent="0.25">
      <c r="A100" s="160" t="s">
        <v>1271</v>
      </c>
      <c r="B100" s="158" t="s">
        <v>1272</v>
      </c>
      <c r="C100" s="158" t="s">
        <v>1259</v>
      </c>
      <c r="D100" s="21" t="s">
        <v>161</v>
      </c>
      <c r="E100" s="32" t="s">
        <v>24</v>
      </c>
      <c r="F100" s="25" t="str">
        <f>IF(D100="Amina",A100&amp;"_AZ",IF(D100="Perry",A100&amp;"_PB",IF(D100="Gina",A100&amp;"_GB",IF(D100="Cameron",A100&amp;"_CA",IF(D100="Bruno",A100&amp;"_BDS",IF(D100="Daniel",A100&amp;"_DR",IF(D100="Monet",A100&amp;"_MW","")))))))</f>
        <v>2017-02-22_R-003_BDS</v>
      </c>
      <c r="G100" s="33">
        <v>42836</v>
      </c>
      <c r="H100" s="33">
        <v>42836</v>
      </c>
      <c r="I100" s="160">
        <v>42837</v>
      </c>
      <c r="J100" s="32" t="str">
        <f>IF(AND(NOT(OR(G100="",G100="Ø")),H100=""),"In Progress",IF(AND(NOT(OR(H100="Ø",H100="")),NOT(OR(G100="Ø",G100=""))),"Completed",""))</f>
        <v>Completed</v>
      </c>
      <c r="K100" s="158" t="s">
        <v>2</v>
      </c>
      <c r="L100" s="158" t="s">
        <v>190</v>
      </c>
      <c r="M100" s="17" t="s">
        <v>1273</v>
      </c>
      <c r="N100" s="121" t="s">
        <v>53</v>
      </c>
      <c r="O100" s="120"/>
    </row>
    <row r="101" spans="1:15" x14ac:dyDescent="0.25">
      <c r="A101" s="158"/>
      <c r="B101" s="158"/>
      <c r="C101" s="158"/>
      <c r="D101" s="21" t="s">
        <v>32</v>
      </c>
      <c r="E101" s="32" t="s">
        <v>24</v>
      </c>
      <c r="F101" s="25" t="str">
        <f>IF(D101="Amina",A100&amp;"_AZ",IF(D101="Perry",A100&amp;"_PB",IF(D101="Gina",A100&amp;"_GB",IF(D101="Cameron",A100&amp;"_CA",IF(D101="Bruno",A100&amp;"_BDS",IF(D101="Daniel",A100&amp;"_DR",IF(D101="Monet",A100&amp;"_MW","")))))))</f>
        <v>2017-02-22_R-003_AZ</v>
      </c>
      <c r="G101" s="33">
        <v>42836</v>
      </c>
      <c r="H101" s="33">
        <v>42836</v>
      </c>
      <c r="I101" s="158"/>
      <c r="J101" s="32" t="str">
        <f>IF(AND(NOT(OR(G101="",G101="Ø")),H101=""),"In Progress",IF(AND(NOT(OR(H101="Ø",H101="")),NOT(OR(G101="Ø",G101=""))),"Completed",""))</f>
        <v>Completed</v>
      </c>
      <c r="K101" s="158"/>
      <c r="L101" s="158"/>
      <c r="M101" s="17" t="s">
        <v>1274</v>
      </c>
      <c r="N101" s="121"/>
      <c r="O101" s="120"/>
    </row>
    <row r="102" spans="1:15" x14ac:dyDescent="0.25">
      <c r="A102" s="160" t="s">
        <v>1275</v>
      </c>
      <c r="B102" s="158" t="s">
        <v>1276</v>
      </c>
      <c r="C102" s="158"/>
      <c r="D102" s="21" t="s">
        <v>32</v>
      </c>
      <c r="E102" s="32" t="s">
        <v>24</v>
      </c>
      <c r="F102" s="25" t="str">
        <f>IF(D102="Amina",A102&amp;"_AZ",IF(D102="Perry",A102&amp;"_PB",IF(D102="Gina",A102&amp;"_GB",IF(D102="Cameron",A102&amp;"_CA",IF(D102="Bruno",A102&amp;"_BDS",IF(D102="Daniel",A102&amp;"_DR",IF(D102="Monet",A102&amp;"_MW","")))))))</f>
        <v>2017-02-22_R-004_AZ</v>
      </c>
      <c r="G102" s="33">
        <v>42836</v>
      </c>
      <c r="H102" s="32" t="s">
        <v>51</v>
      </c>
      <c r="I102" s="158" t="s">
        <v>51</v>
      </c>
      <c r="J102" s="32" t="s">
        <v>1</v>
      </c>
      <c r="K102" s="158" t="str">
        <f>IF(OR(J102="In Progress",J103="In Progress"),"In Progress",IF(OR(AND(J102="Completed",J103="Untraceable"),AND(J102="Untraceable",J103="Completed")),"Review",IF(OR(AND(J102="Completed",J103="Incomplete"),AND(J102="Incomplete",J103="Completed")),"Review",IF(OR(AND(J102="Completed",J103="Other"),AND(J102="Other",J103="Completed")),"Review",IF(OR(AND(J102="Incomplete",J103="Untraceable"),AND(J102="Untraceable",J103="Incomplete")),"Review",IF(OR(AND(J102="Other",J103="Untraceable"),AND(J102="Untraceable",J103="Other")),"Review",IF(OR(AND(J102="Incomplete",J103="Other"),AND(J102="Other",J103="Incomplete")),"Review",IF(AND(NOT(OR(H102="Ø",H102="")),NOT(OR(H103="Ø",H103="")),I102=""),"In Progress",IF(AND(J102="Untraceable",J103="Untraceable"),"Untraceable",IF(AND(NOT(OR(H102="Ø",H102="")),NOT(OR(H103="Ø",H103="")),NOT(OR(I102="Ø",I102=""))),"Completed",IF(AND(J102="Incomplete",J103="Incomplete"),"Incomplete",IF(AND(J102="Other",J103="Other"),"Other",""))))))))))))</f>
        <v>Untraceable</v>
      </c>
      <c r="L102" s="158" t="str">
        <f>IF(K102="Untraceable","Ignore",IF(K102="Incomplete","Ignore",IF(K102="Other","Ignore","")))</f>
        <v>Ignore</v>
      </c>
      <c r="M102" s="17"/>
      <c r="N102" s="121" t="s">
        <v>53</v>
      </c>
      <c r="O102" s="120"/>
    </row>
    <row r="103" spans="1:15" x14ac:dyDescent="0.25">
      <c r="A103" s="158"/>
      <c r="B103" s="158"/>
      <c r="C103" s="158"/>
      <c r="D103" s="21" t="s">
        <v>161</v>
      </c>
      <c r="E103" s="32" t="s">
        <v>24</v>
      </c>
      <c r="F103" s="25" t="str">
        <f>IF(D103="Amina",A102&amp;"_AZ",IF(D103="Perry",A102&amp;"_PB",IF(D103="Gina",A102&amp;"_GB",IF(D103="Cameron",A102&amp;"_CA",IF(D103="Bruno",A102&amp;"_BDS",IF(D103="Daniel",A102&amp;"_DR",IF(D103="Monet",A102&amp;"_MW","")))))))</f>
        <v>2017-02-22_R-004_BDS</v>
      </c>
      <c r="G103" s="33">
        <v>42836</v>
      </c>
      <c r="H103" s="32" t="s">
        <v>51</v>
      </c>
      <c r="I103" s="158"/>
      <c r="J103" s="32" t="s">
        <v>1</v>
      </c>
      <c r="K103" s="158"/>
      <c r="L103" s="158"/>
      <c r="M103" s="17"/>
      <c r="N103" s="121"/>
      <c r="O103" s="120"/>
    </row>
    <row r="104" spans="1:15" x14ac:dyDescent="0.25">
      <c r="A104" s="160" t="s">
        <v>1277</v>
      </c>
      <c r="B104" s="158" t="s">
        <v>1278</v>
      </c>
      <c r="C104" s="158"/>
      <c r="D104" s="21" t="s">
        <v>32</v>
      </c>
      <c r="E104" s="32" t="s">
        <v>24</v>
      </c>
      <c r="F104" s="25" t="str">
        <f>IF(D104="Amina",A104&amp;"_AZ",IF(D104="Perry",A104&amp;"_PB",IF(D104="Gina",A104&amp;"_GB",IF(D104="Cameron",A104&amp;"_CA",IF(D104="Bruno",A104&amp;"_BDS",IF(D104="Daniel",A104&amp;"_DR",IF(D104="Monet",A104&amp;"_MW","")))))))</f>
        <v>2017-02-22_R-005_AZ</v>
      </c>
      <c r="G104" s="33">
        <v>42836</v>
      </c>
      <c r="H104" s="33">
        <v>42836</v>
      </c>
      <c r="I104" s="158" t="s">
        <v>51</v>
      </c>
      <c r="J104" s="32" t="s">
        <v>1</v>
      </c>
      <c r="K104" s="158" t="s">
        <v>2</v>
      </c>
      <c r="L104" s="158" t="str">
        <f>IF(K104="Untraceable","Ignore",IF(K104="Incomplete","Ignore",IF(K104="Other","Ignore","")))</f>
        <v>Ignore</v>
      </c>
      <c r="M104" s="17" t="s">
        <v>1279</v>
      </c>
      <c r="N104" s="121" t="s">
        <v>53</v>
      </c>
      <c r="O104" s="120"/>
    </row>
    <row r="105" spans="1:15" x14ac:dyDescent="0.25">
      <c r="A105" s="158"/>
      <c r="B105" s="158"/>
      <c r="C105" s="158"/>
      <c r="D105" s="21" t="s">
        <v>113</v>
      </c>
      <c r="E105" s="32" t="s">
        <v>24</v>
      </c>
      <c r="F105" s="25" t="str">
        <f>IF(D105="Amina",A104&amp;"_AZ",IF(D105="Perry",A104&amp;"_PB",IF(D105="Gina",A104&amp;"_GB",IF(D105="Cameron",A104&amp;"_CA",IF(D105="Bruno",A104&amp;"_BDS",IF(D105="Daniel",A104&amp;"_DR",IF(D105="Monet",A104&amp;"_MW","")))))))</f>
        <v>2017-02-22_R-005_DR</v>
      </c>
      <c r="G105" s="33">
        <v>42837</v>
      </c>
      <c r="H105" s="32" t="s">
        <v>51</v>
      </c>
      <c r="I105" s="158"/>
      <c r="J105" s="32" t="s">
        <v>2</v>
      </c>
      <c r="K105" s="158"/>
      <c r="L105" s="158"/>
      <c r="M105" s="17" t="s">
        <v>1280</v>
      </c>
      <c r="N105" s="121"/>
      <c r="O105" s="120"/>
    </row>
    <row r="106" spans="1:15" x14ac:dyDescent="0.25">
      <c r="A106" s="161" t="s">
        <v>1281</v>
      </c>
      <c r="B106" s="158" t="s">
        <v>1282</v>
      </c>
      <c r="C106" s="158" t="s">
        <v>1268</v>
      </c>
      <c r="D106" s="21" t="s">
        <v>30</v>
      </c>
      <c r="E106" s="32" t="s">
        <v>24</v>
      </c>
      <c r="F106" s="25" t="str">
        <f>IF(D106="Amina",A106&amp;"_AZ",IF(D106="Perry",A106&amp;"_PB",IF(D106="Gina",A106&amp;"_GB",IF(D106="Cameron",A106&amp;"_CA",IF(D106="Bruno",A106&amp;"_BDS",IF(D106="Daniel",A106&amp;"_DR",IF(D106="Monet",A106&amp;"_MW","")))))))</f>
        <v>2017-02-22_G-048_PB</v>
      </c>
      <c r="G106" s="33">
        <v>42836</v>
      </c>
      <c r="H106" s="32" t="s">
        <v>51</v>
      </c>
      <c r="I106" s="158" t="s">
        <v>51</v>
      </c>
      <c r="J106" s="32" t="s">
        <v>2</v>
      </c>
      <c r="K106" s="158" t="str">
        <f>IF(OR(J106="In Progress",J107="In Progress"),"In Progress",IF(OR(AND(J106="Completed",J107="Untraceable"),AND(J106="Untraceable",J107="Completed")),"Review",IF(OR(AND(J106="Completed",J107="Incomplete"),AND(J106="Incomplete",J107="Completed")),"Review",IF(OR(AND(J106="Completed",J107="Other"),AND(J106="Other",J107="Completed")),"Review",IF(OR(AND(J106="Incomplete",J107="Untraceable"),AND(J106="Untraceable",J107="Incomplete")),"Review",IF(OR(AND(J106="Other",J107="Untraceable"),AND(J106="Untraceable",J107="Other")),"Review",IF(OR(AND(J106="Incomplete",J107="Other"),AND(J106="Other",J107="Incomplete")),"Review",IF(AND(NOT(OR(H106="Ø",H106="")),NOT(OR(H107="Ø",H107="")),I106=""),"In Progress",IF(AND(J106="Untraceable",J107="Untraceable"),"Untraceable",IF(AND(NOT(OR(H106="Ø",H106="")),NOT(OR(H107="Ø",H107="")),NOT(OR(I106="Ø",I106=""))),"Completed",IF(AND(J106="Incomplete",J107="Incomplete"),"Incomplete",IF(AND(J106="Other",J107="Other"),"Other",""))))))))))))</f>
        <v>Incomplete</v>
      </c>
      <c r="L106" s="158" t="str">
        <f>IF(K106="Untraceable","Ignore",IF(K106="Incomplete","Ignore",IF(K106="Other","Ignore","")))</f>
        <v>Ignore</v>
      </c>
      <c r="M106" s="17" t="s">
        <v>1283</v>
      </c>
      <c r="N106" s="121" t="s">
        <v>53</v>
      </c>
      <c r="O106" s="120"/>
    </row>
    <row r="107" spans="1:15" x14ac:dyDescent="0.25">
      <c r="A107" s="162"/>
      <c r="B107" s="158"/>
      <c r="C107" s="158"/>
      <c r="D107" s="21" t="s">
        <v>113</v>
      </c>
      <c r="E107" s="32" t="s">
        <v>24</v>
      </c>
      <c r="F107" s="25" t="str">
        <f>IF(D107="Amina",A106&amp;"_AZ",IF(D107="Perry",A106&amp;"_PB",IF(D107="Gina",A106&amp;"_GB",IF(D107="Cameron",A106&amp;"_CA",IF(D107="Bruno",A106&amp;"_BDS",IF(D107="Daniel",A106&amp;"_DR",IF(D107="Monet",A106&amp;"_MW","")))))))</f>
        <v>2017-02-22_G-048_DR</v>
      </c>
      <c r="G107" s="33">
        <v>42839</v>
      </c>
      <c r="H107" s="33" t="s">
        <v>51</v>
      </c>
      <c r="I107" s="158"/>
      <c r="J107" s="32" t="s">
        <v>2</v>
      </c>
      <c r="K107" s="158"/>
      <c r="L107" s="158"/>
      <c r="M107" s="17" t="s">
        <v>1284</v>
      </c>
      <c r="N107" s="121"/>
      <c r="O107" s="120"/>
    </row>
    <row r="108" spans="1:15" x14ac:dyDescent="0.25">
      <c r="A108" s="161" t="s">
        <v>1285</v>
      </c>
      <c r="B108" s="158" t="s">
        <v>1286</v>
      </c>
      <c r="C108" s="158"/>
      <c r="D108" s="21" t="s">
        <v>113</v>
      </c>
      <c r="E108" s="32" t="s">
        <v>24</v>
      </c>
      <c r="F108" s="25" t="str">
        <f>IF(D108="Amina",A108&amp;"_AZ",IF(D108="Perry",A108&amp;"_PB",IF(D108="Gina",A108&amp;"_GB",IF(D108="Cameron",A108&amp;"_CA",IF(D108="Bruno",A108&amp;"_BDS",IF(D108="Daniel",A108&amp;"_DR",IF(D108="Monet",A108&amp;"_MW","")))))))</f>
        <v>2017-02-22_G-049_DR</v>
      </c>
      <c r="G108" s="33">
        <v>42839</v>
      </c>
      <c r="H108" s="33">
        <v>42843</v>
      </c>
      <c r="I108" s="160">
        <v>42877</v>
      </c>
      <c r="J108" s="32" t="str">
        <f>IF(AND(NOT(OR(G108="",G108="Ø")),H108=""),"In Progress",IF(AND(NOT(OR(H108="Ø",H108="")),NOT(OR(G108="Ø",G108=""))),"Completed",""))</f>
        <v>Completed</v>
      </c>
      <c r="K108" s="158" t="s">
        <v>2</v>
      </c>
      <c r="L108" s="158" t="s">
        <v>190</v>
      </c>
      <c r="M108" s="17" t="s">
        <v>1287</v>
      </c>
      <c r="N108" s="121" t="s">
        <v>53</v>
      </c>
      <c r="O108" s="120"/>
    </row>
    <row r="109" spans="1:15" x14ac:dyDescent="0.25">
      <c r="A109" s="162"/>
      <c r="B109" s="158"/>
      <c r="C109" s="158"/>
      <c r="D109" s="21" t="s">
        <v>27</v>
      </c>
      <c r="E109" s="32" t="s">
        <v>24</v>
      </c>
      <c r="F109" s="25" t="str">
        <f>IF(D109="Amina",A108&amp;"_AZ",IF(D109="Perry",A108&amp;"_PB",IF(D109="Gina",A108&amp;"_GB",IF(D109="Cameron",A108&amp;"_CA",IF(D109="Bruno",A108&amp;"_BDS",IF(D109="Daniel",A108&amp;"_DR",IF(D109="Monet",A108&amp;"_MW","")))))))</f>
        <v>2017-02-22_G-049_GB</v>
      </c>
      <c r="G109" s="33">
        <v>42850</v>
      </c>
      <c r="H109" s="33">
        <v>42850</v>
      </c>
      <c r="I109" s="158"/>
      <c r="J109" s="32" t="str">
        <f>IF(AND(NOT(OR(G109="",G109="Ø")),H109=""),"In Progress",IF(AND(NOT(OR(H109="Ø",H109="")),NOT(OR(G109="Ø",G109=""))),"Completed",""))</f>
        <v>Completed</v>
      </c>
      <c r="K109" s="158"/>
      <c r="L109" s="158"/>
      <c r="M109" s="17" t="s">
        <v>1288</v>
      </c>
      <c r="N109" s="121"/>
      <c r="O109" s="120"/>
    </row>
    <row r="110" spans="1:15" x14ac:dyDescent="0.25">
      <c r="A110" s="161" t="s">
        <v>1289</v>
      </c>
      <c r="B110" s="158" t="s">
        <v>1290</v>
      </c>
      <c r="C110" s="158"/>
      <c r="D110" s="21" t="s">
        <v>113</v>
      </c>
      <c r="E110" s="32" t="s">
        <v>24</v>
      </c>
      <c r="F110" s="25" t="str">
        <f>IF(D110="Amina",A110&amp;"_AZ",IF(D110="Perry",A110&amp;"_PB",IF(D110="Gina",A110&amp;"_GB",IF(D110="Cameron",A110&amp;"_CA",IF(D110="Bruno",A110&amp;"_BDS",IF(D110="Daniel",A110&amp;"_DR",IF(D110="Monet",A110&amp;"_MW","")))))))</f>
        <v>2017-02-22_G-050_DR</v>
      </c>
      <c r="G110" s="33">
        <v>42839</v>
      </c>
      <c r="H110" s="33">
        <v>42839</v>
      </c>
      <c r="I110" s="160">
        <v>42850</v>
      </c>
      <c r="J110" s="32" t="str">
        <f>IF(AND(NOT(OR(G110="",G110="Ø")),H110=""),"In Progress",IF(AND(NOT(OR(H110="Ø",H110="")),NOT(OR(G110="Ø",G110=""))),"Completed",""))</f>
        <v>Completed</v>
      </c>
      <c r="K110" s="158" t="s">
        <v>2</v>
      </c>
      <c r="L110" s="158" t="s">
        <v>190</v>
      </c>
      <c r="M110" s="17" t="s">
        <v>1291</v>
      </c>
      <c r="N110" s="121" t="s">
        <v>53</v>
      </c>
      <c r="O110" s="120"/>
    </row>
    <row r="111" spans="1:15" x14ac:dyDescent="0.25">
      <c r="A111" s="162"/>
      <c r="B111" s="158"/>
      <c r="C111" s="158"/>
      <c r="D111" s="21" t="s">
        <v>32</v>
      </c>
      <c r="E111" s="32" t="s">
        <v>24</v>
      </c>
      <c r="F111" s="25" t="str">
        <f>IF(D111="Amina",A110&amp;"_AZ",IF(D111="Perry",A110&amp;"_PB",IF(D111="Gina",A110&amp;"_GB",IF(D111="Cameron",A110&amp;"_CA",IF(D111="Bruno",A110&amp;"_BDS",IF(D111="Daniel",A110&amp;"_DR",IF(D111="Monet",A110&amp;"_MW","")))))))</f>
        <v>2017-02-22_G-050_AZ</v>
      </c>
      <c r="G111" s="33">
        <v>42850</v>
      </c>
      <c r="H111" s="33">
        <v>42850</v>
      </c>
      <c r="I111" s="158"/>
      <c r="J111" s="32" t="str">
        <f>IF(AND(NOT(OR(G111="",G111="Ø")),H111=""),"In Progress",IF(AND(NOT(OR(H111="Ø",H111="")),NOT(OR(G111="Ø",G111=""))),"Completed",""))</f>
        <v>Completed</v>
      </c>
      <c r="K111" s="158"/>
      <c r="L111" s="158"/>
      <c r="M111" s="17" t="s">
        <v>1292</v>
      </c>
      <c r="N111" s="121"/>
      <c r="O111" s="120"/>
    </row>
    <row r="112" spans="1:15" x14ac:dyDescent="0.25">
      <c r="A112" s="161" t="s">
        <v>1293</v>
      </c>
      <c r="B112" s="158" t="s">
        <v>1294</v>
      </c>
      <c r="C112" s="158"/>
      <c r="D112" s="21" t="s">
        <v>113</v>
      </c>
      <c r="E112" s="32" t="s">
        <v>24</v>
      </c>
      <c r="F112" s="25" t="str">
        <f>IF(D112="Amina",A112&amp;"_AZ",IF(D112="Perry",A112&amp;"_PB",IF(D112="Gina",A112&amp;"_GB",IF(D112="Cameron",A112&amp;"_CA",IF(D112="Bruno",A112&amp;"_BDS",IF(D112="Daniel",A112&amp;"_DR",IF(D112="Monet",A112&amp;"_MW","")))))))</f>
        <v>2017-02-22_G-051_DR</v>
      </c>
      <c r="G112" s="33">
        <v>42839</v>
      </c>
      <c r="H112" s="32" t="s">
        <v>51</v>
      </c>
      <c r="I112" s="158" t="s">
        <v>51</v>
      </c>
      <c r="J112" s="32" t="s">
        <v>2</v>
      </c>
      <c r="K112" s="158" t="str">
        <f>IF(OR(J112="In Progress",J113="In Progress"),"In Progress",IF(OR(AND(J112="Completed",J113="Untraceable"),AND(J112="Untraceable",J113="Completed")),"Review",IF(OR(AND(J112="Completed",J113="Incomplete"),AND(J112="Incomplete",J113="Completed")),"Review",IF(OR(AND(J112="Completed",J113="Other"),AND(J112="Other",J113="Completed")),"Review",IF(OR(AND(J112="Incomplete",J113="Untraceable"),AND(J112="Untraceable",J113="Incomplete")),"Review",IF(OR(AND(J112="Other",J113="Untraceable"),AND(J112="Untraceable",J113="Other")),"Review",IF(OR(AND(J112="Incomplete",J113="Other"),AND(J112="Other",J113="Incomplete")),"Review",IF(AND(NOT(OR(H112="Ø",H112="")),NOT(OR(H113="Ø",H113="")),I112=""),"In Progress",IF(AND(J112="Untraceable",J113="Untraceable"),"Untraceable",IF(AND(NOT(OR(H112="Ø",H112="")),NOT(OR(H113="Ø",H113="")),NOT(OR(I112="Ø",I112=""))),"Completed",IF(AND(J112="Incomplete",J113="Incomplete"),"Incomplete",IF(AND(J112="Other",J113="Other"),"Other",""))))))))))))</f>
        <v>Incomplete</v>
      </c>
      <c r="L112" s="158" t="str">
        <f>IF(K112="Untraceable","Ignore",IF(K112="Incomplete","Ignore",IF(K112="Other","Ignore","")))</f>
        <v>Ignore</v>
      </c>
      <c r="M112" s="17" t="s">
        <v>1295</v>
      </c>
      <c r="N112" s="121" t="s">
        <v>53</v>
      </c>
      <c r="O112" s="120"/>
    </row>
    <row r="113" spans="1:15" x14ac:dyDescent="0.25">
      <c r="A113" s="162"/>
      <c r="B113" s="158"/>
      <c r="C113" s="158"/>
      <c r="D113" s="21" t="s">
        <v>32</v>
      </c>
      <c r="E113" s="32" t="s">
        <v>24</v>
      </c>
      <c r="F113" s="25" t="str">
        <f>IF(D113="Amina",A112&amp;"_AZ",IF(D113="Perry",A112&amp;"_PB",IF(D113="Gina",A112&amp;"_GB",IF(D113="Cameron",A112&amp;"_CA",IF(D113="Bruno",A112&amp;"_BDS",IF(D113="Daniel",A112&amp;"_DR",IF(D113="Monet",A112&amp;"_MW","")))))))</f>
        <v>2017-02-22_G-051_AZ</v>
      </c>
      <c r="G113" s="33">
        <v>42850</v>
      </c>
      <c r="H113" s="32" t="s">
        <v>51</v>
      </c>
      <c r="I113" s="158"/>
      <c r="J113" s="32" t="s">
        <v>2</v>
      </c>
      <c r="K113" s="158"/>
      <c r="L113" s="158"/>
      <c r="M113" s="17" t="s">
        <v>1296</v>
      </c>
      <c r="N113" s="121"/>
      <c r="O113" s="120"/>
    </row>
    <row r="114" spans="1:15" x14ac:dyDescent="0.25">
      <c r="A114" s="161" t="s">
        <v>1297</v>
      </c>
      <c r="B114" s="158" t="s">
        <v>1298</v>
      </c>
      <c r="C114" s="158"/>
      <c r="D114" s="21" t="s">
        <v>113</v>
      </c>
      <c r="E114" s="32" t="s">
        <v>24</v>
      </c>
      <c r="F114" s="25" t="str">
        <f>IF(D114="Amina",A114&amp;"_AZ",IF(D114="Perry",A114&amp;"_PB",IF(D114="Gina",A114&amp;"_GB",IF(D114="Cameron",A114&amp;"_CA",IF(D114="Bruno",A114&amp;"_BDS",IF(D114="Daniel",A114&amp;"_DR",IF(D114="Monet",A114&amp;"_MW","")))))))</f>
        <v>2017-02-22_G-052_DR</v>
      </c>
      <c r="G114" s="33">
        <v>42839</v>
      </c>
      <c r="H114" s="32" t="s">
        <v>51</v>
      </c>
      <c r="I114" s="158" t="s">
        <v>51</v>
      </c>
      <c r="J114" s="32" t="s">
        <v>2</v>
      </c>
      <c r="K114" s="158" t="str">
        <f>IF(OR(J114="In Progress",J115="In Progress"),"In Progress",IF(OR(AND(J114="Completed",J115="Untraceable"),AND(J114="Untraceable",J115="Completed")),"Review",IF(OR(AND(J114="Completed",J115="Incomplete"),AND(J114="Incomplete",J115="Completed")),"Review",IF(OR(AND(J114="Completed",J115="Other"),AND(J114="Other",J115="Completed")),"Review",IF(OR(AND(J114="Incomplete",J115="Untraceable"),AND(J114="Untraceable",J115="Incomplete")),"Review",IF(OR(AND(J114="Other",J115="Untraceable"),AND(J114="Untraceable",J115="Other")),"Review",IF(OR(AND(J114="Incomplete",J115="Other"),AND(J114="Other",J115="Incomplete")),"Review",IF(AND(NOT(OR(H114="Ø",H114="")),NOT(OR(H115="Ø",H115="")),I114=""),"In Progress",IF(AND(J114="Untraceable",J115="Untraceable"),"Untraceable",IF(AND(NOT(OR(H114="Ø",H114="")),NOT(OR(H115="Ø",H115="")),NOT(OR(I114="Ø",I114=""))),"Completed",IF(AND(J114="Incomplete",J115="Incomplete"),"Incomplete",IF(AND(J114="Other",J115="Other"),"Other",""))))))))))))</f>
        <v>Incomplete</v>
      </c>
      <c r="L114" s="158" t="str">
        <f>IF(K114="Untraceable","Ignore",IF(K114="Incomplete","Ignore",IF(K114="Other","Ignore","")))</f>
        <v>Ignore</v>
      </c>
      <c r="M114" s="17" t="s">
        <v>1299</v>
      </c>
      <c r="N114" s="121" t="s">
        <v>53</v>
      </c>
      <c r="O114" s="120"/>
    </row>
    <row r="115" spans="1:15" x14ac:dyDescent="0.25">
      <c r="A115" s="162"/>
      <c r="B115" s="158"/>
      <c r="C115" s="158"/>
      <c r="D115" s="21" t="s">
        <v>187</v>
      </c>
      <c r="E115" s="32" t="s">
        <v>24</v>
      </c>
      <c r="F115" s="25" t="str">
        <f>IF(D115="Amina",A114&amp;"_AZ",IF(D115="Perry",A114&amp;"_PB",IF(D115="Gina",A114&amp;"_GB",IF(D115="Cameron",A114&amp;"_CA",IF(D115="Bruno",A114&amp;"_BDS",IF(D115="Daniel",A114&amp;"_DR",IF(D115="Monet",A114&amp;"_MW","")))))))</f>
        <v>2017-02-22_G-052_MW</v>
      </c>
      <c r="G115" s="33">
        <v>42842</v>
      </c>
      <c r="H115" s="32"/>
      <c r="I115" s="158"/>
      <c r="J115" s="32" t="s">
        <v>2</v>
      </c>
      <c r="K115" s="158"/>
      <c r="L115" s="158"/>
      <c r="M115" s="17"/>
      <c r="N115" s="121"/>
      <c r="O115" s="120"/>
    </row>
    <row r="116" spans="1:15" x14ac:dyDescent="0.25">
      <c r="A116" s="161" t="s">
        <v>1300</v>
      </c>
      <c r="B116" s="158" t="s">
        <v>1301</v>
      </c>
      <c r="C116" s="158"/>
      <c r="D116" s="21" t="s">
        <v>113</v>
      </c>
      <c r="E116" s="32" t="s">
        <v>24</v>
      </c>
      <c r="F116" s="25" t="str">
        <f>IF(D116="Amina",A116&amp;"_AZ",IF(D116="Perry",A116&amp;"_PB",IF(D116="Gina",A116&amp;"_GB",IF(D116="Cameron",A116&amp;"_CA",IF(D116="Bruno",A116&amp;"_BDS",IF(D116="Daniel",A116&amp;"_DR",IF(D116="Monet",A116&amp;"_MW","")))))))</f>
        <v>2017-02-22_G-053_DR</v>
      </c>
      <c r="G116" s="33">
        <v>42839</v>
      </c>
      <c r="H116" s="32" t="s">
        <v>51</v>
      </c>
      <c r="I116" s="158" t="s">
        <v>51</v>
      </c>
      <c r="J116" s="32" t="s">
        <v>2</v>
      </c>
      <c r="K116" s="158" t="str">
        <f>IF(OR(J116="In Progress",J117="In Progress"),"In Progress",IF(OR(AND(J116="Completed",J117="Untraceable"),AND(J116="Untraceable",J117="Completed")),"Review",IF(OR(AND(J116="Completed",J117="Incomplete"),AND(J116="Incomplete",J117="Completed")),"Review",IF(OR(AND(J116="Completed",J117="Other"),AND(J116="Other",J117="Completed")),"Review",IF(OR(AND(J116="Incomplete",J117="Untraceable"),AND(J116="Untraceable",J117="Incomplete")),"Review",IF(OR(AND(J116="Other",J117="Untraceable"),AND(J116="Untraceable",J117="Other")),"Review",IF(OR(AND(J116="Incomplete",J117="Other"),AND(J116="Other",J117="Incomplete")),"Review",IF(AND(NOT(OR(H116="Ø",H116="")),NOT(OR(H117="Ø",H117="")),I116=""),"In Progress",IF(AND(J116="Untraceable",J117="Untraceable"),"Untraceable",IF(AND(NOT(OR(H116="Ø",H116="")),NOT(OR(H117="Ø",H117="")),NOT(OR(I116="Ø",I116=""))),"Completed",IF(AND(J116="Incomplete",J117="Incomplete"),"Incomplete",IF(AND(J116="Other",J117="Other"),"Other",""))))))))))))</f>
        <v>Incomplete</v>
      </c>
      <c r="L116" s="158" t="str">
        <f>IF(K116="Untraceable","Ignore",IF(K116="Incomplete","Ignore",IF(K116="Other","Ignore","")))</f>
        <v>Ignore</v>
      </c>
      <c r="M116" s="17" t="s">
        <v>1295</v>
      </c>
      <c r="N116" s="121" t="s">
        <v>53</v>
      </c>
      <c r="O116" s="120"/>
    </row>
    <row r="117" spans="1:15" x14ac:dyDescent="0.25">
      <c r="A117" s="162"/>
      <c r="B117" s="158"/>
      <c r="C117" s="158"/>
      <c r="D117" s="21" t="s">
        <v>187</v>
      </c>
      <c r="E117" s="32" t="s">
        <v>24</v>
      </c>
      <c r="F117" s="25" t="str">
        <f>IF(D117="Amina",A116&amp;"_AZ",IF(D117="Perry",A116&amp;"_PB",IF(D117="Gina",A116&amp;"_GB",IF(D117="Cameron",A116&amp;"_CA",IF(D117="Bruno",A116&amp;"_BDS",IF(D117="Daniel",A116&amp;"_DR",IF(D117="Monet",A116&amp;"_MW","")))))))</f>
        <v>2017-02-22_G-053_MW</v>
      </c>
      <c r="G117" s="33">
        <v>42843</v>
      </c>
      <c r="H117" s="32" t="s">
        <v>51</v>
      </c>
      <c r="I117" s="158"/>
      <c r="J117" s="32" t="s">
        <v>2</v>
      </c>
      <c r="K117" s="158"/>
      <c r="L117" s="158"/>
      <c r="M117" s="17"/>
      <c r="N117" s="121"/>
      <c r="O117" s="120"/>
    </row>
    <row r="118" spans="1:15" x14ac:dyDescent="0.25">
      <c r="A118" s="161" t="s">
        <v>1302</v>
      </c>
      <c r="B118" s="158" t="s">
        <v>1303</v>
      </c>
      <c r="C118" s="158"/>
      <c r="D118" s="21" t="s">
        <v>113</v>
      </c>
      <c r="E118" s="32" t="s">
        <v>24</v>
      </c>
      <c r="F118" s="25" t="str">
        <f>IF(D118="Amina",A118&amp;"_AZ",IF(D118="Perry",A118&amp;"_PB",IF(D118="Gina",A118&amp;"_GB",IF(D118="Cameron",A118&amp;"_CA",IF(D118="Bruno",A118&amp;"_BDS",IF(D118="Daniel",A118&amp;"_DR",IF(D118="Monet",A118&amp;"_MW","")))))))</f>
        <v>2017-02-22_G-054_DR</v>
      </c>
      <c r="G118" s="33">
        <v>42839</v>
      </c>
      <c r="H118" s="32" t="s">
        <v>51</v>
      </c>
      <c r="I118" s="158" t="s">
        <v>51</v>
      </c>
      <c r="J118" s="32" t="s">
        <v>2</v>
      </c>
      <c r="K118" s="158" t="str">
        <f>IF(OR(J118="In Progress",J119="In Progress"),"In Progress",IF(OR(AND(J118="Completed",J119="Untraceable"),AND(J118="Untraceable",J119="Completed")),"Review",IF(OR(AND(J118="Completed",J119="Incomplete"),AND(J118="Incomplete",J119="Completed")),"Review",IF(OR(AND(J118="Completed",J119="Other"),AND(J118="Other",J119="Completed")),"Review",IF(OR(AND(J118="Incomplete",J119="Untraceable"),AND(J118="Untraceable",J119="Incomplete")),"Review",IF(OR(AND(J118="Other",J119="Untraceable"),AND(J118="Untraceable",J119="Other")),"Review",IF(OR(AND(J118="Incomplete",J119="Other"),AND(J118="Other",J119="Incomplete")),"Review",IF(AND(NOT(OR(H118="Ø",H118="")),NOT(OR(H119="Ø",H119="")),I118=""),"In Progress",IF(AND(J118="Untraceable",J119="Untraceable"),"Untraceable",IF(AND(NOT(OR(H118="Ø",H118="")),NOT(OR(H119="Ø",H119="")),NOT(OR(I118="Ø",I118=""))),"Completed",IF(AND(J118="Incomplete",J119="Incomplete"),"Incomplete",IF(AND(J118="Other",J119="Other"),"Other",""))))))))))))</f>
        <v>Incomplete</v>
      </c>
      <c r="L118" s="158" t="str">
        <f>IF(K118="Untraceable","Ignore",IF(K118="Incomplete","Ignore",IF(K118="Other","Ignore","")))</f>
        <v>Ignore</v>
      </c>
      <c r="M118" s="17" t="s">
        <v>1295</v>
      </c>
      <c r="N118" s="121" t="s">
        <v>53</v>
      </c>
      <c r="O118" s="120"/>
    </row>
    <row r="119" spans="1:15" x14ac:dyDescent="0.25">
      <c r="A119" s="162"/>
      <c r="B119" s="158"/>
      <c r="C119" s="158"/>
      <c r="D119" s="21" t="s">
        <v>32</v>
      </c>
      <c r="E119" s="32" t="s">
        <v>24</v>
      </c>
      <c r="F119" s="25" t="str">
        <f>IF(D119="Amina",A118&amp;"_AZ",IF(D119="Perry",A118&amp;"_PB",IF(D119="Gina",A118&amp;"_GB",IF(D119="Cameron",A118&amp;"_CA",IF(D119="Bruno",A118&amp;"_BDS",IF(D119="Daniel",A118&amp;"_DR",IF(D119="Monet",A118&amp;"_MW","")))))))</f>
        <v>2017-02-22_G-054_AZ</v>
      </c>
      <c r="G119" s="33">
        <v>42849</v>
      </c>
      <c r="H119" s="32" t="s">
        <v>51</v>
      </c>
      <c r="I119" s="158"/>
      <c r="J119" s="32" t="s">
        <v>2</v>
      </c>
      <c r="K119" s="158"/>
      <c r="L119" s="158"/>
      <c r="M119" s="17" t="s">
        <v>1304</v>
      </c>
      <c r="N119" s="121"/>
      <c r="O119" s="120"/>
    </row>
    <row r="120" spans="1:15" x14ac:dyDescent="0.25">
      <c r="A120" s="161" t="s">
        <v>1305</v>
      </c>
      <c r="B120" s="158" t="s">
        <v>1306</v>
      </c>
      <c r="C120" s="158"/>
      <c r="D120" s="21" t="s">
        <v>27</v>
      </c>
      <c r="E120" s="32" t="s">
        <v>24</v>
      </c>
      <c r="F120" s="25" t="str">
        <f>IF(D120="Amina",A120&amp;"_AZ",IF(D120="Perry",A120&amp;"_PB",IF(D120="Gina",A120&amp;"_GB",IF(D120="Cameron",A120&amp;"_CA",IF(D120="Bruno",A120&amp;"_BDS",IF(D120="Daniel",A120&amp;"_DR",IF(D120="Monet",A120&amp;"_MW","")))))))</f>
        <v>2017-02-22_G-055_GB</v>
      </c>
      <c r="G120" s="33">
        <v>42842</v>
      </c>
      <c r="H120" s="33" t="s">
        <v>51</v>
      </c>
      <c r="I120" s="158" t="s">
        <v>51</v>
      </c>
      <c r="J120" s="32" t="s">
        <v>1</v>
      </c>
      <c r="K120" s="158" t="str">
        <f>IF(OR(J120="In Progress",J121="In Progress"),"In Progress",IF(OR(AND(J120="Completed",J121="Untraceable"),AND(J120="Untraceable",J121="Completed")),"Review",IF(OR(AND(J120="Completed",J121="Incomplete"),AND(J120="Incomplete",J121="Completed")),"Review",IF(OR(AND(J120="Completed",J121="Other"),AND(J120="Other",J121="Completed")),"Review",IF(OR(AND(J120="Incomplete",J121="Untraceable"),AND(J120="Untraceable",J121="Incomplete")),"Review",IF(OR(AND(J120="Other",J121="Untraceable"),AND(J120="Untraceable",J121="Other")),"Review",IF(OR(AND(J120="Incomplete",J121="Other"),AND(J120="Other",J121="Incomplete")),"Review",IF(AND(NOT(OR(H120="Ø",H120="")),NOT(OR(H121="Ø",H121="")),I120=""),"In Progress",IF(AND(J120="Untraceable",J121="Untraceable"),"Untraceable",IF(AND(NOT(OR(H120="Ø",H120="")),NOT(OR(H121="Ø",H121="")),NOT(OR(I120="Ø",I120=""))),"Completed",IF(AND(J120="Incomplete",J121="Incomplete"),"Incomplete",IF(AND(J120="Other",J121="Other"),"Other",""))))))))))))</f>
        <v>Untraceable</v>
      </c>
      <c r="L120" s="158" t="s">
        <v>190</v>
      </c>
      <c r="M120" s="17" t="s">
        <v>1307</v>
      </c>
      <c r="N120" s="121" t="s">
        <v>53</v>
      </c>
      <c r="O120" s="120"/>
    </row>
    <row r="121" spans="1:15" x14ac:dyDescent="0.25">
      <c r="A121" s="162"/>
      <c r="B121" s="158"/>
      <c r="C121" s="158"/>
      <c r="D121" s="21" t="s">
        <v>113</v>
      </c>
      <c r="E121" s="32" t="s">
        <v>24</v>
      </c>
      <c r="F121" s="25" t="str">
        <f>IF(D121="Amina",A120&amp;"_AZ",IF(D121="Perry",A120&amp;"_PB",IF(D121="Gina",A120&amp;"_GB",IF(D121="Cameron",A120&amp;"_CA",IF(D121="Bruno",A120&amp;"_BDS",IF(D121="Daniel",A120&amp;"_DR",IF(D121="Monet",A120&amp;"_MW","")))))))</f>
        <v>2017-02-22_G-055_DR</v>
      </c>
      <c r="G121" s="33">
        <v>42845</v>
      </c>
      <c r="H121" s="32" t="s">
        <v>51</v>
      </c>
      <c r="I121" s="158"/>
      <c r="J121" s="32" t="s">
        <v>1</v>
      </c>
      <c r="K121" s="158"/>
      <c r="L121" s="158"/>
      <c r="M121" s="17"/>
      <c r="N121" s="121"/>
      <c r="O121" s="120"/>
    </row>
    <row r="122" spans="1:15" x14ac:dyDescent="0.25">
      <c r="A122" s="161" t="s">
        <v>1308</v>
      </c>
      <c r="B122" s="158" t="s">
        <v>1309</v>
      </c>
      <c r="C122" s="158"/>
      <c r="D122" s="21" t="s">
        <v>113</v>
      </c>
      <c r="E122" s="32" t="s">
        <v>24</v>
      </c>
      <c r="F122" s="25" t="str">
        <f>IF(D122="Amina",A122&amp;"_AZ",IF(D122="Perry",A122&amp;"_PB",IF(D122="Gina",A122&amp;"_GB",IF(D122="Cameron",A122&amp;"_CA",IF(D122="Bruno",A122&amp;"_BDS",IF(D122="Daniel",A122&amp;"_DR",IF(D122="Monet",A122&amp;"_MW","")))))))</f>
        <v>2017-02-22_G-056_DR</v>
      </c>
      <c r="G122" s="33">
        <v>42843</v>
      </c>
      <c r="H122" s="32" t="s">
        <v>51</v>
      </c>
      <c r="I122" s="158" t="s">
        <v>51</v>
      </c>
      <c r="J122" s="32" t="s">
        <v>1</v>
      </c>
      <c r="K122" s="158" t="str">
        <f>IF(OR(J122="In Progress",J123="In Progress"),"In Progress",IF(OR(AND(J122="Completed",J123="Untraceable"),AND(J122="Untraceable",J123="Completed")),"Review",IF(OR(AND(J122="Completed",J123="Incomplete"),AND(J122="Incomplete",J123="Completed")),"Review",IF(OR(AND(J122="Completed",J123="Other"),AND(J122="Other",J123="Completed")),"Review",IF(OR(AND(J122="Incomplete",J123="Untraceable"),AND(J122="Untraceable",J123="Incomplete")),"Review",IF(OR(AND(J122="Other",J123="Untraceable"),AND(J122="Untraceable",J123="Other")),"Review",IF(OR(AND(J122="Incomplete",J123="Other"),AND(J122="Other",J123="Incomplete")),"Review",IF(AND(NOT(OR(H122="Ø",H122="")),NOT(OR(H123="Ø",H123="")),I122=""),"In Progress",IF(AND(J122="Untraceable",J123="Untraceable"),"Untraceable",IF(AND(NOT(OR(H122="Ø",H122="")),NOT(OR(H123="Ø",H123="")),NOT(OR(I122="Ø",I122=""))),"Completed",IF(AND(J122="Incomplete",J123="Incomplete"),"Incomplete",IF(AND(J122="Other",J123="Other"),"Other",""))))))))))))</f>
        <v>Untraceable</v>
      </c>
      <c r="L122" s="158" t="str">
        <f>IF(K122="Untraceable","Ignore",IF(K122="Incomplete","Ignore",IF(K122="Other","Ignore","")))</f>
        <v>Ignore</v>
      </c>
      <c r="M122" s="17" t="s">
        <v>1310</v>
      </c>
      <c r="N122" s="121" t="s">
        <v>53</v>
      </c>
      <c r="O122" s="120"/>
    </row>
    <row r="123" spans="1:15" x14ac:dyDescent="0.25">
      <c r="A123" s="162"/>
      <c r="B123" s="158"/>
      <c r="C123" s="158"/>
      <c r="D123" s="21" t="s">
        <v>32</v>
      </c>
      <c r="E123" s="32" t="s">
        <v>24</v>
      </c>
      <c r="F123" s="25" t="str">
        <f>IF(D123="Amina",A122&amp;"_AZ",IF(D123="Perry",A122&amp;"_PB",IF(D123="Gina",A122&amp;"_GB",IF(D123="Cameron",A122&amp;"_CA",IF(D123="Bruno",A122&amp;"_BDS",IF(D123="Daniel",A122&amp;"_DR",IF(D123="Monet",A122&amp;"_MW","")))))))</f>
        <v>2017-02-22_G-056_AZ</v>
      </c>
      <c r="G123" s="33">
        <v>42850</v>
      </c>
      <c r="H123" s="32" t="s">
        <v>51</v>
      </c>
      <c r="I123" s="158"/>
      <c r="J123" s="32" t="s">
        <v>1</v>
      </c>
      <c r="K123" s="158"/>
      <c r="L123" s="158"/>
      <c r="M123" s="17" t="s">
        <v>1311</v>
      </c>
      <c r="N123" s="121"/>
      <c r="O123" s="120"/>
    </row>
    <row r="124" spans="1:15" x14ac:dyDescent="0.25">
      <c r="A124" s="161" t="s">
        <v>1312</v>
      </c>
      <c r="B124" s="158" t="s">
        <v>1313</v>
      </c>
      <c r="C124" s="158" t="s">
        <v>1112</v>
      </c>
      <c r="D124" s="21" t="s">
        <v>113</v>
      </c>
      <c r="E124" s="32" t="s">
        <v>24</v>
      </c>
      <c r="F124" s="25" t="str">
        <f>IF(D124="Amina",A124&amp;"_AZ",IF(D124="Perry",A124&amp;"_PB",IF(D124="Gina",A124&amp;"_GB",IF(D124="Cameron",A124&amp;"_CA",IF(D124="Bruno",A124&amp;"_BDS",IF(D124="Daniel",A124&amp;"_DR",IF(D124="Monet",A124&amp;"_MW","")))))))</f>
        <v>2017-02-22_G-057_DR</v>
      </c>
      <c r="G124" s="33">
        <v>42839</v>
      </c>
      <c r="H124" s="33">
        <v>42839</v>
      </c>
      <c r="I124" s="160">
        <v>42843</v>
      </c>
      <c r="J124" s="32" t="str">
        <f t="shared" ref="J124:J136" si="4">IF(AND(NOT(OR(G124="",G124="Ø")),H124=""),"In Progress",IF(AND(NOT(OR(H124="Ø",H124="")),NOT(OR(G124="Ø",G124=""))),"Completed",""))</f>
        <v>Completed</v>
      </c>
      <c r="K124" s="158" t="str">
        <f>IF(OR(J124="In Progress",J125="In Progress"),"In Progress",IF(OR(AND(J124="Completed",J125="Untraceable"),AND(J124="Untraceable",J125="Completed")),"Review",IF(OR(AND(J124="Completed",J125="Incomplete"),AND(J124="Incomplete",J125="Completed")),"Review",IF(OR(AND(J124="Completed",J125="Other"),AND(J124="Other",J125="Completed")),"Review",IF(OR(AND(J124="Incomplete",J125="Untraceable"),AND(J124="Untraceable",J125="Incomplete")),"Review",IF(OR(AND(J124="Other",J125="Untraceable"),AND(J124="Untraceable",J125="Other")),"Review",IF(OR(AND(J124="Incomplete",J125="Other"),AND(J124="Other",J125="Incomplete")),"Review",IF(AND(NOT(OR(H124="Ø",H124="")),NOT(OR(H125="Ø",H125="")),I124=""),"In Progress",IF(AND(J124="Untraceable",J125="Untraceable"),"Untraceable",IF(AND(NOT(OR(H124="Ø",H124="")),NOT(OR(H125="Ø",H125="")),NOT(OR(I124="Ø",I124=""))),"Completed",IF(AND(J124="Incomplete",J125="Incomplete"),"Incomplete",IF(AND(J124="Other",J125="Other"),"Other",""))))))))))))</f>
        <v>Completed</v>
      </c>
      <c r="L124" s="158" t="s">
        <v>0</v>
      </c>
      <c r="M124" s="17" t="s">
        <v>1314</v>
      </c>
      <c r="N124" s="121" t="s">
        <v>25</v>
      </c>
      <c r="O124" s="120" t="s">
        <v>1315</v>
      </c>
    </row>
    <row r="125" spans="1:15" x14ac:dyDescent="0.25">
      <c r="A125" s="162"/>
      <c r="B125" s="158"/>
      <c r="C125" s="158"/>
      <c r="D125" s="21" t="s">
        <v>187</v>
      </c>
      <c r="E125" s="32" t="s">
        <v>24</v>
      </c>
      <c r="F125" s="25" t="str">
        <f>IF(D125="Amina",A124&amp;"_AZ",IF(D125="Perry",A124&amp;"_PB",IF(D125="Gina",A124&amp;"_GB",IF(D125="Cameron",A124&amp;"_CA",IF(D125="Bruno",A124&amp;"_BDS",IF(D125="Daniel",A124&amp;"_DR",IF(D125="Monet",A124&amp;"_MW","")))))))</f>
        <v>2017-02-22_G-057_MW</v>
      </c>
      <c r="G125" s="33">
        <v>42839</v>
      </c>
      <c r="H125" s="33">
        <v>42839</v>
      </c>
      <c r="I125" s="158"/>
      <c r="J125" s="32" t="str">
        <f t="shared" si="4"/>
        <v>Completed</v>
      </c>
      <c r="K125" s="158"/>
      <c r="L125" s="158"/>
      <c r="M125" s="17" t="s">
        <v>1316</v>
      </c>
      <c r="N125" s="121"/>
      <c r="O125" s="120"/>
    </row>
    <row r="126" spans="1:15" x14ac:dyDescent="0.25">
      <c r="A126" s="161" t="s">
        <v>1317</v>
      </c>
      <c r="B126" s="158" t="s">
        <v>1318</v>
      </c>
      <c r="C126" s="158" t="s">
        <v>1112</v>
      </c>
      <c r="D126" s="21" t="s">
        <v>113</v>
      </c>
      <c r="E126" s="32" t="s">
        <v>24</v>
      </c>
      <c r="F126" s="25" t="str">
        <f>IF(D126="Amina",A126&amp;"_AZ",IF(D126="Perry",A126&amp;"_PB",IF(D126="Gina",A126&amp;"_GB",IF(D126="Cameron",A126&amp;"_CA",IF(D126="Bruno",A126&amp;"_BDS",IF(D126="Daniel",A126&amp;"_DR",IF(D126="Monet",A126&amp;"_MW","")))))))</f>
        <v>2017-02-22_G-058_DR</v>
      </c>
      <c r="G126" s="33">
        <v>42839</v>
      </c>
      <c r="H126" s="33">
        <v>42839</v>
      </c>
      <c r="I126" s="160">
        <v>42843</v>
      </c>
      <c r="J126" s="32" t="str">
        <f t="shared" si="4"/>
        <v>Completed</v>
      </c>
      <c r="K126" s="158" t="str">
        <f>IF(OR(J126="In Progress",J127="In Progress"),"In Progress",IF(OR(AND(J126="Completed",J127="Untraceable"),AND(J126="Untraceable",J127="Completed")),"Review",IF(OR(AND(J126="Completed",J127="Incomplete"),AND(J126="Incomplete",J127="Completed")),"Review",IF(OR(AND(J126="Completed",J127="Other"),AND(J126="Other",J127="Completed")),"Review",IF(OR(AND(J126="Incomplete",J127="Untraceable"),AND(J126="Untraceable",J127="Incomplete")),"Review",IF(OR(AND(J126="Other",J127="Untraceable"),AND(J126="Untraceable",J127="Other")),"Review",IF(OR(AND(J126="Incomplete",J127="Other"),AND(J126="Other",J127="Incomplete")),"Review",IF(AND(NOT(OR(H126="Ø",H126="")),NOT(OR(H127="Ø",H127="")),I126=""),"In Progress",IF(AND(J126="Untraceable",J127="Untraceable"),"Untraceable",IF(AND(NOT(OR(H126="Ø",H126="")),NOT(OR(H127="Ø",H127="")),NOT(OR(I126="Ø",I126=""))),"Completed",IF(AND(J126="Incomplete",J127="Incomplete"),"Incomplete",IF(AND(J126="Other",J127="Other"),"Other",""))))))))))))</f>
        <v>Completed</v>
      </c>
      <c r="L126" s="158" t="s">
        <v>0</v>
      </c>
      <c r="M126" s="17"/>
      <c r="N126" s="121" t="s">
        <v>25</v>
      </c>
      <c r="O126" s="120" t="s">
        <v>1319</v>
      </c>
    </row>
    <row r="127" spans="1:15" x14ac:dyDescent="0.25">
      <c r="A127" s="162"/>
      <c r="B127" s="158"/>
      <c r="C127" s="158"/>
      <c r="D127" s="21" t="s">
        <v>187</v>
      </c>
      <c r="E127" s="32" t="s">
        <v>24</v>
      </c>
      <c r="F127" s="25" t="str">
        <f>IF(D127="Amina",A126&amp;"_AZ",IF(D127="Perry",A126&amp;"_PB",IF(D127="Gina",A126&amp;"_GB",IF(D127="Cameron",A126&amp;"_CA",IF(D127="Bruno",A126&amp;"_BDS",IF(D127="Daniel",A126&amp;"_DR",IF(D127="Monet",A126&amp;"_MW","")))))))</f>
        <v>2017-02-22_G-058_MW</v>
      </c>
      <c r="G127" s="33">
        <v>42839</v>
      </c>
      <c r="H127" s="33">
        <v>42839</v>
      </c>
      <c r="I127" s="158"/>
      <c r="J127" s="32" t="str">
        <f t="shared" si="4"/>
        <v>Completed</v>
      </c>
      <c r="K127" s="158"/>
      <c r="L127" s="158"/>
      <c r="M127" s="17" t="s">
        <v>1316</v>
      </c>
      <c r="N127" s="121"/>
      <c r="O127" s="120"/>
    </row>
    <row r="128" spans="1:15" x14ac:dyDescent="0.25">
      <c r="A128" s="161" t="s">
        <v>1320</v>
      </c>
      <c r="B128" s="158" t="s">
        <v>1321</v>
      </c>
      <c r="C128" s="158" t="s">
        <v>1112</v>
      </c>
      <c r="D128" s="21" t="s">
        <v>113</v>
      </c>
      <c r="E128" s="32" t="s">
        <v>24</v>
      </c>
      <c r="F128" s="25" t="str">
        <f>IF(D128="Amina",A128&amp;"_AZ",IF(D128="Perry",A128&amp;"_PB",IF(D128="Gina",A128&amp;"_GB",IF(D128="Cameron",A128&amp;"_CA",IF(D128="Bruno",A128&amp;"_BDS",IF(D128="Daniel",A128&amp;"_DR",IF(D128="Monet",A128&amp;"_MW","")))))))</f>
        <v>2017-02-22_G-059_DR</v>
      </c>
      <c r="G128" s="33">
        <v>42842</v>
      </c>
      <c r="H128" s="33">
        <v>42842</v>
      </c>
      <c r="I128" s="160">
        <v>42843</v>
      </c>
      <c r="J128" s="32" t="str">
        <f t="shared" si="4"/>
        <v>Completed</v>
      </c>
      <c r="K128" s="158" t="str">
        <f>IF(OR(J128="In Progress",J129="In Progress"),"In Progress",IF(OR(AND(J128="Completed",J129="Untraceable"),AND(J128="Untraceable",J129="Completed")),"Review",IF(OR(AND(J128="Completed",J129="Incomplete"),AND(J128="Incomplete",J129="Completed")),"Review",IF(OR(AND(J128="Completed",J129="Other"),AND(J128="Other",J129="Completed")),"Review",IF(OR(AND(J128="Incomplete",J129="Untraceable"),AND(J128="Untraceable",J129="Incomplete")),"Review",IF(OR(AND(J128="Other",J129="Untraceable"),AND(J128="Untraceable",J129="Other")),"Review",IF(OR(AND(J128="Incomplete",J129="Other"),AND(J128="Other",J129="Incomplete")),"Review",IF(AND(NOT(OR(H128="Ø",H128="")),NOT(OR(H129="Ø",H129="")),I128=""),"In Progress",IF(AND(J128="Untraceable",J129="Untraceable"),"Untraceable",IF(AND(NOT(OR(H128="Ø",H128="")),NOT(OR(H129="Ø",H129="")),NOT(OR(I128="Ø",I128=""))),"Completed",IF(AND(J128="Incomplete",J129="Incomplete"),"Incomplete",IF(AND(J128="Other",J129="Other"),"Other",""))))))))))))</f>
        <v>Completed</v>
      </c>
      <c r="L128" s="158" t="s">
        <v>0</v>
      </c>
      <c r="M128" s="17" t="s">
        <v>1316</v>
      </c>
      <c r="N128" s="121" t="s">
        <v>25</v>
      </c>
      <c r="O128" s="120" t="s">
        <v>1322</v>
      </c>
    </row>
    <row r="129" spans="1:15" x14ac:dyDescent="0.25">
      <c r="A129" s="162"/>
      <c r="B129" s="158"/>
      <c r="C129" s="158"/>
      <c r="D129" s="21" t="s">
        <v>187</v>
      </c>
      <c r="E129" s="32" t="s">
        <v>24</v>
      </c>
      <c r="F129" s="25" t="str">
        <f>IF(D129="Amina",A128&amp;"_AZ",IF(D129="Perry",A128&amp;"_PB",IF(D129="Gina",A128&amp;"_GB",IF(D129="Cameron",A128&amp;"_CA",IF(D129="Bruno",A128&amp;"_BDS",IF(D129="Daniel",A128&amp;"_DR",IF(D129="Monet",A128&amp;"_MW","")))))))</f>
        <v>2017-02-22_G-059_MW</v>
      </c>
      <c r="G129" s="33">
        <v>42842</v>
      </c>
      <c r="H129" s="33">
        <v>42842</v>
      </c>
      <c r="I129" s="158"/>
      <c r="J129" s="32" t="str">
        <f t="shared" si="4"/>
        <v>Completed</v>
      </c>
      <c r="K129" s="158"/>
      <c r="L129" s="158"/>
      <c r="M129" s="17"/>
      <c r="N129" s="121"/>
      <c r="O129" s="120"/>
    </row>
    <row r="130" spans="1:15" x14ac:dyDescent="0.25">
      <c r="A130" s="161" t="s">
        <v>1323</v>
      </c>
      <c r="B130" s="158" t="s">
        <v>1324</v>
      </c>
      <c r="C130" s="158" t="s">
        <v>1112</v>
      </c>
      <c r="D130" s="21" t="s">
        <v>113</v>
      </c>
      <c r="E130" s="32" t="s">
        <v>24</v>
      </c>
      <c r="F130" s="25" t="str">
        <f>IF(D130="Amina",A130&amp;"_AZ",IF(D130="Perry",A130&amp;"_PB",IF(D130="Gina",A130&amp;"_GB",IF(D130="Cameron",A130&amp;"_CA",IF(D130="Bruno",A130&amp;"_BDS",IF(D130="Daniel",A130&amp;"_DR",IF(D130="Monet",A130&amp;"_MW","")))))))</f>
        <v>2017-02-22_G-060_DR</v>
      </c>
      <c r="G130" s="33">
        <v>42842</v>
      </c>
      <c r="H130" s="33">
        <v>42842</v>
      </c>
      <c r="I130" s="160">
        <v>42842</v>
      </c>
      <c r="J130" s="32" t="str">
        <f t="shared" si="4"/>
        <v>Completed</v>
      </c>
      <c r="K130" s="158" t="str">
        <f>IF(OR(J130="In Progress",J131="In Progress"),"In Progress",IF(OR(AND(J130="Completed",J131="Untraceable"),AND(J130="Untraceable",J131="Completed")),"Review",IF(OR(AND(J130="Completed",J131="Incomplete"),AND(J130="Incomplete",J131="Completed")),"Review",IF(OR(AND(J130="Completed",J131="Other"),AND(J130="Other",J131="Completed")),"Review",IF(OR(AND(J130="Incomplete",J131="Untraceable"),AND(J130="Untraceable",J131="Incomplete")),"Review",IF(OR(AND(J130="Other",J131="Untraceable"),AND(J130="Untraceable",J131="Other")),"Review",IF(OR(AND(J130="Incomplete",J131="Other"),AND(J130="Other",J131="Incomplete")),"Review",IF(AND(NOT(OR(H130="Ø",H130="")),NOT(OR(H131="Ø",H131="")),I130=""),"In Progress",IF(AND(J130="Untraceable",J131="Untraceable"),"Untraceable",IF(AND(NOT(OR(H130="Ø",H130="")),NOT(OR(H131="Ø",H131="")),NOT(OR(I130="Ø",I130=""))),"Completed",IF(AND(J130="Incomplete",J131="Incomplete"),"Incomplete",IF(AND(J130="Other",J131="Other"),"Other",""))))))))))))</f>
        <v>Completed</v>
      </c>
      <c r="L130" s="158" t="s">
        <v>0</v>
      </c>
      <c r="M130" s="17"/>
      <c r="N130" s="121" t="s">
        <v>25</v>
      </c>
      <c r="O130" s="120" t="s">
        <v>1325</v>
      </c>
    </row>
    <row r="131" spans="1:15" x14ac:dyDescent="0.25">
      <c r="A131" s="162"/>
      <c r="B131" s="158"/>
      <c r="C131" s="158"/>
      <c r="D131" s="21" t="s">
        <v>30</v>
      </c>
      <c r="E131" s="32" t="s">
        <v>24</v>
      </c>
      <c r="F131" s="25" t="str">
        <f>IF(D131="Amina",A130&amp;"_AZ",IF(D131="Perry",A130&amp;"_PB",IF(D131="Gina",A130&amp;"_GB",IF(D131="Cameron",A130&amp;"_CA",IF(D131="Bruno",A130&amp;"_BDS",IF(D131="Daniel",A130&amp;"_DR",IF(D131="Monet",A130&amp;"_MW","")))))))</f>
        <v>2017-02-22_G-060_PB</v>
      </c>
      <c r="G131" s="33">
        <v>42842</v>
      </c>
      <c r="H131" s="33">
        <v>42842</v>
      </c>
      <c r="I131" s="158"/>
      <c r="J131" s="32" t="str">
        <f t="shared" si="4"/>
        <v>Completed</v>
      </c>
      <c r="K131" s="158"/>
      <c r="L131" s="158"/>
      <c r="M131" s="17" t="s">
        <v>1326</v>
      </c>
      <c r="N131" s="121"/>
      <c r="O131" s="120"/>
    </row>
    <row r="132" spans="1:15" x14ac:dyDescent="0.25">
      <c r="A132" s="161" t="s">
        <v>1327</v>
      </c>
      <c r="B132" s="158" t="s">
        <v>1328</v>
      </c>
      <c r="C132" s="158" t="s">
        <v>1112</v>
      </c>
      <c r="D132" s="21" t="s">
        <v>30</v>
      </c>
      <c r="E132" s="32" t="s">
        <v>24</v>
      </c>
      <c r="F132" s="25" t="str">
        <f>IF(D132="Amina",A132&amp;"_AZ",IF(D132="Perry",A132&amp;"_PB",IF(D132="Gina",A132&amp;"_GB",IF(D132="Cameron",A132&amp;"_CA",IF(D132="Bruno",A132&amp;"_BDS",IF(D132="Daniel",A132&amp;"_DR",IF(D132="Monet",A132&amp;"_MW","")))))))</f>
        <v>2017-02-22_G-061_PB</v>
      </c>
      <c r="G132" s="33">
        <v>42838</v>
      </c>
      <c r="H132" s="33">
        <v>42838</v>
      </c>
      <c r="I132" s="160">
        <v>42845</v>
      </c>
      <c r="J132" s="32" t="str">
        <f t="shared" si="4"/>
        <v>Completed</v>
      </c>
      <c r="K132" s="158" t="str">
        <f>IF(OR(J132="In Progress",J133="In Progress"),"In Progress",IF(OR(AND(J132="Completed",J133="Untraceable"),AND(J132="Untraceable",J133="Completed")),"Review",IF(OR(AND(J132="Completed",J133="Incomplete"),AND(J132="Incomplete",J133="Completed")),"Review",IF(OR(AND(J132="Completed",J133="Other"),AND(J132="Other",J133="Completed")),"Review",IF(OR(AND(J132="Incomplete",J133="Untraceable"),AND(J132="Untraceable",J133="Incomplete")),"Review",IF(OR(AND(J132="Other",J133="Untraceable"),AND(J132="Untraceable",J133="Other")),"Review",IF(OR(AND(J132="Incomplete",J133="Other"),AND(J132="Other",J133="Incomplete")),"Review",IF(AND(NOT(OR(H132="Ø",H132="")),NOT(OR(H133="Ø",H133="")),I132=""),"In Progress",IF(AND(J132="Untraceable",J133="Untraceable"),"Untraceable",IF(AND(NOT(OR(H132="Ø",H132="")),NOT(OR(H133="Ø",H133="")),NOT(OR(I132="Ø",I132=""))),"Completed",IF(AND(J132="Incomplete",J133="Incomplete"),"Incomplete",IF(AND(J132="Other",J133="Other"),"Other",""))))))))))))</f>
        <v>Completed</v>
      </c>
      <c r="L132" s="158" t="s">
        <v>0</v>
      </c>
      <c r="M132" s="17" t="s">
        <v>1326</v>
      </c>
      <c r="N132" s="121" t="s">
        <v>25</v>
      </c>
      <c r="O132" s="120" t="s">
        <v>1329</v>
      </c>
    </row>
    <row r="133" spans="1:15" x14ac:dyDescent="0.25">
      <c r="A133" s="162"/>
      <c r="B133" s="158"/>
      <c r="C133" s="158"/>
      <c r="D133" s="21" t="s">
        <v>113</v>
      </c>
      <c r="E133" s="32" t="s">
        <v>24</v>
      </c>
      <c r="F133" s="25" t="str">
        <f>IF(D133="Amina",A132&amp;"_AZ",IF(D133="Perry",A132&amp;"_PB",IF(D133="Gina",A132&amp;"_GB",IF(D133="Cameron",A132&amp;"_CA",IF(D133="Bruno",A132&amp;"_BDS",IF(D133="Daniel",A132&amp;"_DR",IF(D133="Monet",A132&amp;"_MW","")))))))</f>
        <v>2017-02-22_G-061_DR</v>
      </c>
      <c r="G133" s="33">
        <v>42842</v>
      </c>
      <c r="H133" s="33">
        <v>42842</v>
      </c>
      <c r="I133" s="158"/>
      <c r="J133" s="32" t="str">
        <f t="shared" si="4"/>
        <v>Completed</v>
      </c>
      <c r="K133" s="158"/>
      <c r="L133" s="158"/>
      <c r="M133" s="17"/>
      <c r="N133" s="121"/>
      <c r="O133" s="120"/>
    </row>
    <row r="134" spans="1:15" x14ac:dyDescent="0.25">
      <c r="A134" s="161" t="s">
        <v>1330</v>
      </c>
      <c r="B134" s="158" t="s">
        <v>1331</v>
      </c>
      <c r="C134" s="158" t="s">
        <v>1112</v>
      </c>
      <c r="D134" s="21" t="s">
        <v>187</v>
      </c>
      <c r="E134" s="32" t="s">
        <v>24</v>
      </c>
      <c r="F134" s="25" t="str">
        <f>IF(D134="Amina",A134&amp;"_AZ",IF(D134="Perry",A134&amp;"_PB",IF(D134="Gina",A134&amp;"_GB",IF(D134="Cameron",A134&amp;"_CA",IF(D134="Bruno",A134&amp;"_BDS",IF(D134="Daniel",A134&amp;"_DR",IF(D134="Monet",A134&amp;"_MW","")))))))</f>
        <v>2017-02-22_G-062_MW</v>
      </c>
      <c r="G134" s="33">
        <v>42839</v>
      </c>
      <c r="H134" s="33">
        <v>41743</v>
      </c>
      <c r="I134" s="160">
        <v>42844</v>
      </c>
      <c r="J134" s="32" t="str">
        <f t="shared" si="4"/>
        <v>Completed</v>
      </c>
      <c r="K134" s="158" t="s">
        <v>0</v>
      </c>
      <c r="L134" s="158" t="s">
        <v>0</v>
      </c>
      <c r="M134" s="17"/>
      <c r="N134" s="121" t="s">
        <v>25</v>
      </c>
      <c r="O134" s="120" t="s">
        <v>1332</v>
      </c>
    </row>
    <row r="135" spans="1:15" x14ac:dyDescent="0.25">
      <c r="A135" s="162"/>
      <c r="B135" s="158"/>
      <c r="C135" s="158"/>
      <c r="D135" s="21" t="s">
        <v>30</v>
      </c>
      <c r="E135" s="32" t="s">
        <v>24</v>
      </c>
      <c r="F135" s="25" t="str">
        <f>IF(D135="Amina",A134&amp;"_AZ",IF(D135="Perry",A134&amp;"_PB",IF(D135="Gina",A134&amp;"_GB",IF(D135="Cameron",A134&amp;"_CA",IF(D135="Bruno",A134&amp;"_BDS",IF(D135="Daniel",A134&amp;"_DR",IF(D135="Monet",A134&amp;"_MW","")))))))</f>
        <v>2017-02-22_G-062_PB</v>
      </c>
      <c r="G135" s="33">
        <v>42842</v>
      </c>
      <c r="H135" s="33">
        <v>42842</v>
      </c>
      <c r="I135" s="158"/>
      <c r="J135" s="32" t="str">
        <f t="shared" si="4"/>
        <v>Completed</v>
      </c>
      <c r="K135" s="158"/>
      <c r="L135" s="158"/>
      <c r="M135" s="17" t="s">
        <v>1326</v>
      </c>
      <c r="N135" s="121"/>
      <c r="O135" s="120"/>
    </row>
    <row r="136" spans="1:15" x14ac:dyDescent="0.25">
      <c r="A136" s="161" t="s">
        <v>1333</v>
      </c>
      <c r="B136" s="158" t="s">
        <v>1334</v>
      </c>
      <c r="C136" s="158" t="s">
        <v>1112</v>
      </c>
      <c r="D136" s="21" t="s">
        <v>30</v>
      </c>
      <c r="E136" s="32" t="s">
        <v>24</v>
      </c>
      <c r="F136" s="25" t="str">
        <f>IF(D136="Amina",A136&amp;"_AZ",IF(D136="Perry",A136&amp;"_PB",IF(D136="Gina",A136&amp;"_GB",IF(D136="Cameron",A136&amp;"_CA",IF(D136="Bruno",A136&amp;"_BDS",IF(D136="Daniel",A136&amp;"_DR",IF(D136="Monet",A136&amp;"_MW","")))))))</f>
        <v>2017-02-22_G-063_PB</v>
      </c>
      <c r="G136" s="33">
        <v>42838</v>
      </c>
      <c r="H136" s="33">
        <v>42838</v>
      </c>
      <c r="I136" s="160">
        <v>42838</v>
      </c>
      <c r="J136" s="32" t="str">
        <f t="shared" si="4"/>
        <v>Completed</v>
      </c>
      <c r="K136" s="158" t="str">
        <f>IF(OR(J136="In Progress",J137="In Progress"),"In Progress",IF(OR(AND(J136="Completed",J137="Untraceable"),AND(J136="Untraceable",J137="Completed")),"Review",IF(OR(AND(J136="Completed",J137="Incomplete"),AND(J136="Incomplete",J137="Completed")),"Review",IF(OR(AND(J136="Completed",J137="Other"),AND(J136="Other",J137="Completed")),"Review",IF(OR(AND(J136="Incomplete",J137="Untraceable"),AND(J136="Untraceable",J137="Incomplete")),"Review",IF(OR(AND(J136="Other",J137="Untraceable"),AND(J136="Untraceable",J137="Other")),"Review",IF(OR(AND(J136="Incomplete",J137="Other"),AND(J136="Other",J137="Incomplete")),"Review",IF(AND(NOT(OR(H136="Ø",H136="")),NOT(OR(H137="Ø",H137="")),I136=""),"In Progress",IF(AND(J136="Untraceable",J137="Untraceable"),"Untraceable",IF(AND(NOT(OR(H136="Ø",H136="")),NOT(OR(H137="Ø",H137="")),NOT(OR(I136="Ø",I136=""))),"Completed",IF(AND(J136="Incomplete",J137="Incomplete"),"Incomplete",IF(AND(J136="Other",J137="Other"),"Other",""))))))))))))</f>
        <v>Completed</v>
      </c>
      <c r="L136" s="158" t="s">
        <v>0</v>
      </c>
      <c r="M136" s="17" t="s">
        <v>1326</v>
      </c>
      <c r="N136" s="121" t="s">
        <v>25</v>
      </c>
      <c r="O136" s="120" t="s">
        <v>1335</v>
      </c>
    </row>
    <row r="137" spans="1:15" x14ac:dyDescent="0.25">
      <c r="A137" s="162"/>
      <c r="B137" s="158"/>
      <c r="C137" s="158"/>
      <c r="D137" s="21" t="s">
        <v>187</v>
      </c>
      <c r="E137" s="32" t="s">
        <v>24</v>
      </c>
      <c r="F137" s="25" t="str">
        <f>IF(D137="Amina",A136&amp;"_AZ",IF(D137="Perry",A136&amp;"_PB",IF(D137="Gina",A136&amp;"_GB",IF(D137="Cameron",A136&amp;"_CA",IF(D137="Bruno",A136&amp;"_BDS",IF(D137="Daniel",A136&amp;"_DR",IF(D137="Monet",A136&amp;"_MW","")))))))</f>
        <v>2017-02-22_G-063_MW</v>
      </c>
      <c r="G137" s="33">
        <v>42838</v>
      </c>
      <c r="H137" s="33">
        <v>42838</v>
      </c>
      <c r="I137" s="158"/>
      <c r="J137" s="32" t="s">
        <v>0</v>
      </c>
      <c r="K137" s="158"/>
      <c r="L137" s="158"/>
      <c r="M137" s="17"/>
      <c r="N137" s="121"/>
      <c r="O137" s="120"/>
    </row>
    <row r="138" spans="1:15" x14ac:dyDescent="0.25">
      <c r="A138" s="161" t="s">
        <v>1336</v>
      </c>
      <c r="B138" s="158" t="s">
        <v>1337</v>
      </c>
      <c r="C138" s="158"/>
      <c r="D138" s="21" t="s">
        <v>187</v>
      </c>
      <c r="E138" s="32" t="s">
        <v>24</v>
      </c>
      <c r="F138" s="25" t="str">
        <f>IF(D138="Amina",A138&amp;"_AZ",IF(D138="Perry",A138&amp;"_PB",IF(D138="Gina",A138&amp;"_GB",IF(D138="Cameron",A138&amp;"_CA",IF(D138="Bruno",A138&amp;"_BDS",IF(D138="Daniel",A138&amp;"_DR",IF(D138="Monet",A138&amp;"_MW","")))))))</f>
        <v>2017-02-22_G-064_MW</v>
      </c>
      <c r="G138" s="33">
        <v>42838</v>
      </c>
      <c r="H138" s="33">
        <v>42840</v>
      </c>
      <c r="I138" s="158" t="s">
        <v>51</v>
      </c>
      <c r="J138" s="32" t="s">
        <v>0</v>
      </c>
      <c r="K138" s="158" t="s">
        <v>2</v>
      </c>
      <c r="L138" s="158" t="str">
        <f>IF(K138="Untraceable","Ignore",IF(K138="Incomplete","Ignore",IF(K138="Other","Ignore","")))</f>
        <v>Ignore</v>
      </c>
      <c r="M138" s="17" t="s">
        <v>1338</v>
      </c>
      <c r="N138" s="121" t="s">
        <v>53</v>
      </c>
      <c r="O138" s="120"/>
    </row>
    <row r="139" spans="1:15" x14ac:dyDescent="0.25">
      <c r="A139" s="162"/>
      <c r="B139" s="158"/>
      <c r="C139" s="158"/>
      <c r="D139" s="21" t="s">
        <v>113</v>
      </c>
      <c r="E139" s="32" t="s">
        <v>24</v>
      </c>
      <c r="F139" s="25" t="str">
        <f>IF(D139="Amina",A138&amp;"_AZ",IF(D139="Perry",A138&amp;"_PB",IF(D139="Gina",A138&amp;"_GB",IF(D139="Cameron",A138&amp;"_CA",IF(D139="Bruno",A138&amp;"_BDS",IF(D139="Daniel",A138&amp;"_DR",IF(D139="Monet",A138&amp;"_MW","")))))))</f>
        <v>2017-02-22_G-064_DR</v>
      </c>
      <c r="G139" s="33">
        <v>42842</v>
      </c>
      <c r="H139" s="33">
        <v>42843</v>
      </c>
      <c r="I139" s="158"/>
      <c r="J139" s="32" t="str">
        <f>IF(AND(NOT(OR(G139="",G139="Ø")),H139=""),"In Progress",IF(AND(NOT(OR(H139="Ø",H139="")),NOT(OR(G139="Ø",G139=""))),"Completed",""))</f>
        <v>Completed</v>
      </c>
      <c r="K139" s="158"/>
      <c r="L139" s="158"/>
      <c r="M139" s="17"/>
      <c r="N139" s="121"/>
      <c r="O139" s="120"/>
    </row>
    <row r="140" spans="1:15" x14ac:dyDescent="0.25">
      <c r="A140" s="161" t="s">
        <v>1339</v>
      </c>
      <c r="B140" s="158" t="s">
        <v>1340</v>
      </c>
      <c r="C140" s="158"/>
      <c r="D140" s="21" t="s">
        <v>187</v>
      </c>
      <c r="E140" s="32" t="s">
        <v>24</v>
      </c>
      <c r="F140" s="25" t="str">
        <f>IF(D140="Amina",A140&amp;"_AZ",IF(D140="Perry",A140&amp;"_PB",IF(D140="Gina",A140&amp;"_GB",IF(D140="Cameron",A140&amp;"_CA",IF(D140="Bruno",A140&amp;"_BDS",IF(D140="Daniel",A140&amp;"_DR",IF(D140="Monet",A140&amp;"_MW","")))))))</f>
        <v>2017-02-22_G-065_MW</v>
      </c>
      <c r="G140" s="33">
        <v>42838</v>
      </c>
      <c r="H140" s="33">
        <v>42838</v>
      </c>
      <c r="I140" s="160">
        <v>42844</v>
      </c>
      <c r="J140" s="32" t="str">
        <f>IF(AND(NOT(OR(G140="",G140="Ø")),H140=""),"In Progress",IF(AND(NOT(OR(H140="Ø",H140="")),NOT(OR(G140="Ø",G140=""))),"Completed",""))</f>
        <v>Completed</v>
      </c>
      <c r="K140" s="158" t="s">
        <v>2</v>
      </c>
      <c r="L140" s="158" t="s">
        <v>190</v>
      </c>
      <c r="M140" s="17" t="s">
        <v>1341</v>
      </c>
      <c r="N140" s="121" t="s">
        <v>53</v>
      </c>
      <c r="O140" s="120"/>
    </row>
    <row r="141" spans="1:15" x14ac:dyDescent="0.25">
      <c r="A141" s="162"/>
      <c r="B141" s="158"/>
      <c r="C141" s="158"/>
      <c r="D141" s="21" t="s">
        <v>30</v>
      </c>
      <c r="E141" s="32" t="s">
        <v>24</v>
      </c>
      <c r="F141" s="25" t="str">
        <f>IF(D141="Amina",A140&amp;"_AZ",IF(D141="Perry",A140&amp;"_PB",IF(D141="Gina",A140&amp;"_GB",IF(D141="Cameron",A140&amp;"_CA",IF(D141="Bruno",A140&amp;"_BDS",IF(D141="Daniel",A140&amp;"_DR",IF(D141="Monet",A140&amp;"_MW","")))))))</f>
        <v>2017-02-22_G-065_PB</v>
      </c>
      <c r="G141" s="33">
        <v>42842</v>
      </c>
      <c r="H141" s="33">
        <v>42843</v>
      </c>
      <c r="I141" s="158"/>
      <c r="J141" s="32" t="str">
        <f>IF(AND(NOT(OR(G141="",G141="Ø")),H141=""),"In Progress",IF(AND(NOT(OR(H141="Ø",H141="")),NOT(OR(G141="Ø",G141=""))),"Completed",""))</f>
        <v>Completed</v>
      </c>
      <c r="K141" s="158"/>
      <c r="L141" s="158"/>
      <c r="M141" s="17"/>
      <c r="N141" s="121"/>
      <c r="O141" s="120"/>
    </row>
    <row r="142" spans="1:15" x14ac:dyDescent="0.25">
      <c r="A142" s="161" t="s">
        <v>1342</v>
      </c>
      <c r="B142" s="158" t="s">
        <v>1343</v>
      </c>
      <c r="C142" s="158"/>
      <c r="D142" s="21" t="s">
        <v>113</v>
      </c>
      <c r="E142" s="32" t="s">
        <v>24</v>
      </c>
      <c r="F142" s="25" t="str">
        <f>IF(D142="Amina",A142&amp;"_AZ",IF(D142="Perry",A142&amp;"_PB",IF(D142="Gina",A142&amp;"_GB",IF(D142="Cameron",A142&amp;"_CA",IF(D142="Bruno",A142&amp;"_BDS",IF(D142="Daniel",A142&amp;"_DR",IF(D142="Monet",A142&amp;"_MW","")))))))</f>
        <v>2017-02-22_G-066_DR</v>
      </c>
      <c r="G142" s="33">
        <v>42843</v>
      </c>
      <c r="H142" s="32" t="s">
        <v>51</v>
      </c>
      <c r="I142" s="158" t="s">
        <v>51</v>
      </c>
      <c r="J142" s="32" t="s">
        <v>2</v>
      </c>
      <c r="K142" s="158" t="str">
        <f>IF(OR(J142="In Progress",J143="In Progress"),"In Progress",IF(OR(AND(J142="Completed",J143="Untraceable"),AND(J142="Untraceable",J143="Completed")),"Review",IF(OR(AND(J142="Completed",J143="Incomplete"),AND(J142="Incomplete",J143="Completed")),"Review",IF(OR(AND(J142="Completed",J143="Other"),AND(J142="Other",J143="Completed")),"Review",IF(OR(AND(J142="Incomplete",J143="Untraceable"),AND(J142="Untraceable",J143="Incomplete")),"Review",IF(OR(AND(J142="Other",J143="Untraceable"),AND(J142="Untraceable",J143="Other")),"Review",IF(OR(AND(J142="Incomplete",J143="Other"),AND(J142="Other",J143="Incomplete")),"Review",IF(AND(NOT(OR(H142="Ø",H142="")),NOT(OR(H143="Ø",H143="")),I142=""),"In Progress",IF(AND(J142="Untraceable",J143="Untraceable"),"Untraceable",IF(AND(NOT(OR(H142="Ø",H142="")),NOT(OR(H143="Ø",H143="")),NOT(OR(I142="Ø",I142=""))),"Completed",IF(AND(J142="Incomplete",J143="Incomplete"),"Incomplete",IF(AND(J142="Other",J143="Other"),"Other",""))))))))))))</f>
        <v>Incomplete</v>
      </c>
      <c r="L142" s="158" t="str">
        <f>IF(K142="Untraceable","Ignore",IF(K142="Incomplete","Ignore",IF(K142="Other","Ignore","")))</f>
        <v>Ignore</v>
      </c>
      <c r="M142" s="17" t="s">
        <v>1344</v>
      </c>
      <c r="N142" s="121" t="s">
        <v>53</v>
      </c>
      <c r="O142" s="120"/>
    </row>
    <row r="143" spans="1:15" x14ac:dyDescent="0.25">
      <c r="A143" s="162"/>
      <c r="B143" s="158"/>
      <c r="C143" s="158"/>
      <c r="D143" s="21" t="s">
        <v>32</v>
      </c>
      <c r="E143" s="32" t="s">
        <v>24</v>
      </c>
      <c r="F143" s="25" t="str">
        <f>IF(D143="Amina",A142&amp;"_AZ",IF(D143="Perry",A142&amp;"_PB",IF(D143="Gina",A142&amp;"_GB",IF(D143="Cameron",A142&amp;"_CA",IF(D143="Bruno",A142&amp;"_BDS",IF(D143="Daniel",A142&amp;"_DR",IF(D143="Monet",A142&amp;"_MW","")))))))</f>
        <v>2017-02-22_G-066_AZ</v>
      </c>
      <c r="G143" s="33">
        <v>42850</v>
      </c>
      <c r="H143" s="32" t="s">
        <v>51</v>
      </c>
      <c r="I143" s="158"/>
      <c r="J143" s="32" t="s">
        <v>2</v>
      </c>
      <c r="K143" s="158"/>
      <c r="L143" s="158"/>
      <c r="M143" s="17" t="s">
        <v>1345</v>
      </c>
      <c r="N143" s="121"/>
      <c r="O143" s="120"/>
    </row>
    <row r="144" spans="1:15" x14ac:dyDescent="0.25">
      <c r="A144" s="161" t="s">
        <v>1346</v>
      </c>
      <c r="B144" s="158" t="s">
        <v>1347</v>
      </c>
      <c r="C144" s="158"/>
      <c r="D144" s="21" t="s">
        <v>187</v>
      </c>
      <c r="E144" s="32" t="s">
        <v>24</v>
      </c>
      <c r="F144" s="25" t="str">
        <f>IF(D144="Amina",A144&amp;"_AZ",IF(D144="Perry",A144&amp;"_PB",IF(D144="Gina",A144&amp;"_GB",IF(D144="Cameron",A144&amp;"_CA",IF(D144="Bruno",A144&amp;"_BDS",IF(D144="Daniel",A144&amp;"_DR",IF(D144="Monet",A144&amp;"_MW","")))))))</f>
        <v>2017-02-22_G-067_MW</v>
      </c>
      <c r="G144" s="33">
        <v>42844</v>
      </c>
      <c r="H144" s="33">
        <v>42880</v>
      </c>
      <c r="I144" s="158" t="s">
        <v>51</v>
      </c>
      <c r="J144" s="32" t="s">
        <v>0</v>
      </c>
      <c r="K144" s="158" t="s">
        <v>2</v>
      </c>
      <c r="L144" s="158" t="str">
        <f>IF(K144="Untraceable","Ignore",IF(K144="Incomplete","Ignore",IF(K144="Other","Ignore","")))</f>
        <v>Ignore</v>
      </c>
      <c r="M144" s="17" t="s">
        <v>1348</v>
      </c>
      <c r="N144" s="121" t="s">
        <v>53</v>
      </c>
      <c r="O144" s="120"/>
    </row>
    <row r="145" spans="1:15" x14ac:dyDescent="0.25">
      <c r="A145" s="162"/>
      <c r="B145" s="158"/>
      <c r="C145" s="158"/>
      <c r="D145" s="21" t="s">
        <v>113</v>
      </c>
      <c r="E145" s="32" t="s">
        <v>24</v>
      </c>
      <c r="F145" s="25" t="str">
        <f>IF(D145="Amina",A144&amp;"_AZ",IF(D145="Perry",A144&amp;"_PB",IF(D145="Gina",A144&amp;"_GB",IF(D145="Cameron",A144&amp;"_CA",IF(D145="Bruno",A144&amp;"_BDS",IF(D145="Daniel",A144&amp;"_DR",IF(D145="Monet",A144&amp;"_MW","")))))))</f>
        <v>2017-02-22_G-067_DR</v>
      </c>
      <c r="G145" s="33">
        <v>42845</v>
      </c>
      <c r="H145" s="33">
        <v>42874</v>
      </c>
      <c r="I145" s="158"/>
      <c r="J145" s="32" t="str">
        <f>IF(AND(NOT(OR(G145="",G145="Ø")),H145=""),"In Progress",IF(AND(NOT(OR(H145="Ø",H145="")),NOT(OR(G145="Ø",G145=""))),"Completed",""))</f>
        <v>Completed</v>
      </c>
      <c r="K145" s="158"/>
      <c r="L145" s="158"/>
      <c r="M145" s="17"/>
      <c r="N145" s="121"/>
      <c r="O145" s="120"/>
    </row>
    <row r="146" spans="1:15" x14ac:dyDescent="0.25">
      <c r="A146" s="161" t="s">
        <v>1349</v>
      </c>
      <c r="B146" s="158" t="s">
        <v>1350</v>
      </c>
      <c r="C146" s="158" t="s">
        <v>1112</v>
      </c>
      <c r="D146" s="21" t="s">
        <v>187</v>
      </c>
      <c r="E146" s="32" t="s">
        <v>24</v>
      </c>
      <c r="F146" s="25" t="str">
        <f>IF(D146="Amina",A146&amp;"_AZ",IF(D146="Perry",A146&amp;"_PB",IF(D146="Gina",A146&amp;"_GB",IF(D146="Cameron",A146&amp;"_CA",IF(D146="Bruno",A146&amp;"_BDS",IF(D146="Daniel",A146&amp;"_DR",IF(D146="Monet",A146&amp;"_MW","")))))))</f>
        <v>2017-02-22_G-068_MW</v>
      </c>
      <c r="G146" s="33">
        <v>42839</v>
      </c>
      <c r="H146" s="33">
        <v>42839</v>
      </c>
      <c r="I146" s="160">
        <v>42846</v>
      </c>
      <c r="J146" s="32" t="str">
        <f>IF(AND(NOT(OR(G146="",G146="Ø")),H146=""),"In Progress",IF(AND(NOT(OR(H146="Ø",H146="")),NOT(OR(G146="Ø",G146=""))),"Completed",""))</f>
        <v>Completed</v>
      </c>
      <c r="K146" s="158" t="str">
        <f>IF(OR(J146="In Progress",J147="In Progress"),"In Progress",IF(OR(AND(J146="Completed",J147="Untraceable"),AND(J146="Untraceable",J147="Completed")),"Review",IF(OR(AND(J146="Completed",J147="Incomplete"),AND(J146="Incomplete",J147="Completed")),"Review",IF(OR(AND(J146="Completed",J147="Other"),AND(J146="Other",J147="Completed")),"Review",IF(OR(AND(J146="Incomplete",J147="Untraceable"),AND(J146="Untraceable",J147="Incomplete")),"Review",IF(OR(AND(J146="Other",J147="Untraceable"),AND(J146="Untraceable",J147="Other")),"Review",IF(OR(AND(J146="Incomplete",J147="Other"),AND(J146="Other",J147="Incomplete")),"Review",IF(AND(NOT(OR(H146="Ø",H146="")),NOT(OR(H147="Ø",H147="")),I146=""),"In Progress",IF(AND(J146="Untraceable",J147="Untraceable"),"Untraceable",IF(AND(NOT(OR(H146="Ø",H146="")),NOT(OR(H147="Ø",H147="")),NOT(OR(I146="Ø",I146=""))),"Completed",IF(AND(J146="Incomplete",J147="Incomplete"),"Incomplete",IF(AND(J146="Other",J147="Other"),"Other",""))))))))))))</f>
        <v>Completed</v>
      </c>
      <c r="L146" s="158" t="s">
        <v>0</v>
      </c>
      <c r="N146" s="121" t="s">
        <v>25</v>
      </c>
      <c r="O146" s="120" t="s">
        <v>1351</v>
      </c>
    </row>
    <row r="147" spans="1:15" x14ac:dyDescent="0.25">
      <c r="A147" s="162"/>
      <c r="B147" s="158"/>
      <c r="C147" s="158"/>
      <c r="D147" s="21" t="s">
        <v>113</v>
      </c>
      <c r="E147" s="32" t="s">
        <v>24</v>
      </c>
      <c r="F147" s="25" t="str">
        <f>IF(D147="Amina",A146&amp;"_AZ",IF(D147="Perry",A146&amp;"_PB",IF(D147="Gina",A146&amp;"_GB",IF(D147="Cameron",A146&amp;"_CA",IF(D147="Bruno",A146&amp;"_BDS",IF(D147="Daniel",A146&amp;"_DR",IF(D147="Monet",A146&amp;"_MW","")))))))</f>
        <v>2017-02-22_G-068_DR</v>
      </c>
      <c r="G147" s="33">
        <v>42843</v>
      </c>
      <c r="H147" s="33">
        <v>42843</v>
      </c>
      <c r="I147" s="158"/>
      <c r="J147" s="32" t="str">
        <f>IF(AND(NOT(OR(G147="",G147="Ø")),H147=""),"In Progress",IF(AND(NOT(OR(H147="Ø",H147="")),NOT(OR(G147="Ø",G147=""))),"Completed",""))</f>
        <v>Completed</v>
      </c>
      <c r="K147" s="158"/>
      <c r="L147" s="158"/>
      <c r="M147" s="17" t="s">
        <v>1352</v>
      </c>
      <c r="N147" s="121"/>
      <c r="O147" s="120"/>
    </row>
    <row r="148" spans="1:15" x14ac:dyDescent="0.25">
      <c r="A148" s="161" t="s">
        <v>1353</v>
      </c>
      <c r="B148" s="158" t="s">
        <v>1354</v>
      </c>
      <c r="C148" s="158"/>
      <c r="D148" s="21" t="s">
        <v>187</v>
      </c>
      <c r="E148" s="32" t="s">
        <v>24</v>
      </c>
      <c r="F148" s="25" t="str">
        <f>IF(D148="Amina",A148&amp;"_AZ",IF(D148="Perry",A148&amp;"_PB",IF(D148="Gina",A148&amp;"_GB",IF(D148="Cameron",A148&amp;"_CA",IF(D148="Bruno",A148&amp;"_BDS",IF(D148="Daniel",A148&amp;"_DR",IF(D148="Monet",A148&amp;"_MW","")))))))</f>
        <v>2017-02-22_G-069_MW</v>
      </c>
      <c r="G148" s="33">
        <v>42842</v>
      </c>
      <c r="H148" s="32" t="s">
        <v>51</v>
      </c>
      <c r="I148" s="158" t="s">
        <v>51</v>
      </c>
      <c r="J148" s="32" t="s">
        <v>1</v>
      </c>
      <c r="K148" s="158" t="str">
        <f>IF(OR(J148="In Progress",J149="In Progress"),"In Progress",IF(OR(AND(J148="Completed",J149="Untraceable"),AND(J148="Untraceable",J149="Completed")),"Review",IF(OR(AND(J148="Completed",J149="Incomplete"),AND(J148="Incomplete",J149="Completed")),"Review",IF(OR(AND(J148="Completed",J149="Other"),AND(J148="Other",J149="Completed")),"Review",IF(OR(AND(J148="Incomplete",J149="Untraceable"),AND(J148="Untraceable",J149="Incomplete")),"Review",IF(OR(AND(J148="Other",J149="Untraceable"),AND(J148="Untraceable",J149="Other")),"Review",IF(OR(AND(J148="Incomplete",J149="Other"),AND(J148="Other",J149="Incomplete")),"Review",IF(AND(NOT(OR(H148="Ø",H148="")),NOT(OR(H149="Ø",H149="")),I148=""),"In Progress",IF(AND(J148="Untraceable",J149="Untraceable"),"Untraceable",IF(AND(NOT(OR(H148="Ø",H148="")),NOT(OR(H149="Ø",H149="")),NOT(OR(I148="Ø",I148=""))),"Completed",IF(AND(J148="Incomplete",J149="Incomplete"),"Incomplete",IF(AND(J148="Other",J149="Other"),"Other",""))))))))))))</f>
        <v>Untraceable</v>
      </c>
      <c r="L148" s="158" t="str">
        <f>IF(K148="Untraceable","Ignore",IF(K148="Incomplete","Ignore",IF(K148="Other","Ignore","")))</f>
        <v>Ignore</v>
      </c>
      <c r="M148" s="17"/>
      <c r="N148" s="121" t="s">
        <v>53</v>
      </c>
      <c r="O148" s="120"/>
    </row>
    <row r="149" spans="1:15" x14ac:dyDescent="0.25">
      <c r="A149" s="162"/>
      <c r="B149" s="158"/>
      <c r="C149" s="158"/>
      <c r="D149" s="21" t="s">
        <v>30</v>
      </c>
      <c r="E149" s="32" t="s">
        <v>1355</v>
      </c>
      <c r="F149" s="25" t="str">
        <f>IF(D149="Amina",A148&amp;"_AZ",IF(D149="Perry",A148&amp;"_PB",IF(D149="Gina",A148&amp;"_GB",IF(D149="Cameron",A148&amp;"_CA",IF(D149="Bruno",A148&amp;"_BDS",IF(D149="Daniel",A148&amp;"_DR",IF(D149="Monet",A148&amp;"_MW","")))))))</f>
        <v>2017-02-22_G-069_PB</v>
      </c>
      <c r="G149" s="33">
        <v>42843</v>
      </c>
      <c r="H149" s="32" t="s">
        <v>51</v>
      </c>
      <c r="I149" s="158"/>
      <c r="J149" s="32" t="s">
        <v>1</v>
      </c>
      <c r="K149" s="158"/>
      <c r="L149" s="158"/>
      <c r="M149" s="17" t="s">
        <v>1356</v>
      </c>
      <c r="N149" s="121"/>
      <c r="O149" s="120"/>
    </row>
    <row r="150" spans="1:15" x14ac:dyDescent="0.25">
      <c r="A150" s="161" t="s">
        <v>1357</v>
      </c>
      <c r="B150" s="158" t="s">
        <v>1358</v>
      </c>
      <c r="C150" s="158"/>
      <c r="D150" s="21" t="s">
        <v>113</v>
      </c>
      <c r="E150" s="32" t="s">
        <v>24</v>
      </c>
      <c r="F150" s="25" t="str">
        <f>IF(D150="Amina",A150&amp;"_AZ",IF(D150="Perry",A150&amp;"_PB",IF(D150="Gina",A150&amp;"_GB",IF(D150="Cameron",A150&amp;"_CA",IF(D150="Bruno",A150&amp;"_BDS",IF(D150="Daniel",A150&amp;"_DR",IF(D150="Monet",A150&amp;"_MW","")))))))</f>
        <v>2017-02-22_G-070_DR</v>
      </c>
      <c r="G150" s="33">
        <v>42843</v>
      </c>
      <c r="H150" s="32" t="s">
        <v>51</v>
      </c>
      <c r="I150" s="158" t="s">
        <v>51</v>
      </c>
      <c r="J150" s="32" t="s">
        <v>2</v>
      </c>
      <c r="K150" s="158" t="str">
        <f>IF(OR(J150="In Progress",J151="In Progress"),"In Progress",IF(OR(AND(J150="Completed",J151="Untraceable"),AND(J150="Untraceable",J151="Completed")),"Review",IF(OR(AND(J150="Completed",J151="Incomplete"),AND(J150="Incomplete",J151="Completed")),"Review",IF(OR(AND(J150="Completed",J151="Other"),AND(J150="Other",J151="Completed")),"Review",IF(OR(AND(J150="Incomplete",J151="Untraceable"),AND(J150="Untraceable",J151="Incomplete")),"Review",IF(OR(AND(J150="Other",J151="Untraceable"),AND(J150="Untraceable",J151="Other")),"Review",IF(OR(AND(J150="Incomplete",J151="Other"),AND(J150="Other",J151="Incomplete")),"Review",IF(AND(NOT(OR(H150="Ø",H150="")),NOT(OR(H151="Ø",H151="")),I150=""),"In Progress",IF(AND(J150="Untraceable",J151="Untraceable"),"Untraceable",IF(AND(NOT(OR(H150="Ø",H150="")),NOT(OR(H151="Ø",H151="")),NOT(OR(I150="Ø",I150=""))),"Completed",IF(AND(J150="Incomplete",J151="Incomplete"),"Incomplete",IF(AND(J150="Other",J151="Other"),"Other",""))))))))))))</f>
        <v>Incomplete</v>
      </c>
      <c r="L150" s="158" t="str">
        <f>IF(K150="Untraceable","Ignore",IF(K150="Incomplete","Ignore",IF(K150="Other","Ignore","")))</f>
        <v>Ignore</v>
      </c>
      <c r="M150" s="17" t="s">
        <v>1359</v>
      </c>
      <c r="N150" s="121" t="s">
        <v>53</v>
      </c>
      <c r="O150" s="120"/>
    </row>
    <row r="151" spans="1:15" x14ac:dyDescent="0.25">
      <c r="A151" s="162"/>
      <c r="B151" s="158"/>
      <c r="C151" s="158"/>
      <c r="D151" s="21" t="s">
        <v>32</v>
      </c>
      <c r="E151" s="32" t="s">
        <v>24</v>
      </c>
      <c r="F151" s="25" t="str">
        <f>IF(D151="Amina",A150&amp;"_AZ",IF(D151="Perry",A150&amp;"_PB",IF(D151="Gina",A150&amp;"_GB",IF(D151="Cameron",A150&amp;"_CA",IF(D151="Bruno",A150&amp;"_BDS",IF(D151="Daniel",A150&amp;"_DR",IF(D151="Monet",A150&amp;"_MW","")))))))</f>
        <v>2017-02-22_G-070_AZ</v>
      </c>
      <c r="G151" s="33">
        <v>42850</v>
      </c>
      <c r="H151" s="32" t="s">
        <v>51</v>
      </c>
      <c r="I151" s="158"/>
      <c r="J151" s="32" t="s">
        <v>2</v>
      </c>
      <c r="K151" s="158"/>
      <c r="L151" s="158"/>
      <c r="M151" s="17" t="s">
        <v>1360</v>
      </c>
      <c r="N151" s="121"/>
      <c r="O151" s="120"/>
    </row>
    <row r="152" spans="1:15" x14ac:dyDescent="0.25">
      <c r="A152" s="161" t="s">
        <v>1361</v>
      </c>
      <c r="B152" s="158" t="s">
        <v>1362</v>
      </c>
      <c r="C152" s="158" t="s">
        <v>1112</v>
      </c>
      <c r="D152" s="21" t="s">
        <v>187</v>
      </c>
      <c r="E152" s="32" t="s">
        <v>24</v>
      </c>
      <c r="F152" s="25" t="str">
        <f>IF(D152="Amina",A152&amp;"_AZ",IF(D152="Perry",A152&amp;"_PB",IF(D152="Gina",A152&amp;"_GB",IF(D152="Cameron",A152&amp;"_CA",IF(D152="Bruno",A152&amp;"_BDS",IF(D152="Daniel",A152&amp;"_DR",IF(D152="Monet",A152&amp;"_MW","")))))))</f>
        <v>2017-02-22_G-071_MW</v>
      </c>
      <c r="G152" s="33">
        <v>42842</v>
      </c>
      <c r="H152" s="33">
        <v>42842</v>
      </c>
      <c r="I152" s="160">
        <v>42845</v>
      </c>
      <c r="J152" s="32" t="str">
        <f>IF(AND(NOT(OR(G152="",G152="Ø")),H152=""),"In Progress",IF(AND(NOT(OR(H152="Ø",H152="")),NOT(OR(G152="Ø",G152=""))),"Completed",""))</f>
        <v>Completed</v>
      </c>
      <c r="K152" s="158" t="s">
        <v>0</v>
      </c>
      <c r="L152" s="158" t="s">
        <v>0</v>
      </c>
      <c r="M152" s="17"/>
      <c r="N152" s="121" t="s">
        <v>25</v>
      </c>
      <c r="O152" s="120" t="s">
        <v>1363</v>
      </c>
    </row>
    <row r="153" spans="1:15" x14ac:dyDescent="0.25">
      <c r="A153" s="162"/>
      <c r="B153" s="158"/>
      <c r="C153" s="158"/>
      <c r="D153" s="21" t="s">
        <v>113</v>
      </c>
      <c r="E153" s="32" t="s">
        <v>24</v>
      </c>
      <c r="F153" s="25" t="str">
        <f>IF(D153="Amina",A152&amp;"_AZ",IF(D153="Perry",A152&amp;"_PB",IF(D153="Gina",A152&amp;"_GB",IF(D153="Cameron",A152&amp;"_CA",IF(D153="Bruno",A152&amp;"_BDS",IF(D153="Daniel",A152&amp;"_DR",IF(D153="Monet",A152&amp;"_MW","")))))))</f>
        <v>2017-02-22_G-071_DR</v>
      </c>
      <c r="G153" s="33">
        <v>42843</v>
      </c>
      <c r="H153" s="33">
        <v>42843</v>
      </c>
      <c r="I153" s="158"/>
      <c r="J153" s="32" t="str">
        <f>IF(AND(NOT(OR(G153="",G153="Ø")),H153=""),"In Progress",IF(AND(NOT(OR(H153="Ø",H153="")),NOT(OR(G153="Ø",G153=""))),"Completed",""))</f>
        <v>Completed</v>
      </c>
      <c r="K153" s="158"/>
      <c r="L153" s="158"/>
      <c r="M153" s="17"/>
      <c r="N153" s="121"/>
      <c r="O153" s="120"/>
    </row>
    <row r="154" spans="1:15" x14ac:dyDescent="0.25">
      <c r="A154" s="161" t="s">
        <v>1364</v>
      </c>
      <c r="B154" s="158" t="s">
        <v>1365</v>
      </c>
      <c r="C154" s="158"/>
      <c r="D154" s="21" t="s">
        <v>187</v>
      </c>
      <c r="E154" s="32" t="s">
        <v>24</v>
      </c>
      <c r="F154" s="25" t="str">
        <f>IF(D154="Amina",A154&amp;"_AZ",IF(D154="Perry",A154&amp;"_PB",IF(D154="Gina",A154&amp;"_GB",IF(D154="Cameron",A154&amp;"_CA",IF(D154="Bruno",A154&amp;"_BDS",IF(D154="Daniel",A154&amp;"_DR",IF(D154="Monet",A154&amp;"_MW","")))))))</f>
        <v>2017-02-22_G-072_MW</v>
      </c>
      <c r="G154" s="33">
        <v>42839</v>
      </c>
      <c r="H154" s="33">
        <v>42842</v>
      </c>
      <c r="I154" s="158" t="s">
        <v>51</v>
      </c>
      <c r="J154" s="32" t="str">
        <f>IF(AND(NOT(OR(G154="",G154="Ø")),H154=""),"In Progress",IF(AND(NOT(OR(H154="Ø",H154="")),NOT(OR(G154="Ø",G154=""))),"Completed",""))</f>
        <v>Completed</v>
      </c>
      <c r="K154" s="158" t="s">
        <v>2</v>
      </c>
      <c r="L154" s="158" t="str">
        <f>IF(K154="Untraceable","Ignore",IF(K154="Incomplete","Ignore",IF(K154="Other","Ignore","")))</f>
        <v>Ignore</v>
      </c>
      <c r="M154" s="17" t="s">
        <v>1366</v>
      </c>
      <c r="N154" s="121" t="s">
        <v>53</v>
      </c>
      <c r="O154" s="120"/>
    </row>
    <row r="155" spans="1:15" x14ac:dyDescent="0.25">
      <c r="A155" s="162"/>
      <c r="B155" s="158"/>
      <c r="C155" s="158"/>
      <c r="D155" s="21" t="s">
        <v>113</v>
      </c>
      <c r="E155" s="32" t="s">
        <v>24</v>
      </c>
      <c r="F155" s="25" t="str">
        <f>IF(D155="Amina",A154&amp;"_AZ",IF(D155="Perry",A154&amp;"_PB",IF(D155="Gina",A154&amp;"_GB",IF(D155="Cameron",A154&amp;"_CA",IF(D155="Bruno",A154&amp;"_BDS",IF(D155="Daniel",A154&amp;"_DR",IF(D155="Monet",A154&amp;"_MW","")))))))</f>
        <v>2017-02-22_G-072_DR</v>
      </c>
      <c r="G155" s="33">
        <v>42843</v>
      </c>
      <c r="H155" s="32" t="s">
        <v>51</v>
      </c>
      <c r="I155" s="158"/>
      <c r="J155" s="32" t="s">
        <v>2</v>
      </c>
      <c r="K155" s="158"/>
      <c r="L155" s="158"/>
      <c r="M155" s="17" t="s">
        <v>1366</v>
      </c>
      <c r="N155" s="121"/>
      <c r="O155" s="120"/>
    </row>
    <row r="156" spans="1:15" x14ac:dyDescent="0.25">
      <c r="M156"/>
      <c r="N156"/>
      <c r="O156"/>
    </row>
    <row r="157" spans="1:15" x14ac:dyDescent="0.25">
      <c r="M157"/>
      <c r="N157"/>
      <c r="O157"/>
    </row>
    <row r="158" spans="1:15" x14ac:dyDescent="0.25">
      <c r="M158"/>
      <c r="N158"/>
      <c r="O158"/>
    </row>
    <row r="159" spans="1:15" x14ac:dyDescent="0.25">
      <c r="M159"/>
      <c r="N159"/>
      <c r="O159"/>
    </row>
    <row r="160" spans="1:15" x14ac:dyDescent="0.25">
      <c r="M160"/>
      <c r="N160"/>
      <c r="O160"/>
    </row>
    <row r="161" spans="13:15" x14ac:dyDescent="0.25">
      <c r="M161"/>
      <c r="N161"/>
      <c r="O161"/>
    </row>
    <row r="162" spans="13:15" x14ac:dyDescent="0.25">
      <c r="M162"/>
      <c r="N162"/>
      <c r="O162"/>
    </row>
    <row r="163" spans="13:15" x14ac:dyDescent="0.25">
      <c r="M163"/>
      <c r="N163"/>
      <c r="O163"/>
    </row>
    <row r="164" spans="13:15" x14ac:dyDescent="0.25">
      <c r="M164"/>
      <c r="N164"/>
      <c r="O164"/>
    </row>
    <row r="165" spans="13:15" x14ac:dyDescent="0.25">
      <c r="M165"/>
      <c r="N165"/>
      <c r="O165"/>
    </row>
    <row r="166" spans="13:15" x14ac:dyDescent="0.25">
      <c r="M166"/>
      <c r="N166"/>
      <c r="O166"/>
    </row>
    <row r="167" spans="13:15" x14ac:dyDescent="0.25">
      <c r="M167"/>
      <c r="N167"/>
      <c r="O167"/>
    </row>
    <row r="168" spans="13:15" x14ac:dyDescent="0.25">
      <c r="M168"/>
      <c r="N168"/>
      <c r="O168"/>
    </row>
    <row r="169" spans="13:15" x14ac:dyDescent="0.25">
      <c r="M169"/>
      <c r="N169"/>
      <c r="O169"/>
    </row>
    <row r="170" spans="13:15" x14ac:dyDescent="0.25">
      <c r="M170"/>
      <c r="N170"/>
      <c r="O170"/>
    </row>
    <row r="171" spans="13:15" x14ac:dyDescent="0.25">
      <c r="M171"/>
      <c r="N171"/>
      <c r="O171"/>
    </row>
    <row r="172" spans="13:15" x14ac:dyDescent="0.25">
      <c r="M172"/>
      <c r="N172"/>
      <c r="O172"/>
    </row>
    <row r="173" spans="13:15" x14ac:dyDescent="0.25">
      <c r="M173"/>
      <c r="N173"/>
      <c r="O173"/>
    </row>
    <row r="174" spans="13:15" x14ac:dyDescent="0.25">
      <c r="M174"/>
      <c r="N174"/>
      <c r="O174"/>
    </row>
    <row r="175" spans="13:15" x14ac:dyDescent="0.25">
      <c r="M175"/>
      <c r="N175"/>
      <c r="O175"/>
    </row>
    <row r="176" spans="13:15" x14ac:dyDescent="0.25">
      <c r="M176"/>
      <c r="N176"/>
      <c r="O176"/>
    </row>
    <row r="177" spans="13:15" x14ac:dyDescent="0.25">
      <c r="M177"/>
      <c r="N177"/>
      <c r="O177"/>
    </row>
    <row r="178" spans="13:15" x14ac:dyDescent="0.25">
      <c r="M178"/>
      <c r="N178"/>
      <c r="O178"/>
    </row>
    <row r="179" spans="13:15" x14ac:dyDescent="0.25">
      <c r="M179"/>
      <c r="N179"/>
      <c r="O179"/>
    </row>
    <row r="180" spans="13:15" x14ac:dyDescent="0.25">
      <c r="M180"/>
      <c r="N180"/>
      <c r="O180"/>
    </row>
    <row r="181" spans="13:15" x14ac:dyDescent="0.25">
      <c r="M181"/>
      <c r="N181"/>
      <c r="O181"/>
    </row>
    <row r="182" spans="13:15" x14ac:dyDescent="0.25">
      <c r="M182"/>
      <c r="N182"/>
      <c r="O182"/>
    </row>
    <row r="183" spans="13:15" x14ac:dyDescent="0.25">
      <c r="M183"/>
      <c r="N183"/>
      <c r="O183"/>
    </row>
    <row r="184" spans="13:15" x14ac:dyDescent="0.25">
      <c r="M184"/>
      <c r="N184"/>
      <c r="O184"/>
    </row>
    <row r="185" spans="13:15" x14ac:dyDescent="0.25">
      <c r="M185"/>
      <c r="N185"/>
      <c r="O185"/>
    </row>
    <row r="186" spans="13:15" x14ac:dyDescent="0.25">
      <c r="M186"/>
      <c r="N186"/>
      <c r="O186"/>
    </row>
    <row r="187" spans="13:15" x14ac:dyDescent="0.25">
      <c r="M187"/>
      <c r="N187"/>
      <c r="O187"/>
    </row>
    <row r="188" spans="13:15" x14ac:dyDescent="0.25">
      <c r="M188"/>
      <c r="N188"/>
      <c r="O188"/>
    </row>
    <row r="189" spans="13:15" x14ac:dyDescent="0.25">
      <c r="M189"/>
      <c r="N189"/>
      <c r="O189"/>
    </row>
    <row r="190" spans="13:15" x14ac:dyDescent="0.25">
      <c r="M190"/>
      <c r="N190"/>
      <c r="O190"/>
    </row>
    <row r="191" spans="13:15" x14ac:dyDescent="0.25">
      <c r="M191"/>
      <c r="N191"/>
      <c r="O191"/>
    </row>
    <row r="192" spans="13:15" x14ac:dyDescent="0.25">
      <c r="M192"/>
      <c r="N192"/>
      <c r="O192"/>
    </row>
    <row r="193" spans="13:15" x14ac:dyDescent="0.25">
      <c r="M193"/>
      <c r="N193"/>
      <c r="O193"/>
    </row>
    <row r="194" spans="13:15" x14ac:dyDescent="0.25">
      <c r="M194"/>
      <c r="N194"/>
      <c r="O194"/>
    </row>
    <row r="195" spans="13:15" x14ac:dyDescent="0.25">
      <c r="M195"/>
      <c r="N195"/>
      <c r="O195"/>
    </row>
    <row r="196" spans="13:15" x14ac:dyDescent="0.25">
      <c r="M196"/>
      <c r="N196"/>
      <c r="O196"/>
    </row>
    <row r="197" spans="13:15" x14ac:dyDescent="0.25">
      <c r="M197"/>
      <c r="N197"/>
      <c r="O197"/>
    </row>
    <row r="198" spans="13:15" x14ac:dyDescent="0.25">
      <c r="M198"/>
      <c r="N198"/>
      <c r="O198"/>
    </row>
    <row r="199" spans="13:15" x14ac:dyDescent="0.25">
      <c r="M199"/>
      <c r="N199"/>
      <c r="O199"/>
    </row>
    <row r="200" spans="13:15" x14ac:dyDescent="0.25">
      <c r="M200"/>
      <c r="N200"/>
      <c r="O200"/>
    </row>
    <row r="201" spans="13:15" x14ac:dyDescent="0.25">
      <c r="M201"/>
      <c r="N201"/>
      <c r="O201"/>
    </row>
    <row r="202" spans="13:15" x14ac:dyDescent="0.25">
      <c r="M202"/>
      <c r="N202"/>
      <c r="O202"/>
    </row>
    <row r="203" spans="13:15" x14ac:dyDescent="0.25">
      <c r="M203"/>
      <c r="N203"/>
      <c r="O203"/>
    </row>
    <row r="204" spans="13:15" x14ac:dyDescent="0.25">
      <c r="M204"/>
      <c r="N204"/>
      <c r="O204"/>
    </row>
    <row r="205" spans="13:15" x14ac:dyDescent="0.25">
      <c r="M205"/>
      <c r="N205"/>
      <c r="O205"/>
    </row>
    <row r="206" spans="13:15" x14ac:dyDescent="0.25">
      <c r="M206"/>
      <c r="N206"/>
      <c r="O206"/>
    </row>
    <row r="207" spans="13:15" x14ac:dyDescent="0.25">
      <c r="M207"/>
      <c r="N207"/>
      <c r="O207"/>
    </row>
    <row r="208" spans="13:15" x14ac:dyDescent="0.25">
      <c r="M208"/>
      <c r="N208"/>
      <c r="O208"/>
    </row>
    <row r="209" spans="13:15" x14ac:dyDescent="0.25">
      <c r="M209"/>
      <c r="N209"/>
      <c r="O209"/>
    </row>
    <row r="210" spans="13:15" x14ac:dyDescent="0.25">
      <c r="M210"/>
      <c r="N210"/>
      <c r="O210"/>
    </row>
    <row r="211" spans="13:15" x14ac:dyDescent="0.25">
      <c r="M211"/>
      <c r="N211"/>
      <c r="O211"/>
    </row>
    <row r="212" spans="13:15" x14ac:dyDescent="0.25">
      <c r="M212"/>
      <c r="N212"/>
      <c r="O212"/>
    </row>
    <row r="213" spans="13:15" x14ac:dyDescent="0.25">
      <c r="M213"/>
      <c r="N213"/>
      <c r="O213"/>
    </row>
    <row r="214" spans="13:15" x14ac:dyDescent="0.25">
      <c r="M214"/>
      <c r="N214"/>
      <c r="O214"/>
    </row>
    <row r="215" spans="13:15" x14ac:dyDescent="0.25">
      <c r="M215"/>
      <c r="N215"/>
      <c r="O215"/>
    </row>
    <row r="216" spans="13:15" x14ac:dyDescent="0.25">
      <c r="M216"/>
      <c r="N216"/>
      <c r="O216"/>
    </row>
    <row r="217" spans="13:15" x14ac:dyDescent="0.25">
      <c r="M217"/>
      <c r="N217"/>
      <c r="O217"/>
    </row>
    <row r="218" spans="13:15" x14ac:dyDescent="0.25">
      <c r="M218"/>
      <c r="N218"/>
      <c r="O218"/>
    </row>
    <row r="219" spans="13:15" x14ac:dyDescent="0.25">
      <c r="M219"/>
      <c r="N219"/>
      <c r="O219"/>
    </row>
    <row r="220" spans="13:15" x14ac:dyDescent="0.25">
      <c r="M220"/>
      <c r="N220"/>
      <c r="O220"/>
    </row>
    <row r="221" spans="13:15" x14ac:dyDescent="0.25">
      <c r="M221"/>
      <c r="N221"/>
      <c r="O221"/>
    </row>
    <row r="222" spans="13:15" x14ac:dyDescent="0.25">
      <c r="M222"/>
      <c r="N222"/>
      <c r="O222"/>
    </row>
    <row r="223" spans="13:15" x14ac:dyDescent="0.25">
      <c r="M223"/>
      <c r="N223"/>
      <c r="O223"/>
    </row>
    <row r="224" spans="13:15" x14ac:dyDescent="0.25">
      <c r="M224"/>
      <c r="N224"/>
      <c r="O224"/>
    </row>
    <row r="225" spans="13:15" x14ac:dyDescent="0.25">
      <c r="M225"/>
      <c r="N225"/>
      <c r="O225"/>
    </row>
    <row r="226" spans="13:15" x14ac:dyDescent="0.25">
      <c r="M226"/>
      <c r="N226"/>
      <c r="O226"/>
    </row>
    <row r="227" spans="13:15" x14ac:dyDescent="0.25">
      <c r="M227"/>
      <c r="N227"/>
      <c r="O227"/>
    </row>
    <row r="228" spans="13:15" x14ac:dyDescent="0.25">
      <c r="M228"/>
      <c r="N228"/>
      <c r="O228"/>
    </row>
    <row r="229" spans="13:15" x14ac:dyDescent="0.25">
      <c r="M229"/>
      <c r="N229"/>
      <c r="O229"/>
    </row>
    <row r="230" spans="13:15" x14ac:dyDescent="0.25">
      <c r="M230"/>
      <c r="N230"/>
      <c r="O230"/>
    </row>
    <row r="231" spans="13:15" x14ac:dyDescent="0.25">
      <c r="M231"/>
      <c r="N231"/>
      <c r="O231"/>
    </row>
    <row r="232" spans="13:15" x14ac:dyDescent="0.25">
      <c r="M232"/>
      <c r="N232"/>
      <c r="O232"/>
    </row>
    <row r="233" spans="13:15" x14ac:dyDescent="0.25">
      <c r="M233"/>
      <c r="N233"/>
      <c r="O233"/>
    </row>
    <row r="234" spans="13:15" x14ac:dyDescent="0.25">
      <c r="M234"/>
      <c r="N234"/>
      <c r="O234"/>
    </row>
    <row r="235" spans="13:15" x14ac:dyDescent="0.25">
      <c r="M235"/>
      <c r="N235"/>
      <c r="O235"/>
    </row>
    <row r="236" spans="13:15" x14ac:dyDescent="0.25">
      <c r="M236"/>
      <c r="N236"/>
      <c r="O236"/>
    </row>
    <row r="237" spans="13:15" x14ac:dyDescent="0.25">
      <c r="M237"/>
      <c r="N237"/>
      <c r="O237"/>
    </row>
    <row r="238" spans="13:15" x14ac:dyDescent="0.25">
      <c r="M238"/>
      <c r="N238"/>
      <c r="O238"/>
    </row>
    <row r="239" spans="13:15" x14ac:dyDescent="0.25">
      <c r="M239"/>
      <c r="N239"/>
      <c r="O239"/>
    </row>
    <row r="240" spans="13:15" x14ac:dyDescent="0.25">
      <c r="M240"/>
      <c r="N240"/>
      <c r="O240"/>
    </row>
    <row r="241" spans="13:15" x14ac:dyDescent="0.25">
      <c r="M241"/>
      <c r="N241"/>
      <c r="O241"/>
    </row>
    <row r="242" spans="13:15" x14ac:dyDescent="0.25">
      <c r="M242"/>
      <c r="N242"/>
      <c r="O242"/>
    </row>
    <row r="243" spans="13:15" x14ac:dyDescent="0.25">
      <c r="M243"/>
      <c r="N243"/>
      <c r="O243"/>
    </row>
    <row r="244" spans="13:15" x14ac:dyDescent="0.25">
      <c r="M244"/>
      <c r="N244"/>
      <c r="O244"/>
    </row>
    <row r="245" spans="13:15" x14ac:dyDescent="0.25">
      <c r="M245"/>
      <c r="N245"/>
      <c r="O245"/>
    </row>
    <row r="246" spans="13:15" x14ac:dyDescent="0.25">
      <c r="M246"/>
      <c r="N246"/>
      <c r="O246"/>
    </row>
    <row r="247" spans="13:15" x14ac:dyDescent="0.25">
      <c r="M247"/>
      <c r="N247"/>
      <c r="O247"/>
    </row>
    <row r="248" spans="13:15" x14ac:dyDescent="0.25">
      <c r="M248"/>
      <c r="N248"/>
      <c r="O248"/>
    </row>
    <row r="249" spans="13:15" x14ac:dyDescent="0.25">
      <c r="M249"/>
      <c r="N249"/>
      <c r="O249"/>
    </row>
    <row r="250" spans="13:15" x14ac:dyDescent="0.25">
      <c r="M250"/>
      <c r="N250"/>
      <c r="O250"/>
    </row>
    <row r="251" spans="13:15" x14ac:dyDescent="0.25">
      <c r="M251"/>
      <c r="N251"/>
      <c r="O251"/>
    </row>
    <row r="252" spans="13:15" x14ac:dyDescent="0.25">
      <c r="M252"/>
      <c r="N252"/>
      <c r="O252"/>
    </row>
    <row r="253" spans="13:15" x14ac:dyDescent="0.25">
      <c r="M253"/>
      <c r="N253"/>
      <c r="O253"/>
    </row>
    <row r="254" spans="13:15" x14ac:dyDescent="0.25">
      <c r="M254"/>
      <c r="N254"/>
      <c r="O254"/>
    </row>
    <row r="255" spans="13:15" x14ac:dyDescent="0.25">
      <c r="M255"/>
      <c r="N255"/>
      <c r="O255"/>
    </row>
    <row r="256" spans="13:15" x14ac:dyDescent="0.25">
      <c r="M256"/>
      <c r="N256"/>
      <c r="O256"/>
    </row>
    <row r="257" spans="13:15" x14ac:dyDescent="0.25">
      <c r="M257"/>
      <c r="N257"/>
      <c r="O257"/>
    </row>
    <row r="258" spans="13:15" x14ac:dyDescent="0.25">
      <c r="M258"/>
      <c r="N258"/>
      <c r="O258"/>
    </row>
  </sheetData>
  <autoFilter ref="A1:O176"/>
  <mergeCells count="616">
    <mergeCell ref="L18:L19"/>
    <mergeCell ref="A16:A17"/>
    <mergeCell ref="C16:C17"/>
    <mergeCell ref="I16:I17"/>
    <mergeCell ref="K16:K17"/>
    <mergeCell ref="L16:L17"/>
    <mergeCell ref="O94:O95"/>
    <mergeCell ref="O96:O97"/>
    <mergeCell ref="O98:O99"/>
    <mergeCell ref="L58:L59"/>
    <mergeCell ref="O58:O59"/>
    <mergeCell ref="A62:A63"/>
    <mergeCell ref="A52:A53"/>
    <mergeCell ref="B52:B53"/>
    <mergeCell ref="C52:C53"/>
    <mergeCell ref="I52:I53"/>
    <mergeCell ref="K52:K53"/>
    <mergeCell ref="A72:A73"/>
    <mergeCell ref="B72:B73"/>
    <mergeCell ref="C72:C73"/>
    <mergeCell ref="I72:I73"/>
    <mergeCell ref="K72:K73"/>
    <mergeCell ref="L72:L73"/>
    <mergeCell ref="A70:A71"/>
    <mergeCell ref="N154:N155"/>
    <mergeCell ref="O144:O145"/>
    <mergeCell ref="A134:A135"/>
    <mergeCell ref="O150:O151"/>
    <mergeCell ref="O152:O153"/>
    <mergeCell ref="O154:O155"/>
    <mergeCell ref="A154:A155"/>
    <mergeCell ref="B154:B155"/>
    <mergeCell ref="C154:C155"/>
    <mergeCell ref="L150:L151"/>
    <mergeCell ref="A152:A153"/>
    <mergeCell ref="B152:B153"/>
    <mergeCell ref="C152:C153"/>
    <mergeCell ref="O140:O141"/>
    <mergeCell ref="O142:O143"/>
    <mergeCell ref="B134:B135"/>
    <mergeCell ref="C134:C135"/>
    <mergeCell ref="I134:I135"/>
    <mergeCell ref="K134:K135"/>
    <mergeCell ref="L134:L135"/>
    <mergeCell ref="B136:B137"/>
    <mergeCell ref="C136:C137"/>
    <mergeCell ref="K136:K137"/>
    <mergeCell ref="L136:L137"/>
    <mergeCell ref="I152:I153"/>
    <mergeCell ref="K152:K153"/>
    <mergeCell ref="L152:L153"/>
    <mergeCell ref="N152:N153"/>
    <mergeCell ref="A126:A127"/>
    <mergeCell ref="B126:B127"/>
    <mergeCell ref="A124:A125"/>
    <mergeCell ref="O110:O111"/>
    <mergeCell ref="O112:O113"/>
    <mergeCell ref="O114:O115"/>
    <mergeCell ref="O124:O125"/>
    <mergeCell ref="O118:O119"/>
    <mergeCell ref="O120:O121"/>
    <mergeCell ref="O122:O123"/>
    <mergeCell ref="C126:C127"/>
    <mergeCell ref="I126:I127"/>
    <mergeCell ref="A116:A117"/>
    <mergeCell ref="B116:B117"/>
    <mergeCell ref="C116:C117"/>
    <mergeCell ref="K142:K143"/>
    <mergeCell ref="L142:L143"/>
    <mergeCell ref="N142:N143"/>
    <mergeCell ref="K140:K141"/>
    <mergeCell ref="A150:A151"/>
    <mergeCell ref="B150:B151"/>
    <mergeCell ref="C150:C151"/>
    <mergeCell ref="O4:O5"/>
    <mergeCell ref="O6:O7"/>
    <mergeCell ref="O8:O9"/>
    <mergeCell ref="O10:O11"/>
    <mergeCell ref="O12:O13"/>
    <mergeCell ref="O14:O15"/>
    <mergeCell ref="K38:K39"/>
    <mergeCell ref="K40:K41"/>
    <mergeCell ref="L38:L39"/>
    <mergeCell ref="L40:L41"/>
    <mergeCell ref="O38:O39"/>
    <mergeCell ref="O40:O41"/>
    <mergeCell ref="L22:L23"/>
    <mergeCell ref="K28:K29"/>
    <mergeCell ref="K34:K35"/>
    <mergeCell ref="K36:K37"/>
    <mergeCell ref="L34:L35"/>
    <mergeCell ref="L36:L37"/>
    <mergeCell ref="C34:C35"/>
    <mergeCell ref="O20:O21"/>
    <mergeCell ref="O22:O23"/>
    <mergeCell ref="B48:B49"/>
    <mergeCell ref="I154:I155"/>
    <mergeCell ref="K154:K155"/>
    <mergeCell ref="L154:L155"/>
    <mergeCell ref="K42:K43"/>
    <mergeCell ref="K44:K45"/>
    <mergeCell ref="K46:K47"/>
    <mergeCell ref="L42:L43"/>
    <mergeCell ref="L44:L45"/>
    <mergeCell ref="L46:L47"/>
    <mergeCell ref="I108:I109"/>
    <mergeCell ref="K108:K109"/>
    <mergeCell ref="L108:L109"/>
    <mergeCell ref="I118:I119"/>
    <mergeCell ref="K118:K119"/>
    <mergeCell ref="L118:L119"/>
    <mergeCell ref="I122:I123"/>
    <mergeCell ref="K122:K123"/>
    <mergeCell ref="I130:I131"/>
    <mergeCell ref="K130:K131"/>
    <mergeCell ref="L130:L131"/>
    <mergeCell ref="I136:I137"/>
    <mergeCell ref="L140:L141"/>
    <mergeCell ref="I150:I151"/>
    <mergeCell ref="K150:K151"/>
    <mergeCell ref="A148:A149"/>
    <mergeCell ref="B148:B149"/>
    <mergeCell ref="C148:C149"/>
    <mergeCell ref="I148:I149"/>
    <mergeCell ref="K148:K149"/>
    <mergeCell ref="L148:L149"/>
    <mergeCell ref="O70:O71"/>
    <mergeCell ref="O72:O73"/>
    <mergeCell ref="A68:A69"/>
    <mergeCell ref="B68:B69"/>
    <mergeCell ref="C68:C69"/>
    <mergeCell ref="I138:I139"/>
    <mergeCell ref="K138:K139"/>
    <mergeCell ref="L138:L139"/>
    <mergeCell ref="O134:O135"/>
    <mergeCell ref="O136:O137"/>
    <mergeCell ref="N128:N129"/>
    <mergeCell ref="O148:O149"/>
    <mergeCell ref="A146:A147"/>
    <mergeCell ref="B146:B147"/>
    <mergeCell ref="C146:C147"/>
    <mergeCell ref="I146:I147"/>
    <mergeCell ref="N130:N131"/>
    <mergeCell ref="O68:O69"/>
    <mergeCell ref="O106:O107"/>
    <mergeCell ref="I116:I117"/>
    <mergeCell ref="B124:B125"/>
    <mergeCell ref="O126:O127"/>
    <mergeCell ref="A118:A119"/>
    <mergeCell ref="A120:A121"/>
    <mergeCell ref="B118:B119"/>
    <mergeCell ref="C118:C119"/>
    <mergeCell ref="B122:B123"/>
    <mergeCell ref="C122:C123"/>
    <mergeCell ref="A122:A123"/>
    <mergeCell ref="A106:A107"/>
    <mergeCell ref="B106:B107"/>
    <mergeCell ref="B120:B121"/>
    <mergeCell ref="C120:C121"/>
    <mergeCell ref="I120:I121"/>
    <mergeCell ref="K120:K121"/>
    <mergeCell ref="L120:L121"/>
    <mergeCell ref="B110:B111"/>
    <mergeCell ref="C110:C111"/>
    <mergeCell ref="I110:I111"/>
    <mergeCell ref="O116:O117"/>
    <mergeCell ref="K116:K117"/>
    <mergeCell ref="L116:L117"/>
    <mergeCell ref="O128:O129"/>
    <mergeCell ref="O130:O131"/>
    <mergeCell ref="O132:O133"/>
    <mergeCell ref="N132:N133"/>
    <mergeCell ref="N134:N135"/>
    <mergeCell ref="N136:N137"/>
    <mergeCell ref="K146:K147"/>
    <mergeCell ref="L146:L147"/>
    <mergeCell ref="O146:O147"/>
    <mergeCell ref="N138:N139"/>
    <mergeCell ref="N140:N141"/>
    <mergeCell ref="O138:O139"/>
    <mergeCell ref="L144:L145"/>
    <mergeCell ref="N144:N145"/>
    <mergeCell ref="A100:A101"/>
    <mergeCell ref="B100:B101"/>
    <mergeCell ref="C100:C101"/>
    <mergeCell ref="I100:I101"/>
    <mergeCell ref="K100:K101"/>
    <mergeCell ref="C106:C107"/>
    <mergeCell ref="I106:I107"/>
    <mergeCell ref="B96:B97"/>
    <mergeCell ref="C96:C97"/>
    <mergeCell ref="I96:I97"/>
    <mergeCell ref="C130:C131"/>
    <mergeCell ref="K126:K127"/>
    <mergeCell ref="L126:L127"/>
    <mergeCell ref="A110:A111"/>
    <mergeCell ref="L104:L105"/>
    <mergeCell ref="C102:C103"/>
    <mergeCell ref="I102:I103"/>
    <mergeCell ref="K102:K103"/>
    <mergeCell ref="L102:L103"/>
    <mergeCell ref="A136:A137"/>
    <mergeCell ref="I50:I51"/>
    <mergeCell ref="K50:K51"/>
    <mergeCell ref="C48:C49"/>
    <mergeCell ref="A56:A57"/>
    <mergeCell ref="B56:B57"/>
    <mergeCell ref="A50:A51"/>
    <mergeCell ref="B50:B51"/>
    <mergeCell ref="C50:C51"/>
    <mergeCell ref="A54:A55"/>
    <mergeCell ref="B54:B55"/>
    <mergeCell ref="C54:C55"/>
    <mergeCell ref="I54:I55"/>
    <mergeCell ref="K54:K55"/>
    <mergeCell ref="A48:A49"/>
    <mergeCell ref="C56:C57"/>
    <mergeCell ref="A104:A105"/>
    <mergeCell ref="B104:B105"/>
    <mergeCell ref="C104:C105"/>
    <mergeCell ref="I104:I105"/>
    <mergeCell ref="K104:K105"/>
    <mergeCell ref="I98:I99"/>
    <mergeCell ref="K98:K99"/>
    <mergeCell ref="B102:B103"/>
    <mergeCell ref="O48:O49"/>
    <mergeCell ref="I64:I65"/>
    <mergeCell ref="O62:O63"/>
    <mergeCell ref="O64:O65"/>
    <mergeCell ref="O66:O67"/>
    <mergeCell ref="I48:I49"/>
    <mergeCell ref="K48:K49"/>
    <mergeCell ref="L48:L49"/>
    <mergeCell ref="L50:L51"/>
    <mergeCell ref="L52:L53"/>
    <mergeCell ref="K64:K65"/>
    <mergeCell ref="L62:L63"/>
    <mergeCell ref="L54:L55"/>
    <mergeCell ref="L56:L57"/>
    <mergeCell ref="O56:O57"/>
    <mergeCell ref="I56:I57"/>
    <mergeCell ref="K56:K57"/>
    <mergeCell ref="I62:I63"/>
    <mergeCell ref="K62:K63"/>
    <mergeCell ref="O50:O51"/>
    <mergeCell ref="O52:O53"/>
    <mergeCell ref="O54:O55"/>
    <mergeCell ref="O60:O61"/>
    <mergeCell ref="L60:L61"/>
    <mergeCell ref="A38:A39"/>
    <mergeCell ref="A40:A41"/>
    <mergeCell ref="A42:A43"/>
    <mergeCell ref="I44:I45"/>
    <mergeCell ref="I46:I47"/>
    <mergeCell ref="O46:O47"/>
    <mergeCell ref="O36:O37"/>
    <mergeCell ref="O42:O43"/>
    <mergeCell ref="I38:I39"/>
    <mergeCell ref="I40:I41"/>
    <mergeCell ref="I42:I43"/>
    <mergeCell ref="B38:B39"/>
    <mergeCell ref="B40:B41"/>
    <mergeCell ref="C38:C39"/>
    <mergeCell ref="C40:C41"/>
    <mergeCell ref="C42:C43"/>
    <mergeCell ref="B42:B43"/>
    <mergeCell ref="A44:A45"/>
    <mergeCell ref="A46:A47"/>
    <mergeCell ref="C46:C47"/>
    <mergeCell ref="O44:O45"/>
    <mergeCell ref="B44:B45"/>
    <mergeCell ref="B46:B47"/>
    <mergeCell ref="C44:C45"/>
    <mergeCell ref="A28:A29"/>
    <mergeCell ref="B28:B29"/>
    <mergeCell ref="C28:C29"/>
    <mergeCell ref="I28:I29"/>
    <mergeCell ref="C36:C37"/>
    <mergeCell ref="A34:A35"/>
    <mergeCell ref="I32:I33"/>
    <mergeCell ref="C32:C33"/>
    <mergeCell ref="A36:A37"/>
    <mergeCell ref="N20:N21"/>
    <mergeCell ref="L8:L9"/>
    <mergeCell ref="K24:K25"/>
    <mergeCell ref="I20:I21"/>
    <mergeCell ref="K20:K21"/>
    <mergeCell ref="B34:B35"/>
    <mergeCell ref="B36:B37"/>
    <mergeCell ref="O28:O29"/>
    <mergeCell ref="O30:O31"/>
    <mergeCell ref="O32:O33"/>
    <mergeCell ref="O34:O35"/>
    <mergeCell ref="N30:N31"/>
    <mergeCell ref="K32:K33"/>
    <mergeCell ref="L32:L33"/>
    <mergeCell ref="L20:L21"/>
    <mergeCell ref="N22:N23"/>
    <mergeCell ref="N24:N25"/>
    <mergeCell ref="O26:O27"/>
    <mergeCell ref="O24:O25"/>
    <mergeCell ref="B24:B25"/>
    <mergeCell ref="C24:C25"/>
    <mergeCell ref="I24:I25"/>
    <mergeCell ref="L24:L25"/>
    <mergeCell ref="N26:N27"/>
    <mergeCell ref="A22:A23"/>
    <mergeCell ref="B22:B23"/>
    <mergeCell ref="C22:C23"/>
    <mergeCell ref="I22:I23"/>
    <mergeCell ref="K22:K23"/>
    <mergeCell ref="A20:A21"/>
    <mergeCell ref="B20:B21"/>
    <mergeCell ref="C20:C21"/>
    <mergeCell ref="N2:N3"/>
    <mergeCell ref="N4:N5"/>
    <mergeCell ref="N6:N7"/>
    <mergeCell ref="N8:N9"/>
    <mergeCell ref="N10:N11"/>
    <mergeCell ref="A2:A3"/>
    <mergeCell ref="A10:A11"/>
    <mergeCell ref="I10:I11"/>
    <mergeCell ref="K10:K11"/>
    <mergeCell ref="I4:I5"/>
    <mergeCell ref="K4:K5"/>
    <mergeCell ref="L10:L11"/>
    <mergeCell ref="A8:A9"/>
    <mergeCell ref="L4:L5"/>
    <mergeCell ref="A6:A7"/>
    <mergeCell ref="B6:B7"/>
    <mergeCell ref="O2:O3"/>
    <mergeCell ref="B18:B19"/>
    <mergeCell ref="N12:N13"/>
    <mergeCell ref="N14:N15"/>
    <mergeCell ref="N16:N17"/>
    <mergeCell ref="N18:N19"/>
    <mergeCell ref="O16:O17"/>
    <mergeCell ref="O18:O19"/>
    <mergeCell ref="L14:L15"/>
    <mergeCell ref="B16:B17"/>
    <mergeCell ref="C18:C19"/>
    <mergeCell ref="I18:I19"/>
    <mergeCell ref="K18:K19"/>
    <mergeCell ref="B8:B9"/>
    <mergeCell ref="C8:C9"/>
    <mergeCell ref="I8:I9"/>
    <mergeCell ref="K8:K9"/>
    <mergeCell ref="I2:I3"/>
    <mergeCell ref="K2:K3"/>
    <mergeCell ref="L2:L3"/>
    <mergeCell ref="B2:B3"/>
    <mergeCell ref="C2:C3"/>
    <mergeCell ref="B10:B11"/>
    <mergeCell ref="C10:C11"/>
    <mergeCell ref="C6:C7"/>
    <mergeCell ref="I6:I7"/>
    <mergeCell ref="K6:K7"/>
    <mergeCell ref="L6:L7"/>
    <mergeCell ref="A4:A5"/>
    <mergeCell ref="B4:B5"/>
    <mergeCell ref="C4:C5"/>
    <mergeCell ref="A14:A15"/>
    <mergeCell ref="B14:B15"/>
    <mergeCell ref="C14:C15"/>
    <mergeCell ref="I14:I15"/>
    <mergeCell ref="K14:K15"/>
    <mergeCell ref="B12:B13"/>
    <mergeCell ref="A12:A13"/>
    <mergeCell ref="C12:C13"/>
    <mergeCell ref="I12:I13"/>
    <mergeCell ref="K12:K13"/>
    <mergeCell ref="L12:L13"/>
    <mergeCell ref="A18:A19"/>
    <mergeCell ref="A24:A25"/>
    <mergeCell ref="B62:B63"/>
    <mergeCell ref="C62:C63"/>
    <mergeCell ref="L66:L67"/>
    <mergeCell ref="A58:A59"/>
    <mergeCell ref="B58:B59"/>
    <mergeCell ref="C58:C59"/>
    <mergeCell ref="I58:I59"/>
    <mergeCell ref="K58:K59"/>
    <mergeCell ref="A60:A61"/>
    <mergeCell ref="B60:B61"/>
    <mergeCell ref="C64:C65"/>
    <mergeCell ref="A66:A67"/>
    <mergeCell ref="B66:B67"/>
    <mergeCell ref="C66:C67"/>
    <mergeCell ref="I66:I67"/>
    <mergeCell ref="K66:K67"/>
    <mergeCell ref="L64:L65"/>
    <mergeCell ref="B64:B65"/>
    <mergeCell ref="A64:A65"/>
    <mergeCell ref="C60:C61"/>
    <mergeCell ref="I60:I61"/>
    <mergeCell ref="K60:K61"/>
    <mergeCell ref="O78:O79"/>
    <mergeCell ref="O74:O75"/>
    <mergeCell ref="O76:O77"/>
    <mergeCell ref="A74:A75"/>
    <mergeCell ref="B74:B75"/>
    <mergeCell ref="C74:C75"/>
    <mergeCell ref="I74:I75"/>
    <mergeCell ref="K74:K75"/>
    <mergeCell ref="B78:B79"/>
    <mergeCell ref="C78:C79"/>
    <mergeCell ref="I78:I79"/>
    <mergeCell ref="K78:K79"/>
    <mergeCell ref="A76:A77"/>
    <mergeCell ref="B76:B77"/>
    <mergeCell ref="C76:C77"/>
    <mergeCell ref="I76:I77"/>
    <mergeCell ref="A78:A79"/>
    <mergeCell ref="N76:N77"/>
    <mergeCell ref="L76:L77"/>
    <mergeCell ref="L74:L75"/>
    <mergeCell ref="K76:K77"/>
    <mergeCell ref="L78:L79"/>
    <mergeCell ref="O90:O91"/>
    <mergeCell ref="O88:O89"/>
    <mergeCell ref="O92:O93"/>
    <mergeCell ref="N88:N89"/>
    <mergeCell ref="N90:N91"/>
    <mergeCell ref="N92:N93"/>
    <mergeCell ref="I92:I93"/>
    <mergeCell ref="K92:K93"/>
    <mergeCell ref="L92:L93"/>
    <mergeCell ref="I68:I69"/>
    <mergeCell ref="K68:K69"/>
    <mergeCell ref="L82:L83"/>
    <mergeCell ref="L106:L107"/>
    <mergeCell ref="L94:L95"/>
    <mergeCell ref="B94:B95"/>
    <mergeCell ref="C94:C95"/>
    <mergeCell ref="I94:I95"/>
    <mergeCell ref="K94:K95"/>
    <mergeCell ref="L98:L99"/>
    <mergeCell ref="L100:L101"/>
    <mergeCell ref="B98:B99"/>
    <mergeCell ref="C98:C99"/>
    <mergeCell ref="L90:L91"/>
    <mergeCell ref="I88:I89"/>
    <mergeCell ref="K88:K89"/>
    <mergeCell ref="B70:B71"/>
    <mergeCell ref="C70:C71"/>
    <mergeCell ref="L70:L71"/>
    <mergeCell ref="N28:N29"/>
    <mergeCell ref="N66:N67"/>
    <mergeCell ref="N68:N69"/>
    <mergeCell ref="N70:N71"/>
    <mergeCell ref="A26:A27"/>
    <mergeCell ref="B26:B27"/>
    <mergeCell ref="C26:C27"/>
    <mergeCell ref="I26:I27"/>
    <mergeCell ref="K26:K27"/>
    <mergeCell ref="L28:L29"/>
    <mergeCell ref="L26:L27"/>
    <mergeCell ref="A30:A31"/>
    <mergeCell ref="B30:B31"/>
    <mergeCell ref="C30:C31"/>
    <mergeCell ref="I30:I31"/>
    <mergeCell ref="K30:K31"/>
    <mergeCell ref="L30:L31"/>
    <mergeCell ref="I70:I71"/>
    <mergeCell ref="K70:K71"/>
    <mergeCell ref="L68:L69"/>
    <mergeCell ref="A32:A33"/>
    <mergeCell ref="B32:B33"/>
    <mergeCell ref="I34:I35"/>
    <mergeCell ref="I36:I37"/>
    <mergeCell ref="N72:N73"/>
    <mergeCell ref="N74:N75"/>
    <mergeCell ref="N78:N79"/>
    <mergeCell ref="N32:N33"/>
    <mergeCell ref="N34:N35"/>
    <mergeCell ref="N36:N37"/>
    <mergeCell ref="N50:N51"/>
    <mergeCell ref="N52:N53"/>
    <mergeCell ref="N58:N59"/>
    <mergeCell ref="N60:N61"/>
    <mergeCell ref="N62:N63"/>
    <mergeCell ref="N64:N65"/>
    <mergeCell ref="N38:N39"/>
    <mergeCell ref="N40:N41"/>
    <mergeCell ref="N42:N43"/>
    <mergeCell ref="N44:N45"/>
    <mergeCell ref="N46:N47"/>
    <mergeCell ref="N48:N49"/>
    <mergeCell ref="N54:N55"/>
    <mergeCell ref="N56:N57"/>
    <mergeCell ref="N84:N85"/>
    <mergeCell ref="A80:A81"/>
    <mergeCell ref="K80:K81"/>
    <mergeCell ref="K84:K85"/>
    <mergeCell ref="B80:B81"/>
    <mergeCell ref="C80:C81"/>
    <mergeCell ref="I80:I81"/>
    <mergeCell ref="I84:I85"/>
    <mergeCell ref="L84:L85"/>
    <mergeCell ref="A84:A85"/>
    <mergeCell ref="B84:B85"/>
    <mergeCell ref="A82:A83"/>
    <mergeCell ref="B82:B83"/>
    <mergeCell ref="C82:C83"/>
    <mergeCell ref="I82:I83"/>
    <mergeCell ref="K82:K83"/>
    <mergeCell ref="O80:O81"/>
    <mergeCell ref="O82:O83"/>
    <mergeCell ref="O84:O85"/>
    <mergeCell ref="O86:O87"/>
    <mergeCell ref="A90:A91"/>
    <mergeCell ref="B90:B91"/>
    <mergeCell ref="C90:C91"/>
    <mergeCell ref="I90:I91"/>
    <mergeCell ref="C84:C85"/>
    <mergeCell ref="A88:A89"/>
    <mergeCell ref="K90:K91"/>
    <mergeCell ref="B88:B89"/>
    <mergeCell ref="C88:C89"/>
    <mergeCell ref="L88:L89"/>
    <mergeCell ref="L86:L87"/>
    <mergeCell ref="A86:A87"/>
    <mergeCell ref="B86:B87"/>
    <mergeCell ref="C86:C87"/>
    <mergeCell ref="I86:I87"/>
    <mergeCell ref="K86:K87"/>
    <mergeCell ref="N86:N87"/>
    <mergeCell ref="N80:N81"/>
    <mergeCell ref="N82:N83"/>
    <mergeCell ref="L80:L81"/>
    <mergeCell ref="A92:A93"/>
    <mergeCell ref="B92:B93"/>
    <mergeCell ref="C92:C93"/>
    <mergeCell ref="N98:N99"/>
    <mergeCell ref="N100:N101"/>
    <mergeCell ref="N96:N97"/>
    <mergeCell ref="O104:O105"/>
    <mergeCell ref="N116:N117"/>
    <mergeCell ref="N118:N119"/>
    <mergeCell ref="K106:K107"/>
    <mergeCell ref="N102:N103"/>
    <mergeCell ref="N104:N105"/>
    <mergeCell ref="A94:A95"/>
    <mergeCell ref="A98:A99"/>
    <mergeCell ref="A96:A97"/>
    <mergeCell ref="K96:K97"/>
    <mergeCell ref="L96:L97"/>
    <mergeCell ref="A102:A103"/>
    <mergeCell ref="O100:O101"/>
    <mergeCell ref="O102:O103"/>
    <mergeCell ref="N94:N95"/>
    <mergeCell ref="A114:A115"/>
    <mergeCell ref="B114:B115"/>
    <mergeCell ref="N106:N107"/>
    <mergeCell ref="N120:N121"/>
    <mergeCell ref="N122:N123"/>
    <mergeCell ref="N124:N125"/>
    <mergeCell ref="C112:C113"/>
    <mergeCell ref="I112:I113"/>
    <mergeCell ref="K112:K113"/>
    <mergeCell ref="L112:L113"/>
    <mergeCell ref="C124:C125"/>
    <mergeCell ref="I124:I125"/>
    <mergeCell ref="K124:K125"/>
    <mergeCell ref="L124:L125"/>
    <mergeCell ref="L122:L123"/>
    <mergeCell ref="C114:C115"/>
    <mergeCell ref="I114:I115"/>
    <mergeCell ref="K114:K115"/>
    <mergeCell ref="L114:L115"/>
    <mergeCell ref="N108:N109"/>
    <mergeCell ref="N110:N111"/>
    <mergeCell ref="N112:N113"/>
    <mergeCell ref="N114:N115"/>
    <mergeCell ref="A112:A113"/>
    <mergeCell ref="B112:B113"/>
    <mergeCell ref="A108:A109"/>
    <mergeCell ref="B108:B109"/>
    <mergeCell ref="O108:O109"/>
    <mergeCell ref="C108:C109"/>
    <mergeCell ref="K110:K111"/>
    <mergeCell ref="L110:L111"/>
    <mergeCell ref="N126:N127"/>
    <mergeCell ref="N146:N147"/>
    <mergeCell ref="N148:N149"/>
    <mergeCell ref="N150:N151"/>
    <mergeCell ref="A128:A129"/>
    <mergeCell ref="B128:B129"/>
    <mergeCell ref="C128:C129"/>
    <mergeCell ref="I128:I129"/>
    <mergeCell ref="K128:K129"/>
    <mergeCell ref="L128:L129"/>
    <mergeCell ref="A132:A133"/>
    <mergeCell ref="B132:B133"/>
    <mergeCell ref="C132:C133"/>
    <mergeCell ref="I132:I133"/>
    <mergeCell ref="K132:K133"/>
    <mergeCell ref="L132:L133"/>
    <mergeCell ref="A130:A131"/>
    <mergeCell ref="B130:B131"/>
    <mergeCell ref="A138:A139"/>
    <mergeCell ref="A144:A145"/>
    <mergeCell ref="B144:B145"/>
    <mergeCell ref="C144:C145"/>
    <mergeCell ref="I144:I145"/>
    <mergeCell ref="K144:K145"/>
    <mergeCell ref="B138:B139"/>
    <mergeCell ref="C138:C139"/>
    <mergeCell ref="A140:A141"/>
    <mergeCell ref="C140:C141"/>
    <mergeCell ref="I140:I141"/>
    <mergeCell ref="A142:A143"/>
    <mergeCell ref="B142:B143"/>
    <mergeCell ref="C142:C143"/>
    <mergeCell ref="I142:I143"/>
    <mergeCell ref="B140:B141"/>
  </mergeCells>
  <conditionalFormatting sqref="N259:N1048576 J259:L1048576 J1:L155 N1:N155">
    <cfRule type="containsText" dxfId="2243" priority="10" operator="containsText" text="In Progress">
      <formula>NOT(ISERROR(SEARCH("In Progress",J1)))</formula>
    </cfRule>
  </conditionalFormatting>
  <conditionalFormatting sqref="J259:L1048576 J1:L155">
    <cfRule type="containsText" dxfId="2242" priority="4" operator="containsText" text="Review">
      <formula>NOT(ISERROR(SEARCH("Review",J1)))</formula>
    </cfRule>
    <cfRule type="containsText" dxfId="2241" priority="5" operator="containsText" text="Ignore">
      <formula>NOT(ISERROR(SEARCH("Ignore",J1)))</formula>
    </cfRule>
    <cfRule type="containsText" dxfId="2240" priority="6" operator="containsText" text="Other">
      <formula>NOT(ISERROR(SEARCH("Other",J1)))</formula>
    </cfRule>
    <cfRule type="containsText" dxfId="2239" priority="7" operator="containsText" text="Incomplete">
      <formula>NOT(ISERROR(SEARCH("Incomplete",J1)))</formula>
    </cfRule>
    <cfRule type="containsText" dxfId="2238" priority="8" operator="containsText" text="Untraceable">
      <formula>NOT(ISERROR(SEARCH("Untraceable",J1)))</formula>
    </cfRule>
    <cfRule type="containsText" dxfId="2237" priority="9" operator="containsText" text="Completed">
      <formula>NOT(ISERROR(SEARCH("Completed",J1)))</formula>
    </cfRule>
  </conditionalFormatting>
  <conditionalFormatting sqref="N259:N1048576 N1:N155">
    <cfRule type="containsText" dxfId="2236" priority="2" operator="containsText" text="No">
      <formula>NOT(ISERROR(SEARCH("No",N1)))</formula>
    </cfRule>
    <cfRule type="containsText" dxfId="2235" priority="3" operator="containsText" text="Yes">
      <formula>NOT(ISERROR(SEARCH("Yes",N1)))</formula>
    </cfRule>
  </conditionalFormatting>
  <conditionalFormatting sqref="J1:L1048576">
    <cfRule type="containsText" dxfId="2234" priority="1" operator="containsText" text="Waiting">
      <formula>NOT(ISERROR(SEARCH("Waiting",J1)))</formula>
    </cfRule>
  </conditionalFormatting>
  <dataValidations count="6">
    <dataValidation type="list" allowBlank="1" showInputMessage="1" showErrorMessage="1" sqref="L259:L1048576 L2:L155">
      <formula1>"In Progress, Completed, Untraceable, Ignore, Review, Waiting"</formula1>
    </dataValidation>
    <dataValidation type="list" allowBlank="1" showInputMessage="1" showErrorMessage="1" sqref="N2 N4 N8 N10 N12 N14 N16 N18 N20 N22 N24 N26 N28 N30 N32 N34 N36 N38 N40 N42 N44 N46 N48 N50 N52 N54 N56 N58 N60 N62 N64 N66 N68 N70 N72 N74 N76 N78 N80 N82 N84 N86 N88 N90 N92 N94 N96 N98 N100 N102 N104 N106 N108 N110 N112 N114 N116 N118 N120 N122 N124 N126 N128 N130 N132 N134 N136 N138 N140 N142 N144 N146 N148 N150 N152 N154 N6">
      <formula1>"Yes, No, In Progress"</formula1>
    </dataValidation>
    <dataValidation type="list" allowBlank="1" showInputMessage="1" sqref="G10:I11 G12:I13 G14:I15 G16:I17 G18:I19 G20:I21 G22:I23 G2:I3 G6:I7 G4:I5 G8:I9 G24:I25 G26:I27 G28:I29 G30:I31 G32:I33 G34:I35 G36:I37 G38:I39 G40:I41 G42:I43 G44:I45 G46:I47 G48:I49 G50:I51 G52:I53 G54:I55 G56:I57 G58:I59 G60:I61 G62:I63 G64:I65 G66:I67 G68:I69 G70:I71 G72:I73 G74:I75 G76:I77 G78:I79 G80:I81 G82:I83 G84:I85 G86:I87 G88:I89 G90:I91 G92:I93 G94:I95 G96:I97 G98:I99 G100:I101 G102:I103 G104:I105 G106:I107 G108:I109 G110:I111 G112:I113 G114:I115 G116:I117 G118:I119 G120:I121 G122:I123 G124:I125 G126:I127 G128:I129 G130:I131 G132:I133 G134:I135 G136:I137 G138:I139 G140:I141 G142:I143 G144:I145 G146:I147 G148:I149 G150:I151 G152:I153 G154:I155">
      <formula1>"Ø"</formula1>
    </dataValidation>
    <dataValidation type="list" operator="equal" allowBlank="1" showInputMessage="1" showErrorMessage="1" sqref="D2:D3 D4:D5 D6:D7 D8:D9 D10:D11 D12:D13 D14:D15 D16:D17 D18:D19 D20:D21 D22:D23 D24:D25 D26:D27 D28:D29 D30:D31 D32:D33 D34:D35 D36:D37 D38:D39 D40:D41 D42:D43 D44:D45 D46:D47 D48:D49 D50:D51 D52:D53 D54:D55 D56:D57 D58:D59 D60:D61 D62:D63 D64:D65 D66:D67 D68:D69 D70:D71 D72:D73 D74:D75 D76:D77 D78:D79 D80:D81 D82:D83 D84:D85 D86:D87 D88:D89 D90:D91 D92:D93 D94:D95 D96:D97 D98:D99 D100:D101 D102:D103 D104:D105 D106:D107 D108:D109 D110:D111 D112:D113 D114:D115 D116:D117 D118:D119 D120:D121 D122:D123 D124:D125 D126:D127 D128:D129 D130:D131 D132:D133 D134:D135 D136:D137 D138:D139 D140:D141 D142:D143 D144:D145 D146:D147 D148:D149 D150:D151 D152:D153 D154:D155">
      <formula1>"Amina,Bruno,Cameron,Daniel,Gina,Monet,Perry,???"</formula1>
    </dataValidation>
    <dataValidation type="list" operator="equal" allowBlank="1" showInputMessage="1" showErrorMessage="1" sqref="E2:E3 E4:E5 E6:E7 E8:E9 E10:E11 E12:E13 E14:E15 E16:E17 E18:E19 E20:E21 E22:E23 E24:E25 E26:E27 E28:E29 E30:E31 E32:E33 E34:E35 E36:E37 E38:E39 E40:E41 E42:E43 E44:E45 E46:E47 E48:E49 E58:E59 E52:E53 E54:E55 E56:E57 E50:E51 E60:E61 E62:E63 E64:E65 E66:E67 E68:E69 E70:E71 E72:E73 E74:E75 E76:E77 E78:E79 E80:E81 E82:E83 E84:E85 E86:E87 E88:E89 E90:E91 E92:E93 E94:E95 E96:E97 E98:E99 E100:E101 E102:E103 E104:E105 E106:E107 E108:E109 E110:E111 E112:E113 E114:E115 E116:E117 E118:E119 E120:E121 E122:E123 E124:E125 E126:E127 E128:E129 E130:E131 E132:E133 E134:E135 E136:E137 E138:E139 E140:E141 E142:E143 E144:E145 E146:E147 E148:E149 E150:E151 E152:E153 E154:E155">
      <formula1>"Manual,Auto,Semi-Auto"</formula1>
    </dataValidation>
    <dataValidation type="list" allowBlank="1" showInputMessage="1" showErrorMessage="1" sqref="J259:K1048576 J2:K155">
      <formula1>"In Progress, Completed, Untraceable, Incomplete, Other, Review, Waiting"</formula1>
    </dataValidation>
  </dataValidation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11"/>
  <sheetViews>
    <sheetView topLeftCell="A49" zoomScale="90" zoomScaleNormal="90" workbookViewId="0">
      <selection activeCell="M83" sqref="M83"/>
    </sheetView>
  </sheetViews>
  <sheetFormatPr defaultRowHeight="15" x14ac:dyDescent="0.25"/>
  <cols>
    <col min="1" max="1" width="18.140625" customWidth="1"/>
    <col min="2" max="2" width="25.140625" customWidth="1"/>
    <col min="3" max="3" width="23.42578125" customWidth="1"/>
    <col min="4" max="4" width="14.5703125" customWidth="1"/>
    <col min="5" max="5" width="17.7109375" customWidth="1"/>
    <col min="6" max="6" width="25.7109375" customWidth="1"/>
    <col min="7" max="7" width="14.28515625" customWidth="1"/>
    <col min="8" max="8" width="13.42578125" style="64" customWidth="1"/>
    <col min="9" max="9" width="19.7109375" customWidth="1"/>
    <col min="10" max="10" width="22.85546875" customWidth="1"/>
    <col min="11" max="11" width="18.28515625" customWidth="1"/>
    <col min="12" max="12" width="14.28515625" customWidth="1"/>
    <col min="13" max="13" width="122.42578125" customWidth="1"/>
    <col min="14" max="15" width="14.5703125" style="1" customWidth="1"/>
  </cols>
  <sheetData>
    <row r="1" spans="1:15" x14ac:dyDescent="0.25">
      <c r="A1" s="47" t="s">
        <v>6</v>
      </c>
      <c r="B1" s="47" t="s">
        <v>7</v>
      </c>
      <c r="C1" s="47" t="s">
        <v>8</v>
      </c>
      <c r="D1" s="48" t="s">
        <v>9</v>
      </c>
      <c r="E1" s="48" t="s">
        <v>10</v>
      </c>
      <c r="F1" s="48" t="s">
        <v>11</v>
      </c>
      <c r="G1" s="48" t="s">
        <v>12</v>
      </c>
      <c r="H1" s="48" t="s">
        <v>13</v>
      </c>
      <c r="I1" s="47" t="s">
        <v>14</v>
      </c>
      <c r="J1" s="47" t="s">
        <v>15</v>
      </c>
      <c r="K1" s="47" t="s">
        <v>16</v>
      </c>
      <c r="L1" s="47" t="s">
        <v>17</v>
      </c>
      <c r="M1" s="10" t="s">
        <v>18</v>
      </c>
      <c r="N1" s="9" t="s">
        <v>19</v>
      </c>
      <c r="O1" s="9" t="s">
        <v>20</v>
      </c>
    </row>
    <row r="2" spans="1:15" x14ac:dyDescent="0.25">
      <c r="A2" s="122" t="s">
        <v>1367</v>
      </c>
      <c r="B2" s="117" t="s">
        <v>1368</v>
      </c>
      <c r="C2" s="116" t="s">
        <v>465</v>
      </c>
      <c r="D2" s="87" t="s">
        <v>113</v>
      </c>
      <c r="E2" s="87" t="s">
        <v>24</v>
      </c>
      <c r="F2" s="7" t="str">
        <f>IF(AND(D2="Amina",OR(E2="Manual",E2="Assisted Manual")),A2&amp;"_AZ",IF(AND(D2="Amina",OR(E2="De-Novo Merge",E2="Assisted Merge")),A2&amp;"_SA_AZ",IF(AND(D2="Perry",OR(E2="Manual",E2="Assisted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f>
        <v>2017-05-04_G-001_DR</v>
      </c>
      <c r="G2" s="89">
        <v>42905</v>
      </c>
      <c r="H2" s="89" t="s">
        <v>51</v>
      </c>
      <c r="I2" s="116" t="str">
        <f>IF(AND(NOT(OR(H2="",H2="Ø")),NOT(OR(H3="",H3="Ø"))),"Needs to be Split","")</f>
        <v/>
      </c>
      <c r="J2" s="87" t="s">
        <v>1</v>
      </c>
      <c r="K2" s="116" t="str">
        <f>IF(AND(NOT(OR(H2="Ø",H2="")),I2="Split"),"In Progress",IF(AND(NOT(OR(H2="Ø",H2="")),I2="Needs to be Split"),"Waiting",IF(AND(J2="Review",J3="Review"),"Review",IF(OR(AND(J2="Review",J3="Incomplete"),AND(J2="Incomplete",J3="Review")),"Review",IF(OR(AND(J2="Untraceable",J3="Review"),AND(J2="Review",J3="Untraceable")),"Review",IF(OR(AND(J2="Review",J3="Completed"),AND(J2="Completed",J3="Review")),"Review",IF(OR(AND(J2="Other",J3="Review"),AND(J2="Review",J3="Other")),"Review",IF(OR(AND(J2="Other",J3="Incomplete"),AND(J2="Incomplete",J3="Other")),"Review",IF(OR(AND(J2="Other",J3="Untraceable"),AND(J2="Untraceable",J3="Other")),"Review",IF(OR(AND(J2="Other",J3="Completed"),AND(J2="Completed",J3="Other")),"Review",IF(AND(J2="Waiting",J3="Waiting"),"Waiting",IF(OR(AND(J2="Review",J3="Waiting"),AND(J2="Waiting",J3="Review")),"Waiting",IF(OR(AND(J2="Other",J3="Waiting"),AND(J2="Waiting",J3="Other")),"Waiting",IF(OR(AND(J2="Incomplete",J3="Waiting"),AND(J2="Waiting",J3="Incomplete")),"Waiting",IF(OR(AND(J2="Completed",J3="Waiting"),AND(J2="Waiting",J3="Completed")),"Waiting",IF(OR(J2="In Progress",J3="In Progress"),"In Progress",IF(OR(AND(J2="Completed",J3="Untraceable"),AND(J2="Untraceable",J3="Completed")),"Review",IF(OR(AND(J2="Completed",J3="Incomplete"),AND(J2="Incomplete",J3="Completed")),"Review",IF(OR(AND(J2="Incomplete",J3="Untraceable"),AND(J2="Untraceable",J3="Incomplete")),"Untraceable",IF(AND(NOT(OR(H2="Ø",H2="")),NOT(OR(H3="Ø",H3="")),I2=""),"In Progress",IF(AND(J2="Untraceable",J3="Untraceable"),"Untraceable",IF(AND(NOT(OR(H2="Ø",H2="")),NOT(OR(H3="Ø",H3="")),NOT(OR(I2="Ø",I2="",I2="Split",I2="Needs to be Split"))),"Completed",IF(AND(J2="Incomplete",J3="Incomplete"),"Incomplete",IF(AND(J2="Other",J3="Other"),"Review",IF(AND(J2="Untraceable",J3=""),"Untraceable","")))))))))))))))))))))))))</f>
        <v>Untraceable</v>
      </c>
      <c r="L2" s="116" t="str">
        <f>IF(OR(K2="Untraceable"),"Ignore",IF(OR(K2="Incomplete",K2="Completed"),"Waiting",IF(OR(K2="Waiting",K2="In Progress",K2="Review",K2="Other"),"HOLD","")))</f>
        <v>Ignore</v>
      </c>
      <c r="M2" s="49" t="s">
        <v>1369</v>
      </c>
      <c r="N2" s="121" t="str">
        <f>IF(OR(K2="Untraceable",K2="Incomplete"),"No",IF(K2="Completed","In Progress",""))</f>
        <v>No</v>
      </c>
      <c r="O2" s="116"/>
    </row>
    <row r="3" spans="1:15" x14ac:dyDescent="0.25">
      <c r="A3" s="116"/>
      <c r="B3" s="116"/>
      <c r="C3" s="116"/>
      <c r="D3" s="87" t="str">
        <f>IF(AND(NOT(A2=""),NOT(J2="Untraceable")),"???","")</f>
        <v/>
      </c>
      <c r="E3" s="87"/>
      <c r="F3" s="7" t="str">
        <f>IF(AND(D3="Amina",OR(E3="Manual",E3="Assisted Manual")),A2&amp;"_AZ",IF(AND(D3="Amina",OR(E3="De-Novo Merge",E3="Assisted Merge")),A2&amp;"_SA_AZ",IF(AND(D3="Perry",OR(E3="Manual",E3="Assisted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f>
        <v/>
      </c>
      <c r="G3" s="89"/>
      <c r="H3" s="89"/>
      <c r="I3" s="124"/>
      <c r="J3" s="87" t="str">
        <f>IF(AND(NOT(OR(G3="",G3="Ø")),H3=""),"In Progress",IF(AND(NOT(OR(H3="Ø",H3="")),NOT(OR(G3="Ø",G3=""))),"Completed",IF(AND(NOT(A2=""),NOT(OR(D3="",D3="???")),G3=""),"Waiting",IF(D3="???","Waiting",""))))</f>
        <v/>
      </c>
      <c r="K3" s="116"/>
      <c r="L3" s="116"/>
      <c r="M3" s="50"/>
      <c r="N3" s="121"/>
      <c r="O3" s="116"/>
    </row>
    <row r="4" spans="1:15" x14ac:dyDescent="0.25">
      <c r="A4" s="122" t="s">
        <v>1370</v>
      </c>
      <c r="B4" s="116" t="s">
        <v>1371</v>
      </c>
      <c r="C4" s="116" t="s">
        <v>1372</v>
      </c>
      <c r="D4" s="87" t="s">
        <v>32</v>
      </c>
      <c r="E4" s="87" t="s">
        <v>24</v>
      </c>
      <c r="F4" s="7" t="str">
        <f>IF(AND(D4="Amina",OR(E4="Manual",E4="Assisted Manual")),A4&amp;"_AZ",IF(AND(D4="Amina",OR(E4="De-Novo Merge",E4="Assisted Merge")),A4&amp;"_SA_AZ",IF(AND(D4="Perry",OR(E4="Manual",E4="Assisted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f>
        <v>2017-05-04_G-002_AZ</v>
      </c>
      <c r="G4" s="89">
        <v>42905</v>
      </c>
      <c r="H4" s="66">
        <v>42905</v>
      </c>
      <c r="I4" s="118">
        <v>42929</v>
      </c>
      <c r="J4" s="102" t="s">
        <v>0</v>
      </c>
      <c r="K4" s="116" t="str">
        <f>IF(AND(NOT(OR(H4="Ø",H4="")),I4="Split"),"In Progress",IF(AND(NOT(OR(H4="Ø",H4="")),I4="Needs to be Split"),"Waiting",IF(AND(J4="Review",J5="Review"),"Review",IF(OR(AND(J4="Review",J5="Incomplete"),AND(J4="Incomplete",J5="Review")),"Review",IF(OR(AND(J4="Untraceable",J5="Review"),AND(J4="Review",J5="Untraceable")),"Review",IF(OR(AND(J4="Review",J5="Completed"),AND(J4="Completed",J5="Review")),"Review",IF(OR(AND(J4="Other",J5="Review"),AND(J4="Review",J5="Other")),"Review",IF(OR(AND(J4="Other",J5="Incomplete"),AND(J4="Incomplete",J5="Other")),"Review",IF(OR(AND(J4="Other",J5="Untraceable"),AND(J4="Untraceable",J5="Other")),"Review",IF(OR(AND(J4="Other",J5="Completed"),AND(J4="Completed",J5="Other")),"Review",IF(AND(J4="Waiting",J5="Waiting"),"Waiting",IF(OR(AND(J4="Review",J5="Waiting"),AND(J4="Waiting",J5="Review")),"Waiting",IF(OR(AND(J4="Other",J5="Waiting"),AND(J4="Waiting",J5="Other")),"Waiting",IF(OR(AND(J4="Incomplete",J5="Waiting"),AND(J4="Waiting",J5="Incomplete")),"Waiting",IF(OR(AND(J4="Completed",J5="Waiting"),AND(J4="Waiting",J5="Completed")),"Waiting",IF(OR(J4="In Progress",J5="In Progress"),"In Progress",IF(OR(AND(J4="Completed",J5="Untraceable"),AND(J4="Untraceable",J5="Completed")),"Review",IF(OR(AND(J4="Completed",J5="Incomplete"),AND(J4="Incomplete",J5="Completed")),"Review",IF(OR(AND(J4="Incomplete",J5="Untraceable"),AND(J4="Untraceable",J5="Incomplete")),"Untraceable",IF(AND(NOT(OR(H4="Ø",H4="")),NOT(OR(H5="Ø",H5="")),I4=""),"In Progress",IF(AND(J4="Untraceable",J5="Untraceable"),"Untraceable",IF(AND(NOT(OR(H4="Ø",H4="")),NOT(OR(H5="Ø",H5="")),NOT(OR(I4="Ø",I4="",I4="Split",I4="Needs to be Split"))),"Completed",IF(AND(J4="Incomplete",J5="Incomplete"),"Incomplete",IF(AND(J4="Other",J5="Other"),"Review",IF(AND(J4="Untraceable",J5=""),"Untraceable","")))))))))))))))))))))))))</f>
        <v>Completed</v>
      </c>
      <c r="L4" s="116" t="s">
        <v>0</v>
      </c>
      <c r="M4" s="4"/>
      <c r="N4" s="121" t="s">
        <v>25</v>
      </c>
      <c r="O4" s="116" t="s">
        <v>1373</v>
      </c>
    </row>
    <row r="5" spans="1:15" ht="15.75" customHeight="1" x14ac:dyDescent="0.25">
      <c r="A5" s="116"/>
      <c r="B5" s="116"/>
      <c r="C5" s="116"/>
      <c r="D5" s="87" t="s">
        <v>187</v>
      </c>
      <c r="E5" s="87" t="s">
        <v>24</v>
      </c>
      <c r="F5" s="7" t="str">
        <f>IF(AND(D5="Amina",OR(E5="Manual",E5="Assisted Manual")),A4&amp;"_AZ",IF(AND(D5="Amina",OR(E5="De-Novo Merge",E5="Assisted Merge")),A4&amp;"_SA_AZ",IF(AND(D5="Perry",OR(E5="Manual",E5="Assisted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f>
        <v>2017-05-04_G-002_MW</v>
      </c>
      <c r="G5" s="89">
        <v>42916</v>
      </c>
      <c r="H5" s="66">
        <v>42916</v>
      </c>
      <c r="I5" s="116"/>
      <c r="J5" s="102" t="str">
        <f>IF(AND(NOT(OR(G5="",G5="Ø")),H5=""),"In Progress",IF(AND(NOT(OR(H5="Ø",H5="")),NOT(OR(G5="Ø",G5=""))),"Completed",IF(AND(NOT(A4=""),NOT(OR(D5="",D5="???")),G5=""),"Waiting",IF(D5="???","Waiting",""))))</f>
        <v>Completed</v>
      </c>
      <c r="K5" s="116"/>
      <c r="L5" s="116"/>
      <c r="M5" s="4" t="s">
        <v>1374</v>
      </c>
      <c r="N5" s="121"/>
      <c r="O5" s="116"/>
    </row>
    <row r="6" spans="1:15" x14ac:dyDescent="0.25">
      <c r="A6" s="122" t="s">
        <v>1375</v>
      </c>
      <c r="B6" s="116" t="s">
        <v>1376</v>
      </c>
      <c r="C6" s="116" t="s">
        <v>1167</v>
      </c>
      <c r="D6" s="87" t="s">
        <v>113</v>
      </c>
      <c r="E6" s="87" t="s">
        <v>24</v>
      </c>
      <c r="F6" s="7" t="str">
        <f>IF(AND(D6="Amina",OR(E6="Manual",E6="Assisted Manual")),A6&amp;"_AZ",IF(AND(D6="Amina",OR(E6="De-Novo Merge",E6="Assisted Merge")),A6&amp;"_SA_AZ",IF(AND(D6="Perry",OR(E6="Manual",E6="Assisted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f>
        <v>2017-05-04_G-003_DR</v>
      </c>
      <c r="G6" s="89">
        <v>42905</v>
      </c>
      <c r="H6" s="89">
        <v>42909</v>
      </c>
      <c r="I6" s="134">
        <v>42928</v>
      </c>
      <c r="J6" s="87" t="s">
        <v>0</v>
      </c>
      <c r="K6" s="116" t="s">
        <v>0</v>
      </c>
      <c r="L6" s="116" t="s">
        <v>0</v>
      </c>
      <c r="M6" s="4" t="s">
        <v>1377</v>
      </c>
      <c r="N6" s="121" t="s">
        <v>25</v>
      </c>
      <c r="O6" s="116" t="s">
        <v>1378</v>
      </c>
    </row>
    <row r="7" spans="1:15" x14ac:dyDescent="0.25">
      <c r="A7" s="116"/>
      <c r="B7" s="116"/>
      <c r="C7" s="116"/>
      <c r="D7" s="87" t="s">
        <v>187</v>
      </c>
      <c r="E7" s="87" t="s">
        <v>1379</v>
      </c>
      <c r="F7" s="7" t="str">
        <f>IF(AND(D7="Amina",OR(E7="Manual",E7="Assisted Manual")),A6&amp;"_AZ",IF(AND(D7="Amina",OR(E7="De-Novo Merge",E7="Assisted Merge")),A6&amp;"_SA_AZ",IF(AND(D7="Perry",OR(E7="Manual",E7="Assisted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f>
        <v>2017-05-04_G-003_SA_MW</v>
      </c>
      <c r="G7" s="89">
        <v>42915</v>
      </c>
      <c r="H7" s="89">
        <v>42916</v>
      </c>
      <c r="I7" s="116"/>
      <c r="J7" s="87" t="str">
        <f>IF(AND(NOT(OR(G7="",G7="Ø")),H7=""),"In Progress",IF(AND(NOT(OR(H7="Ø",H7="")),NOT(OR(G7="Ø",G7=""))),"Completed",IF(AND(NOT(A6=""),NOT(OR(D7="",D7="???")),G7=""),"Waiting",IF(D7="???","Waiting",""))))</f>
        <v>Completed</v>
      </c>
      <c r="K7" s="116"/>
      <c r="L7" s="116"/>
      <c r="M7" s="4" t="s">
        <v>1380</v>
      </c>
      <c r="N7" s="121"/>
      <c r="O7" s="116"/>
    </row>
    <row r="8" spans="1:15" x14ac:dyDescent="0.25">
      <c r="A8" s="122" t="s">
        <v>1381</v>
      </c>
      <c r="B8" s="116" t="s">
        <v>1382</v>
      </c>
      <c r="C8" s="116" t="s">
        <v>1167</v>
      </c>
      <c r="D8" s="87" t="s">
        <v>161</v>
      </c>
      <c r="E8" s="87" t="s">
        <v>24</v>
      </c>
      <c r="F8" s="7" t="str">
        <f>IF(AND(D8="Amina",OR(E8="Manual",E8="Assisted Manual")),A8&amp;"_AZ",IF(AND(D8="Amina",OR(E8="De-Novo Merge",E8="Assisted Merge")),A8&amp;"_SA_AZ",IF(AND(D8="Perry",OR(E8="Manual",E8="Assisted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f>
        <v>2017-05-04_G-004_BD</v>
      </c>
      <c r="G8" s="89">
        <v>42905</v>
      </c>
      <c r="H8" s="89" t="s">
        <v>51</v>
      </c>
      <c r="I8" s="116" t="str">
        <f>IF(AND(NOT(OR(H8="",H8="Ø")),NOT(OR(H9="",H9="Ø"))),"Needs to be Split","")</f>
        <v/>
      </c>
      <c r="J8" s="87" t="s">
        <v>1</v>
      </c>
      <c r="K8" s="116" t="str">
        <f>IF(AND(NOT(OR(H8="Ø",H8="")),I8="Split"),"In Progress",IF(AND(NOT(OR(H8="Ø",H8="")),I8="Needs to be Split"),"Waiting",IF(AND(J8="Review",J9="Review"),"Review",IF(OR(AND(J8="Review",J9="Incomplete"),AND(J8="Incomplete",J9="Review")),"Review",IF(OR(AND(J8="Untraceable",J9="Review"),AND(J8="Review",J9="Untraceable")),"Review",IF(OR(AND(J8="Review",J9="Completed"),AND(J8="Completed",J9="Review")),"Review",IF(OR(AND(J8="Other",J9="Review"),AND(J8="Review",J9="Other")),"Review",IF(OR(AND(J8="Other",J9="Incomplete"),AND(J8="Incomplete",J9="Other")),"Review",IF(OR(AND(J8="Other",J9="Untraceable"),AND(J8="Untraceable",J9="Other")),"Review",IF(OR(AND(J8="Other",J9="Completed"),AND(J8="Completed",J9="Other")),"Review",IF(AND(J8="Waiting",J9="Waiting"),"Waiting",IF(OR(AND(J8="Review",J9="Waiting"),AND(J8="Waiting",J9="Review")),"Waiting",IF(OR(AND(J8="Other",J9="Waiting"),AND(J8="Waiting",J9="Other")),"Waiting",IF(OR(AND(J8="Incomplete",J9="Waiting"),AND(J8="Waiting",J9="Incomplete")),"Waiting",IF(OR(AND(J8="Completed",J9="Waiting"),AND(J8="Waiting",J9="Completed")),"Waiting",IF(OR(J8="In Progress",J9="In Progress"),"In Progress",IF(OR(AND(J8="Completed",J9="Untraceable"),AND(J8="Untraceable",J9="Completed")),"Review",IF(OR(AND(J8="Completed",J9="Incomplete"),AND(J8="Incomplete",J9="Completed")),"Review",IF(OR(AND(J8="Incomplete",J9="Untraceable"),AND(J8="Untraceable",J9="Incomplete")),"Untraceable",IF(AND(NOT(OR(H8="Ø",H8="")),NOT(OR(H9="Ø",H9="")),I8=""),"In Progress",IF(AND(J8="Untraceable",J9="Untraceable"),"Untraceable",IF(AND(NOT(OR(H8="Ø",H8="")),NOT(OR(H9="Ø",H9="")),NOT(OR(I8="Ø",I8="",I8="Split",I8="Needs to be Split"))),"Completed",IF(AND(J8="Incomplete",J9="Incomplete"),"Incomplete",IF(AND(J8="Other",J9="Other"),"Review",IF(AND(J8="Untraceable",J9=""),"Untraceable","")))))))))))))))))))))))))</f>
        <v>Untraceable</v>
      </c>
      <c r="L8" s="116" t="str">
        <f>IF(OR(K8="Untraceable"),"Ignore",IF(OR(K8="Incomplete",K8="Completed"),"Waiting",IF(OR(K8="Waiting",K8="In Progress",K8="Review",K8="Other"),"HOLD","")))</f>
        <v>Ignore</v>
      </c>
      <c r="M8" s="4" t="s">
        <v>1383</v>
      </c>
      <c r="N8" s="121" t="str">
        <f>IF(OR(K8="Untraceable",K8="Incomplete"),"No",IF(K8="Completed","In Progress",""))</f>
        <v>No</v>
      </c>
      <c r="O8" s="116"/>
    </row>
    <row r="9" spans="1:15" x14ac:dyDescent="0.25">
      <c r="A9" s="116"/>
      <c r="B9" s="116"/>
      <c r="C9" s="116"/>
      <c r="D9" s="87" t="str">
        <f>IF(AND(NOT(A8=""),NOT(J8="Untraceable")),"???","")</f>
        <v/>
      </c>
      <c r="E9" s="87"/>
      <c r="F9" s="7" t="str">
        <f>IF(AND(D9="Amina",OR(E9="Manual",E9="Assisted Manual")),A8&amp;"_AZ",IF(AND(D9="Amina",OR(E9="De-Novo Merge",E9="Assisted Merge")),A8&amp;"_SA_AZ",IF(AND(D9="Perry",OR(E9="Manual",E9="Assisted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f>
        <v/>
      </c>
      <c r="G9" s="89"/>
      <c r="H9" s="89"/>
      <c r="I9" s="116"/>
      <c r="J9" s="87" t="str">
        <f>IF(AND(NOT(OR(G9="",G9="Ø")),H9=""),"In Progress",IF(AND(NOT(OR(H9="Ø",H9="")),NOT(OR(G9="Ø",G9=""))),"Completed",IF(AND(NOT(A8=""),NOT(OR(D9="",D9="???")),G9=""),"Waiting",IF(D9="???","Waiting",""))))</f>
        <v/>
      </c>
      <c r="K9" s="116"/>
      <c r="L9" s="116"/>
      <c r="M9" s="4"/>
      <c r="N9" s="121"/>
      <c r="O9" s="116"/>
    </row>
    <row r="10" spans="1:15" x14ac:dyDescent="0.25">
      <c r="A10" s="122" t="s">
        <v>1384</v>
      </c>
      <c r="B10" s="116" t="s">
        <v>1385</v>
      </c>
      <c r="C10" s="116" t="s">
        <v>1167</v>
      </c>
      <c r="D10" s="87" t="s">
        <v>161</v>
      </c>
      <c r="E10" s="87" t="s">
        <v>24</v>
      </c>
      <c r="F10" s="7" t="str">
        <f>IF(AND(D10="Amina",OR(E10="Manual",E10="Assisted Manual")),A10&amp;"_AZ",IF(AND(D10="Amina",OR(E10="De-Novo Merge",E10="Assisted Merge")),A10&amp;"_SA_AZ",IF(AND(D10="Perry",OR(E10="Manual",E10="Assisted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f>
        <v>2017-05-04_G-005_BD</v>
      </c>
      <c r="G10" s="89">
        <v>42905</v>
      </c>
      <c r="H10" s="89">
        <v>42905</v>
      </c>
      <c r="I10" s="118">
        <v>42914</v>
      </c>
      <c r="J10" s="87" t="str">
        <f>IF(AND(NOT(OR(G10="",G10="Ø")),H10=""),"In Progress",IF(AND(NOT(OR(H10="Ø",H10="")),NOT(OR(G10="Ø",G10=""))),"Completed",IF(AND(NOT(A10=""),NOT(OR(D10="",D10="???")),G10=""),"Waiting",IF(D10="???","Waiting",""))))</f>
        <v>Completed</v>
      </c>
      <c r="K10" s="116" t="s">
        <v>0</v>
      </c>
      <c r="L10" s="116" t="s">
        <v>0</v>
      </c>
      <c r="M10" s="4" t="s">
        <v>1386</v>
      </c>
      <c r="N10" s="121" t="s">
        <v>25</v>
      </c>
      <c r="O10" s="116" t="s">
        <v>1387</v>
      </c>
    </row>
    <row r="11" spans="1:15" x14ac:dyDescent="0.25">
      <c r="A11" s="116"/>
      <c r="B11" s="116"/>
      <c r="C11" s="116"/>
      <c r="D11" s="87" t="s">
        <v>32</v>
      </c>
      <c r="E11" s="87" t="s">
        <v>1379</v>
      </c>
      <c r="F11" s="7" t="str">
        <f>IF(AND(D11="Amina",OR(E11="Manual",E11="Assisted Manual")),A10&amp;"_AZ",IF(AND(D11="Amina",OR(E11="De-Novo Merge",E11="Assisted Merge")),A10&amp;"_SA_AZ",IF(AND(D11="Perry",OR(E11="Manual",E11="Assisted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f>
        <v>2017-05-04_G-005_SA_AZ</v>
      </c>
      <c r="G11" s="89">
        <v>42913</v>
      </c>
      <c r="H11" s="89">
        <v>42914</v>
      </c>
      <c r="I11" s="116"/>
      <c r="J11" s="87" t="str">
        <f>IF(AND(NOT(OR(G11="",G11="Ø")),H11=""),"In Progress",IF(AND(NOT(OR(H11="Ø",H11="")),NOT(OR(G11="Ø",G11=""))),"Completed",IF(AND(NOT(A10=""),NOT(OR(D11="",D11="???")),G11=""),"Waiting",IF(D11="???","Waiting",""))))</f>
        <v>Completed</v>
      </c>
      <c r="K11" s="116"/>
      <c r="L11" s="116"/>
      <c r="M11" s="4" t="s">
        <v>1388</v>
      </c>
      <c r="N11" s="121"/>
      <c r="O11" s="116"/>
    </row>
    <row r="12" spans="1:15" x14ac:dyDescent="0.25">
      <c r="A12" s="122" t="s">
        <v>1389</v>
      </c>
      <c r="B12" s="116" t="s">
        <v>1390</v>
      </c>
      <c r="C12" s="116" t="s">
        <v>465</v>
      </c>
      <c r="D12" s="87" t="s">
        <v>27</v>
      </c>
      <c r="E12" s="87" t="s">
        <v>24</v>
      </c>
      <c r="F12" s="7" t="str">
        <f>IF(AND(D12="Amina",OR(E12="Manual",E12="Assisted Manual")),A12&amp;"_AZ",IF(AND(D12="Amina",OR(E12="De-Novo Merge",E12="Assisted Merge")),A12&amp;"_SA_AZ",IF(AND(D12="Perry",OR(E12="Manual",E12="Assisted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f>
        <v>2017-05-04_G-006_GB</v>
      </c>
      <c r="G12" s="89">
        <v>42905</v>
      </c>
      <c r="H12" s="89">
        <v>42905</v>
      </c>
      <c r="I12" s="116" t="str">
        <f>IF(AND(NOT(OR(H12="",H12="Ø")),NOT(OR(H13="",H13="Ø"))),"Needs to be Split","")</f>
        <v/>
      </c>
      <c r="J12" s="87" t="s">
        <v>1</v>
      </c>
      <c r="K12" s="116" t="str">
        <f>IF(AND(NOT(OR(H12="Ø",H12="")),I12="Split"),"In Progress",IF(AND(NOT(OR(H12="Ø",H12="")),I12="Needs to be Split"),"Waiting",IF(AND(J12="Review",J13="Review"),"Review",IF(OR(AND(J12="Review",J13="Incomplete"),AND(J12="Incomplete",J13="Review")),"Review",IF(OR(AND(J12="Untraceable",J13="Review"),AND(J12="Review",J13="Untraceable")),"Review",IF(OR(AND(J12="Review",J13="Completed"),AND(J12="Completed",J13="Review")),"Review",IF(OR(AND(J12="Other",J13="Review"),AND(J12="Review",J13="Other")),"Review",IF(OR(AND(J12="Other",J13="Incomplete"),AND(J12="Incomplete",J13="Other")),"Review",IF(OR(AND(J12="Other",J13="Untraceable"),AND(J12="Untraceable",J13="Other")),"Review",IF(OR(AND(J12="Other",J13="Completed"),AND(J12="Completed",J13="Other")),"Review",IF(AND(J12="Waiting",J13="Waiting"),"Waiting",IF(OR(AND(J12="Review",J13="Waiting"),AND(J12="Waiting",J13="Review")),"Waiting",IF(OR(AND(J12="Other",J13="Waiting"),AND(J12="Waiting",J13="Other")),"Waiting",IF(OR(AND(J12="Incomplete",J13="Waiting"),AND(J12="Waiting",J13="Incomplete")),"Waiting",IF(OR(AND(J12="Completed",J13="Waiting"),AND(J12="Waiting",J13="Completed")),"Waiting",IF(OR(J12="In Progress",J13="In Progress"),"In Progress",IF(OR(AND(J12="Completed",J13="Untraceable"),AND(J12="Untraceable",J13="Completed")),"Review",IF(OR(AND(J12="Completed",J13="Incomplete"),AND(J12="Incomplete",J13="Completed")),"Review",IF(OR(AND(J12="Incomplete",J13="Untraceable"),AND(J12="Untraceable",J13="Incomplete")),"Untraceable",IF(AND(NOT(OR(H12="Ø",H12="")),NOT(OR(H13="Ø",H13="")),I12=""),"In Progress",IF(AND(J12="Untraceable",J13="Untraceable"),"Untraceable",IF(AND(NOT(OR(H12="Ø",H12="")),NOT(OR(H13="Ø",H13="")),NOT(OR(I12="Ø",I12="",I12="Split",I12="Needs to be Split"))),"Completed",IF(AND(J12="Incomplete",J13="Incomplete"),"Incomplete",IF(AND(J12="Other",J13="Other"),"Review",IF(AND(J12="Untraceable",J13=""),"Untraceable","")))))))))))))))))))))))))</f>
        <v>Untraceable</v>
      </c>
      <c r="L12" s="116" t="s">
        <v>0</v>
      </c>
      <c r="M12" s="4" t="s">
        <v>1391</v>
      </c>
      <c r="N12" s="121" t="str">
        <f>IF(OR(K12="Untraceable",K12="Incomplete"),"No",IF(K12="Completed","In Progress",""))</f>
        <v>No</v>
      </c>
      <c r="O12" s="116"/>
    </row>
    <row r="13" spans="1:15" x14ac:dyDescent="0.25">
      <c r="A13" s="116"/>
      <c r="B13" s="116"/>
      <c r="C13" s="116"/>
      <c r="D13" s="87" t="str">
        <f>IF(AND(NOT(A12=""),NOT(J12="Untraceable")),"???","")</f>
        <v/>
      </c>
      <c r="E13" s="87"/>
      <c r="F13" s="7" t="str">
        <f>IF(AND(D13="Amina",OR(E13="Manual",E13="Assisted Manual")),A12&amp;"_AZ",IF(AND(D13="Amina",OR(E13="De-Novo Merge",E13="Assisted Merge")),A12&amp;"_SA_AZ",IF(AND(D13="Perry",OR(E13="Manual",E13="Assisted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f>
        <v/>
      </c>
      <c r="G13" s="89"/>
      <c r="H13" s="89"/>
      <c r="I13" s="124"/>
      <c r="J13" s="87" t="str">
        <f>IF(AND(NOT(OR(G13="",G13="Ø")),H13=""),"In Progress",IF(AND(NOT(OR(H13="Ø",H13="")),NOT(OR(G13="Ø",G13=""))),"Completed",IF(AND(NOT(A12=""),NOT(OR(D13="",D13="???")),G13=""),"Waiting",IF(D13="???","Waiting",""))))</f>
        <v/>
      </c>
      <c r="K13" s="116"/>
      <c r="L13" s="116"/>
      <c r="M13" s="4"/>
      <c r="N13" s="121"/>
      <c r="O13" s="116"/>
    </row>
    <row r="14" spans="1:15" x14ac:dyDescent="0.25">
      <c r="A14" s="122" t="s">
        <v>1392</v>
      </c>
      <c r="B14" s="116" t="s">
        <v>1393</v>
      </c>
      <c r="C14" s="116" t="s">
        <v>1372</v>
      </c>
      <c r="D14" s="87" t="s">
        <v>32</v>
      </c>
      <c r="E14" s="87" t="s">
        <v>24</v>
      </c>
      <c r="F14" s="7" t="str">
        <f>IF(AND(D14="Amina",OR(E14="Manual",E14="Assisted Manual")),A14&amp;"_AZ",IF(AND(D14="Amina",OR(E14="De-Novo Merge",E14="Assisted Merge")),A14&amp;"_SA_AZ",IF(AND(D14="Perry",OR(E14="Manual",E14="Assisted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f>
        <v>2017-05-04_G-007_AZ</v>
      </c>
      <c r="G14" s="89">
        <v>42905</v>
      </c>
      <c r="H14" s="66">
        <v>42905</v>
      </c>
      <c r="I14" s="118">
        <v>42930</v>
      </c>
      <c r="J14" s="102" t="str">
        <f>IF(AND(NOT(OR(G14="",G14="Ø")),H14=""),"In Progress",IF(AND(NOT(OR(H14="Ø",H14="")),NOT(OR(G14="Ø",G14=""))),"Completed",IF(AND(NOT(A14=""),NOT(OR(D14="",D14="???")),G14=""),"Waiting",IF(D14="???","Waiting",""))))</f>
        <v>Completed</v>
      </c>
      <c r="K14" s="116" t="str">
        <f>IF(AND(NOT(OR(H14="Ø",H14="")),I14="Split"),"In Progress",IF(AND(NOT(OR(H14="Ø",H14="")),I14="Needs to be Split"),"Waiting",IF(AND(J14="Review",J15="Review"),"Review",IF(OR(AND(J14="Review",J15="Incomplete"),AND(J14="Incomplete",J15="Review")),"Review",IF(OR(AND(J14="Untraceable",J15="Review"),AND(J14="Review",J15="Untraceable")),"Review",IF(OR(AND(J14="Review",J15="Completed"),AND(J14="Completed",J15="Review")),"Review",IF(OR(AND(J14="Other",J15="Review"),AND(J14="Review",J15="Other")),"Review",IF(OR(AND(J14="Other",J15="Incomplete"),AND(J14="Incomplete",J15="Other")),"Review",IF(OR(AND(J14="Other",J15="Untraceable"),AND(J14="Untraceable",J15="Other")),"Review",IF(OR(AND(J14="Other",J15="Completed"),AND(J14="Completed",J15="Other")),"Review",IF(AND(J14="Waiting",J15="Waiting"),"Waiting",IF(OR(AND(J14="Review",J15="Waiting"),AND(J14="Waiting",J15="Review")),"Waiting",IF(OR(AND(J14="Other",J15="Waiting"),AND(J14="Waiting",J15="Other")),"Waiting",IF(OR(AND(J14="Incomplete",J15="Waiting"),AND(J14="Waiting",J15="Incomplete")),"Waiting",IF(OR(AND(J14="Completed",J15="Waiting"),AND(J14="Waiting",J15="Completed")),"Waiting",IF(OR(J14="In Progress",J15="In Progress"),"In Progress",IF(OR(AND(J14="Completed",J15="Untraceable"),AND(J14="Untraceable",J15="Completed")),"Review",IF(OR(AND(J14="Completed",J15="Incomplete"),AND(J14="Incomplete",J15="Completed")),"Review",IF(OR(AND(J14="Incomplete",J15="Untraceable"),AND(J14="Untraceable",J15="Incomplete")),"Untraceable",IF(AND(NOT(OR(H14="Ø",H14="")),NOT(OR(H15="Ø",H15="")),I14=""),"In Progress",IF(AND(J14="Untraceable",J15="Untraceable"),"Untraceable",IF(AND(NOT(OR(H14="Ø",H14="")),NOT(OR(H15="Ø",H15="")),NOT(OR(I14="Ø",I14="",I14="Split",I14="Needs to be Split"))),"Completed",IF(AND(J14="Incomplete",J15="Incomplete"),"Incomplete",IF(AND(J14="Other",J15="Other"),"Review",IF(AND(J14="Untraceable",J15=""),"Untraceable","")))))))))))))))))))))))))</f>
        <v>Completed</v>
      </c>
      <c r="L14" s="116" t="s">
        <v>0</v>
      </c>
      <c r="M14" s="4"/>
      <c r="N14" s="121" t="s">
        <v>25</v>
      </c>
      <c r="O14" s="116" t="s">
        <v>1394</v>
      </c>
    </row>
    <row r="15" spans="1:15" x14ac:dyDescent="0.25">
      <c r="A15" s="116"/>
      <c r="B15" s="116"/>
      <c r="C15" s="116"/>
      <c r="D15" s="87" t="s">
        <v>187</v>
      </c>
      <c r="E15" s="87" t="s">
        <v>24</v>
      </c>
      <c r="F15" s="7" t="str">
        <f>IF(AND(D15="Amina",OR(E15="Manual",E15="Assisted Manual")),A14&amp;"_AZ",IF(AND(D15="Amina",OR(E15="De-Novo Merge",E15="Assisted Merge")),A14&amp;"_SA_AZ",IF(AND(D15="Perry",OR(E15="Manual",E15="Assisted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f>
        <v>2017-05-04_G-007_MW</v>
      </c>
      <c r="G15" s="89">
        <v>42916</v>
      </c>
      <c r="H15" s="66">
        <v>42916</v>
      </c>
      <c r="I15" s="116"/>
      <c r="J15" s="102" t="str">
        <f>IF(AND(NOT(OR(G15="",G15="Ø")),H15=""),"In Progress",IF(AND(NOT(OR(H15="Ø",H15="")),NOT(OR(G15="Ø",G15=""))),"Completed",IF(AND(NOT(A14=""),NOT(OR(D15="",D15="???")),G15=""),"Waiting",IF(D15="???","Waiting",""))))</f>
        <v>Completed</v>
      </c>
      <c r="K15" s="116"/>
      <c r="L15" s="116"/>
      <c r="M15" s="4" t="s">
        <v>1395</v>
      </c>
      <c r="N15" s="121"/>
      <c r="O15" s="116"/>
    </row>
    <row r="16" spans="1:15" x14ac:dyDescent="0.25">
      <c r="A16" s="122" t="s">
        <v>1396</v>
      </c>
      <c r="B16" s="116" t="s">
        <v>1397</v>
      </c>
      <c r="C16" s="116" t="s">
        <v>465</v>
      </c>
      <c r="D16" s="87" t="s">
        <v>187</v>
      </c>
      <c r="E16" s="87" t="s">
        <v>24</v>
      </c>
      <c r="F16" s="7" t="str">
        <f>IF(AND(D16="Amina",OR(E16="Manual",E16="Assisted Manual")),A16&amp;"_AZ",IF(AND(D16="Amina",OR(E16="De-Novo Merge",E16="Assisted Merge")),A16&amp;"_SA_AZ",IF(AND(D16="Perry",OR(E16="Manual",E16="Assisted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f>
        <v>2017-05-04_G-008_MW</v>
      </c>
      <c r="G16" s="89">
        <v>42905</v>
      </c>
      <c r="H16" s="89" t="s">
        <v>51</v>
      </c>
      <c r="I16" s="125" t="str">
        <f>IF(AND(NOT(OR(H16="",H16="Ø")),NOT(OR(H17="",H17="Ø"))),"Needs to be Split","")</f>
        <v/>
      </c>
      <c r="J16" s="87" t="s">
        <v>2</v>
      </c>
      <c r="K16" s="116" t="str">
        <f>IF(AND(NOT(OR(H16="Ø",H16="")),I16="Split"),"In Progress",IF(AND(NOT(OR(H16="Ø",H16="")),I16="Needs to be Split"),"Waiting",IF(AND(J16="Review",J17="Review"),"Review",IF(OR(AND(J16="Review",J17="Incomplete"),AND(J16="Incomplete",J17="Review")),"Review",IF(OR(AND(J16="Untraceable",J17="Review"),AND(J16="Review",J17="Untraceable")),"Review",IF(OR(AND(J16="Review",J17="Completed"),AND(J16="Completed",J17="Review")),"Review",IF(OR(AND(J16="Other",J17="Review"),AND(J16="Review",J17="Other")),"Review",IF(OR(AND(J16="Other",J17="Incomplete"),AND(J16="Incomplete",J17="Other")),"Review",IF(OR(AND(J16="Other",J17="Untraceable"),AND(J16="Untraceable",J17="Other")),"Review",IF(OR(AND(J16="Other",J17="Completed"),AND(J16="Completed",J17="Other")),"Review",IF(AND(J16="Waiting",J17="Waiting"),"Waiting",IF(OR(AND(J16="Review",J17="Waiting"),AND(J16="Waiting",J17="Review")),"Waiting",IF(OR(AND(J16="Other",J17="Waiting"),AND(J16="Waiting",J17="Other")),"Waiting",IF(OR(AND(J16="Incomplete",J17="Waiting"),AND(J16="Waiting",J17="Incomplete")),"Waiting",IF(OR(AND(J16="Completed",J17="Waiting"),AND(J16="Waiting",J17="Completed")),"Waiting",IF(OR(J16="In Progress",J17="In Progress"),"In Progress",IF(OR(AND(J16="Completed",J17="Untraceable"),AND(J16="Untraceable",J17="Completed")),"Review",IF(OR(AND(J16="Completed",J17="Incomplete"),AND(J16="Incomplete",J17="Completed")),"Review",IF(OR(AND(J16="Incomplete",J17="Untraceable"),AND(J16="Untraceable",J17="Incomplete")),"Untraceable",IF(AND(NOT(OR(H16="Ø",H16="")),NOT(OR(H17="Ø",H17="")),I16=""),"In Progress",IF(AND(J16="Untraceable",J17="Untraceable"),"Untraceable",IF(AND(NOT(OR(H16="Ø",H16="")),NOT(OR(H17="Ø",H17="")),NOT(OR(I16="Ø",I16="",I16="Split",I16="Needs to be Split"))),"Completed",IF(AND(J16="Incomplete",J17="Incomplete"),"Incomplete",IF(AND(J16="Other",J17="Other"),"Review",IF(AND(J16="Untraceable",J17=""),"Untraceable","")))))))))))))))))))))))))</f>
        <v>Incomplete</v>
      </c>
      <c r="L16" s="116" t="s">
        <v>190</v>
      </c>
      <c r="M16" s="4" t="s">
        <v>1398</v>
      </c>
      <c r="N16" s="121" t="str">
        <f>IF(OR(K16="Untraceable",K16="Incomplete"),"No",IF(K16="Completed","In Progress",""))</f>
        <v>No</v>
      </c>
      <c r="O16" s="116"/>
    </row>
    <row r="17" spans="1:15" x14ac:dyDescent="0.25">
      <c r="A17" s="116"/>
      <c r="B17" s="116"/>
      <c r="C17" s="116"/>
      <c r="D17" s="87" t="s">
        <v>113</v>
      </c>
      <c r="E17" s="87" t="s">
        <v>1399</v>
      </c>
      <c r="F17" s="7" t="str">
        <f>IF(AND(D17="Amina",OR(E17="Manual",E17="Assisted Manual")),A16&amp;"_AZ",IF(AND(D17="Amina",OR(E17="De-Novo Merge",E17="Assisted Merge")),A16&amp;"_SA_AZ",IF(AND(D17="Perry",OR(E17="Manual",E17="Assisted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f>
        <v>2017-05-04_G-008_SA_DR</v>
      </c>
      <c r="G17" s="89">
        <v>42926</v>
      </c>
      <c r="H17" s="89" t="s">
        <v>51</v>
      </c>
      <c r="I17" s="124"/>
      <c r="J17" s="87" t="s">
        <v>2</v>
      </c>
      <c r="K17" s="116"/>
      <c r="L17" s="116"/>
      <c r="M17" s="4" t="s">
        <v>1400</v>
      </c>
      <c r="N17" s="121"/>
      <c r="O17" s="116"/>
    </row>
    <row r="18" spans="1:15" x14ac:dyDescent="0.25">
      <c r="A18" s="122" t="s">
        <v>1401</v>
      </c>
      <c r="B18" s="116" t="s">
        <v>1402</v>
      </c>
      <c r="C18" s="116" t="s">
        <v>465</v>
      </c>
      <c r="D18" s="87" t="s">
        <v>161</v>
      </c>
      <c r="E18" s="87" t="s">
        <v>24</v>
      </c>
      <c r="F18" s="7" t="str">
        <f>IF(AND(D18="Amina",OR(E18="Manual",E18="Assisted Manual")),A18&amp;"_AZ",IF(AND(D18="Amina",OR(E18="De-Novo Merge",E18="Assisted Merge")),A18&amp;"_SA_AZ",IF(AND(D18="Perry",OR(E18="Manual",E18="Assisted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f>
        <v>2017-05-04_G-009_BD</v>
      </c>
      <c r="G18" s="89">
        <v>42906</v>
      </c>
      <c r="H18" s="66" t="s">
        <v>51</v>
      </c>
      <c r="I18" s="116" t="str">
        <f>IF(AND(NOT(OR(H18="",H18="Ø")),NOT(OR(H19="",H19="Ø"))),"Needs to be Split","")</f>
        <v/>
      </c>
      <c r="J18" s="102" t="s">
        <v>1</v>
      </c>
      <c r="K18" s="116" t="str">
        <f>IF(AND(NOT(OR(H18="Ø",H18="")),I18="Split"),"In Progress",IF(AND(NOT(OR(H18="Ø",H18="")),I18="Needs to be Split"),"Waiting",IF(AND(J18="Review",J19="Review"),"Review",IF(OR(AND(J18="Review",J19="Incomplete"),AND(J18="Incomplete",J19="Review")),"Review",IF(OR(AND(J18="Untraceable",J19="Review"),AND(J18="Review",J19="Untraceable")),"Review",IF(OR(AND(J18="Review",J19="Completed"),AND(J18="Completed",J19="Review")),"Review",IF(OR(AND(J18="Other",J19="Review"),AND(J18="Review",J19="Other")),"Review",IF(OR(AND(J18="Other",J19="Incomplete"),AND(J18="Incomplete",J19="Other")),"Review",IF(OR(AND(J18="Other",J19="Untraceable"),AND(J18="Untraceable",J19="Other")),"Review",IF(OR(AND(J18="Other",J19="Completed"),AND(J18="Completed",J19="Other")),"Review",IF(AND(J18="Waiting",J19="Waiting"),"Waiting",IF(OR(AND(J18="Review",J19="Waiting"),AND(J18="Waiting",J19="Review")),"Waiting",IF(OR(AND(J18="Other",J19="Waiting"),AND(J18="Waiting",J19="Other")),"Waiting",IF(OR(AND(J18="Incomplete",J19="Waiting"),AND(J18="Waiting",J19="Incomplete")),"Waiting",IF(OR(AND(J18="Completed",J19="Waiting"),AND(J18="Waiting",J19="Completed")),"Waiting",IF(OR(J18="In Progress",J19="In Progress"),"In Progress",IF(OR(AND(J18="Completed",J19="Untraceable"),AND(J18="Untraceable",J19="Completed")),"Review",IF(OR(AND(J18="Completed",J19="Incomplete"),AND(J18="Incomplete",J19="Completed")),"Review",IF(OR(AND(J18="Incomplete",J19="Untraceable"),AND(J18="Untraceable",J19="Incomplete")),"Untraceable",IF(AND(NOT(OR(H18="Ø",H18="")),NOT(OR(H19="Ø",H19="")),I18=""),"In Progress",IF(AND(J18="Untraceable",J19="Untraceable"),"Untraceable",IF(AND(NOT(OR(H18="Ø",H18="")),NOT(OR(H19="Ø",H19="")),NOT(OR(I18="Ø",I18="",I18="Split",I18="Needs to be Split"))),"Completed",IF(AND(J18="Incomplete",J19="Incomplete"),"Incomplete",IF(AND(J18="Other",J19="Other"),"Review",IF(AND(J18="Untraceable",J19=""),"Untraceable","")))))))))))))))))))))))))</f>
        <v>Untraceable</v>
      </c>
      <c r="L18" s="116" t="str">
        <f>IF(OR(K18="Untraceable"),"Ignore",IF(OR(K18="Incomplete",K18="Completed"),"Waiting",IF(OR(K18="Waiting",K18="In Progress",K18="Review",K18="Other"),"HOLD","")))</f>
        <v>Ignore</v>
      </c>
      <c r="M18" s="4"/>
      <c r="N18" s="121" t="str">
        <f>IF(OR(K18="Untraceable",K18="Incomplete"),"No",IF(K18="Completed","In Progress",""))</f>
        <v>No</v>
      </c>
      <c r="O18" s="116"/>
    </row>
    <row r="19" spans="1:15" x14ac:dyDescent="0.25">
      <c r="A19" s="116"/>
      <c r="B19" s="116"/>
      <c r="C19" s="116"/>
      <c r="D19" s="87" t="str">
        <f>IF(AND(NOT(A18=""),NOT(J18="Untraceable")),"???","")</f>
        <v/>
      </c>
      <c r="E19" s="87"/>
      <c r="F19" s="7" t="str">
        <f>IF(AND(D19="Amina",OR(E19="Manual",E19="Assisted Manual")),A18&amp;"_AZ",IF(AND(D19="Amina",OR(E19="De-Novo Merge",E19="Assisted Merge")),A18&amp;"_SA_AZ",IF(AND(D19="Perry",OR(E19="Manual",E19="Assisted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f>
        <v/>
      </c>
      <c r="G19" s="89"/>
      <c r="H19" s="66"/>
      <c r="I19" s="116"/>
      <c r="J19" s="102" t="str">
        <f>IF(AND(NOT(OR(G19="",G19="Ø")),H19=""),"In Progress",IF(AND(NOT(OR(H19="Ø",H19="")),NOT(OR(G19="Ø",G19=""))),"Completed",IF(AND(NOT(A18=""),NOT(OR(D19="",D19="???")),G19=""),"Waiting",IF(D19="???","Waiting",""))))</f>
        <v/>
      </c>
      <c r="K19" s="116"/>
      <c r="L19" s="116"/>
      <c r="M19" s="4"/>
      <c r="N19" s="121"/>
      <c r="O19" s="116"/>
    </row>
    <row r="20" spans="1:15" x14ac:dyDescent="0.25">
      <c r="A20" s="122" t="s">
        <v>1403</v>
      </c>
      <c r="B20" s="116" t="s">
        <v>1404</v>
      </c>
      <c r="C20" s="116" t="s">
        <v>1372</v>
      </c>
      <c r="D20" s="87" t="s">
        <v>161</v>
      </c>
      <c r="E20" s="87" t="s">
        <v>24</v>
      </c>
      <c r="F20" s="7" t="str">
        <f>IF(AND(D20="Amina",OR(E20="Manual",E20="Assisted Manual")),A20&amp;"_AZ",IF(AND(D20="Amina",OR(E20="De-Novo Merge",E20="Assisted Merge")),A20&amp;"_SA_AZ",IF(AND(D20="Perry",OR(E20="Manual",E20="Assisted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f>
        <v>2017-05-04_G-010_BD</v>
      </c>
      <c r="G20" s="89">
        <v>42906</v>
      </c>
      <c r="H20" s="66">
        <v>42907</v>
      </c>
      <c r="I20" s="168">
        <v>42928</v>
      </c>
      <c r="J20" s="102" t="str">
        <f>IF(AND(NOT(OR(G20="",G20="Ø")),H20=""),"In Progress",IF(AND(NOT(OR(H20="Ø",H20="")),NOT(OR(G20="Ø",G20=""))),"Completed",IF(AND(NOT(A20=""),NOT(OR(D20="",D20="???")),G20=""),"Waiting",IF(D20="???","Waiting",""))))</f>
        <v>Completed</v>
      </c>
      <c r="K20" s="116" t="s">
        <v>0</v>
      </c>
      <c r="L20" s="116" t="s">
        <v>0</v>
      </c>
      <c r="M20" s="4" t="s">
        <v>1405</v>
      </c>
      <c r="N20" s="121" t="s">
        <v>25</v>
      </c>
      <c r="O20" s="116" t="s">
        <v>1406</v>
      </c>
    </row>
    <row r="21" spans="1:15" x14ac:dyDescent="0.25">
      <c r="A21" s="116"/>
      <c r="B21" s="116"/>
      <c r="C21" s="116"/>
      <c r="D21" s="87" t="s">
        <v>32</v>
      </c>
      <c r="E21" s="87" t="s">
        <v>1379</v>
      </c>
      <c r="F21" s="7" t="str">
        <f>IF(AND(D21="Amina",OR(E21="Manual",E21="Assisted Manual")),A20&amp;"_AZ",IF(AND(D21="Amina",OR(E21="De-Novo Merge",E21="Assisted Merge")),A20&amp;"_SA_AZ",IF(AND(D21="Perry",OR(E21="Manual",E21="Assisted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f>
        <v>2017-05-04_G-010_SA_AZ</v>
      </c>
      <c r="G21" s="89">
        <v>42914</v>
      </c>
      <c r="H21" s="66">
        <v>42916</v>
      </c>
      <c r="I21" s="117"/>
      <c r="J21" s="102" t="str">
        <f>IF(AND(NOT(OR(G21="",G21="Ø")),H21=""),"In Progress",IF(AND(NOT(OR(H21="Ø",H21="")),NOT(OR(G21="Ø",G21=""))),"Completed",IF(AND(NOT(A20=""),NOT(OR(D21="",D21="???")),G21=""),"Waiting",IF(D21="???","Waiting",""))))</f>
        <v>Completed</v>
      </c>
      <c r="K21" s="116"/>
      <c r="L21" s="116"/>
      <c r="M21" s="4" t="s">
        <v>1407</v>
      </c>
      <c r="N21" s="121"/>
      <c r="O21" s="116"/>
    </row>
    <row r="22" spans="1:15" x14ac:dyDescent="0.25">
      <c r="A22" s="122" t="s">
        <v>1408</v>
      </c>
      <c r="B22" s="116" t="s">
        <v>1409</v>
      </c>
      <c r="C22" s="116" t="s">
        <v>1372</v>
      </c>
      <c r="D22" s="87" t="s">
        <v>30</v>
      </c>
      <c r="E22" s="87" t="s">
        <v>24</v>
      </c>
      <c r="F22" s="7" t="str">
        <f>IF(AND(D22="Amina",OR(E22="Manual",E22="Assisted Manual")),A22&amp;"_AZ",IF(AND(D22="Amina",OR(E22="De-Novo Merge",E22="Assisted Merge")),A22&amp;"_SA_AZ",IF(AND(D22="Perry",OR(E22="Manual",E22="Assisted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f>
        <v>2017-05-04_G-011_PB</v>
      </c>
      <c r="G22" s="89">
        <v>42905</v>
      </c>
      <c r="H22" s="89">
        <v>42905</v>
      </c>
      <c r="I22" s="134">
        <v>42928</v>
      </c>
      <c r="J22" s="87" t="str">
        <f>IF(AND(NOT(OR(G22="",G22="Ø")),H22=""),"In Progress",IF(AND(NOT(OR(H22="Ø",H22="")),NOT(OR(G22="Ø",G22=""))),"Completed",IF(AND(NOT(A22=""),NOT(OR(D22="",D22="???")),G22=""),"Waiting",IF(D22="???","Waiting",""))))</f>
        <v>Completed</v>
      </c>
      <c r="K22" s="116" t="str">
        <f>IF(AND(NOT(OR(H22="Ø",H22="")),I22="Split"),"In Progress",IF(AND(NOT(OR(H22="Ø",H22="")),I22="Needs to be Split"),"Waiting",IF(AND(J22="Review",J23="Review"),"Review",IF(OR(AND(J22="Review",J23="Incomplete"),AND(J22="Incomplete",J23="Review")),"Review",IF(OR(AND(J22="Untraceable",J23="Review"),AND(J22="Review",J23="Untraceable")),"Review",IF(OR(AND(J22="Review",J23="Completed"),AND(J22="Completed",J23="Review")),"Review",IF(OR(AND(J22="Other",J23="Review"),AND(J22="Review",J23="Other")),"Review",IF(OR(AND(J22="Other",J23="Incomplete"),AND(J22="Incomplete",J23="Other")),"Review",IF(OR(AND(J22="Other",J23="Untraceable"),AND(J22="Untraceable",J23="Other")),"Review",IF(OR(AND(J22="Other",J23="Completed"),AND(J22="Completed",J23="Other")),"Review",IF(AND(J22="Waiting",J23="Waiting"),"Waiting",IF(OR(AND(J22="Review",J23="Waiting"),AND(J22="Waiting",J23="Review")),"Waiting",IF(OR(AND(J22="Other",J23="Waiting"),AND(J22="Waiting",J23="Other")),"Waiting",IF(OR(AND(J22="Incomplete",J23="Waiting"),AND(J22="Waiting",J23="Incomplete")),"Waiting",IF(OR(AND(J22="Completed",J23="Waiting"),AND(J22="Waiting",J23="Completed")),"Waiting",IF(OR(J22="In Progress",J23="In Progress"),"In Progress",IF(OR(AND(J22="Completed",J23="Untraceable"),AND(J22="Untraceable",J23="Completed")),"Review",IF(OR(AND(J22="Completed",J23="Incomplete"),AND(J22="Incomplete",J23="Completed")),"Review",IF(OR(AND(J22="Incomplete",J23="Untraceable"),AND(J22="Untraceable",J23="Incomplete")),"Untraceable",IF(AND(NOT(OR(H22="Ø",H22="")),NOT(OR(H23="Ø",H23="")),I22=""),"In Progress",IF(AND(J22="Untraceable",J23="Untraceable"),"Untraceable",IF(AND(NOT(OR(H22="Ø",H22="")),NOT(OR(H23="Ø",H23="")),NOT(OR(I22="Ø",I22="",I22="Split",I22="Needs to be Split"))),"Completed",IF(AND(J22="Incomplete",J23="Incomplete"),"Incomplete",IF(AND(J22="Other",J23="Other"),"Review",IF(AND(J22="Untraceable",J23=""),"Untraceable","")))))))))))))))))))))))))</f>
        <v>Completed</v>
      </c>
      <c r="L22" s="116" t="s">
        <v>0</v>
      </c>
      <c r="M22" s="4" t="s">
        <v>1410</v>
      </c>
      <c r="N22" s="121" t="s">
        <v>25</v>
      </c>
      <c r="O22" s="116" t="s">
        <v>1411</v>
      </c>
    </row>
    <row r="23" spans="1:15" x14ac:dyDescent="0.25">
      <c r="A23" s="116"/>
      <c r="B23" s="116"/>
      <c r="C23" s="116"/>
      <c r="D23" s="87" t="s">
        <v>187</v>
      </c>
      <c r="E23" s="87" t="s">
        <v>24</v>
      </c>
      <c r="F23" s="7" t="str">
        <f>IF(AND(D23="Amina",OR(E23="Manual",E23="Assisted Manual")),A22&amp;"_AZ",IF(AND(D23="Amina",OR(E23="De-Novo Merge",E23="Assisted Merge")),A22&amp;"_SA_AZ",IF(AND(D23="Perry",OR(E23="Manual",E23="Assisted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f>
        <v>2017-05-04_G-011_MW</v>
      </c>
      <c r="G23" s="89">
        <v>42916</v>
      </c>
      <c r="H23" s="89">
        <v>42916</v>
      </c>
      <c r="I23" s="116"/>
      <c r="J23" s="87" t="str">
        <f>IF(AND(NOT(OR(G23="",G23="Ø")),H23=""),"In Progress",IF(AND(NOT(OR(H23="Ø",H23="")),NOT(OR(G23="Ø",G23=""))),"Completed",IF(AND(NOT(A22=""),NOT(OR(D23="",D23="???")),G23=""),"Waiting",IF(D23="???","Waiting",""))))</f>
        <v>Completed</v>
      </c>
      <c r="K23" s="116"/>
      <c r="L23" s="116"/>
      <c r="M23" s="4" t="s">
        <v>1412</v>
      </c>
      <c r="N23" s="121"/>
      <c r="O23" s="116"/>
    </row>
    <row r="24" spans="1:15" x14ac:dyDescent="0.25">
      <c r="A24" s="122" t="s">
        <v>1413</v>
      </c>
      <c r="B24" s="116" t="s">
        <v>1414</v>
      </c>
      <c r="C24" s="116" t="s">
        <v>1372</v>
      </c>
      <c r="D24" s="87" t="s">
        <v>30</v>
      </c>
      <c r="E24" s="87" t="s">
        <v>24</v>
      </c>
      <c r="F24" s="7" t="str">
        <f>IF(AND(D24="Amina",OR(E24="Manual",E24="Assisted Manual")),A24&amp;"_AZ",IF(AND(D24="Amina",OR(E24="De-Novo Merge",E24="Assisted Merge")),A24&amp;"_SA_AZ",IF(AND(D24="Perry",OR(E24="Manual",E24="Assisted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f>
        <v>2017-05-04_G-012_PB</v>
      </c>
      <c r="G24" s="89">
        <v>42905</v>
      </c>
      <c r="H24" s="89">
        <v>42907</v>
      </c>
      <c r="I24" s="118">
        <v>42928</v>
      </c>
      <c r="J24" s="87" t="str">
        <f>IF(AND(NOT(OR(G24="",G24="Ø")),H24=""),"In Progress",IF(AND(NOT(OR(H24="Ø",H24="")),NOT(OR(G24="Ø",G24=""))),"Completed",IF(AND(NOT(A24=""),NOT(OR(D24="",D24="???")),G24=""),"Waiting",IF(D24="???","Waiting",""))))</f>
        <v>Completed</v>
      </c>
      <c r="K24" s="116" t="str">
        <f>IF(AND(NOT(OR(H24="Ø",H24="")),I24="Split"),"In Progress",IF(AND(NOT(OR(H24="Ø",H24="")),I24="Needs to be Split"),"Waiting",IF(AND(J24="Review",J25="Review"),"Review",IF(OR(AND(J24="Review",J25="Incomplete"),AND(J24="Incomplete",J25="Review")),"Review",IF(OR(AND(J24="Untraceable",J25="Review"),AND(J24="Review",J25="Untraceable")),"Review",IF(OR(AND(J24="Review",J25="Completed"),AND(J24="Completed",J25="Review")),"Review",IF(OR(AND(J24="Other",J25="Review"),AND(J24="Review",J25="Other")),"Review",IF(OR(AND(J24="Other",J25="Incomplete"),AND(J24="Incomplete",J25="Other")),"Review",IF(OR(AND(J24="Other",J25="Untraceable"),AND(J24="Untraceable",J25="Other")),"Review",IF(OR(AND(J24="Other",J25="Completed"),AND(J24="Completed",J25="Other")),"Review",IF(AND(J24="Waiting",J25="Waiting"),"Waiting",IF(OR(AND(J24="Review",J25="Waiting"),AND(J24="Waiting",J25="Review")),"Waiting",IF(OR(AND(J24="Other",J25="Waiting"),AND(J24="Waiting",J25="Other")),"Waiting",IF(OR(AND(J24="Incomplete",J25="Waiting"),AND(J24="Waiting",J25="Incomplete")),"Waiting",IF(OR(AND(J24="Completed",J25="Waiting"),AND(J24="Waiting",J25="Completed")),"Waiting",IF(OR(J24="In Progress",J25="In Progress"),"In Progress",IF(OR(AND(J24="Completed",J25="Untraceable"),AND(J24="Untraceable",J25="Completed")),"Review",IF(OR(AND(J24="Completed",J25="Incomplete"),AND(J24="Incomplete",J25="Completed")),"Review",IF(OR(AND(J24="Incomplete",J25="Untraceable"),AND(J24="Untraceable",J25="Incomplete")),"Untraceable",IF(AND(NOT(OR(H24="Ø",H24="")),NOT(OR(H25="Ø",H25="")),I24=""),"In Progress",IF(AND(J24="Untraceable",J25="Untraceable"),"Untraceable",IF(AND(NOT(OR(H24="Ø",H24="")),NOT(OR(H25="Ø",H25="")),NOT(OR(I24="Ø",I24="",I24="Split",I24="Needs to be Split"))),"Completed",IF(AND(J24="Incomplete",J25="Incomplete"),"Incomplete",IF(AND(J24="Other",J25="Other"),"Review",IF(AND(J24="Untraceable",J25=""),"Untraceable","")))))))))))))))))))))))))</f>
        <v>Completed</v>
      </c>
      <c r="L24" s="116" t="s">
        <v>0</v>
      </c>
      <c r="M24" s="4" t="s">
        <v>1415</v>
      </c>
      <c r="N24" s="121" t="s">
        <v>25</v>
      </c>
      <c r="O24" s="116" t="s">
        <v>1416</v>
      </c>
    </row>
    <row r="25" spans="1:15" x14ac:dyDescent="0.25">
      <c r="A25" s="116"/>
      <c r="B25" s="116"/>
      <c r="C25" s="116"/>
      <c r="D25" s="87" t="s">
        <v>27</v>
      </c>
      <c r="E25" s="87" t="s">
        <v>1379</v>
      </c>
      <c r="F25" s="7" t="str">
        <f>IF(AND(D25="Amina",OR(E25="Manual",E25="Assisted Manual")),A24&amp;"_AZ",IF(AND(D25="Amina",OR(E25="De-Novo Merge",E25="Assisted Merge")),A24&amp;"_SA_AZ",IF(AND(D25="Perry",OR(E25="Manual",E25="Assisted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f>
        <v>2017-05-04_G-012_SA_GB</v>
      </c>
      <c r="G25" s="89">
        <v>42927</v>
      </c>
      <c r="H25" s="89">
        <v>42928</v>
      </c>
      <c r="I25" s="116"/>
      <c r="J25" s="87" t="str">
        <f>IF(AND(NOT(OR(G25="",G25="Ø")),H25=""),"In Progress",IF(AND(NOT(OR(H25="Ø",H25="")),NOT(OR(G25="Ø",G25=""))),"Completed",IF(AND(NOT(A24=""),NOT(OR(D25="",D25="???")),G25=""),"Waiting",IF(D25="???","Waiting",""))))</f>
        <v>Completed</v>
      </c>
      <c r="K25" s="116"/>
      <c r="L25" s="116"/>
      <c r="M25" s="4"/>
      <c r="N25" s="121"/>
      <c r="O25" s="116"/>
    </row>
    <row r="26" spans="1:15" x14ac:dyDescent="0.25">
      <c r="A26" s="122" t="s">
        <v>1417</v>
      </c>
      <c r="B26" s="116" t="s">
        <v>1418</v>
      </c>
      <c r="C26" s="116" t="s">
        <v>1372</v>
      </c>
      <c r="D26" s="87" t="s">
        <v>187</v>
      </c>
      <c r="E26" s="87" t="s">
        <v>24</v>
      </c>
      <c r="F26" s="7" t="str">
        <f>IF(AND(D26="Amina",OR(E26="Manual",E26="Assisted Manual")),A26&amp;"_AZ",IF(AND(D26="Amina",OR(E26="De-Novo Merge",E26="Assisted Merge")),A26&amp;"_SA_AZ",IF(AND(D26="Perry",OR(E26="Manual",E26="Assisted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f>
        <v>2017-05-04_G-013_MW</v>
      </c>
      <c r="G26" s="89">
        <v>42905</v>
      </c>
      <c r="H26" s="89" t="s">
        <v>51</v>
      </c>
      <c r="I26" s="116" t="str">
        <f>IF(AND(NOT(OR(H26="",H26="Ø")),NOT(OR(H27="",H27="Ø"))),"Needs to be Split","")</f>
        <v/>
      </c>
      <c r="J26" s="87" t="s">
        <v>2</v>
      </c>
      <c r="K26" s="116" t="s">
        <v>2</v>
      </c>
      <c r="L26" s="116" t="s">
        <v>190</v>
      </c>
      <c r="M26" s="4" t="s">
        <v>1419</v>
      </c>
      <c r="N26" s="121" t="str">
        <f>IF(OR(K26="Untraceable",K26="Incomplete"),"No",IF(K26="Completed","In Progress",""))</f>
        <v>No</v>
      </c>
      <c r="O26" s="116"/>
    </row>
    <row r="27" spans="1:15" x14ac:dyDescent="0.25">
      <c r="A27" s="116"/>
      <c r="B27" s="116"/>
      <c r="C27" s="116"/>
      <c r="D27" s="87" t="str">
        <f>IF(AND(NOT(A26=""),NOT(J26="Untraceable")),"???","")</f>
        <v>???</v>
      </c>
      <c r="E27" s="87"/>
      <c r="F27" s="7" t="str">
        <f>IF(AND(D27="Amina",OR(E27="Manual",E27="Assisted Manual")),A26&amp;"_AZ",IF(AND(D27="Amina",OR(E27="De-Novo Merge",E27="Assisted Merge")),A26&amp;"_SA_AZ",IF(AND(D27="Perry",OR(E27="Manual",E27="Assisted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f>
        <v/>
      </c>
      <c r="G27" s="89"/>
      <c r="H27" s="89"/>
      <c r="I27" s="116"/>
      <c r="J27" s="87"/>
      <c r="K27" s="116"/>
      <c r="L27" s="116"/>
      <c r="M27" s="4"/>
      <c r="N27" s="121"/>
      <c r="O27" s="116"/>
    </row>
    <row r="28" spans="1:15" x14ac:dyDescent="0.25">
      <c r="A28" s="122" t="s">
        <v>1420</v>
      </c>
      <c r="B28" s="116" t="s">
        <v>1421</v>
      </c>
      <c r="C28" s="116" t="s">
        <v>1372</v>
      </c>
      <c r="D28" s="87" t="s">
        <v>32</v>
      </c>
      <c r="E28" s="87" t="s">
        <v>24</v>
      </c>
      <c r="F28" s="7" t="str">
        <f>IF(AND(D28="Amina",OR(E28="Manual",E28="Assisted Manual")),A28&amp;"_AZ",IF(AND(D28="Amina",OR(E28="De-Novo Merge",E28="Assisted Merge")),A28&amp;"_SA_AZ",IF(AND(D28="Perry",OR(E28="Manual",E28="Assisted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f>
        <v>2017-05-04_G-014_AZ</v>
      </c>
      <c r="G28" s="89">
        <v>42906</v>
      </c>
      <c r="H28" s="89" t="s">
        <v>51</v>
      </c>
      <c r="I28" s="116" t="str">
        <f>IF(AND(NOT(OR(H28="",H28="Ø")),NOT(OR(H29="",H29="Ø"))),"Needs to be Split","")</f>
        <v/>
      </c>
      <c r="J28" s="87" t="s">
        <v>2</v>
      </c>
      <c r="K28" s="116" t="s">
        <v>2</v>
      </c>
      <c r="L28" s="116" t="s">
        <v>190</v>
      </c>
      <c r="M28" s="4" t="s">
        <v>1422</v>
      </c>
      <c r="N28" s="121" t="str">
        <f>IF(OR(K28="Untraceable",K28="Incomplete"),"No",IF(K28="Completed","In Progress",""))</f>
        <v>No</v>
      </c>
      <c r="O28" s="116"/>
    </row>
    <row r="29" spans="1:15" x14ac:dyDescent="0.25">
      <c r="A29" s="116"/>
      <c r="B29" s="116"/>
      <c r="C29" s="116"/>
      <c r="D29" s="87" t="str">
        <f>IF(AND(NOT(A28=""),NOT(J28="Untraceable")),"???","")</f>
        <v>???</v>
      </c>
      <c r="E29" s="87"/>
      <c r="F29" s="7" t="str">
        <f>IF(AND(D29="Amina",OR(E29="Manual",E29="Assisted Manual")),A28&amp;"_AZ",IF(AND(D29="Amina",OR(E29="De-Novo Merge",E29="Assisted Merge")),A28&amp;"_SA_AZ",IF(AND(D29="Perry",OR(E29="Manual",E29="Assisted Manual")),A28&amp;"_PB",IF(AND(D29="Perry",OR(E29="De-Novo Merge",E29="Assisted Merge")),A28&amp;"_SA_PB",IF(AND(D29="Gina",OR(E29="Manual",E29="Assisted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f>
        <v/>
      </c>
      <c r="G29" s="89"/>
      <c r="H29" s="89"/>
      <c r="I29" s="116"/>
      <c r="J29" s="87"/>
      <c r="K29" s="116"/>
      <c r="L29" s="116"/>
      <c r="M29" s="4"/>
      <c r="N29" s="121"/>
      <c r="O29" s="116"/>
    </row>
    <row r="30" spans="1:15" x14ac:dyDescent="0.25">
      <c r="A30" s="122" t="s">
        <v>1423</v>
      </c>
      <c r="B30" s="116" t="s">
        <v>1424</v>
      </c>
      <c r="C30" s="116" t="s">
        <v>465</v>
      </c>
      <c r="D30" s="87" t="s">
        <v>113</v>
      </c>
      <c r="E30" s="87" t="s">
        <v>24</v>
      </c>
      <c r="F30" s="7" t="str">
        <f>IF(AND(D30="Amina",OR(E30="Manual",E30="Assisted Manual")),A30&amp;"_AZ",IF(AND(D30="Amina",OR(E30="De-Novo Merge",E30="Assisted Merge")),A30&amp;"_SA_AZ",IF(AND(D30="Perry",OR(E30="Manual",E30="Assisted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f>
        <v>2017-05-04_G-015_DR</v>
      </c>
      <c r="G30" s="89">
        <v>42906</v>
      </c>
      <c r="H30" s="89" t="s">
        <v>51</v>
      </c>
      <c r="I30" s="116" t="str">
        <f>IF(AND(NOT(OR(H30="",H30="Ø")),NOT(OR(H31="",H31="Ø"))),"Needs to be Split","")</f>
        <v/>
      </c>
      <c r="J30" s="87" t="s">
        <v>2</v>
      </c>
      <c r="K30" s="116" t="s">
        <v>2</v>
      </c>
      <c r="L30" s="116" t="s">
        <v>190</v>
      </c>
      <c r="M30" s="6" t="s">
        <v>1425</v>
      </c>
      <c r="N30" s="121" t="str">
        <f>IF(OR(K30="Untraceable",K30="Incomplete"),"No",IF(K30="Completed","In Progress",""))</f>
        <v>No</v>
      </c>
      <c r="O30" s="116"/>
    </row>
    <row r="31" spans="1:15" x14ac:dyDescent="0.25">
      <c r="A31" s="116"/>
      <c r="B31" s="116"/>
      <c r="C31" s="116"/>
      <c r="D31" s="87"/>
      <c r="E31" s="87"/>
      <c r="F31" s="7" t="str">
        <f>IF(AND(D31="Amina",OR(E31="Manual",E31="Assisted Manual")),A30&amp;"_AZ",IF(AND(D31="Amina",OR(E31="De-Novo Merge",E31="Assisted Merge")),A30&amp;"_SA_AZ",IF(AND(D31="Perry",OR(E31="Manual",E31="Assisted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f>
        <v/>
      </c>
      <c r="G31" s="89"/>
      <c r="H31" s="89"/>
      <c r="I31" s="116"/>
      <c r="J31" s="87" t="str">
        <f>IF(AND(NOT(OR(G31="",G31="Ø")),H31=""),"In Progress",IF(AND(NOT(OR(H31="Ø",H31="")),NOT(OR(G31="Ø",G31=""))),"Completed",IF(AND(NOT(A30=""),NOT(OR(D31="",D31="???")),G31=""),"Waiting",IF(D31="???","Waiting",""))))</f>
        <v/>
      </c>
      <c r="K31" s="116"/>
      <c r="L31" s="116"/>
      <c r="M31" s="4"/>
      <c r="N31" s="121"/>
      <c r="O31" s="116"/>
    </row>
    <row r="32" spans="1:15" x14ac:dyDescent="0.25">
      <c r="A32" s="122" t="s">
        <v>1426</v>
      </c>
      <c r="B32" s="116" t="s">
        <v>1427</v>
      </c>
      <c r="C32" s="116" t="s">
        <v>465</v>
      </c>
      <c r="D32" s="87" t="s">
        <v>32</v>
      </c>
      <c r="E32" s="87" t="s">
        <v>24</v>
      </c>
      <c r="F32" s="7" t="str">
        <f>IF(AND(D32="Amina",OR(E32="Manual",E32="Assisted Manual")),A32&amp;"_AZ",IF(AND(D32="Amina",OR(E32="De-Novo Merge",E32="Assisted Merge")),A32&amp;"_SA_AZ",IF(AND(D32="Perry",OR(E32="Manual",E32="Assisted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f>
        <v>2017-05-04_G-016_AZ</v>
      </c>
      <c r="G32" s="89">
        <v>42906</v>
      </c>
      <c r="H32" s="89" t="s">
        <v>51</v>
      </c>
      <c r="I32" s="116" t="str">
        <f>IF(AND(NOT(OR(H32="",H32="Ø")),NOT(OR(H33="",H33="Ø"))),"Needs to be Split","")</f>
        <v/>
      </c>
      <c r="J32" s="87" t="s">
        <v>2</v>
      </c>
      <c r="K32" s="116" t="s">
        <v>2</v>
      </c>
      <c r="L32" s="116" t="s">
        <v>190</v>
      </c>
      <c r="M32" s="4" t="s">
        <v>1428</v>
      </c>
      <c r="N32" s="121" t="str">
        <f>IF(OR(K32="Untraceable",K32="Incomplete"),"No",IF(K32="Completed","In Progress",""))</f>
        <v>No</v>
      </c>
      <c r="O32" s="116"/>
    </row>
    <row r="33" spans="1:15" x14ac:dyDescent="0.25">
      <c r="A33" s="116"/>
      <c r="B33" s="116"/>
      <c r="C33" s="116"/>
      <c r="D33" s="87" t="str">
        <f>IF(AND(NOT(A32=""),NOT(J32="Untraceable")),"???","")</f>
        <v>???</v>
      </c>
      <c r="E33" s="87"/>
      <c r="F33" s="7" t="str">
        <f>IF(AND(D33="Amina",OR(E33="Manual",E33="Assisted Manual")),A32&amp;"_AZ",IF(AND(D33="Amina",OR(E33="De-Novo Merge",E33="Assisted Merge")),A32&amp;"_SA_AZ",IF(AND(D33="Perry",OR(E33="Manual",E33="Assisted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f>
        <v/>
      </c>
      <c r="G33" s="89"/>
      <c r="H33" s="89"/>
      <c r="I33" s="116"/>
      <c r="J33" s="87"/>
      <c r="K33" s="116"/>
      <c r="L33" s="116"/>
      <c r="M33" s="4"/>
      <c r="N33" s="121"/>
      <c r="O33" s="116"/>
    </row>
    <row r="34" spans="1:15" x14ac:dyDescent="0.25">
      <c r="A34" s="122" t="s">
        <v>1429</v>
      </c>
      <c r="B34" s="116" t="s">
        <v>1430</v>
      </c>
      <c r="C34" s="116"/>
      <c r="D34" s="87" t="s">
        <v>161</v>
      </c>
      <c r="E34" s="87" t="s">
        <v>24</v>
      </c>
      <c r="F34" s="7" t="str">
        <f>IF(AND(D34="Amina",OR(E34="Manual",E34="Assisted Manual")),A34&amp;"_AZ",IF(AND(D34="Amina",OR(E34="De-Novo Merge",E34="Assisted Merge")),A34&amp;"_SA_AZ",IF(AND(D34="Perry",OR(E34="Manual",E34="Assisted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f>
        <v>2017-05-04_G-017_BD</v>
      </c>
      <c r="G34" s="89">
        <v>42908</v>
      </c>
      <c r="H34" s="89" t="s">
        <v>51</v>
      </c>
      <c r="I34" s="116" t="str">
        <f>IF(AND(NOT(OR(H34="",H34="Ø")),NOT(OR(H35="",H35="Ø"))),"Needs to be Split","")</f>
        <v/>
      </c>
      <c r="J34" s="87" t="s">
        <v>1</v>
      </c>
      <c r="K34" s="116" t="str">
        <f>IF(AND(NOT(OR(H34="Ø",H34="")),I34="Split"),"In Progress",IF(AND(NOT(OR(H34="Ø",H34="")),I34="Needs to be Split"),"Waiting",IF(AND(J34="Review",J35="Review"),"Review",IF(OR(AND(J34="Review",J35="Incomplete"),AND(J34="Incomplete",J35="Review")),"Review",IF(OR(AND(J34="Untraceable",J35="Review"),AND(J34="Review",J35="Untraceable")),"Review",IF(OR(AND(J34="Review",J35="Completed"),AND(J34="Completed",J35="Review")),"Review",IF(OR(AND(J34="Other",J35="Review"),AND(J34="Review",J35="Other")),"Review",IF(OR(AND(J34="Other",J35="Incomplete"),AND(J34="Incomplete",J35="Other")),"Review",IF(OR(AND(J34="Other",J35="Untraceable"),AND(J34="Untraceable",J35="Other")),"Review",IF(OR(AND(J34="Other",J35="Completed"),AND(J34="Completed",J35="Other")),"Review",IF(AND(J34="Waiting",J35="Waiting"),"Waiting",IF(OR(AND(J34="Review",J35="Waiting"),AND(J34="Waiting",J35="Review")),"Waiting",IF(OR(AND(J34="Other",J35="Waiting"),AND(J34="Waiting",J35="Other")),"Waiting",IF(OR(AND(J34="Incomplete",J35="Waiting"),AND(J34="Waiting",J35="Incomplete")),"Waiting",IF(OR(AND(J34="Completed",J35="Waiting"),AND(J34="Waiting",J35="Completed")),"Waiting",IF(OR(J34="In Progress",J35="In Progress"),"In Progress",IF(OR(AND(J34="Completed",J35="Untraceable"),AND(J34="Untraceable",J35="Completed")),"Review",IF(OR(AND(J34="Completed",J35="Incomplete"),AND(J34="Incomplete",J35="Completed")),"Review",IF(OR(AND(J34="Incomplete",J35="Untraceable"),AND(J34="Untraceable",J35="Incomplete")),"Untraceable",IF(AND(NOT(OR(H34="Ø",H34="")),NOT(OR(H35="Ø",H35="")),I34=""),"In Progress",IF(AND(J34="Untraceable",J35="Untraceable"),"Untraceable",IF(AND(NOT(OR(H34="Ø",H34="")),NOT(OR(H35="Ø",H35="")),NOT(OR(I34="Ø",I34="",I34="Split",I34="Needs to be Split"))),"Completed",IF(AND(J34="Incomplete",J35="Incomplete"),"Incomplete",IF(AND(J34="Other",J35="Other"),"Review",IF(AND(J34="Untraceable",J35=""),"Untraceable","")))))))))))))))))))))))))</f>
        <v>Untraceable</v>
      </c>
      <c r="L34" s="116" t="str">
        <f>IF(OR(K34="Untraceable"),"Ignore",IF(OR(K34="Incomplete",K34="Completed"),"Waiting",IF(OR(K34="Waiting",K34="In Progress",K34="Review",K34="Other"),"HOLD","")))</f>
        <v>Ignore</v>
      </c>
      <c r="M34" s="4" t="s">
        <v>1431</v>
      </c>
      <c r="N34" s="121" t="str">
        <f>IF(OR(K34="Untraceable",K34="Incomplete"),"No",IF(K34="Completed","In Progress",""))</f>
        <v>No</v>
      </c>
      <c r="O34" s="116"/>
    </row>
    <row r="35" spans="1:15" x14ac:dyDescent="0.25">
      <c r="A35" s="116"/>
      <c r="B35" s="116"/>
      <c r="C35" s="116"/>
      <c r="D35" s="87" t="str">
        <f>IF(AND(NOT(A34=""),NOT(J34="Untraceable")),"???","")</f>
        <v/>
      </c>
      <c r="E35" s="87"/>
      <c r="F35" s="7" t="str">
        <f>IF(AND(D35="Amina",OR(E35="Manual",E35="Assisted Manual")),A34&amp;"_AZ",IF(AND(D35="Amina",OR(E35="De-Novo Merge",E35="Assisted Merge")),A34&amp;"_SA_AZ",IF(AND(D35="Perry",OR(E35="Manual",E35="Assisted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f>
        <v/>
      </c>
      <c r="G35" s="89"/>
      <c r="H35" s="89"/>
      <c r="I35" s="116"/>
      <c r="J35" s="87" t="str">
        <f>IF(AND(NOT(OR(G35="",G35="Ø")),H35=""),"In Progress",IF(AND(NOT(OR(H35="Ø",H35="")),NOT(OR(G35="Ø",G35=""))),"Completed",IF(AND(NOT(A34=""),NOT(OR(D35="",D35="???")),G35=""),"Waiting",IF(D35="???","Waiting",""))))</f>
        <v/>
      </c>
      <c r="K35" s="116"/>
      <c r="L35" s="116"/>
      <c r="M35" s="4"/>
      <c r="N35" s="121"/>
      <c r="O35" s="116"/>
    </row>
    <row r="36" spans="1:15" x14ac:dyDescent="0.25">
      <c r="A36" s="122" t="s">
        <v>1432</v>
      </c>
      <c r="B36" s="116" t="s">
        <v>1433</v>
      </c>
      <c r="C36" s="116" t="s">
        <v>1372</v>
      </c>
      <c r="D36" s="87" t="s">
        <v>113</v>
      </c>
      <c r="E36" s="87" t="s">
        <v>24</v>
      </c>
      <c r="F36" s="7" t="str">
        <f>IF(AND(D36="Amina",OR(E36="Manual",E36="Assisted Manual")),A36&amp;"_AZ",IF(AND(D36="Amina",OR(E36="De-Novo Merge",E36="Assisted Merge")),A36&amp;"_SA_AZ",IF(AND(D36="Perry",OR(E36="Manual",E36="Assisted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f>
        <v>2017-05-04_G-018_DR</v>
      </c>
      <c r="G36" s="89">
        <v>42906</v>
      </c>
      <c r="H36" s="89" t="s">
        <v>51</v>
      </c>
      <c r="I36" s="116" t="str">
        <f>IF(AND(NOT(OR(H36="",H36="Ø")),NOT(OR(H37="",H37="Ø"))),"Needs to be Split","")</f>
        <v/>
      </c>
      <c r="J36" s="87" t="s">
        <v>2</v>
      </c>
      <c r="K36" s="116" t="s">
        <v>2</v>
      </c>
      <c r="L36" s="116" t="s">
        <v>190</v>
      </c>
      <c r="M36" s="4" t="s">
        <v>1434</v>
      </c>
      <c r="N36" s="121" t="str">
        <f>IF(OR(K36="Untraceable",K36="Incomplete"),"No",IF(K36="Completed","In Progress",""))</f>
        <v>No</v>
      </c>
      <c r="O36" s="116"/>
    </row>
    <row r="37" spans="1:15" x14ac:dyDescent="0.25">
      <c r="A37" s="116"/>
      <c r="B37" s="116"/>
      <c r="C37" s="116"/>
      <c r="D37" s="87"/>
      <c r="E37" s="87"/>
      <c r="F37" s="7" t="str">
        <f>IF(AND(D37="Amina",OR(E37="Manual",E37="Assisted Manual")),A36&amp;"_AZ",IF(AND(D37="Amina",OR(E37="De-Novo Merge",E37="Assisted Merge")),A36&amp;"_SA_AZ",IF(AND(D37="Perry",OR(E37="Manual",E37="Assisted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f>
        <v/>
      </c>
      <c r="G37" s="89"/>
      <c r="H37" s="89"/>
      <c r="I37" s="116"/>
      <c r="J37" s="87" t="str">
        <f>IF(AND(NOT(OR(G37="",G37="Ø")),H37=""),"In Progress",IF(AND(NOT(OR(H37="Ø",H37="")),NOT(OR(G37="Ø",G37=""))),"Completed",IF(AND(NOT(A36=""),NOT(OR(D37="",D37="???")),G37=""),"Waiting",IF(D37="???","Waiting",""))))</f>
        <v/>
      </c>
      <c r="K37" s="116"/>
      <c r="L37" s="116"/>
      <c r="M37" s="4"/>
      <c r="N37" s="121"/>
      <c r="O37" s="116"/>
    </row>
    <row r="38" spans="1:15" x14ac:dyDescent="0.25">
      <c r="A38" s="122" t="s">
        <v>1435</v>
      </c>
      <c r="B38" s="116" t="s">
        <v>1436</v>
      </c>
      <c r="C38" s="116" t="s">
        <v>1372</v>
      </c>
      <c r="D38" s="87" t="s">
        <v>113</v>
      </c>
      <c r="E38" s="87" t="s">
        <v>24</v>
      </c>
      <c r="F38" s="7" t="str">
        <f>IF(AND(D38="Amina",OR(E38="Manual",E38="Assisted Manual")),A38&amp;"_AZ",IF(AND(D38="Amina",OR(E38="De-Novo Merge",E38="Assisted Merge")),A38&amp;"_SA_AZ",IF(AND(D38="Perry",OR(E38="Manual",E38="Assisted Manual")),A38&amp;"_PB",IF(AND(D38="Perry",OR(E38="De-Novo Merge",E38="Assisted Merge")),A38&amp;"_SA_PB",IF(AND(D38="Gina",OR(E38="Manual",E38="Assisted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f>
        <v>2017-05-04_G-019_DR</v>
      </c>
      <c r="G38" s="89">
        <v>42906</v>
      </c>
      <c r="H38" s="89" t="s">
        <v>51</v>
      </c>
      <c r="I38" s="116" t="str">
        <f>IF(AND(NOT(OR(H38="",H38="Ø")),NOT(OR(H39="",H39="Ø"))),"Needs to be Split","")</f>
        <v/>
      </c>
      <c r="J38" s="87" t="s">
        <v>2</v>
      </c>
      <c r="K38" s="116" t="s">
        <v>2</v>
      </c>
      <c r="L38" s="116" t="s">
        <v>190</v>
      </c>
      <c r="M38" s="4" t="s">
        <v>1437</v>
      </c>
      <c r="N38" s="121" t="str">
        <f>IF(OR(K38="Untraceable",K38="Incomplete"),"No",IF(K38="Completed","In Progress",""))</f>
        <v>No</v>
      </c>
      <c r="O38" s="116"/>
    </row>
    <row r="39" spans="1:15" x14ac:dyDescent="0.25">
      <c r="A39" s="116"/>
      <c r="B39" s="116"/>
      <c r="C39" s="116"/>
      <c r="D39" s="87"/>
      <c r="E39" s="87"/>
      <c r="F39" s="7" t="str">
        <f>IF(AND(D39="Amina",OR(E39="Manual",E39="Assisted Manual")),A38&amp;"_AZ",IF(AND(D39="Amina",OR(E39="De-Novo Merge",E39="Assisted Merge")),A38&amp;"_SA_AZ",IF(AND(D39="Perry",OR(E39="Manual",E39="Assisted Manual")),A38&amp;"_PB",IF(AND(D39="Perry",OR(E39="De-Novo Merge",E39="Assisted Merge")),A38&amp;"_SA_PB",IF(AND(D39="Gina",OR(E39="Manual",E39="Assisted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f>
        <v/>
      </c>
      <c r="G39" s="89"/>
      <c r="H39" s="89"/>
      <c r="I39" s="124"/>
      <c r="J39" s="87" t="str">
        <f>IF(AND(NOT(OR(G39="",G39="Ø")),H39=""),"In Progress",IF(AND(NOT(OR(H39="Ø",H39="")),NOT(OR(G39="Ø",G39=""))),"Completed",IF(AND(NOT(A38=""),NOT(OR(D39="",D39="???")),G39=""),"Waiting",IF(D39="???","Waiting",""))))</f>
        <v/>
      </c>
      <c r="K39" s="116"/>
      <c r="L39" s="116"/>
      <c r="M39" s="4"/>
      <c r="N39" s="121"/>
      <c r="O39" s="116"/>
    </row>
    <row r="40" spans="1:15" x14ac:dyDescent="0.25">
      <c r="A40" s="122" t="s">
        <v>1438</v>
      </c>
      <c r="B40" s="116" t="s">
        <v>1439</v>
      </c>
      <c r="C40" s="116" t="s">
        <v>1372</v>
      </c>
      <c r="D40" s="87" t="s">
        <v>113</v>
      </c>
      <c r="E40" s="87" t="s">
        <v>24</v>
      </c>
      <c r="F40" s="7" t="str">
        <f>IF(AND(D40="Amina",OR(E40="Manual",E40="Assisted Manual")),A40&amp;"_AZ",IF(AND(D40="Amina",OR(E40="De-Novo Merge",E40="Assisted Merge")),A40&amp;"_SA_AZ",IF(AND(D40="Perry",OR(E40="Manual",E40="Assisted Manual")),A40&amp;"_PB",IF(AND(D40="Perry",OR(E40="De-Novo Merge",E40="Assisted Merge")),A40&amp;"_SA_PB",IF(AND(D40="Gina",OR(E40="Manual",E40="Assisted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f>
        <v>2017-05-04_G-020_DR</v>
      </c>
      <c r="G40" s="89">
        <v>42906</v>
      </c>
      <c r="H40" s="66" t="s">
        <v>51</v>
      </c>
      <c r="I40" s="116" t="str">
        <f>IF(AND(NOT(OR(H40="",H40="Ø")),NOT(OR(H41="",H41="Ø"))),"Needs to be Split","")</f>
        <v/>
      </c>
      <c r="J40" s="102" t="s">
        <v>2</v>
      </c>
      <c r="K40" s="116" t="str">
        <f>IF(AND(NOT(OR(H40="Ø",H40="")),I40="Split"),"In Progress",IF(AND(NOT(OR(H40="Ø",H40="")),I40="Needs to be Split"),"Waiting",IF(AND(J40="Review",J41="Review"),"Review",IF(OR(AND(J40="Review",J41="Incomplete"),AND(J40="Incomplete",J41="Review")),"Review",IF(OR(AND(J40="Untraceable",J41="Review"),AND(J40="Review",J41="Untraceable")),"Review",IF(OR(AND(J40="Review",J41="Completed"),AND(J40="Completed",J41="Review")),"Review",IF(OR(AND(J40="Other",J41="Review"),AND(J40="Review",J41="Other")),"Review",IF(OR(AND(J40="Other",J41="Incomplete"),AND(J40="Incomplete",J41="Other")),"Review",IF(OR(AND(J40="Other",J41="Untraceable"),AND(J40="Untraceable",J41="Other")),"Review",IF(OR(AND(J40="Other",J41="Completed"),AND(J40="Completed",J41="Other")),"Review",IF(AND(J40="Waiting",J41="Waiting"),"Waiting",IF(OR(AND(J40="Review",J41="Waiting"),AND(J40="Waiting",J41="Review")),"Waiting",IF(OR(AND(J40="Other",J41="Waiting"),AND(J40="Waiting",J41="Other")),"Waiting",IF(OR(AND(J40="Incomplete",J41="Waiting"),AND(J40="Waiting",J41="Incomplete")),"Waiting",IF(OR(AND(J40="Completed",J41="Waiting"),AND(J40="Waiting",J41="Completed")),"Waiting",IF(OR(J40="In Progress",J41="In Progress"),"In Progress",IF(OR(AND(J40="Completed",J41="Untraceable"),AND(J40="Untraceable",J41="Completed")),"Review",IF(OR(AND(J40="Completed",J41="Incomplete"),AND(J40="Incomplete",J41="Completed")),"Review",IF(OR(AND(J40="Incomplete",J41="Untraceable"),AND(J40="Untraceable",J41="Incomplete")),"Untraceable",IF(AND(NOT(OR(H40="Ø",H40="")),NOT(OR(H41="Ø",H41="")),I40=""),"In Progress",IF(AND(J40="Untraceable",J41="Untraceable"),"Untraceable",IF(AND(NOT(OR(H40="Ø",H40="")),NOT(OR(H41="Ø",H41="")),NOT(OR(I40="Ø",I40="",I40="Split",I40="Needs to be Split"))),"Completed",IF(AND(J40="Incomplete",J41="Incomplete"),"Incomplete",IF(AND(J40="Other",J41="Other"),"Review",IF(AND(J40="Untraceable",J41=""),"Untraceable","")))))))))))))))))))))))))</f>
        <v>Incomplete</v>
      </c>
      <c r="L40" s="116" t="s">
        <v>190</v>
      </c>
      <c r="M40" s="4" t="s">
        <v>1440</v>
      </c>
      <c r="N40" s="121" t="str">
        <f>IF(OR(K40="Untraceable",K40="Incomplete"),"No",IF(K40="Completed","In Progress",""))</f>
        <v>No</v>
      </c>
      <c r="O40" s="116"/>
    </row>
    <row r="41" spans="1:15" x14ac:dyDescent="0.25">
      <c r="A41" s="116"/>
      <c r="B41" s="116"/>
      <c r="C41" s="116"/>
      <c r="D41" s="87" t="str">
        <f>IF(AND(NOT(A40=""),NOT(J40="Untraceable")),"???","")</f>
        <v>???</v>
      </c>
      <c r="E41" s="87"/>
      <c r="F41" s="7" t="str">
        <f>IF(AND(D41="Amina",OR(E41="Manual",E41="Assisted Manual")),A40&amp;"_AZ",IF(AND(D41="Amina",OR(E41="De-Novo Merge",E41="Assisted Merge")),A40&amp;"_SA_AZ",IF(AND(D41="Perry",OR(E41="Manual",E41="Assisted Manual")),A40&amp;"_PB",IF(AND(D41="Perry",OR(E41="De-Novo Merge",E41="Assisted Merge")),A40&amp;"_SA_PB",IF(AND(D41="Gina",OR(E41="Manual",E41="Assisted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f>
        <v/>
      </c>
      <c r="G41" s="89"/>
      <c r="H41" s="66"/>
      <c r="I41" s="116"/>
      <c r="J41" s="102" t="s">
        <v>2</v>
      </c>
      <c r="K41" s="116"/>
      <c r="L41" s="116"/>
      <c r="M41" s="4"/>
      <c r="N41" s="121"/>
      <c r="O41" s="116"/>
    </row>
    <row r="42" spans="1:15" x14ac:dyDescent="0.25">
      <c r="A42" s="116" t="s">
        <v>1441</v>
      </c>
      <c r="B42" s="117" t="s">
        <v>1442</v>
      </c>
      <c r="C42" s="116" t="s">
        <v>1001</v>
      </c>
      <c r="D42" s="87" t="s">
        <v>161</v>
      </c>
      <c r="E42" s="87" t="s">
        <v>1399</v>
      </c>
      <c r="F42" s="7" t="str">
        <f>IF(AND(D42="Amina",OR(E42="Manual",E42="Assisted Manual")),A42&amp;"_AZ",IF(AND(D42="Amina",OR(E42="De-Novo Merge",E42="Assisted Merge")),A42&amp;"_SA_AZ",IF(AND(D42="Perry",OR(E42="Manual",E42="Assisted Manual")),A42&amp;"_PB",IF(AND(D42="Perry",OR(E42="De-Novo Merge",E42="Assisted Merge")),A42&amp;"_SA_PB",IF(AND(D42="Gina",OR(E42="Manual",E42="Assisted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f>
        <v>2017-05-04_G-021_SA_BD</v>
      </c>
      <c r="G42" s="89">
        <v>42908</v>
      </c>
      <c r="H42" s="66">
        <v>42909</v>
      </c>
      <c r="I42" s="118">
        <v>42928</v>
      </c>
      <c r="J42" s="102" t="str">
        <f>IF(AND(NOT(OR(G42="",G42="Ø")),H42=""),"In Progress",IF(AND(NOT(OR(H42="Ø",H42="")),NOT(OR(G42="Ø",G42=""))),"Completed",IF(AND(NOT(A42=""),NOT(OR(D42="",D42="???")),G42=""),"Waiting",IF(D42="???","Waiting",""))))</f>
        <v>Completed</v>
      </c>
      <c r="K42" s="116" t="str">
        <f>IF(AND(NOT(OR(H42="Ø",H42="")),I42="Split"),"In Progress",IF(AND(NOT(OR(H42="Ø",H42="")),I42="Needs to be Split"),"Waiting",IF(AND(J42="Review",J43="Review"),"Review",IF(OR(AND(J42="Review",J43="Incomplete"),AND(J42="Incomplete",J43="Review")),"Review",IF(OR(AND(J42="Untraceable",J43="Review"),AND(J42="Review",J43="Untraceable")),"Review",IF(OR(AND(J42="Review",J43="Completed"),AND(J42="Completed",J43="Review")),"Review",IF(OR(AND(J42="Other",J43="Review"),AND(J42="Review",J43="Other")),"Review",IF(OR(AND(J42="Other",J43="Incomplete"),AND(J42="Incomplete",J43="Other")),"Review",IF(OR(AND(J42="Other",J43="Untraceable"),AND(J42="Untraceable",J43="Other")),"Review",IF(OR(AND(J42="Other",J43="Completed"),AND(J42="Completed",J43="Other")),"Review",IF(AND(J42="Waiting",J43="Waiting"),"Waiting",IF(OR(AND(J42="Review",J43="Waiting"),AND(J42="Waiting",J43="Review")),"Waiting",IF(OR(AND(J42="Other",J43="Waiting"),AND(J42="Waiting",J43="Other")),"Waiting",IF(OR(AND(J42="Incomplete",J43="Waiting"),AND(J42="Waiting",J43="Incomplete")),"Waiting",IF(OR(AND(J42="Completed",J43="Waiting"),AND(J42="Waiting",J43="Completed")),"Waiting",IF(OR(J42="In Progress",J43="In Progress"),"In Progress",IF(OR(AND(J42="Completed",J43="Untraceable"),AND(J42="Untraceable",J43="Completed")),"Review",IF(OR(AND(J42="Completed",J43="Incomplete"),AND(J42="Incomplete",J43="Completed")),"Review",IF(OR(AND(J42="Incomplete",J43="Untraceable"),AND(J42="Untraceable",J43="Incomplete")),"Untraceable",IF(AND(NOT(OR(H42="Ø",H42="")),NOT(OR(H43="Ø",H43="")),I42=""),"In Progress",IF(AND(J42="Untraceable",J43="Untraceable"),"Untraceable",IF(AND(NOT(OR(H42="Ø",H42="")),NOT(OR(H43="Ø",H43="")),NOT(OR(I42="Ø",I42="",I42="Split",I42="Needs to be Split"))),"Completed",IF(AND(J42="Incomplete",J43="Incomplete"),"Incomplete",IF(AND(J42="Other",J43="Other"),"Review",IF(AND(J42="Untraceable",J43=""),"Untraceable","")))))))))))))))))))))))))</f>
        <v>Completed</v>
      </c>
      <c r="L42" s="116" t="s">
        <v>0</v>
      </c>
      <c r="M42" s="4" t="s">
        <v>1443</v>
      </c>
      <c r="N42" s="121" t="s">
        <v>25</v>
      </c>
      <c r="O42" s="116" t="s">
        <v>1444</v>
      </c>
    </row>
    <row r="43" spans="1:15" x14ac:dyDescent="0.25">
      <c r="A43" s="116"/>
      <c r="B43" s="116"/>
      <c r="C43" s="116"/>
      <c r="D43" s="87" t="s">
        <v>32</v>
      </c>
      <c r="E43" s="87" t="s">
        <v>1379</v>
      </c>
      <c r="F43" s="7" t="str">
        <f>IF(AND(D43="Amina",OR(E43="Manual",E43="Assisted Manual")),A42&amp;"_AZ",IF(AND(D43="Amina",OR(E43="De-Novo Merge",E43="Assisted Merge")),A42&amp;"_SA_AZ",IF(AND(D43="Perry",OR(E43="Manual",E43="Assisted Manual")),A42&amp;"_PB",IF(AND(D43="Perry",OR(E43="De-Novo Merge",E43="Assisted Merge")),A42&amp;"_SA_PB",IF(AND(D43="Gina",OR(E43="Manual",E43="Assisted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f>
        <v>2017-05-04_G-021_SA_AZ</v>
      </c>
      <c r="G43" s="89">
        <v>42922</v>
      </c>
      <c r="H43" s="66">
        <v>42927</v>
      </c>
      <c r="I43" s="116"/>
      <c r="J43" s="102" t="str">
        <f>IF(AND(NOT(OR(G43="",G43="Ø")),H43=""),"In Progress",IF(AND(NOT(OR(H43="Ø",H43="")),NOT(OR(G43="Ø",G43=""))),"Completed",IF(AND(NOT(A42=""),NOT(OR(D43="",D43="???")),G43=""),"Waiting",IF(D43="???","Waiting",""))))</f>
        <v>Completed</v>
      </c>
      <c r="K43" s="116"/>
      <c r="L43" s="116"/>
      <c r="M43" s="4"/>
      <c r="N43" s="121"/>
      <c r="O43" s="116"/>
    </row>
    <row r="44" spans="1:15" x14ac:dyDescent="0.25">
      <c r="A44" s="116" t="s">
        <v>1445</v>
      </c>
      <c r="B44" s="117" t="s">
        <v>1446</v>
      </c>
      <c r="C44" s="116" t="s">
        <v>465</v>
      </c>
      <c r="D44" s="87" t="s">
        <v>187</v>
      </c>
      <c r="E44" s="87" t="s">
        <v>24</v>
      </c>
      <c r="F44" s="7" t="str">
        <f>IF(AND(D44="Amina",OR(E44="Manual",E44="Assisted Manual")),A44&amp;"_AZ",IF(AND(D44="Amina",OR(E44="De-Novo Merge",E44="Assisted Merge")),A44&amp;"_SA_AZ",IF(AND(D44="Perry",OR(E44="Manual",E44="Assisted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f>
        <v>2017-05-04_G-022_MW</v>
      </c>
      <c r="G44" s="89">
        <v>42905</v>
      </c>
      <c r="H44" s="66">
        <v>42905</v>
      </c>
      <c r="I44" s="118">
        <v>42928</v>
      </c>
      <c r="J44" s="102" t="s">
        <v>0</v>
      </c>
      <c r="K44" s="116" t="s">
        <v>0</v>
      </c>
      <c r="L44" s="116" t="s">
        <v>0</v>
      </c>
      <c r="M44" s="4" t="s">
        <v>1447</v>
      </c>
      <c r="N44" s="121" t="s">
        <v>25</v>
      </c>
      <c r="O44" s="116" t="s">
        <v>1448</v>
      </c>
    </row>
    <row r="45" spans="1:15" x14ac:dyDescent="0.25">
      <c r="A45" s="116"/>
      <c r="B45" s="116"/>
      <c r="C45" s="116"/>
      <c r="D45" s="87" t="s">
        <v>23</v>
      </c>
      <c r="E45" s="87" t="s">
        <v>1379</v>
      </c>
      <c r="F45" s="7" t="str">
        <f>IF(AND(D45="Amina",OR(E45="Manual",E45="Assisted Manual")),A44&amp;"_AZ",IF(AND(D45="Amina",OR(E45="De-Novo Merge",E45="Assisted Merge")),A44&amp;"_SA_AZ",IF(AND(D45="Perry",OR(E45="Manual",E45="Assisted Manual")),A44&amp;"_PB",IF(AND(D45="Perry",OR(E45="De-Novo Merge",E45="Assisted Merge")),A44&amp;"_SA_PB",IF(AND(D45="Gina",OR(E45="Manual",E45="Assisted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f>
        <v>2017-05-04_G-022_SA_CA</v>
      </c>
      <c r="G45" s="89">
        <v>42921</v>
      </c>
      <c r="H45" s="66">
        <v>42921</v>
      </c>
      <c r="I45" s="116"/>
      <c r="J45" s="102" t="str">
        <f>IF(AND(NOT(OR(G45="",G45="Ø")),H45=""),"In Progress",IF(AND(NOT(OR(H45="Ø",H45="")),NOT(OR(G45="Ø",G45=""))),"Completed",IF(AND(NOT(A44=""),NOT(OR(D45="",D45="???")),G45=""),"Waiting",IF(D45="???","Waiting",""))))</f>
        <v>Completed</v>
      </c>
      <c r="K45" s="116"/>
      <c r="L45" s="116"/>
      <c r="M45" s="4" t="s">
        <v>1449</v>
      </c>
      <c r="N45" s="121"/>
      <c r="O45" s="116"/>
    </row>
    <row r="46" spans="1:15" x14ac:dyDescent="0.25">
      <c r="A46" s="116" t="s">
        <v>1450</v>
      </c>
      <c r="B46" s="117" t="s">
        <v>1451</v>
      </c>
      <c r="C46" s="116"/>
      <c r="D46" s="87" t="s">
        <v>113</v>
      </c>
      <c r="E46" s="87" t="s">
        <v>24</v>
      </c>
      <c r="F46" s="7" t="str">
        <f>IF(AND(D46="Amina",OR(E46="Manual",E46="Assisted Manual")),A46&amp;"_AZ",IF(AND(D46="Amina",OR(E46="De-Novo Merge",E46="Assisted Merge")),A46&amp;"_SA_AZ",IF(AND(D46="Perry",OR(E46="Manual",E46="Assisted Manual")),A46&amp;"_PB",IF(AND(D46="Perry",OR(E46="De-Novo Merge",E46="Assisted Merge")),A46&amp;"_SA_PB",IF(AND(D46="Gina",OR(E46="Manual",E46="Assisted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f>
        <v>2017-05-04_G-023_DR</v>
      </c>
      <c r="G46" s="89">
        <v>42909</v>
      </c>
      <c r="H46" s="66" t="s">
        <v>51</v>
      </c>
      <c r="I46" s="116" t="str">
        <f>IF(AND(NOT(OR(H46="",H46="Ø")),NOT(OR(H47="",H47="Ø"))),"Needs to be Split","")</f>
        <v/>
      </c>
      <c r="J46" s="102" t="s">
        <v>1</v>
      </c>
      <c r="K46" s="116" t="str">
        <f>IF(AND(NOT(OR(H46="Ø",H46="")),I46="Split"),"In Progress",IF(AND(NOT(OR(H46="Ø",H46="")),I46="Needs to be Split"),"Waiting",IF(AND(J46="Review",J47="Review"),"Review",IF(OR(AND(J46="Review",J47="Incomplete"),AND(J46="Incomplete",J47="Review")),"Review",IF(OR(AND(J46="Untraceable",J47="Review"),AND(J46="Review",J47="Untraceable")),"Review",IF(OR(AND(J46="Review",J47="Completed"),AND(J46="Completed",J47="Review")),"Review",IF(OR(AND(J46="Other",J47="Review"),AND(J46="Review",J47="Other")),"Review",IF(OR(AND(J46="Other",J47="Incomplete"),AND(J46="Incomplete",J47="Other")),"Review",IF(OR(AND(J46="Other",J47="Untraceable"),AND(J46="Untraceable",J47="Other")),"Review",IF(OR(AND(J46="Other",J47="Completed"),AND(J46="Completed",J47="Other")),"Review",IF(AND(J46="Waiting",J47="Waiting"),"Waiting",IF(OR(AND(J46="Review",J47="Waiting"),AND(J46="Waiting",J47="Review")),"Waiting",IF(OR(AND(J46="Other",J47="Waiting"),AND(J46="Waiting",J47="Other")),"Waiting",IF(OR(AND(J46="Incomplete",J47="Waiting"),AND(J46="Waiting",J47="Incomplete")),"Waiting",IF(OR(AND(J46="Completed",J47="Waiting"),AND(J46="Waiting",J47="Completed")),"Waiting",IF(OR(J46="In Progress",J47="In Progress"),"In Progress",IF(OR(AND(J46="Completed",J47="Untraceable"),AND(J46="Untraceable",J47="Completed")),"Review",IF(OR(AND(J46="Completed",J47="Incomplete"),AND(J46="Incomplete",J47="Completed")),"Review",IF(OR(AND(J46="Incomplete",J47="Untraceable"),AND(J46="Untraceable",J47="Incomplete")),"Untraceable",IF(AND(NOT(OR(H46="Ø",H46="")),NOT(OR(H47="Ø",H47="")),I46=""),"In Progress",IF(AND(J46="Untraceable",J47="Untraceable"),"Untraceable",IF(AND(NOT(OR(H46="Ø",H46="")),NOT(OR(H47="Ø",H47="")),NOT(OR(I46="Ø",I46="",I46="Split",I46="Needs to be Split"))),"Completed",IF(AND(J46="Incomplete",J47="Incomplete"),"Incomplete",IF(AND(J46="Other",J47="Other"),"Review",IF(AND(J46="Untraceable",J47=""),"Untraceable","")))))))))))))))))))))))))</f>
        <v>Untraceable</v>
      </c>
      <c r="L46" s="116" t="str">
        <f>IF(OR(K46="Untraceable"),"Ignore",IF(OR(K46="Incomplete",K46="Completed"),"Waiting",IF(OR(K46="Waiting",K46="In Progress",K46="Review",K46="Other"),"HOLD","")))</f>
        <v>Ignore</v>
      </c>
      <c r="M46" s="4"/>
      <c r="N46" s="121" t="str">
        <f>IF(OR(K46="Untraceable",K46="Incomplete"),"No",IF(K46="Completed","In Progress",""))</f>
        <v>No</v>
      </c>
      <c r="O46" s="116"/>
    </row>
    <row r="47" spans="1:15" x14ac:dyDescent="0.25">
      <c r="A47" s="116"/>
      <c r="B47" s="116"/>
      <c r="C47" s="116"/>
      <c r="D47" s="87" t="str">
        <f>IF(AND(NOT(A46=""),NOT(J46="Untraceable")),"???","")</f>
        <v/>
      </c>
      <c r="E47" s="87"/>
      <c r="F47" s="7" t="str">
        <f>IF(AND(D47="Amina",OR(E47="Manual",E47="Assisted Manual")),A46&amp;"_AZ",IF(AND(D47="Amina",OR(E47="De-Novo Merge",E47="Assisted Merge")),A46&amp;"_SA_AZ",IF(AND(D47="Perry",OR(E47="Manual",E47="Assisted Manual")),A46&amp;"_PB",IF(AND(D47="Perry",OR(E47="De-Novo Merge",E47="Assisted Merge")),A46&amp;"_SA_PB",IF(AND(D47="Gina",OR(E47="Manual",E47="Assisted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f>
        <v/>
      </c>
      <c r="G47" s="89"/>
      <c r="H47" s="66"/>
      <c r="I47" s="116"/>
      <c r="J47" s="102" t="str">
        <f>IF(AND(NOT(OR(G47="",G47="Ø")),H47=""),"In Progress",IF(AND(NOT(OR(H47="Ø",H47="")),NOT(OR(G47="Ø",G47=""))),"Completed",IF(AND(NOT(A46=""),NOT(OR(D47="",D47="???")),G47=""),"Waiting",IF(D47="???","Waiting",""))))</f>
        <v/>
      </c>
      <c r="K47" s="116"/>
      <c r="L47" s="116"/>
      <c r="M47" s="4"/>
      <c r="N47" s="121"/>
      <c r="O47" s="116"/>
    </row>
    <row r="48" spans="1:15" x14ac:dyDescent="0.25">
      <c r="A48" s="116" t="s">
        <v>1452</v>
      </c>
      <c r="B48" s="117" t="s">
        <v>1453</v>
      </c>
      <c r="C48" s="116" t="s">
        <v>1372</v>
      </c>
      <c r="D48" s="87" t="s">
        <v>161</v>
      </c>
      <c r="E48" s="87" t="s">
        <v>1399</v>
      </c>
      <c r="F48" s="7" t="str">
        <f>IF(AND(D48="Amina",OR(E48="Manual",E48="Assisted Manual")),A48&amp;"_AZ",IF(AND(D48="Amina",OR(E48="De-Novo Merge",E48="Assisted Merge")),A48&amp;"_SA_AZ",IF(AND(D48="Perry",OR(E48="Manual",E48="Assisted Manual")),A48&amp;"_PB",IF(AND(D48="Perry",OR(E48="De-Novo Merge",E48="Assisted Merge")),A48&amp;"_SA_PB",IF(AND(D48="Gina",OR(E48="Manual",E48="Assisted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f>
        <v>2017-05-04_G-024_SA_BD</v>
      </c>
      <c r="G48" s="89">
        <v>42909</v>
      </c>
      <c r="H48" s="66" t="s">
        <v>51</v>
      </c>
      <c r="I48" s="116" t="str">
        <f>IF(AND(NOT(OR(H48="",H48="Ø")),NOT(OR(H49="",H49="Ø"))),"Needs to be Split","")</f>
        <v/>
      </c>
      <c r="J48" s="102" t="s">
        <v>2</v>
      </c>
      <c r="K48" s="116" t="s">
        <v>2</v>
      </c>
      <c r="L48" s="116" t="s">
        <v>190</v>
      </c>
      <c r="M48" s="4" t="s">
        <v>1454</v>
      </c>
      <c r="N48" s="121" t="str">
        <f>IF(OR(K48="Untraceable",K48="Incomplete"),"No",IF(K48="Completed","In Progress",""))</f>
        <v>No</v>
      </c>
      <c r="O48" s="116"/>
    </row>
    <row r="49" spans="1:15" x14ac:dyDescent="0.25">
      <c r="A49" s="116"/>
      <c r="B49" s="116"/>
      <c r="C49" s="116"/>
      <c r="D49" s="87"/>
      <c r="E49" s="87"/>
      <c r="F49" s="7" t="str">
        <f>IF(AND(D49="Amina",OR(E49="Manual",E49="Assisted Manual")),A48&amp;"_AZ",IF(AND(D49="Amina",OR(E49="De-Novo Merge",E49="Assisted Merge")),A48&amp;"_SA_AZ",IF(AND(D49="Perry",OR(E49="Manual",E49="Assisted Manual")),A48&amp;"_PB",IF(AND(D49="Perry",OR(E49="De-Novo Merge",E49="Assisted Merge")),A48&amp;"_SA_PB",IF(AND(D49="Gina",OR(E49="Manual",E49="Assisted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f>
        <v/>
      </c>
      <c r="G49" s="89"/>
      <c r="H49" s="66"/>
      <c r="I49" s="116"/>
      <c r="J49" s="102" t="str">
        <f>IF(AND(NOT(OR(G49="",G49="Ø")),H49=""),"In Progress",IF(AND(NOT(OR(H49="Ø",H49="")),NOT(OR(G49="Ø",G49=""))),"Completed",IF(AND(NOT(A48=""),NOT(OR(D49="",D49="???")),G49=""),"Waiting",IF(D49="???","Waiting",""))))</f>
        <v/>
      </c>
      <c r="K49" s="116"/>
      <c r="L49" s="116"/>
      <c r="M49" s="4"/>
      <c r="N49" s="121"/>
      <c r="O49" s="116"/>
    </row>
    <row r="50" spans="1:15" x14ac:dyDescent="0.25">
      <c r="A50" s="116" t="s">
        <v>1455</v>
      </c>
      <c r="B50" s="117" t="s">
        <v>1456</v>
      </c>
      <c r="C50" s="116" t="s">
        <v>1372</v>
      </c>
      <c r="D50" s="87" t="s">
        <v>113</v>
      </c>
      <c r="E50" s="87" t="s">
        <v>1399</v>
      </c>
      <c r="F50" s="7" t="str">
        <f>IF(AND(D50="Amina",OR(E50="Manual",E50="Assisted Manual")),A50&amp;"_AZ",IF(AND(D50="Amina",OR(E50="De-Novo Merge",E50="Assisted Merge")),A50&amp;"_SA_AZ",IF(AND(D50="Perry",OR(E50="Manual",E50="Assisted Manual")),A50&amp;"_PB",IF(AND(D50="Perry",OR(E50="De-Novo Merge",E50="Assisted Merge")),A50&amp;"_SA_PB",IF(AND(D50="Gina",OR(E50="Manual",E50="Assisted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f>
        <v>2017-05-04_G-025_SA_DR</v>
      </c>
      <c r="G50" s="89">
        <v>42909</v>
      </c>
      <c r="H50" s="66" t="s">
        <v>51</v>
      </c>
      <c r="I50" s="116" t="str">
        <f>IF(AND(NOT(OR(H50="",H50="Ø")),NOT(OR(H51="",H51="Ø"))),"Needs to be Split","")</f>
        <v/>
      </c>
      <c r="J50" s="102" t="s">
        <v>2</v>
      </c>
      <c r="K50" s="116" t="s">
        <v>2</v>
      </c>
      <c r="L50" s="116" t="s">
        <v>190</v>
      </c>
      <c r="M50" s="4" t="s">
        <v>1457</v>
      </c>
      <c r="N50" s="121" t="str">
        <f>IF(OR(K50="Untraceable",K50="Incomplete"),"No",IF(K50="Completed","In Progress",""))</f>
        <v>No</v>
      </c>
      <c r="O50" s="116"/>
    </row>
    <row r="51" spans="1:15" x14ac:dyDescent="0.25">
      <c r="A51" s="116"/>
      <c r="B51" s="116"/>
      <c r="C51" s="116"/>
      <c r="D51" s="87" t="str">
        <f>IF(AND(NOT(A50=""),NOT(J50="Untraceable")),"???","")</f>
        <v>???</v>
      </c>
      <c r="E51" s="87"/>
      <c r="F51" s="7" t="str">
        <f>IF(AND(D51="Amina",OR(E51="Manual",E51="Assisted Manual")),A50&amp;"_AZ",IF(AND(D51="Amina",OR(E51="De-Novo Merge",E51="Assisted Merge")),A50&amp;"_SA_AZ",IF(AND(D51="Perry",OR(E51="Manual",E51="Assisted Manual")),A50&amp;"_PB",IF(AND(D51="Perry",OR(E51="De-Novo Merge",E51="Assisted Merge")),A50&amp;"_SA_PB",IF(AND(D51="Gina",OR(E51="Manual",E51="Assisted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f>
        <v/>
      </c>
      <c r="G51" s="89"/>
      <c r="H51" s="66"/>
      <c r="I51" s="116"/>
      <c r="J51" s="102"/>
      <c r="K51" s="116"/>
      <c r="L51" s="116"/>
      <c r="M51" s="4"/>
      <c r="N51" s="121"/>
      <c r="O51" s="116"/>
    </row>
    <row r="52" spans="1:15" x14ac:dyDescent="0.25">
      <c r="A52" s="116" t="s">
        <v>1458</v>
      </c>
      <c r="B52" s="117" t="s">
        <v>1459</v>
      </c>
      <c r="C52" s="116" t="s">
        <v>1372</v>
      </c>
      <c r="D52" s="87" t="s">
        <v>32</v>
      </c>
      <c r="E52" s="87" t="s">
        <v>24</v>
      </c>
      <c r="F52" s="7" t="str">
        <f>IF(AND(D52="Amina",OR(E52="Manual",E52="Assisted Manual")),A52&amp;"_AZ",IF(AND(D52="Amina",OR(E52="De-Novo Merge",E52="Assisted Merge")),A52&amp;"_SA_AZ",IF(AND(D52="Perry",OR(E52="Manual",E52="Assisted Manual")),A52&amp;"_PB",IF(AND(D52="Perry",OR(E52="De-Novo Merge",E52="Assisted Merge")),A52&amp;"_SA_PB",IF(AND(D52="Gina",OR(E52="Manual",E52="Assisted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f>
        <v>2017-05-04_G-026_AZ</v>
      </c>
      <c r="G52" s="89">
        <v>42907</v>
      </c>
      <c r="H52" s="66" t="s">
        <v>51</v>
      </c>
      <c r="I52" s="116" t="str">
        <f>IF(AND(NOT(OR(H52="",H52="Ø")),NOT(OR(H53="",H53="Ø"))),"Needs to be Split","")</f>
        <v/>
      </c>
      <c r="J52" s="102" t="s">
        <v>2</v>
      </c>
      <c r="K52" s="116" t="s">
        <v>2</v>
      </c>
      <c r="L52" s="116" t="s">
        <v>190</v>
      </c>
      <c r="M52" s="4" t="s">
        <v>1460</v>
      </c>
      <c r="N52" s="121" t="str">
        <f>IF(OR(K52="Untraceable",K52="Incomplete"),"No",IF(K52="Completed","In Progress",""))</f>
        <v>No</v>
      </c>
      <c r="O52" s="116"/>
    </row>
    <row r="53" spans="1:15" x14ac:dyDescent="0.25">
      <c r="A53" s="116"/>
      <c r="B53" s="116"/>
      <c r="C53" s="116"/>
      <c r="D53" s="87"/>
      <c r="E53" s="87"/>
      <c r="F53" s="7" t="str">
        <f>IF(AND(D53="Amina",OR(E53="Manual",E53="Assisted Manual")),A52&amp;"_AZ",IF(AND(D53="Amina",OR(E53="De-Novo Merge",E53="Assisted Merge")),A52&amp;"_SA_AZ",IF(AND(D53="Perry",OR(E53="Manual",E53="Assisted Manual")),A52&amp;"_PB",IF(AND(D53="Perry",OR(E53="De-Novo Merge",E53="Assisted Merge")),A52&amp;"_SA_PB",IF(AND(D53="Gina",OR(E53="Manual",E53="Assisted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f>
        <v/>
      </c>
      <c r="G53" s="89"/>
      <c r="H53" s="66"/>
      <c r="I53" s="116"/>
      <c r="J53" s="102" t="str">
        <f>IF(AND(NOT(OR(G53="",G53="Ø")),H53=""),"In Progress",IF(AND(NOT(OR(H53="Ø",H53="")),NOT(OR(G53="Ø",G53=""))),"Completed",IF(AND(NOT(A52=""),NOT(OR(D53="",D53="???")),G53=""),"Waiting",IF(D53="???","Waiting",""))))</f>
        <v/>
      </c>
      <c r="K53" s="116"/>
      <c r="L53" s="116"/>
      <c r="M53" s="4"/>
      <c r="N53" s="121"/>
      <c r="O53" s="116"/>
    </row>
    <row r="54" spans="1:15" x14ac:dyDescent="0.25">
      <c r="A54" s="116" t="s">
        <v>1461</v>
      </c>
      <c r="B54" s="117" t="s">
        <v>1462</v>
      </c>
      <c r="C54" s="116" t="s">
        <v>1112</v>
      </c>
      <c r="D54" s="87" t="s">
        <v>32</v>
      </c>
      <c r="E54" s="87" t="s">
        <v>1399</v>
      </c>
      <c r="F54" s="7" t="str">
        <f>IF(AND(D54="Amina",OR(E54="Manual",E54="Assisted Manual")),A54&amp;"_AZ",IF(AND(D54="Amina",OR(E54="De-Novo Merge",E54="Assisted Merge")),A54&amp;"_SA_AZ",IF(AND(D54="Perry",OR(E54="Manual",E54="Assisted Manual")),A54&amp;"_PB",IF(AND(D54="Perry",OR(E54="De-Novo Merge",E54="Assisted Merge")),A54&amp;"_SA_PB",IF(AND(D54="Gina",OR(E54="Manual",E54="Assisted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f>
        <v>2017-05-04_G-027_SA_AZ</v>
      </c>
      <c r="G54" s="89">
        <v>42909</v>
      </c>
      <c r="H54" s="66">
        <v>42909</v>
      </c>
      <c r="I54" s="118">
        <v>42930</v>
      </c>
      <c r="J54" s="102" t="str">
        <f>IF(AND(NOT(OR(G54="",G54="Ø")),H54=""),"In Progress",IF(AND(NOT(OR(H54="Ø",H54="")),NOT(OR(G54="Ø",G54=""))),"Completed",IF(AND(NOT(A54=""),NOT(OR(D54="",D54="???")),G54=""),"Waiting",IF(D54="???","Waiting",""))))</f>
        <v>Completed</v>
      </c>
      <c r="K54" s="116" t="str">
        <f>IF(AND(NOT(OR(H54="Ø",H54="")),I54="Split"),"In Progress",IF(AND(NOT(OR(H54="Ø",H54="")),I54="Needs to be Split"),"Waiting",IF(AND(J54="Review",J55="Review"),"Review",IF(OR(AND(J54="Review",J55="Incomplete"),AND(J54="Incomplete",J55="Review")),"Review",IF(OR(AND(J54="Untraceable",J55="Review"),AND(J54="Review",J55="Untraceable")),"Review",IF(OR(AND(J54="Review",J55="Completed"),AND(J54="Completed",J55="Review")),"Review",IF(OR(AND(J54="Other",J55="Review"),AND(J54="Review",J55="Other")),"Review",IF(OR(AND(J54="Other",J55="Incomplete"),AND(J54="Incomplete",J55="Other")),"Review",IF(OR(AND(J54="Other",J55="Untraceable"),AND(J54="Untraceable",J55="Other")),"Review",IF(OR(AND(J54="Other",J55="Completed"),AND(J54="Completed",J55="Other")),"Review",IF(AND(J54="Waiting",J55="Waiting"),"Waiting",IF(OR(AND(J54="Review",J55="Waiting"),AND(J54="Waiting",J55="Review")),"Waiting",IF(OR(AND(J54="Other",J55="Waiting"),AND(J54="Waiting",J55="Other")),"Waiting",IF(OR(AND(J54="Incomplete",J55="Waiting"),AND(J54="Waiting",J55="Incomplete")),"Waiting",IF(OR(AND(J54="Completed",J55="Waiting"),AND(J54="Waiting",J55="Completed")),"Waiting",IF(OR(J54="In Progress",J55="In Progress"),"In Progress",IF(OR(AND(J54="Completed",J55="Untraceable"),AND(J54="Untraceable",J55="Completed")),"Review",IF(OR(AND(J54="Completed",J55="Incomplete"),AND(J54="Incomplete",J55="Completed")),"Review",IF(OR(AND(J54="Incomplete",J55="Untraceable"),AND(J54="Untraceable",J55="Incomplete")),"Untraceable",IF(AND(NOT(OR(H54="Ø",H54="")),NOT(OR(H55="Ø",H55="")),I54=""),"In Progress",IF(AND(J54="Untraceable",J55="Untraceable"),"Untraceable",IF(AND(NOT(OR(H54="Ø",H54="")),NOT(OR(H55="Ø",H55="")),NOT(OR(I54="Ø",I54="",I54="Split",I54="Needs to be Split"))),"Completed",IF(AND(J54="Incomplete",J55="Incomplete"),"Incomplete",IF(AND(J54="Other",J55="Other"),"Review",IF(AND(J54="Untraceable",J55=""),"Untraceable","")))))))))))))))))))))))))</f>
        <v>Completed</v>
      </c>
      <c r="L54" s="116" t="s">
        <v>0</v>
      </c>
      <c r="M54" s="4" t="s">
        <v>1463</v>
      </c>
      <c r="N54" s="121" t="s">
        <v>25</v>
      </c>
      <c r="O54" s="116" t="s">
        <v>1464</v>
      </c>
    </row>
    <row r="55" spans="1:15" x14ac:dyDescent="0.25">
      <c r="A55" s="116"/>
      <c r="B55" s="116"/>
      <c r="C55" s="116"/>
      <c r="D55" s="87" t="s">
        <v>187</v>
      </c>
      <c r="E55" s="87" t="s">
        <v>24</v>
      </c>
      <c r="F55" s="7" t="str">
        <f>IF(AND(D55="Amina",OR(E55="Manual",E55="Assisted Manual")),A54&amp;"_AZ",IF(AND(D55="Amina",OR(E55="De-Novo Merge",E55="Assisted Merge")),A54&amp;"_SA_AZ",IF(AND(D55="Perry",OR(E55="Manual",E55="Assisted Manual")),A54&amp;"_PB",IF(AND(D55="Perry",OR(E55="De-Novo Merge",E55="Assisted Merge")),A54&amp;"_SA_PB",IF(AND(D55="Gina",OR(E55="Manual",E55="Assisted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f>
        <v>2017-05-04_G-027_MW</v>
      </c>
      <c r="G55" s="89">
        <v>42916</v>
      </c>
      <c r="H55" s="66">
        <v>42916</v>
      </c>
      <c r="I55" s="116"/>
      <c r="J55" s="102" t="str">
        <f>IF(AND(NOT(OR(G55="",G55="Ø")),H55=""),"In Progress",IF(AND(NOT(OR(H55="Ø",H55="")),NOT(OR(G55="Ø",G55=""))),"Completed",IF(AND(NOT(A54=""),NOT(OR(D55="",D55="???")),G55=""),"Waiting",IF(D55="???","Waiting",""))))</f>
        <v>Completed</v>
      </c>
      <c r="K55" s="116"/>
      <c r="L55" s="116"/>
      <c r="M55" s="4" t="s">
        <v>1465</v>
      </c>
      <c r="N55" s="121"/>
      <c r="O55" s="116"/>
    </row>
    <row r="56" spans="1:15" x14ac:dyDescent="0.25">
      <c r="A56" s="116" t="s">
        <v>1466</v>
      </c>
      <c r="B56" s="117" t="s">
        <v>1467</v>
      </c>
      <c r="C56" s="116" t="s">
        <v>1167</v>
      </c>
      <c r="D56" s="87" t="s">
        <v>161</v>
      </c>
      <c r="E56" s="87" t="s">
        <v>1399</v>
      </c>
      <c r="F56" s="7" t="str">
        <f>IF(AND(D56="Amina",OR(E56="Manual",E56="Assisted Manual")),A56&amp;"_AZ",IF(AND(D56="Amina",OR(E56="De-Novo Merge",E56="Assisted Merge")),A56&amp;"_SA_AZ",IF(AND(D56="Perry",OR(E56="Manual",E56="Assisted Manual")),A56&amp;"_PB",IF(AND(D56="Perry",OR(E56="De-Novo Merge",E56="Assisted Merge")),A56&amp;"_SA_PB",IF(AND(D56="Gina",OR(E56="Manual",E56="Assisted Manual")),A56&amp;"_GB",IF(AND(D56="Gina",OR(E56="De-Novo Merge",E56="Assisted Merge")),A56&amp;"_SA_GB",IF(AND(D56="Cameron",OR(E56="Manual",E56="Assisted Manual")),A56&amp;"_CA",IF(AND(D56="Cameron",OR(E56="De-Novo Merge",E56="Assisted Merge")),A56&amp;"_SA_CA",IF(AND(D56="Bruno",OR(E56="Manual",E56="Assisted Manual")),A56&amp;"_BD",IF(AND(D56="Bruno",OR(E56="De-Novo Merge",E56="Assisted Merge")),A56&amp;"_SA_BD",IF(AND(D56="Daniel",OR(E56="Manual",E56="Assisted Manual")),A56&amp;"_DR",IF(AND(D56="Daniel",OR(E56="De-Novo Merge",E56="Assisted Merge")),A56&amp;"_SA_DR",IF(AND(D56="Monet",OR(E56="Manual",E56="Assisted Manual")),A56&amp;"_MW",IF(AND(D56="Monet",OR(E56="De-Novo Merge",E56="Assisted Merge")),A56&amp;"_SA_MW",""))))))))))))))</f>
        <v>2017-05-04_G-028_SA_BD</v>
      </c>
      <c r="G56" s="89">
        <v>42908</v>
      </c>
      <c r="H56" s="66" t="s">
        <v>51</v>
      </c>
      <c r="I56" s="116" t="str">
        <f>IF(AND(NOT(OR(H56="",H56="Ø")),NOT(OR(H57="",H57="Ø"))),"Needs to be Split","")</f>
        <v/>
      </c>
      <c r="J56" s="102" t="s">
        <v>2</v>
      </c>
      <c r="K56" s="116" t="s">
        <v>2</v>
      </c>
      <c r="L56" s="116" t="s">
        <v>190</v>
      </c>
      <c r="M56" s="4" t="s">
        <v>1468</v>
      </c>
      <c r="N56" s="121" t="str">
        <f>IF(OR(K56="Untraceable",K56="Incomplete"),"No",IF(K56="Completed","In Progress",""))</f>
        <v>No</v>
      </c>
      <c r="O56" s="116"/>
    </row>
    <row r="57" spans="1:15" x14ac:dyDescent="0.25">
      <c r="A57" s="116"/>
      <c r="B57" s="116"/>
      <c r="C57" s="116"/>
      <c r="D57" s="87"/>
      <c r="E57" s="87"/>
      <c r="F57" s="7" t="str">
        <f>IF(AND(D57="Amina",OR(E57="Manual",E57="Assisted Manual")),A56&amp;"_AZ",IF(AND(D57="Amina",OR(E57="De-Novo Merge",E57="Assisted Merge")),A56&amp;"_SA_AZ",IF(AND(D57="Perry",OR(E57="Manual",E57="Assisted Manual")),A56&amp;"_PB",IF(AND(D57="Perry",OR(E57="De-Novo Merge",E57="Assisted Merge")),A56&amp;"_SA_PB",IF(AND(D57="Gina",OR(E57="Manual",E57="Assisted Manual")),A56&amp;"_GB",IF(AND(D57="Gina",OR(E57="De-Novo Merge",E57="Assisted Merge")),A56&amp;"_SA_GB",IF(AND(D57="Cameron",OR(E57="Manual",E57="Assisted Manual")),A56&amp;"_CA",IF(AND(D57="Cameron",OR(E57="De-Novo Merge",E57="Assisted Merge")),A56&amp;"_SA_CA",IF(AND(D57="Bruno",OR(E57="Manual",E57="Assisted Manual")),A56&amp;"_BD",IF(AND(D57="Bruno",OR(E57="De-Novo Merge",E57="Assisted Merge")),A56&amp;"_SA_BD",IF(AND(D57="Daniel",OR(E57="Manual",E57="Assisted Manual")),A56&amp;"_DR",IF(AND(D57="Daniel",OR(E57="De-Novo Merge",E57="Assisted Merge")),A56&amp;"_SA_DR",IF(AND(D57="Monet",OR(E57="Manual",E57="Assisted Manual")),A56&amp;"_MW",IF(AND(D57="Monet",OR(E57="De-Novo Merge",E57="Assisted Merge")),A56&amp;"_SA_MW",""))))))))))))))</f>
        <v/>
      </c>
      <c r="G57" s="89"/>
      <c r="H57" s="66"/>
      <c r="I57" s="116"/>
      <c r="J57" s="102" t="str">
        <f>IF(AND(NOT(OR(G57="",G57="Ø")),H57=""),"In Progress",IF(AND(NOT(OR(H57="Ø",H57="")),NOT(OR(G57="Ø",G57=""))),"Completed",IF(AND(NOT(A56=""),NOT(OR(D57="",D57="???")),G57=""),"Waiting",IF(D57="???","Waiting",""))))</f>
        <v/>
      </c>
      <c r="K57" s="116"/>
      <c r="L57" s="116"/>
      <c r="M57" s="4"/>
      <c r="N57" s="121"/>
      <c r="O57" s="116"/>
    </row>
    <row r="58" spans="1:15" x14ac:dyDescent="0.25">
      <c r="A58" s="116" t="s">
        <v>1469</v>
      </c>
      <c r="B58" s="117" t="s">
        <v>1470</v>
      </c>
      <c r="C58" s="116" t="s">
        <v>1167</v>
      </c>
      <c r="D58" s="87"/>
      <c r="E58" s="87"/>
      <c r="F58" s="7" t="str">
        <f>IF(AND(D58="Amina",OR(E58="Manual",E58="Assisted Manual")),A58&amp;"_AZ",IF(AND(D58="Amina",OR(E58="De-Novo Merge",E58="Assisted Merge")),A58&amp;"_SA_AZ",IF(AND(D58="Perry",OR(E58="Manual",E58="Assisted Manual")),A58&amp;"_PB",IF(AND(D58="Perry",OR(E58="De-Novo Merge",E58="Assisted Merge")),A58&amp;"_SA_PB",IF(AND(D58="Gina",OR(E58="Manual",E58="Assisted Manual")),A58&amp;"_GB",IF(AND(D58="Gina",OR(E58="De-Novo Merge",E58="Assisted Merge")),A58&amp;"_SA_GB",IF(AND(D58="Cameron",OR(E58="Manual",E58="Assisted Manual")),A58&amp;"_CA",IF(AND(D58="Cameron",OR(E58="De-Novo Merge",E58="Assisted Merge")),A58&amp;"_SA_CA",IF(AND(D58="Bruno",OR(E58="Manual",E58="Assisted Manual")),A58&amp;"_BD",IF(AND(D58="Bruno",OR(E58="De-Novo Merge",E58="Assisted Merge")),A58&amp;"_SA_BD",IF(AND(D58="Daniel",OR(E58="Manual",E58="Assisted Manual")),A58&amp;"_DR",IF(AND(D58="Daniel",OR(E58="De-Novo Merge",E58="Assisted Merge")),A58&amp;"_SA_DR",IF(AND(D58="Monet",OR(E58="Manual",E58="Assisted Manual")),A58&amp;"_MW",IF(AND(D58="Monet",OR(E58="De-Novo Merge",E58="Assisted Merge")),A58&amp;"_SA_MW",""))))))))))))))</f>
        <v/>
      </c>
      <c r="G58" s="89"/>
      <c r="H58" s="66"/>
      <c r="I58" s="116" t="str">
        <f>IF(AND(NOT(OR(H58="",H58="Ø")),NOT(OR(H59="",H59="Ø"))),"Needs to be Split","")</f>
        <v/>
      </c>
      <c r="J58" s="102" t="s">
        <v>1</v>
      </c>
      <c r="K58" s="116" t="str">
        <f>IF(AND(NOT(OR(H58="Ø",H58="")),I58="Split"),"In Progress",IF(AND(NOT(OR(H58="Ø",H58="")),I58="Needs to be Split"),"Waiting",IF(AND(J58="Review",J59="Review"),"Review",IF(OR(AND(J58="Review",J59="Incomplete"),AND(J58="Incomplete",J59="Review")),"Review",IF(OR(AND(J58="Untraceable",J59="Review"),AND(J58="Review",J59="Untraceable")),"Review",IF(OR(AND(J58="Review",J59="Completed"),AND(J58="Completed",J59="Review")),"Review",IF(OR(AND(J58="Other",J59="Review"),AND(J58="Review",J59="Other")),"Review",IF(OR(AND(J58="Other",J59="Incomplete"),AND(J58="Incomplete",J59="Other")),"Review",IF(OR(AND(J58="Other",J59="Untraceable"),AND(J58="Untraceable",J59="Other")),"Review",IF(OR(AND(J58="Other",J59="Completed"),AND(J58="Completed",J59="Other")),"Review",IF(AND(J58="Waiting",J59="Waiting"),"Waiting",IF(OR(AND(J58="Review",J59="Waiting"),AND(J58="Waiting",J59="Review")),"Waiting",IF(OR(AND(J58="Other",J59="Waiting"),AND(J58="Waiting",J59="Other")),"Waiting",IF(OR(AND(J58="Incomplete",J59="Waiting"),AND(J58="Waiting",J59="Incomplete")),"Waiting",IF(OR(AND(J58="Completed",J59="Waiting"),AND(J58="Waiting",J59="Completed")),"Waiting",IF(OR(J58="In Progress",J59="In Progress"),"In Progress",IF(OR(AND(J58="Completed",J59="Untraceable"),AND(J58="Untraceable",J59="Completed")),"Review",IF(OR(AND(J58="Completed",J59="Incomplete"),AND(J58="Incomplete",J59="Completed")),"Review",IF(OR(AND(J58="Incomplete",J59="Untraceable"),AND(J58="Untraceable",J59="Incomplete")),"Untraceable",IF(AND(NOT(OR(H58="Ø",H58="")),NOT(OR(H59="Ø",H59="")),I58=""),"In Progress",IF(AND(J58="Untraceable",J59="Untraceable"),"Untraceable",IF(AND(NOT(OR(H58="Ø",H58="")),NOT(OR(H59="Ø",H59="")),NOT(OR(I58="Ø",I58="",I58="Split",I58="Needs to be Split"))),"Completed",IF(AND(J58="Incomplete",J59="Incomplete"),"Incomplete",IF(AND(J58="Other",J59="Other"),"Review",IF(AND(J58="Untraceable",J59=""),"Untraceable","")))))))))))))))))))))))))</f>
        <v>Untraceable</v>
      </c>
      <c r="L58" s="116" t="str">
        <f>IF(OR(K58="Untraceable"),"Ignore",IF(OR(K58="Incomplete",K58="Completed"),"Waiting",IF(OR(K58="Waiting",K58="In Progress",K58="Review",K58="Other"),"HOLD","")))</f>
        <v>Ignore</v>
      </c>
      <c r="M58" s="4"/>
      <c r="N58" s="121" t="str">
        <f>IF(OR(K58="Untraceable",K58="Incomplete"),"No",IF(K58="Completed","In Progress",""))</f>
        <v>No</v>
      </c>
      <c r="O58" s="116"/>
    </row>
    <row r="59" spans="1:15" x14ac:dyDescent="0.25">
      <c r="A59" s="116"/>
      <c r="B59" s="116"/>
      <c r="C59" s="116"/>
      <c r="D59" s="87" t="str">
        <f>IF(AND(NOT(A58=""),NOT(J58="Untraceable")),"???","")</f>
        <v/>
      </c>
      <c r="E59" s="87"/>
      <c r="F59" s="7" t="str">
        <f>IF(AND(D59="Amina",OR(E59="Manual",E59="Assisted Manual")),A58&amp;"_AZ",IF(AND(D59="Amina",OR(E59="De-Novo Merge",E59="Assisted Merge")),A58&amp;"_SA_AZ",IF(AND(D59="Perry",OR(E59="Manual",E59="Assisted Manual")),A58&amp;"_PB",IF(AND(D59="Perry",OR(E59="De-Novo Merge",E59="Assisted Merge")),A58&amp;"_SA_PB",IF(AND(D59="Gina",OR(E59="Manual",E59="Assisted Manual")),A58&amp;"_GB",IF(AND(D59="Gina",OR(E59="De-Novo Merge",E59="Assisted Merge")),A58&amp;"_SA_GB",IF(AND(D59="Cameron",OR(E59="Manual",E59="Assisted Manual")),A58&amp;"_CA",IF(AND(D59="Cameron",OR(E59="De-Novo Merge",E59="Assisted Merge")),A58&amp;"_SA_CA",IF(AND(D59="Bruno",OR(E59="Manual",E59="Assisted Manual")),A58&amp;"_BD",IF(AND(D59="Bruno",OR(E59="De-Novo Merge",E59="Assisted Merge")),A58&amp;"_SA_BD",IF(AND(D59="Daniel",OR(E59="Manual",E59="Assisted Manual")),A58&amp;"_DR",IF(AND(D59="Daniel",OR(E59="De-Novo Merge",E59="Assisted Merge")),A58&amp;"_SA_DR",IF(AND(D59="Monet",OR(E59="Manual",E59="Assisted Manual")),A58&amp;"_MW",IF(AND(D59="Monet",OR(E59="De-Novo Merge",E59="Assisted Merge")),A58&amp;"_SA_MW",""))))))))))))))</f>
        <v/>
      </c>
      <c r="G59" s="89"/>
      <c r="H59" s="66"/>
      <c r="I59" s="116"/>
      <c r="J59" s="102" t="str">
        <f>IF(AND(NOT(OR(G59="",G59="Ø")),H59=""),"In Progress",IF(AND(NOT(OR(H59="Ø",H59="")),NOT(OR(G59="Ø",G59=""))),"Completed",IF(AND(NOT(A58=""),NOT(OR(D59="",D59="???")),G59=""),"Waiting",IF(D59="???","Waiting",""))))</f>
        <v/>
      </c>
      <c r="K59" s="116"/>
      <c r="L59" s="116"/>
      <c r="M59" s="4"/>
      <c r="N59" s="121"/>
      <c r="O59" s="116"/>
    </row>
    <row r="60" spans="1:15" x14ac:dyDescent="0.25">
      <c r="A60" s="116" t="s">
        <v>1471</v>
      </c>
      <c r="B60" s="117" t="s">
        <v>1472</v>
      </c>
      <c r="C60" s="116" t="s">
        <v>1372</v>
      </c>
      <c r="D60" s="87" t="s">
        <v>32</v>
      </c>
      <c r="E60" s="87" t="s">
        <v>1399</v>
      </c>
      <c r="F60" s="7" t="str">
        <f>IF(AND(D60="Amina",OR(E60="Manual",E60="Assisted Manual")),A60&amp;"_AZ",IF(AND(D60="Amina",OR(E60="De-Novo Merge",E60="Assisted Merge")),A60&amp;"_SA_AZ",IF(AND(D60="Perry",OR(E60="Manual",E60="Assisted Manual")),A60&amp;"_PB",IF(AND(D60="Perry",OR(E60="De-Novo Merge",E60="Assisted Merge")),A60&amp;"_SA_PB",IF(AND(D60="Gina",OR(E60="Manual",E60="Assisted Manual")),A60&amp;"_GB",IF(AND(D60="Gina",OR(E60="De-Novo Merge",E60="Assisted Merge")),A60&amp;"_SA_GB",IF(AND(D60="Cameron",OR(E60="Manual",E60="Assisted Manual")),A60&amp;"_CA",IF(AND(D60="Cameron",OR(E60="De-Novo Merge",E60="Assisted Merge")),A60&amp;"_SA_CA",IF(AND(D60="Bruno",OR(E60="Manual",E60="Assisted Manual")),A60&amp;"_BD",IF(AND(D60="Bruno",OR(E60="De-Novo Merge",E60="Assisted Merge")),A60&amp;"_SA_BD",IF(AND(D60="Daniel",OR(E60="Manual",E60="Assisted Manual")),A60&amp;"_DR",IF(AND(D60="Daniel",OR(E60="De-Novo Merge",E60="Assisted Merge")),A60&amp;"_SA_DR",IF(AND(D60="Monet",OR(E60="Manual",E60="Assisted Manual")),A60&amp;"_MW",IF(AND(D60="Monet",OR(E60="De-Novo Merge",E60="Assisted Merge")),A60&amp;"_SA_MW",""))))))))))))))</f>
        <v>2017-05-04_G-030_SA_AZ</v>
      </c>
      <c r="G60" s="89">
        <v>42909</v>
      </c>
      <c r="H60" s="66">
        <v>42909</v>
      </c>
      <c r="I60" s="116" t="s">
        <v>51</v>
      </c>
      <c r="J60" s="102" t="s">
        <v>2</v>
      </c>
      <c r="K60" s="116" t="str">
        <f>IF(AND(NOT(OR(H60="Ø",H60="")),I60="Split"),"In Progress",IF(AND(NOT(OR(H60="Ø",H60="")),I60="Needs to be Split"),"Waiting",IF(AND(J60="Review",J61="Review"),"Review",IF(OR(AND(J60="Review",J61="Incomplete"),AND(J60="Incomplete",J61="Review")),"Review",IF(OR(AND(J60="Untraceable",J61="Review"),AND(J60="Review",J61="Untraceable")),"Review",IF(OR(AND(J60="Review",J61="Completed"),AND(J60="Completed",J61="Review")),"Review",IF(OR(AND(J60="Other",J61="Review"),AND(J60="Review",J61="Other")),"Review",IF(OR(AND(J60="Other",J61="Incomplete"),AND(J60="Incomplete",J61="Other")),"Review",IF(OR(AND(J60="Other",J61="Untraceable"),AND(J60="Untraceable",J61="Other")),"Review",IF(OR(AND(J60="Other",J61="Completed"),AND(J60="Completed",J61="Other")),"Review",IF(AND(J60="Waiting",J61="Waiting"),"Waiting",IF(OR(AND(J60="Review",J61="Waiting"),AND(J60="Waiting",J61="Review")),"Waiting",IF(OR(AND(J60="Other",J61="Waiting"),AND(J60="Waiting",J61="Other")),"Waiting",IF(OR(AND(J60="Incomplete",J61="Waiting"),AND(J60="Waiting",J61="Incomplete")),"Waiting",IF(OR(AND(J60="Completed",J61="Waiting"),AND(J60="Waiting",J61="Completed")),"Waiting",IF(OR(J60="In Progress",J61="In Progress"),"In Progress",IF(OR(AND(J60="Completed",J61="Untraceable"),AND(J60="Untraceable",J61="Completed")),"Review",IF(OR(AND(J60="Completed",J61="Incomplete"),AND(J60="Incomplete",J61="Completed")),"Review",IF(OR(AND(J60="Incomplete",J61="Untraceable"),AND(J60="Untraceable",J61="Incomplete")),"Untraceable",IF(AND(NOT(OR(H60="Ø",H60="")),NOT(OR(H61="Ø",H61="")),I60=""),"In Progress",IF(AND(J60="Untraceable",J61="Untraceable"),"Untraceable",IF(AND(NOT(OR(H60="Ø",H60="")),NOT(OR(H61="Ø",H61="")),NOT(OR(I60="Ø",I60="",I60="Split",I60="Needs to be Split"))),"Completed",IF(AND(J60="Incomplete",J61="Incomplete"),"Incomplete",IF(AND(J60="Other",J61="Other"),"Review",IF(AND(J60="Untraceable",J61=""),"Untraceable","")))))))))))))))))))))))))</f>
        <v>Incomplete</v>
      </c>
      <c r="L60" s="116" t="s">
        <v>190</v>
      </c>
      <c r="M60" s="4"/>
      <c r="N60" s="121" t="str">
        <f>IF(OR(K60="Untraceable",K60="Incomplete"),"No",IF(K60="Completed","In Progress",""))</f>
        <v>No</v>
      </c>
      <c r="O60" s="116"/>
    </row>
    <row r="61" spans="1:15" x14ac:dyDescent="0.25">
      <c r="A61" s="116"/>
      <c r="B61" s="116"/>
      <c r="C61" s="116"/>
      <c r="D61" s="87" t="s">
        <v>161</v>
      </c>
      <c r="E61" s="87" t="s">
        <v>1379</v>
      </c>
      <c r="F61" s="7" t="str">
        <f>IF(AND(D61="Amina",OR(E61="Manual",E61="Assisted Manual")),A60&amp;"_AZ",IF(AND(D61="Amina",OR(E61="De-Novo Merge",E61="Assisted Merge")),A60&amp;"_SA_AZ",IF(AND(D61="Perry",OR(E61="Manual",E61="Assisted Manual")),A60&amp;"_PB",IF(AND(D61="Perry",OR(E61="De-Novo Merge",E61="Assisted Merge")),A60&amp;"_SA_PB",IF(AND(D61="Gina",OR(E61="Manual",E61="Assisted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f>
        <v>2017-05-04_G-030_SA_BD</v>
      </c>
      <c r="G61" s="89">
        <v>42957</v>
      </c>
      <c r="H61" s="66">
        <v>42957</v>
      </c>
      <c r="I61" s="116"/>
      <c r="J61" s="102" t="s">
        <v>2</v>
      </c>
      <c r="K61" s="116"/>
      <c r="L61" s="116"/>
      <c r="M61" s="4" t="s">
        <v>1473</v>
      </c>
      <c r="N61" s="121"/>
      <c r="O61" s="116"/>
    </row>
    <row r="62" spans="1:15" x14ac:dyDescent="0.25">
      <c r="A62" s="116" t="s">
        <v>1474</v>
      </c>
      <c r="B62" s="117" t="s">
        <v>1475</v>
      </c>
      <c r="C62" s="116" t="s">
        <v>1167</v>
      </c>
      <c r="D62" s="87" t="s">
        <v>113</v>
      </c>
      <c r="E62" s="87" t="s">
        <v>1399</v>
      </c>
      <c r="F62" s="7" t="str">
        <f>IF(AND(D62="Amina",OR(E62="Manual",E62="Assisted Manual")),A62&amp;"_AZ",IF(AND(D62="Amina",OR(E62="De-Novo Merge",E62="Assisted Merge")),A62&amp;"_SA_AZ",IF(AND(D62="Perry",OR(E62="Manual",E62="Assisted Manual")),A62&amp;"_PB",IF(AND(D62="Perry",OR(E62="De-Novo Merge",E62="Assisted Merge")),A62&amp;"_SA_PB",IF(AND(D62="Gina",OR(E62="Manual",E62="Assisted Manual")),A62&amp;"_GB",IF(AND(D62="Gina",OR(E62="De-Novo Merge",E62="Assisted Merge")),A62&amp;"_SA_GB",IF(AND(D62="Cameron",OR(E62="Manual",E62="Assisted Manual")),A62&amp;"_CA",IF(AND(D62="Cameron",OR(E62="De-Novo Merge",E62="Assisted Merge")),A62&amp;"_SA_CA",IF(AND(D62="Bruno",OR(E62="Manual",E62="Assisted Manual")),A62&amp;"_BD",IF(AND(D62="Bruno",OR(E62="De-Novo Merge",E62="Assisted Merge")),A62&amp;"_SA_BD",IF(AND(D62="Daniel",OR(E62="Manual",E62="Assisted Manual")),A62&amp;"_DR",IF(AND(D62="Daniel",OR(E62="De-Novo Merge",E62="Assisted Merge")),A62&amp;"_SA_DR",IF(AND(D62="Monet",OR(E62="Manual",E62="Assisted Manual")),A62&amp;"_MW",IF(AND(D62="Monet",OR(E62="De-Novo Merge",E62="Assisted Merge")),A62&amp;"_SA_MW",""))))))))))))))</f>
        <v>2017-05-04_G-031_SA_DR</v>
      </c>
      <c r="G62" s="89">
        <v>42912</v>
      </c>
      <c r="H62" s="66">
        <v>42915</v>
      </c>
      <c r="I62" s="118">
        <v>42963</v>
      </c>
      <c r="J62" s="102" t="str">
        <f>IF(AND(NOT(OR(G62="",G62="Ø")),H62=""),"In Progress",IF(AND(NOT(OR(H62="Ø",H62="")),NOT(OR(G62="Ø",G62=""))),"Completed",IF(AND(NOT(A62=""),NOT(OR(D62="",D62="???")),G62=""),"Waiting",IF(D62="???","Waiting",""))))</f>
        <v>Completed</v>
      </c>
      <c r="K62" s="116" t="s">
        <v>0</v>
      </c>
      <c r="L62" s="116" t="s">
        <v>0</v>
      </c>
      <c r="M62" s="4" t="s">
        <v>1476</v>
      </c>
      <c r="N62" s="121" t="s">
        <v>25</v>
      </c>
      <c r="O62" s="116" t="s">
        <v>1477</v>
      </c>
    </row>
    <row r="63" spans="1:15" x14ac:dyDescent="0.25">
      <c r="A63" s="116"/>
      <c r="B63" s="116"/>
      <c r="C63" s="116"/>
      <c r="D63" s="87" t="s">
        <v>187</v>
      </c>
      <c r="E63" s="87" t="s">
        <v>1379</v>
      </c>
      <c r="F63" s="7" t="str">
        <f>IF(AND(D63="Amina",OR(E63="Manual",E63="Assisted Manual")),A62&amp;"_AZ",IF(AND(D63="Amina",OR(E63="De-Novo Merge",E63="Assisted Merge")),A62&amp;"_SA_AZ",IF(AND(D63="Perry",OR(E63="Manual",E63="Assisted Manual")),A62&amp;"_PB",IF(AND(D63="Perry",OR(E63="De-Novo Merge",E63="Assisted Merge")),A62&amp;"_SA_PB",IF(AND(D63="Gina",OR(E63="Manual",E63="Assisted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f>
        <v>2017-05-04_G-031_SA_MW</v>
      </c>
      <c r="G63" s="89">
        <v>42957</v>
      </c>
      <c r="H63" s="66">
        <v>42957</v>
      </c>
      <c r="I63" s="116"/>
      <c r="J63" s="102" t="str">
        <f>IF(AND(NOT(OR(G63="",G63="Ø")),H63=""),"In Progress",IF(AND(NOT(OR(H63="Ø",H63="")),NOT(OR(G63="Ø",G63=""))),"Completed",IF(AND(NOT(A62=""),NOT(OR(D63="",D63="???")),G63=""),"Waiting",IF(D63="???","Waiting",""))))</f>
        <v>Completed</v>
      </c>
      <c r="K63" s="116"/>
      <c r="L63" s="116"/>
      <c r="M63" s="4"/>
      <c r="N63" s="121"/>
      <c r="O63" s="116"/>
    </row>
    <row r="64" spans="1:15" x14ac:dyDescent="0.25">
      <c r="A64" s="116" t="s">
        <v>1478</v>
      </c>
      <c r="B64" s="117" t="s">
        <v>1479</v>
      </c>
      <c r="C64" s="116" t="s">
        <v>1480</v>
      </c>
      <c r="D64" s="87" t="s">
        <v>23</v>
      </c>
      <c r="E64" s="87" t="s">
        <v>24</v>
      </c>
      <c r="F64" s="7" t="str">
        <f>IF(AND(D64="Amina",OR(E64="Manual",E64="Assisted Manual")),A64&amp;"_AZ",IF(AND(D64="Amina",OR(E64="De-Novo Merge",E64="Assisted Merge")),A64&amp;"_SA_AZ",IF(AND(D64="Perry",OR(E64="Manual",E64="Assisted Manual")),A64&amp;"_PB",IF(AND(D64="Perry",OR(E64="De-Novo Merge",E64="Assisted Merge")),A64&amp;"_SA_PB",IF(AND(D64="Gina",OR(E64="Manual",E64="Assisted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f>
        <v>2017-05-04_G-032_CA</v>
      </c>
      <c r="G64" s="89">
        <v>42903</v>
      </c>
      <c r="H64" s="66">
        <v>42906</v>
      </c>
      <c r="I64" s="118">
        <v>42928</v>
      </c>
      <c r="J64" s="102" t="str">
        <f>IF(AND(NOT(OR(G64="",G64="Ø")),H64=""),"In Progress",IF(AND(NOT(OR(H64="Ø",H64="")),NOT(OR(G64="Ø",G64=""))),"Completed",IF(AND(NOT(A64=""),NOT(OR(D64="",D64="???")),G64=""),"Waiting",IF(D64="???","Waiting",""))))</f>
        <v>Completed</v>
      </c>
      <c r="K64" s="116" t="s">
        <v>0</v>
      </c>
      <c r="L64" s="116" t="s">
        <v>0</v>
      </c>
      <c r="M64" s="4" t="s">
        <v>1481</v>
      </c>
      <c r="N64" s="121" t="s">
        <v>25</v>
      </c>
      <c r="O64" s="116" t="s">
        <v>1482</v>
      </c>
    </row>
    <row r="65" spans="1:15" x14ac:dyDescent="0.25">
      <c r="A65" s="116"/>
      <c r="B65" s="116"/>
      <c r="C65" s="116"/>
      <c r="D65" s="87" t="s">
        <v>32</v>
      </c>
      <c r="E65" s="87" t="s">
        <v>1379</v>
      </c>
      <c r="F65" s="7" t="str">
        <f>IF(AND(D65="Amina",OR(E65="Manual",E65="Assisted Manual")),A64&amp;"_AZ",IF(AND(D65="Amina",OR(E65="De-Novo Merge",E65="Assisted Merge")),A64&amp;"_SA_AZ",IF(AND(D65="Perry",OR(E65="Manual",E65="Assisted Manual")),A64&amp;"_PB",IF(AND(D65="Perry",OR(E65="De-Novo Merge",E65="Assisted Merge")),A64&amp;"_SA_PB",IF(AND(D65="Gina",OR(E65="Manual",E65="Assisted Manual")),A64&amp;"_GB",IF(AND(D65="Gina",OR(E65="De-Novo Merge",E65="Assisted Merge")),A64&amp;"_SA_GB",IF(AND(D65="Cameron",OR(E65="Manual",E65="Assisted Manual")),A64&amp;"_CA",IF(AND(D65="Cameron",OR(E65="De-Novo Merge",E65="Assisted Merge")),A64&amp;"_SA_CA",IF(AND(D65="Bruno",OR(E65="Manual",E65="Assisted Manual")),A64&amp;"_BD",IF(AND(D65="Bruno",OR(E65="De-Novo Merge",E65="Assisted Merge")),A64&amp;"_SA_BD",IF(AND(D65="Daniel",OR(E65="Manual",E65="Assisted Manual")),A64&amp;"_DR",IF(AND(D65="Daniel",OR(E65="De-Novo Merge",E65="Assisted Merge")),A64&amp;"_SA_DR",IF(AND(D65="Monet",OR(E65="Manual",E65="Assisted Manual")),A64&amp;"_MW",IF(AND(D65="Monet",OR(E65="De-Novo Merge",E65="Assisted Merge")),A64&amp;"_SA_MW",""))))))))))))))</f>
        <v>2017-05-04_G-032_SA_AZ</v>
      </c>
      <c r="G65" s="89">
        <v>42922</v>
      </c>
      <c r="H65" s="66">
        <v>42927</v>
      </c>
      <c r="I65" s="116"/>
      <c r="J65" s="102" t="str">
        <f>IF(AND(NOT(OR(G65="",G65="Ø")),H65=""),"In Progress",IF(AND(NOT(OR(H65="Ø",H65="")),NOT(OR(G65="Ø",G65=""))),"Completed",IF(AND(NOT(A64=""),NOT(OR(D65="",D65="???")),G65=""),"Waiting",IF(D65="???","Waiting",""))))</f>
        <v>Completed</v>
      </c>
      <c r="K65" s="116"/>
      <c r="L65" s="116"/>
      <c r="M65" s="4" t="s">
        <v>1483</v>
      </c>
      <c r="N65" s="121"/>
      <c r="O65" s="116"/>
    </row>
    <row r="66" spans="1:15" x14ac:dyDescent="0.25">
      <c r="A66" s="116" t="s">
        <v>1484</v>
      </c>
      <c r="B66" s="117" t="s">
        <v>1485</v>
      </c>
      <c r="C66" s="116" t="s">
        <v>1052</v>
      </c>
      <c r="D66" s="87" t="s">
        <v>161</v>
      </c>
      <c r="E66" s="87" t="s">
        <v>1399</v>
      </c>
      <c r="F66" s="7" t="str">
        <f>IF(AND(D66="Amina",OR(E66="Manual",E66="Assisted Manual")),A66&amp;"_AZ",IF(AND(D66="Amina",OR(E66="De-Novo Merge",E66="Assisted Merge")),A66&amp;"_SA_AZ",IF(AND(D66="Perry",OR(E66="Manual",E66="Assisted Manual")),A66&amp;"_PB",IF(AND(D66="Perry",OR(E66="De-Novo Merge",E66="Assisted Merge")),A66&amp;"_SA_PB",IF(AND(D66="Gina",OR(E66="Manual",E66="Assisted Manual")),A66&amp;"_GB",IF(AND(D66="Gina",OR(E66="De-Novo Merge",E66="Assisted Merge")),A66&amp;"_SA_GB",IF(AND(D66="Cameron",OR(E66="Manual",E66="Assisted Manual")),A66&amp;"_CA",IF(AND(D66="Cameron",OR(E66="De-Novo Merge",E66="Assisted Merge")),A66&amp;"_SA_CA",IF(AND(D66="Bruno",OR(E66="Manual",E66="Assisted Manual")),A66&amp;"_BD",IF(AND(D66="Bruno",OR(E66="De-Novo Merge",E66="Assisted Merge")),A66&amp;"_SA_BD",IF(AND(D66="Daniel",OR(E66="Manual",E66="Assisted Manual")),A66&amp;"_DR",IF(AND(D66="Daniel",OR(E66="De-Novo Merge",E66="Assisted Merge")),A66&amp;"_SA_DR",IF(AND(D66="Monet",OR(E66="Manual",E66="Assisted Manual")),A66&amp;"_MW",IF(AND(D66="Monet",OR(E66="De-Novo Merge",E66="Assisted Merge")),A66&amp;"_SA_MW",""))))))))))))))</f>
        <v>2017-05-04_G-033_SA_BD</v>
      </c>
      <c r="G66" s="89">
        <v>42908</v>
      </c>
      <c r="H66" s="66" t="s">
        <v>51</v>
      </c>
      <c r="I66" s="116" t="str">
        <f>IF(AND(NOT(OR(H66="",H66="Ø")),NOT(OR(H67="",H67="Ø"))),"Needs to be Split","")</f>
        <v/>
      </c>
      <c r="J66" s="102" t="s">
        <v>2</v>
      </c>
      <c r="K66" s="116" t="s">
        <v>2</v>
      </c>
      <c r="L66" s="116" t="s">
        <v>190</v>
      </c>
      <c r="M66" s="4"/>
      <c r="N66" s="121" t="str">
        <f>IF(OR(K66="Untraceable",K66="Incomplete"),"No",IF(K66="Completed","In Progress",""))</f>
        <v>No</v>
      </c>
      <c r="O66" s="116"/>
    </row>
    <row r="67" spans="1:15" x14ac:dyDescent="0.25">
      <c r="A67" s="116"/>
      <c r="B67" s="116"/>
      <c r="C67" s="116"/>
      <c r="D67" s="87"/>
      <c r="E67" s="87"/>
      <c r="F67" s="7" t="str">
        <f>IF(AND(D67="Amina",OR(E67="Manual",E67="Assisted Manual")),A66&amp;"_AZ",IF(AND(D67="Amina",OR(E67="De-Novo Merge",E67="Assisted Merge")),A66&amp;"_SA_AZ",IF(AND(D67="Perry",OR(E67="Manual",E67="Assisted Manual")),A66&amp;"_PB",IF(AND(D67="Perry",OR(E67="De-Novo Merge",E67="Assisted Merge")),A66&amp;"_SA_PB",IF(AND(D67="Gina",OR(E67="Manual",E67="Assisted Manual")),A66&amp;"_GB",IF(AND(D67="Gina",OR(E67="De-Novo Merge",E67="Assisted Merge")),A66&amp;"_SA_GB",IF(AND(D67="Cameron",OR(E67="Manual",E67="Assisted Manual")),A66&amp;"_CA",IF(AND(D67="Cameron",OR(E67="De-Novo Merge",E67="Assisted Merge")),A66&amp;"_SA_CA",IF(AND(D67="Bruno",OR(E67="Manual",E67="Assisted Manual")),A66&amp;"_BD",IF(AND(D67="Bruno",OR(E67="De-Novo Merge",E67="Assisted Merge")),A66&amp;"_SA_BD",IF(AND(D67="Daniel",OR(E67="Manual",E67="Assisted Manual")),A66&amp;"_DR",IF(AND(D67="Daniel",OR(E67="De-Novo Merge",E67="Assisted Merge")),A66&amp;"_SA_DR",IF(AND(D67="Monet",OR(E67="Manual",E67="Assisted Manual")),A66&amp;"_MW",IF(AND(D67="Monet",OR(E67="De-Novo Merge",E67="Assisted Merge")),A66&amp;"_SA_MW",""))))))))))))))</f>
        <v/>
      </c>
      <c r="G67" s="89"/>
      <c r="H67" s="66"/>
      <c r="I67" s="116"/>
      <c r="J67" s="102" t="str">
        <f>IF(AND(NOT(OR(G67="",G67="Ø")),H67=""),"In Progress",IF(AND(NOT(OR(H67="Ø",H67="")),NOT(OR(G67="Ø",G67=""))),"Completed",IF(AND(NOT(A66=""),NOT(OR(D67="",D67="???")),G67=""),"Waiting",IF(D67="???","Waiting",""))))</f>
        <v/>
      </c>
      <c r="K67" s="116"/>
      <c r="L67" s="116"/>
      <c r="M67" s="4"/>
      <c r="N67" s="121"/>
      <c r="O67" s="116"/>
    </row>
    <row r="68" spans="1:15" x14ac:dyDescent="0.25">
      <c r="A68" s="116" t="s">
        <v>1486</v>
      </c>
      <c r="B68" s="131" t="s">
        <v>1487</v>
      </c>
      <c r="C68" s="116" t="s">
        <v>1052</v>
      </c>
      <c r="D68" s="87" t="s">
        <v>161</v>
      </c>
      <c r="E68" s="87" t="s">
        <v>1399</v>
      </c>
      <c r="F68" s="7" t="str">
        <f>IF(AND(D68="Amina",OR(E68="Manual",E68="Assisted Manual")),A68&amp;"_AZ",IF(AND(D68="Amina",OR(E68="De-Novo Merge",E68="Assisted Merge")),A68&amp;"_SA_AZ",IF(AND(D68="Perry",OR(E68="Manual",E68="Assisted Manual")),A68&amp;"_PB",IF(AND(D68="Perry",OR(E68="De-Novo Merge",E68="Assisted Merge")),A68&amp;"_SA_PB",IF(AND(D68="Gina",OR(E68="Manual",E68="Assisted Manual")),A68&amp;"_GB",IF(AND(D68="Gina",OR(E68="De-Novo Merge",E68="Assisted Merge")),A68&amp;"_SA_GB",IF(AND(D68="Cameron",OR(E68="Manual",E68="Assisted Manual")),A68&amp;"_CA",IF(AND(D68="Cameron",OR(E68="De-Novo Merge",E68="Assisted Merge")),A68&amp;"_SA_CA",IF(AND(D68="Bruno",OR(E68="Manual",E68="Assisted Manual")),A68&amp;"_BD",IF(AND(D68="Bruno",OR(E68="De-Novo Merge",E68="Assisted Merge")),A68&amp;"_SA_BD",IF(AND(D68="Daniel",OR(E68="Manual",E68="Assisted Manual")),A68&amp;"_DR",IF(AND(D68="Daniel",OR(E68="De-Novo Merge",E68="Assisted Merge")),A68&amp;"_SA_DR",IF(AND(D68="Monet",OR(E68="Manual",E68="Assisted Manual")),A68&amp;"_MW",IF(AND(D68="Monet",OR(E68="De-Novo Merge",E68="Assisted Merge")),A68&amp;"_SA_MW",""))))))))))))))</f>
        <v>2017-05-04_G-034_SA_BD</v>
      </c>
      <c r="G68" s="89">
        <v>42907</v>
      </c>
      <c r="H68" s="66">
        <v>42908</v>
      </c>
      <c r="I68" s="118">
        <v>42928</v>
      </c>
      <c r="J68" s="102" t="str">
        <f>IF(AND(NOT(OR(G68="",G68="Ø")),H68=""),"In Progress",IF(AND(NOT(OR(H68="Ø",H68="")),NOT(OR(G68="Ø",G68=""))),"Completed",IF(AND(NOT(A68=""),NOT(OR(D68="",D68="???")),G68=""),"Waiting",IF(D68="???","Waiting",""))))</f>
        <v>Completed</v>
      </c>
      <c r="K68" s="116" t="str">
        <f>IF(AND(NOT(OR(H68="Ø",H68="")),I68="Split"),"In Progress",IF(AND(NOT(OR(H68="Ø",H68="")),I68="Needs to be Split"),"Waiting",IF(AND(J68="Review",J69="Review"),"Review",IF(OR(AND(J68="Review",J69="Incomplete"),AND(J68="Incomplete",J69="Review")),"Review",IF(OR(AND(J68="Untraceable",J69="Review"),AND(J68="Review",J69="Untraceable")),"Review",IF(OR(AND(J68="Review",J69="Completed"),AND(J68="Completed",J69="Review")),"Review",IF(OR(AND(J68="Other",J69="Review"),AND(J68="Review",J69="Other")),"Review",IF(OR(AND(J68="Other",J69="Incomplete"),AND(J68="Incomplete",J69="Other")),"Review",IF(OR(AND(J68="Other",J69="Untraceable"),AND(J68="Untraceable",J69="Other")),"Review",IF(OR(AND(J68="Other",J69="Completed"),AND(J68="Completed",J69="Other")),"Review",IF(AND(J68="Waiting",J69="Waiting"),"Waiting",IF(OR(AND(J68="Review",J69="Waiting"),AND(J68="Waiting",J69="Review")),"Waiting",IF(OR(AND(J68="Other",J69="Waiting"),AND(J68="Waiting",J69="Other")),"Waiting",IF(OR(AND(J68="Incomplete",J69="Waiting"),AND(J68="Waiting",J69="Incomplete")),"Waiting",IF(OR(AND(J68="Completed",J69="Waiting"),AND(J68="Waiting",J69="Completed")),"Waiting",IF(OR(J68="In Progress",J69="In Progress"),"In Progress",IF(OR(AND(J68="Completed",J69="Untraceable"),AND(J68="Untraceable",J69="Completed")),"Review",IF(OR(AND(J68="Completed",J69="Incomplete"),AND(J68="Incomplete",J69="Completed")),"Review",IF(OR(AND(J68="Incomplete",J69="Untraceable"),AND(J68="Untraceable",J69="Incomplete")),"Untraceable",IF(AND(NOT(OR(H68="Ø",H68="")),NOT(OR(H69="Ø",H69="")),I68=""),"In Progress",IF(AND(J68="Untraceable",J69="Untraceable"),"Untraceable",IF(AND(NOT(OR(H68="Ø",H68="")),NOT(OR(H69="Ø",H69="")),NOT(OR(I68="Ø",I68="",I68="Split",I68="Needs to be Split"))),"Completed",IF(AND(J68="Incomplete",J69="Incomplete"),"Incomplete",IF(AND(J68="Other",J69="Other"),"Review",IF(AND(J68="Untraceable",J69=""),"Untraceable","")))))))))))))))))))))))))</f>
        <v>Completed</v>
      </c>
      <c r="L68" s="116" t="s">
        <v>0</v>
      </c>
      <c r="M68" s="4" t="s">
        <v>1488</v>
      </c>
      <c r="N68" s="121" t="s">
        <v>25</v>
      </c>
      <c r="O68" s="116" t="s">
        <v>1489</v>
      </c>
    </row>
    <row r="69" spans="1:15" x14ac:dyDescent="0.25">
      <c r="A69" s="116"/>
      <c r="B69" s="132"/>
      <c r="C69" s="116"/>
      <c r="D69" s="87" t="s">
        <v>187</v>
      </c>
      <c r="E69" s="87" t="s">
        <v>24</v>
      </c>
      <c r="F69" s="7" t="str">
        <f>IF(AND(D69="Amina",OR(E69="Manual",E69="Assisted Manual")),A68&amp;"_AZ",IF(AND(D69="Amina",OR(E69="De-Novo Merge",E69="Assisted Merge")),A68&amp;"_SA_AZ",IF(AND(D69="Perry",OR(E69="Manual",E69="Assisted Manual")),A68&amp;"_PB",IF(AND(D69="Perry",OR(E69="De-Novo Merge",E69="Assisted Merge")),A68&amp;"_SA_PB",IF(AND(D69="Gina",OR(E69="Manual",E69="Assisted Manual")),A68&amp;"_GB",IF(AND(D69="Gina",OR(E69="De-Novo Merge",E69="Assisted Merge")),A68&amp;"_SA_GB",IF(AND(D69="Cameron",OR(E69="Manual",E69="Assisted Manual")),A68&amp;"_CA",IF(AND(D69="Cameron",OR(E69="De-Novo Merge",E69="Assisted Merge")),A68&amp;"_SA_CA",IF(AND(D69="Bruno",OR(E69="Manual",E69="Assisted Manual")),A68&amp;"_BD",IF(AND(D69="Bruno",OR(E69="De-Novo Merge",E69="Assisted Merge")),A68&amp;"_SA_BD",IF(AND(D69="Daniel",OR(E69="Manual",E69="Assisted Manual")),A68&amp;"_DR",IF(AND(D69="Daniel",OR(E69="De-Novo Merge",E69="Assisted Merge")),A68&amp;"_SA_DR",IF(AND(D69="Monet",OR(E69="Manual",E69="Assisted Manual")),A68&amp;"_MW",IF(AND(D69="Monet",OR(E69="De-Novo Merge",E69="Assisted Merge")),A68&amp;"_SA_MW",""))))))))))))))</f>
        <v>2017-05-04_G-034_MW</v>
      </c>
      <c r="G69" s="89">
        <v>42916</v>
      </c>
      <c r="H69" s="66">
        <v>42926</v>
      </c>
      <c r="I69" s="116"/>
      <c r="J69" s="102" t="str">
        <f>IF(AND(NOT(OR(G69="",G69="Ø")),H69=""),"In Progress",IF(AND(NOT(OR(H69="Ø",H69="")),NOT(OR(G69="Ø",G69=""))),"Completed",IF(AND(NOT(A68=""),NOT(OR(D69="",D69="???")),G69=""),"Waiting",IF(D69="???","Waiting",""))))</f>
        <v>Completed</v>
      </c>
      <c r="K69" s="116"/>
      <c r="L69" s="116"/>
      <c r="M69" s="4"/>
      <c r="N69" s="121"/>
      <c r="O69" s="116"/>
    </row>
    <row r="70" spans="1:15" x14ac:dyDescent="0.25">
      <c r="A70" s="124" t="s">
        <v>1490</v>
      </c>
      <c r="B70" s="131" t="s">
        <v>1491</v>
      </c>
      <c r="C70" s="124"/>
      <c r="D70" s="87" t="s">
        <v>32</v>
      </c>
      <c r="E70" s="87" t="s">
        <v>24</v>
      </c>
      <c r="F70" s="7" t="str">
        <f>IF(AND(D70="Amina",OR(E70="Manual",E70="Assisted Manual")),A70&amp;"_AZ",IF(AND(D70="Amina",OR(E70="De-Novo Merge",E70="Assisted Merge")),A70&amp;"_SA_AZ",IF(AND(D70="Perry",OR(E70="Manual",E70="Assisted Manual")),A70&amp;"_PB",IF(AND(D70="Perry",OR(E70="De-Novo Merge",E70="Assisted Merge")),A70&amp;"_SA_PB",IF(AND(D70="Gina",OR(E70="Manual",E70="Assisted Manual")),A70&amp;"_GB",IF(AND(D70="Gina",OR(E70="De-Novo Merge",E70="Assisted Merge")),A70&amp;"_SA_GB",IF(AND(D70="Cameron",OR(E70="Manual",E70="Assisted Manual")),A70&amp;"_CA",IF(AND(D70="Cameron",OR(E70="De-Novo Merge",E70="Assisted Merge")),A70&amp;"_SA_CA",IF(AND(D70="Bruno",OR(E70="Manual",E70="Assisted Manual")),A70&amp;"_BD",IF(AND(D70="Bruno",OR(E70="De-Novo Merge",E70="Assisted Merge")),A70&amp;"_SA_BD",IF(AND(D70="Daniel",OR(E70="Manual",E70="Assisted Manual")),A70&amp;"_DR",IF(AND(D70="Daniel",OR(E70="De-Novo Merge",E70="Assisted Merge")),A70&amp;"_SA_DR",IF(AND(D70="Monet",OR(E70="Manual",E70="Assisted Manual")),A70&amp;"_MW",IF(AND(D70="Monet",OR(E70="De-Novo Merge",E70="Assisted Merge")),A70&amp;"_SA_MW",""))))))))))))))</f>
        <v>2017-05-04_G-035_AZ</v>
      </c>
      <c r="G70" s="89">
        <v>42905</v>
      </c>
      <c r="H70" s="66">
        <v>42906</v>
      </c>
      <c r="I70" s="118">
        <v>42930</v>
      </c>
      <c r="J70" s="102" t="str">
        <f>IF(AND(NOT(OR(G70="",G70="Ø")),H70=""),"In Progress",IF(AND(NOT(OR(H70="Ø",H70="")),NOT(OR(G70="Ø",G70=""))),"Completed",IF(AND(NOT(A70=""),NOT(OR(D70="",D70="???")),G70=""),"Waiting",IF(D70="???","Waiting",""))))</f>
        <v>Completed</v>
      </c>
      <c r="K70" s="124" t="str">
        <f>IF(AND(NOT(OR(H70="Ø",H70="")),I70="Split"),"In Progress",IF(AND(NOT(OR(H70="Ø",H70="")),I70="Needs to be Split"),"Waiting",IF(AND(J70="Review",J71="Review"),"Review",IF(OR(AND(J70="Review",J71="Incomplete"),AND(J70="Incomplete",J71="Review")),"Review",IF(OR(AND(J70="Untraceable",J71="Review"),AND(J70="Review",J71="Untraceable")),"Review",IF(OR(AND(J70="Review",J71="Completed"),AND(J70="Completed",J71="Review")),"Review",IF(OR(AND(J70="Other",J71="Review"),AND(J70="Review",J71="Other")),"Review",IF(OR(AND(J70="Other",J71="Incomplete"),AND(J70="Incomplete",J71="Other")),"Review",IF(OR(AND(J70="Other",J71="Untraceable"),AND(J70="Untraceable",J71="Other")),"Review",IF(OR(AND(J70="Other",J71="Completed"),AND(J70="Completed",J71="Other")),"Review",IF(AND(J70="Waiting",J71="Waiting"),"Waiting",IF(OR(AND(J70="Review",J71="Waiting"),AND(J70="Waiting",J71="Review")),"Waiting",IF(OR(AND(J70="Other",J71="Waiting"),AND(J70="Waiting",J71="Other")),"Waiting",IF(OR(AND(J70="Incomplete",J71="Waiting"),AND(J70="Waiting",J71="Incomplete")),"Waiting",IF(OR(AND(J70="Completed",J71="Waiting"),AND(J70="Waiting",J71="Completed")),"Waiting",IF(OR(J70="In Progress",J71="In Progress"),"In Progress",IF(OR(AND(J70="Completed",J71="Untraceable"),AND(J70="Untraceable",J71="Completed")),"Review",IF(OR(AND(J70="Completed",J71="Incomplete"),AND(J70="Incomplete",J71="Completed")),"Review",IF(OR(AND(J70="Incomplete",J71="Untraceable"),AND(J70="Untraceable",J71="Incomplete")),"Untraceable",IF(AND(NOT(OR(H70="Ø",H70="")),NOT(OR(H71="Ø",H71="")),I70=""),"In Progress",IF(AND(J70="Untraceable",J71="Untraceable"),"Untraceable",IF(AND(NOT(OR(H70="Ø",H70="")),NOT(OR(H71="Ø",H71="")),NOT(OR(I70="Ø",I70="",I70="Split",I70="Needs to be Split"))),"Completed",IF(AND(J70="Incomplete",J71="Incomplete"),"Incomplete",IF(AND(J70="Other",J71="Other"),"Review",IF(AND(J70="Untraceable",J71=""),"Untraceable","")))))))))))))))))))))))))</f>
        <v>Completed</v>
      </c>
      <c r="L70" s="124" t="s">
        <v>0</v>
      </c>
      <c r="M70" s="4"/>
      <c r="N70" s="121" t="s">
        <v>25</v>
      </c>
      <c r="O70" s="116" t="s">
        <v>1492</v>
      </c>
    </row>
    <row r="71" spans="1:15" x14ac:dyDescent="0.25">
      <c r="A71" s="125"/>
      <c r="B71" s="132"/>
      <c r="C71" s="125"/>
      <c r="D71" s="87" t="s">
        <v>23</v>
      </c>
      <c r="E71" s="87" t="s">
        <v>1399</v>
      </c>
      <c r="F71" s="7" t="str">
        <f>IF(AND(D71="Amina",OR(E71="Manual",E71="Assisted Manual")),A70&amp;"_AZ",IF(AND(D71="Amina",OR(E71="De-Novo Merge",E71="Assisted Merge")),A70&amp;"_SA_AZ",IF(AND(D71="Perry",OR(E71="Manual",E71="Assisted Manual")),A70&amp;"_PB",IF(AND(D71="Perry",OR(E71="De-Novo Merge",E71="Assisted Merge")),A70&amp;"_SA_PB",IF(AND(D71="Gina",OR(E71="Manual",E71="Assisted Manual")),A70&amp;"_GB",IF(AND(D71="Gina",OR(E71="De-Novo Merge",E71="Assisted Merge")),A70&amp;"_SA_GB",IF(AND(D71="Cameron",OR(E71="Manual",E71="Assisted Manual")),A70&amp;"_CA",IF(AND(D71="Cameron",OR(E71="De-Novo Merge",E71="Assisted Merge")),A70&amp;"_SA_CA",IF(AND(D71="Bruno",OR(E71="Manual",E71="Assisted Manual")),A70&amp;"_BD",IF(AND(D71="Bruno",OR(E71="De-Novo Merge",E71="Assisted Merge")),A70&amp;"_SA_BD",IF(AND(D71="Daniel",OR(E71="Manual",E71="Assisted Manual")),A70&amp;"_DR",IF(AND(D71="Daniel",OR(E71="De-Novo Merge",E71="Assisted Merge")),A70&amp;"_SA_DR",IF(AND(D71="Monet",OR(E71="Manual",E71="Assisted Manual")),A70&amp;"_MW",IF(AND(D71="Monet",OR(E71="De-Novo Merge",E71="Assisted Merge")),A70&amp;"_SA_MW",""))))))))))))))</f>
        <v>2017-05-04_G-035_SA_CA</v>
      </c>
      <c r="G71" s="89">
        <v>42921</v>
      </c>
      <c r="H71" s="66">
        <v>42922</v>
      </c>
      <c r="I71" s="124"/>
      <c r="J71" s="102" t="str">
        <f>IF(AND(NOT(OR(G71="",G71="Ø")),H71=""),"In Progress",IF(AND(NOT(OR(H71="Ø",H71="")),NOT(OR(G71="Ø",G71=""))),"Completed",IF(AND(NOT(A70=""),NOT(OR(D71="",D71="???")),G71=""),"Waiting",IF(D71="???","Waiting",""))))</f>
        <v>Completed</v>
      </c>
      <c r="K71" s="125"/>
      <c r="L71" s="125"/>
      <c r="M71" s="4" t="s">
        <v>1493</v>
      </c>
      <c r="N71" s="121"/>
      <c r="O71" s="116"/>
    </row>
    <row r="72" spans="1:15" x14ac:dyDescent="0.25">
      <c r="A72" s="116" t="s">
        <v>1494</v>
      </c>
      <c r="B72" s="117" t="s">
        <v>1495</v>
      </c>
      <c r="C72" s="116"/>
      <c r="D72" s="87" t="s">
        <v>32</v>
      </c>
      <c r="E72" s="87" t="s">
        <v>24</v>
      </c>
      <c r="F72" s="7" t="str">
        <f>IF(AND(D72="Amina",OR(E72="Manual",E72="Assisted Manual")),A72&amp;"_AZ",IF(AND(D72="Amina",OR(E72="De-Novo Merge",E72="Assisted Merge")),A72&amp;"_SA_AZ",IF(AND(D72="Perry",OR(E72="Manual",E72="Assisted Manual")),A72&amp;"_PB",IF(AND(D72="Perry",OR(E72="De-Novo Merge",E72="Assisted Merge")),A72&amp;"_SA_PB",IF(AND(D72="Gina",OR(E72="Manual",E72="Assisted Manual")),A72&amp;"_GB",IF(AND(D72="Gina",OR(E72="De-Novo Merge",E72="Assisted Merge")),A72&amp;"_SA_GB",IF(AND(D72="Cameron",OR(E72="Manual",E72="Assisted Manual")),A72&amp;"_CA",IF(AND(D72="Cameron",OR(E72="De-Novo Merge",E72="Assisted Merge")),A72&amp;"_SA_CA",IF(AND(D72="Bruno",OR(E72="Manual",E72="Assisted Manual")),A72&amp;"_BD",IF(AND(D72="Bruno",OR(E72="De-Novo Merge",E72="Assisted Merge")),A72&amp;"_SA_BD",IF(AND(D72="Daniel",OR(E72="Manual",E72="Assisted Manual")),A72&amp;"_DR",IF(AND(D72="Daniel",OR(E72="De-Novo Merge",E72="Assisted Merge")),A72&amp;"_SA_DR",IF(AND(D72="Monet",OR(E72="Manual",E72="Assisted Manual")),A72&amp;"_MW",IF(AND(D72="Monet",OR(E72="De-Novo Merge",E72="Assisted Merge")),A72&amp;"_SA_MW",""))))))))))))))</f>
        <v>2017-05-04_G-036_AZ</v>
      </c>
      <c r="G72" s="89">
        <v>42905</v>
      </c>
      <c r="H72" s="66">
        <v>42905</v>
      </c>
      <c r="I72" s="116" t="s">
        <v>51</v>
      </c>
      <c r="J72" s="102" t="s">
        <v>2</v>
      </c>
      <c r="K72" s="116" t="s">
        <v>2</v>
      </c>
      <c r="L72" s="116" t="s">
        <v>190</v>
      </c>
      <c r="M72" s="4" t="s">
        <v>1496</v>
      </c>
      <c r="N72" s="121" t="str">
        <f>IF(OR(K72="Untraceable",K72="Incomplete"),"No",IF(K72="Completed","In Progress",""))</f>
        <v>No</v>
      </c>
      <c r="O72" s="116"/>
    </row>
    <row r="73" spans="1:15" x14ac:dyDescent="0.25">
      <c r="A73" s="116"/>
      <c r="B73" s="116"/>
      <c r="C73" s="116"/>
      <c r="D73" s="87" t="s">
        <v>161</v>
      </c>
      <c r="E73" s="87" t="s">
        <v>1379</v>
      </c>
      <c r="F73" s="7" t="str">
        <f>IF(AND(D73="Amina",OR(E73="Manual",E73="Assisted Manual")),A72&amp;"_AZ",IF(AND(D73="Amina",OR(E73="De-Novo Merge",E73="Assisted Merge")),A72&amp;"_SA_AZ",IF(AND(D73="Perry",OR(E73="Manual",E73="Assisted Manual")),A72&amp;"_PB",IF(AND(D73="Perry",OR(E73="De-Novo Merge",E73="Assisted Merge")),A72&amp;"_SA_PB",IF(AND(D73="Gina",OR(E73="Manual",E73="Assisted Manual")),A72&amp;"_GB",IF(AND(D73="Gina",OR(E73="De-Novo Merge",E73="Assisted Merge")),A72&amp;"_SA_GB",IF(AND(D73="Cameron",OR(E73="Manual",E73="Assisted Manual")),A72&amp;"_CA",IF(AND(D73="Cameron",OR(E73="De-Novo Merge",E73="Assisted Merge")),A72&amp;"_SA_CA",IF(AND(D73="Bruno",OR(E73="Manual",E73="Assisted Manual")),A72&amp;"_BD",IF(AND(D73="Bruno",OR(E73="De-Novo Merge",E73="Assisted Merge")),A72&amp;"_SA_BD",IF(AND(D73="Daniel",OR(E73="Manual",E73="Assisted Manual")),A72&amp;"_DR",IF(AND(D73="Daniel",OR(E73="De-Novo Merge",E73="Assisted Merge")),A72&amp;"_SA_DR",IF(AND(D73="Monet",OR(E73="Manual",E73="Assisted Manual")),A72&amp;"_MW",IF(AND(D73="Monet",OR(E73="De-Novo Merge",E73="Assisted Merge")),A72&amp;"_SA_MW",""))))))))))))))</f>
        <v>2017-05-04_G-036_SA_BD</v>
      </c>
      <c r="G73" s="89">
        <v>42957</v>
      </c>
      <c r="H73" s="66">
        <v>42957</v>
      </c>
      <c r="I73" s="124"/>
      <c r="J73" s="102" t="s">
        <v>2</v>
      </c>
      <c r="K73" s="116"/>
      <c r="L73" s="116"/>
      <c r="M73" s="4" t="s">
        <v>1497</v>
      </c>
      <c r="N73" s="121"/>
      <c r="O73" s="116"/>
    </row>
    <row r="74" spans="1:15" x14ac:dyDescent="0.25">
      <c r="A74" s="116" t="s">
        <v>1498</v>
      </c>
      <c r="B74" s="131" t="s">
        <v>1499</v>
      </c>
      <c r="C74" s="124"/>
      <c r="D74" s="87" t="s">
        <v>187</v>
      </c>
      <c r="E74" s="87" t="s">
        <v>24</v>
      </c>
      <c r="F74" s="7" t="str">
        <f>IF(AND(D74="Amina",OR(E74="Manual",E74="Assisted Manual")),A74&amp;"_AZ",IF(AND(D74="Amina",OR(E74="De-Novo Merge",E74="Assisted Merge")),A74&amp;"_SA_AZ",IF(AND(D74="Perry",OR(E74="Manual",E74="Assisted Manual")),A74&amp;"_PB",IF(AND(D74="Perry",OR(E74="De-Novo Merge",E74="Assisted Merge")),A74&amp;"_SA_PB",IF(AND(D74="Gina",OR(E74="Manual",E74="Assisted Manual")),A74&amp;"_GB",IF(AND(D74="Gina",OR(E74="De-Novo Merge",E74="Assisted Merge")),A74&amp;"_SA_GB",IF(AND(D74="Cameron",OR(E74="Manual",E74="Assisted Manual")),A74&amp;"_CA",IF(AND(D74="Cameron",OR(E74="De-Novo Merge",E74="Assisted Merge")),A74&amp;"_SA_CA",IF(AND(D74="Bruno",OR(E74="Manual",E74="Assisted Manual")),A74&amp;"_BD",IF(AND(D74="Bruno",OR(E74="De-Novo Merge",E74="Assisted Merge")),A74&amp;"_SA_BD",IF(AND(D74="Daniel",OR(E74="Manual",E74="Assisted Manual")),A74&amp;"_DR",IF(AND(D74="Daniel",OR(E74="De-Novo Merge",E74="Assisted Merge")),A74&amp;"_SA_DR",IF(AND(D74="Monet",OR(E74="Manual",E74="Assisted Manual")),A74&amp;"_MW",IF(AND(D74="Monet",OR(E74="De-Novo Merge",E74="Assisted Merge")),A74&amp;"_SA_MW",""))))))))))))))</f>
        <v>2017-05-04_G-037_MW</v>
      </c>
      <c r="G74" s="89">
        <v>42905</v>
      </c>
      <c r="H74" s="66">
        <v>42908</v>
      </c>
      <c r="I74" s="118">
        <v>42929</v>
      </c>
      <c r="J74" s="102" t="str">
        <f>IF(AND(NOT(OR(G74="",G74="Ø")),H74=""),"In Progress",IF(AND(NOT(OR(H74="Ø",H74="")),NOT(OR(G74="Ø",G74=""))),"Completed",IF(AND(NOT(A74=""),NOT(OR(D74="",D74="???")),G74=""),"Waiting",IF(D74="???","Waiting",""))))</f>
        <v>Completed</v>
      </c>
      <c r="K74" s="116" t="str">
        <f>IF(AND(NOT(OR(H74="Ø",H74="")),I74="Split"),"In Progress",IF(AND(NOT(OR(H74="Ø",H74="")),I74="Needs to be Split"),"Waiting",IF(AND(J74="Review",J75="Review"),"Review",IF(OR(AND(J74="Review",J75="Incomplete"),AND(J74="Incomplete",J75="Review")),"Review",IF(OR(AND(J74="Untraceable",J75="Review"),AND(J74="Review",J75="Untraceable")),"Review",IF(OR(AND(J74="Review",J75="Completed"),AND(J74="Completed",J75="Review")),"Review",IF(OR(AND(J74="Other",J75="Review"),AND(J74="Review",J75="Other")),"Review",IF(OR(AND(J74="Other",J75="Incomplete"),AND(J74="Incomplete",J75="Other")),"Review",IF(OR(AND(J74="Other",J75="Untraceable"),AND(J74="Untraceable",J75="Other")),"Review",IF(OR(AND(J74="Other",J75="Completed"),AND(J74="Completed",J75="Other")),"Review",IF(AND(J74="Waiting",J75="Waiting"),"Waiting",IF(OR(AND(J74="Review",J75="Waiting"),AND(J74="Waiting",J75="Review")),"Waiting",IF(OR(AND(J74="Other",J75="Waiting"),AND(J74="Waiting",J75="Other")),"Waiting",IF(OR(AND(J74="Incomplete",J75="Waiting"),AND(J74="Waiting",J75="Incomplete")),"Waiting",IF(OR(AND(J74="Completed",J75="Waiting"),AND(J74="Waiting",J75="Completed")),"Waiting",IF(OR(J74="In Progress",J75="In Progress"),"In Progress",IF(OR(AND(J74="Completed",J75="Untraceable"),AND(J74="Untraceable",J75="Completed")),"Review",IF(OR(AND(J74="Completed",J75="Incomplete"),AND(J74="Incomplete",J75="Completed")),"Review",IF(OR(AND(J74="Incomplete",J75="Untraceable"),AND(J74="Untraceable",J75="Incomplete")),"Untraceable",IF(AND(NOT(OR(H74="Ø",H74="")),NOT(OR(H75="Ø",H75="")),I74=""),"In Progress",IF(AND(J74="Untraceable",J75="Untraceable"),"Untraceable",IF(AND(NOT(OR(H74="Ø",H74="")),NOT(OR(H75="Ø",H75="")),NOT(OR(I74="Ø",I74="",I74="Split",I74="Needs to be Split"))),"Completed",IF(AND(J74="Incomplete",J75="Incomplete"),"Incomplete",IF(AND(J74="Other",J75="Other"),"Review",IF(AND(J74="Untraceable",J75=""),"Untraceable","")))))))))))))))))))))))))</f>
        <v>Completed</v>
      </c>
      <c r="L74" s="116" t="s">
        <v>0</v>
      </c>
      <c r="M74" s="4" t="s">
        <v>1500</v>
      </c>
      <c r="N74" s="121" t="s">
        <v>25</v>
      </c>
      <c r="O74" s="116" t="s">
        <v>1501</v>
      </c>
    </row>
    <row r="75" spans="1:15" x14ac:dyDescent="0.25">
      <c r="A75" s="116"/>
      <c r="B75" s="132"/>
      <c r="C75" s="125"/>
      <c r="D75" s="87" t="s">
        <v>23</v>
      </c>
      <c r="E75" s="87" t="s">
        <v>1399</v>
      </c>
      <c r="F75" s="7" t="str">
        <f>IF(AND(D75="Amina",OR(E75="Manual",E75="Assisted Manual")),A74&amp;"_AZ",IF(AND(D75="Amina",OR(E75="De-Novo Merge",E75="Assisted Merge")),A74&amp;"_SA_AZ",IF(AND(D75="Perry",OR(E75="Manual",E75="Assisted Manual")),A74&amp;"_PB",IF(AND(D75="Perry",OR(E75="De-Novo Merge",E75="Assisted Merge")),A74&amp;"_SA_PB",IF(AND(D75="Gina",OR(E75="Manual",E75="Assisted Manual")),A74&amp;"_GB",IF(AND(D75="Gina",OR(E75="De-Novo Merge",E75="Assisted Merge")),A74&amp;"_SA_GB",IF(AND(D75="Cameron",OR(E75="Manual",E75="Assisted Manual")),A74&amp;"_CA",IF(AND(D75="Cameron",OR(E75="De-Novo Merge",E75="Assisted Merge")),A74&amp;"_SA_CA",IF(AND(D75="Bruno",OR(E75="Manual",E75="Assisted Manual")),A74&amp;"_BD",IF(AND(D75="Bruno",OR(E75="De-Novo Merge",E75="Assisted Merge")),A74&amp;"_SA_BD",IF(AND(D75="Daniel",OR(E75="Manual",E75="Assisted Manual")),A74&amp;"_DR",IF(AND(D75="Daniel",OR(E75="De-Novo Merge",E75="Assisted Merge")),A74&amp;"_SA_DR",IF(AND(D75="Monet",OR(E75="Manual",E75="Assisted Manual")),A74&amp;"_MW",IF(AND(D75="Monet",OR(E75="De-Novo Merge",E75="Assisted Merge")),A74&amp;"_SA_MW",""))))))))))))))</f>
        <v>2017-05-04_G-037_SA_CA</v>
      </c>
      <c r="G75" s="89">
        <v>42907</v>
      </c>
      <c r="H75" s="66">
        <v>42907</v>
      </c>
      <c r="I75" s="116"/>
      <c r="J75" s="102" t="str">
        <f>IF(AND(NOT(OR(G75="",G75="Ø")),H75=""),"In Progress",IF(AND(NOT(OR(H75="Ø",H75="")),NOT(OR(G75="Ø",G75=""))),"Completed",IF(AND(NOT(A74=""),NOT(OR(D75="",D75="???")),G75=""),"Waiting",IF(D75="???","Waiting",""))))</f>
        <v>Completed</v>
      </c>
      <c r="K75" s="116"/>
      <c r="L75" s="116"/>
      <c r="M75" s="4" t="s">
        <v>1502</v>
      </c>
      <c r="N75" s="121"/>
      <c r="O75" s="116"/>
    </row>
    <row r="76" spans="1:15" x14ac:dyDescent="0.25">
      <c r="A76" s="116" t="s">
        <v>1503</v>
      </c>
      <c r="B76" s="117" t="s">
        <v>1504</v>
      </c>
      <c r="C76" s="116" t="s">
        <v>669</v>
      </c>
      <c r="D76" s="87" t="s">
        <v>113</v>
      </c>
      <c r="E76" s="87" t="s">
        <v>24</v>
      </c>
      <c r="F76" s="7" t="str">
        <f>IF(AND(D76="Amina",OR(E76="Manual",E76="Assisted Manual")),A76&amp;"_AZ",IF(AND(D76="Amina",OR(E76="De-Novo Merge",E76="Assisted Merge")),A76&amp;"_SA_AZ",IF(AND(D76="Perry",OR(E76="Manual",E76="Assisted Manual")),A76&amp;"_PB",IF(AND(D76="Perry",OR(E76="De-Novo Merge",E76="Assisted Merge")),A76&amp;"_SA_PB",IF(AND(D76="Gina",OR(E76="Manual",E76="Assisted Manual")),A76&amp;"_GB",IF(AND(D76="Gina",OR(E76="De-Novo Merge",E76="Assisted Merge")),A76&amp;"_SA_GB",IF(AND(D76="Cameron",OR(E76="Manual",E76="Assisted Manual")),A76&amp;"_CA",IF(AND(D76="Cameron",OR(E76="De-Novo Merge",E76="Assisted Merge")),A76&amp;"_SA_CA",IF(AND(D76="Bruno",OR(E76="Manual",E76="Assisted Manual")),A76&amp;"_BD",IF(AND(D76="Bruno",OR(E76="De-Novo Merge",E76="Assisted Merge")),A76&amp;"_SA_BD",IF(AND(D76="Daniel",OR(E76="Manual",E76="Assisted Manual")),A76&amp;"_DR",IF(AND(D76="Daniel",OR(E76="De-Novo Merge",E76="Assisted Merge")),A76&amp;"_SA_DR",IF(AND(D76="Monet",OR(E76="Manual",E76="Assisted Manual")),A76&amp;"_MW",IF(AND(D76="Monet",OR(E76="De-Novo Merge",E76="Assisted Merge")),A76&amp;"_SA_MW",""))))))))))))))</f>
        <v>2017-05-04_G-038_DR</v>
      </c>
      <c r="G76" s="89">
        <v>42907</v>
      </c>
      <c r="H76" s="66">
        <v>42908</v>
      </c>
      <c r="I76" s="125"/>
      <c r="J76" s="102" t="str">
        <f>IF(AND(NOT(OR(G76="",G76="Ø")),H76=""),"In Progress",IF(AND(NOT(OR(H76="Ø",H76="")),NOT(OR(G76="Ø",G76=""))),"Completed",IF(AND(NOT(A76=""),NOT(OR(D76="",D76="???")),G76=""),"Waiting",IF(D76="???","Waiting",""))))</f>
        <v>Completed</v>
      </c>
      <c r="K76" s="116" t="s">
        <v>0</v>
      </c>
      <c r="L76" s="116" t="s">
        <v>0</v>
      </c>
      <c r="M76" s="4" t="s">
        <v>1505</v>
      </c>
      <c r="N76" s="121" t="s">
        <v>25</v>
      </c>
      <c r="O76" s="116" t="s">
        <v>1506</v>
      </c>
    </row>
    <row r="77" spans="1:15" x14ac:dyDescent="0.25">
      <c r="A77" s="116"/>
      <c r="B77" s="116"/>
      <c r="C77" s="116"/>
      <c r="D77" s="87" t="s">
        <v>23</v>
      </c>
      <c r="E77" s="87" t="s">
        <v>1379</v>
      </c>
      <c r="F77" s="7" t="str">
        <f>IF(AND(D77="Amina",OR(E77="Manual",E77="Assisted Manual")),A76&amp;"_AZ",IF(AND(D77="Amina",OR(E77="De-Novo Merge",E77="Assisted Merge")),A76&amp;"_SA_AZ",IF(AND(D77="Perry",OR(E77="Manual",E77="Assisted Manual")),A76&amp;"_PB",IF(AND(D77="Perry",OR(E77="De-Novo Merge",E77="Assisted Merge")),A76&amp;"_SA_PB",IF(AND(D77="Gina",OR(E77="Manual",E77="Assisted Manual")),A76&amp;"_GB",IF(AND(D77="Gina",OR(E77="De-Novo Merge",E77="Assisted Merge")),A76&amp;"_SA_GB",IF(AND(D77="Cameron",OR(E77="Manual",E77="Assisted Manual")),A76&amp;"_CA",IF(AND(D77="Cameron",OR(E77="De-Novo Merge",E77="Assisted Merge")),A76&amp;"_SA_CA",IF(AND(D77="Bruno",OR(E77="Manual",E77="Assisted Manual")),A76&amp;"_BD",IF(AND(D77="Bruno",OR(E77="De-Novo Merge",E77="Assisted Merge")),A76&amp;"_SA_BD",IF(AND(D77="Daniel",OR(E77="Manual",E77="Assisted Manual")),A76&amp;"_DR",IF(AND(D77="Daniel",OR(E77="De-Novo Merge",E77="Assisted Merge")),A76&amp;"_SA_DR",IF(AND(D77="Monet",OR(E77="Manual",E77="Assisted Manual")),A76&amp;"_MW",IF(AND(D77="Monet",OR(E77="De-Novo Merge",E77="Assisted Merge")),A76&amp;"_SA_MW",""))))))))))))))</f>
        <v>2017-05-04_G-038_SA_CA</v>
      </c>
      <c r="G77" s="89">
        <v>42926</v>
      </c>
      <c r="H77" s="66">
        <v>42926</v>
      </c>
      <c r="I77" s="116"/>
      <c r="J77" s="102" t="str">
        <f>IF(AND(NOT(OR(G77="",G77="Ø")),H77=""),"In Progress",IF(AND(NOT(OR(H77="Ø",H77="")),NOT(OR(G77="Ø",G77=""))),"Completed",IF(AND(NOT(A76=""),NOT(OR(D77="",D77="???")),G77=""),"Waiting",IF(D77="???","Waiting",""))))</f>
        <v>Completed</v>
      </c>
      <c r="K77" s="116"/>
      <c r="L77" s="116"/>
      <c r="M77" s="4" t="s">
        <v>1507</v>
      </c>
      <c r="N77" s="121"/>
      <c r="O77" s="116"/>
    </row>
    <row r="78" spans="1:15" x14ac:dyDescent="0.25">
      <c r="A78" s="116" t="s">
        <v>1508</v>
      </c>
      <c r="B78" s="117" t="s">
        <v>1509</v>
      </c>
      <c r="C78" s="116" t="s">
        <v>669</v>
      </c>
      <c r="D78" s="87" t="s">
        <v>30</v>
      </c>
      <c r="E78" s="87" t="s">
        <v>1399</v>
      </c>
      <c r="F78" s="7" t="str">
        <f>IF(AND(D78="Amina",OR(E78="Manual",E78="Assisted Manual")),A78&amp;"_AZ",IF(AND(D78="Amina",OR(E78="De-Novo Merge",E78="Assisted Merge")),A78&amp;"_SA_AZ",IF(AND(D78="Perry",OR(E78="Manual",E78="Assisted Manual")),A78&amp;"_PB",IF(AND(D78="Perry",OR(E78="De-Novo Merge",E78="Assisted Merge")),A78&amp;"_SA_PB",IF(AND(D78="Gina",OR(E78="Manual",E78="Assisted Manual")),A78&amp;"_GB",IF(AND(D78="Gina",OR(E78="De-Novo Merge",E78="Assisted Merge")),A78&amp;"_SA_GB",IF(AND(D78="Cameron",OR(E78="Manual",E78="Assisted Manual")),A78&amp;"_CA",IF(AND(D78="Cameron",OR(E78="De-Novo Merge",E78="Assisted Merge")),A78&amp;"_SA_CA",IF(AND(D78="Bruno",OR(E78="Manual",E78="Assisted Manual")),A78&amp;"_BD",IF(AND(D78="Bruno",OR(E78="De-Novo Merge",E78="Assisted Merge")),A78&amp;"_SA_BD",IF(AND(D78="Daniel",OR(E78="Manual",E78="Assisted Manual")),A78&amp;"_DR",IF(AND(D78="Daniel",OR(E78="De-Novo Merge",E78="Assisted Merge")),A78&amp;"_SA_DR",IF(AND(D78="Monet",OR(E78="Manual",E78="Assisted Manual")),A78&amp;"_MW",IF(AND(D78="Monet",OR(E78="De-Novo Merge",E78="Assisted Merge")),A78&amp;"_SA_MW",""))))))))))))))</f>
        <v>2017-05-04_G-039_SA_PB</v>
      </c>
      <c r="G78" s="89">
        <v>42915</v>
      </c>
      <c r="H78" s="66">
        <v>42916</v>
      </c>
      <c r="I78" s="118">
        <v>42929</v>
      </c>
      <c r="J78" s="102" t="str">
        <f>IF(AND(NOT(OR(G78="",G78="Ø")),H78=""),"In Progress",IF(AND(NOT(OR(H78="Ø",H78="")),NOT(OR(G78="Ø",G78=""))),"Completed",IF(AND(NOT(A78=""),NOT(OR(D78="",D78="???")),G78=""),"Waiting",IF(D78="???","Waiting",""))))</f>
        <v>Completed</v>
      </c>
      <c r="K78" s="116" t="str">
        <f>IF(AND(NOT(OR(H78="Ø",H78="")),I78="Split"),"In Progress",IF(AND(NOT(OR(H78="Ø",H78="")),I78="Needs to be Split"),"Waiting",IF(AND(J78="Review",J79="Review"),"Review",IF(OR(AND(J78="Review",J79="Incomplete"),AND(J78="Incomplete",J79="Review")),"Review",IF(OR(AND(J78="Untraceable",J79="Review"),AND(J78="Review",J79="Untraceable")),"Review",IF(OR(AND(J78="Review",J79="Completed"),AND(J78="Completed",J79="Review")),"Review",IF(OR(AND(J78="Other",J79="Review"),AND(J78="Review",J79="Other")),"Review",IF(OR(AND(J78="Other",J79="Incomplete"),AND(J78="Incomplete",J79="Other")),"Review",IF(OR(AND(J78="Other",J79="Untraceable"),AND(J78="Untraceable",J79="Other")),"Review",IF(OR(AND(J78="Other",J79="Completed"),AND(J78="Completed",J79="Other")),"Review",IF(AND(J78="Waiting",J79="Waiting"),"Waiting",IF(OR(AND(J78="Review",J79="Waiting"),AND(J78="Waiting",J79="Review")),"Waiting",IF(OR(AND(J78="Other",J79="Waiting"),AND(J78="Waiting",J79="Other")),"Waiting",IF(OR(AND(J78="Incomplete",J79="Waiting"),AND(J78="Waiting",J79="Incomplete")),"Waiting",IF(OR(AND(J78="Completed",J79="Waiting"),AND(J78="Waiting",J79="Completed")),"Waiting",IF(OR(J78="In Progress",J79="In Progress"),"In Progress",IF(OR(AND(J78="Completed",J79="Untraceable"),AND(J78="Untraceable",J79="Completed")),"Review",IF(OR(AND(J78="Completed",J79="Incomplete"),AND(J78="Incomplete",J79="Completed")),"Review",IF(OR(AND(J78="Incomplete",J79="Untraceable"),AND(J78="Untraceable",J79="Incomplete")),"Untraceable",IF(AND(NOT(OR(H78="Ø",H78="")),NOT(OR(H79="Ø",H79="")),I78=""),"In Progress",IF(AND(J78="Untraceable",J79="Untraceable"),"Untraceable",IF(AND(NOT(OR(H78="Ø",H78="")),NOT(OR(H79="Ø",H79="")),NOT(OR(I78="Ø",I78="",I78="Split",I78="Needs to be Split"))),"Completed",IF(AND(J78="Incomplete",J79="Incomplete"),"Incomplete",IF(AND(J78="Other",J79="Other"),"Review",IF(AND(J78="Untraceable",J79=""),"Untraceable","")))))))))))))))))))))))))</f>
        <v>Completed</v>
      </c>
      <c r="L78" s="116" t="s">
        <v>0</v>
      </c>
      <c r="M78" s="4" t="s">
        <v>1510</v>
      </c>
      <c r="N78" s="121" t="s">
        <v>25</v>
      </c>
      <c r="O78" s="116" t="s">
        <v>1511</v>
      </c>
    </row>
    <row r="79" spans="1:15" x14ac:dyDescent="0.25">
      <c r="A79" s="116"/>
      <c r="B79" s="116"/>
      <c r="C79" s="116"/>
      <c r="D79" s="87" t="s">
        <v>32</v>
      </c>
      <c r="E79" s="87" t="s">
        <v>1512</v>
      </c>
      <c r="F79" s="7" t="str">
        <f>IF(AND(D79="Amina",OR(E79="Manual",E79="Assisted Manual")),A78&amp;"_AZ",IF(AND(D79="Amina",OR(E79="De-Novo Merge",E79="Assisted Merge")),A78&amp;"_SA_AZ",IF(AND(D79="Perry",OR(E79="Manual",E79="Assisted Manual")),A78&amp;"_PB",IF(AND(D79="Perry",OR(E79="De-Novo Merge",E79="Assisted Merge")),A78&amp;"_SA_PB",IF(AND(D79="Gina",OR(E79="Manual",E79="Assisted Manual")),A78&amp;"_GB",IF(AND(D79="Gina",OR(E79="De-Novo Merge",E79="Assisted Merge")),A78&amp;"_SA_GB",IF(AND(D79="Cameron",OR(E79="Manual",E79="Assisted Manual")),A78&amp;"_CA",IF(AND(D79="Cameron",OR(E79="De-Novo Merge",E79="Assisted Merge")),A78&amp;"_SA_CA",IF(AND(D79="Bruno",OR(E79="Manual",E79="Assisted Manual")),A78&amp;"_BD",IF(AND(D79="Bruno",OR(E79="De-Novo Merge",E79="Assisted Merge")),A78&amp;"_SA_BD",IF(AND(D79="Daniel",OR(E79="Manual",E79="Assisted Manual")),A78&amp;"_DR",IF(AND(D79="Daniel",OR(E79="De-Novo Merge",E79="Assisted Merge")),A78&amp;"_SA_DR",IF(AND(D79="Monet",OR(E79="Manual",E79="Assisted Manual")),A78&amp;"_MW",IF(AND(D79="Monet",OR(E79="De-Novo Merge",E79="Assisted Merge")),A78&amp;"_SA_MW",""))))))))))))))</f>
        <v>2017-05-04_G-039_AZ</v>
      </c>
      <c r="G79" s="89">
        <v>42927</v>
      </c>
      <c r="H79" s="66">
        <v>42928</v>
      </c>
      <c r="I79" s="116"/>
      <c r="J79" s="102" t="str">
        <f>IF(AND(NOT(OR(G79="",G79="Ø")),H79=""),"In Progress",IF(AND(NOT(OR(H79="Ø",H79="")),NOT(OR(G79="Ø",G79=""))),"Completed",IF(AND(NOT(A78=""),NOT(OR(D79="",D79="???")),G79=""),"Waiting",IF(D79="???","Waiting",""))))</f>
        <v>Completed</v>
      </c>
      <c r="K79" s="116"/>
      <c r="L79" s="116"/>
      <c r="M79" s="4"/>
      <c r="N79" s="121"/>
      <c r="O79" s="116"/>
    </row>
    <row r="80" spans="1:15" x14ac:dyDescent="0.25">
      <c r="A80" s="116" t="s">
        <v>1513</v>
      </c>
      <c r="B80" s="131" t="s">
        <v>1514</v>
      </c>
      <c r="C80" s="116" t="s">
        <v>669</v>
      </c>
      <c r="D80" s="87" t="s">
        <v>30</v>
      </c>
      <c r="E80" s="87" t="s">
        <v>1399</v>
      </c>
      <c r="F80" s="7" t="str">
        <f>IF(AND(D80="Amina",OR(E80="Manual",E80="Assisted Manual")),A80&amp;"_AZ",IF(AND(D80="Amina",OR(E80="De-Novo Merge",E80="Assisted Merge")),A80&amp;"_SA_AZ",IF(AND(D80="Perry",OR(E80="Manual",E80="Assisted Manual")),A80&amp;"_PB",IF(AND(D80="Perry",OR(E80="De-Novo Merge",E80="Assisted Merge")),A80&amp;"_SA_PB",IF(AND(D80="Gina",OR(E80="Manual",E80="Assisted Manual")),A80&amp;"_GB",IF(AND(D80="Gina",OR(E80="De-Novo Merge",E80="Assisted Merge")),A80&amp;"_SA_GB",IF(AND(D80="Cameron",OR(E80="Manual",E80="Assisted Manual")),A80&amp;"_CA",IF(AND(D80="Cameron",OR(E80="De-Novo Merge",E80="Assisted Merge")),A80&amp;"_SA_CA",IF(AND(D80="Bruno",OR(E80="Manual",E80="Assisted Manual")),A80&amp;"_BD",IF(AND(D80="Bruno",OR(E80="De-Novo Merge",E80="Assisted Merge")),A80&amp;"_SA_BD",IF(AND(D80="Daniel",OR(E80="Manual",E80="Assisted Manual")),A80&amp;"_DR",IF(AND(D80="Daniel",OR(E80="De-Novo Merge",E80="Assisted Merge")),A80&amp;"_SA_DR",IF(AND(D80="Monet",OR(E80="Manual",E80="Assisted Manual")),A80&amp;"_MW",IF(AND(D80="Monet",OR(E80="De-Novo Merge",E80="Assisted Merge")),A80&amp;"_SA_MW",""))))))))))))))</f>
        <v>2017-05-04_G-040_SA_PB</v>
      </c>
      <c r="G80" s="89">
        <v>42908</v>
      </c>
      <c r="H80" s="66">
        <v>42909</v>
      </c>
      <c r="I80" s="118">
        <v>42963</v>
      </c>
      <c r="J80" s="102" t="str">
        <f>IF(AND(NOT(OR(G80="",G80="Ø")),H80=""),"In Progress",IF(AND(NOT(OR(H80="Ø",H80="")),NOT(OR(G80="Ø",G80=""))),"Completed",IF(AND(NOT(A80=""),NOT(OR(D80="",D80="???")),G80=""),"Waiting",IF(D80="???","Waiting",""))))</f>
        <v>Completed</v>
      </c>
      <c r="K80" s="116" t="str">
        <f>IF(AND(NOT(OR(H80="Ø",H80="")),I80="Split"),"In Progress",IF(AND(NOT(OR(H80="Ø",H80="")),I80="Needs to be Split"),"Waiting",IF(AND(J80="Review",J81="Review"),"Review",IF(OR(AND(J80="Review",J81="Incomplete"),AND(J80="Incomplete",J81="Review")),"Review",IF(OR(AND(J80="Untraceable",J81="Review"),AND(J80="Review",J81="Untraceable")),"Review",IF(OR(AND(J80="Review",J81="Completed"),AND(J80="Completed",J81="Review")),"Review",IF(OR(AND(J80="Other",J81="Review"),AND(J80="Review",J81="Other")),"Review",IF(OR(AND(J80="Other",J81="Incomplete"),AND(J80="Incomplete",J81="Other")),"Review",IF(OR(AND(J80="Other",J81="Untraceable"),AND(J80="Untraceable",J81="Other")),"Review",IF(OR(AND(J80="Other",J81="Completed"),AND(J80="Completed",J81="Other")),"Review",IF(AND(J80="Waiting",J81="Waiting"),"Waiting",IF(OR(AND(J80="Review",J81="Waiting"),AND(J80="Waiting",J81="Review")),"Waiting",IF(OR(AND(J80="Other",J81="Waiting"),AND(J80="Waiting",J81="Other")),"Waiting",IF(OR(AND(J80="Incomplete",J81="Waiting"),AND(J80="Waiting",J81="Incomplete")),"Waiting",IF(OR(AND(J80="Completed",J81="Waiting"),AND(J80="Waiting",J81="Completed")),"Waiting",IF(OR(J80="In Progress",J81="In Progress"),"In Progress",IF(OR(AND(J80="Completed",J81="Untraceable"),AND(J80="Untraceable",J81="Completed")),"Review",IF(OR(AND(J80="Completed",J81="Incomplete"),AND(J80="Incomplete",J81="Completed")),"Review",IF(OR(AND(J80="Incomplete",J81="Untraceable"),AND(J80="Untraceable",J81="Incomplete")),"Untraceable",IF(AND(NOT(OR(H80="Ø",H80="")),NOT(OR(H81="Ø",H81="")),I80=""),"In Progress",IF(AND(J80="Untraceable",J81="Untraceable"),"Untraceable",IF(AND(NOT(OR(H80="Ø",H80="")),NOT(OR(H81="Ø",H81="")),NOT(OR(I80="Ø",I80="",I80="Split",I80="Needs to be Split"))),"Completed",IF(AND(J80="Incomplete",J81="Incomplete"),"Incomplete",IF(AND(J80="Other",J81="Other"),"Review",IF(AND(J80="Untraceable",J81=""),"Untraceable","")))))))))))))))))))))))))</f>
        <v>Completed</v>
      </c>
      <c r="L80" s="116" t="s">
        <v>0</v>
      </c>
      <c r="M80" s="4" t="s">
        <v>1515</v>
      </c>
      <c r="N80" s="121" t="s">
        <v>25</v>
      </c>
      <c r="O80" s="116" t="s">
        <v>1516</v>
      </c>
    </row>
    <row r="81" spans="1:15" x14ac:dyDescent="0.25">
      <c r="A81" s="116"/>
      <c r="B81" s="132"/>
      <c r="C81" s="116"/>
      <c r="D81" s="87" t="s">
        <v>32</v>
      </c>
      <c r="E81" s="87" t="s">
        <v>1512</v>
      </c>
      <c r="F81" s="7" t="str">
        <f>IF(AND(D81="Amina",OR(E81="Manual",E81="Assisted Manual")),A80&amp;"_AZ",IF(AND(D81="Amina",OR(E81="De-Novo Merge",E81="Assisted Merge")),A80&amp;"_SA_AZ",IF(AND(D81="Perry",OR(E81="Manual",E81="Assisted Manual")),A80&amp;"_PB",IF(AND(D81="Perry",OR(E81="De-Novo Merge",E81="Assisted Merge")),A80&amp;"_SA_PB",IF(AND(D81="Gina",OR(E81="Manual",E81="Assisted Manual")),A80&amp;"_GB",IF(AND(D81="Gina",OR(E81="De-Novo Merge",E81="Assisted Merge")),A80&amp;"_SA_GB",IF(AND(D81="Cameron",OR(E81="Manual",E81="Assisted Manual")),A80&amp;"_CA",IF(AND(D81="Cameron",OR(E81="De-Novo Merge",E81="Assisted Merge")),A80&amp;"_SA_CA",IF(AND(D81="Bruno",OR(E81="Manual",E81="Assisted Manual")),A80&amp;"_BD",IF(AND(D81="Bruno",OR(E81="De-Novo Merge",E81="Assisted Merge")),A80&amp;"_SA_BD",IF(AND(D81="Daniel",OR(E81="Manual",E81="Assisted Manual")),A80&amp;"_DR",IF(AND(D81="Daniel",OR(E81="De-Novo Merge",E81="Assisted Merge")),A80&amp;"_SA_DR",IF(AND(D81="Monet",OR(E81="Manual",E81="Assisted Manual")),A80&amp;"_MW",IF(AND(D81="Monet",OR(E81="De-Novo Merge",E81="Assisted Merge")),A80&amp;"_SA_MW",""))))))))))))))</f>
        <v>2017-05-04_G-040_AZ</v>
      </c>
      <c r="G81" s="89">
        <v>42957</v>
      </c>
      <c r="H81" s="66">
        <v>42958</v>
      </c>
      <c r="I81" s="116"/>
      <c r="J81" s="102" t="str">
        <f>IF(AND(NOT(OR(G81="",G81="Ø")),H81=""),"In Progress",IF(AND(NOT(OR(H81="Ø",H81="")),NOT(OR(G81="Ø",G81=""))),"Completed",IF(AND(NOT(A80=""),NOT(OR(D81="",D81="???")),G81=""),"Waiting",IF(D81="???","Waiting",""))))</f>
        <v>Completed</v>
      </c>
      <c r="K81" s="116"/>
      <c r="L81" s="116"/>
      <c r="M81" s="4"/>
      <c r="N81" s="121"/>
      <c r="O81" s="116"/>
    </row>
    <row r="82" spans="1:15" x14ac:dyDescent="0.25">
      <c r="A82" s="116" t="s">
        <v>1517</v>
      </c>
      <c r="B82" s="117" t="s">
        <v>1518</v>
      </c>
      <c r="C82" s="116" t="s">
        <v>669</v>
      </c>
      <c r="D82" s="87" t="s">
        <v>113</v>
      </c>
      <c r="E82" s="87" t="s">
        <v>24</v>
      </c>
      <c r="F82" s="7" t="str">
        <f>IF(AND(D82="Amina",OR(E82="Manual",E82="Assisted Manual")),A82&amp;"_AZ",IF(AND(D82="Amina",OR(E82="De-Novo Merge",E82="Assisted Merge")),A82&amp;"_SA_AZ",IF(AND(D82="Perry",OR(E82="Manual",E82="Assisted Manual")),A82&amp;"_PB",IF(AND(D82="Perry",OR(E82="De-Novo Merge",E82="Assisted Merge")),A82&amp;"_SA_PB",IF(AND(D82="Gina",OR(E82="Manual",E82="Assisted Manual")),A82&amp;"_GB",IF(AND(D82="Gina",OR(E82="De-Novo Merge",E82="Assisted Merge")),A82&amp;"_SA_GB",IF(AND(D82="Cameron",OR(E82="Manual",E82="Assisted Manual")),A82&amp;"_CA",IF(AND(D82="Cameron",OR(E82="De-Novo Merge",E82="Assisted Merge")),A82&amp;"_SA_CA",IF(AND(D82="Bruno",OR(E82="Manual",E82="Assisted Manual")),A82&amp;"_BD",IF(AND(D82="Bruno",OR(E82="De-Novo Merge",E82="Assisted Merge")),A82&amp;"_SA_BD",IF(AND(D82="Daniel",OR(E82="Manual",E82="Assisted Manual")),A82&amp;"_DR",IF(AND(D82="Daniel",OR(E82="De-Novo Merge",E82="Assisted Merge")),A82&amp;"_SA_DR",IF(AND(D82="Monet",OR(E82="Manual",E82="Assisted Manual")),A82&amp;"_MW",IF(AND(D82="Monet",OR(E82="De-Novo Merge",E82="Assisted Merge")),A82&amp;"_SA_MW",""))))))))))))))</f>
        <v>2017-05-04_G-041_DR</v>
      </c>
      <c r="G82" s="89">
        <v>42921</v>
      </c>
      <c r="H82" s="66" t="s">
        <v>51</v>
      </c>
      <c r="I82" s="116" t="str">
        <f>IF(AND(NOT(OR(H82="",H82="Ø")),NOT(OR(H83="",H83="Ø"))),"Needs to be Split","")</f>
        <v/>
      </c>
      <c r="J82" s="102" t="s">
        <v>2</v>
      </c>
      <c r="K82" s="116" t="str">
        <f>IF(AND(NOT(OR(H82="Ø",H82="")),I82="Split"),"In Progress",IF(AND(NOT(OR(H82="Ø",H82="")),I82="Needs to be Split"),"Waiting",IF(AND(J82="Review",J83="Review"),"Review",IF(OR(AND(J82="Review",J83="Incomplete"),AND(J82="Incomplete",J83="Review")),"Review",IF(OR(AND(J82="Untraceable",J83="Review"),AND(J82="Review",J83="Untraceable")),"Review",IF(OR(AND(J82="Review",J83="Completed"),AND(J82="Completed",J83="Review")),"Review",IF(OR(AND(J82="Other",J83="Review"),AND(J82="Review",J83="Other")),"Review",IF(OR(AND(J82="Other",J83="Incomplete"),AND(J82="Incomplete",J83="Other")),"Review",IF(OR(AND(J82="Other",J83="Untraceable"),AND(J82="Untraceable",J83="Other")),"Review",IF(OR(AND(J82="Other",J83="Completed"),AND(J82="Completed",J83="Other")),"Review",IF(AND(J82="Waiting",J83="Waiting"),"Waiting",IF(OR(AND(J82="Review",J83="Waiting"),AND(J82="Waiting",J83="Review")),"Waiting",IF(OR(AND(J82="Other",J83="Waiting"),AND(J82="Waiting",J83="Other")),"Waiting",IF(OR(AND(J82="Incomplete",J83="Waiting"),AND(J82="Waiting",J83="Incomplete")),"Waiting",IF(OR(AND(J82="Completed",J83="Waiting"),AND(J82="Waiting",J83="Completed")),"Waiting",IF(OR(J82="In Progress",J83="In Progress"),"In Progress",IF(OR(AND(J82="Completed",J83="Untraceable"),AND(J82="Untraceable",J83="Completed")),"Review",IF(OR(AND(J82="Completed",J83="Incomplete"),AND(J82="Incomplete",J83="Completed")),"Review",IF(OR(AND(J82="Incomplete",J83="Untraceable"),AND(J82="Untraceable",J83="Incomplete")),"Untraceable",IF(AND(NOT(OR(H82="Ø",H82="")),NOT(OR(H83="Ø",H83="")),I82=""),"In Progress",IF(AND(J82="Untraceable",J83="Untraceable"),"Untraceable",IF(AND(NOT(OR(H82="Ø",H82="")),NOT(OR(H83="Ø",H83="")),NOT(OR(I82="Ø",I82="",I82="Split",I82="Needs to be Split"))),"Completed",IF(AND(J82="Incomplete",J83="Incomplete"),"Incomplete",IF(AND(J82="Other",J83="Other"),"Review",IF(AND(J82="Untraceable",J83=""),"Untraceable","")))))))))))))))))))))))))</f>
        <v>Untraceable</v>
      </c>
      <c r="L82" s="116" t="str">
        <f>IF(OR(K82="Untraceable"),"Ignore",IF(OR(K82="Incomplete",K82="Completed"),"Waiting",IF(OR(K82="Waiting",K82="In Progress",K82="Review",K82="Other"),"HOLD","")))</f>
        <v>Ignore</v>
      </c>
      <c r="M82" s="4" t="s">
        <v>1519</v>
      </c>
      <c r="N82" s="121" t="str">
        <f>IF(OR(K82="Untraceable",K82="Incomplete"),"No",IF(K82="Completed","In Progress",""))</f>
        <v>No</v>
      </c>
      <c r="O82" s="116"/>
    </row>
    <row r="83" spans="1:15" x14ac:dyDescent="0.25">
      <c r="A83" s="116"/>
      <c r="B83" s="116"/>
      <c r="C83" s="116"/>
      <c r="D83" s="87" t="s">
        <v>161</v>
      </c>
      <c r="E83" s="87" t="s">
        <v>1379</v>
      </c>
      <c r="F83" s="7" t="str">
        <f>IF(AND(D83="Amina",OR(E83="Manual",E83="Assisted Manual")),A82&amp;"_AZ",IF(AND(D83="Amina",OR(E83="De-Novo Merge",E83="Assisted Merge")),A82&amp;"_SA_AZ",IF(AND(D83="Perry",OR(E83="Manual",E83="Assisted Manual")),A82&amp;"_PB",IF(AND(D83="Perry",OR(E83="De-Novo Merge",E83="Assisted Merge")),A82&amp;"_SA_PB",IF(AND(D83="Gina",OR(E83="Manual",E83="Assisted Manual")),A82&amp;"_GB",IF(AND(D83="Gina",OR(E83="De-Novo Merge",E83="Assisted Merge")),A82&amp;"_SA_GB",IF(AND(D83="Cameron",OR(E83="Manual",E83="Assisted Manual")),A82&amp;"_CA",IF(AND(D83="Cameron",OR(E83="De-Novo Merge",E83="Assisted Merge")),A82&amp;"_SA_CA",IF(AND(D83="Bruno",OR(E83="Manual",E83="Assisted Manual")),A82&amp;"_BD",IF(AND(D83="Bruno",OR(E83="De-Novo Merge",E83="Assisted Merge")),A82&amp;"_SA_BD",IF(AND(D83="Daniel",OR(E83="Manual",E83="Assisted Manual")),A82&amp;"_DR",IF(AND(D83="Daniel",OR(E83="De-Novo Merge",E83="Assisted Merge")),A82&amp;"_SA_DR",IF(AND(D83="Monet",OR(E83="Manual",E83="Assisted Manual")),A82&amp;"_MW",IF(AND(D83="Monet",OR(E83="De-Novo Merge",E83="Assisted Merge")),A82&amp;"_SA_MW",""))))))))))))))</f>
        <v>2017-05-04_G-041_SA_BD</v>
      </c>
      <c r="G83" s="89">
        <v>42957</v>
      </c>
      <c r="H83" s="66" t="s">
        <v>51</v>
      </c>
      <c r="I83" s="116"/>
      <c r="J83" s="102" t="s">
        <v>1</v>
      </c>
      <c r="K83" s="116"/>
      <c r="L83" s="116"/>
      <c r="M83" s="4"/>
      <c r="N83" s="121"/>
      <c r="O83" s="116"/>
    </row>
    <row r="84" spans="1:15" x14ac:dyDescent="0.25">
      <c r="A84" s="116" t="s">
        <v>1520</v>
      </c>
      <c r="B84" s="117" t="s">
        <v>1521</v>
      </c>
      <c r="C84" s="116" t="s">
        <v>669</v>
      </c>
      <c r="D84" s="87" t="s">
        <v>23</v>
      </c>
      <c r="E84" s="87" t="s">
        <v>24</v>
      </c>
      <c r="F84" s="7" t="str">
        <f>IF(AND(D84="Amina",OR(E84="Manual",E84="Assisted Manual")),A84&amp;"_AZ",IF(AND(D84="Amina",OR(E84="De-Novo Merge",E84="Assisted Merge")),A84&amp;"_SA_AZ",IF(AND(D84="Perry",OR(E84="Manual",E84="Assisted Manual")),A84&amp;"_PB",IF(AND(D84="Perry",OR(E84="De-Novo Merge",E84="Assisted Merge")),A84&amp;"_SA_PB",IF(AND(D84="Gina",OR(E84="Manual",E84="Assisted Manual")),A84&amp;"_GB",IF(AND(D84="Gina",OR(E84="De-Novo Merge",E84="Assisted Merge")),A84&amp;"_SA_GB",IF(AND(D84="Cameron",OR(E84="Manual",E84="Assisted Manual")),A84&amp;"_CA",IF(AND(D84="Cameron",OR(E84="De-Novo Merge",E84="Assisted Merge")),A84&amp;"_SA_CA",IF(AND(D84="Bruno",OR(E84="Manual",E84="Assisted Manual")),A84&amp;"_BD",IF(AND(D84="Bruno",OR(E84="De-Novo Merge",E84="Assisted Merge")),A84&amp;"_SA_BD",IF(AND(D84="Daniel",OR(E84="Manual",E84="Assisted Manual")),A84&amp;"_DR",IF(AND(D84="Daniel",OR(E84="De-Novo Merge",E84="Assisted Merge")),A84&amp;"_SA_DR",IF(AND(D84="Monet",OR(E84="Manual",E84="Assisted Manual")),A84&amp;"_MW",IF(AND(D84="Monet",OR(E84="De-Novo Merge",E84="Assisted Merge")),A84&amp;"_SA_MW",""))))))))))))))</f>
        <v>2017-05-04_G-042_CA</v>
      </c>
      <c r="G84" s="89">
        <v>42909</v>
      </c>
      <c r="H84" s="66">
        <v>42912</v>
      </c>
      <c r="I84" s="116"/>
      <c r="J84" s="102" t="str">
        <f>IF(AND(NOT(OR(G84="",G84="Ø")),H84=""),"In Progress",IF(AND(NOT(OR(H84="Ø",H84="")),NOT(OR(G84="Ø",G84=""))),"Completed",IF(AND(NOT(A84=""),NOT(OR(D84="",D84="???")),G84=""),"Waiting",IF(D84="???","Waiting",""))))</f>
        <v>Completed</v>
      </c>
      <c r="K84" s="116" t="s">
        <v>0</v>
      </c>
      <c r="L84" s="116" t="s">
        <v>0</v>
      </c>
      <c r="M84" s="4" t="s">
        <v>1522</v>
      </c>
      <c r="N84" s="121" t="s">
        <v>25</v>
      </c>
      <c r="O84" s="116" t="s">
        <v>1523</v>
      </c>
    </row>
    <row r="85" spans="1:15" x14ac:dyDescent="0.25">
      <c r="A85" s="116"/>
      <c r="B85" s="116"/>
      <c r="C85" s="116"/>
      <c r="D85" s="87" t="s">
        <v>113</v>
      </c>
      <c r="E85" s="87" t="s">
        <v>1399</v>
      </c>
      <c r="F85" s="7" t="str">
        <f>IF(AND(D85="Amina",OR(E85="Manual",E85="Assisted Manual")),A84&amp;"_AZ",IF(AND(D85="Amina",OR(E85="De-Novo Merge",E85="Assisted Merge")),A84&amp;"_SA_AZ",IF(AND(D85="Perry",OR(E85="Manual",E85="Assisted Manual")),A84&amp;"_PB",IF(AND(D85="Perry",OR(E85="De-Novo Merge",E85="Assisted Merge")),A84&amp;"_SA_PB",IF(AND(D85="Gina",OR(E85="Manual",E85="Assisted Manual")),A84&amp;"_GB",IF(AND(D85="Gina",OR(E85="De-Novo Merge",E85="Assisted Merge")),A84&amp;"_SA_GB",IF(AND(D85="Cameron",OR(E85="Manual",E85="Assisted Manual")),A84&amp;"_CA",IF(AND(D85="Cameron",OR(E85="De-Novo Merge",E85="Assisted Merge")),A84&amp;"_SA_CA",IF(AND(D85="Bruno",OR(E85="Manual",E85="Assisted Manual")),A84&amp;"_BD",IF(AND(D85="Bruno",OR(E85="De-Novo Merge",E85="Assisted Merge")),A84&amp;"_SA_BD",IF(AND(D85="Daniel",OR(E85="Manual",E85="Assisted Manual")),A84&amp;"_DR",IF(AND(D85="Daniel",OR(E85="De-Novo Merge",E85="Assisted Merge")),A84&amp;"_SA_DR",IF(AND(D85="Monet",OR(E85="Manual",E85="Assisted Manual")),A84&amp;"_MW",IF(AND(D85="Monet",OR(E85="De-Novo Merge",E85="Assisted Merge")),A84&amp;"_SA_MW",""))))))))))))))</f>
        <v>2017-05-04_G-042_SA_DR</v>
      </c>
      <c r="G85" s="89">
        <v>42927</v>
      </c>
      <c r="H85" s="66">
        <v>42928</v>
      </c>
      <c r="I85" s="116"/>
      <c r="J85" s="102" t="str">
        <f>IF(AND(NOT(OR(G85="",G85="Ø")),H85=""),"In Progress",IF(AND(NOT(OR(H85="Ø",H85="")),NOT(OR(G85="Ø",G85=""))),"Completed",IF(AND(NOT(A84=""),NOT(OR(D85="",D85="???")),G85=""),"Waiting",IF(D85="???","Waiting",""))))</f>
        <v>Completed</v>
      </c>
      <c r="K85" s="116"/>
      <c r="L85" s="116"/>
      <c r="M85" s="4"/>
      <c r="N85" s="121"/>
      <c r="O85" s="116"/>
    </row>
    <row r="86" spans="1:15" x14ac:dyDescent="0.25">
      <c r="A86" s="116" t="s">
        <v>1524</v>
      </c>
      <c r="B86" s="117" t="s">
        <v>1525</v>
      </c>
      <c r="C86" s="116" t="s">
        <v>669</v>
      </c>
      <c r="D86" s="87" t="s">
        <v>30</v>
      </c>
      <c r="E86" s="87" t="s">
        <v>1399</v>
      </c>
      <c r="F86" s="7" t="str">
        <f>IF(AND(D86="Amina",OR(E86="Manual",E86="Assisted Manual")),A86&amp;"_AZ",IF(AND(D86="Amina",OR(E86="De-Novo Merge",E86="Assisted Merge")),A86&amp;"_SA_AZ",IF(AND(D86="Perry",OR(E86="Manual",E86="Assisted Manual")),A86&amp;"_PB",IF(AND(D86="Perry",OR(E86="De-Novo Merge",E86="Assisted Merge")),A86&amp;"_SA_PB",IF(AND(D86="Gina",OR(E86="Manual",E86="Assisted Manual")),A86&amp;"_GB",IF(AND(D86="Gina",OR(E86="De-Novo Merge",E86="Assisted Merge")),A86&amp;"_SA_GB",IF(AND(D86="Cameron",OR(E86="Manual",E86="Assisted Manual")),A86&amp;"_CA",IF(AND(D86="Cameron",OR(E86="De-Novo Merge",E86="Assisted Merge")),A86&amp;"_SA_CA",IF(AND(D86="Bruno",OR(E86="Manual",E86="Assisted Manual")),A86&amp;"_BD",IF(AND(D86="Bruno",OR(E86="De-Novo Merge",E86="Assisted Merge")),A86&amp;"_SA_BD",IF(AND(D86="Daniel",OR(E86="Manual",E86="Assisted Manual")),A86&amp;"_DR",IF(AND(D86="Daniel",OR(E86="De-Novo Merge",E86="Assisted Merge")),A86&amp;"_SA_DR",IF(AND(D86="Monet",OR(E86="Manual",E86="Assisted Manual")),A86&amp;"_MW",IF(AND(D86="Monet",OR(E86="De-Novo Merge",E86="Assisted Merge")),A86&amp;"_SA_MW",""))))))))))))))</f>
        <v>2017-05-04_G-043_SA_PB</v>
      </c>
      <c r="G86" s="89">
        <v>42912</v>
      </c>
      <c r="H86" s="66">
        <v>42912</v>
      </c>
      <c r="I86" s="116"/>
      <c r="J86" s="102" t="s">
        <v>0</v>
      </c>
      <c r="K86" s="116" t="s">
        <v>2</v>
      </c>
      <c r="L86" s="116" t="s">
        <v>0</v>
      </c>
      <c r="M86" s="4" t="s">
        <v>1526</v>
      </c>
      <c r="N86" s="121" t="str">
        <f>IF(OR(K86="Untraceable",K86="Incomplete"),"No",IF(K86="Completed","In Progress",""))</f>
        <v>No</v>
      </c>
      <c r="O86" s="116"/>
    </row>
    <row r="87" spans="1:15" x14ac:dyDescent="0.25">
      <c r="A87" s="116"/>
      <c r="B87" s="116"/>
      <c r="C87" s="116"/>
      <c r="D87" s="87" t="s">
        <v>23</v>
      </c>
      <c r="E87" s="87" t="s">
        <v>24</v>
      </c>
      <c r="F87" s="7" t="str">
        <f>IF(AND(D87="Amina",OR(E87="Manual",E87="Assisted Manual")),A86&amp;"_AZ",IF(AND(D87="Amina",OR(E87="De-Novo Merge",E87="Assisted Merge")),A86&amp;"_SA_AZ",IF(AND(D87="Perry",OR(E87="Manual",E87="Assisted Manual")),A86&amp;"_PB",IF(AND(D87="Perry",OR(E87="De-Novo Merge",E87="Assisted Merge")),A86&amp;"_SA_PB",IF(AND(D87="Gina",OR(E87="Manual",E87="Assisted Manual")),A86&amp;"_GB",IF(AND(D87="Gina",OR(E87="De-Novo Merge",E87="Assisted Merge")),A86&amp;"_SA_GB",IF(AND(D87="Cameron",OR(E87="Manual",E87="Assisted Manual")),A86&amp;"_CA",IF(AND(D87="Cameron",OR(E87="De-Novo Merge",E87="Assisted Merge")),A86&amp;"_SA_CA",IF(AND(D87="Bruno",OR(E87="Manual",E87="Assisted Manual")),A86&amp;"_BD",IF(AND(D87="Bruno",OR(E87="De-Novo Merge",E87="Assisted Merge")),A86&amp;"_SA_BD",IF(AND(D87="Daniel",OR(E87="Manual",E87="Assisted Manual")),A86&amp;"_DR",IF(AND(D87="Daniel",OR(E87="De-Novo Merge",E87="Assisted Merge")),A86&amp;"_SA_DR",IF(AND(D87="Monet",OR(E87="Manual",E87="Assisted Manual")),A86&amp;"_MW",IF(AND(D87="Monet",OR(E87="De-Novo Merge",E87="Assisted Merge")),A86&amp;"_SA_MW",""))))))))))))))</f>
        <v>2017-05-04_G-043_CA</v>
      </c>
      <c r="G87" s="89">
        <v>42926</v>
      </c>
      <c r="H87" s="66">
        <v>42926</v>
      </c>
      <c r="I87" s="116"/>
      <c r="J87" s="102" t="s">
        <v>0</v>
      </c>
      <c r="K87" s="116"/>
      <c r="L87" s="116"/>
      <c r="M87" s="4" t="s">
        <v>1527</v>
      </c>
      <c r="N87" s="121"/>
      <c r="O87" s="116"/>
    </row>
    <row r="88" spans="1:15" x14ac:dyDescent="0.25">
      <c r="A88" s="116" t="s">
        <v>1528</v>
      </c>
      <c r="B88" s="117" t="s">
        <v>1529</v>
      </c>
      <c r="C88" s="116" t="s">
        <v>669</v>
      </c>
      <c r="D88" s="87" t="s">
        <v>113</v>
      </c>
      <c r="E88" s="87" t="s">
        <v>1399</v>
      </c>
      <c r="F88" s="7" t="str">
        <f>IF(AND(D88="Amina",OR(E88="Manual",E88="Assisted Manual")),A88&amp;"_AZ",IF(AND(D88="Amina",OR(E88="De-Novo Merge",E88="Assisted Merge")),A88&amp;"_SA_AZ",IF(AND(D88="Perry",OR(E88="Manual",E88="Assisted Manual")),A88&amp;"_PB",IF(AND(D88="Perry",OR(E88="De-Novo Merge",E88="Assisted Merge")),A88&amp;"_SA_PB",IF(AND(D88="Gina",OR(E88="Manual",E88="Assisted Manual")),A88&amp;"_GB",IF(AND(D88="Gina",OR(E88="De-Novo Merge",E88="Assisted Merge")),A88&amp;"_SA_GB",IF(AND(D88="Cameron",OR(E88="Manual",E88="Assisted Manual")),A88&amp;"_CA",IF(AND(D88="Cameron",OR(E88="De-Novo Merge",E88="Assisted Merge")),A88&amp;"_SA_CA",IF(AND(D88="Bruno",OR(E88="Manual",E88="Assisted Manual")),A88&amp;"_BD",IF(AND(D88="Bruno",OR(E88="De-Novo Merge",E88="Assisted Merge")),A88&amp;"_SA_BD",IF(AND(D88="Daniel",OR(E88="Manual",E88="Assisted Manual")),A88&amp;"_DR",IF(AND(D88="Daniel",OR(E88="De-Novo Merge",E88="Assisted Merge")),A88&amp;"_SA_DR",IF(AND(D88="Monet",OR(E88="Manual",E88="Assisted Manual")),A88&amp;"_MW",IF(AND(D88="Monet",OR(E88="De-Novo Merge",E88="Assisted Merge")),A88&amp;"_SA_MW",""))))))))))))))</f>
        <v>2017-05-04_G-044_SA_DR</v>
      </c>
      <c r="G88" s="89">
        <v>42909</v>
      </c>
      <c r="H88" s="89">
        <v>42912</v>
      </c>
      <c r="I88" s="134">
        <v>42963</v>
      </c>
      <c r="J88" s="87" t="str">
        <f>IF(AND(NOT(OR(G88="",G88="Ø")),H88=""),"In Progress",IF(AND(NOT(OR(H88="Ø",H88="")),NOT(OR(G88="Ø",G88=""))),"Completed",IF(AND(NOT(A88=""),NOT(OR(D88="",D88="???")),G88=""),"Waiting",IF(D88="???","Waiting",""))))</f>
        <v>Completed</v>
      </c>
      <c r="K88" s="116" t="s">
        <v>0</v>
      </c>
      <c r="L88" s="116" t="s">
        <v>0</v>
      </c>
      <c r="M88" s="4" t="s">
        <v>1530</v>
      </c>
      <c r="N88" s="121" t="s">
        <v>25</v>
      </c>
      <c r="O88" s="116" t="s">
        <v>1531</v>
      </c>
    </row>
    <row r="89" spans="1:15" x14ac:dyDescent="0.25">
      <c r="A89" s="116"/>
      <c r="B89" s="116"/>
      <c r="C89" s="116"/>
      <c r="D89" s="87" t="s">
        <v>161</v>
      </c>
      <c r="E89" s="87" t="s">
        <v>1379</v>
      </c>
      <c r="F89" s="7" t="str">
        <f>IF(AND(D89="Amina",OR(E89="Manual",E89="Assisted Manual")),A88&amp;"_AZ",IF(AND(D89="Amina",OR(E89="De-Novo Merge",E89="Assisted Merge")),A88&amp;"_SA_AZ",IF(AND(D89="Perry",OR(E89="Manual",E89="Assisted Manual")),A88&amp;"_PB",IF(AND(D89="Perry",OR(E89="De-Novo Merge",E89="Assisted Merge")),A88&amp;"_SA_PB",IF(AND(D89="Gina",OR(E89="Manual",E89="Assisted Manual")),A88&amp;"_GB",IF(AND(D89="Gina",OR(E89="De-Novo Merge",E89="Assisted Merge")),A88&amp;"_SA_GB",IF(AND(D89="Cameron",OR(E89="Manual",E89="Assisted Manual")),A88&amp;"_CA",IF(AND(D89="Cameron",OR(E89="De-Novo Merge",E89="Assisted Merge")),A88&amp;"_SA_CA",IF(AND(D89="Bruno",OR(E89="Manual",E89="Assisted Manual")),A88&amp;"_BD",IF(AND(D89="Bruno",OR(E89="De-Novo Merge",E89="Assisted Merge")),A88&amp;"_SA_BD",IF(AND(D89="Daniel",OR(E89="Manual",E89="Assisted Manual")),A88&amp;"_DR",IF(AND(D89="Daniel",OR(E89="De-Novo Merge",E89="Assisted Merge")),A88&amp;"_SA_DR",IF(AND(D89="Monet",OR(E89="Manual",E89="Assisted Manual")),A88&amp;"_MW",IF(AND(D89="Monet",OR(E89="De-Novo Merge",E89="Assisted Merge")),A88&amp;"_SA_MW",""))))))))))))))</f>
        <v>2017-05-04_G-044_SA_BD</v>
      </c>
      <c r="G89" s="89">
        <v>42957</v>
      </c>
      <c r="H89" s="89">
        <v>42961</v>
      </c>
      <c r="I89" s="116"/>
      <c r="J89" s="87" t="str">
        <f>IF(AND(NOT(OR(G89="",G89="Ø")),H89=""),"In Progress",IF(AND(NOT(OR(H89="Ø",H89="")),NOT(OR(G89="Ø",G89=""))),"Completed",IF(AND(NOT(A88=""),NOT(OR(D89="",D89="???")),G89=""),"Waiting",IF(D89="???","Waiting",""))))</f>
        <v>Completed</v>
      </c>
      <c r="K89" s="116"/>
      <c r="L89" s="116"/>
      <c r="M89" s="4" t="s">
        <v>1532</v>
      </c>
      <c r="N89" s="121"/>
      <c r="O89" s="116"/>
    </row>
    <row r="90" spans="1:15" x14ac:dyDescent="0.25">
      <c r="A90" s="116" t="s">
        <v>1533</v>
      </c>
      <c r="B90" s="117" t="s">
        <v>1534</v>
      </c>
      <c r="C90" s="116" t="s">
        <v>669</v>
      </c>
      <c r="D90" s="87"/>
      <c r="E90" s="87"/>
      <c r="F90" s="7" t="str">
        <f>IF(AND(D90="Amina",OR(E90="Manual",E90="Assisted Manual")),A90&amp;"_AZ",IF(AND(D90="Amina",OR(E90="De-Novo Merge",E90="Assisted Merge")),A90&amp;"_SA_AZ",IF(AND(D90="Perry",OR(E90="Manual",E90="Assisted Manual")),A90&amp;"_PB",IF(AND(D90="Perry",OR(E90="De-Novo Merge",E90="Assisted Merge")),A90&amp;"_SA_PB",IF(AND(D90="Gina",OR(E90="Manual",E90="Assisted Manual")),A90&amp;"_GB",IF(AND(D90="Gina",OR(E90="De-Novo Merge",E90="Assisted Merge")),A90&amp;"_SA_GB",IF(AND(D90="Cameron",OR(E90="Manual",E90="Assisted Manual")),A90&amp;"_CA",IF(AND(D90="Cameron",OR(E90="De-Novo Merge",E90="Assisted Merge")),A90&amp;"_SA_CA",IF(AND(D90="Bruno",OR(E90="Manual",E90="Assisted Manual")),A90&amp;"_BD",IF(AND(D90="Bruno",OR(E90="De-Novo Merge",E90="Assisted Merge")),A90&amp;"_SA_BD",IF(AND(D90="Daniel",OR(E90="Manual",E90="Assisted Manual")),A90&amp;"_DR",IF(AND(D90="Daniel",OR(E90="De-Novo Merge",E90="Assisted Merge")),A90&amp;"_SA_DR",IF(AND(D90="Monet",OR(E90="Manual",E90="Assisted Manual")),A90&amp;"_MW",IF(AND(D90="Monet",OR(E90="De-Novo Merge",E90="Assisted Merge")),A90&amp;"_SA_MW",""))))))))))))))</f>
        <v/>
      </c>
      <c r="G90" s="89"/>
      <c r="H90" s="89"/>
      <c r="I90" s="116" t="str">
        <f>IF(AND(NOT(OR(H90="",H90="Ø")),NOT(OR(H91="",H91="Ø"))),"Needs to be Split","")</f>
        <v/>
      </c>
      <c r="J90" s="87" t="s">
        <v>1</v>
      </c>
      <c r="K90" s="116" t="str">
        <f>IF(AND(NOT(OR(H90="Ø",H90="")),I90="Split"),"In Progress",IF(AND(NOT(OR(H90="Ø",H90="")),I90="Needs to be Split"),"Waiting",IF(AND(J90="Review",J91="Review"),"Review",IF(OR(AND(J90="Review",J91="Incomplete"),AND(J90="Incomplete",J91="Review")),"Review",IF(OR(AND(J90="Untraceable",J91="Review"),AND(J90="Review",J91="Untraceable")),"Review",IF(OR(AND(J90="Review",J91="Completed"),AND(J90="Completed",J91="Review")),"Review",IF(OR(AND(J90="Other",J91="Review"),AND(J90="Review",J91="Other")),"Review",IF(OR(AND(J90="Other",J91="Incomplete"),AND(J90="Incomplete",J91="Other")),"Review",IF(OR(AND(J90="Other",J91="Untraceable"),AND(J90="Untraceable",J91="Other")),"Review",IF(OR(AND(J90="Other",J91="Completed"),AND(J90="Completed",J91="Other")),"Review",IF(AND(J90="Waiting",J91="Waiting"),"Waiting",IF(OR(AND(J90="Review",J91="Waiting"),AND(J90="Waiting",J91="Review")),"Waiting",IF(OR(AND(J90="Other",J91="Waiting"),AND(J90="Waiting",J91="Other")),"Waiting",IF(OR(AND(J90="Incomplete",J91="Waiting"),AND(J90="Waiting",J91="Incomplete")),"Waiting",IF(OR(AND(J90="Completed",J91="Waiting"),AND(J90="Waiting",J91="Completed")),"Waiting",IF(OR(J90="In Progress",J91="In Progress"),"In Progress",IF(OR(AND(J90="Completed",J91="Untraceable"),AND(J90="Untraceable",J91="Completed")),"Review",IF(OR(AND(J90="Completed",J91="Incomplete"),AND(J90="Incomplete",J91="Completed")),"Review",IF(OR(AND(J90="Incomplete",J91="Untraceable"),AND(J90="Untraceable",J91="Incomplete")),"Untraceable",IF(AND(NOT(OR(H90="Ø",H90="")),NOT(OR(H91="Ø",H91="")),I90=""),"In Progress",IF(AND(J90="Untraceable",J91="Untraceable"),"Untraceable",IF(AND(NOT(OR(H90="Ø",H90="")),NOT(OR(H91="Ø",H91="")),NOT(OR(I90="Ø",I90="",I90="Split",I90="Needs to be Split"))),"Completed",IF(AND(J90="Incomplete",J91="Incomplete"),"Incomplete",IF(AND(J90="Other",J91="Other"),"Review",IF(AND(J90="Untraceable",J91=""),"Untraceable","")))))))))))))))))))))))))</f>
        <v>Untraceable</v>
      </c>
      <c r="L90" s="116" t="str">
        <f>IF(OR(K90="Untraceable"),"Ignore",IF(OR(K90="Incomplete",K90="Completed"),"Waiting",IF(OR(K90="Waiting",K90="In Progress",K90="Review",K90="Other"),"HOLD","")))</f>
        <v>Ignore</v>
      </c>
      <c r="M90" s="4"/>
      <c r="N90" s="121" t="str">
        <f>IF(OR(K90="Untraceable",K90="Incomplete"),"No",IF(K90="Completed","In Progress",""))</f>
        <v>No</v>
      </c>
      <c r="O90" s="116"/>
    </row>
    <row r="91" spans="1:15" x14ac:dyDescent="0.25">
      <c r="A91" s="116"/>
      <c r="B91" s="116"/>
      <c r="C91" s="116"/>
      <c r="D91" s="87" t="str">
        <f>IF(AND(NOT(A90=""),NOT(J90="Untraceable")),"???","")</f>
        <v/>
      </c>
      <c r="E91" s="87"/>
      <c r="F91" s="7" t="str">
        <f>IF(AND(D91="Amina",OR(E91="Manual",E91="Assisted Manual")),A90&amp;"_AZ",IF(AND(D91="Amina",OR(E91="De-Novo Merge",E91="Assisted Merge")),A90&amp;"_SA_AZ",IF(AND(D91="Perry",OR(E91="Manual",E91="Assisted Manual")),A90&amp;"_PB",IF(AND(D91="Perry",OR(E91="De-Novo Merge",E91="Assisted Merge")),A90&amp;"_SA_PB",IF(AND(D91="Gina",OR(E91="Manual",E91="Assisted Manual")),A90&amp;"_GB",IF(AND(D91="Gina",OR(E91="De-Novo Merge",E91="Assisted Merge")),A90&amp;"_SA_GB",IF(AND(D91="Cameron",OR(E91="Manual",E91="Assisted Manual")),A90&amp;"_CA",IF(AND(D91="Cameron",OR(E91="De-Novo Merge",E91="Assisted Merge")),A90&amp;"_SA_CA",IF(AND(D91="Bruno",OR(E91="Manual",E91="Assisted Manual")),A90&amp;"_BD",IF(AND(D91="Bruno",OR(E91="De-Novo Merge",E91="Assisted Merge")),A90&amp;"_SA_BD",IF(AND(D91="Daniel",OR(E91="Manual",E91="Assisted Manual")),A90&amp;"_DR",IF(AND(D91="Daniel",OR(E91="De-Novo Merge",E91="Assisted Merge")),A90&amp;"_SA_DR",IF(AND(D91="Monet",OR(E91="Manual",E91="Assisted Manual")),A90&amp;"_MW",IF(AND(D91="Monet",OR(E91="De-Novo Merge",E91="Assisted Merge")),A90&amp;"_SA_MW",""))))))))))))))</f>
        <v/>
      </c>
      <c r="G91" s="89"/>
      <c r="H91" s="89"/>
      <c r="I91" s="116"/>
      <c r="J91" s="87" t="str">
        <f>IF(AND(NOT(OR(G91="",G91="Ø")),H91=""),"In Progress",IF(AND(NOT(OR(H91="Ø",H91="")),NOT(OR(G91="Ø",G91=""))),"Completed",IF(AND(NOT(A90=""),NOT(OR(D91="",D91="???")),G91=""),"Waiting",IF(D91="???","Waiting",""))))</f>
        <v/>
      </c>
      <c r="K91" s="116"/>
      <c r="L91" s="116"/>
      <c r="M91" s="4"/>
      <c r="N91" s="121"/>
      <c r="O91" s="116"/>
    </row>
    <row r="92" spans="1:15" x14ac:dyDescent="0.25">
      <c r="A92" s="116" t="s">
        <v>1535</v>
      </c>
      <c r="B92" s="117" t="s">
        <v>1536</v>
      </c>
      <c r="C92" s="116" t="s">
        <v>669</v>
      </c>
      <c r="D92" s="87" t="s">
        <v>113</v>
      </c>
      <c r="E92" s="87" t="s">
        <v>24</v>
      </c>
      <c r="F92" s="7" t="str">
        <f>IF(AND(D92="Amina",OR(E92="Manual",E92="Assisted Manual")),A92&amp;"_AZ",IF(AND(D92="Amina",OR(E92="De-Novo Merge",E92="Assisted Merge")),A92&amp;"_SA_AZ",IF(AND(D92="Perry",OR(E92="Manual",E92="Assisted Manual")),A92&amp;"_PB",IF(AND(D92="Perry",OR(E92="De-Novo Merge",E92="Assisted Merge")),A92&amp;"_SA_PB",IF(AND(D92="Gina",OR(E92="Manual",E92="Assisted Manual")),A92&amp;"_GB",IF(AND(D92="Gina",OR(E92="De-Novo Merge",E92="Assisted Merge")),A92&amp;"_SA_GB",IF(AND(D92="Cameron",OR(E92="Manual",E92="Assisted Manual")),A92&amp;"_CA",IF(AND(D92="Cameron",OR(E92="De-Novo Merge",E92="Assisted Merge")),A92&amp;"_SA_CA",IF(AND(D92="Bruno",OR(E92="Manual",E92="Assisted Manual")),A92&amp;"_BD",IF(AND(D92="Bruno",OR(E92="De-Novo Merge",E92="Assisted Merge")),A92&amp;"_SA_BD",IF(AND(D92="Daniel",OR(E92="Manual",E92="Assisted Manual")),A92&amp;"_DR",IF(AND(D92="Daniel",OR(E92="De-Novo Merge",E92="Assisted Merge")),A92&amp;"_SA_DR",IF(AND(D92="Monet",OR(E92="Manual",E92="Assisted Manual")),A92&amp;"_MW",IF(AND(D92="Monet",OR(E92="De-Novo Merge",E92="Assisted Merge")),A92&amp;"_SA_MW",""))))))))))))))</f>
        <v>2017-05-04_G-046_DR</v>
      </c>
      <c r="G92" s="89">
        <v>42906</v>
      </c>
      <c r="H92" s="89">
        <v>42907</v>
      </c>
      <c r="I92" s="118">
        <v>42963</v>
      </c>
      <c r="J92" s="87" t="str">
        <f>IF(AND(NOT(OR(G92="",G92="Ø")),H92=""),"In Progress",IF(AND(NOT(OR(H92="Ø",H92="")),NOT(OR(G92="Ø",G92=""))),"Completed",IF(AND(NOT(A92=""),NOT(OR(D92="",D92="???")),G92=""),"Waiting",IF(D92="???","Waiting",""))))</f>
        <v>Completed</v>
      </c>
      <c r="K92" s="116" t="s">
        <v>0</v>
      </c>
      <c r="L92" s="116" t="s">
        <v>0</v>
      </c>
      <c r="M92" s="4" t="s">
        <v>1537</v>
      </c>
      <c r="N92" s="121" t="s">
        <v>25</v>
      </c>
      <c r="O92" s="116" t="s">
        <v>1538</v>
      </c>
    </row>
    <row r="93" spans="1:15" x14ac:dyDescent="0.25">
      <c r="A93" s="116"/>
      <c r="B93" s="116"/>
      <c r="C93" s="116"/>
      <c r="D93" s="87" t="s">
        <v>187</v>
      </c>
      <c r="E93" s="87" t="s">
        <v>1512</v>
      </c>
      <c r="F93" s="7" t="str">
        <f>IF(AND(D93="Amina",OR(E93="Manual",E93="Assisted Manual")),A92&amp;"_AZ",IF(AND(D93="Amina",OR(E93="De-Novo Merge",E93="Assisted Merge")),A92&amp;"_SA_AZ",IF(AND(D93="Perry",OR(E93="Manual",E93="Assisted Manual")),A92&amp;"_PB",IF(AND(D93="Perry",OR(E93="De-Novo Merge",E93="Assisted Merge")),A92&amp;"_SA_PB",IF(AND(D93="Gina",OR(E93="Manual",E93="Assisted Manual")),A92&amp;"_GB",IF(AND(D93="Gina",OR(E93="De-Novo Merge",E93="Assisted Merge")),A92&amp;"_SA_GB",IF(AND(D93="Cameron",OR(E93="Manual",E93="Assisted Manual")),A92&amp;"_CA",IF(AND(D93="Cameron",OR(E93="De-Novo Merge",E93="Assisted Merge")),A92&amp;"_SA_CA",IF(AND(D93="Bruno",OR(E93="Manual",E93="Assisted Manual")),A92&amp;"_BD",IF(AND(D93="Bruno",OR(E93="De-Novo Merge",E93="Assisted Merge")),A92&amp;"_SA_BD",IF(AND(D93="Daniel",OR(E93="Manual",E93="Assisted Manual")),A92&amp;"_DR",IF(AND(D93="Daniel",OR(E93="De-Novo Merge",E93="Assisted Merge")),A92&amp;"_SA_DR",IF(AND(D93="Monet",OR(E93="Manual",E93="Assisted Manual")),A92&amp;"_MW",IF(AND(D93="Monet",OR(E93="De-Novo Merge",E93="Assisted Merge")),A92&amp;"_SA_MW",""))))))))))))))</f>
        <v>2017-05-04_G-046_MW</v>
      </c>
      <c r="G93" s="89">
        <v>42961</v>
      </c>
      <c r="H93" s="89">
        <v>42962</v>
      </c>
      <c r="I93" s="116"/>
      <c r="J93" s="87" t="str">
        <f>IF(AND(NOT(OR(G93="",G93="Ø")),H93=""),"In Progress",IF(AND(NOT(OR(H93="Ø",H93="")),NOT(OR(G93="Ø",G93=""))),"Completed",IF(AND(NOT(A92=""),NOT(OR(D93="",D93="???")),G93=""),"Waiting",IF(D93="???","Waiting",""))))</f>
        <v>Completed</v>
      </c>
      <c r="K93" s="116"/>
      <c r="L93" s="116"/>
      <c r="M93" s="4"/>
      <c r="N93" s="121"/>
      <c r="O93" s="116"/>
    </row>
    <row r="94" spans="1:15" x14ac:dyDescent="0.25">
      <c r="A94" s="116" t="s">
        <v>1539</v>
      </c>
      <c r="B94" s="117" t="s">
        <v>1540</v>
      </c>
      <c r="C94" s="116" t="s">
        <v>669</v>
      </c>
      <c r="D94" s="87" t="s">
        <v>113</v>
      </c>
      <c r="E94" s="87" t="s">
        <v>1399</v>
      </c>
      <c r="F94" s="7" t="str">
        <f>IF(AND(D94="Amina",OR(E94="Manual",E94="Assisted Manual")),A94&amp;"_AZ",IF(AND(D94="Amina",OR(E94="De-Novo Merge",E94="Assisted Merge")),A94&amp;"_SA_AZ",IF(AND(D94="Perry",OR(E94="Manual",E94="Assisted Manual")),A94&amp;"_PB",IF(AND(D94="Perry",OR(E94="De-Novo Merge",E94="Assisted Merge")),A94&amp;"_SA_PB",IF(AND(D94="Gina",OR(E94="Manual",E94="Assisted Manual")),A94&amp;"_GB",IF(AND(D94="Gina",OR(E94="De-Novo Merge",E94="Assisted Merge")),A94&amp;"_SA_GB",IF(AND(D94="Cameron",OR(E94="Manual",E94="Assisted Manual")),A94&amp;"_CA",IF(AND(D94="Cameron",OR(E94="De-Novo Merge",E94="Assisted Merge")),A94&amp;"_SA_CA",IF(AND(D94="Bruno",OR(E94="Manual",E94="Assisted Manual")),A94&amp;"_BD",IF(AND(D94="Bruno",OR(E94="De-Novo Merge",E94="Assisted Merge")),A94&amp;"_SA_BD",IF(AND(D94="Daniel",OR(E94="Manual",E94="Assisted Manual")),A94&amp;"_DR",IF(AND(D94="Daniel",OR(E94="De-Novo Merge",E94="Assisted Merge")),A94&amp;"_SA_DR",IF(AND(D94="Monet",OR(E94="Manual",E94="Assisted Manual")),A94&amp;"_MW",IF(AND(D94="Monet",OR(E94="De-Novo Merge",E94="Assisted Merge")),A94&amp;"_SA_MW",""))))))))))))))</f>
        <v>2017-05-04_G-047_SA_DR</v>
      </c>
      <c r="G94" s="89">
        <v>42915</v>
      </c>
      <c r="H94" s="89" t="s">
        <v>51</v>
      </c>
      <c r="I94" s="116" t="str">
        <f>IF(AND(NOT(OR(H94="",H94="Ø")),NOT(OR(H95="",H95="Ø"))),"Needs to be Split","")</f>
        <v/>
      </c>
      <c r="J94" s="87" t="s">
        <v>2</v>
      </c>
      <c r="K94" s="116" t="s">
        <v>2</v>
      </c>
      <c r="L94" s="116" t="s">
        <v>190</v>
      </c>
      <c r="M94" s="4"/>
      <c r="N94" s="121" t="str">
        <f>IF(OR(K94="Untraceable",K94="Incomplete"),"No",IF(K94="Completed","In Progress",""))</f>
        <v>No</v>
      </c>
      <c r="O94" s="116"/>
    </row>
    <row r="95" spans="1:15" x14ac:dyDescent="0.25">
      <c r="A95" s="116"/>
      <c r="B95" s="116"/>
      <c r="C95" s="116"/>
      <c r="D95" s="87"/>
      <c r="E95" s="87"/>
      <c r="F95" s="7" t="str">
        <f>IF(AND(D95="Amina",OR(E95="Manual",E95="Assisted Manual")),A94&amp;"_AZ",IF(AND(D95="Amina",OR(E95="De-Novo Merge",E95="Assisted Merge")),A94&amp;"_SA_AZ",IF(AND(D95="Perry",OR(E95="Manual",E95="Assisted Manual")),A94&amp;"_PB",IF(AND(D95="Perry",OR(E95="De-Novo Merge",E95="Assisted Merge")),A94&amp;"_SA_PB",IF(AND(D95="Gina",OR(E95="Manual",E95="Assisted Manual")),A94&amp;"_GB",IF(AND(D95="Gina",OR(E95="De-Novo Merge",E95="Assisted Merge")),A94&amp;"_SA_GB",IF(AND(D95="Cameron",OR(E95="Manual",E95="Assisted Manual")),A94&amp;"_CA",IF(AND(D95="Cameron",OR(E95="De-Novo Merge",E95="Assisted Merge")),A94&amp;"_SA_CA",IF(AND(D95="Bruno",OR(E95="Manual",E95="Assisted Manual")),A94&amp;"_BD",IF(AND(D95="Bruno",OR(E95="De-Novo Merge",E95="Assisted Merge")),A94&amp;"_SA_BD",IF(AND(D95="Daniel",OR(E95="Manual",E95="Assisted Manual")),A94&amp;"_DR",IF(AND(D95="Daniel",OR(E95="De-Novo Merge",E95="Assisted Merge")),A94&amp;"_SA_DR",IF(AND(D95="Monet",OR(E95="Manual",E95="Assisted Manual")),A94&amp;"_MW",IF(AND(D95="Monet",OR(E95="De-Novo Merge",E95="Assisted Merge")),A94&amp;"_SA_MW",""))))))))))))))</f>
        <v/>
      </c>
      <c r="G95" s="89"/>
      <c r="H95" s="89"/>
      <c r="I95" s="116"/>
      <c r="J95" s="87" t="str">
        <f>IF(AND(NOT(OR(G95="",G95="Ø")),H95=""),"In Progress",IF(AND(NOT(OR(H95="Ø",H95="")),NOT(OR(G95="Ø",G95=""))),"Completed",IF(AND(NOT(A94=""),NOT(OR(D95="",D95="???")),G95=""),"Waiting",IF(D95="???","Waiting",""))))</f>
        <v/>
      </c>
      <c r="K95" s="116"/>
      <c r="L95" s="116"/>
      <c r="M95" s="4"/>
      <c r="N95" s="121"/>
      <c r="O95" s="116"/>
    </row>
    <row r="96" spans="1:15" x14ac:dyDescent="0.25">
      <c r="A96" s="116" t="s">
        <v>1541</v>
      </c>
      <c r="B96" s="117" t="s">
        <v>1542</v>
      </c>
      <c r="C96" s="116" t="s">
        <v>669</v>
      </c>
      <c r="D96" s="87" t="s">
        <v>113</v>
      </c>
      <c r="E96" s="87" t="s">
        <v>1399</v>
      </c>
      <c r="F96" s="7" t="str">
        <f>IF(AND(D96="Amina",OR(E96="Manual",E96="Assisted Manual")),A96&amp;"_AZ",IF(AND(D96="Amina",OR(E96="De-Novo Merge",E96="Assisted Merge")),A96&amp;"_SA_AZ",IF(AND(D96="Perry",OR(E96="Manual",E96="Assisted Manual")),A96&amp;"_PB",IF(AND(D96="Perry",OR(E96="De-Novo Merge",E96="Assisted Merge")),A96&amp;"_SA_PB",IF(AND(D96="Gina",OR(E96="Manual",E96="Assisted Manual")),A96&amp;"_GB",IF(AND(D96="Gina",OR(E96="De-Novo Merge",E96="Assisted Merge")),A96&amp;"_SA_GB",IF(AND(D96="Cameron",OR(E96="Manual",E96="Assisted Manual")),A96&amp;"_CA",IF(AND(D96="Cameron",OR(E96="De-Novo Merge",E96="Assisted Merge")),A96&amp;"_SA_CA",IF(AND(D96="Bruno",OR(E96="Manual",E96="Assisted Manual")),A96&amp;"_BD",IF(AND(D96="Bruno",OR(E96="De-Novo Merge",E96="Assisted Merge")),A96&amp;"_SA_BD",IF(AND(D96="Daniel",OR(E96="Manual",E96="Assisted Manual")),A96&amp;"_DR",IF(AND(D96="Daniel",OR(E96="De-Novo Merge",E96="Assisted Merge")),A96&amp;"_SA_DR",IF(AND(D96="Monet",OR(E96="Manual",E96="Assisted Manual")),A96&amp;"_MW",IF(AND(D96="Monet",OR(E96="De-Novo Merge",E96="Assisted Merge")),A96&amp;"_SA_MW",""))))))))))))))</f>
        <v>2017-05-04_G-048_SA_DR</v>
      </c>
      <c r="G96" s="89">
        <v>42921</v>
      </c>
      <c r="H96" s="89" t="s">
        <v>51</v>
      </c>
      <c r="I96" s="116" t="str">
        <f>IF(AND(NOT(OR(H96="",H96="Ø")),NOT(OR(H97="",H97="Ø"))),"Needs to be Split","")</f>
        <v/>
      </c>
      <c r="J96" s="87" t="s">
        <v>2</v>
      </c>
      <c r="K96" s="116" t="s">
        <v>2</v>
      </c>
      <c r="L96" s="116" t="s">
        <v>190</v>
      </c>
      <c r="M96" s="4" t="s">
        <v>1543</v>
      </c>
      <c r="N96" s="121" t="str">
        <f>IF(OR(K96="Untraceable",K96="Incomplete"),"No",IF(K96="Completed","In Progress",""))</f>
        <v>No</v>
      </c>
      <c r="O96" s="116"/>
    </row>
    <row r="97" spans="1:15" x14ac:dyDescent="0.25">
      <c r="A97" s="116"/>
      <c r="B97" s="116"/>
      <c r="C97" s="116"/>
      <c r="D97" s="87"/>
      <c r="E97" s="87"/>
      <c r="F97" s="7" t="str">
        <f>IF(AND(D97="Amina",OR(E97="Manual",E97="Assisted Manual")),A96&amp;"_AZ",IF(AND(D97="Amina",OR(E97="De-Novo Merge",E97="Assisted Merge")),A96&amp;"_SA_AZ",IF(AND(D97="Perry",OR(E97="Manual",E97="Assisted Manual")),A96&amp;"_PB",IF(AND(D97="Perry",OR(E97="De-Novo Merge",E97="Assisted Merge")),A96&amp;"_SA_PB",IF(AND(D97="Gina",OR(E97="Manual",E97="Assisted Manual")),A96&amp;"_GB",IF(AND(D97="Gina",OR(E97="De-Novo Merge",E97="Assisted Merge")),A96&amp;"_SA_GB",IF(AND(D97="Cameron",OR(E97="Manual",E97="Assisted Manual")),A96&amp;"_CA",IF(AND(D97="Cameron",OR(E97="De-Novo Merge",E97="Assisted Merge")),A96&amp;"_SA_CA",IF(AND(D97="Bruno",OR(E97="Manual",E97="Assisted Manual")),A96&amp;"_BD",IF(AND(D97="Bruno",OR(E97="De-Novo Merge",E97="Assisted Merge")),A96&amp;"_SA_BD",IF(AND(D97="Daniel",OR(E97="Manual",E97="Assisted Manual")),A96&amp;"_DR",IF(AND(D97="Daniel",OR(E97="De-Novo Merge",E97="Assisted Merge")),A96&amp;"_SA_DR",IF(AND(D97="Monet",OR(E97="Manual",E97="Assisted Manual")),A96&amp;"_MW",IF(AND(D97="Monet",OR(E97="De-Novo Merge",E97="Assisted Merge")),A96&amp;"_SA_MW",""))))))))))))))</f>
        <v/>
      </c>
      <c r="G97" s="89"/>
      <c r="H97" s="89"/>
      <c r="I97" s="116"/>
      <c r="J97" s="87" t="str">
        <f>IF(AND(NOT(OR(G97="",G97="Ø")),H97=""),"In Progress",IF(AND(NOT(OR(H97="Ø",H97="")),NOT(OR(G97="Ø",G97=""))),"Completed",IF(AND(NOT(A96=""),NOT(OR(D97="",D97="???")),G97=""),"Waiting",IF(D97="???","Waiting",""))))</f>
        <v/>
      </c>
      <c r="K97" s="116"/>
      <c r="L97" s="116"/>
      <c r="M97" s="4"/>
      <c r="N97" s="121"/>
      <c r="O97" s="116"/>
    </row>
    <row r="98" spans="1:15" x14ac:dyDescent="0.25">
      <c r="A98" s="116" t="s">
        <v>1544</v>
      </c>
      <c r="B98" s="117" t="s">
        <v>1545</v>
      </c>
      <c r="C98" s="116" t="s">
        <v>669</v>
      </c>
      <c r="D98" s="87" t="s">
        <v>32</v>
      </c>
      <c r="E98" s="87" t="s">
        <v>1399</v>
      </c>
      <c r="F98" s="7" t="str">
        <f>IF(AND(D98="Amina",OR(E98="Manual",E98="Assisted Manual")),A98&amp;"_AZ",IF(AND(D98="Amina",OR(E98="De-Novo Merge",E98="Assisted Merge")),A98&amp;"_SA_AZ",IF(AND(D98="Perry",OR(E98="Manual",E98="Assisted Manual")),A98&amp;"_PB",IF(AND(D98="Perry",OR(E98="De-Novo Merge",E98="Assisted Merge")),A98&amp;"_SA_PB",IF(AND(D98="Gina",OR(E98="Manual",E98="Assisted Manual")),A98&amp;"_GB",IF(AND(D98="Gina",OR(E98="De-Novo Merge",E98="Assisted Merge")),A98&amp;"_SA_GB",IF(AND(D98="Cameron",OR(E98="Manual",E98="Assisted Manual")),A98&amp;"_CA",IF(AND(D98="Cameron",OR(E98="De-Novo Merge",E98="Assisted Merge")),A98&amp;"_SA_CA",IF(AND(D98="Bruno",OR(E98="Manual",E98="Assisted Manual")),A98&amp;"_BD",IF(AND(D98="Bruno",OR(E98="De-Novo Merge",E98="Assisted Merge")),A98&amp;"_SA_BD",IF(AND(D98="Daniel",OR(E98="Manual",E98="Assisted Manual")),A98&amp;"_DR",IF(AND(D98="Daniel",OR(E98="De-Novo Merge",E98="Assisted Merge")),A98&amp;"_SA_DR",IF(AND(D98="Monet",OR(E98="Manual",E98="Assisted Manual")),A98&amp;"_MW",IF(AND(D98="Monet",OR(E98="De-Novo Merge",E98="Assisted Merge")),A98&amp;"_SA_MW",""))))))))))))))</f>
        <v>2017-05-04_G-049_SA_AZ</v>
      </c>
      <c r="G98" s="89">
        <v>42908</v>
      </c>
      <c r="H98" s="89">
        <v>42909</v>
      </c>
      <c r="I98" s="118">
        <v>42928</v>
      </c>
      <c r="J98" s="87" t="str">
        <f>IF(AND(NOT(OR(G98="",G98="Ø")),H98=""),"In Progress",IF(AND(NOT(OR(H98="Ø",H98="")),NOT(OR(G98="Ø",G98=""))),"Completed",IF(AND(NOT(A98=""),NOT(OR(D98="",D98="???")),G98=""),"Waiting",IF(D98="???","Waiting",""))))</f>
        <v>Completed</v>
      </c>
      <c r="K98" s="116" t="s">
        <v>0</v>
      </c>
      <c r="L98" s="116" t="s">
        <v>0</v>
      </c>
      <c r="M98" s="4" t="s">
        <v>1546</v>
      </c>
      <c r="N98" s="121" t="s">
        <v>25</v>
      </c>
      <c r="O98" s="116" t="s">
        <v>1547</v>
      </c>
    </row>
    <row r="99" spans="1:15" x14ac:dyDescent="0.25">
      <c r="A99" s="116"/>
      <c r="B99" s="116"/>
      <c r="C99" s="116"/>
      <c r="D99" s="87" t="s">
        <v>23</v>
      </c>
      <c r="E99" s="87" t="s">
        <v>24</v>
      </c>
      <c r="F99" s="7" t="str">
        <f>IF(AND(D99="Amina",OR(E99="Manual",E99="Assisted Manual")),A98&amp;"_AZ",IF(AND(D99="Amina",OR(E99="De-Novo Merge",E99="Assisted Merge")),A98&amp;"_SA_AZ",IF(AND(D99="Perry",OR(E99="Manual",E99="Assisted Manual")),A98&amp;"_PB",IF(AND(D99="Perry",OR(E99="De-Novo Merge",E99="Assisted Merge")),A98&amp;"_SA_PB",IF(AND(D99="Gina",OR(E99="Manual",E99="Assisted Manual")),A98&amp;"_GB",IF(AND(D99="Gina",OR(E99="De-Novo Merge",E99="Assisted Merge")),A98&amp;"_SA_GB",IF(AND(D99="Cameron",OR(E99="Manual",E99="Assisted Manual")),A98&amp;"_CA",IF(AND(D99="Cameron",OR(E99="De-Novo Merge",E99="Assisted Merge")),A98&amp;"_SA_CA",IF(AND(D99="Bruno",OR(E99="Manual",E99="Assisted Manual")),A98&amp;"_BD",IF(AND(D99="Bruno",OR(E99="De-Novo Merge",E99="Assisted Merge")),A98&amp;"_SA_BD",IF(AND(D99="Daniel",OR(E99="Manual",E99="Assisted Manual")),A98&amp;"_DR",IF(AND(D99="Daniel",OR(E99="De-Novo Merge",E99="Assisted Merge")),A98&amp;"_SA_DR",IF(AND(D99="Monet",OR(E99="Manual",E99="Assisted Manual")),A98&amp;"_MW",IF(AND(D99="Monet",OR(E99="De-Novo Merge",E99="Assisted Merge")),A98&amp;"_SA_MW",""))))))))))))))</f>
        <v>2017-05-04_G-049_CA</v>
      </c>
      <c r="G99" s="89">
        <v>42927</v>
      </c>
      <c r="H99" s="89">
        <v>42928</v>
      </c>
      <c r="I99" s="116"/>
      <c r="J99" s="87" t="str">
        <f>IF(AND(NOT(OR(G99="",G99="Ø")),H99=""),"In Progress",IF(AND(NOT(OR(H99="Ø",H99="")),NOT(OR(G99="Ø",G99=""))),"Completed",IF(AND(NOT(A98=""),NOT(OR(D99="",D99="???")),G99=""),"Waiting",IF(D99="???","Waiting",""))))</f>
        <v>Completed</v>
      </c>
      <c r="K99" s="116"/>
      <c r="L99" s="116"/>
      <c r="M99" s="4"/>
      <c r="N99" s="121"/>
      <c r="O99" s="116"/>
    </row>
    <row r="100" spans="1:15" x14ac:dyDescent="0.25">
      <c r="A100" s="116" t="s">
        <v>1548</v>
      </c>
      <c r="B100" s="117" t="s">
        <v>1549</v>
      </c>
      <c r="C100" s="116" t="s">
        <v>669</v>
      </c>
      <c r="D100" s="87" t="s">
        <v>32</v>
      </c>
      <c r="E100" s="87" t="s">
        <v>1399</v>
      </c>
      <c r="F100" s="7" t="str">
        <f>IF(AND(D100="Amina",OR(E100="Manual",E100="Assisted Manual")),A100&amp;"_AZ",IF(AND(D100="Amina",OR(E100="De-Novo Merge",E100="Assisted Merge")),A100&amp;"_SA_AZ",IF(AND(D100="Perry",OR(E100="Manual",E100="Assisted Manual")),A100&amp;"_PB",IF(AND(D100="Perry",OR(E100="De-Novo Merge",E100="Assisted Merge")),A100&amp;"_SA_PB",IF(AND(D100="Gina",OR(E100="Manual",E100="Assisted Manual")),A100&amp;"_GB",IF(AND(D100="Gina",OR(E100="De-Novo Merge",E100="Assisted Merge")),A100&amp;"_SA_GB",IF(AND(D100="Cameron",OR(E100="Manual",E100="Assisted Manual")),A100&amp;"_CA",IF(AND(D100="Cameron",OR(E100="De-Novo Merge",E100="Assisted Merge")),A100&amp;"_SA_CA",IF(AND(D100="Bruno",OR(E100="Manual",E100="Assisted Manual")),A100&amp;"_BD",IF(AND(D100="Bruno",OR(E100="De-Novo Merge",E100="Assisted Merge")),A100&amp;"_SA_BD",IF(AND(D100="Daniel",OR(E100="Manual",E100="Assisted Manual")),A100&amp;"_DR",IF(AND(D100="Daniel",OR(E100="De-Novo Merge",E100="Assisted Merge")),A100&amp;"_SA_DR",IF(AND(D100="Monet",OR(E100="Manual",E100="Assisted Manual")),A100&amp;"_MW",IF(AND(D100="Monet",OR(E100="De-Novo Merge",E100="Assisted Merge")),A100&amp;"_SA_MW",""))))))))))))))</f>
        <v>2017-05-04_G-050_SA_AZ</v>
      </c>
      <c r="G100" s="89">
        <v>42907</v>
      </c>
      <c r="H100" s="89">
        <v>42908</v>
      </c>
      <c r="I100" s="118">
        <v>42963</v>
      </c>
      <c r="J100" s="87" t="str">
        <f>IF(AND(NOT(OR(G100="",G100="Ø")),H100=""),"In Progress",IF(AND(NOT(OR(H100="Ø",H100="")),NOT(OR(G100="Ø",G100=""))),"Completed",IF(AND(NOT(A100=""),NOT(OR(D100="",D100="???")),G100=""),"Waiting",IF(D100="???","Waiting",""))))</f>
        <v>Completed</v>
      </c>
      <c r="K100" s="116" t="str">
        <f>IF(AND(NOT(OR(H100="Ø",H100="")),I100="Split"),"In Progress",IF(AND(NOT(OR(H100="Ø",H100="")),I100="Needs to be Split"),"Waiting",IF(AND(J100="Review",J101="Review"),"Review",IF(OR(AND(J100="Review",J101="Incomplete"),AND(J100="Incomplete",J101="Review")),"Review",IF(OR(AND(J100="Untraceable",J101="Review"),AND(J100="Review",J101="Untraceable")),"Review",IF(OR(AND(J100="Review",J101="Completed"),AND(J100="Completed",J101="Review")),"Review",IF(OR(AND(J100="Other",J101="Review"),AND(J100="Review",J101="Other")),"Review",IF(OR(AND(J100="Other",J101="Incomplete"),AND(J100="Incomplete",J101="Other")),"Review",IF(OR(AND(J100="Other",J101="Untraceable"),AND(J100="Untraceable",J101="Other")),"Review",IF(OR(AND(J100="Other",J101="Completed"),AND(J100="Completed",J101="Other")),"Review",IF(AND(J100="Waiting",J101="Waiting"),"Waiting",IF(OR(AND(J100="Review",J101="Waiting"),AND(J100="Waiting",J101="Review")),"Waiting",IF(OR(AND(J100="Other",J101="Waiting"),AND(J100="Waiting",J101="Other")),"Waiting",IF(OR(AND(J100="Incomplete",J101="Waiting"),AND(J100="Waiting",J101="Incomplete")),"Waiting",IF(OR(AND(J100="Completed",J101="Waiting"),AND(J100="Waiting",J101="Completed")),"Waiting",IF(OR(J100="In Progress",J101="In Progress"),"In Progress",IF(OR(AND(J100="Completed",J101="Untraceable"),AND(J100="Untraceable",J101="Completed")),"Review",IF(OR(AND(J100="Completed",J101="Incomplete"),AND(J100="Incomplete",J101="Completed")),"Review",IF(OR(AND(J100="Incomplete",J101="Untraceable"),AND(J100="Untraceable",J101="Incomplete")),"Untraceable",IF(AND(NOT(OR(H100="Ø",H100="")),NOT(OR(H101="Ø",H101="")),I100=""),"In Progress",IF(AND(J100="Untraceable",J101="Untraceable"),"Untraceable",IF(AND(NOT(OR(H100="Ø",H100="")),NOT(OR(H101="Ø",H101="")),NOT(OR(I100="Ø",I100="",I100="Split",I100="Needs to be Split"))),"Completed",IF(AND(J100="Incomplete",J101="Incomplete"),"Incomplete",IF(AND(J100="Other",J101="Other"),"Review",IF(AND(J100="Untraceable",J101=""),"Untraceable","")))))))))))))))))))))))))</f>
        <v>Completed</v>
      </c>
      <c r="L100" s="116" t="s">
        <v>0</v>
      </c>
      <c r="M100" s="4" t="s">
        <v>1550</v>
      </c>
      <c r="N100" s="121" t="s">
        <v>25</v>
      </c>
      <c r="O100" s="116" t="s">
        <v>1551</v>
      </c>
    </row>
    <row r="101" spans="1:15" x14ac:dyDescent="0.25">
      <c r="A101" s="116"/>
      <c r="B101" s="116"/>
      <c r="C101" s="116"/>
      <c r="D101" s="87" t="s">
        <v>187</v>
      </c>
      <c r="E101" s="87" t="s">
        <v>1379</v>
      </c>
      <c r="F101" s="7" t="str">
        <f>IF(AND(D101="Amina",OR(E101="Manual",E101="Assisted Manual")),A100&amp;"_AZ",IF(AND(D101="Amina",OR(E101="De-Novo Merge",E101="Assisted Merge")),A100&amp;"_SA_AZ",IF(AND(D101="Perry",OR(E101="Manual",E101="Assisted Manual")),A100&amp;"_PB",IF(AND(D101="Perry",OR(E101="De-Novo Merge",E101="Assisted Merge")),A100&amp;"_SA_PB",IF(AND(D101="Gina",OR(E101="Manual",E101="Assisted Manual")),A100&amp;"_GB",IF(AND(D101="Gina",OR(E101="De-Novo Merge",E101="Assisted Merge")),A100&amp;"_SA_GB",IF(AND(D101="Cameron",OR(E101="Manual",E101="Assisted Manual")),A100&amp;"_CA",IF(AND(D101="Cameron",OR(E101="De-Novo Merge",E101="Assisted Merge")),A100&amp;"_SA_CA",IF(AND(D101="Bruno",OR(E101="Manual",E101="Assisted Manual")),A100&amp;"_BD",IF(AND(D101="Bruno",OR(E101="De-Novo Merge",E101="Assisted Merge")),A100&amp;"_SA_BD",IF(AND(D101="Daniel",OR(E101="Manual",E101="Assisted Manual")),A100&amp;"_DR",IF(AND(D101="Daniel",OR(E101="De-Novo Merge",E101="Assisted Merge")),A100&amp;"_SA_DR",IF(AND(D101="Monet",OR(E101="Manual",E101="Assisted Manual")),A100&amp;"_MW",IF(AND(D101="Monet",OR(E101="De-Novo Merge",E101="Assisted Merge")),A100&amp;"_SA_MW",""))))))))))))))</f>
        <v>2017-05-04_G-050_SA_MW</v>
      </c>
      <c r="G101" s="89">
        <v>42957</v>
      </c>
      <c r="H101" s="89">
        <v>42958</v>
      </c>
      <c r="I101" s="116"/>
      <c r="J101" s="87" t="str">
        <f>IF(AND(NOT(OR(G101="",G101="Ø")),H101=""),"In Progress",IF(AND(NOT(OR(H101="Ø",H101="")),NOT(OR(G101="Ø",G101=""))),"Completed",IF(AND(NOT(A100=""),NOT(OR(D101="",D101="???")),G101=""),"Waiting",IF(D101="???","Waiting",""))))</f>
        <v>Completed</v>
      </c>
      <c r="K101" s="116"/>
      <c r="L101" s="116"/>
      <c r="M101" s="4"/>
      <c r="N101" s="121"/>
      <c r="O101" s="116"/>
    </row>
    <row r="102" spans="1:15" x14ac:dyDescent="0.25">
      <c r="A102" s="116" t="s">
        <v>1552</v>
      </c>
      <c r="B102" s="117" t="s">
        <v>1553</v>
      </c>
      <c r="C102" s="116" t="s">
        <v>669</v>
      </c>
      <c r="D102" s="87" t="s">
        <v>27</v>
      </c>
      <c r="E102" s="87" t="s">
        <v>1399</v>
      </c>
      <c r="F102" s="7" t="str">
        <f>IF(AND(D102="Amina",OR(E102="Manual",E102="Assisted Manual")),A102&amp;"_AZ",IF(AND(D102="Amina",OR(E102="De-Novo Merge",E102="Assisted Merge")),A102&amp;"_SA_AZ",IF(AND(D102="Perry",OR(E102="Manual",E102="Assisted Manual")),A102&amp;"_PB",IF(AND(D102="Perry",OR(E102="De-Novo Merge",E102="Assisted Merge")),A102&amp;"_SA_PB",IF(AND(D102="Gina",OR(E102="Manual",E102="Assisted Manual")),A102&amp;"_GB",IF(AND(D102="Gina",OR(E102="De-Novo Merge",E102="Assisted Merge")),A102&amp;"_SA_GB",IF(AND(D102="Cameron",OR(E102="Manual",E102="Assisted Manual")),A102&amp;"_CA",IF(AND(D102="Cameron",OR(E102="De-Novo Merge",E102="Assisted Merge")),A102&amp;"_SA_CA",IF(AND(D102="Bruno",OR(E102="Manual",E102="Assisted Manual")),A102&amp;"_BD",IF(AND(D102="Bruno",OR(E102="De-Novo Merge",E102="Assisted Merge")),A102&amp;"_SA_BD",IF(AND(D102="Daniel",OR(E102="Manual",E102="Assisted Manual")),A102&amp;"_DR",IF(AND(D102="Daniel",OR(E102="De-Novo Merge",E102="Assisted Merge")),A102&amp;"_SA_DR",IF(AND(D102="Monet",OR(E102="Manual",E102="Assisted Manual")),A102&amp;"_MW",IF(AND(D102="Monet",OR(E102="De-Novo Merge",E102="Assisted Merge")),A102&amp;"_SA_MW",""))))))))))))))</f>
        <v>2017-05-04_G-051_SA_GB</v>
      </c>
      <c r="G102" s="89">
        <v>42908</v>
      </c>
      <c r="H102" s="89">
        <v>42908</v>
      </c>
      <c r="I102" s="116" t="str">
        <f>IF(AND(NOT(OR(H102="",H102="Ø")),NOT(OR(H103="",H103="Ø"))),"Needs to be Split","")</f>
        <v/>
      </c>
      <c r="J102" s="87" t="s">
        <v>2</v>
      </c>
      <c r="K102" s="116" t="str">
        <f>IF(AND(NOT(OR(H102="Ø",H102="")),I102="Split"),"In Progress",IF(AND(NOT(OR(H102="Ø",H102="")),I102="Needs to be Split"),"Waiting",IF(AND(J102="Review",J103="Review"),"Review",IF(OR(AND(J102="Review",J103="Incomplete"),AND(J102="Incomplete",J103="Review")),"Review",IF(OR(AND(J102="Untraceable",J103="Review"),AND(J102="Review",J103="Untraceable")),"Review",IF(OR(AND(J102="Review",J103="Completed"),AND(J102="Completed",J103="Review")),"Review",IF(OR(AND(J102="Other",J103="Review"),AND(J102="Review",J103="Other")),"Review",IF(OR(AND(J102="Other",J103="Incomplete"),AND(J102="Incomplete",J103="Other")),"Review",IF(OR(AND(J102="Other",J103="Untraceable"),AND(J102="Untraceable",J103="Other")),"Review",IF(OR(AND(J102="Other",J103="Completed"),AND(J102="Completed",J103="Other")),"Review",IF(AND(J102="Waiting",J103="Waiting"),"Waiting",IF(OR(AND(J102="Review",J103="Waiting"),AND(J102="Waiting",J103="Review")),"Waiting",IF(OR(AND(J102="Other",J103="Waiting"),AND(J102="Waiting",J103="Other")),"Waiting",IF(OR(AND(J102="Incomplete",J103="Waiting"),AND(J102="Waiting",J103="Incomplete")),"Waiting",IF(OR(AND(J102="Completed",J103="Waiting"),AND(J102="Waiting",J103="Completed")),"Waiting",IF(OR(J102="In Progress",J103="In Progress"),"In Progress",IF(OR(AND(J102="Completed",J103="Untraceable"),AND(J102="Untraceable",J103="Completed")),"Review",IF(OR(AND(J102="Completed",J103="Incomplete"),AND(J102="Incomplete",J103="Completed")),"Review",IF(OR(AND(J102="Incomplete",J103="Untraceable"),AND(J102="Untraceable",J103="Incomplete")),"Untraceable",IF(AND(NOT(OR(H102="Ø",H102="")),NOT(OR(H103="Ø",H103="")),I102=""),"In Progress",IF(AND(J102="Untraceable",J103="Untraceable"),"Untraceable",IF(AND(NOT(OR(H102="Ø",H102="")),NOT(OR(H103="Ø",H103="")),NOT(OR(I102="Ø",I102="",I102="Split",I102="Needs to be Split"))),"Completed",IF(AND(J102="Incomplete",J103="Incomplete"),"Incomplete",IF(AND(J102="Other",J103="Other"),"Review",IF(AND(J102="Untraceable",J103=""),"Untraceable","")))))))))))))))))))))))))</f>
        <v>Incomplete</v>
      </c>
      <c r="L102" s="116" t="s">
        <v>0</v>
      </c>
      <c r="M102" s="4" t="s">
        <v>1554</v>
      </c>
      <c r="N102" s="121" t="str">
        <f>IF(OR(K102="Untraceable",K102="Incomplete"),"No",IF(K102="Completed","In Progress",""))</f>
        <v>No</v>
      </c>
      <c r="O102" s="116"/>
    </row>
    <row r="103" spans="1:15" x14ac:dyDescent="0.25">
      <c r="A103" s="116"/>
      <c r="B103" s="116"/>
      <c r="C103" s="116"/>
      <c r="D103" s="87"/>
      <c r="E103" s="87"/>
      <c r="F103" s="7" t="str">
        <f>IF(AND(D103="Amina",OR(E103="Manual",E103="Assisted Manual")),A102&amp;"_AZ",IF(AND(D103="Amina",OR(E103="De-Novo Merge",E103="Assisted Merge")),A102&amp;"_SA_AZ",IF(AND(D103="Perry",OR(E103="Manual",E103="Assisted Manual")),A102&amp;"_PB",IF(AND(D103="Perry",OR(E103="De-Novo Merge",E103="Assisted Merge")),A102&amp;"_SA_PB",IF(AND(D103="Gina",OR(E103="Manual",E103="Assisted Manual")),A102&amp;"_GB",IF(AND(D103="Gina",OR(E103="De-Novo Merge",E103="Assisted Merge")),A102&amp;"_SA_GB",IF(AND(D103="Cameron",OR(E103="Manual",E103="Assisted Manual")),A102&amp;"_CA",IF(AND(D103="Cameron",OR(E103="De-Novo Merge",E103="Assisted Merge")),A102&amp;"_SA_CA",IF(AND(D103="Bruno",OR(E103="Manual",E103="Assisted Manual")),A102&amp;"_BD",IF(AND(D103="Bruno",OR(E103="De-Novo Merge",E103="Assisted Merge")),A102&amp;"_SA_BD",IF(AND(D103="Daniel",OR(E103="Manual",E103="Assisted Manual")),A102&amp;"_DR",IF(AND(D103="Daniel",OR(E103="De-Novo Merge",E103="Assisted Merge")),A102&amp;"_SA_DR",IF(AND(D103="Monet",OR(E103="Manual",E103="Assisted Manual")),A102&amp;"_MW",IF(AND(D103="Monet",OR(E103="De-Novo Merge",E103="Assisted Merge")),A102&amp;"_SA_MW",""))))))))))))))</f>
        <v/>
      </c>
      <c r="G103" s="89"/>
      <c r="H103" s="89"/>
      <c r="I103" s="116"/>
      <c r="J103" s="87" t="s">
        <v>2</v>
      </c>
      <c r="K103" s="116"/>
      <c r="L103" s="116"/>
      <c r="M103" s="4"/>
      <c r="N103" s="121"/>
      <c r="O103" s="116"/>
    </row>
    <row r="104" spans="1:15" x14ac:dyDescent="0.25">
      <c r="A104" s="116" t="s">
        <v>1555</v>
      </c>
      <c r="B104" s="117" t="s">
        <v>1556</v>
      </c>
      <c r="C104" s="116" t="s">
        <v>669</v>
      </c>
      <c r="D104" s="87" t="s">
        <v>27</v>
      </c>
      <c r="E104" s="87" t="s">
        <v>1399</v>
      </c>
      <c r="F104" s="7" t="str">
        <f>IF(AND(D104="Amina",OR(E104="Manual",E104="Assisted Manual")),A104&amp;"_AZ",IF(AND(D104="Amina",OR(E104="De-Novo Merge",E104="Assisted Merge")),A104&amp;"_SA_AZ",IF(AND(D104="Perry",OR(E104="Manual",E104="Assisted Manual")),A104&amp;"_PB",IF(AND(D104="Perry",OR(E104="De-Novo Merge",E104="Assisted Merge")),A104&amp;"_SA_PB",IF(AND(D104="Gina",OR(E104="Manual",E104="Assisted Manual")),A104&amp;"_GB",IF(AND(D104="Gina",OR(E104="De-Novo Merge",E104="Assisted Merge")),A104&amp;"_SA_GB",IF(AND(D104="Cameron",OR(E104="Manual",E104="Assisted Manual")),A104&amp;"_CA",IF(AND(D104="Cameron",OR(E104="De-Novo Merge",E104="Assisted Merge")),A104&amp;"_SA_CA",IF(AND(D104="Bruno",OR(E104="Manual",E104="Assisted Manual")),A104&amp;"_BD",IF(AND(D104="Bruno",OR(E104="De-Novo Merge",E104="Assisted Merge")),A104&amp;"_SA_BD",IF(AND(D104="Daniel",OR(E104="Manual",E104="Assisted Manual")),A104&amp;"_DR",IF(AND(D104="Daniel",OR(E104="De-Novo Merge",E104="Assisted Merge")),A104&amp;"_SA_DR",IF(AND(D104="Monet",OR(E104="Manual",E104="Assisted Manual")),A104&amp;"_MW",IF(AND(D104="Monet",OR(E104="De-Novo Merge",E104="Assisted Merge")),A104&amp;"_SA_MW",""))))))))))))))</f>
        <v>2017-05-04_G-052_SA_GB</v>
      </c>
      <c r="G104" s="89">
        <v>42908</v>
      </c>
      <c r="H104" s="89">
        <v>42908</v>
      </c>
      <c r="I104" s="116" t="s">
        <v>51</v>
      </c>
      <c r="J104" s="87" t="s">
        <v>2</v>
      </c>
      <c r="K104" s="116" t="s">
        <v>2</v>
      </c>
      <c r="L104" s="116" t="s">
        <v>0</v>
      </c>
      <c r="M104" s="4"/>
      <c r="N104" s="121" t="s">
        <v>1557</v>
      </c>
      <c r="O104" s="116"/>
    </row>
    <row r="105" spans="1:15" x14ac:dyDescent="0.25">
      <c r="A105" s="116"/>
      <c r="B105" s="116"/>
      <c r="C105" s="116"/>
      <c r="D105" s="87" t="s">
        <v>161</v>
      </c>
      <c r="E105" s="87" t="s">
        <v>1379</v>
      </c>
      <c r="F105" s="7" t="str">
        <f>IF(AND(D105="Amina",OR(E105="Manual",E105="Assisted Manual")),A104&amp;"_AZ",IF(AND(D105="Amina",OR(E105="De-Novo Merge",E105="Assisted Merge")),A104&amp;"_SA_AZ",IF(AND(D105="Perry",OR(E105="Manual",E105="Assisted Manual")),A104&amp;"_PB",IF(AND(D105="Perry",OR(E105="De-Novo Merge",E105="Assisted Merge")),A104&amp;"_SA_PB",IF(AND(D105="Gina",OR(E105="Manual",E105="Assisted Manual")),A104&amp;"_GB",IF(AND(D105="Gina",OR(E105="De-Novo Merge",E105="Assisted Merge")),A104&amp;"_SA_GB",IF(AND(D105="Cameron",OR(E105="Manual",E105="Assisted Manual")),A104&amp;"_CA",IF(AND(D105="Cameron",OR(E105="De-Novo Merge",E105="Assisted Merge")),A104&amp;"_SA_CA",IF(AND(D105="Bruno",OR(E105="Manual",E105="Assisted Manual")),A104&amp;"_BD",IF(AND(D105="Bruno",OR(E105="De-Novo Merge",E105="Assisted Merge")),A104&amp;"_SA_BD",IF(AND(D105="Daniel",OR(E105="Manual",E105="Assisted Manual")),A104&amp;"_DR",IF(AND(D105="Daniel",OR(E105="De-Novo Merge",E105="Assisted Merge")),A104&amp;"_SA_DR",IF(AND(D105="Monet",OR(E105="Manual",E105="Assisted Manual")),A104&amp;"_MW",IF(AND(D105="Monet",OR(E105="De-Novo Merge",E105="Assisted Merge")),A104&amp;"_SA_MW",""))))))))))))))</f>
        <v>2017-05-04_G-052_SA_BD</v>
      </c>
      <c r="G105" s="89">
        <v>42963</v>
      </c>
      <c r="H105" s="89">
        <v>42963</v>
      </c>
      <c r="I105" s="116"/>
      <c r="J105" s="87" t="s">
        <v>2</v>
      </c>
      <c r="K105" s="116"/>
      <c r="L105" s="116"/>
      <c r="M105" s="4"/>
      <c r="N105" s="121"/>
      <c r="O105" s="116"/>
    </row>
    <row r="106" spans="1:15" x14ac:dyDescent="0.25">
      <c r="A106" s="116" t="s">
        <v>1558</v>
      </c>
      <c r="B106" s="117" t="s">
        <v>1559</v>
      </c>
      <c r="C106" s="116" t="s">
        <v>669</v>
      </c>
      <c r="D106" s="87" t="s">
        <v>32</v>
      </c>
      <c r="E106" s="87" t="s">
        <v>1399</v>
      </c>
      <c r="F106" s="7" t="str">
        <f>IF(AND(D106="Amina",OR(E106="Manual",E106="Assisted Manual")),A106&amp;"_AZ",IF(AND(D106="Amina",OR(E106="De-Novo Merge",E106="Assisted Merge")),A106&amp;"_SA_AZ",IF(AND(D106="Perry",OR(E106="Manual",E106="Assisted Manual")),A106&amp;"_PB",IF(AND(D106="Perry",OR(E106="De-Novo Merge",E106="Assisted Merge")),A106&amp;"_SA_PB",IF(AND(D106="Gina",OR(E106="Manual",E106="Assisted Manual")),A106&amp;"_GB",IF(AND(D106="Gina",OR(E106="De-Novo Merge",E106="Assisted Merge")),A106&amp;"_SA_GB",IF(AND(D106="Cameron",OR(E106="Manual",E106="Assisted Manual")),A106&amp;"_CA",IF(AND(D106="Cameron",OR(E106="De-Novo Merge",E106="Assisted Merge")),A106&amp;"_SA_CA",IF(AND(D106="Bruno",OR(E106="Manual",E106="Assisted Manual")),A106&amp;"_BD",IF(AND(D106="Bruno",OR(E106="De-Novo Merge",E106="Assisted Merge")),A106&amp;"_SA_BD",IF(AND(D106="Daniel",OR(E106="Manual",E106="Assisted Manual")),A106&amp;"_DR",IF(AND(D106="Daniel",OR(E106="De-Novo Merge",E106="Assisted Merge")),A106&amp;"_SA_DR",IF(AND(D106="Monet",OR(E106="Manual",E106="Assisted Manual")),A106&amp;"_MW",IF(AND(D106="Monet",OR(E106="De-Novo Merge",E106="Assisted Merge")),A106&amp;"_SA_MW",""))))))))))))))</f>
        <v>2017-05-04_G-053_SA_AZ</v>
      </c>
      <c r="G106" s="89">
        <v>42907</v>
      </c>
      <c r="H106" s="89">
        <v>42908</v>
      </c>
      <c r="I106" s="116" t="str">
        <f>IF(AND(NOT(OR(H106="",H106="Ø")),NOT(OR(H107="",H107="Ø"))),"Needs to be Split","")</f>
        <v/>
      </c>
      <c r="J106" s="87" t="str">
        <f>IF(AND(NOT(OR(G106="",G106="Ø")),H106=""),"In Progress",IF(AND(NOT(OR(H106="Ø",H106="")),NOT(OR(G106="Ø",G106=""))),"Completed",IF(AND(NOT(A106=""),NOT(OR(D106="",D106="???")),G106=""),"Waiting",IF(D106="???","Waiting",""))))</f>
        <v>Completed</v>
      </c>
      <c r="K106" s="116" t="s">
        <v>2</v>
      </c>
      <c r="L106" s="116" t="s">
        <v>190</v>
      </c>
      <c r="M106" s="4" t="s">
        <v>1560</v>
      </c>
      <c r="N106" s="121" t="str">
        <f>IF(OR(K106="Untraceable",K106="Incomplete"),"No",IF(K106="Completed","In Progress",""))</f>
        <v>No</v>
      </c>
      <c r="O106" s="116"/>
    </row>
    <row r="107" spans="1:15" x14ac:dyDescent="0.25">
      <c r="A107" s="116"/>
      <c r="B107" s="116"/>
      <c r="C107" s="116"/>
      <c r="D107" s="87" t="s">
        <v>23</v>
      </c>
      <c r="E107" s="87" t="s">
        <v>1512</v>
      </c>
      <c r="F107" s="7" t="str">
        <f>IF(AND(D107="Amina",OR(E107="Manual",E107="Assisted Manual")),A106&amp;"_AZ",IF(AND(D107="Amina",OR(E107="De-Novo Merge",E107="Assisted Merge")),A106&amp;"_SA_AZ",IF(AND(D107="Perry",OR(E107="Manual",E107="Assisted Manual")),A106&amp;"_PB",IF(AND(D107="Perry",OR(E107="De-Novo Merge",E107="Assisted Merge")),A106&amp;"_SA_PB",IF(AND(D107="Gina",OR(E107="Manual",E107="Assisted Manual")),A106&amp;"_GB",IF(AND(D107="Gina",OR(E107="De-Novo Merge",E107="Assisted Merge")),A106&amp;"_SA_GB",IF(AND(D107="Cameron",OR(E107="Manual",E107="Assisted Manual")),A106&amp;"_CA",IF(AND(D107="Cameron",OR(E107="De-Novo Merge",E107="Assisted Merge")),A106&amp;"_SA_CA",IF(AND(D107="Bruno",OR(E107="Manual",E107="Assisted Manual")),A106&amp;"_BD",IF(AND(D107="Bruno",OR(E107="De-Novo Merge",E107="Assisted Merge")),A106&amp;"_SA_BD",IF(AND(D107="Daniel",OR(E107="Manual",E107="Assisted Manual")),A106&amp;"_DR",IF(AND(D107="Daniel",OR(E107="De-Novo Merge",E107="Assisted Merge")),A106&amp;"_SA_DR",IF(AND(D107="Monet",OR(E107="Manual",E107="Assisted Manual")),A106&amp;"_MW",IF(AND(D107="Monet",OR(E107="De-Novo Merge",E107="Assisted Merge")),A106&amp;"_SA_MW",""))))))))))))))</f>
        <v>2017-05-04_G-053_CA</v>
      </c>
      <c r="G107" s="89">
        <v>42962</v>
      </c>
      <c r="H107" s="89" t="s">
        <v>51</v>
      </c>
      <c r="I107" s="116"/>
      <c r="J107" s="87" t="s">
        <v>2</v>
      </c>
      <c r="K107" s="116"/>
      <c r="L107" s="116"/>
      <c r="M107" s="4" t="s">
        <v>1561</v>
      </c>
      <c r="N107" s="121"/>
      <c r="O107" s="116"/>
    </row>
    <row r="108" spans="1:15" x14ac:dyDescent="0.25">
      <c r="A108" s="116" t="s">
        <v>1562</v>
      </c>
      <c r="B108" s="117" t="s">
        <v>1563</v>
      </c>
      <c r="C108" s="116" t="s">
        <v>669</v>
      </c>
      <c r="D108" s="87" t="s">
        <v>161</v>
      </c>
      <c r="E108" s="87" t="s">
        <v>1399</v>
      </c>
      <c r="F108" s="7" t="str">
        <f>IF(AND(D108="Amina",OR(E108="Manual",E108="Assisted Manual")),A108&amp;"_AZ",IF(AND(D108="Amina",OR(E108="De-Novo Merge",E108="Assisted Merge")),A108&amp;"_SA_AZ",IF(AND(D108="Perry",OR(E108="Manual",E108="Assisted Manual")),A108&amp;"_PB",IF(AND(D108="Perry",OR(E108="De-Novo Merge",E108="Assisted Merge")),A108&amp;"_SA_PB",IF(AND(D108="Gina",OR(E108="Manual",E108="Assisted Manual")),A108&amp;"_GB",IF(AND(D108="Gina",OR(E108="De-Novo Merge",E108="Assisted Merge")),A108&amp;"_SA_GB",IF(AND(D108="Cameron",OR(E108="Manual",E108="Assisted Manual")),A108&amp;"_CA",IF(AND(D108="Cameron",OR(E108="De-Novo Merge",E108="Assisted Merge")),A108&amp;"_SA_CA",IF(AND(D108="Bruno",OR(E108="Manual",E108="Assisted Manual")),A108&amp;"_BD",IF(AND(D108="Bruno",OR(E108="De-Novo Merge",E108="Assisted Merge")),A108&amp;"_SA_BD",IF(AND(D108="Daniel",OR(E108="Manual",E108="Assisted Manual")),A108&amp;"_DR",IF(AND(D108="Daniel",OR(E108="De-Novo Merge",E108="Assisted Merge")),A108&amp;"_SA_DR",IF(AND(D108="Monet",OR(E108="Manual",E108="Assisted Manual")),A108&amp;"_MW",IF(AND(D108="Monet",OR(E108="De-Novo Merge",E108="Assisted Merge")),A108&amp;"_SA_MW",""))))))))))))))</f>
        <v>2017-05-04_G-054_SA_BD</v>
      </c>
      <c r="G108" s="89">
        <v>42909</v>
      </c>
      <c r="H108" s="89">
        <v>42912</v>
      </c>
      <c r="I108" s="118">
        <v>42930</v>
      </c>
      <c r="J108" s="87" t="str">
        <f>IF(AND(NOT(OR(G108="",G108="Ø")),H108=""),"In Progress",IF(AND(NOT(OR(H108="Ø",H108="")),NOT(OR(G108="Ø",G108=""))),"Completed",IF(AND(NOT(A108=""),NOT(OR(D108="",D108="???")),G108=""),"Waiting",IF(D108="???","Waiting",""))))</f>
        <v>Completed</v>
      </c>
      <c r="K108" s="116" t="str">
        <f>IF(AND(NOT(OR(H108="Ø",H108="")),I108="Split"),"In Progress",IF(AND(NOT(OR(H108="Ø",H108="")),I108="Needs to be Split"),"Waiting",IF(AND(J108="Review",J109="Review"),"Review",IF(OR(AND(J108="Review",J109="Incomplete"),AND(J108="Incomplete",J109="Review")),"Review",IF(OR(AND(J108="Untraceable",J109="Review"),AND(J108="Review",J109="Untraceable")),"Review",IF(OR(AND(J108="Review",J109="Completed"),AND(J108="Completed",J109="Review")),"Review",IF(OR(AND(J108="Other",J109="Review"),AND(J108="Review",J109="Other")),"Review",IF(OR(AND(J108="Other",J109="Incomplete"),AND(J108="Incomplete",J109="Other")),"Review",IF(OR(AND(J108="Other",J109="Untraceable"),AND(J108="Untraceable",J109="Other")),"Review",IF(OR(AND(J108="Other",J109="Completed"),AND(J108="Completed",J109="Other")),"Review",IF(AND(J108="Waiting",J109="Waiting"),"Waiting",IF(OR(AND(J108="Review",J109="Waiting"),AND(J108="Waiting",J109="Review")),"Waiting",IF(OR(AND(J108="Other",J109="Waiting"),AND(J108="Waiting",J109="Other")),"Waiting",IF(OR(AND(J108="Incomplete",J109="Waiting"),AND(J108="Waiting",J109="Incomplete")),"Waiting",IF(OR(AND(J108="Completed",J109="Waiting"),AND(J108="Waiting",J109="Completed")),"Waiting",IF(OR(J108="In Progress",J109="In Progress"),"In Progress",IF(OR(AND(J108="Completed",J109="Untraceable"),AND(J108="Untraceable",J109="Completed")),"Review",IF(OR(AND(J108="Completed",J109="Incomplete"),AND(J108="Incomplete",J109="Completed")),"Review",IF(OR(AND(J108="Incomplete",J109="Untraceable"),AND(J108="Untraceable",J109="Incomplete")),"Untraceable",IF(AND(NOT(OR(H108="Ø",H108="")),NOT(OR(H109="Ø",H109="")),I108=""),"In Progress",IF(AND(J108="Untraceable",J109="Untraceable"),"Untraceable",IF(AND(NOT(OR(H108="Ø",H108="")),NOT(OR(H109="Ø",H109="")),NOT(OR(I108="Ø",I108="",I108="Split",I108="Needs to be Split"))),"Completed",IF(AND(J108="Incomplete",J109="Incomplete"),"Incomplete",IF(AND(J108="Other",J109="Other"),"Review",IF(AND(J108="Untraceable",J109=""),"Untraceable","")))))))))))))))))))))))))</f>
        <v>Completed</v>
      </c>
      <c r="L108" s="116" t="s">
        <v>0</v>
      </c>
      <c r="M108" s="4" t="s">
        <v>1564</v>
      </c>
      <c r="N108" s="121" t="s">
        <v>25</v>
      </c>
      <c r="O108" s="116" t="s">
        <v>1565</v>
      </c>
    </row>
    <row r="109" spans="1:15" x14ac:dyDescent="0.25">
      <c r="A109" s="116"/>
      <c r="B109" s="116"/>
      <c r="C109" s="116"/>
      <c r="D109" s="87" t="s">
        <v>32</v>
      </c>
      <c r="E109" s="87" t="s">
        <v>1379</v>
      </c>
      <c r="F109" s="7" t="str">
        <f>IF(AND(D109="Amina",OR(E109="Manual",E109="Assisted Manual")),A108&amp;"_AZ",IF(AND(D109="Amina",OR(E109="De-Novo Merge",E109="Assisted Merge")),A108&amp;"_SA_AZ",IF(AND(D109="Perry",OR(E109="Manual",E109="Assisted Manual")),A108&amp;"_PB",IF(AND(D109="Perry",OR(E109="De-Novo Merge",E109="Assisted Merge")),A108&amp;"_SA_PB",IF(AND(D109="Gina",OR(E109="Manual",E109="Assisted Manual")),A108&amp;"_GB",IF(AND(D109="Gina",OR(E109="De-Novo Merge",E109="Assisted Merge")),A108&amp;"_SA_GB",IF(AND(D109="Cameron",OR(E109="Manual",E109="Assisted Manual")),A108&amp;"_CA",IF(AND(D109="Cameron",OR(E109="De-Novo Merge",E109="Assisted Merge")),A108&amp;"_SA_CA",IF(AND(D109="Bruno",OR(E109="Manual",E109="Assisted Manual")),A108&amp;"_BD",IF(AND(D109="Bruno",OR(E109="De-Novo Merge",E109="Assisted Merge")),A108&amp;"_SA_BD",IF(AND(D109="Daniel",OR(E109="Manual",E109="Assisted Manual")),A108&amp;"_DR",IF(AND(D109="Daniel",OR(E109="De-Novo Merge",E109="Assisted Merge")),A108&amp;"_SA_DR",IF(AND(D109="Monet",OR(E109="Manual",E109="Assisted Manual")),A108&amp;"_MW",IF(AND(D109="Monet",OR(E109="De-Novo Merge",E109="Assisted Merge")),A108&amp;"_SA_MW",""))))))))))))))</f>
        <v>2017-05-04_G-054_SA_AZ</v>
      </c>
      <c r="G109" s="89">
        <v>42928</v>
      </c>
      <c r="H109" s="89">
        <v>42929</v>
      </c>
      <c r="I109" s="116"/>
      <c r="J109" s="87" t="str">
        <f>IF(AND(NOT(OR(G109="",G109="Ø")),H109=""),"In Progress",IF(AND(NOT(OR(H109="Ø",H109="")),NOT(OR(G109="Ø",G109=""))),"Completed",IF(AND(NOT(A108=""),NOT(OR(D109="",D109="???")),G109=""),"Waiting",IF(D109="???","Waiting",""))))</f>
        <v>Completed</v>
      </c>
      <c r="K109" s="116"/>
      <c r="L109" s="116"/>
      <c r="M109" s="4" t="s">
        <v>1566</v>
      </c>
      <c r="N109" s="121"/>
      <c r="O109" s="116"/>
    </row>
    <row r="110" spans="1:15" x14ac:dyDescent="0.25">
      <c r="A110" s="116" t="s">
        <v>1567</v>
      </c>
      <c r="B110" s="117" t="s">
        <v>1568</v>
      </c>
      <c r="C110" s="116" t="s">
        <v>669</v>
      </c>
      <c r="D110" s="87" t="s">
        <v>161</v>
      </c>
      <c r="E110" s="87" t="s">
        <v>1399</v>
      </c>
      <c r="F110" s="7" t="str">
        <f>IF(AND(D110="Amina",OR(E110="Manual",E110="Assisted Manual")),A110&amp;"_AZ",IF(AND(D110="Amina",OR(E110="De-Novo Merge",E110="Assisted Merge")),A110&amp;"_SA_AZ",IF(AND(D110="Perry",OR(E110="Manual",E110="Assisted Manual")),A110&amp;"_PB",IF(AND(D110="Perry",OR(E110="De-Novo Merge",E110="Assisted Merge")),A110&amp;"_SA_PB",IF(AND(D110="Gina",OR(E110="Manual",E110="Assisted Manual")),A110&amp;"_GB",IF(AND(D110="Gina",OR(E110="De-Novo Merge",E110="Assisted Merge")),A110&amp;"_SA_GB",IF(AND(D110="Cameron",OR(E110="Manual",E110="Assisted Manual")),A110&amp;"_CA",IF(AND(D110="Cameron",OR(E110="De-Novo Merge",E110="Assisted Merge")),A110&amp;"_SA_CA",IF(AND(D110="Bruno",OR(E110="Manual",E110="Assisted Manual")),A110&amp;"_BD",IF(AND(D110="Bruno",OR(E110="De-Novo Merge",E110="Assisted Merge")),A110&amp;"_SA_BD",IF(AND(D110="Daniel",OR(E110="Manual",E110="Assisted Manual")),A110&amp;"_DR",IF(AND(D110="Daniel",OR(E110="De-Novo Merge",E110="Assisted Merge")),A110&amp;"_SA_DR",IF(AND(D110="Monet",OR(E110="Manual",E110="Assisted Manual")),A110&amp;"_MW",IF(AND(D110="Monet",OR(E110="De-Novo Merge",E110="Assisted Merge")),A110&amp;"_SA_MW",""))))))))))))))</f>
        <v>2017-05-04_G-055_SA_BD</v>
      </c>
      <c r="G110" s="89">
        <v>42913</v>
      </c>
      <c r="H110" s="89">
        <v>42914</v>
      </c>
      <c r="I110" s="118">
        <v>42963</v>
      </c>
      <c r="J110" s="87" t="str">
        <f>IF(AND(NOT(OR(G110="",G110="Ø")),H110=""),"In Progress",IF(AND(NOT(OR(H110="Ø",H110="")),NOT(OR(G110="Ø",G110=""))),"Completed",IF(AND(NOT(A110=""),NOT(OR(D110="",D110="???")),G110=""),"Waiting",IF(D110="???","Waiting",""))))</f>
        <v>Completed</v>
      </c>
      <c r="K110" s="116" t="str">
        <f>IF(AND(NOT(OR(H110="Ø",H110="")),I110="Split"),"In Progress",IF(AND(NOT(OR(H110="Ø",H110="")),I110="Needs to be Split"),"Waiting",IF(AND(J110="Review",J111="Review"),"Review",IF(OR(AND(J110="Review",J111="Incomplete"),AND(J110="Incomplete",J111="Review")),"Review",IF(OR(AND(J110="Untraceable",J111="Review"),AND(J110="Review",J111="Untraceable")),"Review",IF(OR(AND(J110="Review",J111="Completed"),AND(J110="Completed",J111="Review")),"Review",IF(OR(AND(J110="Other",J111="Review"),AND(J110="Review",J111="Other")),"Review",IF(OR(AND(J110="Other",J111="Incomplete"),AND(J110="Incomplete",J111="Other")),"Review",IF(OR(AND(J110="Other",J111="Untraceable"),AND(J110="Untraceable",J111="Other")),"Review",IF(OR(AND(J110="Other",J111="Completed"),AND(J110="Completed",J111="Other")),"Review",IF(AND(J110="Waiting",J111="Waiting"),"Waiting",IF(OR(AND(J110="Review",J111="Waiting"),AND(J110="Waiting",J111="Review")),"Waiting",IF(OR(AND(J110="Other",J111="Waiting"),AND(J110="Waiting",J111="Other")),"Waiting",IF(OR(AND(J110="Incomplete",J111="Waiting"),AND(J110="Waiting",J111="Incomplete")),"Waiting",IF(OR(AND(J110="Completed",J111="Waiting"),AND(J110="Waiting",J111="Completed")),"Waiting",IF(OR(J110="In Progress",J111="In Progress"),"In Progress",IF(OR(AND(J110="Completed",J111="Untraceable"),AND(J110="Untraceable",J111="Completed")),"Review",IF(OR(AND(J110="Completed",J111="Incomplete"),AND(J110="Incomplete",J111="Completed")),"Review",IF(OR(AND(J110="Incomplete",J111="Untraceable"),AND(J110="Untraceable",J111="Incomplete")),"Untraceable",IF(AND(NOT(OR(H110="Ø",H110="")),NOT(OR(H111="Ø",H111="")),I110=""),"In Progress",IF(AND(J110="Untraceable",J111="Untraceable"),"Untraceable",IF(AND(NOT(OR(H110="Ø",H110="")),NOT(OR(H111="Ø",H111="")),NOT(OR(I110="Ø",I110="",I110="Split",I110="Needs to be Split"))),"Completed",IF(AND(J110="Incomplete",J111="Incomplete"),"Incomplete",IF(AND(J110="Other",J111="Other"),"Review",IF(AND(J110="Untraceable",J111=""),"Untraceable","")))))))))))))))))))))))))</f>
        <v>Completed</v>
      </c>
      <c r="L110" s="116" t="s">
        <v>0</v>
      </c>
      <c r="M110" s="4" t="s">
        <v>1569</v>
      </c>
      <c r="N110" s="121" t="s">
        <v>25</v>
      </c>
      <c r="O110" s="116" t="s">
        <v>1570</v>
      </c>
    </row>
    <row r="111" spans="1:15" x14ac:dyDescent="0.25">
      <c r="A111" s="116"/>
      <c r="B111" s="116"/>
      <c r="C111" s="116"/>
      <c r="D111" s="87" t="s">
        <v>32</v>
      </c>
      <c r="E111" s="87" t="s">
        <v>1512</v>
      </c>
      <c r="F111" s="7" t="str">
        <f>IF(AND(D111="Amina",OR(E111="Manual",E111="Assisted Manual")),A110&amp;"_AZ",IF(AND(D111="Amina",OR(E111="De-Novo Merge",E111="Assisted Merge")),A110&amp;"_SA_AZ",IF(AND(D111="Perry",OR(E111="Manual",E111="Assisted Manual")),A110&amp;"_PB",IF(AND(D111="Perry",OR(E111="De-Novo Merge",E111="Assisted Merge")),A110&amp;"_SA_PB",IF(AND(D111="Gina",OR(E111="Manual",E111="Assisted Manual")),A110&amp;"_GB",IF(AND(D111="Gina",OR(E111="De-Novo Merge",E111="Assisted Merge")),A110&amp;"_SA_GB",IF(AND(D111="Cameron",OR(E111="Manual",E111="Assisted Manual")),A110&amp;"_CA",IF(AND(D111="Cameron",OR(E111="De-Novo Merge",E111="Assisted Merge")),A110&amp;"_SA_CA",IF(AND(D111="Bruno",OR(E111="Manual",E111="Assisted Manual")),A110&amp;"_BD",IF(AND(D111="Bruno",OR(E111="De-Novo Merge",E111="Assisted Merge")),A110&amp;"_SA_BD",IF(AND(D111="Daniel",OR(E111="Manual",E111="Assisted Manual")),A110&amp;"_DR",IF(AND(D111="Daniel",OR(E111="De-Novo Merge",E111="Assisted Merge")),A110&amp;"_SA_DR",IF(AND(D111="Monet",OR(E111="Manual",E111="Assisted Manual")),A110&amp;"_MW",IF(AND(D111="Monet",OR(E111="De-Novo Merge",E111="Assisted Merge")),A110&amp;"_SA_MW",""))))))))))))))</f>
        <v>2017-05-04_G-055_AZ</v>
      </c>
      <c r="G111" s="89">
        <v>42958</v>
      </c>
      <c r="H111" s="89">
        <v>42963</v>
      </c>
      <c r="I111" s="116"/>
      <c r="J111" s="87" t="str">
        <f>IF(AND(NOT(OR(G111="",G111="Ø")),H111=""),"In Progress",IF(AND(NOT(OR(H111="Ø",H111="")),NOT(OR(G111="Ø",G111=""))),"Completed",IF(AND(NOT(A110=""),NOT(OR(D111="",D111="???")),G111=""),"Waiting",IF(D111="???","Waiting",""))))</f>
        <v>Completed</v>
      </c>
      <c r="K111" s="116"/>
      <c r="L111" s="116"/>
      <c r="M111" s="4" t="s">
        <v>1571</v>
      </c>
      <c r="N111" s="121"/>
      <c r="O111" s="116"/>
    </row>
    <row r="112" spans="1:15" x14ac:dyDescent="0.25">
      <c r="A112" s="116" t="s">
        <v>1572</v>
      </c>
      <c r="B112" s="117" t="s">
        <v>1573</v>
      </c>
      <c r="C112" s="116" t="s">
        <v>669</v>
      </c>
      <c r="D112" s="87" t="s">
        <v>161</v>
      </c>
      <c r="E112" s="87" t="s">
        <v>1379</v>
      </c>
      <c r="F112" s="7" t="s">
        <v>1574</v>
      </c>
      <c r="G112" s="89">
        <v>42964</v>
      </c>
      <c r="H112" s="89">
        <v>42964</v>
      </c>
      <c r="I112" s="116"/>
      <c r="J112" s="87" t="s">
        <v>2</v>
      </c>
      <c r="K112" s="116" t="s">
        <v>2</v>
      </c>
      <c r="L112" s="116" t="s">
        <v>0</v>
      </c>
      <c r="M112" s="4" t="s">
        <v>1575</v>
      </c>
      <c r="N112" s="121" t="str">
        <f>IF(OR(K112="Untraceable",K112="Incomplete"),"No",IF(K112="Completed","In Progress",""))</f>
        <v>No</v>
      </c>
      <c r="O112" s="116"/>
    </row>
    <row r="113" spans="1:15" x14ac:dyDescent="0.25">
      <c r="A113" s="116"/>
      <c r="B113" s="116"/>
      <c r="C113" s="116"/>
      <c r="D113" s="87" t="s">
        <v>23</v>
      </c>
      <c r="E113" s="87" t="s">
        <v>24</v>
      </c>
      <c r="F113" s="7" t="str">
        <f>IF(AND(D113="Amina",OR(E113="Manual",E113="Assisted Manual")),A112&amp;"_AZ",IF(AND(D113="Amina",OR(E113="De-Novo Merge",E113="Assisted Merge")),A112&amp;"_SA_AZ",IF(AND(D113="Perry",OR(E113="Manual",E113="Assisted Manual")),A112&amp;"_PB",IF(AND(D113="Perry",OR(E113="De-Novo Merge",E113="Assisted Merge")),A112&amp;"_SA_PB",IF(AND(D113="Gina",OR(E113="Manual",E113="Assisted Manual")),A112&amp;"_GB",IF(AND(D113="Gina",OR(E113="De-Novo Merge",E113="Assisted Merge")),A112&amp;"_SA_GB",IF(AND(D113="Cameron",OR(E113="Manual",E113="Assisted Manual")),A112&amp;"_CA",IF(AND(D113="Cameron",OR(E113="De-Novo Merge",E113="Assisted Merge")),A112&amp;"_SA_CA",IF(AND(D113="Bruno",OR(E113="Manual",E113="Assisted Manual")),A112&amp;"_BD",IF(AND(D113="Bruno",OR(E113="De-Novo Merge",E113="Assisted Merge")),A112&amp;"_SA_BD",IF(AND(D113="Daniel",OR(E113="Manual",E113="Assisted Manual")),A112&amp;"_DR",IF(AND(D113="Daniel",OR(E113="De-Novo Merge",E113="Assisted Merge")),A112&amp;"_SA_DR",IF(AND(D113="Monet",OR(E113="Manual",E113="Assisted Manual")),A112&amp;"_MW",IF(AND(D113="Monet",OR(E113="De-Novo Merge",E113="Assisted Merge")),A112&amp;"_SA_MW",""))))))))))))))</f>
        <v>2017-05-04_G-056_CA</v>
      </c>
      <c r="G113" s="89">
        <v>42958</v>
      </c>
      <c r="H113" s="89">
        <v>42959</v>
      </c>
      <c r="I113" s="116"/>
      <c r="J113" s="87" t="str">
        <f>IF(AND(NOT(OR(G113="",G113="Ø")),H113=""),"In Progress",IF(AND(NOT(OR(H113="Ø",H113="")),NOT(OR(G113="Ø",G113=""))),"Completed",IF(AND(NOT(A112=""),NOT(OR(D113="",D113="???")),G113=""),"Waiting",IF(D113="???","Waiting",""))))</f>
        <v>Completed</v>
      </c>
      <c r="K113" s="116"/>
      <c r="L113" s="116"/>
      <c r="M113" s="4" t="s">
        <v>1576</v>
      </c>
      <c r="N113" s="121"/>
      <c r="O113" s="116"/>
    </row>
    <row r="114" spans="1:15" x14ac:dyDescent="0.25">
      <c r="A114" s="116" t="s">
        <v>1577</v>
      </c>
      <c r="B114" s="117" t="s">
        <v>1578</v>
      </c>
      <c r="C114" s="116" t="s">
        <v>669</v>
      </c>
      <c r="D114" s="87" t="s">
        <v>161</v>
      </c>
      <c r="E114" s="87" t="s">
        <v>1399</v>
      </c>
      <c r="F114" s="7" t="str">
        <f>IF(AND(D114="Amina",OR(E114="Manual",E114="Assisted Manual")),A114&amp;"_AZ",IF(AND(D114="Amina",OR(E114="De-Novo Merge",E114="Assisted Merge")),A114&amp;"_SA_AZ",IF(AND(D114="Perry",OR(E114="Manual",E114="Assisted Manual")),A114&amp;"_PB",IF(AND(D114="Perry",OR(E114="De-Novo Merge",E114="Assisted Merge")),A114&amp;"_SA_PB",IF(AND(D114="Gina",OR(E114="Manual",E114="Assisted Manual")),A114&amp;"_GB",IF(AND(D114="Gina",OR(E114="De-Novo Merge",E114="Assisted Merge")),A114&amp;"_SA_GB",IF(AND(D114="Cameron",OR(E114="Manual",E114="Assisted Manual")),A114&amp;"_CA",IF(AND(D114="Cameron",OR(E114="De-Novo Merge",E114="Assisted Merge")),A114&amp;"_SA_CA",IF(AND(D114="Bruno",OR(E114="Manual",E114="Assisted Manual")),A114&amp;"_BD",IF(AND(D114="Bruno",OR(E114="De-Novo Merge",E114="Assisted Merge")),A114&amp;"_SA_BD",IF(AND(D114="Daniel",OR(E114="Manual",E114="Assisted Manual")),A114&amp;"_DR",IF(AND(D114="Daniel",OR(E114="De-Novo Merge",E114="Assisted Merge")),A114&amp;"_SA_DR",IF(AND(D114="Monet",OR(E114="Manual",E114="Assisted Manual")),A114&amp;"_MW",IF(AND(D114="Monet",OR(E114="De-Novo Merge",E114="Assisted Merge")),A114&amp;"_SA_MW",""))))))))))))))</f>
        <v>2017-05-04_G-057_SA_BD</v>
      </c>
      <c r="G114" s="89">
        <v>42914</v>
      </c>
      <c r="H114" s="89">
        <v>42914</v>
      </c>
      <c r="I114" s="118">
        <v>42963</v>
      </c>
      <c r="J114" s="87" t="s">
        <v>0</v>
      </c>
      <c r="K114" s="116" t="s">
        <v>0</v>
      </c>
      <c r="L114" s="116" t="s">
        <v>0</v>
      </c>
      <c r="M114" s="4"/>
      <c r="N114" s="121" t="s">
        <v>25</v>
      </c>
      <c r="O114" s="116" t="s">
        <v>1579</v>
      </c>
    </row>
    <row r="115" spans="1:15" x14ac:dyDescent="0.25">
      <c r="A115" s="116"/>
      <c r="B115" s="116"/>
      <c r="C115" s="116"/>
      <c r="D115" s="87" t="s">
        <v>23</v>
      </c>
      <c r="E115" s="87" t="s">
        <v>24</v>
      </c>
      <c r="F115" s="7" t="str">
        <f>IF(AND(D115="Amina",OR(E115="Manual",E115="Assisted Manual")),A114&amp;"_AZ",IF(AND(D115="Amina",OR(E115="De-Novo Merge",E115="Assisted Merge")),A114&amp;"_SA_AZ",IF(AND(D115="Perry",OR(E115="Manual",E115="Assisted Manual")),A114&amp;"_PB",IF(AND(D115="Perry",OR(E115="De-Novo Merge",E115="Assisted Merge")),A114&amp;"_SA_PB",IF(AND(D115="Gina",OR(E115="Manual",E115="Assisted Manual")),A114&amp;"_GB",IF(AND(D115="Gina",OR(E115="De-Novo Merge",E115="Assisted Merge")),A114&amp;"_SA_GB",IF(AND(D115="Cameron",OR(E115="Manual",E115="Assisted Manual")),A114&amp;"_CA",IF(AND(D115="Cameron",OR(E115="De-Novo Merge",E115="Assisted Merge")),A114&amp;"_SA_CA",IF(AND(D115="Bruno",OR(E115="Manual",E115="Assisted Manual")),A114&amp;"_BD",IF(AND(D115="Bruno",OR(E115="De-Novo Merge",E115="Assisted Merge")),A114&amp;"_SA_BD",IF(AND(D115="Daniel",OR(E115="Manual",E115="Assisted Manual")),A114&amp;"_DR",IF(AND(D115="Daniel",OR(E115="De-Novo Merge",E115="Assisted Merge")),A114&amp;"_SA_DR",IF(AND(D115="Monet",OR(E115="Manual",E115="Assisted Manual")),A114&amp;"_MW",IF(AND(D115="Monet",OR(E115="De-Novo Merge",E115="Assisted Merge")),A114&amp;"_SA_MW",""))))))))))))))</f>
        <v>2017-05-04_G-057_CA</v>
      </c>
      <c r="G115" s="89">
        <v>42961</v>
      </c>
      <c r="H115" s="89">
        <v>42961</v>
      </c>
      <c r="I115" s="116"/>
      <c r="J115" s="87" t="str">
        <f>IF(AND(NOT(OR(G115="",G115="Ø")),H115=""),"In Progress",IF(AND(NOT(OR(H115="Ø",H115="")),NOT(OR(G115="Ø",G115=""))),"Completed",IF(AND(NOT(A114=""),NOT(OR(D115="",D115="???")),G115=""),"Waiting",IF(D115="???","Waiting",""))))</f>
        <v>Completed</v>
      </c>
      <c r="K115" s="116"/>
      <c r="L115" s="116"/>
      <c r="M115" s="4" t="s">
        <v>1580</v>
      </c>
      <c r="N115" s="121"/>
      <c r="O115" s="116"/>
    </row>
    <row r="116" spans="1:15" x14ac:dyDescent="0.25">
      <c r="A116" s="116" t="s">
        <v>1581</v>
      </c>
      <c r="B116" s="117" t="s">
        <v>1582</v>
      </c>
      <c r="C116" s="116" t="s">
        <v>669</v>
      </c>
      <c r="D116" s="87" t="s">
        <v>161</v>
      </c>
      <c r="E116" s="87" t="s">
        <v>1399</v>
      </c>
      <c r="F116" s="7" t="str">
        <f>IF(AND(D116="Amina",OR(E116="Manual",E116="Assisted Manual")),A116&amp;"_AZ",IF(AND(D116="Amina",OR(E116="De-Novo Merge",E116="Assisted Merge")),A116&amp;"_SA_AZ",IF(AND(D116="Perry",OR(E116="Manual",E116="Assisted Manual")),A116&amp;"_PB",IF(AND(D116="Perry",OR(E116="De-Novo Merge",E116="Assisted Merge")),A116&amp;"_SA_PB",IF(AND(D116="Gina",OR(E116="Manual",E116="Assisted Manual")),A116&amp;"_GB",IF(AND(D116="Gina",OR(E116="De-Novo Merge",E116="Assisted Merge")),A116&amp;"_SA_GB",IF(AND(D116="Cameron",OR(E116="Manual",E116="Assisted Manual")),A116&amp;"_CA",IF(AND(D116="Cameron",OR(E116="De-Novo Merge",E116="Assisted Merge")),A116&amp;"_SA_CA",IF(AND(D116="Bruno",OR(E116="Manual",E116="Assisted Manual")),A116&amp;"_BD",IF(AND(D116="Bruno",OR(E116="De-Novo Merge",E116="Assisted Merge")),A116&amp;"_SA_BD",IF(AND(D116="Daniel",OR(E116="Manual",E116="Assisted Manual")),A116&amp;"_DR",IF(AND(D116="Daniel",OR(E116="De-Novo Merge",E116="Assisted Merge")),A116&amp;"_SA_DR",IF(AND(D116="Monet",OR(E116="Manual",E116="Assisted Manual")),A116&amp;"_MW",IF(AND(D116="Monet",OR(E116="De-Novo Merge",E116="Assisted Merge")),A116&amp;"_SA_MW",""))))))))))))))</f>
        <v>2017-05-04_G-058_SA_BD</v>
      </c>
      <c r="G116" s="89">
        <v>42914</v>
      </c>
      <c r="H116" s="89">
        <v>42915</v>
      </c>
      <c r="I116" s="116" t="str">
        <f>IF(AND(NOT(OR(H116="",H116="Ø")),NOT(OR(H117="",H117="Ø"))),"Needs to be Split","")</f>
        <v/>
      </c>
      <c r="J116" s="87" t="s">
        <v>2</v>
      </c>
      <c r="K116" s="116" t="str">
        <f>IF(AND(NOT(OR(H116="Ø",H116="")),I116="Split"),"In Progress",IF(AND(NOT(OR(H116="Ø",H116="")),I116="Needs to be Split"),"Waiting",IF(AND(J116="Review",J117="Review"),"Review",IF(OR(AND(J116="Review",J117="Incomplete"),AND(J116="Incomplete",J117="Review")),"Review",IF(OR(AND(J116="Untraceable",J117="Review"),AND(J116="Review",J117="Untraceable")),"Review",IF(OR(AND(J116="Review",J117="Completed"),AND(J116="Completed",J117="Review")),"Review",IF(OR(AND(J116="Other",J117="Review"),AND(J116="Review",J117="Other")),"Review",IF(OR(AND(J116="Other",J117="Incomplete"),AND(J116="Incomplete",J117="Other")),"Review",IF(OR(AND(J116="Other",J117="Untraceable"),AND(J116="Untraceable",J117="Other")),"Review",IF(OR(AND(J116="Other",J117="Completed"),AND(J116="Completed",J117="Other")),"Review",IF(AND(J116="Waiting",J117="Waiting"),"Waiting",IF(OR(AND(J116="Review",J117="Waiting"),AND(J116="Waiting",J117="Review")),"Waiting",IF(OR(AND(J116="Other",J117="Waiting"),AND(J116="Waiting",J117="Other")),"Waiting",IF(OR(AND(J116="Incomplete",J117="Waiting"),AND(J116="Waiting",J117="Incomplete")),"Waiting",IF(OR(AND(J116="Completed",J117="Waiting"),AND(J116="Waiting",J117="Completed")),"Waiting",IF(OR(J116="In Progress",J117="In Progress"),"In Progress",IF(OR(AND(J116="Completed",J117="Untraceable"),AND(J116="Untraceable",J117="Completed")),"Review",IF(OR(AND(J116="Completed",J117="Incomplete"),AND(J116="Incomplete",J117="Completed")),"Review",IF(OR(AND(J116="Incomplete",J117="Untraceable"),AND(J116="Untraceable",J117="Incomplete")),"Untraceable",IF(AND(NOT(OR(H116="Ø",H116="")),NOT(OR(H117="Ø",H117="")),I116=""),"In Progress",IF(AND(J116="Untraceable",J117="Untraceable"),"Untraceable",IF(AND(NOT(OR(H116="Ø",H116="")),NOT(OR(H117="Ø",H117="")),NOT(OR(I116="Ø",I116="",I116="Split",I116="Needs to be Split"))),"Completed",IF(AND(J116="Incomplete",J117="Incomplete"),"Incomplete",IF(AND(J116="Other",J117="Other"),"Review",IF(AND(J116="Untraceable",J117=""),"Untraceable","")))))))))))))))))))))))))</f>
        <v>Untraceable</v>
      </c>
      <c r="L116" s="116" t="s">
        <v>0</v>
      </c>
      <c r="M116" s="4"/>
      <c r="N116" s="121" t="str">
        <f>IF(OR(K116="Untraceable",K116="Incomplete"),"No",IF(K116="Completed","In Progress",""))</f>
        <v>No</v>
      </c>
      <c r="O116" s="116"/>
    </row>
    <row r="117" spans="1:15" x14ac:dyDescent="0.25">
      <c r="A117" s="116"/>
      <c r="B117" s="116"/>
      <c r="C117" s="116"/>
      <c r="D117" s="87" t="s">
        <v>23</v>
      </c>
      <c r="E117" s="87" t="s">
        <v>24</v>
      </c>
      <c r="F117" s="7" t="str">
        <f>IF(AND(D117="Amina",OR(E117="Manual",E117="Assisted Manual")),A116&amp;"_AZ",IF(AND(D117="Amina",OR(E117="De-Novo Merge",E117="Assisted Merge")),A116&amp;"_SA_AZ",IF(AND(D117="Perry",OR(E117="Manual",E117="Assisted Manual")),A116&amp;"_PB",IF(AND(D117="Perry",OR(E117="De-Novo Merge",E117="Assisted Merge")),A116&amp;"_SA_PB",IF(AND(D117="Gina",OR(E117="Manual",E117="Assisted Manual")),A116&amp;"_GB",IF(AND(D117="Gina",OR(E117="De-Novo Merge",E117="Assisted Merge")),A116&amp;"_SA_GB",IF(AND(D117="Cameron",OR(E117="Manual",E117="Assisted Manual")),A116&amp;"_CA",IF(AND(D117="Cameron",OR(E117="De-Novo Merge",E117="Assisted Merge")),A116&amp;"_SA_CA",IF(AND(D117="Bruno",OR(E117="Manual",E117="Assisted Manual")),A116&amp;"_BD",IF(AND(D117="Bruno",OR(E117="De-Novo Merge",E117="Assisted Merge")),A116&amp;"_SA_BD",IF(AND(D117="Daniel",OR(E117="Manual",E117="Assisted Manual")),A116&amp;"_DR",IF(AND(D117="Daniel",OR(E117="De-Novo Merge",E117="Assisted Merge")),A116&amp;"_SA_DR",IF(AND(D117="Monet",OR(E117="Manual",E117="Assisted Manual")),A116&amp;"_MW",IF(AND(D117="Monet",OR(E117="De-Novo Merge",E117="Assisted Merge")),A116&amp;"_SA_MW",""))))))))))))))</f>
        <v>2017-05-04_G-058_CA</v>
      </c>
      <c r="G117" s="89">
        <v>42957</v>
      </c>
      <c r="H117" s="89" t="s">
        <v>51</v>
      </c>
      <c r="I117" s="116"/>
      <c r="J117" s="87" t="s">
        <v>1</v>
      </c>
      <c r="K117" s="116"/>
      <c r="L117" s="116"/>
      <c r="M117" s="4" t="s">
        <v>1583</v>
      </c>
      <c r="N117" s="121"/>
      <c r="O117" s="116"/>
    </row>
    <row r="118" spans="1:15" x14ac:dyDescent="0.25">
      <c r="A118" s="116" t="s">
        <v>1584</v>
      </c>
      <c r="B118" s="117" t="s">
        <v>1585</v>
      </c>
      <c r="C118" s="116" t="s">
        <v>669</v>
      </c>
      <c r="D118" s="87" t="s">
        <v>161</v>
      </c>
      <c r="E118" s="87" t="s">
        <v>1399</v>
      </c>
      <c r="F118" s="7" t="str">
        <f>IF(AND(D118="Amina",OR(E118="Manual",E118="Assisted Manual")),A118&amp;"_AZ",IF(AND(D118="Amina",OR(E118="De-Novo Merge",E118="Assisted Merge")),A118&amp;"_SA_AZ",IF(AND(D118="Perry",OR(E118="Manual",E118="Assisted Manual")),A118&amp;"_PB",IF(AND(D118="Perry",OR(E118="De-Novo Merge",E118="Assisted Merge")),A118&amp;"_SA_PB",IF(AND(D118="Gina",OR(E118="Manual",E118="Assisted Manual")),A118&amp;"_GB",IF(AND(D118="Gina",OR(E118="De-Novo Merge",E118="Assisted Merge")),A118&amp;"_SA_GB",IF(AND(D118="Cameron",OR(E118="Manual",E118="Assisted Manual")),A118&amp;"_CA",IF(AND(D118="Cameron",OR(E118="De-Novo Merge",E118="Assisted Merge")),A118&amp;"_SA_CA",IF(AND(D118="Bruno",OR(E118="Manual",E118="Assisted Manual")),A118&amp;"_BD",IF(AND(D118="Bruno",OR(E118="De-Novo Merge",E118="Assisted Merge")),A118&amp;"_SA_BD",IF(AND(D118="Daniel",OR(E118="Manual",E118="Assisted Manual")),A118&amp;"_DR",IF(AND(D118="Daniel",OR(E118="De-Novo Merge",E118="Assisted Merge")),A118&amp;"_SA_DR",IF(AND(D118="Monet",OR(E118="Manual",E118="Assisted Manual")),A118&amp;"_MW",IF(AND(D118="Monet",OR(E118="De-Novo Merge",E118="Assisted Merge")),A118&amp;"_SA_MW",""))))))))))))))</f>
        <v>2017-05-04_G-059_SA_BD</v>
      </c>
      <c r="G118" s="89">
        <v>42926</v>
      </c>
      <c r="H118" s="89" t="s">
        <v>51</v>
      </c>
      <c r="I118" s="116" t="str">
        <f>IF(AND(NOT(OR(H118="",H118="Ø")),NOT(OR(H119="",H119="Ø"))),"Needs to be Split","")</f>
        <v/>
      </c>
      <c r="J118" s="87" t="s">
        <v>2</v>
      </c>
      <c r="K118" s="116" t="s">
        <v>2</v>
      </c>
      <c r="L118" s="116" t="s">
        <v>190</v>
      </c>
      <c r="M118" s="4"/>
      <c r="N118" s="121" t="str">
        <f>IF(OR(K118="Untraceable",K118="Incomplete"),"No",IF(K118="Completed","In Progress",""))</f>
        <v>No</v>
      </c>
      <c r="O118" s="116"/>
    </row>
    <row r="119" spans="1:15" x14ac:dyDescent="0.25">
      <c r="A119" s="116"/>
      <c r="B119" s="116"/>
      <c r="C119" s="116"/>
      <c r="D119" s="87"/>
      <c r="E119" s="87"/>
      <c r="F119" s="7" t="str">
        <f>IF(AND(D119="Amina",OR(E119="Manual",E119="Assisted Manual")),A118&amp;"_AZ",IF(AND(D119="Amina",OR(E119="De-Novo Merge",E119="Assisted Merge")),A118&amp;"_SA_AZ",IF(AND(D119="Perry",OR(E119="Manual",E119="Assisted Manual")),A118&amp;"_PB",IF(AND(D119="Perry",OR(E119="De-Novo Merge",E119="Assisted Merge")),A118&amp;"_SA_PB",IF(AND(D119="Gina",OR(E119="Manual",E119="Assisted Manual")),A118&amp;"_GB",IF(AND(D119="Gina",OR(E119="De-Novo Merge",E119="Assisted Merge")),A118&amp;"_SA_GB",IF(AND(D119="Cameron",OR(E119="Manual",E119="Assisted Manual")),A118&amp;"_CA",IF(AND(D119="Cameron",OR(E119="De-Novo Merge",E119="Assisted Merge")),A118&amp;"_SA_CA",IF(AND(D119="Bruno",OR(E119="Manual",E119="Assisted Manual")),A118&amp;"_BD",IF(AND(D119="Bruno",OR(E119="De-Novo Merge",E119="Assisted Merge")),A118&amp;"_SA_BD",IF(AND(D119="Daniel",OR(E119="Manual",E119="Assisted Manual")),A118&amp;"_DR",IF(AND(D119="Daniel",OR(E119="De-Novo Merge",E119="Assisted Merge")),A118&amp;"_SA_DR",IF(AND(D119="Monet",OR(E119="Manual",E119="Assisted Manual")),A118&amp;"_MW",IF(AND(D119="Monet",OR(E119="De-Novo Merge",E119="Assisted Merge")),A118&amp;"_SA_MW",""))))))))))))))</f>
        <v/>
      </c>
      <c r="G119" s="89"/>
      <c r="H119" s="89"/>
      <c r="I119" s="116"/>
      <c r="J119" s="87"/>
      <c r="K119" s="116"/>
      <c r="L119" s="116"/>
      <c r="M119" s="4"/>
      <c r="N119" s="121"/>
      <c r="O119" s="116"/>
    </row>
    <row r="120" spans="1:15" x14ac:dyDescent="0.25">
      <c r="A120" s="116" t="s">
        <v>1586</v>
      </c>
      <c r="B120" s="117" t="s">
        <v>1587</v>
      </c>
      <c r="C120" s="116" t="s">
        <v>669</v>
      </c>
      <c r="D120" s="87" t="s">
        <v>32</v>
      </c>
      <c r="E120" s="87" t="s">
        <v>1399</v>
      </c>
      <c r="F120" s="7" t="str">
        <f>IF(AND(D120="Amina",OR(E120="Manual",E120="Assisted Manual")),A120&amp;"_AZ",IF(AND(D120="Amina",OR(E120="De-Novo Merge",E120="Assisted Merge")),A120&amp;"_SA_AZ",IF(AND(D120="Perry",OR(E120="Manual",E120="Assisted Manual")),A120&amp;"_PB",IF(AND(D120="Perry",OR(E120="De-Novo Merge",E120="Assisted Merge")),A120&amp;"_SA_PB",IF(AND(D120="Gina",OR(E120="Manual",E120="Assisted Manual")),A120&amp;"_GB",IF(AND(D120="Gina",OR(E120="De-Novo Merge",E120="Assisted Merge")),A120&amp;"_SA_GB",IF(AND(D120="Cameron",OR(E120="Manual",E120="Assisted Manual")),A120&amp;"_CA",IF(AND(D120="Cameron",OR(E120="De-Novo Merge",E120="Assisted Merge")),A120&amp;"_SA_CA",IF(AND(D120="Bruno",OR(E120="Manual",E120="Assisted Manual")),A120&amp;"_BD",IF(AND(D120="Bruno",OR(E120="De-Novo Merge",E120="Assisted Merge")),A120&amp;"_SA_BD",IF(AND(D120="Daniel",OR(E120="Manual",E120="Assisted Manual")),A120&amp;"_DR",IF(AND(D120="Daniel",OR(E120="De-Novo Merge",E120="Assisted Merge")),A120&amp;"_SA_DR",IF(AND(D120="Monet",OR(E120="Manual",E120="Assisted Manual")),A120&amp;"_MW",IF(AND(D120="Monet",OR(E120="De-Novo Merge",E120="Assisted Merge")),A120&amp;"_SA_MW",""))))))))))))))</f>
        <v>2017-05-04_G-060_SA_AZ</v>
      </c>
      <c r="G120" s="89">
        <v>42909</v>
      </c>
      <c r="H120" s="89" t="s">
        <v>51</v>
      </c>
      <c r="I120" s="116" t="str">
        <f>IF(AND(NOT(OR(H120="",H120="Ø")),NOT(OR(H121="",H121="Ø"))),"Needs to be Split","")</f>
        <v/>
      </c>
      <c r="J120" s="87" t="s">
        <v>2</v>
      </c>
      <c r="K120" s="116" t="s">
        <v>2</v>
      </c>
      <c r="L120" s="116" t="s">
        <v>190</v>
      </c>
      <c r="M120" s="4" t="s">
        <v>1588</v>
      </c>
      <c r="N120" s="121" t="str">
        <f>IF(OR(K120="Untraceable",K120="Incomplete"),"No",IF(K120="Completed","In Progress",""))</f>
        <v>No</v>
      </c>
      <c r="O120" s="116"/>
    </row>
    <row r="121" spans="1:15" x14ac:dyDescent="0.25">
      <c r="A121" s="116"/>
      <c r="B121" s="116"/>
      <c r="C121" s="116"/>
      <c r="D121" s="87"/>
      <c r="E121" s="87"/>
      <c r="F121" s="7" t="str">
        <f>IF(AND(D121="Amina",OR(E121="Manual",E121="Assisted Manual")),A120&amp;"_AZ",IF(AND(D121="Amina",OR(E121="De-Novo Merge",E121="Assisted Merge")),A120&amp;"_SA_AZ",IF(AND(D121="Perry",OR(E121="Manual",E121="Assisted Manual")),A120&amp;"_PB",IF(AND(D121="Perry",OR(E121="De-Novo Merge",E121="Assisted Merge")),A120&amp;"_SA_PB",IF(AND(D121="Gina",OR(E121="Manual",E121="Assisted Manual")),A120&amp;"_GB",IF(AND(D121="Gina",OR(E121="De-Novo Merge",E121="Assisted Merge")),A120&amp;"_SA_GB",IF(AND(D121="Cameron",OR(E121="Manual",E121="Assisted Manual")),A120&amp;"_CA",IF(AND(D121="Cameron",OR(E121="De-Novo Merge",E121="Assisted Merge")),A120&amp;"_SA_CA",IF(AND(D121="Bruno",OR(E121="Manual",E121="Assisted Manual")),A120&amp;"_BD",IF(AND(D121="Bruno",OR(E121="De-Novo Merge",E121="Assisted Merge")),A120&amp;"_SA_BD",IF(AND(D121="Daniel",OR(E121="Manual",E121="Assisted Manual")),A120&amp;"_DR",IF(AND(D121="Daniel",OR(E121="De-Novo Merge",E121="Assisted Merge")),A120&amp;"_SA_DR",IF(AND(D121="Monet",OR(E121="Manual",E121="Assisted Manual")),A120&amp;"_MW",IF(AND(D121="Monet",OR(E121="De-Novo Merge",E121="Assisted Merge")),A120&amp;"_SA_MW",""))))))))))))))</f>
        <v/>
      </c>
      <c r="G121" s="89"/>
      <c r="H121" s="89"/>
      <c r="I121" s="116"/>
      <c r="J121" s="87" t="str">
        <f>IF(AND(NOT(OR(G121="",G121="Ø")),H121=""),"In Progress",IF(AND(NOT(OR(H121="Ø",H121="")),NOT(OR(G121="Ø",G121=""))),"Completed",IF(AND(NOT(A120=""),NOT(OR(D121="",D121="???")),G121=""),"Waiting",IF(D121="???","Waiting",""))))</f>
        <v/>
      </c>
      <c r="K121" s="116"/>
      <c r="L121" s="116"/>
      <c r="M121" s="4"/>
      <c r="N121" s="121"/>
      <c r="O121" s="116"/>
    </row>
    <row r="122" spans="1:15" x14ac:dyDescent="0.25">
      <c r="A122" s="116" t="s">
        <v>1589</v>
      </c>
      <c r="B122" s="117" t="s">
        <v>1590</v>
      </c>
      <c r="C122" s="116" t="s">
        <v>669</v>
      </c>
      <c r="D122" s="87" t="s">
        <v>161</v>
      </c>
      <c r="E122" s="87" t="s">
        <v>1399</v>
      </c>
      <c r="F122" s="65" t="s">
        <v>1591</v>
      </c>
      <c r="G122" s="89">
        <v>42926</v>
      </c>
      <c r="H122" s="89" t="s">
        <v>51</v>
      </c>
      <c r="I122" s="116" t="str">
        <f>IF(AND(NOT(OR(H122="",H122="Ø")),NOT(OR(H123="",H123="Ø"))),"Needs to be Split","")</f>
        <v/>
      </c>
      <c r="J122" s="87" t="s">
        <v>2</v>
      </c>
      <c r="K122" s="116" t="s">
        <v>2</v>
      </c>
      <c r="L122" s="116" t="s">
        <v>190</v>
      </c>
      <c r="M122" s="4"/>
      <c r="N122" s="121" t="str">
        <f>IF(OR(K122="Untraceable",K122="Incomplete"),"No",IF(K122="Completed","In Progress",""))</f>
        <v>No</v>
      </c>
      <c r="O122" s="116"/>
    </row>
    <row r="123" spans="1:15" x14ac:dyDescent="0.25">
      <c r="A123" s="116"/>
      <c r="B123" s="116"/>
      <c r="C123" s="116"/>
      <c r="D123" s="87"/>
      <c r="E123" s="87"/>
      <c r="F123" s="7" t="str">
        <f>IF(AND(D123="Amina",OR(E123="Manual",E123="Assisted Manual")),A122&amp;"_AZ",IF(AND(D123="Amina",OR(E123="De-Novo Merge",E123="Assisted Merge")),A122&amp;"_SA_AZ",IF(AND(D123="Perry",OR(E123="Manual",E123="Assisted Manual")),A122&amp;"_PB",IF(AND(D123="Perry",OR(E123="De-Novo Merge",E123="Assisted Merge")),A122&amp;"_SA_PB",IF(AND(D123="Gina",OR(E123="Manual",E123="Assisted Manual")),A122&amp;"_GB",IF(AND(D123="Gina",OR(E123="De-Novo Merge",E123="Assisted Merge")),A122&amp;"_SA_GB",IF(AND(D123="Cameron",OR(E123="Manual",E123="Assisted Manual")),A122&amp;"_CA",IF(AND(D123="Cameron",OR(E123="De-Novo Merge",E123="Assisted Merge")),A122&amp;"_SA_CA",IF(AND(D123="Bruno",OR(E123="Manual",E123="Assisted Manual")),A122&amp;"_BD",IF(AND(D123="Bruno",OR(E123="De-Novo Merge",E123="Assisted Merge")),A122&amp;"_SA_BD",IF(AND(D123="Daniel",OR(E123="Manual",E123="Assisted Manual")),A122&amp;"_DR",IF(AND(D123="Daniel",OR(E123="De-Novo Merge",E123="Assisted Merge")),A122&amp;"_SA_DR",IF(AND(D123="Monet",OR(E123="Manual",E123="Assisted Manual")),A122&amp;"_MW",IF(AND(D123="Monet",OR(E123="De-Novo Merge",E123="Assisted Merge")),A122&amp;"_SA_MW",""))))))))))))))</f>
        <v/>
      </c>
      <c r="G123" s="89"/>
      <c r="H123" s="89"/>
      <c r="I123" s="116"/>
      <c r="J123" s="87"/>
      <c r="K123" s="116"/>
      <c r="L123" s="116"/>
      <c r="M123" s="4"/>
      <c r="N123" s="121"/>
      <c r="O123" s="116"/>
    </row>
    <row r="124" spans="1:15" x14ac:dyDescent="0.25">
      <c r="A124" s="116" t="s">
        <v>1592</v>
      </c>
      <c r="B124" s="117" t="s">
        <v>1593</v>
      </c>
      <c r="C124" s="116" t="s">
        <v>669</v>
      </c>
      <c r="D124" s="87" t="s">
        <v>161</v>
      </c>
      <c r="E124" s="87" t="s">
        <v>1399</v>
      </c>
      <c r="F124" s="7" t="str">
        <f>IF(AND(D124="Amina",OR(E124="Manual",E124="Assisted Manual")),A124&amp;"_AZ",IF(AND(D124="Amina",OR(E124="De-Novo Merge",E124="Assisted Merge")),A124&amp;"_SA_AZ",IF(AND(D124="Perry",OR(E124="Manual",E124="Assisted Manual")),A124&amp;"_PB",IF(AND(D124="Perry",OR(E124="De-Novo Merge",E124="Assisted Merge")),A124&amp;"_SA_PB",IF(AND(D124="Gina",OR(E124="Manual",E124="Assisted Manual")),A124&amp;"_GB",IF(AND(D124="Gina",OR(E124="De-Novo Merge",E124="Assisted Merge")),A124&amp;"_SA_GB",IF(AND(D124="Cameron",OR(E124="Manual",E124="Assisted Manual")),A124&amp;"_CA",IF(AND(D124="Cameron",OR(E124="De-Novo Merge",E124="Assisted Merge")),A124&amp;"_SA_CA",IF(AND(D124="Bruno",OR(E124="Manual",E124="Assisted Manual")),A124&amp;"_BD",IF(AND(D124="Bruno",OR(E124="De-Novo Merge",E124="Assisted Merge")),A124&amp;"_SA_BD",IF(AND(D124="Daniel",OR(E124="Manual",E124="Assisted Manual")),A124&amp;"_DR",IF(AND(D124="Daniel",OR(E124="De-Novo Merge",E124="Assisted Merge")),A124&amp;"_SA_DR",IF(AND(D124="Monet",OR(E124="Manual",E124="Assisted Manual")),A124&amp;"_MW",IF(AND(D124="Monet",OR(E124="De-Novo Merge",E124="Assisted Merge")),A124&amp;"_SA_MW",""))))))))))))))</f>
        <v>2017-05-04_G-062_SA_BD</v>
      </c>
      <c r="G124" s="89">
        <v>42926</v>
      </c>
      <c r="H124" s="89">
        <v>42926</v>
      </c>
      <c r="I124" s="116" t="str">
        <f>IF(AND(NOT(OR(H124="",H124="Ø")),NOT(OR(H125="",H125="Ø"))),"Needs to be Split","")</f>
        <v/>
      </c>
      <c r="J124" s="87" t="str">
        <f>IF(AND(NOT(OR(G124="",G124="Ø")),H124=""),"In Progress",IF(AND(NOT(OR(H124="Ø",H124="")),NOT(OR(G124="Ø",G124=""))),"Completed",IF(AND(NOT(A124=""),NOT(OR(D124="",D124="???")),G124=""),"Waiting",IF(D124="???","Waiting",""))))</f>
        <v>Completed</v>
      </c>
      <c r="K124" s="116" t="s">
        <v>2</v>
      </c>
      <c r="L124" s="116" t="s">
        <v>0</v>
      </c>
      <c r="M124" s="4" t="s">
        <v>1594</v>
      </c>
      <c r="N124" s="121" t="str">
        <f>IF(OR(K124="Untraceable",K124="Incomplete"),"No",IF(K124="Completed","In Progress",""))</f>
        <v>No</v>
      </c>
      <c r="O124" s="116"/>
    </row>
    <row r="125" spans="1:15" x14ac:dyDescent="0.25">
      <c r="A125" s="116"/>
      <c r="B125" s="116"/>
      <c r="C125" s="116"/>
      <c r="D125" s="87" t="s">
        <v>23</v>
      </c>
      <c r="E125" s="87" t="s">
        <v>24</v>
      </c>
      <c r="F125" s="7" t="str">
        <f>IF(AND(D125="Amina",OR(E125="Manual",E125="Assisted Manual")),A124&amp;"_AZ",IF(AND(D125="Amina",OR(E125="De-Novo Merge",E125="Assisted Merge")),A124&amp;"_SA_AZ",IF(AND(D125="Perry",OR(E125="Manual",E125="Assisted Manual")),A124&amp;"_PB",IF(AND(D125="Perry",OR(E125="De-Novo Merge",E125="Assisted Merge")),A124&amp;"_SA_PB",IF(AND(D125="Gina",OR(E125="Manual",E125="Assisted Manual")),A124&amp;"_GB",IF(AND(D125="Gina",OR(E125="De-Novo Merge",E125="Assisted Merge")),A124&amp;"_SA_GB",IF(AND(D125="Cameron",OR(E125="Manual",E125="Assisted Manual")),A124&amp;"_CA",IF(AND(D125="Cameron",OR(E125="De-Novo Merge",E125="Assisted Merge")),A124&amp;"_SA_CA",IF(AND(D125="Bruno",OR(E125="Manual",E125="Assisted Manual")),A124&amp;"_BD",IF(AND(D125="Bruno",OR(E125="De-Novo Merge",E125="Assisted Merge")),A124&amp;"_SA_BD",IF(AND(D125="Daniel",OR(E125="Manual",E125="Assisted Manual")),A124&amp;"_DR",IF(AND(D125="Daniel",OR(E125="De-Novo Merge",E125="Assisted Merge")),A124&amp;"_SA_DR",IF(AND(D125="Monet",OR(E125="Manual",E125="Assisted Manual")),A124&amp;"_MW",IF(AND(D125="Monet",OR(E125="De-Novo Merge",E125="Assisted Merge")),A124&amp;"_SA_MW",""))))))))))))))</f>
        <v>2017-05-04_G-062_CA</v>
      </c>
      <c r="G125" s="89">
        <v>42957</v>
      </c>
      <c r="H125" s="89" t="s">
        <v>51</v>
      </c>
      <c r="I125" s="116"/>
      <c r="J125" s="87" t="s">
        <v>1</v>
      </c>
      <c r="K125" s="116"/>
      <c r="L125" s="116"/>
      <c r="M125" s="4" t="s">
        <v>1595</v>
      </c>
      <c r="N125" s="121"/>
      <c r="O125" s="116"/>
    </row>
    <row r="126" spans="1:15" x14ac:dyDescent="0.25">
      <c r="A126" s="116" t="s">
        <v>1596</v>
      </c>
      <c r="B126" s="117" t="s">
        <v>1597</v>
      </c>
      <c r="C126" s="116" t="s">
        <v>669</v>
      </c>
      <c r="D126" s="87"/>
      <c r="E126" s="87"/>
      <c r="F126" s="7" t="str">
        <f>IF(AND(D126="Amina",OR(E126="Manual",E126="Assisted Manual")),A126&amp;"_AZ",IF(AND(D126="Amina",OR(E126="De-Novo Merge",E126="Assisted Merge")),A126&amp;"_SA_AZ",IF(AND(D126="Perry",OR(E126="Manual",E126="Assisted Manual")),A126&amp;"_PB",IF(AND(D126="Perry",OR(E126="De-Novo Merge",E126="Assisted Merge")),A126&amp;"_SA_PB",IF(AND(D126="Gina",OR(E126="Manual",E126="Assisted Manual")),A126&amp;"_GB",IF(AND(D126="Gina",OR(E126="De-Novo Merge",E126="Assisted Merge")),A126&amp;"_SA_GB",IF(AND(D126="Cameron",OR(E126="Manual",E126="Assisted Manual")),A126&amp;"_CA",IF(AND(D126="Cameron",OR(E126="De-Novo Merge",E126="Assisted Merge")),A126&amp;"_SA_CA",IF(AND(D126="Bruno",OR(E126="Manual",E126="Assisted Manual")),A126&amp;"_BD",IF(AND(D126="Bruno",OR(E126="De-Novo Merge",E126="Assisted Merge")),A126&amp;"_SA_BD",IF(AND(D126="Daniel",OR(E126="Manual",E126="Assisted Manual")),A126&amp;"_DR",IF(AND(D126="Daniel",OR(E126="De-Novo Merge",E126="Assisted Merge")),A126&amp;"_SA_DR",IF(AND(D126="Monet",OR(E126="Manual",E126="Assisted Manual")),A126&amp;"_MW",IF(AND(D126="Monet",OR(E126="De-Novo Merge",E126="Assisted Merge")),A126&amp;"_SA_MW",""))))))))))))))</f>
        <v/>
      </c>
      <c r="G126" s="89"/>
      <c r="H126" s="89"/>
      <c r="I126" s="116" t="str">
        <f>IF(AND(NOT(OR(H126="",H126="Ø")),NOT(OR(H127="",H127="Ø"))),"Needs to be Split","")</f>
        <v/>
      </c>
      <c r="J126" s="87" t="s">
        <v>1</v>
      </c>
      <c r="K126" s="116" t="str">
        <f>IF(AND(NOT(OR(H126="Ø",H126="")),I126="Split"),"In Progress",IF(AND(NOT(OR(H126="Ø",H126="")),I126="Needs to be Split"),"Waiting",IF(AND(J126="Review",J127="Review"),"Review",IF(OR(AND(J126="Review",J127="Incomplete"),AND(J126="Incomplete",J127="Review")),"Review",IF(OR(AND(J126="Untraceable",J127="Review"),AND(J126="Review",J127="Untraceable")),"Review",IF(OR(AND(J126="Review",J127="Completed"),AND(J126="Completed",J127="Review")),"Review",IF(OR(AND(J126="Other",J127="Review"),AND(J126="Review",J127="Other")),"Review",IF(OR(AND(J126="Other",J127="Incomplete"),AND(J126="Incomplete",J127="Other")),"Review",IF(OR(AND(J126="Other",J127="Untraceable"),AND(J126="Untraceable",J127="Other")),"Review",IF(OR(AND(J126="Other",J127="Completed"),AND(J126="Completed",J127="Other")),"Review",IF(AND(J126="Waiting",J127="Waiting"),"Waiting",IF(OR(AND(J126="Review",J127="Waiting"),AND(J126="Waiting",J127="Review")),"Waiting",IF(OR(AND(J126="Other",J127="Waiting"),AND(J126="Waiting",J127="Other")),"Waiting",IF(OR(AND(J126="Incomplete",J127="Waiting"),AND(J126="Waiting",J127="Incomplete")),"Waiting",IF(OR(AND(J126="Completed",J127="Waiting"),AND(J126="Waiting",J127="Completed")),"Waiting",IF(OR(J126="In Progress",J127="In Progress"),"In Progress",IF(OR(AND(J126="Completed",J127="Untraceable"),AND(J126="Untraceable",J127="Completed")),"Review",IF(OR(AND(J126="Completed",J127="Incomplete"),AND(J126="Incomplete",J127="Completed")),"Review",IF(OR(AND(J126="Incomplete",J127="Untraceable"),AND(J126="Untraceable",J127="Incomplete")),"Untraceable",IF(AND(NOT(OR(H126="Ø",H126="")),NOT(OR(H127="Ø",H127="")),I126=""),"In Progress",IF(AND(J126="Untraceable",J127="Untraceable"),"Untraceable",IF(AND(NOT(OR(H126="Ø",H126="")),NOT(OR(H127="Ø",H127="")),NOT(OR(I126="Ø",I126="",I126="Split",I126="Needs to be Split"))),"Completed",IF(AND(J126="Incomplete",J127="Incomplete"),"Incomplete",IF(AND(J126="Other",J127="Other"),"Review",IF(AND(J126="Untraceable",J127=""),"Untraceable","")))))))))))))))))))))))))</f>
        <v>Untraceable</v>
      </c>
      <c r="L126" s="116" t="str">
        <f>IF(OR(K126="Untraceable"),"Ignore",IF(OR(K126="Incomplete",K126="Completed"),"Waiting",IF(OR(K126="Waiting",K126="In Progress",K126="Review",K126="Other"),"HOLD","")))</f>
        <v>Ignore</v>
      </c>
      <c r="M126" s="4"/>
      <c r="N126" s="121" t="str">
        <f>IF(OR(K126="Untraceable",K126="Incomplete"),"No",IF(K126="Completed","In Progress",""))</f>
        <v>No</v>
      </c>
      <c r="O126" s="116"/>
    </row>
    <row r="127" spans="1:15" x14ac:dyDescent="0.25">
      <c r="A127" s="116"/>
      <c r="B127" s="116"/>
      <c r="C127" s="116"/>
      <c r="D127" s="87" t="str">
        <f>IF(AND(NOT(A126=""),NOT(J126="Untraceable")),"???","")</f>
        <v/>
      </c>
      <c r="E127" s="87"/>
      <c r="F127" s="7" t="str">
        <f>IF(AND(D127="Amina",OR(E127="Manual",E127="Assisted Manual")),A126&amp;"_AZ",IF(AND(D127="Amina",OR(E127="De-Novo Merge",E127="Assisted Merge")),A126&amp;"_SA_AZ",IF(AND(D127="Perry",OR(E127="Manual",E127="Assisted Manual")),A126&amp;"_PB",IF(AND(D127="Perry",OR(E127="De-Novo Merge",E127="Assisted Merge")),A126&amp;"_SA_PB",IF(AND(D127="Gina",OR(E127="Manual",E127="Assisted Manual")),A126&amp;"_GB",IF(AND(D127="Gina",OR(E127="De-Novo Merge",E127="Assisted Merge")),A126&amp;"_SA_GB",IF(AND(D127="Cameron",OR(E127="Manual",E127="Assisted Manual")),A126&amp;"_CA",IF(AND(D127="Cameron",OR(E127="De-Novo Merge",E127="Assisted Merge")),A126&amp;"_SA_CA",IF(AND(D127="Bruno",OR(E127="Manual",E127="Assisted Manual")),A126&amp;"_BD",IF(AND(D127="Bruno",OR(E127="De-Novo Merge",E127="Assisted Merge")),A126&amp;"_SA_BD",IF(AND(D127="Daniel",OR(E127="Manual",E127="Assisted Manual")),A126&amp;"_DR",IF(AND(D127="Daniel",OR(E127="De-Novo Merge",E127="Assisted Merge")),A126&amp;"_SA_DR",IF(AND(D127="Monet",OR(E127="Manual",E127="Assisted Manual")),A126&amp;"_MW",IF(AND(D127="Monet",OR(E127="De-Novo Merge",E127="Assisted Merge")),A126&amp;"_SA_MW",""))))))))))))))</f>
        <v/>
      </c>
      <c r="G127" s="89"/>
      <c r="H127" s="89"/>
      <c r="I127" s="116"/>
      <c r="J127" s="87" t="str">
        <f>IF(AND(NOT(OR(G127="",G127="Ø")),H127=""),"In Progress",IF(AND(NOT(OR(H127="Ø",H127="")),NOT(OR(G127="Ø",G127=""))),"Completed",IF(AND(NOT(A126=""),NOT(OR(D127="",D127="???")),G127=""),"Waiting",IF(D127="???","Waiting",""))))</f>
        <v/>
      </c>
      <c r="K127" s="116"/>
      <c r="L127" s="116"/>
      <c r="M127" s="4"/>
      <c r="N127" s="121"/>
      <c r="O127" s="116"/>
    </row>
    <row r="128" spans="1:15" x14ac:dyDescent="0.25">
      <c r="A128" s="116" t="s">
        <v>1598</v>
      </c>
      <c r="B128" s="117" t="s">
        <v>1599</v>
      </c>
      <c r="C128" s="116" t="s">
        <v>669</v>
      </c>
      <c r="D128" s="87" t="s">
        <v>187</v>
      </c>
      <c r="E128" s="87" t="s">
        <v>1399</v>
      </c>
      <c r="F128" s="7" t="str">
        <f>IF(AND(D128="Amina",OR(E128="Manual",E128="Assisted Manual")),A128&amp;"_AZ",IF(AND(D128="Amina",OR(E128="De-Novo Merge",E128="Assisted Merge")),A128&amp;"_SA_AZ",IF(AND(D128="Perry",OR(E128="Manual",E128="Assisted Manual")),A128&amp;"_PB",IF(AND(D128="Perry",OR(E128="De-Novo Merge",E128="Assisted Merge")),A128&amp;"_SA_PB",IF(AND(D128="Gina",OR(E128="Manual",E128="Assisted Manual")),A128&amp;"_GB",IF(AND(D128="Gina",OR(E128="De-Novo Merge",E128="Assisted Merge")),A128&amp;"_SA_GB",IF(AND(D128="Cameron",OR(E128="Manual",E128="Assisted Manual")),A128&amp;"_CA",IF(AND(D128="Cameron",OR(E128="De-Novo Merge",E128="Assisted Merge")),A128&amp;"_SA_CA",IF(AND(D128="Bruno",OR(E128="Manual",E128="Assisted Manual")),A128&amp;"_BD",IF(AND(D128="Bruno",OR(E128="De-Novo Merge",E128="Assisted Merge")),A128&amp;"_SA_BD",IF(AND(D128="Daniel",OR(E128="Manual",E128="Assisted Manual")),A128&amp;"_DR",IF(AND(D128="Daniel",OR(E128="De-Novo Merge",E128="Assisted Merge")),A128&amp;"_SA_DR",IF(AND(D128="Monet",OR(E128="Manual",E128="Assisted Manual")),A128&amp;"_MW",IF(AND(D128="Monet",OR(E128="De-Novo Merge",E128="Assisted Merge")),A128&amp;"_SA_MW",""))))))))))))))</f>
        <v>2017-05-04_G-064_SA_MW</v>
      </c>
      <c r="G128" s="89">
        <v>42914</v>
      </c>
      <c r="H128" s="89">
        <v>42915</v>
      </c>
      <c r="I128" s="116" t="str">
        <f>IF(AND(NOT(OR(H128="",H128="Ø")),NOT(OR(H129="",H129="Ø"))),"Needs to be Split","")</f>
        <v/>
      </c>
      <c r="J128" s="87" t="s">
        <v>2</v>
      </c>
      <c r="K128" s="116" t="s">
        <v>1</v>
      </c>
      <c r="L128" s="116" t="s">
        <v>0</v>
      </c>
      <c r="M128" s="4" t="s">
        <v>1600</v>
      </c>
      <c r="N128" s="121" t="str">
        <f>IF(OR(K128="Untraceable",K128="Incomplete"),"No",IF(K128="Completed","In Progress",""))</f>
        <v>No</v>
      </c>
      <c r="O128" s="116"/>
    </row>
    <row r="129" spans="1:15" x14ac:dyDescent="0.25">
      <c r="A129" s="116"/>
      <c r="B129" s="116"/>
      <c r="C129" s="116"/>
      <c r="D129" s="87" t="s">
        <v>23</v>
      </c>
      <c r="E129" s="87" t="s">
        <v>24</v>
      </c>
      <c r="F129" s="7" t="str">
        <f>IF(AND(D129="Amina",OR(E129="Manual",E129="Assisted Manual")),A128&amp;"_AZ",IF(AND(D129="Amina",OR(E129="De-Novo Merge",E129="Assisted Merge")),A128&amp;"_SA_AZ",IF(AND(D129="Perry",OR(E129="Manual",E129="Assisted Manual")),A128&amp;"_PB",IF(AND(D129="Perry",OR(E129="De-Novo Merge",E129="Assisted Merge")),A128&amp;"_SA_PB",IF(AND(D129="Gina",OR(E129="Manual",E129="Assisted Manual")),A128&amp;"_GB",IF(AND(D129="Gina",OR(E129="De-Novo Merge",E129="Assisted Merge")),A128&amp;"_SA_GB",IF(AND(D129="Cameron",OR(E129="Manual",E129="Assisted Manual")),A128&amp;"_CA",IF(AND(D129="Cameron",OR(E129="De-Novo Merge",E129="Assisted Merge")),A128&amp;"_SA_CA",IF(AND(D129="Bruno",OR(E129="Manual",E129="Assisted Manual")),A128&amp;"_BD",IF(AND(D129="Bruno",OR(E129="De-Novo Merge",E129="Assisted Merge")),A128&amp;"_SA_BD",IF(AND(D129="Daniel",OR(E129="Manual",E129="Assisted Manual")),A128&amp;"_DR",IF(AND(D129="Daniel",OR(E129="De-Novo Merge",E129="Assisted Merge")),A128&amp;"_SA_DR",IF(AND(D129="Monet",OR(E129="Manual",E129="Assisted Manual")),A128&amp;"_MW",IF(AND(D129="Monet",OR(E129="De-Novo Merge",E129="Assisted Merge")),A128&amp;"_SA_MW",""))))))))))))))</f>
        <v>2017-05-04_G-064_CA</v>
      </c>
      <c r="G129" s="89">
        <v>42957</v>
      </c>
      <c r="H129" s="89" t="s">
        <v>51</v>
      </c>
      <c r="I129" s="116"/>
      <c r="J129" s="87" t="s">
        <v>1</v>
      </c>
      <c r="K129" s="116"/>
      <c r="L129" s="116"/>
      <c r="M129" s="4" t="s">
        <v>1601</v>
      </c>
      <c r="N129" s="121"/>
      <c r="O129" s="116"/>
    </row>
    <row r="130" spans="1:15" x14ac:dyDescent="0.25">
      <c r="A130" s="116" t="s">
        <v>1602</v>
      </c>
      <c r="B130" s="117" t="s">
        <v>1603</v>
      </c>
      <c r="C130" s="116" t="s">
        <v>669</v>
      </c>
      <c r="D130" s="87"/>
      <c r="E130" s="87"/>
      <c r="F130" s="7" t="str">
        <f>IF(AND(D130="Amina",OR(E130="Manual",E130="Assisted Manual")),A130&amp;"_AZ",IF(AND(D130="Amina",OR(E130="De-Novo Merge",E130="Assisted Merge")),A130&amp;"_SA_AZ",IF(AND(D130="Perry",OR(E130="Manual",E130="Assisted Manual")),A130&amp;"_PB",IF(AND(D130="Perry",OR(E130="De-Novo Merge",E130="Assisted Merge")),A130&amp;"_SA_PB",IF(AND(D130="Gina",OR(E130="Manual",E130="Assisted Manual")),A130&amp;"_GB",IF(AND(D130="Gina",OR(E130="De-Novo Merge",E130="Assisted Merge")),A130&amp;"_SA_GB",IF(AND(D130="Cameron",OR(E130="Manual",E130="Assisted Manual")),A130&amp;"_CA",IF(AND(D130="Cameron",OR(E130="De-Novo Merge",E130="Assisted Merge")),A130&amp;"_SA_CA",IF(AND(D130="Bruno",OR(E130="Manual",E130="Assisted Manual")),A130&amp;"_BD",IF(AND(D130="Bruno",OR(E130="De-Novo Merge",E130="Assisted Merge")),A130&amp;"_SA_BD",IF(AND(D130="Daniel",OR(E130="Manual",E130="Assisted Manual")),A130&amp;"_DR",IF(AND(D130="Daniel",OR(E130="De-Novo Merge",E130="Assisted Merge")),A130&amp;"_SA_DR",IF(AND(D130="Monet",OR(E130="Manual",E130="Assisted Manual")),A130&amp;"_MW",IF(AND(D130="Monet",OR(E130="De-Novo Merge",E130="Assisted Merge")),A130&amp;"_SA_MW",""))))))))))))))</f>
        <v/>
      </c>
      <c r="G130" s="89"/>
      <c r="H130" s="89"/>
      <c r="I130" s="116" t="str">
        <f>IF(AND(NOT(OR(H130="",H130="Ø")),NOT(OR(H131="",H131="Ø"))),"Needs to be Split","")</f>
        <v/>
      </c>
      <c r="J130" s="87" t="s">
        <v>1</v>
      </c>
      <c r="K130" s="116" t="str">
        <f>IF(AND(NOT(OR(H130="Ø",H130="")),I130="Split"),"In Progress",IF(AND(NOT(OR(H130="Ø",H130="")),I130="Needs to be Split"),"Waiting",IF(AND(J130="Review",J131="Review"),"Review",IF(OR(AND(J130="Review",J131="Incomplete"),AND(J130="Incomplete",J131="Review")),"Review",IF(OR(AND(J130="Untraceable",J131="Review"),AND(J130="Review",J131="Untraceable")),"Review",IF(OR(AND(J130="Review",J131="Completed"),AND(J130="Completed",J131="Review")),"Review",IF(OR(AND(J130="Other",J131="Review"),AND(J130="Review",J131="Other")),"Review",IF(OR(AND(J130="Other",J131="Incomplete"),AND(J130="Incomplete",J131="Other")),"Review",IF(OR(AND(J130="Other",J131="Untraceable"),AND(J130="Untraceable",J131="Other")),"Review",IF(OR(AND(J130="Other",J131="Completed"),AND(J130="Completed",J131="Other")),"Review",IF(AND(J130="Waiting",J131="Waiting"),"Waiting",IF(OR(AND(J130="Review",J131="Waiting"),AND(J130="Waiting",J131="Review")),"Waiting",IF(OR(AND(J130="Other",J131="Waiting"),AND(J130="Waiting",J131="Other")),"Waiting",IF(OR(AND(J130="Incomplete",J131="Waiting"),AND(J130="Waiting",J131="Incomplete")),"Waiting",IF(OR(AND(J130="Completed",J131="Waiting"),AND(J130="Waiting",J131="Completed")),"Waiting",IF(OR(J130="In Progress",J131="In Progress"),"In Progress",IF(OR(AND(J130="Completed",J131="Untraceable"),AND(J130="Untraceable",J131="Completed")),"Review",IF(OR(AND(J130="Completed",J131="Incomplete"),AND(J130="Incomplete",J131="Completed")),"Review",IF(OR(AND(J130="Incomplete",J131="Untraceable"),AND(J130="Untraceable",J131="Incomplete")),"Untraceable",IF(AND(NOT(OR(H130="Ø",H130="")),NOT(OR(H131="Ø",H131="")),I130=""),"In Progress",IF(AND(J130="Untraceable",J131="Untraceable"),"Untraceable",IF(AND(NOT(OR(H130="Ø",H130="")),NOT(OR(H131="Ø",H131="")),NOT(OR(I130="Ø",I130="",I130="Split",I130="Needs to be Split"))),"Completed",IF(AND(J130="Incomplete",J131="Incomplete"),"Incomplete",IF(AND(J130="Other",J131="Other"),"Review",IF(AND(J130="Untraceable",J131=""),"Untraceable","")))))))))))))))))))))))))</f>
        <v>Untraceable</v>
      </c>
      <c r="L130" s="116" t="str">
        <f>IF(OR(K130="Untraceable"),"Ignore",IF(OR(K130="Incomplete",K130="Completed"),"Waiting",IF(OR(K130="Waiting",K130="In Progress",K130="Review",K130="Other"),"HOLD","")))</f>
        <v>Ignore</v>
      </c>
      <c r="M130" s="4"/>
      <c r="N130" s="121" t="str">
        <f>IF(OR(K130="Untraceable",K130="Incomplete"),"No",IF(K130="Completed","In Progress",""))</f>
        <v>No</v>
      </c>
      <c r="O130" s="116"/>
    </row>
    <row r="131" spans="1:15" x14ac:dyDescent="0.25">
      <c r="A131" s="116"/>
      <c r="B131" s="116"/>
      <c r="C131" s="116"/>
      <c r="D131" s="87" t="str">
        <f>IF(AND(NOT(A130=""),NOT(J130="Untraceable")),"???","")</f>
        <v/>
      </c>
      <c r="E131" s="87"/>
      <c r="F131" s="7" t="str">
        <f>IF(AND(D131="Amina",OR(E131="Manual",E131="Assisted Manual")),A130&amp;"_AZ",IF(AND(D131="Amina",OR(E131="De-Novo Merge",E131="Assisted Merge")),A130&amp;"_SA_AZ",IF(AND(D131="Perry",OR(E131="Manual",E131="Assisted Manual")),A130&amp;"_PB",IF(AND(D131="Perry",OR(E131="De-Novo Merge",E131="Assisted Merge")),A130&amp;"_SA_PB",IF(AND(D131="Gina",OR(E131="Manual",E131="Assisted Manual")),A130&amp;"_GB",IF(AND(D131="Gina",OR(E131="De-Novo Merge",E131="Assisted Merge")),A130&amp;"_SA_GB",IF(AND(D131="Cameron",OR(E131="Manual",E131="Assisted Manual")),A130&amp;"_CA",IF(AND(D131="Cameron",OR(E131="De-Novo Merge",E131="Assisted Merge")),A130&amp;"_SA_CA",IF(AND(D131="Bruno",OR(E131="Manual",E131="Assisted Manual")),A130&amp;"_BD",IF(AND(D131="Bruno",OR(E131="De-Novo Merge",E131="Assisted Merge")),A130&amp;"_SA_BD",IF(AND(D131="Daniel",OR(E131="Manual",E131="Assisted Manual")),A130&amp;"_DR",IF(AND(D131="Daniel",OR(E131="De-Novo Merge",E131="Assisted Merge")),A130&amp;"_SA_DR",IF(AND(D131="Monet",OR(E131="Manual",E131="Assisted Manual")),A130&amp;"_MW",IF(AND(D131="Monet",OR(E131="De-Novo Merge",E131="Assisted Merge")),A130&amp;"_SA_MW",""))))))))))))))</f>
        <v/>
      </c>
      <c r="G131" s="89"/>
      <c r="H131" s="89"/>
      <c r="I131" s="116"/>
      <c r="J131" s="87" t="str">
        <f>IF(AND(NOT(OR(G131="",G131="Ø")),H131=""),"In Progress",IF(AND(NOT(OR(H131="Ø",H131="")),NOT(OR(G131="Ø",G131=""))),"Completed",IF(AND(NOT(A130=""),NOT(OR(D131="",D131="???")),G131=""),"Waiting",IF(D131="???","Waiting",""))))</f>
        <v/>
      </c>
      <c r="K131" s="116"/>
      <c r="L131" s="116"/>
      <c r="M131" s="4"/>
      <c r="N131" s="121"/>
      <c r="O131" s="116"/>
    </row>
    <row r="132" spans="1:15" x14ac:dyDescent="0.25">
      <c r="A132" s="116" t="s">
        <v>1604</v>
      </c>
      <c r="B132" s="117" t="s">
        <v>1605</v>
      </c>
      <c r="C132" s="116" t="s">
        <v>669</v>
      </c>
      <c r="D132" s="87" t="s">
        <v>23</v>
      </c>
      <c r="E132" s="87" t="s">
        <v>24</v>
      </c>
      <c r="F132" s="7" t="str">
        <f>IF(AND(D132="Amina",OR(E132="Manual",E132="Assisted Manual")),A132&amp;"_AZ",IF(AND(D132="Amina",OR(E132="De-Novo Merge",E132="Assisted Merge")),A132&amp;"_SA_AZ",IF(AND(D132="Perry",OR(E132="Manual",E132="Assisted Manual")),A132&amp;"_PB",IF(AND(D132="Perry",OR(E132="De-Novo Merge",E132="Assisted Merge")),A132&amp;"_SA_PB",IF(AND(D132="Gina",OR(E132="Manual",E132="Assisted Manual")),A132&amp;"_GB",IF(AND(D132="Gina",OR(E132="De-Novo Merge",E132="Assisted Merge")),A132&amp;"_SA_GB",IF(AND(D132="Cameron",OR(E132="Manual",E132="Assisted Manual")),A132&amp;"_CA",IF(AND(D132="Cameron",OR(E132="De-Novo Merge",E132="Assisted Merge")),A132&amp;"_SA_CA",IF(AND(D132="Bruno",OR(E132="Manual",E132="Assisted Manual")),A132&amp;"_BD",IF(AND(D132="Bruno",OR(E132="De-Novo Merge",E132="Assisted Merge")),A132&amp;"_SA_BD",IF(AND(D132="Daniel",OR(E132="Manual",E132="Assisted Manual")),A132&amp;"_DR",IF(AND(D132="Daniel",OR(E132="De-Novo Merge",E132="Assisted Merge")),A132&amp;"_SA_DR",IF(AND(D132="Monet",OR(E132="Manual",E132="Assisted Manual")),A132&amp;"_MW",IF(AND(D132="Monet",OR(E132="De-Novo Merge",E132="Assisted Merge")),A132&amp;"_SA_MW",""))))))))))))))</f>
        <v>2017-05-04_G-066_CA</v>
      </c>
      <c r="G132" s="89">
        <v>42923</v>
      </c>
      <c r="H132" s="89" t="s">
        <v>51</v>
      </c>
      <c r="I132" s="116" t="str">
        <f>IF(AND(NOT(OR(H132="",H132="Ø")),NOT(OR(H133="",H133="Ø"))),"Needs to be Split","")</f>
        <v/>
      </c>
      <c r="J132" s="87" t="s">
        <v>2</v>
      </c>
      <c r="K132" s="116" t="s">
        <v>2</v>
      </c>
      <c r="L132" s="116" t="s">
        <v>190</v>
      </c>
      <c r="M132" s="4" t="s">
        <v>1606</v>
      </c>
      <c r="N132" s="121" t="str">
        <f>IF(OR(K132="Untraceable",K132="Incomplete"),"No",IF(K132="Completed","In Progress",""))</f>
        <v>No</v>
      </c>
      <c r="O132" s="116"/>
    </row>
    <row r="133" spans="1:15" x14ac:dyDescent="0.25">
      <c r="A133" s="116"/>
      <c r="B133" s="116"/>
      <c r="C133" s="116"/>
      <c r="D133" s="87"/>
      <c r="E133" s="87"/>
      <c r="F133" s="7" t="str">
        <f>IF(AND(D133="Amina",OR(E133="Manual",E133="Assisted Manual")),A132&amp;"_AZ",IF(AND(D133="Amina",OR(E133="De-Novo Merge",E133="Assisted Merge")),A132&amp;"_SA_AZ",IF(AND(D133="Perry",OR(E133="Manual",E133="Assisted Manual")),A132&amp;"_PB",IF(AND(D133="Perry",OR(E133="De-Novo Merge",E133="Assisted Merge")),A132&amp;"_SA_PB",IF(AND(D133="Gina",OR(E133="Manual",E133="Assisted Manual")),A132&amp;"_GB",IF(AND(D133="Gina",OR(E133="De-Novo Merge",E133="Assisted Merge")),A132&amp;"_SA_GB",IF(AND(D133="Cameron",OR(E133="Manual",E133="Assisted Manual")),A132&amp;"_CA",IF(AND(D133="Cameron",OR(E133="De-Novo Merge",E133="Assisted Merge")),A132&amp;"_SA_CA",IF(AND(D133="Bruno",OR(E133="Manual",E133="Assisted Manual")),A132&amp;"_BD",IF(AND(D133="Bruno",OR(E133="De-Novo Merge",E133="Assisted Merge")),A132&amp;"_SA_BD",IF(AND(D133="Daniel",OR(E133="Manual",E133="Assisted Manual")),A132&amp;"_DR",IF(AND(D133="Daniel",OR(E133="De-Novo Merge",E133="Assisted Merge")),A132&amp;"_SA_DR",IF(AND(D133="Monet",OR(E133="Manual",E133="Assisted Manual")),A132&amp;"_MW",IF(AND(D133="Monet",OR(E133="De-Novo Merge",E133="Assisted Merge")),A132&amp;"_SA_MW",""))))))))))))))</f>
        <v/>
      </c>
      <c r="G133" s="89"/>
      <c r="H133" s="89"/>
      <c r="I133" s="116"/>
      <c r="J133" s="87" t="str">
        <f>IF(AND(NOT(OR(G133="",G133="Ø")),H133=""),"In Progress",IF(AND(NOT(OR(H133="Ø",H133="")),NOT(OR(G133="Ø",G133=""))),"Completed",IF(AND(NOT(A132=""),NOT(OR(D133="",D133="???")),G133=""),"Waiting",IF(D133="???","Waiting",""))))</f>
        <v/>
      </c>
      <c r="K133" s="116"/>
      <c r="L133" s="116"/>
      <c r="M133" s="4"/>
      <c r="N133" s="121"/>
      <c r="O133" s="116"/>
    </row>
    <row r="134" spans="1:15" x14ac:dyDescent="0.25">
      <c r="A134" s="116" t="s">
        <v>1607</v>
      </c>
      <c r="B134" s="117" t="s">
        <v>1608</v>
      </c>
      <c r="C134" s="116" t="s">
        <v>669</v>
      </c>
      <c r="D134" s="87" t="s">
        <v>23</v>
      </c>
      <c r="E134" s="87" t="s">
        <v>24</v>
      </c>
      <c r="F134" s="7" t="str">
        <f>IF(AND(D134="Amina",OR(E134="Manual",E134="Assisted Manual")),A134&amp;"_AZ",IF(AND(D134="Amina",OR(E134="De-Novo Merge",E134="Assisted Merge")),A134&amp;"_SA_AZ",IF(AND(D134="Perry",OR(E134="Manual",E134="Assisted Manual")),A134&amp;"_PB",IF(AND(D134="Perry",OR(E134="De-Novo Merge",E134="Assisted Merge")),A134&amp;"_SA_PB",IF(AND(D134="Gina",OR(E134="Manual",E134="Assisted Manual")),A134&amp;"_GB",IF(AND(D134="Gina",OR(E134="De-Novo Merge",E134="Assisted Merge")),A134&amp;"_SA_GB",IF(AND(D134="Cameron",OR(E134="Manual",E134="Assisted Manual")),A134&amp;"_CA",IF(AND(D134="Cameron",OR(E134="De-Novo Merge",E134="Assisted Merge")),A134&amp;"_SA_CA",IF(AND(D134="Bruno",OR(E134="Manual",E134="Assisted Manual")),A134&amp;"_BD",IF(AND(D134="Bruno",OR(E134="De-Novo Merge",E134="Assisted Merge")),A134&amp;"_SA_BD",IF(AND(D134="Daniel",OR(E134="Manual",E134="Assisted Manual")),A134&amp;"_DR",IF(AND(D134="Daniel",OR(E134="De-Novo Merge",E134="Assisted Merge")),A134&amp;"_SA_DR",IF(AND(D134="Monet",OR(E134="Manual",E134="Assisted Manual")),A134&amp;"_MW",IF(AND(D134="Monet",OR(E134="De-Novo Merge",E134="Assisted Merge")),A134&amp;"_SA_MW",""))))))))))))))</f>
        <v>2017-05-04_G-067_CA</v>
      </c>
      <c r="G134" s="89">
        <v>42912</v>
      </c>
      <c r="H134" s="89">
        <v>42914</v>
      </c>
      <c r="I134" s="116"/>
      <c r="J134" s="87" t="str">
        <f>IF(AND(NOT(OR(G134="",G134="Ø")),H134=""),"In Progress",IF(AND(NOT(OR(H134="Ø",H134="")),NOT(OR(G134="Ø",G134=""))),"Completed",IF(AND(NOT(A134=""),NOT(OR(D134="",D134="???")),G134=""),"Waiting",IF(D134="???","Waiting",""))))</f>
        <v>Completed</v>
      </c>
      <c r="K134" s="116" t="s">
        <v>0</v>
      </c>
      <c r="L134" s="116" t="s">
        <v>0</v>
      </c>
      <c r="M134" s="4" t="s">
        <v>1609</v>
      </c>
      <c r="N134" s="121" t="s">
        <v>25</v>
      </c>
      <c r="O134" s="116" t="s">
        <v>1610</v>
      </c>
    </row>
    <row r="135" spans="1:15" x14ac:dyDescent="0.25">
      <c r="A135" s="116"/>
      <c r="B135" s="116"/>
      <c r="C135" s="116"/>
      <c r="D135" s="87" t="s">
        <v>187</v>
      </c>
      <c r="E135" s="87" t="s">
        <v>1379</v>
      </c>
      <c r="F135" s="7" t="str">
        <f>IF(AND(D135="Amina",OR(E135="Manual",E135="Assisted Manual")),A134&amp;"_AZ",IF(AND(D135="Amina",OR(E135="De-Novo Merge",E135="Assisted Merge")),A134&amp;"_SA_AZ",IF(AND(D135="Perry",OR(E135="Manual",E135="Assisted Manual")),A134&amp;"_PB",IF(AND(D135="Perry",OR(E135="De-Novo Merge",E135="Assisted Merge")),A134&amp;"_SA_PB",IF(AND(D135="Gina",OR(E135="Manual",E135="Assisted Manual")),A134&amp;"_GB",IF(AND(D135="Gina",OR(E135="De-Novo Merge",E135="Assisted Merge")),A134&amp;"_SA_GB",IF(AND(D135="Cameron",OR(E135="Manual",E135="Assisted Manual")),A134&amp;"_CA",IF(AND(D135="Cameron",OR(E135="De-Novo Merge",E135="Assisted Merge")),A134&amp;"_SA_CA",IF(AND(D135="Bruno",OR(E135="Manual",E135="Assisted Manual")),A134&amp;"_BD",IF(AND(D135="Bruno",OR(E135="De-Novo Merge",E135="Assisted Merge")),A134&amp;"_SA_BD",IF(AND(D135="Daniel",OR(E135="Manual",E135="Assisted Manual")),A134&amp;"_DR",IF(AND(D135="Daniel",OR(E135="De-Novo Merge",E135="Assisted Merge")),A134&amp;"_SA_DR",IF(AND(D135="Monet",OR(E135="Manual",E135="Assisted Manual")),A134&amp;"_MW",IF(AND(D135="Monet",OR(E135="De-Novo Merge",E135="Assisted Merge")),A134&amp;"_SA_MW",""))))))))))))))</f>
        <v>2017-05-04_G-067_SA_MW</v>
      </c>
      <c r="G135" s="89">
        <v>42958</v>
      </c>
      <c r="H135" s="89">
        <v>42961</v>
      </c>
      <c r="I135" s="116"/>
      <c r="J135" s="87" t="str">
        <f>IF(AND(NOT(OR(G135="",G135="Ø")),H135=""),"In Progress",IF(AND(NOT(OR(H135="Ø",H135="")),NOT(OR(G135="Ø",G135=""))),"Completed",IF(AND(NOT(A134=""),NOT(OR(D135="",D135="???")),G135=""),"Waiting",IF(D135="???","Waiting",""))))</f>
        <v>Completed</v>
      </c>
      <c r="K135" s="116"/>
      <c r="L135" s="116"/>
      <c r="M135" s="4"/>
      <c r="N135" s="121"/>
      <c r="O135" s="116"/>
    </row>
    <row r="136" spans="1:15" x14ac:dyDescent="0.25">
      <c r="A136" s="116"/>
      <c r="B136" s="117"/>
      <c r="C136" s="116"/>
      <c r="D136" s="87"/>
      <c r="E136" s="87"/>
      <c r="F136" s="7"/>
      <c r="G136" s="89"/>
      <c r="H136" s="89"/>
      <c r="I136" s="116"/>
      <c r="J136" s="87"/>
      <c r="K136" s="116"/>
      <c r="L136" s="116"/>
      <c r="M136" s="4"/>
      <c r="N136" s="121" t="str">
        <f>IF(OR(K136="Untraceable",K136="Incomplete"),"No",IF(K136="Completed","In Progress",""))</f>
        <v/>
      </c>
      <c r="O136" s="116"/>
    </row>
    <row r="137" spans="1:15" x14ac:dyDescent="0.25">
      <c r="A137" s="116"/>
      <c r="B137" s="116"/>
      <c r="C137" s="116"/>
      <c r="D137" s="87"/>
      <c r="E137" s="87"/>
      <c r="F137" s="7"/>
      <c r="G137" s="89"/>
      <c r="H137" s="89"/>
      <c r="I137" s="116"/>
      <c r="J137" s="87"/>
      <c r="K137" s="116"/>
      <c r="L137" s="116"/>
      <c r="M137" s="4"/>
      <c r="N137" s="121"/>
      <c r="O137" s="116"/>
    </row>
    <row r="138" spans="1:15" x14ac:dyDescent="0.25">
      <c r="A138" s="116" t="s">
        <v>1611</v>
      </c>
      <c r="B138" s="117" t="s">
        <v>1612</v>
      </c>
      <c r="C138" s="116" t="s">
        <v>669</v>
      </c>
      <c r="D138" s="87" t="s">
        <v>113</v>
      </c>
      <c r="E138" s="87" t="s">
        <v>24</v>
      </c>
      <c r="F138" s="7" t="str">
        <f>IF(AND(D138="Amina",OR(E138="Manual",E138="Assisted Manual")),A138&amp;"_AZ",IF(AND(D138="Amina",OR(E138="De-Novo Merge",E138="Assisted Merge")),A138&amp;"_SA_AZ",IF(AND(D138="Perry",OR(E138="Manual",E138="Assisted Manual")),A138&amp;"_PB",IF(AND(D138="Perry",OR(E138="De-Novo Merge",E138="Assisted Merge")),A138&amp;"_SA_PB",IF(AND(D138="Gina",OR(E138="Manual",E138="Assisted Manual")),A138&amp;"_GB",IF(AND(D138="Gina",OR(E138="De-Novo Merge",E138="Assisted Merge")),A138&amp;"_SA_GB",IF(AND(D138="Cameron",OR(E138="Manual",E138="Assisted Manual")),A138&amp;"_CA",IF(AND(D138="Cameron",OR(E138="De-Novo Merge",E138="Assisted Merge")),A138&amp;"_SA_CA",IF(AND(D138="Bruno",OR(E138="Manual",E138="Assisted Manual")),A138&amp;"_BD",IF(AND(D138="Bruno",OR(E138="De-Novo Merge",E138="Assisted Merge")),A138&amp;"_SA_BD",IF(AND(D138="Daniel",OR(E138="Manual",E138="Assisted Manual")),A138&amp;"_DR",IF(AND(D138="Daniel",OR(E138="De-Novo Merge",E138="Assisted Merge")),A138&amp;"_SA_DR",IF(AND(D138="Monet",OR(E138="Manual",E138="Assisted Manual")),A138&amp;"_MW",IF(AND(D138="Monet",OR(E138="De-Novo Merge",E138="Assisted Merge")),A138&amp;"_SA_MW",""))))))))))))))</f>
        <v>2017-05-04_G-069_DR</v>
      </c>
      <c r="G138" s="89">
        <v>42922</v>
      </c>
      <c r="H138" s="89">
        <v>42926</v>
      </c>
      <c r="I138" s="116"/>
      <c r="J138" s="87" t="str">
        <f>IF(AND(NOT(OR(G138="",G138="Ø")),H138=""),"In Progress",IF(AND(NOT(OR(H138="Ø",H138="")),NOT(OR(G138="Ø",G138=""))),"Completed",IF(AND(NOT(A138=""),NOT(OR(D138="",D138="???")),G138=""),"Waiting",IF(D138="???","Waiting",""))))</f>
        <v>Completed</v>
      </c>
      <c r="K138" s="116" t="s">
        <v>0</v>
      </c>
      <c r="L138" s="116" t="s">
        <v>0</v>
      </c>
      <c r="M138" s="4" t="s">
        <v>1613</v>
      </c>
      <c r="N138" s="121" t="s">
        <v>25</v>
      </c>
      <c r="O138" s="116" t="s">
        <v>1614</v>
      </c>
    </row>
    <row r="139" spans="1:15" x14ac:dyDescent="0.25">
      <c r="A139" s="116"/>
      <c r="B139" s="116"/>
      <c r="C139" s="116"/>
      <c r="D139" s="87" t="s">
        <v>27</v>
      </c>
      <c r="E139" s="87" t="s">
        <v>24</v>
      </c>
      <c r="F139" s="7" t="str">
        <f>IF(AND(D139="Amina",OR(E139="Manual",E139="Assisted Manual")),A138&amp;"_AZ",IF(AND(D139="Amina",OR(E139="De-Novo Merge",E139="Assisted Merge")),A138&amp;"_SA_AZ",IF(AND(D139="Perry",OR(E139="Manual",E139="Assisted Manual")),A138&amp;"_PB",IF(AND(D139="Perry",OR(E139="De-Novo Merge",E139="Assisted Merge")),A138&amp;"_SA_PB",IF(AND(D139="Gina",OR(E139="Manual",E139="Assisted Manual")),A138&amp;"_GB",IF(AND(D139="Gina",OR(E139="De-Novo Merge",E139="Assisted Merge")),A138&amp;"_SA_GB",IF(AND(D139="Cameron",OR(E139="Manual",E139="Assisted Manual")),A138&amp;"_CA",IF(AND(D139="Cameron",OR(E139="De-Novo Merge",E139="Assisted Merge")),A138&amp;"_SA_CA",IF(AND(D139="Bruno",OR(E139="Manual",E139="Assisted Manual")),A138&amp;"_BD",IF(AND(D139="Bruno",OR(E139="De-Novo Merge",E139="Assisted Merge")),A138&amp;"_SA_BD",IF(AND(D139="Daniel",OR(E139="Manual",E139="Assisted Manual")),A138&amp;"_DR",IF(AND(D139="Daniel",OR(E139="De-Novo Merge",E139="Assisted Merge")),A138&amp;"_SA_DR",IF(AND(D139="Monet",OR(E139="Manual",E139="Assisted Manual")),A138&amp;"_MW",IF(AND(D139="Monet",OR(E139="De-Novo Merge",E139="Assisted Merge")),A138&amp;"_SA_MW",""))))))))))))))</f>
        <v>2017-05-04_G-069_GB</v>
      </c>
      <c r="G139" s="89">
        <v>42957</v>
      </c>
      <c r="H139" s="89">
        <v>42962</v>
      </c>
      <c r="I139" s="116"/>
      <c r="J139" s="87" t="str">
        <f>IF(AND(NOT(OR(G139="",G139="Ø")),H139=""),"In Progress",IF(AND(NOT(OR(H139="Ø",H139="")),NOT(OR(G139="Ø",G139=""))),"Completed",IF(AND(NOT(A138=""),NOT(OR(D139="",D139="???")),G139=""),"Waiting",IF(D139="???","Waiting",""))))</f>
        <v>Completed</v>
      </c>
      <c r="K139" s="116"/>
      <c r="L139" s="116"/>
      <c r="M139" s="4" t="s">
        <v>1615</v>
      </c>
      <c r="N139" s="121"/>
      <c r="O139" s="116"/>
    </row>
    <row r="140" spans="1:15" x14ac:dyDescent="0.25">
      <c r="A140" s="116" t="s">
        <v>1616</v>
      </c>
      <c r="B140" s="117" t="s">
        <v>1617</v>
      </c>
      <c r="C140" s="116" t="s">
        <v>669</v>
      </c>
      <c r="D140" s="87" t="s">
        <v>113</v>
      </c>
      <c r="E140" s="87" t="s">
        <v>24</v>
      </c>
      <c r="F140" s="7" t="str">
        <f>IF(AND(D140="Amina",OR(E140="Manual",E140="Assisted Manual")),A140&amp;"_AZ",IF(AND(D140="Amina",OR(E140="De-Novo Merge",E140="Assisted Merge")),A140&amp;"_SA_AZ",IF(AND(D140="Perry",OR(E140="Manual",E140="Assisted Manual")),A140&amp;"_PB",IF(AND(D140="Perry",OR(E140="De-Novo Merge",E140="Assisted Merge")),A140&amp;"_SA_PB",IF(AND(D140="Gina",OR(E140="Manual",E140="Assisted Manual")),A140&amp;"_GB",IF(AND(D140="Gina",OR(E140="De-Novo Merge",E140="Assisted Merge")),A140&amp;"_SA_GB",IF(AND(D140="Cameron",OR(E140="Manual",E140="Assisted Manual")),A140&amp;"_CA",IF(AND(D140="Cameron",OR(E140="De-Novo Merge",E140="Assisted Merge")),A140&amp;"_SA_CA",IF(AND(D140="Bruno",OR(E140="Manual",E140="Assisted Manual")),A140&amp;"_BD",IF(AND(D140="Bruno",OR(E140="De-Novo Merge",E140="Assisted Merge")),A140&amp;"_SA_BD",IF(AND(D140="Daniel",OR(E140="Manual",E140="Assisted Manual")),A140&amp;"_DR",IF(AND(D140="Daniel",OR(E140="De-Novo Merge",E140="Assisted Merge")),A140&amp;"_SA_DR",IF(AND(D140="Monet",OR(E140="Manual",E140="Assisted Manual")),A140&amp;"_MW",IF(AND(D140="Monet",OR(E140="De-Novo Merge",E140="Assisted Merge")),A140&amp;"_SA_MW",""))))))))))))))</f>
        <v>2017-05-04_G-070_DR</v>
      </c>
      <c r="G140" s="89">
        <v>42922</v>
      </c>
      <c r="H140" s="89">
        <v>42922</v>
      </c>
      <c r="I140" s="118">
        <v>42962</v>
      </c>
      <c r="J140" s="87" t="s">
        <v>0</v>
      </c>
      <c r="K140" s="116" t="s">
        <v>2</v>
      </c>
      <c r="L140" s="116" t="s">
        <v>0</v>
      </c>
      <c r="M140" s="4" t="s">
        <v>1618</v>
      </c>
      <c r="N140" s="121" t="str">
        <f>IF(OR(K140="Untraceable",K140="Incomplete"),"No",IF(K140="Completed","In Progress",""))</f>
        <v>No</v>
      </c>
      <c r="O140" s="116"/>
    </row>
    <row r="141" spans="1:15" x14ac:dyDescent="0.25">
      <c r="A141" s="116"/>
      <c r="B141" s="116"/>
      <c r="C141" s="116"/>
      <c r="D141" s="87" t="s">
        <v>23</v>
      </c>
      <c r="E141" s="87" t="s">
        <v>24</v>
      </c>
      <c r="F141" s="7" t="str">
        <f>IF(AND(D141="Amina",OR(E141="Manual",E141="Assisted Manual")),A140&amp;"_AZ",IF(AND(D141="Amina",OR(E141="De-Novo Merge",E141="Assisted Merge")),A140&amp;"_SA_AZ",IF(AND(D141="Perry",OR(E141="Manual",E141="Assisted Manual")),A140&amp;"_PB",IF(AND(D141="Perry",OR(E141="De-Novo Merge",E141="Assisted Merge")),A140&amp;"_SA_PB",IF(AND(D141="Gina",OR(E141="Manual",E141="Assisted Manual")),A140&amp;"_GB",IF(AND(D141="Gina",OR(E141="De-Novo Merge",E141="Assisted Merge")),A140&amp;"_SA_GB",IF(AND(D141="Cameron",OR(E141="Manual",E141="Assisted Manual")),A140&amp;"_CA",IF(AND(D141="Cameron",OR(E141="De-Novo Merge",E141="Assisted Merge")),A140&amp;"_SA_CA",IF(AND(D141="Bruno",OR(E141="Manual",E141="Assisted Manual")),A140&amp;"_BD",IF(AND(D141="Bruno",OR(E141="De-Novo Merge",E141="Assisted Merge")),A140&amp;"_SA_BD",IF(AND(D141="Daniel",OR(E141="Manual",E141="Assisted Manual")),A140&amp;"_DR",IF(AND(D141="Daniel",OR(E141="De-Novo Merge",E141="Assisted Merge")),A140&amp;"_SA_DR",IF(AND(D141="Monet",OR(E141="Manual",E141="Assisted Manual")),A140&amp;"_MW",IF(AND(D141="Monet",OR(E141="De-Novo Merge",E141="Assisted Merge")),A140&amp;"_SA_MW",""))))))))))))))</f>
        <v>2017-05-04_G-070_CA</v>
      </c>
      <c r="G141" s="89">
        <v>42957</v>
      </c>
      <c r="H141" s="89">
        <v>42957</v>
      </c>
      <c r="I141" s="116"/>
      <c r="J141" s="87" t="s">
        <v>0</v>
      </c>
      <c r="K141" s="116"/>
      <c r="L141" s="116"/>
      <c r="M141" s="4" t="s">
        <v>1619</v>
      </c>
      <c r="N141" s="121"/>
      <c r="O141" s="116"/>
    </row>
    <row r="142" spans="1:15" x14ac:dyDescent="0.25">
      <c r="A142" s="116" t="s">
        <v>1620</v>
      </c>
      <c r="B142" s="117" t="s">
        <v>1621</v>
      </c>
      <c r="C142" s="116" t="s">
        <v>669</v>
      </c>
      <c r="D142" s="87" t="s">
        <v>187</v>
      </c>
      <c r="E142" s="87" t="s">
        <v>1399</v>
      </c>
      <c r="F142" s="7" t="str">
        <f>IF(AND(D142="Amina",OR(E142="Manual",E142="Assisted Manual")),A142&amp;"_AZ",IF(AND(D142="Amina",OR(E142="De-Novo Merge",E142="Assisted Merge")),A142&amp;"_SA_AZ",IF(AND(D142="Perry",OR(E142="Manual",E142="Assisted Manual")),A142&amp;"_PB",IF(AND(D142="Perry",OR(E142="De-Novo Merge",E142="Assisted Merge")),A142&amp;"_SA_PB",IF(AND(D142="Gina",OR(E142="Manual",E142="Assisted Manual")),A142&amp;"_GB",IF(AND(D142="Gina",OR(E142="De-Novo Merge",E142="Assisted Merge")),A142&amp;"_SA_GB",IF(AND(D142="Cameron",OR(E142="Manual",E142="Assisted Manual")),A142&amp;"_CA",IF(AND(D142="Cameron",OR(E142="De-Novo Merge",E142="Assisted Merge")),A142&amp;"_SA_CA",IF(AND(D142="Bruno",OR(E142="Manual",E142="Assisted Manual")),A142&amp;"_BD",IF(AND(D142="Bruno",OR(E142="De-Novo Merge",E142="Assisted Merge")),A142&amp;"_SA_BD",IF(AND(D142="Daniel",OR(E142="Manual",E142="Assisted Manual")),A142&amp;"_DR",IF(AND(D142="Daniel",OR(E142="De-Novo Merge",E142="Assisted Merge")),A142&amp;"_SA_DR",IF(AND(D142="Monet",OR(E142="Manual",E142="Assisted Manual")),A142&amp;"_MW",IF(AND(D142="Monet",OR(E142="De-Novo Merge",E142="Assisted Merge")),A142&amp;"_SA_MW",""))))))))))))))</f>
        <v>2017-05-04_G-071_SA_MW</v>
      </c>
      <c r="G142" s="89">
        <v>42908</v>
      </c>
      <c r="H142" s="89">
        <v>42913</v>
      </c>
      <c r="I142" s="116"/>
      <c r="J142" s="87" t="str">
        <f>IF(AND(NOT(OR(G142="",G142="Ø")),H142=""),"In Progress",IF(AND(NOT(OR(H142="Ø",H142="")),NOT(OR(G142="Ø",G142=""))),"Completed",IF(AND(NOT(A142=""),NOT(OR(D142="",D142="???")),G142=""),"Waiting",IF(D142="???","Waiting",""))))</f>
        <v>Completed</v>
      </c>
      <c r="K142" s="116" t="s">
        <v>0</v>
      </c>
      <c r="L142" s="116" t="s">
        <v>0</v>
      </c>
      <c r="M142" s="4"/>
      <c r="N142" s="121" t="s">
        <v>25</v>
      </c>
      <c r="O142" s="116" t="s">
        <v>1622</v>
      </c>
    </row>
    <row r="143" spans="1:15" x14ac:dyDescent="0.25">
      <c r="A143" s="116"/>
      <c r="B143" s="116"/>
      <c r="C143" s="116"/>
      <c r="D143" s="87" t="s">
        <v>23</v>
      </c>
      <c r="E143" s="87" t="s">
        <v>1512</v>
      </c>
      <c r="F143" s="7" t="str">
        <f>IF(AND(D143="Amina",OR(E143="Manual",E143="Assisted Manual")),A142&amp;"_AZ",IF(AND(D143="Amina",OR(E143="De-Novo Merge",E143="Assisted Merge")),A142&amp;"_SA_AZ",IF(AND(D143="Perry",OR(E143="Manual",E143="Assisted Manual")),A142&amp;"_PB",IF(AND(D143="Perry",OR(E143="De-Novo Merge",E143="Assisted Merge")),A142&amp;"_SA_PB",IF(AND(D143="Gina",OR(E143="Manual",E143="Assisted Manual")),A142&amp;"_GB",IF(AND(D143="Gina",OR(E143="De-Novo Merge",E143="Assisted Merge")),A142&amp;"_SA_GB",IF(AND(D143="Cameron",OR(E143="Manual",E143="Assisted Manual")),A142&amp;"_CA",IF(AND(D143="Cameron",OR(E143="De-Novo Merge",E143="Assisted Merge")),A142&amp;"_SA_CA",IF(AND(D143="Bruno",OR(E143="Manual",E143="Assisted Manual")),A142&amp;"_BD",IF(AND(D143="Bruno",OR(E143="De-Novo Merge",E143="Assisted Merge")),A142&amp;"_SA_BD",IF(AND(D143="Daniel",OR(E143="Manual",E143="Assisted Manual")),A142&amp;"_DR",IF(AND(D143="Daniel",OR(E143="De-Novo Merge",E143="Assisted Merge")),A142&amp;"_SA_DR",IF(AND(D143="Monet",OR(E143="Manual",E143="Assisted Manual")),A142&amp;"_MW",IF(AND(D143="Monet",OR(E143="De-Novo Merge",E143="Assisted Merge")),A142&amp;"_SA_MW",""))))))))))))))</f>
        <v>2017-05-04_G-071_CA</v>
      </c>
      <c r="G143" s="89">
        <v>42924</v>
      </c>
      <c r="H143" s="89">
        <v>42926</v>
      </c>
      <c r="I143" s="116"/>
      <c r="J143" s="87" t="str">
        <f>IF(AND(NOT(OR(G143="",G143="Ø")),H143=""),"In Progress",IF(AND(NOT(OR(H143="Ø",H143="")),NOT(OR(G143="Ø",G143=""))),"Completed",IF(AND(NOT(A142=""),NOT(OR(D143="",D143="???")),G143=""),"Waiting",IF(D143="???","Waiting",""))))</f>
        <v>Completed</v>
      </c>
      <c r="K143" s="116"/>
      <c r="L143" s="116"/>
      <c r="M143" s="4" t="s">
        <v>1623</v>
      </c>
      <c r="N143" s="121"/>
      <c r="O143" s="116"/>
    </row>
    <row r="144" spans="1:15" x14ac:dyDescent="0.25">
      <c r="A144" s="116" t="s">
        <v>1624</v>
      </c>
      <c r="B144" s="117" t="s">
        <v>1625</v>
      </c>
      <c r="C144" s="116" t="s">
        <v>669</v>
      </c>
      <c r="D144" s="87" t="s">
        <v>23</v>
      </c>
      <c r="E144" s="87" t="s">
        <v>1399</v>
      </c>
      <c r="F144" s="7" t="str">
        <f>IF(AND(D144="Amina",OR(E144="Manual",E144="Assisted Manual")),A144&amp;"_AZ",IF(AND(D144="Amina",OR(E144="De-Novo Merge",E144="Assisted Merge")),A144&amp;"_SA_AZ",IF(AND(D144="Perry",OR(E144="Manual",E144="Assisted Manual")),A144&amp;"_PB",IF(AND(D144="Perry",OR(E144="De-Novo Merge",E144="Assisted Merge")),A144&amp;"_SA_PB",IF(AND(D144="Gina",OR(E144="Manual",E144="Assisted Manual")),A144&amp;"_GB",IF(AND(D144="Gina",OR(E144="De-Novo Merge",E144="Assisted Merge")),A144&amp;"_SA_GB",IF(AND(D144="Cameron",OR(E144="Manual",E144="Assisted Manual")),A144&amp;"_CA",IF(AND(D144="Cameron",OR(E144="De-Novo Merge",E144="Assisted Merge")),A144&amp;"_SA_CA",IF(AND(D144="Bruno",OR(E144="Manual",E144="Assisted Manual")),A144&amp;"_BD",IF(AND(D144="Bruno",OR(E144="De-Novo Merge",E144="Assisted Merge")),A144&amp;"_SA_BD",IF(AND(D144="Daniel",OR(E144="Manual",E144="Assisted Manual")),A144&amp;"_DR",IF(AND(D144="Daniel",OR(E144="De-Novo Merge",E144="Assisted Merge")),A144&amp;"_SA_DR",IF(AND(D144="Monet",OR(E144="Manual",E144="Assisted Manual")),A144&amp;"_MW",IF(AND(D144="Monet",OR(E144="De-Novo Merge",E144="Assisted Merge")),A144&amp;"_SA_MW",""))))))))))))))</f>
        <v>2017-05-04_G-072_SA_CA</v>
      </c>
      <c r="G144" s="89">
        <v>42906</v>
      </c>
      <c r="H144" s="89">
        <v>75779</v>
      </c>
      <c r="I144" s="118">
        <v>42929</v>
      </c>
      <c r="J144" s="87" t="str">
        <f>IF(AND(NOT(OR(G144="",G144="Ø")),H144=""),"In Progress",IF(AND(NOT(OR(H144="Ø",H144="")),NOT(OR(G144="Ø",G144=""))),"Completed",IF(AND(NOT(A144=""),NOT(OR(D144="",D144="???")),G144=""),"Waiting",IF(D144="???","Waiting",""))))</f>
        <v>Completed</v>
      </c>
      <c r="K144" s="116" t="str">
        <f>IF(AND(NOT(OR(H144="Ø",H144="")),I144="Split"),"In Progress",IF(AND(NOT(OR(H144="Ø",H144="")),I144="Needs to be Split"),"Waiting",IF(AND(J144="Review",J145="Review"),"Review",IF(OR(AND(J144="Review",J145="Incomplete"),AND(J144="Incomplete",J145="Review")),"Review",IF(OR(AND(J144="Untraceable",J145="Review"),AND(J144="Review",J145="Untraceable")),"Review",IF(OR(AND(J144="Review",J145="Completed"),AND(J144="Completed",J145="Review")),"Review",IF(OR(AND(J144="Other",J145="Review"),AND(J144="Review",J145="Other")),"Review",IF(OR(AND(J144="Other",J145="Incomplete"),AND(J144="Incomplete",J145="Other")),"Review",IF(OR(AND(J144="Other",J145="Untraceable"),AND(J144="Untraceable",J145="Other")),"Review",IF(OR(AND(J144="Other",J145="Completed"),AND(J144="Completed",J145="Other")),"Review",IF(AND(J144="Waiting",J145="Waiting"),"Waiting",IF(OR(AND(J144="Review",J145="Waiting"),AND(J144="Waiting",J145="Review")),"Waiting",IF(OR(AND(J144="Other",J145="Waiting"),AND(J144="Waiting",J145="Other")),"Waiting",IF(OR(AND(J144="Incomplete",J145="Waiting"),AND(J144="Waiting",J145="Incomplete")),"Waiting",IF(OR(AND(J144="Completed",J145="Waiting"),AND(J144="Waiting",J145="Completed")),"Waiting",IF(OR(J144="In Progress",J145="In Progress"),"In Progress",IF(OR(AND(J144="Completed",J145="Untraceable"),AND(J144="Untraceable",J145="Completed")),"Review",IF(OR(AND(J144="Completed",J145="Incomplete"),AND(J144="Incomplete",J145="Completed")),"Review",IF(OR(AND(J144="Incomplete",J145="Untraceable"),AND(J144="Untraceable",J145="Incomplete")),"Untraceable",IF(AND(NOT(OR(H144="Ø",H144="")),NOT(OR(H145="Ø",H145="")),I144=""),"In Progress",IF(AND(J144="Untraceable",J145="Untraceable"),"Untraceable",IF(AND(NOT(OR(H144="Ø",H144="")),NOT(OR(H145="Ø",H145="")),NOT(OR(I144="Ø",I144="",I144="Split",I144="Needs to be Split"))),"Completed",IF(AND(J144="Incomplete",J145="Incomplete"),"Incomplete",IF(AND(J144="Other",J145="Other"),"Review",IF(AND(J144="Untraceable",J145=""),"Untraceable","")))))))))))))))))))))))))</f>
        <v>Completed</v>
      </c>
      <c r="L144" s="116" t="s">
        <v>0</v>
      </c>
      <c r="M144" s="4" t="s">
        <v>1623</v>
      </c>
      <c r="N144" s="121" t="s">
        <v>25</v>
      </c>
      <c r="O144" s="116" t="s">
        <v>1626</v>
      </c>
    </row>
    <row r="145" spans="1:15" x14ac:dyDescent="0.25">
      <c r="A145" s="116"/>
      <c r="B145" s="116"/>
      <c r="C145" s="116"/>
      <c r="D145" s="87" t="s">
        <v>187</v>
      </c>
      <c r="E145" s="87" t="s">
        <v>24</v>
      </c>
      <c r="F145" s="7" t="str">
        <f>IF(AND(D145="Amina",OR(E145="Manual",E145="Assisted Manual")),A144&amp;"_AZ",IF(AND(D145="Amina",OR(E145="De-Novo Merge",E145="Assisted Merge")),A144&amp;"_SA_AZ",IF(AND(D145="Perry",OR(E145="Manual",E145="Assisted Manual")),A144&amp;"_PB",IF(AND(D145="Perry",OR(E145="De-Novo Merge",E145="Assisted Merge")),A144&amp;"_SA_PB",IF(AND(D145="Gina",OR(E145="Manual",E145="Assisted Manual")),A144&amp;"_GB",IF(AND(D145="Gina",OR(E145="De-Novo Merge",E145="Assisted Merge")),A144&amp;"_SA_GB",IF(AND(D145="Cameron",OR(E145="Manual",E145="Assisted Manual")),A144&amp;"_CA",IF(AND(D145="Cameron",OR(E145="De-Novo Merge",E145="Assisted Merge")),A144&amp;"_SA_CA",IF(AND(D145="Bruno",OR(E145="Manual",E145="Assisted Manual")),A144&amp;"_BD",IF(AND(D145="Bruno",OR(E145="De-Novo Merge",E145="Assisted Merge")),A144&amp;"_SA_BD",IF(AND(D145="Daniel",OR(E145="Manual",E145="Assisted Manual")),A144&amp;"_DR",IF(AND(D145="Daniel",OR(E145="De-Novo Merge",E145="Assisted Merge")),A144&amp;"_SA_DR",IF(AND(D145="Monet",OR(E145="Manual",E145="Assisted Manual")),A144&amp;"_MW",IF(AND(D145="Monet",OR(E145="De-Novo Merge",E145="Assisted Merge")),A144&amp;"_SA_MW",""))))))))))))))</f>
        <v>2017-05-04_G-072_MW</v>
      </c>
      <c r="G145" s="89">
        <v>42926</v>
      </c>
      <c r="H145" s="89">
        <v>42928</v>
      </c>
      <c r="I145" s="116"/>
      <c r="J145" s="87" t="str">
        <f>IF(AND(NOT(OR(G145="",G145="Ø")),H145=""),"In Progress",IF(AND(NOT(OR(H145="Ø",H145="")),NOT(OR(G145="Ø",G145=""))),"Completed",IF(AND(NOT(A144=""),NOT(OR(D145="",D145="???")),G145=""),"Waiting",IF(D145="???","Waiting",""))))</f>
        <v>Completed</v>
      </c>
      <c r="K145" s="116"/>
      <c r="L145" s="116"/>
      <c r="M145" s="4"/>
      <c r="N145" s="121"/>
      <c r="O145" s="116"/>
    </row>
    <row r="146" spans="1:15" x14ac:dyDescent="0.25">
      <c r="A146" s="124" t="s">
        <v>1627</v>
      </c>
      <c r="B146" s="116" t="s">
        <v>1628</v>
      </c>
      <c r="C146" s="116" t="s">
        <v>1629</v>
      </c>
      <c r="D146" s="87" t="s">
        <v>113</v>
      </c>
      <c r="E146" s="87" t="s">
        <v>24</v>
      </c>
      <c r="F146" s="7" t="str">
        <f>IF(AND(D146="Amina",OR(E146="Manual",E146="Assisted Manual")),A146&amp;"_AZ",IF(AND(D146="Amina",OR(E146="De-Novo Merge",E146="Assisted Merge")),A146&amp;"_SA_AZ",IF(AND(D146="Perry",OR(E146="Manual",E146="Assisted Manual")),A146&amp;"_PB",IF(AND(D146="Perry",OR(E146="De-Novo Merge",E146="Assisted Merge")),A146&amp;"_SA_PB",IF(AND(D146="Gina",OR(E146="Manual",E146="Assisted Manual")),A146&amp;"_GB",IF(AND(D146="Gina",OR(E146="De-Novo Merge",E146="Assisted Merge")),A146&amp;"_SA_GB",IF(AND(D146="Cameron",OR(E146="Manual",E146="Assisted Manual")),A146&amp;"_CA",IF(AND(D146="Cameron",OR(E146="De-Novo Merge",E146="Assisted Merge")),A146&amp;"_SA_CA",IF(AND(D146="Bruno",OR(E146="Manual",E146="Assisted Manual")),A146&amp;"_BD",IF(AND(D146="Bruno",OR(E146="De-Novo Merge",E146="Assisted Merge")),A146&amp;"_SA_BD",IF(AND(D146="Daniel",OR(E146="Manual",E146="Assisted Manual")),A146&amp;"_DR",IF(AND(D146="Daniel",OR(E146="De-Novo Merge",E146="Assisted Merge")),A146&amp;"_SA_DR",IF(AND(D146="Monet",OR(E146="Manual",E146="Assisted Manual")),A146&amp;"_MW",IF(AND(D146="Monet",OR(E146="De-Novo Merge",E146="Assisted Merge")),A146&amp;"_SA_MW",""))))))))))))))</f>
        <v>2017-05-04_R-001_DR</v>
      </c>
      <c r="G146" s="89">
        <v>42906</v>
      </c>
      <c r="H146" s="89" t="s">
        <v>51</v>
      </c>
      <c r="I146" s="116" t="str">
        <f>IF(AND(NOT(OR(H146="",H146="Ø")),NOT(OR(H147="",H147="Ø"))),"Needs to be Split","")</f>
        <v/>
      </c>
      <c r="J146" s="87" t="s">
        <v>2</v>
      </c>
      <c r="K146" s="116" t="s">
        <v>2</v>
      </c>
      <c r="L146" s="116" t="s">
        <v>190</v>
      </c>
      <c r="M146" s="4" t="s">
        <v>1630</v>
      </c>
      <c r="N146" s="121" t="str">
        <f>IF(OR(K146="Untraceable",K146="Incomplete"),"No",IF(K146="Completed","In Progress",""))</f>
        <v>No</v>
      </c>
      <c r="O146" s="116"/>
    </row>
    <row r="147" spans="1:15" x14ac:dyDescent="0.25">
      <c r="A147" s="125"/>
      <c r="B147" s="116"/>
      <c r="C147" s="116"/>
      <c r="D147" s="87"/>
      <c r="E147" s="87"/>
      <c r="F147" s="7" t="str">
        <f>IF(AND(D147="Amina",OR(E147="Manual",E147="Assisted Manual")),A146&amp;"_AZ",IF(AND(D147="Amina",OR(E147="De-Novo Merge",E147="Assisted Merge")),A146&amp;"_SA_AZ",IF(AND(D147="Perry",OR(E147="Manual",E147="Assisted Manual")),A146&amp;"_PB",IF(AND(D147="Perry",OR(E147="De-Novo Merge",E147="Assisted Merge")),A146&amp;"_SA_PB",IF(AND(D147="Gina",OR(E147="Manual",E147="Assisted Manual")),A146&amp;"_GB",IF(AND(D147="Gina",OR(E147="De-Novo Merge",E147="Assisted Merge")),A146&amp;"_SA_GB",IF(AND(D147="Cameron",OR(E147="Manual",E147="Assisted Manual")),A146&amp;"_CA",IF(AND(D147="Cameron",OR(E147="De-Novo Merge",E147="Assisted Merge")),A146&amp;"_SA_CA",IF(AND(D147="Bruno",OR(E147="Manual",E147="Assisted Manual")),A146&amp;"_BD",IF(AND(D147="Bruno",OR(E147="De-Novo Merge",E147="Assisted Merge")),A146&amp;"_SA_BD",IF(AND(D147="Daniel",OR(E147="Manual",E147="Assisted Manual")),A146&amp;"_DR",IF(AND(D147="Daniel",OR(E147="De-Novo Merge",E147="Assisted Merge")),A146&amp;"_SA_DR",IF(AND(D147="Monet",OR(E147="Manual",E147="Assisted Manual")),A146&amp;"_MW",IF(AND(D147="Monet",OR(E147="De-Novo Merge",E147="Assisted Merge")),A146&amp;"_SA_MW",""))))))))))))))</f>
        <v/>
      </c>
      <c r="G147" s="89"/>
      <c r="H147" s="89"/>
      <c r="I147" s="116"/>
      <c r="J147" s="87" t="str">
        <f>IF(AND(NOT(OR(G147="",G147="Ø")),H147=""),"In Progress",IF(AND(NOT(OR(H147="Ø",H147="")),NOT(OR(G147="Ø",G147=""))),"Completed",IF(AND(NOT(A146=""),NOT(OR(D147="",D147="???")),G147=""),"Waiting",IF(D147="???","Waiting",""))))</f>
        <v/>
      </c>
      <c r="K147" s="116"/>
      <c r="L147" s="116"/>
      <c r="M147" s="4"/>
      <c r="N147" s="121"/>
      <c r="O147" s="116"/>
    </row>
    <row r="148" spans="1:15" x14ac:dyDescent="0.25">
      <c r="A148" s="116" t="s">
        <v>1631</v>
      </c>
      <c r="B148" s="116" t="s">
        <v>1632</v>
      </c>
      <c r="C148" s="116" t="s">
        <v>1629</v>
      </c>
      <c r="D148" s="87"/>
      <c r="E148" s="87"/>
      <c r="F148" s="7" t="str">
        <f>IF(AND(D148="Amina",OR(E148="Manual",E148="Assisted Manual")),A148&amp;"_AZ",IF(AND(D148="Amina",OR(E148="De-Novo Merge",E148="Assisted Merge")),A148&amp;"_SA_AZ",IF(AND(D148="Perry",OR(E148="Manual",E148="Assisted Manual")),A148&amp;"_PB",IF(AND(D148="Perry",OR(E148="De-Novo Merge",E148="Assisted Merge")),A148&amp;"_SA_PB",IF(AND(D148="Gina",OR(E148="Manual",E148="Assisted Manual")),A148&amp;"_GB",IF(AND(D148="Gina",OR(E148="De-Novo Merge",E148="Assisted Merge")),A148&amp;"_SA_GB",IF(AND(D148="Cameron",OR(E148="Manual",E148="Assisted Manual")),A148&amp;"_CA",IF(AND(D148="Cameron",OR(E148="De-Novo Merge",E148="Assisted Merge")),A148&amp;"_SA_CA",IF(AND(D148="Bruno",OR(E148="Manual",E148="Assisted Manual")),A148&amp;"_BD",IF(AND(D148="Bruno",OR(E148="De-Novo Merge",E148="Assisted Merge")),A148&amp;"_SA_BD",IF(AND(D148="Daniel",OR(E148="Manual",E148="Assisted Manual")),A148&amp;"_DR",IF(AND(D148="Daniel",OR(E148="De-Novo Merge",E148="Assisted Merge")),A148&amp;"_SA_DR",IF(AND(D148="Monet",OR(E148="Manual",E148="Assisted Manual")),A148&amp;"_MW",IF(AND(D148="Monet",OR(E148="De-Novo Merge",E148="Assisted Merge")),A148&amp;"_SA_MW",""))))))))))))))</f>
        <v/>
      </c>
      <c r="G148" s="89"/>
      <c r="H148" s="89"/>
      <c r="I148" s="116" t="str">
        <f>IF(AND(NOT(OR(H148="",H148="Ø")),NOT(OR(H149="",H149="Ø"))),"Needs to be Split","")</f>
        <v/>
      </c>
      <c r="J148" s="87" t="s">
        <v>1</v>
      </c>
      <c r="K148" s="116" t="str">
        <f>IF(AND(NOT(OR(H148="Ø",H148="")),I148="Split"),"In Progress",IF(AND(NOT(OR(H148="Ø",H148="")),I148="Needs to be Split"),"Waiting",IF(AND(J148="Review",J149="Review"),"Review",IF(OR(AND(J148="Review",J149="Incomplete"),AND(J148="Incomplete",J149="Review")),"Review",IF(OR(AND(J148="Untraceable",J149="Review"),AND(J148="Review",J149="Untraceable")),"Review",IF(OR(AND(J148="Review",J149="Completed"),AND(J148="Completed",J149="Review")),"Review",IF(OR(AND(J148="Other",J149="Review"),AND(J148="Review",J149="Other")),"Review",IF(OR(AND(J148="Other",J149="Incomplete"),AND(J148="Incomplete",J149="Other")),"Review",IF(OR(AND(J148="Other",J149="Untraceable"),AND(J148="Untraceable",J149="Other")),"Review",IF(OR(AND(J148="Other",J149="Completed"),AND(J148="Completed",J149="Other")),"Review",IF(AND(J148="Waiting",J149="Waiting"),"Waiting",IF(OR(AND(J148="Review",J149="Waiting"),AND(J148="Waiting",J149="Review")),"Waiting",IF(OR(AND(J148="Other",J149="Waiting"),AND(J148="Waiting",J149="Other")),"Waiting",IF(OR(AND(J148="Incomplete",J149="Waiting"),AND(J148="Waiting",J149="Incomplete")),"Waiting",IF(OR(AND(J148="Completed",J149="Waiting"),AND(J148="Waiting",J149="Completed")),"Waiting",IF(OR(J148="In Progress",J149="In Progress"),"In Progress",IF(OR(AND(J148="Completed",J149="Untraceable"),AND(J148="Untraceable",J149="Completed")),"Review",IF(OR(AND(J148="Completed",J149="Incomplete"),AND(J148="Incomplete",J149="Completed")),"Review",IF(OR(AND(J148="Incomplete",J149="Untraceable"),AND(J148="Untraceable",J149="Incomplete")),"Untraceable",IF(AND(NOT(OR(H148="Ø",H148="")),NOT(OR(H149="Ø",H149="")),I148=""),"In Progress",IF(AND(J148="Untraceable",J149="Untraceable"),"Untraceable",IF(AND(NOT(OR(H148="Ø",H148="")),NOT(OR(H149="Ø",H149="")),NOT(OR(I148="Ø",I148="",I148="Split",I148="Needs to be Split"))),"Completed",IF(AND(J148="Incomplete",J149="Incomplete"),"Incomplete",IF(AND(J148="Other",J149="Other"),"Review",IF(AND(J148="Untraceable",J149=""),"Untraceable","")))))))))))))))))))))))))</f>
        <v>Untraceable</v>
      </c>
      <c r="L148" s="116" t="str">
        <f>IF(OR(K148="Untraceable"),"Ignore",IF(OR(K148="Incomplete",K148="Completed"),"Waiting",IF(OR(K148="Waiting",K148="In Progress",K148="Review",K148="Other"),"HOLD","")))</f>
        <v>Ignore</v>
      </c>
      <c r="M148" s="6"/>
      <c r="N148" s="121" t="str">
        <f>IF(OR(K148="Untraceable",K148="Incomplete"),"No",IF(K148="Completed","In Progress",""))</f>
        <v>No</v>
      </c>
      <c r="O148" s="116"/>
    </row>
    <row r="149" spans="1:15" x14ac:dyDescent="0.25">
      <c r="A149" s="116"/>
      <c r="B149" s="116"/>
      <c r="C149" s="116"/>
      <c r="D149" s="87" t="str">
        <f>IF(AND(NOT(A148=""),NOT(J148="Untraceable")),"???","")</f>
        <v/>
      </c>
      <c r="E149" s="87"/>
      <c r="F149" s="7" t="str">
        <f>IF(AND(D149="Amina",OR(E149="Manual",E149="Assisted Manual")),A148&amp;"_AZ",IF(AND(D149="Amina",OR(E149="De-Novo Merge",E149="Assisted Merge")),A148&amp;"_SA_AZ",IF(AND(D149="Perry",OR(E149="Manual",E149="Assisted Manual")),A148&amp;"_PB",IF(AND(D149="Perry",OR(E149="De-Novo Merge",E149="Assisted Merge")),A148&amp;"_SA_PB",IF(AND(D149="Gina",OR(E149="Manual",E149="Assisted Manual")),A148&amp;"_GB",IF(AND(D149="Gina",OR(E149="De-Novo Merge",E149="Assisted Merge")),A148&amp;"_SA_GB",IF(AND(D149="Cameron",OR(E149="Manual",E149="Assisted Manual")),A148&amp;"_CA",IF(AND(D149="Cameron",OR(E149="De-Novo Merge",E149="Assisted Merge")),A148&amp;"_SA_CA",IF(AND(D149="Bruno",OR(E149="Manual",E149="Assisted Manual")),A148&amp;"_BD",IF(AND(D149="Bruno",OR(E149="De-Novo Merge",E149="Assisted Merge")),A148&amp;"_SA_BD",IF(AND(D149="Daniel",OR(E149="Manual",E149="Assisted Manual")),A148&amp;"_DR",IF(AND(D149="Daniel",OR(E149="De-Novo Merge",E149="Assisted Merge")),A148&amp;"_SA_DR",IF(AND(D149="Monet",OR(E149="Manual",E149="Assisted Manual")),A148&amp;"_MW",IF(AND(D149="Monet",OR(E149="De-Novo Merge",E149="Assisted Merge")),A148&amp;"_SA_MW",""))))))))))))))</f>
        <v/>
      </c>
      <c r="G149" s="89"/>
      <c r="H149" s="89"/>
      <c r="I149" s="116"/>
      <c r="J149" s="87" t="str">
        <f>IF(AND(NOT(OR(G149="",G149="Ø")),H149=""),"In Progress",IF(AND(NOT(OR(H149="Ø",H149="")),NOT(OR(G149="Ø",G149=""))),"Completed",IF(AND(NOT(A148=""),NOT(OR(D149="",D149="???")),G149=""),"Waiting",IF(D149="???","Waiting",""))))</f>
        <v/>
      </c>
      <c r="K149" s="116"/>
      <c r="L149" s="116"/>
      <c r="M149" s="4"/>
      <c r="N149" s="121"/>
      <c r="O149" s="116"/>
    </row>
    <row r="150" spans="1:15" x14ac:dyDescent="0.25">
      <c r="A150" s="116" t="s">
        <v>1633</v>
      </c>
      <c r="B150" s="116" t="s">
        <v>1634</v>
      </c>
      <c r="C150" s="116" t="s">
        <v>1629</v>
      </c>
      <c r="D150" s="87" t="s">
        <v>113</v>
      </c>
      <c r="E150" s="87" t="s">
        <v>24</v>
      </c>
      <c r="F150" s="7" t="str">
        <f>IF(AND(D150="Amina",OR(E150="Manual",E150="Assisted Manual")),A150&amp;"_AZ",IF(AND(D150="Amina",OR(E150="De-Novo Merge",E150="Assisted Merge")),A150&amp;"_SA_AZ",IF(AND(D150="Perry",OR(E150="Manual",E150="Assisted Manual")),A150&amp;"_PB",IF(AND(D150="Perry",OR(E150="De-Novo Merge",E150="Assisted Merge")),A150&amp;"_SA_PB",IF(AND(D150="Gina",OR(E150="Manual",E150="Assisted Manual")),A150&amp;"_GB",IF(AND(D150="Gina",OR(E150="De-Novo Merge",E150="Assisted Merge")),A150&amp;"_SA_GB",IF(AND(D150="Cameron",OR(E150="Manual",E150="Assisted Manual")),A150&amp;"_CA",IF(AND(D150="Cameron",OR(E150="De-Novo Merge",E150="Assisted Merge")),A150&amp;"_SA_CA",IF(AND(D150="Bruno",OR(E150="Manual",E150="Assisted Manual")),A150&amp;"_BD",IF(AND(D150="Bruno",OR(E150="De-Novo Merge",E150="Assisted Merge")),A150&amp;"_SA_BD",IF(AND(D150="Daniel",OR(E150="Manual",E150="Assisted Manual")),A150&amp;"_DR",IF(AND(D150="Daniel",OR(E150="De-Novo Merge",E150="Assisted Merge")),A150&amp;"_SA_DR",IF(AND(D150="Monet",OR(E150="Manual",E150="Assisted Manual")),A150&amp;"_MW",IF(AND(D150="Monet",OR(E150="De-Novo Merge",E150="Assisted Merge")),A150&amp;"_SA_MW",""))))))))))))))</f>
        <v>2017-05-04_R-003_DR</v>
      </c>
      <c r="G150" s="89">
        <v>42906</v>
      </c>
      <c r="H150" s="89" t="s">
        <v>51</v>
      </c>
      <c r="I150" s="116" t="str">
        <f>IF(AND(NOT(OR(H150="",H150="Ø")),NOT(OR(H151="",H151="Ø"))),"Needs to be Split","")</f>
        <v/>
      </c>
      <c r="J150" s="87" t="s">
        <v>1</v>
      </c>
      <c r="K150" s="116" t="str">
        <f>IF(AND(NOT(OR(H150="Ø",H150="")),I150="Split"),"In Progress",IF(AND(NOT(OR(H150="Ø",H150="")),I150="Needs to be Split"),"Waiting",IF(AND(J150="Review",J151="Review"),"Review",IF(OR(AND(J150="Review",J151="Incomplete"),AND(J150="Incomplete",J151="Review")),"Review",IF(OR(AND(J150="Untraceable",J151="Review"),AND(J150="Review",J151="Untraceable")),"Review",IF(OR(AND(J150="Review",J151="Completed"),AND(J150="Completed",J151="Review")),"Review",IF(OR(AND(J150="Other",J151="Review"),AND(J150="Review",J151="Other")),"Review",IF(OR(AND(J150="Other",J151="Incomplete"),AND(J150="Incomplete",J151="Other")),"Review",IF(OR(AND(J150="Other",J151="Untraceable"),AND(J150="Untraceable",J151="Other")),"Review",IF(OR(AND(J150="Other",J151="Completed"),AND(J150="Completed",J151="Other")),"Review",IF(AND(J150="Waiting",J151="Waiting"),"Waiting",IF(OR(AND(J150="Review",J151="Waiting"),AND(J150="Waiting",J151="Review")),"Waiting",IF(OR(AND(J150="Other",J151="Waiting"),AND(J150="Waiting",J151="Other")),"Waiting",IF(OR(AND(J150="Incomplete",J151="Waiting"),AND(J150="Waiting",J151="Incomplete")),"Waiting",IF(OR(AND(J150="Completed",J151="Waiting"),AND(J150="Waiting",J151="Completed")),"Waiting",IF(OR(J150="In Progress",J151="In Progress"),"In Progress",IF(OR(AND(J150="Completed",J151="Untraceable"),AND(J150="Untraceable",J151="Completed")),"Review",IF(OR(AND(J150="Completed",J151="Incomplete"),AND(J150="Incomplete",J151="Completed")),"Review",IF(OR(AND(J150="Incomplete",J151="Untraceable"),AND(J150="Untraceable",J151="Incomplete")),"Untraceable",IF(AND(NOT(OR(H150="Ø",H150="")),NOT(OR(H151="Ø",H151="")),I150=""),"In Progress",IF(AND(J150="Untraceable",J151="Untraceable"),"Untraceable",IF(AND(NOT(OR(H150="Ø",H150="")),NOT(OR(H151="Ø",H151="")),NOT(OR(I150="Ø",I150="",I150="Split",I150="Needs to be Split"))),"Completed",IF(AND(J150="Incomplete",J151="Incomplete"),"Incomplete",IF(AND(J150="Other",J151="Other"),"Review",IF(AND(J150="Untraceable",J151=""),"Untraceable","")))))))))))))))))))))))))</f>
        <v>Untraceable</v>
      </c>
      <c r="L150" s="116" t="str">
        <f>IF(OR(K150="Untraceable"),"Ignore",IF(OR(K150="Incomplete",K150="Completed"),"Waiting",IF(OR(K150="Waiting",K150="In Progress",K150="Review",K150="Other"),"HOLD","")))</f>
        <v>Ignore</v>
      </c>
      <c r="M150" s="4" t="s">
        <v>1635</v>
      </c>
      <c r="N150" s="121" t="str">
        <f>IF(OR(K150="Untraceable",K150="Incomplete"),"No",IF(K150="Completed","In Progress",""))</f>
        <v>No</v>
      </c>
      <c r="O150" s="116"/>
    </row>
    <row r="151" spans="1:15" x14ac:dyDescent="0.25">
      <c r="A151" s="116"/>
      <c r="B151" s="116"/>
      <c r="C151" s="116"/>
      <c r="D151" s="87" t="str">
        <f>IF(AND(NOT(A150=""),NOT(J150="Untraceable")),"???","")</f>
        <v/>
      </c>
      <c r="E151" s="87"/>
      <c r="F151" s="7" t="str">
        <f>IF(AND(D151="Amina",OR(E151="Manual",E151="Assisted Manual")),A150&amp;"_AZ",IF(AND(D151="Amina",OR(E151="De-Novo Merge",E151="Assisted Merge")),A150&amp;"_SA_AZ",IF(AND(D151="Perry",OR(E151="Manual",E151="Assisted Manual")),A150&amp;"_PB",IF(AND(D151="Perry",OR(E151="De-Novo Merge",E151="Assisted Merge")),A150&amp;"_SA_PB",IF(AND(D151="Gina",OR(E151="Manual",E151="Assisted Manual")),A150&amp;"_GB",IF(AND(D151="Gina",OR(E151="De-Novo Merge",E151="Assisted Merge")),A150&amp;"_SA_GB",IF(AND(D151="Cameron",OR(E151="Manual",E151="Assisted Manual")),A150&amp;"_CA",IF(AND(D151="Cameron",OR(E151="De-Novo Merge",E151="Assisted Merge")),A150&amp;"_SA_CA",IF(AND(D151="Bruno",OR(E151="Manual",E151="Assisted Manual")),A150&amp;"_BD",IF(AND(D151="Bruno",OR(E151="De-Novo Merge",E151="Assisted Merge")),A150&amp;"_SA_BD",IF(AND(D151="Daniel",OR(E151="Manual",E151="Assisted Manual")),A150&amp;"_DR",IF(AND(D151="Daniel",OR(E151="De-Novo Merge",E151="Assisted Merge")),A150&amp;"_SA_DR",IF(AND(D151="Monet",OR(E151="Manual",E151="Assisted Manual")),A150&amp;"_MW",IF(AND(D151="Monet",OR(E151="De-Novo Merge",E151="Assisted Merge")),A150&amp;"_SA_MW",""))))))))))))))</f>
        <v/>
      </c>
      <c r="G151" s="89"/>
      <c r="H151" s="89"/>
      <c r="I151" s="116"/>
      <c r="J151" s="87" t="str">
        <f>IF(AND(NOT(OR(G151="",G151="Ø")),H151=""),"In Progress",IF(AND(NOT(OR(H151="Ø",H151="")),NOT(OR(G151="Ø",G151=""))),"Completed",IF(AND(NOT(A150=""),NOT(OR(D151="",D151="???")),G151=""),"Waiting",IF(D151="???","Waiting",""))))</f>
        <v/>
      </c>
      <c r="K151" s="116"/>
      <c r="L151" s="116"/>
      <c r="M151" s="4"/>
      <c r="N151" s="121"/>
      <c r="O151" s="116"/>
    </row>
    <row r="152" spans="1:15" x14ac:dyDescent="0.25">
      <c r="A152" s="116" t="s">
        <v>1636</v>
      </c>
      <c r="B152" s="117" t="s">
        <v>1637</v>
      </c>
      <c r="C152" s="117" t="s">
        <v>1629</v>
      </c>
      <c r="D152" s="87" t="s">
        <v>113</v>
      </c>
      <c r="E152" s="87" t="s">
        <v>24</v>
      </c>
      <c r="F152" s="7" t="str">
        <f>IF(AND(D152="Amina",OR(E152="Manual",E152="Assisted Manual")),A152&amp;"_AZ",IF(AND(D152="Amina",OR(E152="De-Novo Merge",E152="Assisted Merge")),A152&amp;"_SA_AZ",IF(AND(D152="Perry",OR(E152="Manual",E152="Assisted Manual")),A152&amp;"_PB",IF(AND(D152="Perry",OR(E152="De-Novo Merge",E152="Assisted Merge")),A152&amp;"_SA_PB",IF(AND(D152="Gina",OR(E152="Manual",E152="Assisted Manual")),A152&amp;"_GB",IF(AND(D152="Gina",OR(E152="De-Novo Merge",E152="Assisted Merge")),A152&amp;"_SA_GB",IF(AND(D152="Cameron",OR(E152="Manual",E152="Assisted Manual")),A152&amp;"_CA",IF(AND(D152="Cameron",OR(E152="De-Novo Merge",E152="Assisted Merge")),A152&amp;"_SA_CA",IF(AND(D152="Bruno",OR(E152="Manual",E152="Assisted Manual")),A152&amp;"_BD",IF(AND(D152="Bruno",OR(E152="De-Novo Merge",E152="Assisted Merge")),A152&amp;"_SA_BD",IF(AND(D152="Daniel",OR(E152="Manual",E152="Assisted Manual")),A152&amp;"_DR",IF(AND(D152="Daniel",OR(E152="De-Novo Merge",E152="Assisted Merge")),A152&amp;"_SA_DR",IF(AND(D152="Monet",OR(E152="Manual",E152="Assisted Manual")),A152&amp;"_MW",IF(AND(D152="Monet",OR(E152="De-Novo Merge",E152="Assisted Merge")),A152&amp;"_SA_MW",""))))))))))))))</f>
        <v>2017-05-04_R-004_DR</v>
      </c>
      <c r="G152" s="89">
        <v>42906</v>
      </c>
      <c r="H152" s="89" t="s">
        <v>51</v>
      </c>
      <c r="I152" s="116" t="str">
        <f>IF(AND(NOT(OR(H152="",H152="Ø")),NOT(OR(H153="",H153="Ø"))),"Needs to be Split","")</f>
        <v/>
      </c>
      <c r="J152" s="87" t="s">
        <v>1</v>
      </c>
      <c r="K152" s="116" t="str">
        <f>IF(AND(NOT(OR(H152="Ø",H152="")),I152="Split"),"In Progress",IF(AND(NOT(OR(H152="Ø",H152="")),I152="Needs to be Split"),"Waiting",IF(AND(J152="Review",J153="Review"),"Review",IF(OR(AND(J152="Review",J153="Incomplete"),AND(J152="Incomplete",J153="Review")),"Review",IF(OR(AND(J152="Untraceable",J153="Review"),AND(J152="Review",J153="Untraceable")),"Review",IF(OR(AND(J152="Review",J153="Completed"),AND(J152="Completed",J153="Review")),"Review",IF(OR(AND(J152="Other",J153="Review"),AND(J152="Review",J153="Other")),"Review",IF(OR(AND(J152="Other",J153="Incomplete"),AND(J152="Incomplete",J153="Other")),"Review",IF(OR(AND(J152="Other",J153="Untraceable"),AND(J152="Untraceable",J153="Other")),"Review",IF(OR(AND(J152="Other",J153="Completed"),AND(J152="Completed",J153="Other")),"Review",IF(AND(J152="Waiting",J153="Waiting"),"Waiting",IF(OR(AND(J152="Review",J153="Waiting"),AND(J152="Waiting",J153="Review")),"Waiting",IF(OR(AND(J152="Other",J153="Waiting"),AND(J152="Waiting",J153="Other")),"Waiting",IF(OR(AND(J152="Incomplete",J153="Waiting"),AND(J152="Waiting",J153="Incomplete")),"Waiting",IF(OR(AND(J152="Completed",J153="Waiting"),AND(J152="Waiting",J153="Completed")),"Waiting",IF(OR(J152="In Progress",J153="In Progress"),"In Progress",IF(OR(AND(J152="Completed",J153="Untraceable"),AND(J152="Untraceable",J153="Completed")),"Review",IF(OR(AND(J152="Completed",J153="Incomplete"),AND(J152="Incomplete",J153="Completed")),"Review",IF(OR(AND(J152="Incomplete",J153="Untraceable"),AND(J152="Untraceable",J153="Incomplete")),"Untraceable",IF(AND(NOT(OR(H152="Ø",H152="")),NOT(OR(H153="Ø",H153="")),I152=""),"In Progress",IF(AND(J152="Untraceable",J153="Untraceable"),"Untraceable",IF(AND(NOT(OR(H152="Ø",H152="")),NOT(OR(H153="Ø",H153="")),NOT(OR(I152="Ø",I152="",I152="Split",I152="Needs to be Split"))),"Completed",IF(AND(J152="Incomplete",J153="Incomplete"),"Incomplete",IF(AND(J152="Other",J153="Other"),"Review",IF(AND(J152="Untraceable",J153=""),"Untraceable","")))))))))))))))))))))))))</f>
        <v>Untraceable</v>
      </c>
      <c r="L152" s="116" t="str">
        <f>IF(OR(K152="Untraceable"),"Ignore",IF(OR(K152="Incomplete",K152="Completed"),"Waiting",IF(OR(K152="Waiting",K152="In Progress",K152="Review",K152="Other"),"HOLD","")))</f>
        <v>Ignore</v>
      </c>
      <c r="M152" s="6"/>
      <c r="N152" s="121" t="str">
        <f>IF(OR(K152="Untraceable",K152="Incomplete"),"No",IF(K152="Completed","In Progress",""))</f>
        <v>No</v>
      </c>
      <c r="O152" s="116"/>
    </row>
    <row r="153" spans="1:15" x14ac:dyDescent="0.25">
      <c r="A153" s="116"/>
      <c r="B153" s="116"/>
      <c r="C153" s="116"/>
      <c r="D153" s="87" t="str">
        <f>IF(AND(NOT(A152=""),NOT(J152="Untraceable")),"???","")</f>
        <v/>
      </c>
      <c r="E153" s="87"/>
      <c r="F153" s="7" t="str">
        <f>IF(AND(D153="Amina",OR(E153="Manual",E153="Assisted Manual")),A152&amp;"_AZ",IF(AND(D153="Amina",OR(E153="De-Novo Merge",E153="Assisted Merge")),A152&amp;"_SA_AZ",IF(AND(D153="Perry",OR(E153="Manual",E153="Assisted Manual")),A152&amp;"_PB",IF(AND(D153="Perry",OR(E153="De-Novo Merge",E153="Assisted Merge")),A152&amp;"_SA_PB",IF(AND(D153="Gina",OR(E153="Manual",E153="Assisted Manual")),A152&amp;"_GB",IF(AND(D153="Gina",OR(E153="De-Novo Merge",E153="Assisted Merge")),A152&amp;"_SA_GB",IF(AND(D153="Cameron",OR(E153="Manual",E153="Assisted Manual")),A152&amp;"_CA",IF(AND(D153="Cameron",OR(E153="De-Novo Merge",E153="Assisted Merge")),A152&amp;"_SA_CA",IF(AND(D153="Bruno",OR(E153="Manual",E153="Assisted Manual")),A152&amp;"_BD",IF(AND(D153="Bruno",OR(E153="De-Novo Merge",E153="Assisted Merge")),A152&amp;"_SA_BD",IF(AND(D153="Daniel",OR(E153="Manual",E153="Assisted Manual")),A152&amp;"_DR",IF(AND(D153="Daniel",OR(E153="De-Novo Merge",E153="Assisted Merge")),A152&amp;"_SA_DR",IF(AND(D153="Monet",OR(E153="Manual",E153="Assisted Manual")),A152&amp;"_MW",IF(AND(D153="Monet",OR(E153="De-Novo Merge",E153="Assisted Merge")),A152&amp;"_SA_MW",""))))))))))))))</f>
        <v/>
      </c>
      <c r="G153" s="89"/>
      <c r="H153" s="89"/>
      <c r="I153" s="116"/>
      <c r="J153" s="87" t="str">
        <f>IF(AND(NOT(OR(G153="",G153="Ø")),H153=""),"In Progress",IF(AND(NOT(OR(H153="Ø",H153="")),NOT(OR(G153="Ø",G153=""))),"Completed",IF(AND(NOT(A152=""),NOT(OR(D153="",D153="???")),G153=""),"Waiting",IF(D153="???","Waiting",""))))</f>
        <v/>
      </c>
      <c r="K153" s="116"/>
      <c r="L153" s="116"/>
      <c r="M153" s="4"/>
      <c r="N153" s="121"/>
      <c r="O153" s="116"/>
    </row>
    <row r="154" spans="1:15" x14ac:dyDescent="0.25">
      <c r="A154" s="116" t="s">
        <v>1638</v>
      </c>
      <c r="B154" s="117" t="s">
        <v>1639</v>
      </c>
      <c r="C154" s="116"/>
      <c r="D154" s="87" t="s">
        <v>113</v>
      </c>
      <c r="E154" s="87" t="s">
        <v>24</v>
      </c>
      <c r="F154" s="7" t="str">
        <f>IF(AND(D154="Amina",OR(E154="Manual",E154="Assisted Manual")),A154&amp;"_AZ",IF(AND(D154="Amina",OR(E154="De-Novo Merge",E154="Assisted Merge")),A154&amp;"_SA_AZ",IF(AND(D154="Perry",OR(E154="Manual",E154="Assisted Manual")),A154&amp;"_PB",IF(AND(D154="Perry",OR(E154="De-Novo Merge",E154="Assisted Merge")),A154&amp;"_SA_PB",IF(AND(D154="Gina",OR(E154="Manual",E154="Assisted Manual")),A154&amp;"_GB",IF(AND(D154="Gina",OR(E154="De-Novo Merge",E154="Assisted Merge")),A154&amp;"_SA_GB",IF(AND(D154="Cameron",OR(E154="Manual",E154="Assisted Manual")),A154&amp;"_CA",IF(AND(D154="Cameron",OR(E154="De-Novo Merge",E154="Assisted Merge")),A154&amp;"_SA_CA",IF(AND(D154="Bruno",OR(E154="Manual",E154="Assisted Manual")),A154&amp;"_BD",IF(AND(D154="Bruno",OR(E154="De-Novo Merge",E154="Assisted Merge")),A154&amp;"_SA_BD",IF(AND(D154="Daniel",OR(E154="Manual",E154="Assisted Manual")),A154&amp;"_DR",IF(AND(D154="Daniel",OR(E154="De-Novo Merge",E154="Assisted Merge")),A154&amp;"_SA_DR",IF(AND(D154="Monet",OR(E154="Manual",E154="Assisted Manual")),A154&amp;"_MW",IF(AND(D154="Monet",OR(E154="De-Novo Merge",E154="Assisted Merge")),A154&amp;"_SA_MW",""))))))))))))))</f>
        <v>2017-05-04_R-005_DR</v>
      </c>
      <c r="G154" s="89">
        <v>42906</v>
      </c>
      <c r="H154" s="89" t="s">
        <v>51</v>
      </c>
      <c r="I154" s="116" t="str">
        <f>IF(AND(NOT(OR(H154="",H154="Ø")),NOT(OR(H155="",H155="Ø"))),"Needs to be Split","")</f>
        <v/>
      </c>
      <c r="J154" s="87" t="s">
        <v>1</v>
      </c>
      <c r="K154" s="116" t="str">
        <f>IF(AND(NOT(OR(H154="Ø",H154="")),I154="Split"),"In Progress",IF(AND(NOT(OR(H154="Ø",H154="")),I154="Needs to be Split"),"Waiting",IF(AND(J154="Review",J155="Review"),"Review",IF(OR(AND(J154="Review",J155="Incomplete"),AND(J154="Incomplete",J155="Review")),"Review",IF(OR(AND(J154="Untraceable",J155="Review"),AND(J154="Review",J155="Untraceable")),"Review",IF(OR(AND(J154="Review",J155="Completed"),AND(J154="Completed",J155="Review")),"Review",IF(OR(AND(J154="Other",J155="Review"),AND(J154="Review",J155="Other")),"Review",IF(OR(AND(J154="Other",J155="Incomplete"),AND(J154="Incomplete",J155="Other")),"Review",IF(OR(AND(J154="Other",J155="Untraceable"),AND(J154="Untraceable",J155="Other")),"Review",IF(OR(AND(J154="Other",J155="Completed"),AND(J154="Completed",J155="Other")),"Review",IF(AND(J154="Waiting",J155="Waiting"),"Waiting",IF(OR(AND(J154="Review",J155="Waiting"),AND(J154="Waiting",J155="Review")),"Waiting",IF(OR(AND(J154="Other",J155="Waiting"),AND(J154="Waiting",J155="Other")),"Waiting",IF(OR(AND(J154="Incomplete",J155="Waiting"),AND(J154="Waiting",J155="Incomplete")),"Waiting",IF(OR(AND(J154="Completed",J155="Waiting"),AND(J154="Waiting",J155="Completed")),"Waiting",IF(OR(J154="In Progress",J155="In Progress"),"In Progress",IF(OR(AND(J154="Completed",J155="Untraceable"),AND(J154="Untraceable",J155="Completed")),"Review",IF(OR(AND(J154="Completed",J155="Incomplete"),AND(J154="Incomplete",J155="Completed")),"Review",IF(OR(AND(J154="Incomplete",J155="Untraceable"),AND(J154="Untraceable",J155="Incomplete")),"Untraceable",IF(AND(NOT(OR(H154="Ø",H154="")),NOT(OR(H155="Ø",H155="")),I154=""),"In Progress",IF(AND(J154="Untraceable",J155="Untraceable"),"Untraceable",IF(AND(NOT(OR(H154="Ø",H154="")),NOT(OR(H155="Ø",H155="")),NOT(OR(I154="Ø",I154="",I154="Split",I154="Needs to be Split"))),"Completed",IF(AND(J154="Incomplete",J155="Incomplete"),"Incomplete",IF(AND(J154="Other",J155="Other"),"Review",IF(AND(J154="Untraceable",J155=""),"Untraceable","")))))))))))))))))))))))))</f>
        <v>Untraceable</v>
      </c>
      <c r="L154" s="116" t="str">
        <f>IF(OR(K154="Untraceable"),"Ignore",IF(OR(K154="Incomplete",K154="Completed"),"Waiting",IF(OR(K154="Waiting",K154="In Progress",K154="Review",K154="Other"),"HOLD","")))</f>
        <v>Ignore</v>
      </c>
      <c r="M154" s="4" t="s">
        <v>1640</v>
      </c>
      <c r="N154" s="121" t="str">
        <f>IF(OR(K154="Untraceable",K154="Incomplete"),"No",IF(K154="Completed","In Progress",""))</f>
        <v>No</v>
      </c>
      <c r="O154" s="116"/>
    </row>
    <row r="155" spans="1:15" x14ac:dyDescent="0.25">
      <c r="A155" s="116"/>
      <c r="B155" s="116"/>
      <c r="C155" s="116"/>
      <c r="D155" s="87" t="str">
        <f>IF(AND(NOT(A154=""),NOT(J154="Untraceable")),"???","")</f>
        <v/>
      </c>
      <c r="E155" s="87"/>
      <c r="F155" s="7" t="str">
        <f>IF(AND(D155="Amina",OR(E155="Manual",E155="Assisted Manual")),A154&amp;"_AZ",IF(AND(D155="Amina",OR(E155="De-Novo Merge",E155="Assisted Merge")),A154&amp;"_SA_AZ",IF(AND(D155="Perry",OR(E155="Manual",E155="Assisted Manual")),A154&amp;"_PB",IF(AND(D155="Perry",OR(E155="De-Novo Merge",E155="Assisted Merge")),A154&amp;"_SA_PB",IF(AND(D155="Gina",OR(E155="Manual",E155="Assisted Manual")),A154&amp;"_GB",IF(AND(D155="Gina",OR(E155="De-Novo Merge",E155="Assisted Merge")),A154&amp;"_SA_GB",IF(AND(D155="Cameron",OR(E155="Manual",E155="Assisted Manual")),A154&amp;"_CA",IF(AND(D155="Cameron",OR(E155="De-Novo Merge",E155="Assisted Merge")),A154&amp;"_SA_CA",IF(AND(D155="Bruno",OR(E155="Manual",E155="Assisted Manual")),A154&amp;"_BD",IF(AND(D155="Bruno",OR(E155="De-Novo Merge",E155="Assisted Merge")),A154&amp;"_SA_BD",IF(AND(D155="Daniel",OR(E155="Manual",E155="Assisted Manual")),A154&amp;"_DR",IF(AND(D155="Daniel",OR(E155="De-Novo Merge",E155="Assisted Merge")),A154&amp;"_SA_DR",IF(AND(D155="Monet",OR(E155="Manual",E155="Assisted Manual")),A154&amp;"_MW",IF(AND(D155="Monet",OR(E155="De-Novo Merge",E155="Assisted Merge")),A154&amp;"_SA_MW",""))))))))))))))</f>
        <v/>
      </c>
      <c r="G155" s="89"/>
      <c r="H155" s="89"/>
      <c r="I155" s="116"/>
      <c r="J155" s="87" t="str">
        <f>IF(AND(NOT(OR(G155="",G155="Ø")),H155=""),"In Progress",IF(AND(NOT(OR(H155="Ø",H155="")),NOT(OR(G155="Ø",G155=""))),"Completed",IF(AND(NOT(A154=""),NOT(OR(D155="",D155="???")),G155=""),"Waiting",IF(D155="???","Waiting",""))))</f>
        <v/>
      </c>
      <c r="K155" s="116"/>
      <c r="L155" s="116"/>
      <c r="M155" s="8"/>
      <c r="N155" s="121"/>
      <c r="O155" s="116"/>
    </row>
    <row r="156" spans="1:15" x14ac:dyDescent="0.25">
      <c r="A156" s="116" t="s">
        <v>1641</v>
      </c>
      <c r="B156" s="117" t="s">
        <v>1642</v>
      </c>
      <c r="C156" s="117"/>
      <c r="D156" s="87" t="s">
        <v>113</v>
      </c>
      <c r="E156" s="87" t="s">
        <v>24</v>
      </c>
      <c r="F156" s="7" t="str">
        <f>IF(AND(D156="Amina",OR(E156="Manual",E156="Assisted Manual")),A156&amp;"_AZ",IF(AND(D156="Amina",OR(E156="De-Novo Merge",E156="Assisted Merge")),A156&amp;"_SA_AZ",IF(AND(D156="Perry",OR(E156="Manual",E156="Assisted Manual")),A156&amp;"_PB",IF(AND(D156="Perry",OR(E156="De-Novo Merge",E156="Assisted Merge")),A156&amp;"_SA_PB",IF(AND(D156="Gina",OR(E156="Manual",E156="Assisted Manual")),A156&amp;"_GB",IF(AND(D156="Gina",OR(E156="De-Novo Merge",E156="Assisted Merge")),A156&amp;"_SA_GB",IF(AND(D156="Cameron",OR(E156="Manual",E156="Assisted Manual")),A156&amp;"_CA",IF(AND(D156="Cameron",OR(E156="De-Novo Merge",E156="Assisted Merge")),A156&amp;"_SA_CA",IF(AND(D156="Bruno",OR(E156="Manual",E156="Assisted Manual")),A156&amp;"_BD",IF(AND(D156="Bruno",OR(E156="De-Novo Merge",E156="Assisted Merge")),A156&amp;"_SA_BD",IF(AND(D156="Daniel",OR(E156="Manual",E156="Assisted Manual")),A156&amp;"_DR",IF(AND(D156="Daniel",OR(E156="De-Novo Merge",E156="Assisted Merge")),A156&amp;"_SA_DR",IF(AND(D156="Monet",OR(E156="Manual",E156="Assisted Manual")),A156&amp;"_MW",IF(AND(D156="Monet",OR(E156="De-Novo Merge",E156="Assisted Merge")),A156&amp;"_SA_MW",""))))))))))))))</f>
        <v>2017-05-04_R-006_DR</v>
      </c>
      <c r="G156" s="89">
        <v>42906</v>
      </c>
      <c r="H156" s="89" t="s">
        <v>51</v>
      </c>
      <c r="I156" s="116" t="str">
        <f>IF(AND(NOT(OR(H156="",H156="Ø")),NOT(OR(H157="",H157="Ø"))),"Needs to be Split","")</f>
        <v/>
      </c>
      <c r="J156" s="87" t="s">
        <v>1</v>
      </c>
      <c r="K156" s="116" t="str">
        <f>IF(AND(NOT(OR(H156="Ø",H156="")),I156="Split"),"In Progress",IF(AND(NOT(OR(H156="Ø",H156="")),I156="Needs to be Split"),"Waiting",IF(AND(J156="Review",J157="Review"),"Review",IF(OR(AND(J156="Review",J157="Incomplete"),AND(J156="Incomplete",J157="Review")),"Review",IF(OR(AND(J156="Untraceable",J157="Review"),AND(J156="Review",J157="Untraceable")),"Review",IF(OR(AND(J156="Review",J157="Completed"),AND(J156="Completed",J157="Review")),"Review",IF(OR(AND(J156="Other",J157="Review"),AND(J156="Review",J157="Other")),"Review",IF(OR(AND(J156="Other",J157="Incomplete"),AND(J156="Incomplete",J157="Other")),"Review",IF(OR(AND(J156="Other",J157="Untraceable"),AND(J156="Untraceable",J157="Other")),"Review",IF(OR(AND(J156="Other",J157="Completed"),AND(J156="Completed",J157="Other")),"Review",IF(AND(J156="Waiting",J157="Waiting"),"Waiting",IF(OR(AND(J156="Review",J157="Waiting"),AND(J156="Waiting",J157="Review")),"Waiting",IF(OR(AND(J156="Other",J157="Waiting"),AND(J156="Waiting",J157="Other")),"Waiting",IF(OR(AND(J156="Incomplete",J157="Waiting"),AND(J156="Waiting",J157="Incomplete")),"Waiting",IF(OR(AND(J156="Completed",J157="Waiting"),AND(J156="Waiting",J157="Completed")),"Waiting",IF(OR(J156="In Progress",J157="In Progress"),"In Progress",IF(OR(AND(J156="Completed",J157="Untraceable"),AND(J156="Untraceable",J157="Completed")),"Review",IF(OR(AND(J156="Completed",J157="Incomplete"),AND(J156="Incomplete",J157="Completed")),"Review",IF(OR(AND(J156="Incomplete",J157="Untraceable"),AND(J156="Untraceable",J157="Incomplete")),"Untraceable",IF(AND(NOT(OR(H156="Ø",H156="")),NOT(OR(H157="Ø",H157="")),I156=""),"In Progress",IF(AND(J156="Untraceable",J157="Untraceable"),"Untraceable",IF(AND(NOT(OR(H156="Ø",H156="")),NOT(OR(H157="Ø",H157="")),NOT(OR(I156="Ø",I156="",I156="Split",I156="Needs to be Split"))),"Completed",IF(AND(J156="Incomplete",J157="Incomplete"),"Incomplete",IF(AND(J156="Other",J157="Other"),"Review",IF(AND(J156="Untraceable",J157=""),"Untraceable","")))))))))))))))))))))))))</f>
        <v>Untraceable</v>
      </c>
      <c r="L156" s="116" t="str">
        <f>IF(OR(K156="Untraceable"),"Ignore",IF(OR(K156="Incomplete",K156="Completed"),"Waiting",IF(OR(K156="Waiting",K156="In Progress",K156="Review",K156="Other"),"HOLD","")))</f>
        <v>Ignore</v>
      </c>
      <c r="M156" s="4"/>
      <c r="N156" s="121" t="str">
        <f>IF(OR(K156="Untraceable",K156="Incomplete"),"No",IF(K156="Completed","In Progress",""))</f>
        <v>No</v>
      </c>
      <c r="O156" s="116"/>
    </row>
    <row r="157" spans="1:15" x14ac:dyDescent="0.25">
      <c r="A157" s="116"/>
      <c r="B157" s="116"/>
      <c r="C157" s="116"/>
      <c r="D157" s="87" t="str">
        <f>IF(AND(NOT(A156=""),NOT(J156="Untraceable")),"???","")</f>
        <v/>
      </c>
      <c r="E157" s="87"/>
      <c r="F157" s="7" t="str">
        <f>IF(AND(D157="Amina",OR(E157="Manual",E157="Assisted Manual")),A156&amp;"_AZ",IF(AND(D157="Amina",OR(E157="De-Novo Merge",E157="Assisted Merge")),A156&amp;"_SA_AZ",IF(AND(D157="Perry",OR(E157="Manual",E157="Assisted Manual")),A156&amp;"_PB",IF(AND(D157="Perry",OR(E157="De-Novo Merge",E157="Assisted Merge")),A156&amp;"_SA_PB",IF(AND(D157="Gina",OR(E157="Manual",E157="Assisted Manual")),A156&amp;"_GB",IF(AND(D157="Gina",OR(E157="De-Novo Merge",E157="Assisted Merge")),A156&amp;"_SA_GB",IF(AND(D157="Cameron",OR(E157="Manual",E157="Assisted Manual")),A156&amp;"_CA",IF(AND(D157="Cameron",OR(E157="De-Novo Merge",E157="Assisted Merge")),A156&amp;"_SA_CA",IF(AND(D157="Bruno",OR(E157="Manual",E157="Assisted Manual")),A156&amp;"_BD",IF(AND(D157="Bruno",OR(E157="De-Novo Merge",E157="Assisted Merge")),A156&amp;"_SA_BD",IF(AND(D157="Daniel",OR(E157="Manual",E157="Assisted Manual")),A156&amp;"_DR",IF(AND(D157="Daniel",OR(E157="De-Novo Merge",E157="Assisted Merge")),A156&amp;"_SA_DR",IF(AND(D157="Monet",OR(E157="Manual",E157="Assisted Manual")),A156&amp;"_MW",IF(AND(D157="Monet",OR(E157="De-Novo Merge",E157="Assisted Merge")),A156&amp;"_SA_MW",""))))))))))))))</f>
        <v/>
      </c>
      <c r="G157" s="89"/>
      <c r="H157" s="89"/>
      <c r="I157" s="116"/>
      <c r="J157" s="87" t="str">
        <f>IF(AND(NOT(OR(G157="",G157="Ø")),H157=""),"In Progress",IF(AND(NOT(OR(H157="Ø",H157="")),NOT(OR(G157="Ø",G157=""))),"Completed",IF(AND(NOT(A156=""),NOT(OR(D157="",D157="???")),G157=""),"Waiting",IF(D157="???","Waiting",""))))</f>
        <v/>
      </c>
      <c r="K157" s="116"/>
      <c r="L157" s="116"/>
      <c r="M157" s="4"/>
      <c r="N157" s="121"/>
      <c r="O157" s="116"/>
    </row>
    <row r="158" spans="1:15" x14ac:dyDescent="0.25">
      <c r="A158" s="116" t="s">
        <v>1643</v>
      </c>
      <c r="B158" s="117" t="s">
        <v>1644</v>
      </c>
      <c r="C158" s="117"/>
      <c r="D158" s="87" t="s">
        <v>113</v>
      </c>
      <c r="E158" s="87" t="s">
        <v>24</v>
      </c>
      <c r="F158" s="7" t="str">
        <f>IF(AND(D158="Amina",OR(E158="Manual",E158="Assisted Manual")),A158&amp;"_AZ",IF(AND(D158="Amina",OR(E158="De-Novo Merge",E158="Assisted Merge")),A158&amp;"_SA_AZ",IF(AND(D158="Perry",OR(E158="Manual",E158="Assisted Manual")),A158&amp;"_PB",IF(AND(D158="Perry",OR(E158="De-Novo Merge",E158="Assisted Merge")),A158&amp;"_SA_PB",IF(AND(D158="Gina",OR(E158="Manual",E158="Assisted Manual")),A158&amp;"_GB",IF(AND(D158="Gina",OR(E158="De-Novo Merge",E158="Assisted Merge")),A158&amp;"_SA_GB",IF(AND(D158="Cameron",OR(E158="Manual",E158="Assisted Manual")),A158&amp;"_CA",IF(AND(D158="Cameron",OR(E158="De-Novo Merge",E158="Assisted Merge")),A158&amp;"_SA_CA",IF(AND(D158="Bruno",OR(E158="Manual",E158="Assisted Manual")),A158&amp;"_BD",IF(AND(D158="Bruno",OR(E158="De-Novo Merge",E158="Assisted Merge")),A158&amp;"_SA_BD",IF(AND(D158="Daniel",OR(E158="Manual",E158="Assisted Manual")),A158&amp;"_DR",IF(AND(D158="Daniel",OR(E158="De-Novo Merge",E158="Assisted Merge")),A158&amp;"_SA_DR",IF(AND(D158="Monet",OR(E158="Manual",E158="Assisted Manual")),A158&amp;"_MW",IF(AND(D158="Monet",OR(E158="De-Novo Merge",E158="Assisted Merge")),A158&amp;"_SA_MW",""))))))))))))))</f>
        <v>2017-05-04_R-007_DR</v>
      </c>
      <c r="G158" s="89">
        <v>42906</v>
      </c>
      <c r="H158" s="89" t="s">
        <v>51</v>
      </c>
      <c r="I158" s="116" t="str">
        <f>IF(AND(NOT(OR(H158="",H158="Ø")),NOT(OR(H159="",H159="Ø"))),"Needs to be Split","")</f>
        <v/>
      </c>
      <c r="J158" s="87" t="s">
        <v>1</v>
      </c>
      <c r="K158" s="116" t="str">
        <f>IF(AND(NOT(OR(H158="Ø",H158="")),I158="Split"),"In Progress",IF(AND(NOT(OR(H158="Ø",H158="")),I158="Needs to be Split"),"Waiting",IF(AND(J158="Review",J159="Review"),"Review",IF(OR(AND(J158="Review",J159="Incomplete"),AND(J158="Incomplete",J159="Review")),"Review",IF(OR(AND(J158="Untraceable",J159="Review"),AND(J158="Review",J159="Untraceable")),"Review",IF(OR(AND(J158="Review",J159="Completed"),AND(J158="Completed",J159="Review")),"Review",IF(OR(AND(J158="Other",J159="Review"),AND(J158="Review",J159="Other")),"Review",IF(OR(AND(J158="Other",J159="Incomplete"),AND(J158="Incomplete",J159="Other")),"Review",IF(OR(AND(J158="Other",J159="Untraceable"),AND(J158="Untraceable",J159="Other")),"Review",IF(OR(AND(J158="Other",J159="Completed"),AND(J158="Completed",J159="Other")),"Review",IF(AND(J158="Waiting",J159="Waiting"),"Waiting",IF(OR(AND(J158="Review",J159="Waiting"),AND(J158="Waiting",J159="Review")),"Waiting",IF(OR(AND(J158="Other",J159="Waiting"),AND(J158="Waiting",J159="Other")),"Waiting",IF(OR(AND(J158="Incomplete",J159="Waiting"),AND(J158="Waiting",J159="Incomplete")),"Waiting",IF(OR(AND(J158="Completed",J159="Waiting"),AND(J158="Waiting",J159="Completed")),"Waiting",IF(OR(J158="In Progress",J159="In Progress"),"In Progress",IF(OR(AND(J158="Completed",J159="Untraceable"),AND(J158="Untraceable",J159="Completed")),"Review",IF(OR(AND(J158="Completed",J159="Incomplete"),AND(J158="Incomplete",J159="Completed")),"Review",IF(OR(AND(J158="Incomplete",J159="Untraceable"),AND(J158="Untraceable",J159="Incomplete")),"Untraceable",IF(AND(NOT(OR(H158="Ø",H158="")),NOT(OR(H159="Ø",H159="")),I158=""),"In Progress",IF(AND(J158="Untraceable",J159="Untraceable"),"Untraceable",IF(AND(NOT(OR(H158="Ø",H158="")),NOT(OR(H159="Ø",H159="")),NOT(OR(I158="Ø",I158="",I158="Split",I158="Needs to be Split"))),"Completed",IF(AND(J158="Incomplete",J159="Incomplete"),"Incomplete",IF(AND(J158="Other",J159="Other"),"Review",IF(AND(J158="Untraceable",J159=""),"Untraceable","")))))))))))))))))))))))))</f>
        <v>Untraceable</v>
      </c>
      <c r="L158" s="116" t="str">
        <f>IF(OR(K158="Untraceable"),"Ignore",IF(OR(K158="Incomplete",K158="Completed"),"Waiting",IF(OR(K158="Waiting",K158="In Progress",K158="Review",K158="Other"),"HOLD","")))</f>
        <v>Ignore</v>
      </c>
      <c r="M158" s="4"/>
      <c r="N158" s="121" t="str">
        <f>IF(OR(K158="Untraceable",K158="Incomplete"),"No",IF(K158="Completed","In Progress",""))</f>
        <v>No</v>
      </c>
      <c r="O158" s="116"/>
    </row>
    <row r="159" spans="1:15" x14ac:dyDescent="0.25">
      <c r="A159" s="116"/>
      <c r="B159" s="116"/>
      <c r="C159" s="116"/>
      <c r="D159" s="87" t="str">
        <f>IF(AND(NOT(A158=""),NOT(J158="Untraceable")),"???","")</f>
        <v/>
      </c>
      <c r="E159" s="87"/>
      <c r="F159" s="7" t="str">
        <f>IF(AND(D159="Amina",OR(E159="Manual",E159="Assisted Manual")),A158&amp;"_AZ",IF(AND(D159="Amina",OR(E159="De-Novo Merge",E159="Assisted Merge")),A158&amp;"_SA_AZ",IF(AND(D159="Perry",OR(E159="Manual",E159="Assisted Manual")),A158&amp;"_PB",IF(AND(D159="Perry",OR(E159="De-Novo Merge",E159="Assisted Merge")),A158&amp;"_SA_PB",IF(AND(D159="Gina",OR(E159="Manual",E159="Assisted Manual")),A158&amp;"_GB",IF(AND(D159="Gina",OR(E159="De-Novo Merge",E159="Assisted Merge")),A158&amp;"_SA_GB",IF(AND(D159="Cameron",OR(E159="Manual",E159="Assisted Manual")),A158&amp;"_CA",IF(AND(D159="Cameron",OR(E159="De-Novo Merge",E159="Assisted Merge")),A158&amp;"_SA_CA",IF(AND(D159="Bruno",OR(E159="Manual",E159="Assisted Manual")),A158&amp;"_BD",IF(AND(D159="Bruno",OR(E159="De-Novo Merge",E159="Assisted Merge")),A158&amp;"_SA_BD",IF(AND(D159="Daniel",OR(E159="Manual",E159="Assisted Manual")),A158&amp;"_DR",IF(AND(D159="Daniel",OR(E159="De-Novo Merge",E159="Assisted Merge")),A158&amp;"_SA_DR",IF(AND(D159="Monet",OR(E159="Manual",E159="Assisted Manual")),A158&amp;"_MW",IF(AND(D159="Monet",OR(E159="De-Novo Merge",E159="Assisted Merge")),A158&amp;"_SA_MW",""))))))))))))))</f>
        <v/>
      </c>
      <c r="G159" s="89"/>
      <c r="H159" s="89"/>
      <c r="I159" s="116"/>
      <c r="J159" s="87" t="str">
        <f>IF(AND(NOT(OR(G159="",G159="Ø")),H159=""),"In Progress",IF(AND(NOT(OR(H159="Ø",H159="")),NOT(OR(G159="Ø",G159=""))),"Completed",IF(AND(NOT(A158=""),NOT(OR(D159="",D159="???")),G159=""),"Waiting",IF(D159="???","Waiting",""))))</f>
        <v/>
      </c>
      <c r="K159" s="116"/>
      <c r="L159" s="116"/>
      <c r="M159" s="4"/>
      <c r="N159" s="121"/>
      <c r="O159" s="116"/>
    </row>
    <row r="160" spans="1:15" x14ac:dyDescent="0.25">
      <c r="A160" s="116" t="s">
        <v>1645</v>
      </c>
      <c r="B160" s="117" t="s">
        <v>1646</v>
      </c>
      <c r="C160" s="116" t="s">
        <v>465</v>
      </c>
      <c r="D160" s="87" t="s">
        <v>113</v>
      </c>
      <c r="E160" s="87" t="s">
        <v>24</v>
      </c>
      <c r="F160" s="7" t="str">
        <f>IF(AND(D160="Amina",OR(E160="Manual",E160="Assisted Manual")),A160&amp;"_AZ",IF(AND(D160="Amina",OR(E160="De-Novo Merge",E160="Assisted Merge")),A160&amp;"_SA_AZ",IF(AND(D160="Perry",OR(E160="Manual",E160="Assisted Manual")),A160&amp;"_PB",IF(AND(D160="Perry",OR(E160="De-Novo Merge",E160="Assisted Merge")),A160&amp;"_SA_PB",IF(AND(D160="Gina",OR(E160="Manual",E160="Assisted Manual")),A160&amp;"_GB",IF(AND(D160="Gina",OR(E160="De-Novo Merge",E160="Assisted Merge")),A160&amp;"_SA_GB",IF(AND(D160="Cameron",OR(E160="Manual",E160="Assisted Manual")),A160&amp;"_CA",IF(AND(D160="Cameron",OR(E160="De-Novo Merge",E160="Assisted Merge")),A160&amp;"_SA_CA",IF(AND(D160="Bruno",OR(E160="Manual",E160="Assisted Manual")),A160&amp;"_BD",IF(AND(D160="Bruno",OR(E160="De-Novo Merge",E160="Assisted Merge")),A160&amp;"_SA_BD",IF(AND(D160="Daniel",OR(E160="Manual",E160="Assisted Manual")),A160&amp;"_DR",IF(AND(D160="Daniel",OR(E160="De-Novo Merge",E160="Assisted Merge")),A160&amp;"_SA_DR",IF(AND(D160="Monet",OR(E160="Manual",E160="Assisted Manual")),A160&amp;"_MW",IF(AND(D160="Monet",OR(E160="De-Novo Merge",E160="Assisted Merge")),A160&amp;"_SA_MW",""))))))))))))))</f>
        <v>2017-05-04_R-008_DR</v>
      </c>
      <c r="G160" s="89">
        <v>42906</v>
      </c>
      <c r="H160" s="89" t="s">
        <v>51</v>
      </c>
      <c r="I160" s="116" t="str">
        <f>IF(AND(NOT(OR(H160="",H160="Ø")),NOT(OR(H161="",H161="Ø"))),"Needs to be Split","")</f>
        <v/>
      </c>
      <c r="J160" s="87" t="s">
        <v>1</v>
      </c>
      <c r="K160" s="116" t="str">
        <f>IF(AND(NOT(OR(H160="Ø",H160="")),I160="Split"),"In Progress",IF(AND(NOT(OR(H160="Ø",H160="")),I160="Needs to be Split"),"Waiting",IF(AND(J160="Review",J161="Review"),"Review",IF(OR(AND(J160="Review",J161="Incomplete"),AND(J160="Incomplete",J161="Review")),"Review",IF(OR(AND(J160="Untraceable",J161="Review"),AND(J160="Review",J161="Untraceable")),"Review",IF(OR(AND(J160="Review",J161="Completed"),AND(J160="Completed",J161="Review")),"Review",IF(OR(AND(J160="Other",J161="Review"),AND(J160="Review",J161="Other")),"Review",IF(OR(AND(J160="Other",J161="Incomplete"),AND(J160="Incomplete",J161="Other")),"Review",IF(OR(AND(J160="Other",J161="Untraceable"),AND(J160="Untraceable",J161="Other")),"Review",IF(OR(AND(J160="Other",J161="Completed"),AND(J160="Completed",J161="Other")),"Review",IF(AND(J160="Waiting",J161="Waiting"),"Waiting",IF(OR(AND(J160="Review",J161="Waiting"),AND(J160="Waiting",J161="Review")),"Waiting",IF(OR(AND(J160="Other",J161="Waiting"),AND(J160="Waiting",J161="Other")),"Waiting",IF(OR(AND(J160="Incomplete",J161="Waiting"),AND(J160="Waiting",J161="Incomplete")),"Waiting",IF(OR(AND(J160="Completed",J161="Waiting"),AND(J160="Waiting",J161="Completed")),"Waiting",IF(OR(J160="In Progress",J161="In Progress"),"In Progress",IF(OR(AND(J160="Completed",J161="Untraceable"),AND(J160="Untraceable",J161="Completed")),"Review",IF(OR(AND(J160="Completed",J161="Incomplete"),AND(J160="Incomplete",J161="Completed")),"Review",IF(OR(AND(J160="Incomplete",J161="Untraceable"),AND(J160="Untraceable",J161="Incomplete")),"Untraceable",IF(AND(NOT(OR(H160="Ø",H160="")),NOT(OR(H161="Ø",H161="")),I160=""),"In Progress",IF(AND(J160="Untraceable",J161="Untraceable"),"Untraceable",IF(AND(NOT(OR(H160="Ø",H160="")),NOT(OR(H161="Ø",H161="")),NOT(OR(I160="Ø",I160="",I160="Split",I160="Needs to be Split"))),"Completed",IF(AND(J160="Incomplete",J161="Incomplete"),"Incomplete",IF(AND(J160="Other",J161="Other"),"Review",IF(AND(J160="Untraceable",J161=""),"Untraceable","")))))))))))))))))))))))))</f>
        <v>Untraceable</v>
      </c>
      <c r="L160" s="116" t="str">
        <f>IF(OR(K160="Untraceable"),"Ignore",IF(OR(K160="Incomplete",K160="Completed"),"Waiting",IF(OR(K160="Waiting",K160="In Progress",K160="Review",K160="Other"),"HOLD","")))</f>
        <v>Ignore</v>
      </c>
      <c r="M160" s="4"/>
      <c r="N160" s="121" t="str">
        <f>IF(OR(K160="Untraceable",K160="Incomplete"),"No",IF(K160="Completed","In Progress",""))</f>
        <v>No</v>
      </c>
      <c r="O160" s="116"/>
    </row>
    <row r="161" spans="1:15" x14ac:dyDescent="0.25">
      <c r="A161" s="116"/>
      <c r="B161" s="116"/>
      <c r="C161" s="116"/>
      <c r="D161" s="87" t="str">
        <f>IF(AND(NOT(A160=""),NOT(J160="Untraceable")),"???","")</f>
        <v/>
      </c>
      <c r="E161" s="87"/>
      <c r="F161" s="7" t="str">
        <f>IF(AND(D161="Amina",OR(E161="Manual",E161="Assisted Manual")),A160&amp;"_AZ",IF(AND(D161="Amina",OR(E161="De-Novo Merge",E161="Assisted Merge")),A160&amp;"_SA_AZ",IF(AND(D161="Perry",OR(E161="Manual",E161="Assisted Manual")),A160&amp;"_PB",IF(AND(D161="Perry",OR(E161="De-Novo Merge",E161="Assisted Merge")),A160&amp;"_SA_PB",IF(AND(D161="Gina",OR(E161="Manual",E161="Assisted Manual")),A160&amp;"_GB",IF(AND(D161="Gina",OR(E161="De-Novo Merge",E161="Assisted Merge")),A160&amp;"_SA_GB",IF(AND(D161="Cameron",OR(E161="Manual",E161="Assisted Manual")),A160&amp;"_CA",IF(AND(D161="Cameron",OR(E161="De-Novo Merge",E161="Assisted Merge")),A160&amp;"_SA_CA",IF(AND(D161="Bruno",OR(E161="Manual",E161="Assisted Manual")),A160&amp;"_BD",IF(AND(D161="Bruno",OR(E161="De-Novo Merge",E161="Assisted Merge")),A160&amp;"_SA_BD",IF(AND(D161="Daniel",OR(E161="Manual",E161="Assisted Manual")),A160&amp;"_DR",IF(AND(D161="Daniel",OR(E161="De-Novo Merge",E161="Assisted Merge")),A160&amp;"_SA_DR",IF(AND(D161="Monet",OR(E161="Manual",E161="Assisted Manual")),A160&amp;"_MW",IF(AND(D161="Monet",OR(E161="De-Novo Merge",E161="Assisted Merge")),A160&amp;"_SA_MW",""))))))))))))))</f>
        <v/>
      </c>
      <c r="G161" s="89"/>
      <c r="H161" s="89"/>
      <c r="I161" s="116"/>
      <c r="J161" s="87" t="str">
        <f>IF(AND(NOT(OR(G161="",G161="Ø")),H161=""),"In Progress",IF(AND(NOT(OR(H161="Ø",H161="")),NOT(OR(G161="Ø",G161=""))),"Completed",IF(AND(NOT(A160=""),NOT(OR(D161="",D161="???")),G161=""),"Waiting",IF(D161="???","Waiting",""))))</f>
        <v/>
      </c>
      <c r="K161" s="116"/>
      <c r="L161" s="116"/>
      <c r="M161" s="4"/>
      <c r="N161" s="121"/>
      <c r="O161" s="116"/>
    </row>
    <row r="162" spans="1:15" x14ac:dyDescent="0.25">
      <c r="A162" s="116" t="s">
        <v>1647</v>
      </c>
      <c r="B162" s="117" t="s">
        <v>1648</v>
      </c>
      <c r="C162" s="116"/>
      <c r="D162" s="87" t="s">
        <v>113</v>
      </c>
      <c r="E162" s="87" t="s">
        <v>24</v>
      </c>
      <c r="F162" s="7" t="str">
        <f>IF(AND(D162="Amina",OR(E162="Manual",E162="Assisted Manual")),A162&amp;"_AZ",IF(AND(D162="Amina",OR(E162="De-Novo Merge",E162="Assisted Merge")),A162&amp;"_SA_AZ",IF(AND(D162="Perry",OR(E162="Manual",E162="Assisted Manual")),A162&amp;"_PB",IF(AND(D162="Perry",OR(E162="De-Novo Merge",E162="Assisted Merge")),A162&amp;"_SA_PB",IF(AND(D162="Gina",OR(E162="Manual",E162="Assisted Manual")),A162&amp;"_GB",IF(AND(D162="Gina",OR(E162="De-Novo Merge",E162="Assisted Merge")),A162&amp;"_SA_GB",IF(AND(D162="Cameron",OR(E162="Manual",E162="Assisted Manual")),A162&amp;"_CA",IF(AND(D162="Cameron",OR(E162="De-Novo Merge",E162="Assisted Merge")),A162&amp;"_SA_CA",IF(AND(D162="Bruno",OR(E162="Manual",E162="Assisted Manual")),A162&amp;"_BD",IF(AND(D162="Bruno",OR(E162="De-Novo Merge",E162="Assisted Merge")),A162&amp;"_SA_BD",IF(AND(D162="Daniel",OR(E162="Manual",E162="Assisted Manual")),A162&amp;"_DR",IF(AND(D162="Daniel",OR(E162="De-Novo Merge",E162="Assisted Merge")),A162&amp;"_SA_DR",IF(AND(D162="Monet",OR(E162="Manual",E162="Assisted Manual")),A162&amp;"_MW",IF(AND(D162="Monet",OR(E162="De-Novo Merge",E162="Assisted Merge")),A162&amp;"_SA_MW",""))))))))))))))</f>
        <v>2017-05-04_R-009_DR</v>
      </c>
      <c r="G162" s="89">
        <v>42906</v>
      </c>
      <c r="H162" s="89" t="s">
        <v>51</v>
      </c>
      <c r="I162" s="116" t="str">
        <f>IF(AND(NOT(OR(H162="",H162="Ø")),NOT(OR(H163="",H163="Ø"))),"Needs to be Split","")</f>
        <v/>
      </c>
      <c r="J162" s="87" t="s">
        <v>1</v>
      </c>
      <c r="K162" s="116" t="str">
        <f>IF(AND(NOT(OR(H162="Ø",H162="")),I162="Split"),"In Progress",IF(AND(NOT(OR(H162="Ø",H162="")),I162="Needs to be Split"),"Waiting",IF(AND(J162="Review",J163="Review"),"Review",IF(OR(AND(J162="Review",J163="Incomplete"),AND(J162="Incomplete",J163="Review")),"Review",IF(OR(AND(J162="Untraceable",J163="Review"),AND(J162="Review",J163="Untraceable")),"Review",IF(OR(AND(J162="Review",J163="Completed"),AND(J162="Completed",J163="Review")),"Review",IF(OR(AND(J162="Other",J163="Review"),AND(J162="Review",J163="Other")),"Review",IF(OR(AND(J162="Other",J163="Incomplete"),AND(J162="Incomplete",J163="Other")),"Review",IF(OR(AND(J162="Other",J163="Untraceable"),AND(J162="Untraceable",J163="Other")),"Review",IF(OR(AND(J162="Other",J163="Completed"),AND(J162="Completed",J163="Other")),"Review",IF(AND(J162="Waiting",J163="Waiting"),"Waiting",IF(OR(AND(J162="Review",J163="Waiting"),AND(J162="Waiting",J163="Review")),"Waiting",IF(OR(AND(J162="Other",J163="Waiting"),AND(J162="Waiting",J163="Other")),"Waiting",IF(OR(AND(J162="Incomplete",J163="Waiting"),AND(J162="Waiting",J163="Incomplete")),"Waiting",IF(OR(AND(J162="Completed",J163="Waiting"),AND(J162="Waiting",J163="Completed")),"Waiting",IF(OR(J162="In Progress",J163="In Progress"),"In Progress",IF(OR(AND(J162="Completed",J163="Untraceable"),AND(J162="Untraceable",J163="Completed")),"Review",IF(OR(AND(J162="Completed",J163="Incomplete"),AND(J162="Incomplete",J163="Completed")),"Review",IF(OR(AND(J162="Incomplete",J163="Untraceable"),AND(J162="Untraceable",J163="Incomplete")),"Untraceable",IF(AND(NOT(OR(H162="Ø",H162="")),NOT(OR(H163="Ø",H163="")),I162=""),"In Progress",IF(AND(J162="Untraceable",J163="Untraceable"),"Untraceable",IF(AND(NOT(OR(H162="Ø",H162="")),NOT(OR(H163="Ø",H163="")),NOT(OR(I162="Ø",I162="",I162="Split",I162="Needs to be Split"))),"Completed",IF(AND(J162="Incomplete",J163="Incomplete"),"Incomplete",IF(AND(J162="Other",J163="Other"),"Review",IF(AND(J162="Untraceable",J163=""),"Untraceable","")))))))))))))))))))))))))</f>
        <v>Untraceable</v>
      </c>
      <c r="L162" s="116" t="str">
        <f>IF(OR(K162="Untraceable"),"Ignore",IF(OR(K162="Incomplete",K162="Completed"),"Waiting",IF(OR(K162="Waiting",K162="In Progress",K162="Review",K162="Other"),"HOLD","")))</f>
        <v>Ignore</v>
      </c>
      <c r="M162" s="4"/>
      <c r="N162" s="121" t="str">
        <f>IF(OR(K162="Untraceable",K162="Incomplete"),"No",IF(K162="Completed","In Progress",""))</f>
        <v>No</v>
      </c>
      <c r="O162" s="116"/>
    </row>
    <row r="163" spans="1:15" x14ac:dyDescent="0.25">
      <c r="A163" s="116"/>
      <c r="B163" s="116"/>
      <c r="C163" s="116"/>
      <c r="D163" s="87" t="str">
        <f>IF(AND(NOT(A162=""),NOT(J162="Untraceable")),"???","")</f>
        <v/>
      </c>
      <c r="E163" s="87"/>
      <c r="F163" s="7" t="str">
        <f>IF(AND(D163="Amina",OR(E163="Manual",E163="Assisted Manual")),A162&amp;"_AZ",IF(AND(D163="Amina",OR(E163="De-Novo Merge",E163="Assisted Merge")),A162&amp;"_SA_AZ",IF(AND(D163="Perry",OR(E163="Manual",E163="Assisted Manual")),A162&amp;"_PB",IF(AND(D163="Perry",OR(E163="De-Novo Merge",E163="Assisted Merge")),A162&amp;"_SA_PB",IF(AND(D163="Gina",OR(E163="Manual",E163="Assisted Manual")),A162&amp;"_GB",IF(AND(D163="Gina",OR(E163="De-Novo Merge",E163="Assisted Merge")),A162&amp;"_SA_GB",IF(AND(D163="Cameron",OR(E163="Manual",E163="Assisted Manual")),A162&amp;"_CA",IF(AND(D163="Cameron",OR(E163="De-Novo Merge",E163="Assisted Merge")),A162&amp;"_SA_CA",IF(AND(D163="Bruno",OR(E163="Manual",E163="Assisted Manual")),A162&amp;"_BD",IF(AND(D163="Bruno",OR(E163="De-Novo Merge",E163="Assisted Merge")),A162&amp;"_SA_BD",IF(AND(D163="Daniel",OR(E163="Manual",E163="Assisted Manual")),A162&amp;"_DR",IF(AND(D163="Daniel",OR(E163="De-Novo Merge",E163="Assisted Merge")),A162&amp;"_SA_DR",IF(AND(D163="Monet",OR(E163="Manual",E163="Assisted Manual")),A162&amp;"_MW",IF(AND(D163="Monet",OR(E163="De-Novo Merge",E163="Assisted Merge")),A162&amp;"_SA_MW",""))))))))))))))</f>
        <v/>
      </c>
      <c r="G163" s="89"/>
      <c r="H163" s="89"/>
      <c r="I163" s="116"/>
      <c r="J163" s="87" t="str">
        <f>IF(AND(NOT(OR(G163="",G163="Ø")),H163=""),"In Progress",IF(AND(NOT(OR(H163="Ø",H163="")),NOT(OR(G163="Ø",G163=""))),"Completed",IF(AND(NOT(A162=""),NOT(OR(D163="",D163="???")),G163=""),"Waiting",IF(D163="???","Waiting",""))))</f>
        <v/>
      </c>
      <c r="K163" s="116"/>
      <c r="L163" s="116"/>
      <c r="M163" s="4"/>
      <c r="N163" s="121"/>
      <c r="O163" s="116"/>
    </row>
    <row r="164" spans="1:15" x14ac:dyDescent="0.25">
      <c r="A164" s="116" t="s">
        <v>1649</v>
      </c>
      <c r="B164" s="131" t="s">
        <v>1650</v>
      </c>
      <c r="C164" s="116"/>
      <c r="D164" s="87"/>
      <c r="E164" s="87"/>
      <c r="F164" s="7" t="str">
        <f>IF(AND(D164="Amina",OR(E164="Manual",E164="Assisted Manual")),A164&amp;"_AZ",IF(AND(D164="Amina",OR(E164="De-Novo Merge",E164="Assisted Merge")),A164&amp;"_SA_AZ",IF(AND(D164="Perry",OR(E164="Manual",E164="Assisted Manual")),A164&amp;"_PB",IF(AND(D164="Perry",OR(E164="De-Novo Merge",E164="Assisted Merge")),A164&amp;"_SA_PB",IF(AND(D164="Gina",OR(E164="Manual",E164="Assisted Manual")),A164&amp;"_GB",IF(AND(D164="Gina",OR(E164="De-Novo Merge",E164="Assisted Merge")),A164&amp;"_SA_GB",IF(AND(D164="Cameron",OR(E164="Manual",E164="Assisted Manual")),A164&amp;"_CA",IF(AND(D164="Cameron",OR(E164="De-Novo Merge",E164="Assisted Merge")),A164&amp;"_SA_CA",IF(AND(D164="Bruno",OR(E164="Manual",E164="Assisted Manual")),A164&amp;"_BD",IF(AND(D164="Bruno",OR(E164="De-Novo Merge",E164="Assisted Merge")),A164&amp;"_SA_BD",IF(AND(D164="Daniel",OR(E164="Manual",E164="Assisted Manual")),A164&amp;"_DR",IF(AND(D164="Daniel",OR(E164="De-Novo Merge",E164="Assisted Merge")),A164&amp;"_SA_DR",IF(AND(D164="Monet",OR(E164="Manual",E164="Assisted Manual")),A164&amp;"_MW",IF(AND(D164="Monet",OR(E164="De-Novo Merge",E164="Assisted Merge")),A164&amp;"_SA_MW",""))))))))))))))</f>
        <v/>
      </c>
      <c r="G164" s="89"/>
      <c r="H164" s="89"/>
      <c r="I164" s="116" t="str">
        <f>IF(AND(NOT(OR(H164="",H164="Ø")),NOT(OR(H165="",H165="Ø"))),"Needs to be Split","")</f>
        <v/>
      </c>
      <c r="J164" s="87" t="s">
        <v>1</v>
      </c>
      <c r="K164" s="116" t="str">
        <f>IF(AND(NOT(OR(H164="Ø",H164="")),I164="Split"),"In Progress",IF(AND(NOT(OR(H164="Ø",H164="")),I164="Needs to be Split"),"Waiting",IF(AND(J164="Review",J165="Review"),"Review",IF(OR(AND(J164="Review",J165="Incomplete"),AND(J164="Incomplete",J165="Review")),"Review",IF(OR(AND(J164="Untraceable",J165="Review"),AND(J164="Review",J165="Untraceable")),"Review",IF(OR(AND(J164="Review",J165="Completed"),AND(J164="Completed",J165="Review")),"Review",IF(OR(AND(J164="Other",J165="Review"),AND(J164="Review",J165="Other")),"Review",IF(OR(AND(J164="Other",J165="Incomplete"),AND(J164="Incomplete",J165="Other")),"Review",IF(OR(AND(J164="Other",J165="Untraceable"),AND(J164="Untraceable",J165="Other")),"Review",IF(OR(AND(J164="Other",J165="Completed"),AND(J164="Completed",J165="Other")),"Review",IF(AND(J164="Waiting",J165="Waiting"),"Waiting",IF(OR(AND(J164="Review",J165="Waiting"),AND(J164="Waiting",J165="Review")),"Waiting",IF(OR(AND(J164="Other",J165="Waiting"),AND(J164="Waiting",J165="Other")),"Waiting",IF(OR(AND(J164="Incomplete",J165="Waiting"),AND(J164="Waiting",J165="Incomplete")),"Waiting",IF(OR(AND(J164="Completed",J165="Waiting"),AND(J164="Waiting",J165="Completed")),"Waiting",IF(OR(J164="In Progress",J165="In Progress"),"In Progress",IF(OR(AND(J164="Completed",J165="Untraceable"),AND(J164="Untraceable",J165="Completed")),"Review",IF(OR(AND(J164="Completed",J165="Incomplete"),AND(J164="Incomplete",J165="Completed")),"Review",IF(OR(AND(J164="Incomplete",J165="Untraceable"),AND(J164="Untraceable",J165="Incomplete")),"Untraceable",IF(AND(NOT(OR(H164="Ø",H164="")),NOT(OR(H165="Ø",H165="")),I164=""),"In Progress",IF(AND(J164="Untraceable",J165="Untraceable"),"Untraceable",IF(AND(NOT(OR(H164="Ø",H164="")),NOT(OR(H165="Ø",H165="")),NOT(OR(I164="Ø",I164="",I164="Split",I164="Needs to be Split"))),"Completed",IF(AND(J164="Incomplete",J165="Incomplete"),"Incomplete",IF(AND(J164="Other",J165="Other"),"Review",IF(AND(J164="Untraceable",J165=""),"Untraceable","")))))))))))))))))))))))))</f>
        <v>Untraceable</v>
      </c>
      <c r="L164" s="116" t="str">
        <f>IF(OR(K164="Untraceable"),"Ignore",IF(OR(K164="Incomplete",K164="Completed"),"Waiting",IF(OR(K164="Waiting",K164="In Progress",K164="Review",K164="Other"),"HOLD","")))</f>
        <v>Ignore</v>
      </c>
      <c r="M164" s="4"/>
      <c r="N164" s="121" t="str">
        <f>IF(OR(K164="Untraceable",K164="Incomplete"),"No",IF(K164="Completed","In Progress",""))</f>
        <v>No</v>
      </c>
      <c r="O164" s="116"/>
    </row>
    <row r="165" spans="1:15" x14ac:dyDescent="0.25">
      <c r="A165" s="116"/>
      <c r="B165" s="125"/>
      <c r="C165" s="116"/>
      <c r="D165" s="87"/>
      <c r="E165" s="87"/>
      <c r="F165" s="7" t="str">
        <f>IF(AND(D165="Amina",OR(E165="Manual",E165="Assisted Manual")),A164&amp;"_AZ",IF(AND(D165="Amina",OR(E165="De-Novo Merge",E165="Assisted Merge")),A164&amp;"_SA_AZ",IF(AND(D165="Perry",OR(E165="Manual",E165="Assisted Manual")),A164&amp;"_PB",IF(AND(D165="Perry",OR(E165="De-Novo Merge",E165="Assisted Merge")),A164&amp;"_SA_PB",IF(AND(D165="Gina",OR(E165="Manual",E165="Assisted Manual")),A164&amp;"_GB",IF(AND(D165="Gina",OR(E165="De-Novo Merge",E165="Assisted Merge")),A164&amp;"_SA_GB",IF(AND(D165="Cameron",OR(E165="Manual",E165="Assisted Manual")),A164&amp;"_CA",IF(AND(D165="Cameron",OR(E165="De-Novo Merge",E165="Assisted Merge")),A164&amp;"_SA_CA",IF(AND(D165="Bruno",OR(E165="Manual",E165="Assisted Manual")),A164&amp;"_BD",IF(AND(D165="Bruno",OR(E165="De-Novo Merge",E165="Assisted Merge")),A164&amp;"_SA_BD",IF(AND(D165="Daniel",OR(E165="Manual",E165="Assisted Manual")),A164&amp;"_DR",IF(AND(D165="Daniel",OR(E165="De-Novo Merge",E165="Assisted Merge")),A164&amp;"_SA_DR",IF(AND(D165="Monet",OR(E165="Manual",E165="Assisted Manual")),A164&amp;"_MW",IF(AND(D165="Monet",OR(E165="De-Novo Merge",E165="Assisted Merge")),A164&amp;"_SA_MW",""))))))))))))))</f>
        <v/>
      </c>
      <c r="G165" s="89"/>
      <c r="H165" s="89"/>
      <c r="I165" s="116"/>
      <c r="J165" s="87" t="str">
        <f>IF(AND(NOT(OR(G165="",G165="Ø")),H165=""),"In Progress",IF(AND(NOT(OR(H165="Ø",H165="")),NOT(OR(G165="Ø",G165=""))),"Completed",IF(AND(NOT(A164=""),NOT(OR(D165="",D165="???")),G165=""),"Waiting",IF(D165="???","Waiting",""))))</f>
        <v/>
      </c>
      <c r="K165" s="116"/>
      <c r="L165" s="116"/>
      <c r="M165" s="4"/>
      <c r="N165" s="121"/>
      <c r="O165" s="116"/>
    </row>
    <row r="166" spans="1:15" x14ac:dyDescent="0.25">
      <c r="A166" s="116" t="s">
        <v>1651</v>
      </c>
      <c r="B166" s="131" t="s">
        <v>1652</v>
      </c>
      <c r="C166" s="116"/>
      <c r="D166" s="87"/>
      <c r="E166" s="87"/>
      <c r="F166" s="7" t="str">
        <f>IF(AND(D166="Amina",OR(E166="Manual",E166="Assisted Manual")),A166&amp;"_AZ",IF(AND(D166="Amina",OR(E166="De-Novo Merge",E166="Assisted Merge")),A166&amp;"_SA_AZ",IF(AND(D166="Perry",OR(E166="Manual",E166="Assisted Manual")),A166&amp;"_PB",IF(AND(D166="Perry",OR(E166="De-Novo Merge",E166="Assisted Merge")),A166&amp;"_SA_PB",IF(AND(D166="Gina",OR(E166="Manual",E166="Assisted Manual")),A166&amp;"_GB",IF(AND(D166="Gina",OR(E166="De-Novo Merge",E166="Assisted Merge")),A166&amp;"_SA_GB",IF(AND(D166="Cameron",OR(E166="Manual",E166="Assisted Manual")),A166&amp;"_CA",IF(AND(D166="Cameron",OR(E166="De-Novo Merge",E166="Assisted Merge")),A166&amp;"_SA_CA",IF(AND(D166="Bruno",OR(E166="Manual",E166="Assisted Manual")),A166&amp;"_BD",IF(AND(D166="Bruno",OR(E166="De-Novo Merge",E166="Assisted Merge")),A166&amp;"_SA_BD",IF(AND(D166="Daniel",OR(E166="Manual",E166="Assisted Manual")),A166&amp;"_DR",IF(AND(D166="Daniel",OR(E166="De-Novo Merge",E166="Assisted Merge")),A166&amp;"_SA_DR",IF(AND(D166="Monet",OR(E166="Manual",E166="Assisted Manual")),A166&amp;"_MW",IF(AND(D166="Monet",OR(E166="De-Novo Merge",E166="Assisted Merge")),A166&amp;"_SA_MW",""))))))))))))))</f>
        <v/>
      </c>
      <c r="G166" s="89"/>
      <c r="H166" s="89"/>
      <c r="I166" s="116" t="str">
        <f>IF(AND(NOT(OR(H166="",H166="Ø")),NOT(OR(H167="",H167="Ø"))),"Needs to be Split","")</f>
        <v/>
      </c>
      <c r="J166" s="87" t="s">
        <v>1</v>
      </c>
      <c r="K166" s="116" t="str">
        <f>IF(AND(NOT(OR(H166="Ø",H166="")),I166="Split"),"In Progress",IF(AND(NOT(OR(H166="Ø",H166="")),I166="Needs to be Split"),"Waiting",IF(AND(J166="Review",J167="Review"),"Review",IF(OR(AND(J166="Review",J167="Incomplete"),AND(J166="Incomplete",J167="Review")),"Review",IF(OR(AND(J166="Untraceable",J167="Review"),AND(J166="Review",J167="Untraceable")),"Review",IF(OR(AND(J166="Review",J167="Completed"),AND(J166="Completed",J167="Review")),"Review",IF(OR(AND(J166="Other",J167="Review"),AND(J166="Review",J167="Other")),"Review",IF(OR(AND(J166="Other",J167="Incomplete"),AND(J166="Incomplete",J167="Other")),"Review",IF(OR(AND(J166="Other",J167="Untraceable"),AND(J166="Untraceable",J167="Other")),"Review",IF(OR(AND(J166="Other",J167="Completed"),AND(J166="Completed",J167="Other")),"Review",IF(AND(J166="Waiting",J167="Waiting"),"Waiting",IF(OR(AND(J166="Review",J167="Waiting"),AND(J166="Waiting",J167="Review")),"Waiting",IF(OR(AND(J166="Other",J167="Waiting"),AND(J166="Waiting",J167="Other")),"Waiting",IF(OR(AND(J166="Incomplete",J167="Waiting"),AND(J166="Waiting",J167="Incomplete")),"Waiting",IF(OR(AND(J166="Completed",J167="Waiting"),AND(J166="Waiting",J167="Completed")),"Waiting",IF(OR(J166="In Progress",J167="In Progress"),"In Progress",IF(OR(AND(J166="Completed",J167="Untraceable"),AND(J166="Untraceable",J167="Completed")),"Review",IF(OR(AND(J166="Completed",J167="Incomplete"),AND(J166="Incomplete",J167="Completed")),"Review",IF(OR(AND(J166="Incomplete",J167="Untraceable"),AND(J166="Untraceable",J167="Incomplete")),"Untraceable",IF(AND(NOT(OR(H166="Ø",H166="")),NOT(OR(H167="Ø",H167="")),I166=""),"In Progress",IF(AND(J166="Untraceable",J167="Untraceable"),"Untraceable",IF(AND(NOT(OR(H166="Ø",H166="")),NOT(OR(H167="Ø",H167="")),NOT(OR(I166="Ø",I166="",I166="Split",I166="Needs to be Split"))),"Completed",IF(AND(J166="Incomplete",J167="Incomplete"),"Incomplete",IF(AND(J166="Other",J167="Other"),"Review",IF(AND(J166="Untraceable",J167=""),"Untraceable","")))))))))))))))))))))))))</f>
        <v>Untraceable</v>
      </c>
      <c r="L166" s="116" t="str">
        <f>IF(OR(K166="Untraceable"),"Ignore",IF(OR(K166="Incomplete",K166="Completed"),"Waiting",IF(OR(K166="Waiting",K166="In Progress",K166="Review",K166="Other"),"HOLD","")))</f>
        <v>Ignore</v>
      </c>
      <c r="M166" s="4"/>
      <c r="N166" s="121" t="str">
        <f>IF(OR(K166="Untraceable",K166="Incomplete"),"No",IF(K166="Completed","In Progress",""))</f>
        <v>No</v>
      </c>
      <c r="O166" s="116"/>
    </row>
    <row r="167" spans="1:15" x14ac:dyDescent="0.25">
      <c r="A167" s="116"/>
      <c r="B167" s="125"/>
      <c r="C167" s="116"/>
      <c r="D167" s="87"/>
      <c r="E167" s="87"/>
      <c r="F167" s="7" t="str">
        <f>IF(AND(D167="Amina",OR(E167="Manual",E167="Assisted Manual")),A166&amp;"_AZ",IF(AND(D167="Amina",OR(E167="De-Novo Merge",E167="Assisted Merge")),A166&amp;"_SA_AZ",IF(AND(D167="Perry",OR(E167="Manual",E167="Assisted Manual")),A166&amp;"_PB",IF(AND(D167="Perry",OR(E167="De-Novo Merge",E167="Assisted Merge")),A166&amp;"_SA_PB",IF(AND(D167="Gina",OR(E167="Manual",E167="Assisted Manual")),A166&amp;"_GB",IF(AND(D167="Gina",OR(E167="De-Novo Merge",E167="Assisted Merge")),A166&amp;"_SA_GB",IF(AND(D167="Cameron",OR(E167="Manual",E167="Assisted Manual")),A166&amp;"_CA",IF(AND(D167="Cameron",OR(E167="De-Novo Merge",E167="Assisted Merge")),A166&amp;"_SA_CA",IF(AND(D167="Bruno",OR(E167="Manual",E167="Assisted Manual")),A166&amp;"_BD",IF(AND(D167="Bruno",OR(E167="De-Novo Merge",E167="Assisted Merge")),A166&amp;"_SA_BD",IF(AND(D167="Daniel",OR(E167="Manual",E167="Assisted Manual")),A166&amp;"_DR",IF(AND(D167="Daniel",OR(E167="De-Novo Merge",E167="Assisted Merge")),A166&amp;"_SA_DR",IF(AND(D167="Monet",OR(E167="Manual",E167="Assisted Manual")),A166&amp;"_MW",IF(AND(D167="Monet",OR(E167="De-Novo Merge",E167="Assisted Merge")),A166&amp;"_SA_MW",""))))))))))))))</f>
        <v/>
      </c>
      <c r="G167" s="89"/>
      <c r="H167" s="89"/>
      <c r="I167" s="116"/>
      <c r="J167" s="87" t="str">
        <f>IF(AND(NOT(OR(G167="",G167="Ø")),H167=""),"In Progress",IF(AND(NOT(OR(H167="Ø",H167="")),NOT(OR(G167="Ø",G167=""))),"Completed",IF(AND(NOT(A166=""),NOT(OR(D167="",D167="???")),G167=""),"Waiting",IF(D167="???","Waiting",""))))</f>
        <v/>
      </c>
      <c r="K167" s="116"/>
      <c r="L167" s="116"/>
      <c r="M167" s="4"/>
      <c r="N167" s="121"/>
      <c r="O167" s="116"/>
    </row>
    <row r="168" spans="1:15" x14ac:dyDescent="0.25">
      <c r="A168" s="116" t="s">
        <v>1653</v>
      </c>
      <c r="B168" s="117" t="s">
        <v>1654</v>
      </c>
      <c r="C168" s="117"/>
      <c r="D168" s="87"/>
      <c r="E168" s="87"/>
      <c r="F168" s="7" t="str">
        <f>IF(AND(D168="Amina",OR(E168="Manual",E168="Assisted Manual")),A168&amp;"_AZ",IF(AND(D168="Amina",OR(E168="De-Novo Merge",E168="Assisted Merge")),A168&amp;"_SA_AZ",IF(AND(D168="Perry",OR(E168="Manual",E168="Assisted Manual")),A168&amp;"_PB",IF(AND(D168="Perry",OR(E168="De-Novo Merge",E168="Assisted Merge")),A168&amp;"_SA_PB",IF(AND(D168="Gina",OR(E168="Manual",E168="Assisted Manual")),A168&amp;"_GB",IF(AND(D168="Gina",OR(E168="De-Novo Merge",E168="Assisted Merge")),A168&amp;"_SA_GB",IF(AND(D168="Cameron",OR(E168="Manual",E168="Assisted Manual")),A168&amp;"_CA",IF(AND(D168="Cameron",OR(E168="De-Novo Merge",E168="Assisted Merge")),A168&amp;"_SA_CA",IF(AND(D168="Bruno",OR(E168="Manual",E168="Assisted Manual")),A168&amp;"_BD",IF(AND(D168="Bruno",OR(E168="De-Novo Merge",E168="Assisted Merge")),A168&amp;"_SA_BD",IF(AND(D168="Daniel",OR(E168="Manual",E168="Assisted Manual")),A168&amp;"_DR",IF(AND(D168="Daniel",OR(E168="De-Novo Merge",E168="Assisted Merge")),A168&amp;"_SA_DR",IF(AND(D168="Monet",OR(E168="Manual",E168="Assisted Manual")),A168&amp;"_MW",IF(AND(D168="Monet",OR(E168="De-Novo Merge",E168="Assisted Merge")),A168&amp;"_SA_MW",""))))))))))))))</f>
        <v/>
      </c>
      <c r="G168" s="89"/>
      <c r="H168" s="89"/>
      <c r="I168" s="116" t="str">
        <f>IF(AND(NOT(OR(H168="",H168="Ø")),NOT(OR(H169="",H169="Ø"))),"Needs to be Split","")</f>
        <v/>
      </c>
      <c r="J168" s="87" t="s">
        <v>1</v>
      </c>
      <c r="K168" s="116" t="str">
        <f>IF(AND(NOT(OR(H168="Ø",H168="")),I168="Split"),"In Progress",IF(AND(NOT(OR(H168="Ø",H168="")),I168="Needs to be Split"),"Waiting",IF(AND(J168="Review",J169="Review"),"Review",IF(OR(AND(J168="Review",J169="Incomplete"),AND(J168="Incomplete",J169="Review")),"Review",IF(OR(AND(J168="Untraceable",J169="Review"),AND(J168="Review",J169="Untraceable")),"Review",IF(OR(AND(J168="Review",J169="Completed"),AND(J168="Completed",J169="Review")),"Review",IF(OR(AND(J168="Other",J169="Review"),AND(J168="Review",J169="Other")),"Review",IF(OR(AND(J168="Other",J169="Incomplete"),AND(J168="Incomplete",J169="Other")),"Review",IF(OR(AND(J168="Other",J169="Untraceable"),AND(J168="Untraceable",J169="Other")),"Review",IF(OR(AND(J168="Other",J169="Completed"),AND(J168="Completed",J169="Other")),"Review",IF(AND(J168="Waiting",J169="Waiting"),"Waiting",IF(OR(AND(J168="Review",J169="Waiting"),AND(J168="Waiting",J169="Review")),"Waiting",IF(OR(AND(J168="Other",J169="Waiting"),AND(J168="Waiting",J169="Other")),"Waiting",IF(OR(AND(J168="Incomplete",J169="Waiting"),AND(J168="Waiting",J169="Incomplete")),"Waiting",IF(OR(AND(J168="Completed",J169="Waiting"),AND(J168="Waiting",J169="Completed")),"Waiting",IF(OR(J168="In Progress",J169="In Progress"),"In Progress",IF(OR(AND(J168="Completed",J169="Untraceable"),AND(J168="Untraceable",J169="Completed")),"Review",IF(OR(AND(J168="Completed",J169="Incomplete"),AND(J168="Incomplete",J169="Completed")),"Review",IF(OR(AND(J168="Incomplete",J169="Untraceable"),AND(J168="Untraceable",J169="Incomplete")),"Untraceable",IF(AND(NOT(OR(H168="Ø",H168="")),NOT(OR(H169="Ø",H169="")),I168=""),"In Progress",IF(AND(J168="Untraceable",J169="Untraceable"),"Untraceable",IF(AND(NOT(OR(H168="Ø",H168="")),NOT(OR(H169="Ø",H169="")),NOT(OR(I168="Ø",I168="",I168="Split",I168="Needs to be Split"))),"Completed",IF(AND(J168="Incomplete",J169="Incomplete"),"Incomplete",IF(AND(J168="Other",J169="Other"),"Review",IF(AND(J168="Untraceable",J169=""),"Untraceable","")))))))))))))))))))))))))</f>
        <v>Untraceable</v>
      </c>
      <c r="L168" s="116" t="str">
        <f>IF(OR(K168="Untraceable"),"Ignore",IF(OR(K168="Incomplete",K168="Completed"),"Waiting",IF(OR(K168="Waiting",K168="In Progress",K168="Review",K168="Other"),"HOLD","")))</f>
        <v>Ignore</v>
      </c>
      <c r="M168" s="4"/>
      <c r="N168" s="121" t="str">
        <f>IF(OR(K168="Untraceable",K168="Incomplete"),"No",IF(K168="Completed","In Progress",""))</f>
        <v>No</v>
      </c>
      <c r="O168" s="116"/>
    </row>
    <row r="169" spans="1:15" x14ac:dyDescent="0.25">
      <c r="A169" s="116"/>
      <c r="B169" s="116"/>
      <c r="C169" s="116"/>
      <c r="D169" s="87"/>
      <c r="E169" s="87"/>
      <c r="F169" s="7" t="str">
        <f>IF(AND(D169="Amina",OR(E169="Manual",E169="Assisted Manual")),A168&amp;"_AZ",IF(AND(D169="Amina",OR(E169="De-Novo Merge",E169="Assisted Merge")),A168&amp;"_SA_AZ",IF(AND(D169="Perry",OR(E169="Manual",E169="Assisted Manual")),A168&amp;"_PB",IF(AND(D169="Perry",OR(E169="De-Novo Merge",E169="Assisted Merge")),A168&amp;"_SA_PB",IF(AND(D169="Gina",OR(E169="Manual",E169="Assisted Manual")),A168&amp;"_GB",IF(AND(D169="Gina",OR(E169="De-Novo Merge",E169="Assisted Merge")),A168&amp;"_SA_GB",IF(AND(D169="Cameron",OR(E169="Manual",E169="Assisted Manual")),A168&amp;"_CA",IF(AND(D169="Cameron",OR(E169="De-Novo Merge",E169="Assisted Merge")),A168&amp;"_SA_CA",IF(AND(D169="Bruno",OR(E169="Manual",E169="Assisted Manual")),A168&amp;"_BD",IF(AND(D169="Bruno",OR(E169="De-Novo Merge",E169="Assisted Merge")),A168&amp;"_SA_BD",IF(AND(D169="Daniel",OR(E169="Manual",E169="Assisted Manual")),A168&amp;"_DR",IF(AND(D169="Daniel",OR(E169="De-Novo Merge",E169="Assisted Merge")),A168&amp;"_SA_DR",IF(AND(D169="Monet",OR(E169="Manual",E169="Assisted Manual")),A168&amp;"_MW",IF(AND(D169="Monet",OR(E169="De-Novo Merge",E169="Assisted Merge")),A168&amp;"_SA_MW",""))))))))))))))</f>
        <v/>
      </c>
      <c r="G169" s="89"/>
      <c r="H169" s="89"/>
      <c r="I169" s="116"/>
      <c r="J169" s="87" t="str">
        <f>IF(AND(NOT(OR(G169="",G169="Ø")),H169=""),"In Progress",IF(AND(NOT(OR(H169="Ø",H169="")),NOT(OR(G169="Ø",G169=""))),"Completed",IF(AND(NOT(A168=""),NOT(OR(D169="",D169="???")),G169=""),"Waiting",IF(D169="???","Waiting",""))))</f>
        <v/>
      </c>
      <c r="K169" s="116"/>
      <c r="L169" s="116"/>
      <c r="M169" s="4"/>
      <c r="N169" s="121"/>
      <c r="O169" s="116"/>
    </row>
    <row r="170" spans="1:15" x14ac:dyDescent="0.25">
      <c r="A170" s="116" t="s">
        <v>1655</v>
      </c>
      <c r="B170" s="117" t="s">
        <v>1656</v>
      </c>
      <c r="C170" s="116"/>
      <c r="D170" s="87"/>
      <c r="E170" s="87"/>
      <c r="F170" s="7" t="str">
        <f>IF(AND(D170="Amina",OR(E170="Manual",E170="Assisted Manual")),A170&amp;"_AZ",IF(AND(D170="Amina",OR(E170="De-Novo Merge",E170="Assisted Merge")),A170&amp;"_SA_AZ",IF(AND(D170="Perry",OR(E170="Manual",E170="Assisted Manual")),A170&amp;"_PB",IF(AND(D170="Perry",OR(E170="De-Novo Merge",E170="Assisted Merge")),A170&amp;"_SA_PB",IF(AND(D170="Gina",OR(E170="Manual",E170="Assisted Manual")),A170&amp;"_GB",IF(AND(D170="Gina",OR(E170="De-Novo Merge",E170="Assisted Merge")),A170&amp;"_SA_GB",IF(AND(D170="Cameron",OR(E170="Manual",E170="Assisted Manual")),A170&amp;"_CA",IF(AND(D170="Cameron",OR(E170="De-Novo Merge",E170="Assisted Merge")),A170&amp;"_SA_CA",IF(AND(D170="Bruno",OR(E170="Manual",E170="Assisted Manual")),A170&amp;"_BD",IF(AND(D170="Bruno",OR(E170="De-Novo Merge",E170="Assisted Merge")),A170&amp;"_SA_BD",IF(AND(D170="Daniel",OR(E170="Manual",E170="Assisted Manual")),A170&amp;"_DR",IF(AND(D170="Daniel",OR(E170="De-Novo Merge",E170="Assisted Merge")),A170&amp;"_SA_DR",IF(AND(D170="Monet",OR(E170="Manual",E170="Assisted Manual")),A170&amp;"_MW",IF(AND(D170="Monet",OR(E170="De-Novo Merge",E170="Assisted Merge")),A170&amp;"_SA_MW",""))))))))))))))</f>
        <v/>
      </c>
      <c r="G170" s="89"/>
      <c r="H170" s="89"/>
      <c r="I170" s="116" t="str">
        <f>IF(AND(NOT(OR(H170="",H170="Ø")),NOT(OR(H171="",H171="Ø"))),"Needs to be Split","")</f>
        <v/>
      </c>
      <c r="J170" s="87" t="s">
        <v>1</v>
      </c>
      <c r="K170" s="116" t="str">
        <f>IF(AND(NOT(OR(H170="Ø",H170="")),I170="Split"),"In Progress",IF(AND(NOT(OR(H170="Ø",H170="")),I170="Needs to be Split"),"Waiting",IF(AND(J170="Review",J171="Review"),"Review",IF(OR(AND(J170="Review",J171="Incomplete"),AND(J170="Incomplete",J171="Review")),"Review",IF(OR(AND(J170="Untraceable",J171="Review"),AND(J170="Review",J171="Untraceable")),"Review",IF(OR(AND(J170="Review",J171="Completed"),AND(J170="Completed",J171="Review")),"Review",IF(OR(AND(J170="Other",J171="Review"),AND(J170="Review",J171="Other")),"Review",IF(OR(AND(J170="Other",J171="Incomplete"),AND(J170="Incomplete",J171="Other")),"Review",IF(OR(AND(J170="Other",J171="Untraceable"),AND(J170="Untraceable",J171="Other")),"Review",IF(OR(AND(J170="Other",J171="Completed"),AND(J170="Completed",J171="Other")),"Review",IF(AND(J170="Waiting",J171="Waiting"),"Waiting",IF(OR(AND(J170="Review",J171="Waiting"),AND(J170="Waiting",J171="Review")),"Waiting",IF(OR(AND(J170="Other",J171="Waiting"),AND(J170="Waiting",J171="Other")),"Waiting",IF(OR(AND(J170="Incomplete",J171="Waiting"),AND(J170="Waiting",J171="Incomplete")),"Waiting",IF(OR(AND(J170="Completed",J171="Waiting"),AND(J170="Waiting",J171="Completed")),"Waiting",IF(OR(J170="In Progress",J171="In Progress"),"In Progress",IF(OR(AND(J170="Completed",J171="Untraceable"),AND(J170="Untraceable",J171="Completed")),"Review",IF(OR(AND(J170="Completed",J171="Incomplete"),AND(J170="Incomplete",J171="Completed")),"Review",IF(OR(AND(J170="Incomplete",J171="Untraceable"),AND(J170="Untraceable",J171="Incomplete")),"Untraceable",IF(AND(NOT(OR(H170="Ø",H170="")),NOT(OR(H171="Ø",H171="")),I170=""),"In Progress",IF(AND(J170="Untraceable",J171="Untraceable"),"Untraceable",IF(AND(NOT(OR(H170="Ø",H170="")),NOT(OR(H171="Ø",H171="")),NOT(OR(I170="Ø",I170="",I170="Split",I170="Needs to be Split"))),"Completed",IF(AND(J170="Incomplete",J171="Incomplete"),"Incomplete",IF(AND(J170="Other",J171="Other"),"Review",IF(AND(J170="Untraceable",J171=""),"Untraceable","")))))))))))))))))))))))))</f>
        <v>Untraceable</v>
      </c>
      <c r="L170" s="116" t="str">
        <f>IF(OR(K170="Untraceable"),"Ignore",IF(OR(K170="Incomplete",K170="Completed"),"Waiting",IF(OR(K170="Waiting",K170="In Progress",K170="Review",K170="Other"),"HOLD","")))</f>
        <v>Ignore</v>
      </c>
      <c r="M170" s="4"/>
      <c r="N170" s="121" t="str">
        <f>IF(OR(K170="Untraceable",K170="Incomplete"),"No",IF(K170="Completed","In Progress",""))</f>
        <v>No</v>
      </c>
      <c r="O170" s="116"/>
    </row>
    <row r="171" spans="1:15" x14ac:dyDescent="0.25">
      <c r="A171" s="116"/>
      <c r="B171" s="116"/>
      <c r="C171" s="116"/>
      <c r="D171" s="87"/>
      <c r="E171" s="87"/>
      <c r="F171" s="7" t="str">
        <f>IF(AND(D171="Amina",OR(E171="Manual",E171="Assisted Manual")),A170&amp;"_AZ",IF(AND(D171="Amina",OR(E171="De-Novo Merge",E171="Assisted Merge")),A170&amp;"_SA_AZ",IF(AND(D171="Perry",OR(E171="Manual",E171="Assisted Manual")),A170&amp;"_PB",IF(AND(D171="Perry",OR(E171="De-Novo Merge",E171="Assisted Merge")),A170&amp;"_SA_PB",IF(AND(D171="Gina",OR(E171="Manual",E171="Assisted Manual")),A170&amp;"_GB",IF(AND(D171="Gina",OR(E171="De-Novo Merge",E171="Assisted Merge")),A170&amp;"_SA_GB",IF(AND(D171="Cameron",OR(E171="Manual",E171="Assisted Manual")),A170&amp;"_CA",IF(AND(D171="Cameron",OR(E171="De-Novo Merge",E171="Assisted Merge")),A170&amp;"_SA_CA",IF(AND(D171="Bruno",OR(E171="Manual",E171="Assisted Manual")),A170&amp;"_BD",IF(AND(D171="Bruno",OR(E171="De-Novo Merge",E171="Assisted Merge")),A170&amp;"_SA_BD",IF(AND(D171="Daniel",OR(E171="Manual",E171="Assisted Manual")),A170&amp;"_DR",IF(AND(D171="Daniel",OR(E171="De-Novo Merge",E171="Assisted Merge")),A170&amp;"_SA_DR",IF(AND(D171="Monet",OR(E171="Manual",E171="Assisted Manual")),A170&amp;"_MW",IF(AND(D171="Monet",OR(E171="De-Novo Merge",E171="Assisted Merge")),A170&amp;"_SA_MW",""))))))))))))))</f>
        <v/>
      </c>
      <c r="G171" s="89"/>
      <c r="H171" s="89"/>
      <c r="I171" s="116"/>
      <c r="J171" s="87" t="str">
        <f>IF(AND(NOT(OR(G171="",G171="Ø")),H171=""),"In Progress",IF(AND(NOT(OR(H171="Ø",H171="")),NOT(OR(G171="Ø",G171=""))),"Completed",IF(AND(NOT(A170=""),NOT(OR(D171="",D171="???")),G171=""),"Waiting",IF(D171="???","Waiting",""))))</f>
        <v/>
      </c>
      <c r="K171" s="116"/>
      <c r="L171" s="116"/>
      <c r="M171" s="4"/>
      <c r="N171" s="121"/>
      <c r="O171" s="116"/>
    </row>
    <row r="172" spans="1:15" x14ac:dyDescent="0.25">
      <c r="A172" s="116" t="s">
        <v>1657</v>
      </c>
      <c r="B172" s="117" t="s">
        <v>1658</v>
      </c>
      <c r="C172" s="116"/>
      <c r="D172" s="87"/>
      <c r="E172" s="87"/>
      <c r="F172" s="7" t="str">
        <f>IF(AND(D172="Amina",OR(E172="Manual",E172="Assisted Manual")),A172&amp;"_AZ",IF(AND(D172="Amina",OR(E172="De-Novo Merge",E172="Assisted Merge")),A172&amp;"_SA_AZ",IF(AND(D172="Perry",OR(E172="Manual",E172="Assisted Manual")),A172&amp;"_PB",IF(AND(D172="Perry",OR(E172="De-Novo Merge",E172="Assisted Merge")),A172&amp;"_SA_PB",IF(AND(D172="Gina",OR(E172="Manual",E172="Assisted Manual")),A172&amp;"_GB",IF(AND(D172="Gina",OR(E172="De-Novo Merge",E172="Assisted Merge")),A172&amp;"_SA_GB",IF(AND(D172="Cameron",OR(E172="Manual",E172="Assisted Manual")),A172&amp;"_CA",IF(AND(D172="Cameron",OR(E172="De-Novo Merge",E172="Assisted Merge")),A172&amp;"_SA_CA",IF(AND(D172="Bruno",OR(E172="Manual",E172="Assisted Manual")),A172&amp;"_BD",IF(AND(D172="Bruno",OR(E172="De-Novo Merge",E172="Assisted Merge")),A172&amp;"_SA_BD",IF(AND(D172="Daniel",OR(E172="Manual",E172="Assisted Manual")),A172&amp;"_DR",IF(AND(D172="Daniel",OR(E172="De-Novo Merge",E172="Assisted Merge")),A172&amp;"_SA_DR",IF(AND(D172="Monet",OR(E172="Manual",E172="Assisted Manual")),A172&amp;"_MW",IF(AND(D172="Monet",OR(E172="De-Novo Merge",E172="Assisted Merge")),A172&amp;"_SA_MW",""))))))))))))))</f>
        <v/>
      </c>
      <c r="G172" s="89"/>
      <c r="H172" s="89"/>
      <c r="I172" s="116" t="str">
        <f>IF(AND(NOT(OR(H172="",H172="Ø")),NOT(OR(H173="",H173="Ø"))),"Needs to be Split","")</f>
        <v/>
      </c>
      <c r="J172" s="87" t="s">
        <v>1</v>
      </c>
      <c r="K172" s="116" t="str">
        <f>IF(AND(NOT(OR(H172="Ø",H172="")),I172="Split"),"In Progress",IF(AND(NOT(OR(H172="Ø",H172="")),I172="Needs to be Split"),"Waiting",IF(AND(J172="Review",J173="Review"),"Review",IF(OR(AND(J172="Review",J173="Incomplete"),AND(J172="Incomplete",J173="Review")),"Review",IF(OR(AND(J172="Untraceable",J173="Review"),AND(J172="Review",J173="Untraceable")),"Review",IF(OR(AND(J172="Review",J173="Completed"),AND(J172="Completed",J173="Review")),"Review",IF(OR(AND(J172="Other",J173="Review"),AND(J172="Review",J173="Other")),"Review",IF(OR(AND(J172="Other",J173="Incomplete"),AND(J172="Incomplete",J173="Other")),"Review",IF(OR(AND(J172="Other",J173="Untraceable"),AND(J172="Untraceable",J173="Other")),"Review",IF(OR(AND(J172="Other",J173="Completed"),AND(J172="Completed",J173="Other")),"Review",IF(AND(J172="Waiting",J173="Waiting"),"Waiting",IF(OR(AND(J172="Review",J173="Waiting"),AND(J172="Waiting",J173="Review")),"Waiting",IF(OR(AND(J172="Other",J173="Waiting"),AND(J172="Waiting",J173="Other")),"Waiting",IF(OR(AND(J172="Incomplete",J173="Waiting"),AND(J172="Waiting",J173="Incomplete")),"Waiting",IF(OR(AND(J172="Completed",J173="Waiting"),AND(J172="Waiting",J173="Completed")),"Waiting",IF(OR(J172="In Progress",J173="In Progress"),"In Progress",IF(OR(AND(J172="Completed",J173="Untraceable"),AND(J172="Untraceable",J173="Completed")),"Review",IF(OR(AND(J172="Completed",J173="Incomplete"),AND(J172="Incomplete",J173="Completed")),"Review",IF(OR(AND(J172="Incomplete",J173="Untraceable"),AND(J172="Untraceable",J173="Incomplete")),"Untraceable",IF(AND(NOT(OR(H172="Ø",H172="")),NOT(OR(H173="Ø",H173="")),I172=""),"In Progress",IF(AND(J172="Untraceable",J173="Untraceable"),"Untraceable",IF(AND(NOT(OR(H172="Ø",H172="")),NOT(OR(H173="Ø",H173="")),NOT(OR(I172="Ø",I172="",I172="Split",I172="Needs to be Split"))),"Completed",IF(AND(J172="Incomplete",J173="Incomplete"),"Incomplete",IF(AND(J172="Other",J173="Other"),"Review",IF(AND(J172="Untraceable",J173=""),"Untraceable","")))))))))))))))))))))))))</f>
        <v>Untraceable</v>
      </c>
      <c r="L172" s="116" t="str">
        <f>IF(OR(K172="Untraceable"),"Ignore",IF(OR(K172="Incomplete",K172="Completed"),"Waiting",IF(OR(K172="Waiting",K172="In Progress",K172="Review",K172="Other"),"HOLD","")))</f>
        <v>Ignore</v>
      </c>
      <c r="M172" s="4"/>
      <c r="N172" s="121" t="str">
        <f>IF(OR(K172="Untraceable",K172="Incomplete"),"No",IF(K172="Completed","In Progress",""))</f>
        <v>No</v>
      </c>
      <c r="O172" s="116"/>
    </row>
    <row r="173" spans="1:15" x14ac:dyDescent="0.25">
      <c r="A173" s="116"/>
      <c r="B173" s="116"/>
      <c r="C173" s="116"/>
      <c r="D173" s="87"/>
      <c r="E173" s="87"/>
      <c r="F173" s="7" t="str">
        <f>IF(AND(D173="Amina",OR(E173="Manual",E173="Assisted Manual")),A172&amp;"_AZ",IF(AND(D173="Amina",OR(E173="De-Novo Merge",E173="Assisted Merge")),A172&amp;"_SA_AZ",IF(AND(D173="Perry",OR(E173="Manual",E173="Assisted Manual")),A172&amp;"_PB",IF(AND(D173="Perry",OR(E173="De-Novo Merge",E173="Assisted Merge")),A172&amp;"_SA_PB",IF(AND(D173="Gina",OR(E173="Manual",E173="Assisted Manual")),A172&amp;"_GB",IF(AND(D173="Gina",OR(E173="De-Novo Merge",E173="Assisted Merge")),A172&amp;"_SA_GB",IF(AND(D173="Cameron",OR(E173="Manual",E173="Assisted Manual")),A172&amp;"_CA",IF(AND(D173="Cameron",OR(E173="De-Novo Merge",E173="Assisted Merge")),A172&amp;"_SA_CA",IF(AND(D173="Bruno",OR(E173="Manual",E173="Assisted Manual")),A172&amp;"_BD",IF(AND(D173="Bruno",OR(E173="De-Novo Merge",E173="Assisted Merge")),A172&amp;"_SA_BD",IF(AND(D173="Daniel",OR(E173="Manual",E173="Assisted Manual")),A172&amp;"_DR",IF(AND(D173="Daniel",OR(E173="De-Novo Merge",E173="Assisted Merge")),A172&amp;"_SA_DR",IF(AND(D173="Monet",OR(E173="Manual",E173="Assisted Manual")),A172&amp;"_MW",IF(AND(D173="Monet",OR(E173="De-Novo Merge",E173="Assisted Merge")),A172&amp;"_SA_MW",""))))))))))))))</f>
        <v/>
      </c>
      <c r="G173" s="89"/>
      <c r="H173" s="89"/>
      <c r="I173" s="116"/>
      <c r="J173" s="87" t="str">
        <f>IF(AND(NOT(OR(G173="",G173="Ø")),H173=""),"In Progress",IF(AND(NOT(OR(H173="Ø",H173="")),NOT(OR(G173="Ø",G173=""))),"Completed",IF(AND(NOT(A172=""),NOT(OR(D173="",D173="???")),G173=""),"Waiting",IF(D173="???","Waiting",""))))</f>
        <v/>
      </c>
      <c r="K173" s="116"/>
      <c r="L173" s="116"/>
      <c r="M173" s="4"/>
      <c r="N173" s="121"/>
      <c r="O173" s="116"/>
    </row>
    <row r="174" spans="1:15" x14ac:dyDescent="0.25">
      <c r="A174" s="116" t="s">
        <v>1659</v>
      </c>
      <c r="B174" s="117" t="s">
        <v>1660</v>
      </c>
      <c r="C174" s="117"/>
      <c r="D174" s="87"/>
      <c r="E174" s="87"/>
      <c r="F174" s="7" t="str">
        <f>IF(AND(D174="Amina",OR(E174="Manual",E174="Assisted Manual")),A174&amp;"_AZ",IF(AND(D174="Amina",OR(E174="De-Novo Merge",E174="Assisted Merge")),A174&amp;"_SA_AZ",IF(AND(D174="Perry",OR(E174="Manual",E174="Assisted Manual")),A174&amp;"_PB",IF(AND(D174="Perry",OR(E174="De-Novo Merge",E174="Assisted Merge")),A174&amp;"_SA_PB",IF(AND(D174="Gina",OR(E174="Manual",E174="Assisted Manual")),A174&amp;"_GB",IF(AND(D174="Gina",OR(E174="De-Novo Merge",E174="Assisted Merge")),A174&amp;"_SA_GB",IF(AND(D174="Cameron",OR(E174="Manual",E174="Assisted Manual")),A174&amp;"_CA",IF(AND(D174="Cameron",OR(E174="De-Novo Merge",E174="Assisted Merge")),A174&amp;"_SA_CA",IF(AND(D174="Bruno",OR(E174="Manual",E174="Assisted Manual")),A174&amp;"_BD",IF(AND(D174="Bruno",OR(E174="De-Novo Merge",E174="Assisted Merge")),A174&amp;"_SA_BD",IF(AND(D174="Daniel",OR(E174="Manual",E174="Assisted Manual")),A174&amp;"_DR",IF(AND(D174="Daniel",OR(E174="De-Novo Merge",E174="Assisted Merge")),A174&amp;"_SA_DR",IF(AND(D174="Monet",OR(E174="Manual",E174="Assisted Manual")),A174&amp;"_MW",IF(AND(D174="Monet",OR(E174="De-Novo Merge",E174="Assisted Merge")),A174&amp;"_SA_MW",""))))))))))))))</f>
        <v/>
      </c>
      <c r="G174" s="89"/>
      <c r="H174" s="89"/>
      <c r="I174" s="116" t="str">
        <f>IF(AND(NOT(OR(H174="",H174="Ø")),NOT(OR(H175="",H175="Ø"))),"Needs to be Split","")</f>
        <v/>
      </c>
      <c r="J174" s="87" t="s">
        <v>1</v>
      </c>
      <c r="K174" s="116" t="str">
        <f>IF(AND(NOT(OR(H174="Ø",H174="")),I174="Split"),"In Progress",IF(AND(NOT(OR(H174="Ø",H174="")),I174="Needs to be Split"),"Waiting",IF(AND(J174="Review",J175="Review"),"Review",IF(OR(AND(J174="Review",J175="Incomplete"),AND(J174="Incomplete",J175="Review")),"Review",IF(OR(AND(J174="Untraceable",J175="Review"),AND(J174="Review",J175="Untraceable")),"Review",IF(OR(AND(J174="Review",J175="Completed"),AND(J174="Completed",J175="Review")),"Review",IF(OR(AND(J174="Other",J175="Review"),AND(J174="Review",J175="Other")),"Review",IF(OR(AND(J174="Other",J175="Incomplete"),AND(J174="Incomplete",J175="Other")),"Review",IF(OR(AND(J174="Other",J175="Untraceable"),AND(J174="Untraceable",J175="Other")),"Review",IF(OR(AND(J174="Other",J175="Completed"),AND(J174="Completed",J175="Other")),"Review",IF(AND(J174="Waiting",J175="Waiting"),"Waiting",IF(OR(AND(J174="Review",J175="Waiting"),AND(J174="Waiting",J175="Review")),"Waiting",IF(OR(AND(J174="Other",J175="Waiting"),AND(J174="Waiting",J175="Other")),"Waiting",IF(OR(AND(J174="Incomplete",J175="Waiting"),AND(J174="Waiting",J175="Incomplete")),"Waiting",IF(OR(AND(J174="Completed",J175="Waiting"),AND(J174="Waiting",J175="Completed")),"Waiting",IF(OR(J174="In Progress",J175="In Progress"),"In Progress",IF(OR(AND(J174="Completed",J175="Untraceable"),AND(J174="Untraceable",J175="Completed")),"Review",IF(OR(AND(J174="Completed",J175="Incomplete"),AND(J174="Incomplete",J175="Completed")),"Review",IF(OR(AND(J174="Incomplete",J175="Untraceable"),AND(J174="Untraceable",J175="Incomplete")),"Untraceable",IF(AND(NOT(OR(H174="Ø",H174="")),NOT(OR(H175="Ø",H175="")),I174=""),"In Progress",IF(AND(J174="Untraceable",J175="Untraceable"),"Untraceable",IF(AND(NOT(OR(H174="Ø",H174="")),NOT(OR(H175="Ø",H175="")),NOT(OR(I174="Ø",I174="",I174="Split",I174="Needs to be Split"))),"Completed",IF(AND(J174="Incomplete",J175="Incomplete"),"Incomplete",IF(AND(J174="Other",J175="Other"),"Review",IF(AND(J174="Untraceable",J175=""),"Untraceable","")))))))))))))))))))))))))</f>
        <v>Untraceable</v>
      </c>
      <c r="L174" s="116" t="str">
        <f>IF(OR(K174="Untraceable"),"Ignore",IF(OR(K174="Incomplete",K174="Completed"),"Waiting",IF(OR(K174="Waiting",K174="In Progress",K174="Review",K174="Other"),"HOLD","")))</f>
        <v>Ignore</v>
      </c>
      <c r="M174" s="4"/>
      <c r="N174" s="121" t="str">
        <f>IF(OR(K174="Untraceable",K174="Incomplete"),"No",IF(K174="Completed","In Progress",""))</f>
        <v>No</v>
      </c>
      <c r="O174" s="116"/>
    </row>
    <row r="175" spans="1:15" x14ac:dyDescent="0.25">
      <c r="A175" s="116"/>
      <c r="B175" s="116"/>
      <c r="C175" s="116"/>
      <c r="D175" s="87"/>
      <c r="E175" s="87"/>
      <c r="F175" s="7" t="str">
        <f>IF(AND(D175="Amina",OR(E175="Manual",E175="Assisted Manual")),A174&amp;"_AZ",IF(AND(D175="Amina",OR(E175="De-Novo Merge",E175="Assisted Merge")),A174&amp;"_SA_AZ",IF(AND(D175="Perry",OR(E175="Manual",E175="Assisted Manual")),A174&amp;"_PB",IF(AND(D175="Perry",OR(E175="De-Novo Merge",E175="Assisted Merge")),A174&amp;"_SA_PB",IF(AND(D175="Gina",OR(E175="Manual",E175="Assisted Manual")),A174&amp;"_GB",IF(AND(D175="Gina",OR(E175="De-Novo Merge",E175="Assisted Merge")),A174&amp;"_SA_GB",IF(AND(D175="Cameron",OR(E175="Manual",E175="Assisted Manual")),A174&amp;"_CA",IF(AND(D175="Cameron",OR(E175="De-Novo Merge",E175="Assisted Merge")),A174&amp;"_SA_CA",IF(AND(D175="Bruno",OR(E175="Manual",E175="Assisted Manual")),A174&amp;"_BD",IF(AND(D175="Bruno",OR(E175="De-Novo Merge",E175="Assisted Merge")),A174&amp;"_SA_BD",IF(AND(D175="Daniel",OR(E175="Manual",E175="Assisted Manual")),A174&amp;"_DR",IF(AND(D175="Daniel",OR(E175="De-Novo Merge",E175="Assisted Merge")),A174&amp;"_SA_DR",IF(AND(D175="Monet",OR(E175="Manual",E175="Assisted Manual")),A174&amp;"_MW",IF(AND(D175="Monet",OR(E175="De-Novo Merge",E175="Assisted Merge")),A174&amp;"_SA_MW",""))))))))))))))</f>
        <v/>
      </c>
      <c r="G175" s="89"/>
      <c r="H175" s="89"/>
      <c r="I175" s="116"/>
      <c r="J175" s="87" t="str">
        <f>IF(AND(NOT(OR(G175="",G175="Ø")),H175=""),"In Progress",IF(AND(NOT(OR(H175="Ø",H175="")),NOT(OR(G175="Ø",G175=""))),"Completed",IF(AND(NOT(A174=""),NOT(OR(D175="",D175="???")),G175=""),"Waiting",IF(D175="???","Waiting",""))))</f>
        <v/>
      </c>
      <c r="K175" s="116"/>
      <c r="L175" s="116"/>
      <c r="M175" s="4"/>
      <c r="N175" s="121"/>
      <c r="O175" s="116"/>
    </row>
    <row r="176" spans="1:15" x14ac:dyDescent="0.25">
      <c r="A176" s="116" t="s">
        <v>1661</v>
      </c>
      <c r="B176" s="131" t="s">
        <v>1662</v>
      </c>
      <c r="C176" s="124" t="s">
        <v>465</v>
      </c>
      <c r="D176" s="87"/>
      <c r="E176" s="87"/>
      <c r="F176" s="7" t="str">
        <f>IF(AND(D176="Amina",OR(E176="Manual",E176="Assisted Manual")),A176&amp;"_AZ",IF(AND(D176="Amina",OR(E176="De-Novo Merge",E176="Assisted Merge")),A176&amp;"_SA_AZ",IF(AND(D176="Perry",OR(E176="Manual",E176="Assisted Manual")),A176&amp;"_PB",IF(AND(D176="Perry",OR(E176="De-Novo Merge",E176="Assisted Merge")),A176&amp;"_SA_PB",IF(AND(D176="Gina",OR(E176="Manual",E176="Assisted Manual")),A176&amp;"_GB",IF(AND(D176="Gina",OR(E176="De-Novo Merge",E176="Assisted Merge")),A176&amp;"_SA_GB",IF(AND(D176="Cameron",OR(E176="Manual",E176="Assisted Manual")),A176&amp;"_CA",IF(AND(D176="Cameron",OR(E176="De-Novo Merge",E176="Assisted Merge")),A176&amp;"_SA_CA",IF(AND(D176="Bruno",OR(E176="Manual",E176="Assisted Manual")),A176&amp;"_BD",IF(AND(D176="Bruno",OR(E176="De-Novo Merge",E176="Assisted Merge")),A176&amp;"_SA_BD",IF(AND(D176="Daniel",OR(E176="Manual",E176="Assisted Manual")),A176&amp;"_DR",IF(AND(D176="Daniel",OR(E176="De-Novo Merge",E176="Assisted Merge")),A176&amp;"_SA_DR",IF(AND(D176="Monet",OR(E176="Manual",E176="Assisted Manual")),A176&amp;"_MW",IF(AND(D176="Monet",OR(E176="De-Novo Merge",E176="Assisted Merge")),A176&amp;"_SA_MW",""))))))))))))))</f>
        <v/>
      </c>
      <c r="G176" s="89"/>
      <c r="H176" s="89"/>
      <c r="I176" s="116" t="str">
        <f>IF(AND(NOT(OR(H176="",H176="Ø")),NOT(OR(H177="",H177="Ø"))),"Needs to be Split","")</f>
        <v/>
      </c>
      <c r="J176" s="87" t="s">
        <v>1</v>
      </c>
      <c r="K176" s="116" t="str">
        <f>IF(AND(NOT(OR(H176="Ø",H176="")),I176="Split"),"In Progress",IF(AND(NOT(OR(H176="Ø",H176="")),I176="Needs to be Split"),"Waiting",IF(AND(J176="Review",J177="Review"),"Review",IF(OR(AND(J176="Review",J177="Incomplete"),AND(J176="Incomplete",J177="Review")),"Review",IF(OR(AND(J176="Untraceable",J177="Review"),AND(J176="Review",J177="Untraceable")),"Review",IF(OR(AND(J176="Review",J177="Completed"),AND(J176="Completed",J177="Review")),"Review",IF(OR(AND(J176="Other",J177="Review"),AND(J176="Review",J177="Other")),"Review",IF(OR(AND(J176="Other",J177="Incomplete"),AND(J176="Incomplete",J177="Other")),"Review",IF(OR(AND(J176="Other",J177="Untraceable"),AND(J176="Untraceable",J177="Other")),"Review",IF(OR(AND(J176="Other",J177="Completed"),AND(J176="Completed",J177="Other")),"Review",IF(AND(J176="Waiting",J177="Waiting"),"Waiting",IF(OR(AND(J176="Review",J177="Waiting"),AND(J176="Waiting",J177="Review")),"Waiting",IF(OR(AND(J176="Other",J177="Waiting"),AND(J176="Waiting",J177="Other")),"Waiting",IF(OR(AND(J176="Incomplete",J177="Waiting"),AND(J176="Waiting",J177="Incomplete")),"Waiting",IF(OR(AND(J176="Completed",J177="Waiting"),AND(J176="Waiting",J177="Completed")),"Waiting",IF(OR(J176="In Progress",J177="In Progress"),"In Progress",IF(OR(AND(J176="Completed",J177="Untraceable"),AND(J176="Untraceable",J177="Completed")),"Review",IF(OR(AND(J176="Completed",J177="Incomplete"),AND(J176="Incomplete",J177="Completed")),"Review",IF(OR(AND(J176="Incomplete",J177="Untraceable"),AND(J176="Untraceable",J177="Incomplete")),"Untraceable",IF(AND(NOT(OR(H176="Ø",H176="")),NOT(OR(H177="Ø",H177="")),I176=""),"In Progress",IF(AND(J176="Untraceable",J177="Untraceable"),"Untraceable",IF(AND(NOT(OR(H176="Ø",H176="")),NOT(OR(H177="Ø",H177="")),NOT(OR(I176="Ø",I176="",I176="Split",I176="Needs to be Split"))),"Completed",IF(AND(J176="Incomplete",J177="Incomplete"),"Incomplete",IF(AND(J176="Other",J177="Other"),"Review",IF(AND(J176="Untraceable",J177=""),"Untraceable","")))))))))))))))))))))))))</f>
        <v>Untraceable</v>
      </c>
      <c r="L176" s="116" t="str">
        <f>IF(OR(K176="Untraceable"),"Ignore",IF(OR(K176="Incomplete",K176="Completed"),"Waiting",IF(OR(K176="Waiting",K176="In Progress",K176="Review",K176="Other"),"HOLD","")))</f>
        <v>Ignore</v>
      </c>
      <c r="M176" s="4"/>
      <c r="N176" s="121" t="str">
        <f>IF(OR(K176="Untraceable",K176="Incomplete"),"No",IF(K176="Completed","In Progress",""))</f>
        <v>No</v>
      </c>
      <c r="O176" s="116"/>
    </row>
    <row r="177" spans="1:15" x14ac:dyDescent="0.25">
      <c r="A177" s="116"/>
      <c r="B177" s="132"/>
      <c r="C177" s="125"/>
      <c r="D177" s="87" t="str">
        <f>IF(AND(NOT(A176=""),NOT(J176="Untraceable")),"???","")</f>
        <v/>
      </c>
      <c r="E177" s="87"/>
      <c r="F177" s="7" t="str">
        <f>IF(AND(D177="Amina",OR(E177="Manual",E177="Assisted Manual")),A176&amp;"_AZ",IF(AND(D177="Amina",OR(E177="De-Novo Merge",E177="Assisted Merge")),A176&amp;"_SA_AZ",IF(AND(D177="Perry",OR(E177="Manual",E177="Assisted Manual")),A176&amp;"_PB",IF(AND(D177="Perry",OR(E177="De-Novo Merge",E177="Assisted Merge")),A176&amp;"_SA_PB",IF(AND(D177="Gina",OR(E177="Manual",E177="Assisted Manual")),A176&amp;"_GB",IF(AND(D177="Gina",OR(E177="De-Novo Merge",E177="Assisted Merge")),A176&amp;"_SA_GB",IF(AND(D177="Cameron",OR(E177="Manual",E177="Assisted Manual")),A176&amp;"_CA",IF(AND(D177="Cameron",OR(E177="De-Novo Merge",E177="Assisted Merge")),A176&amp;"_SA_CA",IF(AND(D177="Bruno",OR(E177="Manual",E177="Assisted Manual")),A176&amp;"_BD",IF(AND(D177="Bruno",OR(E177="De-Novo Merge",E177="Assisted Merge")),A176&amp;"_SA_BD",IF(AND(D177="Daniel",OR(E177="Manual",E177="Assisted Manual")),A176&amp;"_DR",IF(AND(D177="Daniel",OR(E177="De-Novo Merge",E177="Assisted Merge")),A176&amp;"_SA_DR",IF(AND(D177="Monet",OR(E177="Manual",E177="Assisted Manual")),A176&amp;"_MW",IF(AND(D177="Monet",OR(E177="De-Novo Merge",E177="Assisted Merge")),A176&amp;"_SA_MW",""))))))))))))))</f>
        <v/>
      </c>
      <c r="G177" s="89"/>
      <c r="H177" s="89"/>
      <c r="I177" s="116"/>
      <c r="J177" s="87" t="str">
        <f>IF(AND(NOT(OR(G177="",G177="Ø")),H177=""),"In Progress",IF(AND(NOT(OR(H177="Ø",H177="")),NOT(OR(G177="Ø",G177=""))),"Completed",IF(AND(NOT(A176=""),NOT(OR(D177="",D177="???")),G177=""),"Waiting",IF(D177="???","Waiting",""))))</f>
        <v/>
      </c>
      <c r="K177" s="116"/>
      <c r="L177" s="116"/>
      <c r="M177" s="4"/>
      <c r="N177" s="121"/>
      <c r="O177" s="116"/>
    </row>
    <row r="178" spans="1:15" x14ac:dyDescent="0.25">
      <c r="A178" s="116" t="s">
        <v>1663</v>
      </c>
      <c r="B178" s="117" t="s">
        <v>1664</v>
      </c>
      <c r="C178" s="117" t="s">
        <v>1665</v>
      </c>
      <c r="D178" s="87" t="s">
        <v>27</v>
      </c>
      <c r="E178" s="87" t="s">
        <v>24</v>
      </c>
      <c r="F178" s="7" t="str">
        <f>IF(AND(D178="Amina",OR(E178="Manual",E178="Assisted Manual")),A178&amp;"_AZ",IF(AND(D178="Amina",OR(E178="De-Novo Merge",E178="Assisted Merge")),A178&amp;"_SA_AZ",IF(AND(D178="Perry",OR(E178="Manual",E178="Assisted Manual")),A178&amp;"_PB",IF(AND(D178="Perry",OR(E178="De-Novo Merge",E178="Assisted Merge")),A178&amp;"_SA_PB",IF(AND(D178="Gina",OR(E178="Manual",E178="Assisted Manual")),A178&amp;"_GB",IF(AND(D178="Gina",OR(E178="De-Novo Merge",E178="Assisted Merge")),A178&amp;"_SA_GB",IF(AND(D178="Cameron",OR(E178="Manual",E178="Assisted Manual")),A178&amp;"_CA",IF(AND(D178="Cameron",OR(E178="De-Novo Merge",E178="Assisted Merge")),A178&amp;"_SA_CA",IF(AND(D178="Bruno",OR(E178="Manual",E178="Assisted Manual")),A178&amp;"_BD",IF(AND(D178="Bruno",OR(E178="De-Novo Merge",E178="Assisted Merge")),A178&amp;"_SA_BD",IF(AND(D178="Daniel",OR(E178="Manual",E178="Assisted Manual")),A178&amp;"_DR",IF(AND(D178="Daniel",OR(E178="De-Novo Merge",E178="Assisted Merge")),A178&amp;"_SA_DR",IF(AND(D178="Monet",OR(E178="Manual",E178="Assisted Manual")),A178&amp;"_MW",IF(AND(D178="Monet",OR(E178="De-Novo Merge",E178="Assisted Merge")),A178&amp;"_SA_MW",""))))))))))))))</f>
        <v>2017-05-04_R-017_GB</v>
      </c>
      <c r="G178" s="89">
        <v>42905</v>
      </c>
      <c r="H178" s="89"/>
      <c r="I178" s="116" t="str">
        <f>IF(AND(NOT(OR(H178="",H178="Ø")),NOT(OR(H179="",H179="Ø"))),"Needs to be Split","")</f>
        <v/>
      </c>
      <c r="J178" s="87" t="s">
        <v>1</v>
      </c>
      <c r="K178" s="116" t="str">
        <f>IF(AND(NOT(OR(H178="Ø",H178="")),I178="Split"),"In Progress",IF(AND(NOT(OR(H178="Ø",H178="")),I178="Needs to be Split"),"Waiting",IF(AND(J178="Review",J179="Review"),"Review",IF(OR(AND(J178="Review",J179="Incomplete"),AND(J178="Incomplete",J179="Review")),"Review",IF(OR(AND(J178="Untraceable",J179="Review"),AND(J178="Review",J179="Untraceable")),"Review",IF(OR(AND(J178="Review",J179="Completed"),AND(J178="Completed",J179="Review")),"Review",IF(OR(AND(J178="Other",J179="Review"),AND(J178="Review",J179="Other")),"Review",IF(OR(AND(J178="Other",J179="Incomplete"),AND(J178="Incomplete",J179="Other")),"Review",IF(OR(AND(J178="Other",J179="Untraceable"),AND(J178="Untraceable",J179="Other")),"Review",IF(OR(AND(J178="Other",J179="Completed"),AND(J178="Completed",J179="Other")),"Review",IF(AND(J178="Waiting",J179="Waiting"),"Waiting",IF(OR(AND(J178="Review",J179="Waiting"),AND(J178="Waiting",J179="Review")),"Waiting",IF(OR(AND(J178="Other",J179="Waiting"),AND(J178="Waiting",J179="Other")),"Waiting",IF(OR(AND(J178="Incomplete",J179="Waiting"),AND(J178="Waiting",J179="Incomplete")),"Waiting",IF(OR(AND(J178="Completed",J179="Waiting"),AND(J178="Waiting",J179="Completed")),"Waiting",IF(OR(J178="In Progress",J179="In Progress"),"In Progress",IF(OR(AND(J178="Completed",J179="Untraceable"),AND(J178="Untraceable",J179="Completed")),"Review",IF(OR(AND(J178="Completed",J179="Incomplete"),AND(J178="Incomplete",J179="Completed")),"Review",IF(OR(AND(J178="Incomplete",J179="Untraceable"),AND(J178="Untraceable",J179="Incomplete")),"Untraceable",IF(AND(NOT(OR(H178="Ø",H178="")),NOT(OR(H179="Ø",H179="")),I178=""),"In Progress",IF(AND(J178="Untraceable",J179="Untraceable"),"Untraceable",IF(AND(NOT(OR(H178="Ø",H178="")),NOT(OR(H179="Ø",H179="")),NOT(OR(I178="Ø",I178="",I178="Split",I178="Needs to be Split"))),"Completed",IF(AND(J178="Incomplete",J179="Incomplete"),"Incomplete",IF(AND(J178="Other",J179="Other"),"Review",IF(AND(J178="Untraceable",J179=""),"Untraceable","")))))))))))))))))))))))))</f>
        <v>Untraceable</v>
      </c>
      <c r="L178" s="116" t="s">
        <v>0</v>
      </c>
      <c r="M178" s="4"/>
      <c r="N178" s="121" t="str">
        <f>IF(OR(K178="Untraceable",K178="Incomplete"),"No",IF(K178="Completed","In Progress",""))</f>
        <v>No</v>
      </c>
      <c r="O178" s="116"/>
    </row>
    <row r="179" spans="1:15" x14ac:dyDescent="0.25">
      <c r="A179" s="116"/>
      <c r="B179" s="116"/>
      <c r="C179" s="116"/>
      <c r="D179" s="87" t="str">
        <f>IF(AND(NOT(A178=""),NOT(J178="Untraceable")),"???","")</f>
        <v/>
      </c>
      <c r="E179" s="87"/>
      <c r="F179" s="7" t="str">
        <f>IF(AND(D179="Amina",OR(E179="Manual",E179="Assisted Manual")),A178&amp;"_AZ",IF(AND(D179="Amina",OR(E179="De-Novo Merge",E179="Assisted Merge")),A178&amp;"_SA_AZ",IF(AND(D179="Perry",OR(E179="Manual",E179="Assisted Manual")),A178&amp;"_PB",IF(AND(D179="Perry",OR(E179="De-Novo Merge",E179="Assisted Merge")),A178&amp;"_SA_PB",IF(AND(D179="Gina",OR(E179="Manual",E179="Assisted Manual")),A178&amp;"_GB",IF(AND(D179="Gina",OR(E179="De-Novo Merge",E179="Assisted Merge")),A178&amp;"_SA_GB",IF(AND(D179="Cameron",OR(E179="Manual",E179="Assisted Manual")),A178&amp;"_CA",IF(AND(D179="Cameron",OR(E179="De-Novo Merge",E179="Assisted Merge")),A178&amp;"_SA_CA",IF(AND(D179="Bruno",OR(E179="Manual",E179="Assisted Manual")),A178&amp;"_BD",IF(AND(D179="Bruno",OR(E179="De-Novo Merge",E179="Assisted Merge")),A178&amp;"_SA_BD",IF(AND(D179="Daniel",OR(E179="Manual",E179="Assisted Manual")),A178&amp;"_DR",IF(AND(D179="Daniel",OR(E179="De-Novo Merge",E179="Assisted Merge")),A178&amp;"_SA_DR",IF(AND(D179="Monet",OR(E179="Manual",E179="Assisted Manual")),A178&amp;"_MW",IF(AND(D179="Monet",OR(E179="De-Novo Merge",E179="Assisted Merge")),A178&amp;"_SA_MW",""))))))))))))))</f>
        <v/>
      </c>
      <c r="G179" s="89"/>
      <c r="H179" s="89"/>
      <c r="I179" s="116"/>
      <c r="J179" s="87" t="str">
        <f>IF(AND(NOT(OR(G179="",G179="Ø")),H179=""),"In Progress",IF(AND(NOT(OR(H179="Ø",H179="")),NOT(OR(G179="Ø",G179=""))),"Completed",IF(AND(NOT(A178=""),NOT(OR(D179="",D179="???")),G179=""),"Waiting",IF(D179="???","Waiting",""))))</f>
        <v/>
      </c>
      <c r="K179" s="116"/>
      <c r="L179" s="116"/>
      <c r="M179" s="4"/>
      <c r="N179" s="121"/>
      <c r="O179" s="116"/>
    </row>
    <row r="180" spans="1:15" x14ac:dyDescent="0.25">
      <c r="A180" s="116" t="s">
        <v>1666</v>
      </c>
      <c r="B180" s="117" t="s">
        <v>1667</v>
      </c>
      <c r="C180" s="116"/>
      <c r="D180" s="87" t="s">
        <v>27</v>
      </c>
      <c r="E180" s="87" t="s">
        <v>24</v>
      </c>
      <c r="F180" s="7" t="str">
        <f>IF(AND(D180="Amina",OR(E180="Manual",E180="Assisted Manual")),A180&amp;"_AZ",IF(AND(D180="Amina",OR(E180="De-Novo Merge",E180="Assisted Merge")),A180&amp;"_SA_AZ",IF(AND(D180="Perry",OR(E180="Manual",E180="Assisted Manual")),A180&amp;"_PB",IF(AND(D180="Perry",OR(E180="De-Novo Merge",E180="Assisted Merge")),A180&amp;"_SA_PB",IF(AND(D180="Gina",OR(E180="Manual",E180="Assisted Manual")),A180&amp;"_GB",IF(AND(D180="Gina",OR(E180="De-Novo Merge",E180="Assisted Merge")),A180&amp;"_SA_GB",IF(AND(D180="Cameron",OR(E180="Manual",E180="Assisted Manual")),A180&amp;"_CA",IF(AND(D180="Cameron",OR(E180="De-Novo Merge",E180="Assisted Merge")),A180&amp;"_SA_CA",IF(AND(D180="Bruno",OR(E180="Manual",E180="Assisted Manual")),A180&amp;"_BD",IF(AND(D180="Bruno",OR(E180="De-Novo Merge",E180="Assisted Merge")),A180&amp;"_SA_BD",IF(AND(D180="Daniel",OR(E180="Manual",E180="Assisted Manual")),A180&amp;"_DR",IF(AND(D180="Daniel",OR(E180="De-Novo Merge",E180="Assisted Merge")),A180&amp;"_SA_DR",IF(AND(D180="Monet",OR(E180="Manual",E180="Assisted Manual")),A180&amp;"_MW",IF(AND(D180="Monet",OR(E180="De-Novo Merge",E180="Assisted Merge")),A180&amp;"_SA_MW",""))))))))))))))</f>
        <v>2017-05-04_R-018_GB</v>
      </c>
      <c r="G180" s="89">
        <v>42908</v>
      </c>
      <c r="H180" s="89"/>
      <c r="I180" s="116" t="str">
        <f>IF(AND(NOT(OR(H180="",H180="Ø")),NOT(OR(H181="",H181="Ø"))),"Needs to be Split","")</f>
        <v/>
      </c>
      <c r="J180" s="87" t="s">
        <v>1</v>
      </c>
      <c r="K180" s="116" t="str">
        <f>IF(AND(NOT(OR(H180="Ø",H180="")),I180="Split"),"In Progress",IF(AND(NOT(OR(H180="Ø",H180="")),I180="Needs to be Split"),"Waiting",IF(AND(J180="Review",J181="Review"),"Review",IF(OR(AND(J180="Review",J181="Incomplete"),AND(J180="Incomplete",J181="Review")),"Review",IF(OR(AND(J180="Untraceable",J181="Review"),AND(J180="Review",J181="Untraceable")),"Review",IF(OR(AND(J180="Review",J181="Completed"),AND(J180="Completed",J181="Review")),"Review",IF(OR(AND(J180="Other",J181="Review"),AND(J180="Review",J181="Other")),"Review",IF(OR(AND(J180="Other",J181="Incomplete"),AND(J180="Incomplete",J181="Other")),"Review",IF(OR(AND(J180="Other",J181="Untraceable"),AND(J180="Untraceable",J181="Other")),"Review",IF(OR(AND(J180="Other",J181="Completed"),AND(J180="Completed",J181="Other")),"Review",IF(AND(J180="Waiting",J181="Waiting"),"Waiting",IF(OR(AND(J180="Review",J181="Waiting"),AND(J180="Waiting",J181="Review")),"Waiting",IF(OR(AND(J180="Other",J181="Waiting"),AND(J180="Waiting",J181="Other")),"Waiting",IF(OR(AND(J180="Incomplete",J181="Waiting"),AND(J180="Waiting",J181="Incomplete")),"Waiting",IF(OR(AND(J180="Completed",J181="Waiting"),AND(J180="Waiting",J181="Completed")),"Waiting",IF(OR(J180="In Progress",J181="In Progress"),"In Progress",IF(OR(AND(J180="Completed",J181="Untraceable"),AND(J180="Untraceable",J181="Completed")),"Review",IF(OR(AND(J180="Completed",J181="Incomplete"),AND(J180="Incomplete",J181="Completed")),"Review",IF(OR(AND(J180="Incomplete",J181="Untraceable"),AND(J180="Untraceable",J181="Incomplete")),"Untraceable",IF(AND(NOT(OR(H180="Ø",H180="")),NOT(OR(H181="Ø",H181="")),I180=""),"In Progress",IF(AND(J180="Untraceable",J181="Untraceable"),"Untraceable",IF(AND(NOT(OR(H180="Ø",H180="")),NOT(OR(H181="Ø",H181="")),NOT(OR(I180="Ø",I180="",I180="Split",I180="Needs to be Split"))),"Completed",IF(AND(J180="Incomplete",J181="Incomplete"),"Incomplete",IF(AND(J180="Other",J181="Other"),"Review",IF(AND(J180="Untraceable",J181=""),"Untraceable","")))))))))))))))))))))))))</f>
        <v>Untraceable</v>
      </c>
      <c r="L180" s="116" t="str">
        <f>IF(OR(K180="Untraceable"),"Ignore",IF(OR(K180="Incomplete",K180="Completed"),"Waiting",IF(OR(K180="Waiting",K180="In Progress",K180="Review",K180="Other"),"HOLD","")))</f>
        <v>Ignore</v>
      </c>
      <c r="M180" s="4" t="s">
        <v>1668</v>
      </c>
      <c r="N180" s="121" t="str">
        <f>IF(OR(K180="Untraceable",K180="Incomplete"),"No",IF(K180="Completed","In Progress",""))</f>
        <v>No</v>
      </c>
      <c r="O180" s="116"/>
    </row>
    <row r="181" spans="1:15" x14ac:dyDescent="0.25">
      <c r="A181" s="116"/>
      <c r="B181" s="116"/>
      <c r="C181" s="116"/>
      <c r="D181" s="87" t="str">
        <f>IF(AND(NOT(A180=""),NOT(J180="Untraceable")),"???","")</f>
        <v/>
      </c>
      <c r="E181" s="87"/>
      <c r="F181" s="7" t="str">
        <f>IF(AND(D181="Amina",OR(E181="Manual",E181="Assisted Manual")),A180&amp;"_AZ",IF(AND(D181="Amina",OR(E181="De-Novo Merge",E181="Assisted Merge")),A180&amp;"_SA_AZ",IF(AND(D181="Perry",OR(E181="Manual",E181="Assisted Manual")),A180&amp;"_PB",IF(AND(D181="Perry",OR(E181="De-Novo Merge",E181="Assisted Merge")),A180&amp;"_SA_PB",IF(AND(D181="Gina",OR(E181="Manual",E181="Assisted Manual")),A180&amp;"_GB",IF(AND(D181="Gina",OR(E181="De-Novo Merge",E181="Assisted Merge")),A180&amp;"_SA_GB",IF(AND(D181="Cameron",OR(E181="Manual",E181="Assisted Manual")),A180&amp;"_CA",IF(AND(D181="Cameron",OR(E181="De-Novo Merge",E181="Assisted Merge")),A180&amp;"_SA_CA",IF(AND(D181="Bruno",OR(E181="Manual",E181="Assisted Manual")),A180&amp;"_BD",IF(AND(D181="Bruno",OR(E181="De-Novo Merge",E181="Assisted Merge")),A180&amp;"_SA_BD",IF(AND(D181="Daniel",OR(E181="Manual",E181="Assisted Manual")),A180&amp;"_DR",IF(AND(D181="Daniel",OR(E181="De-Novo Merge",E181="Assisted Merge")),A180&amp;"_SA_DR",IF(AND(D181="Monet",OR(E181="Manual",E181="Assisted Manual")),A180&amp;"_MW",IF(AND(D181="Monet",OR(E181="De-Novo Merge",E181="Assisted Merge")),A180&amp;"_SA_MW",""))))))))))))))</f>
        <v/>
      </c>
      <c r="G181" s="89"/>
      <c r="H181" s="89"/>
      <c r="I181" s="116"/>
      <c r="J181" s="87" t="str">
        <f>IF(AND(NOT(OR(G181="",G181="Ø")),H181=""),"In Progress",IF(AND(NOT(OR(H181="Ø",H181="")),NOT(OR(G181="Ø",G181=""))),"Completed",IF(AND(NOT(A180=""),NOT(OR(D181="",D181="???")),G181=""),"Waiting",IF(D181="???","Waiting",""))))</f>
        <v/>
      </c>
      <c r="K181" s="116"/>
      <c r="L181" s="116"/>
      <c r="M181" s="4"/>
      <c r="N181" s="121"/>
      <c r="O181" s="116"/>
    </row>
    <row r="182" spans="1:15" x14ac:dyDescent="0.25">
      <c r="A182" s="116" t="s">
        <v>1669</v>
      </c>
      <c r="B182" s="117" t="s">
        <v>1670</v>
      </c>
      <c r="C182" s="116"/>
      <c r="D182" s="87"/>
      <c r="E182" s="87"/>
      <c r="F182" s="7" t="str">
        <f>IF(AND(D182="Amina",OR(E182="Manual",E182="Assisted Manual")),A182&amp;"_AZ",IF(AND(D182="Amina",OR(E182="De-Novo Merge",E182="Assisted Merge")),A182&amp;"_SA_AZ",IF(AND(D182="Perry",OR(E182="Manual",E182="Assisted Manual")),A182&amp;"_PB",IF(AND(D182="Perry",OR(E182="De-Novo Merge",E182="Assisted Merge")),A182&amp;"_SA_PB",IF(AND(D182="Gina",OR(E182="Manual",E182="Assisted Manual")),A182&amp;"_GB",IF(AND(D182="Gina",OR(E182="De-Novo Merge",E182="Assisted Merge")),A182&amp;"_SA_GB",IF(AND(D182="Cameron",OR(E182="Manual",E182="Assisted Manual")),A182&amp;"_CA",IF(AND(D182="Cameron",OR(E182="De-Novo Merge",E182="Assisted Merge")),A182&amp;"_SA_CA",IF(AND(D182="Bruno",OR(E182="Manual",E182="Assisted Manual")),A182&amp;"_BD",IF(AND(D182="Bruno",OR(E182="De-Novo Merge",E182="Assisted Merge")),A182&amp;"_SA_BD",IF(AND(D182="Daniel",OR(E182="Manual",E182="Assisted Manual")),A182&amp;"_DR",IF(AND(D182="Daniel",OR(E182="De-Novo Merge",E182="Assisted Merge")),A182&amp;"_SA_DR",IF(AND(D182="Monet",OR(E182="Manual",E182="Assisted Manual")),A182&amp;"_MW",IF(AND(D182="Monet",OR(E182="De-Novo Merge",E182="Assisted Merge")),A182&amp;"_SA_MW",""))))))))))))))</f>
        <v/>
      </c>
      <c r="G182" s="89"/>
      <c r="H182" s="89"/>
      <c r="I182" s="116" t="str">
        <f>IF(AND(NOT(OR(H182="",H182="Ø")),NOT(OR(H183="",H183="Ø"))),"Needs to be Split","")</f>
        <v/>
      </c>
      <c r="J182" s="87" t="s">
        <v>1</v>
      </c>
      <c r="K182" s="116" t="str">
        <f>IF(AND(NOT(OR(H182="Ø",H182="")),I182="Split"),"In Progress",IF(AND(NOT(OR(H182="Ø",H182="")),I182="Needs to be Split"),"Waiting",IF(AND(J182="Review",J183="Review"),"Review",IF(OR(AND(J182="Review",J183="Incomplete"),AND(J182="Incomplete",J183="Review")),"Review",IF(OR(AND(J182="Untraceable",J183="Review"),AND(J182="Review",J183="Untraceable")),"Review",IF(OR(AND(J182="Review",J183="Completed"),AND(J182="Completed",J183="Review")),"Review",IF(OR(AND(J182="Other",J183="Review"),AND(J182="Review",J183="Other")),"Review",IF(OR(AND(J182="Other",J183="Incomplete"),AND(J182="Incomplete",J183="Other")),"Review",IF(OR(AND(J182="Other",J183="Untraceable"),AND(J182="Untraceable",J183="Other")),"Review",IF(OR(AND(J182="Other",J183="Completed"),AND(J182="Completed",J183="Other")),"Review",IF(AND(J182="Waiting",J183="Waiting"),"Waiting",IF(OR(AND(J182="Review",J183="Waiting"),AND(J182="Waiting",J183="Review")),"Waiting",IF(OR(AND(J182="Other",J183="Waiting"),AND(J182="Waiting",J183="Other")),"Waiting",IF(OR(AND(J182="Incomplete",J183="Waiting"),AND(J182="Waiting",J183="Incomplete")),"Waiting",IF(OR(AND(J182="Completed",J183="Waiting"),AND(J182="Waiting",J183="Completed")),"Waiting",IF(OR(J182="In Progress",J183="In Progress"),"In Progress",IF(OR(AND(J182="Completed",J183="Untraceable"),AND(J182="Untraceable",J183="Completed")),"Review",IF(OR(AND(J182="Completed",J183="Incomplete"),AND(J182="Incomplete",J183="Completed")),"Review",IF(OR(AND(J182="Incomplete",J183="Untraceable"),AND(J182="Untraceable",J183="Incomplete")),"Untraceable",IF(AND(NOT(OR(H182="Ø",H182="")),NOT(OR(H183="Ø",H183="")),I182=""),"In Progress",IF(AND(J182="Untraceable",J183="Untraceable"),"Untraceable",IF(AND(NOT(OR(H182="Ø",H182="")),NOT(OR(H183="Ø",H183="")),NOT(OR(I182="Ø",I182="",I182="Split",I182="Needs to be Split"))),"Completed",IF(AND(J182="Incomplete",J183="Incomplete"),"Incomplete",IF(AND(J182="Other",J183="Other"),"Review",IF(AND(J182="Untraceable",J183=""),"Untraceable","")))))))))))))))))))))))))</f>
        <v>Untraceable</v>
      </c>
      <c r="L182" s="116" t="str">
        <f>IF(OR(K182="Untraceable"),"Ignore",IF(OR(K182="Incomplete",K182="Completed"),"Waiting",IF(OR(K182="Waiting",K182="In Progress",K182="Review",K182="Other"),"HOLD","")))</f>
        <v>Ignore</v>
      </c>
      <c r="M182" s="6"/>
      <c r="N182" s="121" t="str">
        <f>IF(OR(K182="Untraceable",K182="Incomplete"),"No",IF(K182="Completed","In Progress",""))</f>
        <v>No</v>
      </c>
      <c r="O182" s="116"/>
    </row>
    <row r="183" spans="1:15" x14ac:dyDescent="0.25">
      <c r="A183" s="116"/>
      <c r="B183" s="116"/>
      <c r="C183" s="116"/>
      <c r="D183" s="87"/>
      <c r="E183" s="87"/>
      <c r="F183" s="7" t="str">
        <f>IF(AND(D183="Amina",OR(E183="Manual",E183="Assisted Manual")),A182&amp;"_AZ",IF(AND(D183="Amina",OR(E183="De-Novo Merge",E183="Assisted Merge")),A182&amp;"_SA_AZ",IF(AND(D183="Perry",OR(E183="Manual",E183="Assisted Manual")),A182&amp;"_PB",IF(AND(D183="Perry",OR(E183="De-Novo Merge",E183="Assisted Merge")),A182&amp;"_SA_PB",IF(AND(D183="Gina",OR(E183="Manual",E183="Assisted Manual")),A182&amp;"_GB",IF(AND(D183="Gina",OR(E183="De-Novo Merge",E183="Assisted Merge")),A182&amp;"_SA_GB",IF(AND(D183="Cameron",OR(E183="Manual",E183="Assisted Manual")),A182&amp;"_CA",IF(AND(D183="Cameron",OR(E183="De-Novo Merge",E183="Assisted Merge")),A182&amp;"_SA_CA",IF(AND(D183="Bruno",OR(E183="Manual",E183="Assisted Manual")),A182&amp;"_BD",IF(AND(D183="Bruno",OR(E183="De-Novo Merge",E183="Assisted Merge")),A182&amp;"_SA_BD",IF(AND(D183="Daniel",OR(E183="Manual",E183="Assisted Manual")),A182&amp;"_DR",IF(AND(D183="Daniel",OR(E183="De-Novo Merge",E183="Assisted Merge")),A182&amp;"_SA_DR",IF(AND(D183="Monet",OR(E183="Manual",E183="Assisted Manual")),A182&amp;"_MW",IF(AND(D183="Monet",OR(E183="De-Novo Merge",E183="Assisted Merge")),A182&amp;"_SA_MW",""))))))))))))))</f>
        <v/>
      </c>
      <c r="G183" s="89"/>
      <c r="H183" s="89"/>
      <c r="I183" s="116"/>
      <c r="J183" s="87" t="str">
        <f>IF(AND(NOT(OR(G183="",G183="Ø")),H183=""),"In Progress",IF(AND(NOT(OR(H183="Ø",H183="")),NOT(OR(G183="Ø",G183=""))),"Completed",IF(AND(NOT(A182=""),NOT(OR(D183="",D183="???")),G183=""),"Waiting",IF(D183="???","Waiting",""))))</f>
        <v/>
      </c>
      <c r="K183" s="116"/>
      <c r="L183" s="116"/>
      <c r="M183" s="6"/>
      <c r="N183" s="121"/>
      <c r="O183" s="116"/>
    </row>
    <row r="184" spans="1:15" x14ac:dyDescent="0.25">
      <c r="A184" s="116" t="s">
        <v>1671</v>
      </c>
      <c r="B184" s="117" t="s">
        <v>1672</v>
      </c>
      <c r="C184" s="116"/>
      <c r="D184" s="87"/>
      <c r="E184" s="87"/>
      <c r="F184" s="7" t="str">
        <f>IF(AND(D184="Amina",OR(E184="Manual",E184="Assisted Manual")),A184&amp;"_AZ",IF(AND(D184="Amina",OR(E184="De-Novo Merge",E184="Assisted Merge")),A184&amp;"_SA_AZ",IF(AND(D184="Perry",OR(E184="Manual",E184="Assisted Manual")),A184&amp;"_PB",IF(AND(D184="Perry",OR(E184="De-Novo Merge",E184="Assisted Merge")),A184&amp;"_SA_PB",IF(AND(D184="Gina",OR(E184="Manual",E184="Assisted Manual")),A184&amp;"_GB",IF(AND(D184="Gina",OR(E184="De-Novo Merge",E184="Assisted Merge")),A184&amp;"_SA_GB",IF(AND(D184="Cameron",OR(E184="Manual",E184="Assisted Manual")),A184&amp;"_CA",IF(AND(D184="Cameron",OR(E184="De-Novo Merge",E184="Assisted Merge")),A184&amp;"_SA_CA",IF(AND(D184="Bruno",OR(E184="Manual",E184="Assisted Manual")),A184&amp;"_BD",IF(AND(D184="Bruno",OR(E184="De-Novo Merge",E184="Assisted Merge")),A184&amp;"_SA_BD",IF(AND(D184="Daniel",OR(E184="Manual",E184="Assisted Manual")),A184&amp;"_DR",IF(AND(D184="Daniel",OR(E184="De-Novo Merge",E184="Assisted Merge")),A184&amp;"_SA_DR",IF(AND(D184="Monet",OR(E184="Manual",E184="Assisted Manual")),A184&amp;"_MW",IF(AND(D184="Monet",OR(E184="De-Novo Merge",E184="Assisted Merge")),A184&amp;"_SA_MW",""))))))))))))))</f>
        <v/>
      </c>
      <c r="G184" s="89"/>
      <c r="H184" s="89"/>
      <c r="I184" s="116" t="str">
        <f>IF(AND(NOT(OR(H184="",H184="Ø")),NOT(OR(H185="",H185="Ø"))),"Needs to be Split","")</f>
        <v/>
      </c>
      <c r="J184" s="87" t="s">
        <v>1</v>
      </c>
      <c r="K184" s="116" t="str">
        <f>IF(AND(NOT(OR(H184="Ø",H184="")),I184="Split"),"In Progress",IF(AND(NOT(OR(H184="Ø",H184="")),I184="Needs to be Split"),"Waiting",IF(AND(J184="Review",J185="Review"),"Review",IF(OR(AND(J184="Review",J185="Incomplete"),AND(J184="Incomplete",J185="Review")),"Review",IF(OR(AND(J184="Untraceable",J185="Review"),AND(J184="Review",J185="Untraceable")),"Review",IF(OR(AND(J184="Review",J185="Completed"),AND(J184="Completed",J185="Review")),"Review",IF(OR(AND(J184="Other",J185="Review"),AND(J184="Review",J185="Other")),"Review",IF(OR(AND(J184="Other",J185="Incomplete"),AND(J184="Incomplete",J185="Other")),"Review",IF(OR(AND(J184="Other",J185="Untraceable"),AND(J184="Untraceable",J185="Other")),"Review",IF(OR(AND(J184="Other",J185="Completed"),AND(J184="Completed",J185="Other")),"Review",IF(AND(J184="Waiting",J185="Waiting"),"Waiting",IF(OR(AND(J184="Review",J185="Waiting"),AND(J184="Waiting",J185="Review")),"Waiting",IF(OR(AND(J184="Other",J185="Waiting"),AND(J184="Waiting",J185="Other")),"Waiting",IF(OR(AND(J184="Incomplete",J185="Waiting"),AND(J184="Waiting",J185="Incomplete")),"Waiting",IF(OR(AND(J184="Completed",J185="Waiting"),AND(J184="Waiting",J185="Completed")),"Waiting",IF(OR(J184="In Progress",J185="In Progress"),"In Progress",IF(OR(AND(J184="Completed",J185="Untraceable"),AND(J184="Untraceable",J185="Completed")),"Review",IF(OR(AND(J184="Completed",J185="Incomplete"),AND(J184="Incomplete",J185="Completed")),"Review",IF(OR(AND(J184="Incomplete",J185="Untraceable"),AND(J184="Untraceable",J185="Incomplete")),"Untraceable",IF(AND(NOT(OR(H184="Ø",H184="")),NOT(OR(H185="Ø",H185="")),I184=""),"In Progress",IF(AND(J184="Untraceable",J185="Untraceable"),"Untraceable",IF(AND(NOT(OR(H184="Ø",H184="")),NOT(OR(H185="Ø",H185="")),NOT(OR(I184="Ø",I184="",I184="Split",I184="Needs to be Split"))),"Completed",IF(AND(J184="Incomplete",J185="Incomplete"),"Incomplete",IF(AND(J184="Other",J185="Other"),"Review",IF(AND(J184="Untraceable",J185=""),"Untraceable","")))))))))))))))))))))))))</f>
        <v>Untraceable</v>
      </c>
      <c r="L184" s="116" t="str">
        <f>IF(OR(K184="Untraceable"),"Ignore",IF(OR(K184="Incomplete",K184="Completed"),"Waiting",IF(OR(K184="Waiting",K184="In Progress",K184="Review",K184="Other"),"HOLD","")))</f>
        <v>Ignore</v>
      </c>
      <c r="M184" s="4"/>
      <c r="N184" s="121" t="str">
        <f>IF(OR(K184="Untraceable",K184="Incomplete"),"No",IF(K184="Completed","In Progress",""))</f>
        <v>No</v>
      </c>
      <c r="O184" s="116"/>
    </row>
    <row r="185" spans="1:15" x14ac:dyDescent="0.25">
      <c r="A185" s="116"/>
      <c r="B185" s="116"/>
      <c r="C185" s="116"/>
      <c r="D185" s="87"/>
      <c r="E185" s="87"/>
      <c r="F185" s="7" t="str">
        <f>IF(AND(D185="Amina",OR(E185="Manual",E185="Assisted Manual")),A184&amp;"_AZ",IF(AND(D185="Amina",OR(E185="De-Novo Merge",E185="Assisted Merge")),A184&amp;"_SA_AZ",IF(AND(D185="Perry",OR(E185="Manual",E185="Assisted Manual")),A184&amp;"_PB",IF(AND(D185="Perry",OR(E185="De-Novo Merge",E185="Assisted Merge")),A184&amp;"_SA_PB",IF(AND(D185="Gina",OR(E185="Manual",E185="Assisted Manual")),A184&amp;"_GB",IF(AND(D185="Gina",OR(E185="De-Novo Merge",E185="Assisted Merge")),A184&amp;"_SA_GB",IF(AND(D185="Cameron",OR(E185="Manual",E185="Assisted Manual")),A184&amp;"_CA",IF(AND(D185="Cameron",OR(E185="De-Novo Merge",E185="Assisted Merge")),A184&amp;"_SA_CA",IF(AND(D185="Bruno",OR(E185="Manual",E185="Assisted Manual")),A184&amp;"_BD",IF(AND(D185="Bruno",OR(E185="De-Novo Merge",E185="Assisted Merge")),A184&amp;"_SA_BD",IF(AND(D185="Daniel",OR(E185="Manual",E185="Assisted Manual")),A184&amp;"_DR",IF(AND(D185="Daniel",OR(E185="De-Novo Merge",E185="Assisted Merge")),A184&amp;"_SA_DR",IF(AND(D185="Monet",OR(E185="Manual",E185="Assisted Manual")),A184&amp;"_MW",IF(AND(D185="Monet",OR(E185="De-Novo Merge",E185="Assisted Merge")),A184&amp;"_SA_MW",""))))))))))))))</f>
        <v/>
      </c>
      <c r="G185" s="89"/>
      <c r="H185" s="89"/>
      <c r="I185" s="116"/>
      <c r="J185" s="87" t="str">
        <f>IF(AND(NOT(OR(G185="",G185="Ø")),H185=""),"In Progress",IF(AND(NOT(OR(H185="Ø",H185="")),NOT(OR(G185="Ø",G185=""))),"Completed",IF(AND(NOT(A184=""),NOT(OR(D185="",D185="???")),G185=""),"Waiting",IF(D185="???","Waiting",""))))</f>
        <v/>
      </c>
      <c r="K185" s="116"/>
      <c r="L185" s="116"/>
      <c r="M185" s="4"/>
      <c r="N185" s="121"/>
      <c r="O185" s="116"/>
    </row>
    <row r="186" spans="1:15" x14ac:dyDescent="0.25">
      <c r="A186" s="116" t="s">
        <v>1673</v>
      </c>
      <c r="B186" s="117" t="s">
        <v>1674</v>
      </c>
      <c r="C186" s="116"/>
      <c r="D186" s="87"/>
      <c r="E186" s="87"/>
      <c r="F186" s="7" t="str">
        <f>IF(AND(D186="Amina",OR(E186="Manual",E186="Assisted Manual")),A186&amp;"_AZ",IF(AND(D186="Amina",OR(E186="De-Novo Merge",E186="Assisted Merge")),A186&amp;"_SA_AZ",IF(AND(D186="Perry",OR(E186="Manual",E186="Assisted Manual")),A186&amp;"_PB",IF(AND(D186="Perry",OR(E186="De-Novo Merge",E186="Assisted Merge")),A186&amp;"_SA_PB",IF(AND(D186="Gina",OR(E186="Manual",E186="Assisted Manual")),A186&amp;"_GB",IF(AND(D186="Gina",OR(E186="De-Novo Merge",E186="Assisted Merge")),A186&amp;"_SA_GB",IF(AND(D186="Cameron",OR(E186="Manual",E186="Assisted Manual")),A186&amp;"_CA",IF(AND(D186="Cameron",OR(E186="De-Novo Merge",E186="Assisted Merge")),A186&amp;"_SA_CA",IF(AND(D186="Bruno",OR(E186="Manual",E186="Assisted Manual")),A186&amp;"_BD",IF(AND(D186="Bruno",OR(E186="De-Novo Merge",E186="Assisted Merge")),A186&amp;"_SA_BD",IF(AND(D186="Daniel",OR(E186="Manual",E186="Assisted Manual")),A186&amp;"_DR",IF(AND(D186="Daniel",OR(E186="De-Novo Merge",E186="Assisted Merge")),A186&amp;"_SA_DR",IF(AND(D186="Monet",OR(E186="Manual",E186="Assisted Manual")),A186&amp;"_MW",IF(AND(D186="Monet",OR(E186="De-Novo Merge",E186="Assisted Merge")),A186&amp;"_SA_MW",""))))))))))))))</f>
        <v/>
      </c>
      <c r="G186" s="89"/>
      <c r="H186" s="89"/>
      <c r="I186" s="116" t="str">
        <f>IF(AND(NOT(OR(H186="",H186="Ø")),NOT(OR(H187="",H187="Ø"))),"Needs to be Split","")</f>
        <v/>
      </c>
      <c r="J186" s="87" t="s">
        <v>1</v>
      </c>
      <c r="K186" s="116" t="str">
        <f>IF(AND(NOT(OR(H186="Ø",H186="")),I186="Split"),"In Progress",IF(AND(NOT(OR(H186="Ø",H186="")),I186="Needs to be Split"),"Waiting",IF(AND(J186="Review",J187="Review"),"Review",IF(OR(AND(J186="Review",J187="Incomplete"),AND(J186="Incomplete",J187="Review")),"Review",IF(OR(AND(J186="Untraceable",J187="Review"),AND(J186="Review",J187="Untraceable")),"Review",IF(OR(AND(J186="Review",J187="Completed"),AND(J186="Completed",J187="Review")),"Review",IF(OR(AND(J186="Other",J187="Review"),AND(J186="Review",J187="Other")),"Review",IF(OR(AND(J186="Other",J187="Incomplete"),AND(J186="Incomplete",J187="Other")),"Review",IF(OR(AND(J186="Other",J187="Untraceable"),AND(J186="Untraceable",J187="Other")),"Review",IF(OR(AND(J186="Other",J187="Completed"),AND(J186="Completed",J187="Other")),"Review",IF(AND(J186="Waiting",J187="Waiting"),"Waiting",IF(OR(AND(J186="Review",J187="Waiting"),AND(J186="Waiting",J187="Review")),"Waiting",IF(OR(AND(J186="Other",J187="Waiting"),AND(J186="Waiting",J187="Other")),"Waiting",IF(OR(AND(J186="Incomplete",J187="Waiting"),AND(J186="Waiting",J187="Incomplete")),"Waiting",IF(OR(AND(J186="Completed",J187="Waiting"),AND(J186="Waiting",J187="Completed")),"Waiting",IF(OR(J186="In Progress",J187="In Progress"),"In Progress",IF(OR(AND(J186="Completed",J187="Untraceable"),AND(J186="Untraceable",J187="Completed")),"Review",IF(OR(AND(J186="Completed",J187="Incomplete"),AND(J186="Incomplete",J187="Completed")),"Review",IF(OR(AND(J186="Incomplete",J187="Untraceable"),AND(J186="Untraceable",J187="Incomplete")),"Untraceable",IF(AND(NOT(OR(H186="Ø",H186="")),NOT(OR(H187="Ø",H187="")),I186=""),"In Progress",IF(AND(J186="Untraceable",J187="Untraceable"),"Untraceable",IF(AND(NOT(OR(H186="Ø",H186="")),NOT(OR(H187="Ø",H187="")),NOT(OR(I186="Ø",I186="",I186="Split",I186="Needs to be Split"))),"Completed",IF(AND(J186="Incomplete",J187="Incomplete"),"Incomplete",IF(AND(J186="Other",J187="Other"),"Review",IF(AND(J186="Untraceable",J187=""),"Untraceable","")))))))))))))))))))))))))</f>
        <v>Untraceable</v>
      </c>
      <c r="L186" s="116" t="str">
        <f>IF(OR(K186="Untraceable"),"Ignore",IF(OR(K186="Incomplete",K186="Completed"),"Waiting",IF(OR(K186="Waiting",K186="In Progress",K186="Review",K186="Other"),"HOLD","")))</f>
        <v>Ignore</v>
      </c>
      <c r="M186" s="4"/>
      <c r="N186" s="121" t="str">
        <f>IF(OR(K186="Untraceable",K186="Incomplete"),"No",IF(K186="Completed","In Progress",""))</f>
        <v>No</v>
      </c>
      <c r="O186" s="116"/>
    </row>
    <row r="187" spans="1:15" x14ac:dyDescent="0.25">
      <c r="A187" s="116"/>
      <c r="B187" s="116"/>
      <c r="C187" s="116"/>
      <c r="D187" s="87"/>
      <c r="E187" s="87"/>
      <c r="F187" s="7" t="str">
        <f>IF(AND(D187="Amina",OR(E187="Manual",E187="Assisted Manual")),A186&amp;"_AZ",IF(AND(D187="Amina",OR(E187="De-Novo Merge",E187="Assisted Merge")),A186&amp;"_SA_AZ",IF(AND(D187="Perry",OR(E187="Manual",E187="Assisted Manual")),A186&amp;"_PB",IF(AND(D187="Perry",OR(E187="De-Novo Merge",E187="Assisted Merge")),A186&amp;"_SA_PB",IF(AND(D187="Gina",OR(E187="Manual",E187="Assisted Manual")),A186&amp;"_GB",IF(AND(D187="Gina",OR(E187="De-Novo Merge",E187="Assisted Merge")),A186&amp;"_SA_GB",IF(AND(D187="Cameron",OR(E187="Manual",E187="Assisted Manual")),A186&amp;"_CA",IF(AND(D187="Cameron",OR(E187="De-Novo Merge",E187="Assisted Merge")),A186&amp;"_SA_CA",IF(AND(D187="Bruno",OR(E187="Manual",E187="Assisted Manual")),A186&amp;"_BD",IF(AND(D187="Bruno",OR(E187="De-Novo Merge",E187="Assisted Merge")),A186&amp;"_SA_BD",IF(AND(D187="Daniel",OR(E187="Manual",E187="Assisted Manual")),A186&amp;"_DR",IF(AND(D187="Daniel",OR(E187="De-Novo Merge",E187="Assisted Merge")),A186&amp;"_SA_DR",IF(AND(D187="Monet",OR(E187="Manual",E187="Assisted Manual")),A186&amp;"_MW",IF(AND(D187="Monet",OR(E187="De-Novo Merge",E187="Assisted Merge")),A186&amp;"_SA_MW",""))))))))))))))</f>
        <v/>
      </c>
      <c r="G187" s="89"/>
      <c r="H187" s="89"/>
      <c r="I187" s="116"/>
      <c r="J187" s="87" t="str">
        <f>IF(AND(NOT(OR(G187="",G187="Ø")),H187=""),"In Progress",IF(AND(NOT(OR(H187="Ø",H187="")),NOT(OR(G187="Ø",G187=""))),"Completed",IF(AND(NOT(A186=""),NOT(OR(D187="",D187="???")),G187=""),"Waiting",IF(D187="???","Waiting",""))))</f>
        <v/>
      </c>
      <c r="K187" s="116"/>
      <c r="L187" s="116"/>
      <c r="M187" s="4"/>
      <c r="N187" s="121"/>
      <c r="O187" s="116"/>
    </row>
    <row r="188" spans="1:15" x14ac:dyDescent="0.25">
      <c r="A188" s="116" t="s">
        <v>1675</v>
      </c>
      <c r="B188" s="117" t="s">
        <v>1676</v>
      </c>
      <c r="C188" s="116"/>
      <c r="D188" s="87"/>
      <c r="E188" s="87"/>
      <c r="F188" s="7" t="str">
        <f>IF(AND(D188="Amina",OR(E188="Manual",E188="Assisted Manual")),A188&amp;"_AZ",IF(AND(D188="Amina",OR(E188="De-Novo Merge",E188="Assisted Merge")),A188&amp;"_SA_AZ",IF(AND(D188="Perry",OR(E188="Manual",E188="Assisted Manual")),A188&amp;"_PB",IF(AND(D188="Perry",OR(E188="De-Novo Merge",E188="Assisted Merge")),A188&amp;"_SA_PB",IF(AND(D188="Gina",OR(E188="Manual",E188="Assisted Manual")),A188&amp;"_GB",IF(AND(D188="Gina",OR(E188="De-Novo Merge",E188="Assisted Merge")),A188&amp;"_SA_GB",IF(AND(D188="Cameron",OR(E188="Manual",E188="Assisted Manual")),A188&amp;"_CA",IF(AND(D188="Cameron",OR(E188="De-Novo Merge",E188="Assisted Merge")),A188&amp;"_SA_CA",IF(AND(D188="Bruno",OR(E188="Manual",E188="Assisted Manual")),A188&amp;"_BD",IF(AND(D188="Bruno",OR(E188="De-Novo Merge",E188="Assisted Merge")),A188&amp;"_SA_BD",IF(AND(D188="Daniel",OR(E188="Manual",E188="Assisted Manual")),A188&amp;"_DR",IF(AND(D188="Daniel",OR(E188="De-Novo Merge",E188="Assisted Merge")),A188&amp;"_SA_DR",IF(AND(D188="Monet",OR(E188="Manual",E188="Assisted Manual")),A188&amp;"_MW",IF(AND(D188="Monet",OR(E188="De-Novo Merge",E188="Assisted Merge")),A188&amp;"_SA_MW",""))))))))))))))</f>
        <v/>
      </c>
      <c r="G188" s="89"/>
      <c r="H188" s="89"/>
      <c r="I188" s="116" t="str">
        <f>IF(AND(NOT(OR(H188="",H188="Ø")),NOT(OR(H189="",H189="Ø"))),"Needs to be Split","")</f>
        <v/>
      </c>
      <c r="J188" s="87" t="s">
        <v>1</v>
      </c>
      <c r="K188" s="116" t="str">
        <f>IF(AND(NOT(OR(H188="Ø",H188="")),I188="Split"),"In Progress",IF(AND(NOT(OR(H188="Ø",H188="")),I188="Needs to be Split"),"Waiting",IF(AND(J188="Review",J189="Review"),"Review",IF(OR(AND(J188="Review",J189="Incomplete"),AND(J188="Incomplete",J189="Review")),"Review",IF(OR(AND(J188="Untraceable",J189="Review"),AND(J188="Review",J189="Untraceable")),"Review",IF(OR(AND(J188="Review",J189="Completed"),AND(J188="Completed",J189="Review")),"Review",IF(OR(AND(J188="Other",J189="Review"),AND(J188="Review",J189="Other")),"Review",IF(OR(AND(J188="Other",J189="Incomplete"),AND(J188="Incomplete",J189="Other")),"Review",IF(OR(AND(J188="Other",J189="Untraceable"),AND(J188="Untraceable",J189="Other")),"Review",IF(OR(AND(J188="Other",J189="Completed"),AND(J188="Completed",J189="Other")),"Review",IF(AND(J188="Waiting",J189="Waiting"),"Waiting",IF(OR(AND(J188="Review",J189="Waiting"),AND(J188="Waiting",J189="Review")),"Waiting",IF(OR(AND(J188="Other",J189="Waiting"),AND(J188="Waiting",J189="Other")),"Waiting",IF(OR(AND(J188="Incomplete",J189="Waiting"),AND(J188="Waiting",J189="Incomplete")),"Waiting",IF(OR(AND(J188="Completed",J189="Waiting"),AND(J188="Waiting",J189="Completed")),"Waiting",IF(OR(J188="In Progress",J189="In Progress"),"In Progress",IF(OR(AND(J188="Completed",J189="Untraceable"),AND(J188="Untraceable",J189="Completed")),"Review",IF(OR(AND(J188="Completed",J189="Incomplete"),AND(J188="Incomplete",J189="Completed")),"Review",IF(OR(AND(J188="Incomplete",J189="Untraceable"),AND(J188="Untraceable",J189="Incomplete")),"Untraceable",IF(AND(NOT(OR(H188="Ø",H188="")),NOT(OR(H189="Ø",H189="")),I188=""),"In Progress",IF(AND(J188="Untraceable",J189="Untraceable"),"Untraceable",IF(AND(NOT(OR(H188="Ø",H188="")),NOT(OR(H189="Ø",H189="")),NOT(OR(I188="Ø",I188="",I188="Split",I188="Needs to be Split"))),"Completed",IF(AND(J188="Incomplete",J189="Incomplete"),"Incomplete",IF(AND(J188="Other",J189="Other"),"Review",IF(AND(J188="Untraceable",J189=""),"Untraceable","")))))))))))))))))))))))))</f>
        <v>Untraceable</v>
      </c>
      <c r="L188" s="116" t="str">
        <f>IF(OR(K188="Untraceable"),"Ignore",IF(OR(K188="Incomplete",K188="Completed"),"Waiting",IF(OR(K188="Waiting",K188="In Progress",K188="Review",K188="Other"),"HOLD","")))</f>
        <v>Ignore</v>
      </c>
      <c r="M188" s="4"/>
      <c r="N188" s="121" t="str">
        <f>IF(OR(K188="Untraceable",K188="Incomplete"),"No",IF(K188="Completed","In Progress",""))</f>
        <v>No</v>
      </c>
      <c r="O188" s="116"/>
    </row>
    <row r="189" spans="1:15" x14ac:dyDescent="0.25">
      <c r="A189" s="116"/>
      <c r="B189" s="116"/>
      <c r="C189" s="116"/>
      <c r="D189" s="87"/>
      <c r="E189" s="87"/>
      <c r="F189" s="7" t="str">
        <f>IF(AND(D189="Amina",OR(E189="Manual",E189="Assisted Manual")),A188&amp;"_AZ",IF(AND(D189="Amina",OR(E189="De-Novo Merge",E189="Assisted Merge")),A188&amp;"_SA_AZ",IF(AND(D189="Perry",OR(E189="Manual",E189="Assisted Manual")),A188&amp;"_PB",IF(AND(D189="Perry",OR(E189="De-Novo Merge",E189="Assisted Merge")),A188&amp;"_SA_PB",IF(AND(D189="Gina",OR(E189="Manual",E189="Assisted Manual")),A188&amp;"_GB",IF(AND(D189="Gina",OR(E189="De-Novo Merge",E189="Assisted Merge")),A188&amp;"_SA_GB",IF(AND(D189="Cameron",OR(E189="Manual",E189="Assisted Manual")),A188&amp;"_CA",IF(AND(D189="Cameron",OR(E189="De-Novo Merge",E189="Assisted Merge")),A188&amp;"_SA_CA",IF(AND(D189="Bruno",OR(E189="Manual",E189="Assisted Manual")),A188&amp;"_BD",IF(AND(D189="Bruno",OR(E189="De-Novo Merge",E189="Assisted Merge")),A188&amp;"_SA_BD",IF(AND(D189="Daniel",OR(E189="Manual",E189="Assisted Manual")),A188&amp;"_DR",IF(AND(D189="Daniel",OR(E189="De-Novo Merge",E189="Assisted Merge")),A188&amp;"_SA_DR",IF(AND(D189="Monet",OR(E189="Manual",E189="Assisted Manual")),A188&amp;"_MW",IF(AND(D189="Monet",OR(E189="De-Novo Merge",E189="Assisted Merge")),A188&amp;"_SA_MW",""))))))))))))))</f>
        <v/>
      </c>
      <c r="G189" s="89"/>
      <c r="H189" s="89"/>
      <c r="I189" s="116"/>
      <c r="J189" s="87" t="str">
        <f>IF(AND(NOT(OR(G189="",G189="Ø")),H189=""),"In Progress",IF(AND(NOT(OR(H189="Ø",H189="")),NOT(OR(G189="Ø",G189=""))),"Completed",IF(AND(NOT(A188=""),NOT(OR(D189="",D189="???")),G189=""),"Waiting",IF(D189="???","Waiting",""))))</f>
        <v/>
      </c>
      <c r="K189" s="116"/>
      <c r="L189" s="116"/>
      <c r="M189" s="4"/>
      <c r="N189" s="121"/>
      <c r="O189" s="116"/>
    </row>
    <row r="190" spans="1:15" x14ac:dyDescent="0.25">
      <c r="A190" s="116" t="s">
        <v>1677</v>
      </c>
      <c r="B190" s="117" t="s">
        <v>1678</v>
      </c>
      <c r="C190" s="116"/>
      <c r="D190" s="87"/>
      <c r="E190" s="87"/>
      <c r="F190" s="7" t="str">
        <f>IF(AND(D190="Amina",OR(E190="Manual",E190="Assisted Manual")),A190&amp;"_AZ",IF(AND(D190="Amina",OR(E190="De-Novo Merge",E190="Assisted Merge")),A190&amp;"_SA_AZ",IF(AND(D190="Perry",OR(E190="Manual",E190="Assisted Manual")),A190&amp;"_PB",IF(AND(D190="Perry",OR(E190="De-Novo Merge",E190="Assisted Merge")),A190&amp;"_SA_PB",IF(AND(D190="Gina",OR(E190="Manual",E190="Assisted Manual")),A190&amp;"_GB",IF(AND(D190="Gina",OR(E190="De-Novo Merge",E190="Assisted Merge")),A190&amp;"_SA_GB",IF(AND(D190="Cameron",OR(E190="Manual",E190="Assisted Manual")),A190&amp;"_CA",IF(AND(D190="Cameron",OR(E190="De-Novo Merge",E190="Assisted Merge")),A190&amp;"_SA_CA",IF(AND(D190="Bruno",OR(E190="Manual",E190="Assisted Manual")),A190&amp;"_BD",IF(AND(D190="Bruno",OR(E190="De-Novo Merge",E190="Assisted Merge")),A190&amp;"_SA_BD",IF(AND(D190="Daniel",OR(E190="Manual",E190="Assisted Manual")),A190&amp;"_DR",IF(AND(D190="Daniel",OR(E190="De-Novo Merge",E190="Assisted Merge")),A190&amp;"_SA_DR",IF(AND(D190="Monet",OR(E190="Manual",E190="Assisted Manual")),A190&amp;"_MW",IF(AND(D190="Monet",OR(E190="De-Novo Merge",E190="Assisted Merge")),A190&amp;"_SA_MW",""))))))))))))))</f>
        <v/>
      </c>
      <c r="G190" s="89"/>
      <c r="H190" s="89"/>
      <c r="I190" s="116" t="str">
        <f>IF(AND(NOT(OR(H190="",H190="Ø")),NOT(OR(H191="",H191="Ø"))),"Needs to be Split","")</f>
        <v/>
      </c>
      <c r="J190" s="87" t="s">
        <v>1</v>
      </c>
      <c r="K190" s="116" t="str">
        <f>IF(AND(NOT(OR(H190="Ø",H190="")),I190="Split"),"In Progress",IF(AND(NOT(OR(H190="Ø",H190="")),I190="Needs to be Split"),"Waiting",IF(AND(J190="Review",J191="Review"),"Review",IF(OR(AND(J190="Review",J191="Incomplete"),AND(J190="Incomplete",J191="Review")),"Review",IF(OR(AND(J190="Untraceable",J191="Review"),AND(J190="Review",J191="Untraceable")),"Review",IF(OR(AND(J190="Review",J191="Completed"),AND(J190="Completed",J191="Review")),"Review",IF(OR(AND(J190="Other",J191="Review"),AND(J190="Review",J191="Other")),"Review",IF(OR(AND(J190="Other",J191="Incomplete"),AND(J190="Incomplete",J191="Other")),"Review",IF(OR(AND(J190="Other",J191="Untraceable"),AND(J190="Untraceable",J191="Other")),"Review",IF(OR(AND(J190="Other",J191="Completed"),AND(J190="Completed",J191="Other")),"Review",IF(AND(J190="Waiting",J191="Waiting"),"Waiting",IF(OR(AND(J190="Review",J191="Waiting"),AND(J190="Waiting",J191="Review")),"Waiting",IF(OR(AND(J190="Other",J191="Waiting"),AND(J190="Waiting",J191="Other")),"Waiting",IF(OR(AND(J190="Incomplete",J191="Waiting"),AND(J190="Waiting",J191="Incomplete")),"Waiting",IF(OR(AND(J190="Completed",J191="Waiting"),AND(J190="Waiting",J191="Completed")),"Waiting",IF(OR(J190="In Progress",J191="In Progress"),"In Progress",IF(OR(AND(J190="Completed",J191="Untraceable"),AND(J190="Untraceable",J191="Completed")),"Review",IF(OR(AND(J190="Completed",J191="Incomplete"),AND(J190="Incomplete",J191="Completed")),"Review",IF(OR(AND(J190="Incomplete",J191="Untraceable"),AND(J190="Untraceable",J191="Incomplete")),"Untraceable",IF(AND(NOT(OR(H190="Ø",H190="")),NOT(OR(H191="Ø",H191="")),I190=""),"In Progress",IF(AND(J190="Untraceable",J191="Untraceable"),"Untraceable",IF(AND(NOT(OR(H190="Ø",H190="")),NOT(OR(H191="Ø",H191="")),NOT(OR(I190="Ø",I190="",I190="Split",I190="Needs to be Split"))),"Completed",IF(AND(J190="Incomplete",J191="Incomplete"),"Incomplete",IF(AND(J190="Other",J191="Other"),"Review",IF(AND(J190="Untraceable",J191=""),"Untraceable","")))))))))))))))))))))))))</f>
        <v>Untraceable</v>
      </c>
      <c r="L190" s="116" t="str">
        <f>IF(OR(K190="Untraceable"),"Ignore",IF(OR(K190="Incomplete",K190="Completed"),"Waiting",IF(OR(K190="Waiting",K190="In Progress",K190="Review",K190="Other"),"HOLD","")))</f>
        <v>Ignore</v>
      </c>
      <c r="M190" s="4"/>
      <c r="N190" s="121" t="str">
        <f>IF(OR(K190="Untraceable",K190="Incomplete"),"No",IF(K190="Completed","In Progress",""))</f>
        <v>No</v>
      </c>
      <c r="O190" s="116"/>
    </row>
    <row r="191" spans="1:15" x14ac:dyDescent="0.25">
      <c r="A191" s="116"/>
      <c r="B191" s="116"/>
      <c r="C191" s="116"/>
      <c r="D191" s="87" t="str">
        <f>IF(AND(NOT(A190=""),NOT(J190="Untraceable")),"???","")</f>
        <v/>
      </c>
      <c r="E191" s="87"/>
      <c r="F191" s="7" t="str">
        <f>IF(AND(D191="Amina",OR(E191="Manual",E191="Assisted Manual")),A190&amp;"_AZ",IF(AND(D191="Amina",OR(E191="De-Novo Merge",E191="Assisted Merge")),A190&amp;"_SA_AZ",IF(AND(D191="Perry",OR(E191="Manual",E191="Assisted Manual")),A190&amp;"_PB",IF(AND(D191="Perry",OR(E191="De-Novo Merge",E191="Assisted Merge")),A190&amp;"_SA_PB",IF(AND(D191="Gina",OR(E191="Manual",E191="Assisted Manual")),A190&amp;"_GB",IF(AND(D191="Gina",OR(E191="De-Novo Merge",E191="Assisted Merge")),A190&amp;"_SA_GB",IF(AND(D191="Cameron",OR(E191="Manual",E191="Assisted Manual")),A190&amp;"_CA",IF(AND(D191="Cameron",OR(E191="De-Novo Merge",E191="Assisted Merge")),A190&amp;"_SA_CA",IF(AND(D191="Bruno",OR(E191="Manual",E191="Assisted Manual")),A190&amp;"_BD",IF(AND(D191="Bruno",OR(E191="De-Novo Merge",E191="Assisted Merge")),A190&amp;"_SA_BD",IF(AND(D191="Daniel",OR(E191="Manual",E191="Assisted Manual")),A190&amp;"_DR",IF(AND(D191="Daniel",OR(E191="De-Novo Merge",E191="Assisted Merge")),A190&amp;"_SA_DR",IF(AND(D191="Monet",OR(E191="Manual",E191="Assisted Manual")),A190&amp;"_MW",IF(AND(D191="Monet",OR(E191="De-Novo Merge",E191="Assisted Merge")),A190&amp;"_SA_MW",""))))))))))))))</f>
        <v/>
      </c>
      <c r="G191" s="89"/>
      <c r="H191" s="89"/>
      <c r="I191" s="116"/>
      <c r="J191" s="87" t="str">
        <f>IF(AND(NOT(OR(G191="",G191="Ø")),H191=""),"In Progress",IF(AND(NOT(OR(H191="Ø",H191="")),NOT(OR(G191="Ø",G191=""))),"Completed",IF(AND(NOT(A190=""),NOT(OR(D191="",D191="???")),G191=""),"Waiting",IF(D191="???","Waiting",""))))</f>
        <v/>
      </c>
      <c r="K191" s="116"/>
      <c r="L191" s="116"/>
      <c r="M191" s="4"/>
      <c r="N191" s="121"/>
      <c r="O191" s="116"/>
    </row>
    <row r="192" spans="1:15" x14ac:dyDescent="0.25">
      <c r="A192" s="116" t="s">
        <v>1679</v>
      </c>
      <c r="B192" s="117" t="s">
        <v>1680</v>
      </c>
      <c r="C192" s="116"/>
      <c r="D192" s="87" t="s">
        <v>32</v>
      </c>
      <c r="E192" s="87" t="s">
        <v>24</v>
      </c>
      <c r="F192" s="7" t="str">
        <f>IF(AND(D192="Amina",OR(E192="Manual",E192="Assisted Manual")),A192&amp;"_AZ",IF(AND(D192="Amina",OR(E192="De-Novo Merge",E192="Assisted Merge")),A192&amp;"_SA_AZ",IF(AND(D192="Perry",OR(E192="Manual",E192="Assisted Manual")),A192&amp;"_PB",IF(AND(D192="Perry",OR(E192="De-Novo Merge",E192="Assisted Merge")),A192&amp;"_SA_PB",IF(AND(D192="Gina",OR(E192="Manual",E192="Assisted Manual")),A192&amp;"_GB",IF(AND(D192="Gina",OR(E192="De-Novo Merge",E192="Assisted Merge")),A192&amp;"_SA_GB",IF(AND(D192="Cameron",OR(E192="Manual",E192="Assisted Manual")),A192&amp;"_CA",IF(AND(D192="Cameron",OR(E192="De-Novo Merge",E192="Assisted Merge")),A192&amp;"_SA_CA",IF(AND(D192="Bruno",OR(E192="Manual",E192="Assisted Manual")),A192&amp;"_BD",IF(AND(D192="Bruno",OR(E192="De-Novo Merge",E192="Assisted Merge")),A192&amp;"_SA_BD",IF(AND(D192="Daniel",OR(E192="Manual",E192="Assisted Manual")),A192&amp;"_DR",IF(AND(D192="Daniel",OR(E192="De-Novo Merge",E192="Assisted Merge")),A192&amp;"_SA_DR",IF(AND(D192="Monet",OR(E192="Manual",E192="Assisted Manual")),A192&amp;"_MW",IF(AND(D192="Monet",OR(E192="De-Novo Merge",E192="Assisted Merge")),A192&amp;"_SA_MW",""))))))))))))))</f>
        <v>2017-05-04_R-024_AZ</v>
      </c>
      <c r="G192" s="89">
        <v>42909</v>
      </c>
      <c r="H192" s="89" t="s">
        <v>51</v>
      </c>
      <c r="I192" s="116" t="str">
        <f>IF(AND(NOT(OR(H192="",H192="Ø")),NOT(OR(H193="",H193="Ø"))),"Needs to be Split","")</f>
        <v/>
      </c>
      <c r="J192" s="87" t="s">
        <v>2</v>
      </c>
      <c r="K192" s="116" t="s">
        <v>2</v>
      </c>
      <c r="L192" s="116" t="s">
        <v>190</v>
      </c>
      <c r="M192" s="4" t="s">
        <v>1681</v>
      </c>
      <c r="N192" s="121" t="str">
        <f>IF(OR(K192="Untraceable",K192="Incomplete"),"No",IF(K192="Completed","In Progress",""))</f>
        <v>No</v>
      </c>
      <c r="O192" s="116"/>
    </row>
    <row r="193" spans="1:15" x14ac:dyDescent="0.25">
      <c r="A193" s="116"/>
      <c r="B193" s="116"/>
      <c r="C193" s="116"/>
      <c r="D193" s="87"/>
      <c r="E193" s="87"/>
      <c r="F193" s="7" t="str">
        <f>IF(AND(D193="Amina",OR(E193="Manual",E193="Assisted Manual")),A192&amp;"_AZ",IF(AND(D193="Amina",OR(E193="De-Novo Merge",E193="Assisted Merge")),A192&amp;"_SA_AZ",IF(AND(D193="Perry",OR(E193="Manual",E193="Assisted Manual")),A192&amp;"_PB",IF(AND(D193="Perry",OR(E193="De-Novo Merge",E193="Assisted Merge")),A192&amp;"_SA_PB",IF(AND(D193="Gina",OR(E193="Manual",E193="Assisted Manual")),A192&amp;"_GB",IF(AND(D193="Gina",OR(E193="De-Novo Merge",E193="Assisted Merge")),A192&amp;"_SA_GB",IF(AND(D193="Cameron",OR(E193="Manual",E193="Assisted Manual")),A192&amp;"_CA",IF(AND(D193="Cameron",OR(E193="De-Novo Merge",E193="Assisted Merge")),A192&amp;"_SA_CA",IF(AND(D193="Bruno",OR(E193="Manual",E193="Assisted Manual")),A192&amp;"_BD",IF(AND(D193="Bruno",OR(E193="De-Novo Merge",E193="Assisted Merge")),A192&amp;"_SA_BD",IF(AND(D193="Daniel",OR(E193="Manual",E193="Assisted Manual")),A192&amp;"_DR",IF(AND(D193="Daniel",OR(E193="De-Novo Merge",E193="Assisted Merge")),A192&amp;"_SA_DR",IF(AND(D193="Monet",OR(E193="Manual",E193="Assisted Manual")),A192&amp;"_MW",IF(AND(D193="Monet",OR(E193="De-Novo Merge",E193="Assisted Merge")),A192&amp;"_SA_MW",""))))))))))))))</f>
        <v/>
      </c>
      <c r="G193" s="89"/>
      <c r="H193" s="89"/>
      <c r="I193" s="116"/>
      <c r="J193" s="87" t="str">
        <f>IF(AND(NOT(OR(G193="",G193="Ø")),H193=""),"In Progress",IF(AND(NOT(OR(H193="Ø",H193="")),NOT(OR(G193="Ø",G193=""))),"Completed",IF(AND(NOT(A192=""),NOT(OR(D193="",D193="???")),G193=""),"Waiting",IF(D193="???","Waiting",""))))</f>
        <v/>
      </c>
      <c r="K193" s="116"/>
      <c r="L193" s="116"/>
      <c r="M193" s="4"/>
      <c r="N193" s="121"/>
      <c r="O193" s="116"/>
    </row>
    <row r="194" spans="1:15" x14ac:dyDescent="0.25">
      <c r="A194" s="116" t="s">
        <v>1682</v>
      </c>
      <c r="B194" s="117" t="s">
        <v>1683</v>
      </c>
      <c r="C194" s="116"/>
      <c r="D194" s="87"/>
      <c r="E194" s="87"/>
      <c r="F194" s="7" t="str">
        <f>IF(AND(D194="Amina",OR(E194="Manual",E194="Assisted Manual")),A194&amp;"_AZ",IF(AND(D194="Amina",OR(E194="De-Novo Merge",E194="Assisted Merge")),A194&amp;"_SA_AZ",IF(AND(D194="Perry",OR(E194="Manual",E194="Assisted Manual")),A194&amp;"_PB",IF(AND(D194="Perry",OR(E194="De-Novo Merge",E194="Assisted Merge")),A194&amp;"_SA_PB",IF(AND(D194="Gina",OR(E194="Manual",E194="Assisted Manual")),A194&amp;"_GB",IF(AND(D194="Gina",OR(E194="De-Novo Merge",E194="Assisted Merge")),A194&amp;"_SA_GB",IF(AND(D194="Cameron",OR(E194="Manual",E194="Assisted Manual")),A194&amp;"_CA",IF(AND(D194="Cameron",OR(E194="De-Novo Merge",E194="Assisted Merge")),A194&amp;"_SA_CA",IF(AND(D194="Bruno",OR(E194="Manual",E194="Assisted Manual")),A194&amp;"_BD",IF(AND(D194="Bruno",OR(E194="De-Novo Merge",E194="Assisted Merge")),A194&amp;"_SA_BD",IF(AND(D194="Daniel",OR(E194="Manual",E194="Assisted Manual")),A194&amp;"_DR",IF(AND(D194="Daniel",OR(E194="De-Novo Merge",E194="Assisted Merge")),A194&amp;"_SA_DR",IF(AND(D194="Monet",OR(E194="Manual",E194="Assisted Manual")),A194&amp;"_MW",IF(AND(D194="Monet",OR(E194="De-Novo Merge",E194="Assisted Merge")),A194&amp;"_SA_MW",""))))))))))))))</f>
        <v/>
      </c>
      <c r="G194" s="89"/>
      <c r="H194" s="89"/>
      <c r="I194" s="116" t="str">
        <f>IF(AND(NOT(OR(H194="",H194="Ø")),NOT(OR(H195="",H195="Ø"))),"Needs to be Split","")</f>
        <v/>
      </c>
      <c r="J194" s="87" t="s">
        <v>1</v>
      </c>
      <c r="K194" s="116" t="str">
        <f>IF(AND(NOT(OR(H194="Ø",H194="")),I194="Split"),"In Progress",IF(AND(NOT(OR(H194="Ø",H194="")),I194="Needs to be Split"),"Waiting",IF(AND(J194="Review",J195="Review"),"Review",IF(OR(AND(J194="Review",J195="Incomplete"),AND(J194="Incomplete",J195="Review")),"Review",IF(OR(AND(J194="Untraceable",J195="Review"),AND(J194="Review",J195="Untraceable")),"Review",IF(OR(AND(J194="Review",J195="Completed"),AND(J194="Completed",J195="Review")),"Review",IF(OR(AND(J194="Other",J195="Review"),AND(J194="Review",J195="Other")),"Review",IF(OR(AND(J194="Other",J195="Incomplete"),AND(J194="Incomplete",J195="Other")),"Review",IF(OR(AND(J194="Other",J195="Untraceable"),AND(J194="Untraceable",J195="Other")),"Review",IF(OR(AND(J194="Other",J195="Completed"),AND(J194="Completed",J195="Other")),"Review",IF(AND(J194="Waiting",J195="Waiting"),"Waiting",IF(OR(AND(J194="Review",J195="Waiting"),AND(J194="Waiting",J195="Review")),"Waiting",IF(OR(AND(J194="Other",J195="Waiting"),AND(J194="Waiting",J195="Other")),"Waiting",IF(OR(AND(J194="Incomplete",J195="Waiting"),AND(J194="Waiting",J195="Incomplete")),"Waiting",IF(OR(AND(J194="Completed",J195="Waiting"),AND(J194="Waiting",J195="Completed")),"Waiting",IF(OR(J194="In Progress",J195="In Progress"),"In Progress",IF(OR(AND(J194="Completed",J195="Untraceable"),AND(J194="Untraceable",J195="Completed")),"Review",IF(OR(AND(J194="Completed",J195="Incomplete"),AND(J194="Incomplete",J195="Completed")),"Review",IF(OR(AND(J194="Incomplete",J195="Untraceable"),AND(J194="Untraceable",J195="Incomplete")),"Untraceable",IF(AND(NOT(OR(H194="Ø",H194="")),NOT(OR(H195="Ø",H195="")),I194=""),"In Progress",IF(AND(J194="Untraceable",J195="Untraceable"),"Untraceable",IF(AND(NOT(OR(H194="Ø",H194="")),NOT(OR(H195="Ø",H195="")),NOT(OR(I194="Ø",I194="",I194="Split",I194="Needs to be Split"))),"Completed",IF(AND(J194="Incomplete",J195="Incomplete"),"Incomplete",IF(AND(J194="Other",J195="Other"),"Review",IF(AND(J194="Untraceable",J195=""),"Untraceable","")))))))))))))))))))))))))</f>
        <v>Untraceable</v>
      </c>
      <c r="L194" s="116" t="str">
        <f>IF(OR(K194="Untraceable"),"Ignore",IF(OR(K194="Incomplete",K194="Completed"),"Waiting",IF(OR(K194="Waiting",K194="In Progress",K194="Review",K194="Other"),"HOLD","")))</f>
        <v>Ignore</v>
      </c>
      <c r="M194" s="4"/>
      <c r="N194" s="121" t="str">
        <f>IF(OR(K194="Untraceable",K194="Incomplete"),"No",IF(K194="Completed","In Progress",""))</f>
        <v>No</v>
      </c>
      <c r="O194" s="116"/>
    </row>
    <row r="195" spans="1:15" x14ac:dyDescent="0.25">
      <c r="A195" s="116"/>
      <c r="B195" s="116"/>
      <c r="C195" s="116"/>
      <c r="D195" s="87"/>
      <c r="E195" s="87"/>
      <c r="F195" s="7" t="str">
        <f>IF(AND(D195="Amina",OR(E195="Manual",E195="Assisted Manual")),A194&amp;"_AZ",IF(AND(D195="Amina",OR(E195="De-Novo Merge",E195="Assisted Merge")),A194&amp;"_SA_AZ",IF(AND(D195="Perry",OR(E195="Manual",E195="Assisted Manual")),A194&amp;"_PB",IF(AND(D195="Perry",OR(E195="De-Novo Merge",E195="Assisted Merge")),A194&amp;"_SA_PB",IF(AND(D195="Gina",OR(E195="Manual",E195="Assisted Manual")),A194&amp;"_GB",IF(AND(D195="Gina",OR(E195="De-Novo Merge",E195="Assisted Merge")),A194&amp;"_SA_GB",IF(AND(D195="Cameron",OR(E195="Manual",E195="Assisted Manual")),A194&amp;"_CA",IF(AND(D195="Cameron",OR(E195="De-Novo Merge",E195="Assisted Merge")),A194&amp;"_SA_CA",IF(AND(D195="Bruno",OR(E195="Manual",E195="Assisted Manual")),A194&amp;"_BD",IF(AND(D195="Bruno",OR(E195="De-Novo Merge",E195="Assisted Merge")),A194&amp;"_SA_BD",IF(AND(D195="Daniel",OR(E195="Manual",E195="Assisted Manual")),A194&amp;"_DR",IF(AND(D195="Daniel",OR(E195="De-Novo Merge",E195="Assisted Merge")),A194&amp;"_SA_DR",IF(AND(D195="Monet",OR(E195="Manual",E195="Assisted Manual")),A194&amp;"_MW",IF(AND(D195="Monet",OR(E195="De-Novo Merge",E195="Assisted Merge")),A194&amp;"_SA_MW",""))))))))))))))</f>
        <v/>
      </c>
      <c r="G195" s="89"/>
      <c r="H195" s="89"/>
      <c r="I195" s="116"/>
      <c r="J195" s="87" t="str">
        <f>IF(AND(NOT(OR(G195="",G195="Ø")),H195=""),"In Progress",IF(AND(NOT(OR(H195="Ø",H195="")),NOT(OR(G195="Ø",G195=""))),"Completed",IF(AND(NOT(A194=""),NOT(OR(D195="",D195="???")),G195=""),"Waiting",IF(D195="???","Waiting",""))))</f>
        <v/>
      </c>
      <c r="K195" s="116"/>
      <c r="L195" s="116"/>
      <c r="M195" s="4"/>
      <c r="N195" s="121"/>
      <c r="O195" s="116"/>
    </row>
    <row r="196" spans="1:15" x14ac:dyDescent="0.25">
      <c r="A196" s="116" t="s">
        <v>1684</v>
      </c>
      <c r="B196" s="117" t="s">
        <v>1685</v>
      </c>
      <c r="C196" s="116"/>
      <c r="D196" s="87"/>
      <c r="E196" s="87"/>
      <c r="F196" s="7" t="str">
        <f>IF(AND(D196="Amina",OR(E196="Manual",E196="Assisted Manual")),A196&amp;"_AZ",IF(AND(D196="Amina",OR(E196="De-Novo Merge",E196="Assisted Merge")),A196&amp;"_SA_AZ",IF(AND(D196="Perry",OR(E196="Manual",E196="Assisted Manual")),A196&amp;"_PB",IF(AND(D196="Perry",OR(E196="De-Novo Merge",E196="Assisted Merge")),A196&amp;"_SA_PB",IF(AND(D196="Gina",OR(E196="Manual",E196="Assisted Manual")),A196&amp;"_GB",IF(AND(D196="Gina",OR(E196="De-Novo Merge",E196="Assisted Merge")),A196&amp;"_SA_GB",IF(AND(D196="Cameron",OR(E196="Manual",E196="Assisted Manual")),A196&amp;"_CA",IF(AND(D196="Cameron",OR(E196="De-Novo Merge",E196="Assisted Merge")),A196&amp;"_SA_CA",IF(AND(D196="Bruno",OR(E196="Manual",E196="Assisted Manual")),A196&amp;"_BD",IF(AND(D196="Bruno",OR(E196="De-Novo Merge",E196="Assisted Merge")),A196&amp;"_SA_BD",IF(AND(D196="Daniel",OR(E196="Manual",E196="Assisted Manual")),A196&amp;"_DR",IF(AND(D196="Daniel",OR(E196="De-Novo Merge",E196="Assisted Merge")),A196&amp;"_SA_DR",IF(AND(D196="Monet",OR(E196="Manual",E196="Assisted Manual")),A196&amp;"_MW",IF(AND(D196="Monet",OR(E196="De-Novo Merge",E196="Assisted Merge")),A196&amp;"_SA_MW",""))))))))))))))</f>
        <v/>
      </c>
      <c r="G196" s="89"/>
      <c r="H196" s="89"/>
      <c r="I196" s="116" t="str">
        <f>IF(AND(NOT(OR(H196="",H196="Ø")),NOT(OR(H197="",H197="Ø"))),"Needs to be Split","")</f>
        <v/>
      </c>
      <c r="J196" s="87" t="s">
        <v>1</v>
      </c>
      <c r="K196" s="116" t="str">
        <f>IF(AND(NOT(OR(H196="Ø",H196="")),I196="Split"),"In Progress",IF(AND(NOT(OR(H196="Ø",H196="")),I196="Needs to be Split"),"Waiting",IF(AND(J196="Review",J197="Review"),"Review",IF(OR(AND(J196="Review",J197="Incomplete"),AND(J196="Incomplete",J197="Review")),"Review",IF(OR(AND(J196="Untraceable",J197="Review"),AND(J196="Review",J197="Untraceable")),"Review",IF(OR(AND(J196="Review",J197="Completed"),AND(J196="Completed",J197="Review")),"Review",IF(OR(AND(J196="Other",J197="Review"),AND(J196="Review",J197="Other")),"Review",IF(OR(AND(J196="Other",J197="Incomplete"),AND(J196="Incomplete",J197="Other")),"Review",IF(OR(AND(J196="Other",J197="Untraceable"),AND(J196="Untraceable",J197="Other")),"Review",IF(OR(AND(J196="Other",J197="Completed"),AND(J196="Completed",J197="Other")),"Review",IF(AND(J196="Waiting",J197="Waiting"),"Waiting",IF(OR(AND(J196="Review",J197="Waiting"),AND(J196="Waiting",J197="Review")),"Waiting",IF(OR(AND(J196="Other",J197="Waiting"),AND(J196="Waiting",J197="Other")),"Waiting",IF(OR(AND(J196="Incomplete",J197="Waiting"),AND(J196="Waiting",J197="Incomplete")),"Waiting",IF(OR(AND(J196="Completed",J197="Waiting"),AND(J196="Waiting",J197="Completed")),"Waiting",IF(OR(J196="In Progress",J197="In Progress"),"In Progress",IF(OR(AND(J196="Completed",J197="Untraceable"),AND(J196="Untraceable",J197="Completed")),"Review",IF(OR(AND(J196="Completed",J197="Incomplete"),AND(J196="Incomplete",J197="Completed")),"Review",IF(OR(AND(J196="Incomplete",J197="Untraceable"),AND(J196="Untraceable",J197="Incomplete")),"Untraceable",IF(AND(NOT(OR(H196="Ø",H196="")),NOT(OR(H197="Ø",H197="")),I196=""),"In Progress",IF(AND(J196="Untraceable",J197="Untraceable"),"Untraceable",IF(AND(NOT(OR(H196="Ø",H196="")),NOT(OR(H197="Ø",H197="")),NOT(OR(I196="Ø",I196="",I196="Split",I196="Needs to be Split"))),"Completed",IF(AND(J196="Incomplete",J197="Incomplete"),"Incomplete",IF(AND(J196="Other",J197="Other"),"Review",IF(AND(J196="Untraceable",J197=""),"Untraceable","")))))))))))))))))))))))))</f>
        <v>Untraceable</v>
      </c>
      <c r="L196" s="116" t="str">
        <f>IF(OR(K196="Untraceable"),"Ignore",IF(OR(K196="Incomplete",K196="Completed"),"Waiting",IF(OR(K196="Waiting",K196="In Progress",K196="Review",K196="Other"),"HOLD","")))</f>
        <v>Ignore</v>
      </c>
      <c r="M196" s="4"/>
      <c r="N196" s="121" t="str">
        <f>IF(OR(K196="Untraceable",K196="Incomplete"),"No",IF(K196="Completed","In Progress",""))</f>
        <v>No</v>
      </c>
      <c r="O196" s="116"/>
    </row>
    <row r="197" spans="1:15" x14ac:dyDescent="0.25">
      <c r="A197" s="116"/>
      <c r="B197" s="116"/>
      <c r="C197" s="116"/>
      <c r="D197" s="87"/>
      <c r="E197" s="87"/>
      <c r="F197" s="7" t="str">
        <f>IF(AND(D197="Amina",OR(E197="Manual",E197="Assisted Manual")),A196&amp;"_AZ",IF(AND(D197="Amina",OR(E197="De-Novo Merge",E197="Assisted Merge")),A196&amp;"_SA_AZ",IF(AND(D197="Perry",OR(E197="Manual",E197="Assisted Manual")),A196&amp;"_PB",IF(AND(D197="Perry",OR(E197="De-Novo Merge",E197="Assisted Merge")),A196&amp;"_SA_PB",IF(AND(D197="Gina",OR(E197="Manual",E197="Assisted Manual")),A196&amp;"_GB",IF(AND(D197="Gina",OR(E197="De-Novo Merge",E197="Assisted Merge")),A196&amp;"_SA_GB",IF(AND(D197="Cameron",OR(E197="Manual",E197="Assisted Manual")),A196&amp;"_CA",IF(AND(D197="Cameron",OR(E197="De-Novo Merge",E197="Assisted Merge")),A196&amp;"_SA_CA",IF(AND(D197="Bruno",OR(E197="Manual",E197="Assisted Manual")),A196&amp;"_BD",IF(AND(D197="Bruno",OR(E197="De-Novo Merge",E197="Assisted Merge")),A196&amp;"_SA_BD",IF(AND(D197="Daniel",OR(E197="Manual",E197="Assisted Manual")),A196&amp;"_DR",IF(AND(D197="Daniel",OR(E197="De-Novo Merge",E197="Assisted Merge")),A196&amp;"_SA_DR",IF(AND(D197="Monet",OR(E197="Manual",E197="Assisted Manual")),A196&amp;"_MW",IF(AND(D197="Monet",OR(E197="De-Novo Merge",E197="Assisted Merge")),A196&amp;"_SA_MW",""))))))))))))))</f>
        <v/>
      </c>
      <c r="G197" s="89"/>
      <c r="H197" s="89"/>
      <c r="I197" s="116"/>
      <c r="J197" s="87" t="str">
        <f>IF(AND(NOT(OR(G197="",G197="Ø")),H197=""),"In Progress",IF(AND(NOT(OR(H197="Ø",H197="")),NOT(OR(G197="Ø",G197=""))),"Completed",IF(AND(NOT(A196=""),NOT(OR(D197="",D197="???")),G197=""),"Waiting",IF(D197="???","Waiting",""))))</f>
        <v/>
      </c>
      <c r="K197" s="116"/>
      <c r="L197" s="116"/>
      <c r="M197" s="4"/>
      <c r="N197" s="121"/>
      <c r="O197" s="116"/>
    </row>
    <row r="198" spans="1:15" x14ac:dyDescent="0.25">
      <c r="A198" s="116" t="s">
        <v>1686</v>
      </c>
      <c r="B198" s="117" t="s">
        <v>1687</v>
      </c>
      <c r="C198" s="116"/>
      <c r="D198" s="87"/>
      <c r="E198" s="87"/>
      <c r="F198" s="7" t="str">
        <f>IF(AND(D198="Amina",OR(E198="Manual",E198="Assisted Manual")),A198&amp;"_AZ",IF(AND(D198="Amina",OR(E198="De-Novo Merge",E198="Assisted Merge")),A198&amp;"_SA_AZ",IF(AND(D198="Perry",OR(E198="Manual",E198="Assisted Manual")),A198&amp;"_PB",IF(AND(D198="Perry",OR(E198="De-Novo Merge",E198="Assisted Merge")),A198&amp;"_SA_PB",IF(AND(D198="Gina",OR(E198="Manual",E198="Assisted Manual")),A198&amp;"_GB",IF(AND(D198="Gina",OR(E198="De-Novo Merge",E198="Assisted Merge")),A198&amp;"_SA_GB",IF(AND(D198="Cameron",OR(E198="Manual",E198="Assisted Manual")),A198&amp;"_CA",IF(AND(D198="Cameron",OR(E198="De-Novo Merge",E198="Assisted Merge")),A198&amp;"_SA_CA",IF(AND(D198="Bruno",OR(E198="Manual",E198="Assisted Manual")),A198&amp;"_BD",IF(AND(D198="Bruno",OR(E198="De-Novo Merge",E198="Assisted Merge")),A198&amp;"_SA_BD",IF(AND(D198="Daniel",OR(E198="Manual",E198="Assisted Manual")),A198&amp;"_DR",IF(AND(D198="Daniel",OR(E198="De-Novo Merge",E198="Assisted Merge")),A198&amp;"_SA_DR",IF(AND(D198="Monet",OR(E198="Manual",E198="Assisted Manual")),A198&amp;"_MW",IF(AND(D198="Monet",OR(E198="De-Novo Merge",E198="Assisted Merge")),A198&amp;"_SA_MW",""))))))))))))))</f>
        <v/>
      </c>
      <c r="G198" s="89"/>
      <c r="H198" s="89"/>
      <c r="I198" s="116" t="str">
        <f>IF(AND(NOT(OR(H198="",H198="Ø")),NOT(OR(H199="",H199="Ø"))),"Needs to be Split","")</f>
        <v/>
      </c>
      <c r="J198" s="87" t="s">
        <v>1</v>
      </c>
      <c r="K198" s="116" t="str">
        <f>IF(AND(NOT(OR(H198="Ø",H198="")),I198="Split"),"In Progress",IF(AND(NOT(OR(H198="Ø",H198="")),I198="Needs to be Split"),"Waiting",IF(AND(J198="Review",J199="Review"),"Review",IF(OR(AND(J198="Review",J199="Incomplete"),AND(J198="Incomplete",J199="Review")),"Review",IF(OR(AND(J198="Untraceable",J199="Review"),AND(J198="Review",J199="Untraceable")),"Review",IF(OR(AND(J198="Review",J199="Completed"),AND(J198="Completed",J199="Review")),"Review",IF(OR(AND(J198="Other",J199="Review"),AND(J198="Review",J199="Other")),"Review",IF(OR(AND(J198="Other",J199="Incomplete"),AND(J198="Incomplete",J199="Other")),"Review",IF(OR(AND(J198="Other",J199="Untraceable"),AND(J198="Untraceable",J199="Other")),"Review",IF(OR(AND(J198="Other",J199="Completed"),AND(J198="Completed",J199="Other")),"Review",IF(AND(J198="Waiting",J199="Waiting"),"Waiting",IF(OR(AND(J198="Review",J199="Waiting"),AND(J198="Waiting",J199="Review")),"Waiting",IF(OR(AND(J198="Other",J199="Waiting"),AND(J198="Waiting",J199="Other")),"Waiting",IF(OR(AND(J198="Incomplete",J199="Waiting"),AND(J198="Waiting",J199="Incomplete")),"Waiting",IF(OR(AND(J198="Completed",J199="Waiting"),AND(J198="Waiting",J199="Completed")),"Waiting",IF(OR(J198="In Progress",J199="In Progress"),"In Progress",IF(OR(AND(J198="Completed",J199="Untraceable"),AND(J198="Untraceable",J199="Completed")),"Review",IF(OR(AND(J198="Completed",J199="Incomplete"),AND(J198="Incomplete",J199="Completed")),"Review",IF(OR(AND(J198="Incomplete",J199="Untraceable"),AND(J198="Untraceable",J199="Incomplete")),"Untraceable",IF(AND(NOT(OR(H198="Ø",H198="")),NOT(OR(H199="Ø",H199="")),I198=""),"In Progress",IF(AND(J198="Untraceable",J199="Untraceable"),"Untraceable",IF(AND(NOT(OR(H198="Ø",H198="")),NOT(OR(H199="Ø",H199="")),NOT(OR(I198="Ø",I198="",I198="Split",I198="Needs to be Split"))),"Completed",IF(AND(J198="Incomplete",J199="Incomplete"),"Incomplete",IF(AND(J198="Other",J199="Other"),"Review",IF(AND(J198="Untraceable",J199=""),"Untraceable","")))))))))))))))))))))))))</f>
        <v>Untraceable</v>
      </c>
      <c r="L198" s="116" t="str">
        <f>IF(OR(K198="Untraceable"),"Ignore",IF(OR(K198="Incomplete",K198="Completed"),"Waiting",IF(OR(K198="Waiting",K198="In Progress",K198="Review",K198="Other"),"HOLD","")))</f>
        <v>Ignore</v>
      </c>
      <c r="M198" s="4"/>
      <c r="N198" s="121" t="str">
        <f>IF(OR(K198="Untraceable",K198="Incomplete"),"No",IF(K198="Completed","In Progress",""))</f>
        <v>No</v>
      </c>
      <c r="O198" s="116"/>
    </row>
    <row r="199" spans="1:15" x14ac:dyDescent="0.25">
      <c r="A199" s="116"/>
      <c r="B199" s="116"/>
      <c r="C199" s="116"/>
      <c r="D199" s="87" t="str">
        <f>IF(AND(NOT(A198=""),NOT(J198="Untraceable")),"???","")</f>
        <v/>
      </c>
      <c r="E199" s="87"/>
      <c r="F199" s="7" t="str">
        <f>IF(AND(D199="Amina",OR(E199="Manual",E199="Assisted Manual")),A198&amp;"_AZ",IF(AND(D199="Amina",OR(E199="De-Novo Merge",E199="Assisted Merge")),A198&amp;"_SA_AZ",IF(AND(D199="Perry",OR(E199="Manual",E199="Assisted Manual")),A198&amp;"_PB",IF(AND(D199="Perry",OR(E199="De-Novo Merge",E199="Assisted Merge")),A198&amp;"_SA_PB",IF(AND(D199="Gina",OR(E199="Manual",E199="Assisted Manual")),A198&amp;"_GB",IF(AND(D199="Gina",OR(E199="De-Novo Merge",E199="Assisted Merge")),A198&amp;"_SA_GB",IF(AND(D199="Cameron",OR(E199="Manual",E199="Assisted Manual")),A198&amp;"_CA",IF(AND(D199="Cameron",OR(E199="De-Novo Merge",E199="Assisted Merge")),A198&amp;"_SA_CA",IF(AND(D199="Bruno",OR(E199="Manual",E199="Assisted Manual")),A198&amp;"_BD",IF(AND(D199="Bruno",OR(E199="De-Novo Merge",E199="Assisted Merge")),A198&amp;"_SA_BD",IF(AND(D199="Daniel",OR(E199="Manual",E199="Assisted Manual")),A198&amp;"_DR",IF(AND(D199="Daniel",OR(E199="De-Novo Merge",E199="Assisted Merge")),A198&amp;"_SA_DR",IF(AND(D199="Monet",OR(E199="Manual",E199="Assisted Manual")),A198&amp;"_MW",IF(AND(D199="Monet",OR(E199="De-Novo Merge",E199="Assisted Merge")),A198&amp;"_SA_MW",""))))))))))))))</f>
        <v/>
      </c>
      <c r="G199" s="89"/>
      <c r="H199" s="89"/>
      <c r="I199" s="116"/>
      <c r="J199" s="87" t="str">
        <f>IF(AND(NOT(OR(G199="",G199="Ø")),H199=""),"In Progress",IF(AND(NOT(OR(H199="Ø",H199="")),NOT(OR(G199="Ø",G199=""))),"Completed",IF(AND(NOT(A198=""),NOT(OR(D199="",D199="???")),G199=""),"Waiting",IF(D199="???","Waiting",""))))</f>
        <v/>
      </c>
      <c r="K199" s="116"/>
      <c r="L199" s="116"/>
      <c r="M199" s="4"/>
      <c r="N199" s="121"/>
      <c r="O199" s="116"/>
    </row>
    <row r="200" spans="1:15" x14ac:dyDescent="0.25">
      <c r="A200" s="116" t="s">
        <v>1688</v>
      </c>
      <c r="B200" s="117" t="s">
        <v>1689</v>
      </c>
      <c r="C200" s="116"/>
      <c r="D200" s="87" t="s">
        <v>32</v>
      </c>
      <c r="E200" s="87" t="s">
        <v>24</v>
      </c>
      <c r="F200" s="7" t="str">
        <f>IF(AND(D200="Amina",OR(E200="Manual",E200="Assisted Manual")),A200&amp;"_AZ",IF(AND(D200="Amina",OR(E200="De-Novo Merge",E200="Assisted Merge")),A200&amp;"_SA_AZ",IF(AND(D200="Perry",OR(E200="Manual",E200="Assisted Manual")),A200&amp;"_PB",IF(AND(D200="Perry",OR(E200="De-Novo Merge",E200="Assisted Merge")),A200&amp;"_SA_PB",IF(AND(D200="Gina",OR(E200="Manual",E200="Assisted Manual")),A200&amp;"_GB",IF(AND(D200="Gina",OR(E200="De-Novo Merge",E200="Assisted Merge")),A200&amp;"_SA_GB",IF(AND(D200="Cameron",OR(E200="Manual",E200="Assisted Manual")),A200&amp;"_CA",IF(AND(D200="Cameron",OR(E200="De-Novo Merge",E200="Assisted Merge")),A200&amp;"_SA_CA",IF(AND(D200="Bruno",OR(E200="Manual",E200="Assisted Manual")),A200&amp;"_BD",IF(AND(D200="Bruno",OR(E200="De-Novo Merge",E200="Assisted Merge")),A200&amp;"_SA_BD",IF(AND(D200="Daniel",OR(E200="Manual",E200="Assisted Manual")),A200&amp;"_DR",IF(AND(D200="Daniel",OR(E200="De-Novo Merge",E200="Assisted Merge")),A200&amp;"_SA_DR",IF(AND(D200="Monet",OR(E200="Manual",E200="Assisted Manual")),A200&amp;"_MW",IF(AND(D200="Monet",OR(E200="De-Novo Merge",E200="Assisted Merge")),A200&amp;"_SA_MW",""))))))))))))))</f>
        <v>2017-05-04_R-028_AZ</v>
      </c>
      <c r="G200" s="89">
        <v>42909</v>
      </c>
      <c r="H200" s="89">
        <v>42912</v>
      </c>
      <c r="I200" s="116"/>
      <c r="J200" s="87" t="str">
        <f>IF(AND(NOT(OR(G200="",G200="Ø")),H200=""),"In Progress",IF(AND(NOT(OR(H200="Ø",H200="")),NOT(OR(G200="Ø",G200=""))),"Completed",IF(AND(NOT(A200=""),NOT(OR(D200="",D200="???")),G200=""),"Waiting",IF(D200="???","Waiting",""))))</f>
        <v>Completed</v>
      </c>
      <c r="K200" s="116" t="s">
        <v>2</v>
      </c>
      <c r="L200" s="116" t="s">
        <v>190</v>
      </c>
      <c r="M200" s="4"/>
      <c r="N200" s="121" t="str">
        <f>IF(OR(K200="Untraceable",K200="Incomplete"),"No",IF(K200="Completed","In Progress",""))</f>
        <v>No</v>
      </c>
      <c r="O200" s="116"/>
    </row>
    <row r="201" spans="1:15" x14ac:dyDescent="0.25">
      <c r="A201" s="116"/>
      <c r="B201" s="116"/>
      <c r="C201" s="116"/>
      <c r="D201" s="87" t="s">
        <v>23</v>
      </c>
      <c r="E201" s="87" t="s">
        <v>24</v>
      </c>
      <c r="F201" s="7" t="str">
        <f>IF(AND(D201="Amina",OR(E201="Manual",E201="Assisted Manual")),A200&amp;"_AZ",IF(AND(D201="Amina",OR(E201="De-Novo Merge",E201="Assisted Merge")),A200&amp;"_SA_AZ",IF(AND(D201="Perry",OR(E201="Manual",E201="Assisted Manual")),A200&amp;"_PB",IF(AND(D201="Perry",OR(E201="De-Novo Merge",E201="Assisted Merge")),A200&amp;"_SA_PB",IF(AND(D201="Gina",OR(E201="Manual",E201="Assisted Manual")),A200&amp;"_GB",IF(AND(D201="Gina",OR(E201="De-Novo Merge",E201="Assisted Merge")),A200&amp;"_SA_GB",IF(AND(D201="Cameron",OR(E201="Manual",E201="Assisted Manual")),A200&amp;"_CA",IF(AND(D201="Cameron",OR(E201="De-Novo Merge",E201="Assisted Merge")),A200&amp;"_SA_CA",IF(AND(D201="Bruno",OR(E201="Manual",E201="Assisted Manual")),A200&amp;"_BD",IF(AND(D201="Bruno",OR(E201="De-Novo Merge",E201="Assisted Merge")),A200&amp;"_SA_BD",IF(AND(D201="Daniel",OR(E201="Manual",E201="Assisted Manual")),A200&amp;"_DR",IF(AND(D201="Daniel",OR(E201="De-Novo Merge",E201="Assisted Merge")),A200&amp;"_SA_DR",IF(AND(D201="Monet",OR(E201="Manual",E201="Assisted Manual")),A200&amp;"_MW",IF(AND(D201="Monet",OR(E201="De-Novo Merge",E201="Assisted Merge")),A200&amp;"_SA_MW",""))))))))))))))</f>
        <v>2017-05-04_R-028_CA</v>
      </c>
      <c r="G201" s="89">
        <v>42959</v>
      </c>
      <c r="H201" s="89">
        <v>42959</v>
      </c>
      <c r="I201" s="116"/>
      <c r="J201" s="87" t="s">
        <v>2</v>
      </c>
      <c r="K201" s="116"/>
      <c r="L201" s="116"/>
      <c r="M201" s="4"/>
      <c r="N201" s="121"/>
      <c r="O201" s="116"/>
    </row>
    <row r="202" spans="1:15" x14ac:dyDescent="0.25">
      <c r="A202" s="116" t="s">
        <v>1690</v>
      </c>
      <c r="B202" s="117" t="s">
        <v>1691</v>
      </c>
      <c r="C202" s="116"/>
      <c r="D202" s="87"/>
      <c r="E202" s="87"/>
      <c r="F202" s="7" t="str">
        <f>IF(AND(D202="Amina",OR(E202="Manual",E202="Assisted Manual")),A202&amp;"_AZ",IF(AND(D202="Amina",OR(E202="De-Novo Merge",E202="Assisted Merge")),A202&amp;"_SA_AZ",IF(AND(D202="Perry",OR(E202="Manual",E202="Assisted Manual")),A202&amp;"_PB",IF(AND(D202="Perry",OR(E202="De-Novo Merge",E202="Assisted Merge")),A202&amp;"_SA_PB",IF(AND(D202="Gina",OR(E202="Manual",E202="Assisted Manual")),A202&amp;"_GB",IF(AND(D202="Gina",OR(E202="De-Novo Merge",E202="Assisted Merge")),A202&amp;"_SA_GB",IF(AND(D202="Cameron",OR(E202="Manual",E202="Assisted Manual")),A202&amp;"_CA",IF(AND(D202="Cameron",OR(E202="De-Novo Merge",E202="Assisted Merge")),A202&amp;"_SA_CA",IF(AND(D202="Bruno",OR(E202="Manual",E202="Assisted Manual")),A202&amp;"_BD",IF(AND(D202="Bruno",OR(E202="De-Novo Merge",E202="Assisted Merge")),A202&amp;"_SA_BD",IF(AND(D202="Daniel",OR(E202="Manual",E202="Assisted Manual")),A202&amp;"_DR",IF(AND(D202="Daniel",OR(E202="De-Novo Merge",E202="Assisted Merge")),A202&amp;"_SA_DR",IF(AND(D202="Monet",OR(E202="Manual",E202="Assisted Manual")),A202&amp;"_MW",IF(AND(D202="Monet",OR(E202="De-Novo Merge",E202="Assisted Merge")),A202&amp;"_SA_MW",""))))))))))))))</f>
        <v/>
      </c>
      <c r="G202" s="89"/>
      <c r="H202" s="89"/>
      <c r="I202" s="116" t="str">
        <f>IF(AND(NOT(OR(H202="",H202="Ø")),NOT(OR(H203="",H203="Ø"))),"Needs to be Split","")</f>
        <v/>
      </c>
      <c r="J202" s="87" t="s">
        <v>1</v>
      </c>
      <c r="K202" s="116" t="str">
        <f>IF(AND(NOT(OR(H202="Ø",H202="")),I202="Split"),"In Progress",IF(AND(NOT(OR(H202="Ø",H202="")),I202="Needs to be Split"),"Waiting",IF(AND(J202="Review",J203="Review"),"Review",IF(OR(AND(J202="Review",J203="Incomplete"),AND(J202="Incomplete",J203="Review")),"Review",IF(OR(AND(J202="Untraceable",J203="Review"),AND(J202="Review",J203="Untraceable")),"Review",IF(OR(AND(J202="Review",J203="Completed"),AND(J202="Completed",J203="Review")),"Review",IF(OR(AND(J202="Other",J203="Review"),AND(J202="Review",J203="Other")),"Review",IF(OR(AND(J202="Other",J203="Incomplete"),AND(J202="Incomplete",J203="Other")),"Review",IF(OR(AND(J202="Other",J203="Untraceable"),AND(J202="Untraceable",J203="Other")),"Review",IF(OR(AND(J202="Other",J203="Completed"),AND(J202="Completed",J203="Other")),"Review",IF(AND(J202="Waiting",J203="Waiting"),"Waiting",IF(OR(AND(J202="Review",J203="Waiting"),AND(J202="Waiting",J203="Review")),"Waiting",IF(OR(AND(J202="Other",J203="Waiting"),AND(J202="Waiting",J203="Other")),"Waiting",IF(OR(AND(J202="Incomplete",J203="Waiting"),AND(J202="Waiting",J203="Incomplete")),"Waiting",IF(OR(AND(J202="Completed",J203="Waiting"),AND(J202="Waiting",J203="Completed")),"Waiting",IF(OR(J202="In Progress",J203="In Progress"),"In Progress",IF(OR(AND(J202="Completed",J203="Untraceable"),AND(J202="Untraceable",J203="Completed")),"Review",IF(OR(AND(J202="Completed",J203="Incomplete"),AND(J202="Incomplete",J203="Completed")),"Review",IF(OR(AND(J202="Incomplete",J203="Untraceable"),AND(J202="Untraceable",J203="Incomplete")),"Untraceable",IF(AND(NOT(OR(H202="Ø",H202="")),NOT(OR(H203="Ø",H203="")),I202=""),"In Progress",IF(AND(J202="Untraceable",J203="Untraceable"),"Untraceable",IF(AND(NOT(OR(H202="Ø",H202="")),NOT(OR(H203="Ø",H203="")),NOT(OR(I202="Ø",I202="",I202="Split",I202="Needs to be Split"))),"Completed",IF(AND(J202="Incomplete",J203="Incomplete"),"Incomplete",IF(AND(J202="Other",J203="Other"),"Review",IF(AND(J202="Untraceable",J203=""),"Untraceable","")))))))))))))))))))))))))</f>
        <v>Untraceable</v>
      </c>
      <c r="L202" s="116" t="str">
        <f>IF(OR(K202="Untraceable"),"Ignore",IF(OR(K202="Incomplete",K202="Completed"),"Waiting",IF(OR(K202="Waiting",K202="In Progress",K202="Review",K202="Other"),"HOLD","")))</f>
        <v>Ignore</v>
      </c>
      <c r="M202" s="4"/>
      <c r="N202" s="121" t="str">
        <f>IF(OR(K202="Untraceable",K202="Incomplete"),"No",IF(K202="Completed","In Progress",""))</f>
        <v>No</v>
      </c>
      <c r="O202" s="116"/>
    </row>
    <row r="203" spans="1:15" x14ac:dyDescent="0.25">
      <c r="A203" s="116"/>
      <c r="B203" s="116"/>
      <c r="C203" s="116"/>
      <c r="D203" s="87" t="str">
        <f>IF(AND(NOT(A202=""),NOT(J202="Untraceable")),"???","")</f>
        <v/>
      </c>
      <c r="E203" s="87"/>
      <c r="F203" s="7" t="str">
        <f>IF(AND(D203="Amina",OR(E203="Manual",E203="Assisted Manual")),A202&amp;"_AZ",IF(AND(D203="Amina",OR(E203="De-Novo Merge",E203="Assisted Merge")),A202&amp;"_SA_AZ",IF(AND(D203="Perry",OR(E203="Manual",E203="Assisted Manual")),A202&amp;"_PB",IF(AND(D203="Perry",OR(E203="De-Novo Merge",E203="Assisted Merge")),A202&amp;"_SA_PB",IF(AND(D203="Gina",OR(E203="Manual",E203="Assisted Manual")),A202&amp;"_GB",IF(AND(D203="Gina",OR(E203="De-Novo Merge",E203="Assisted Merge")),A202&amp;"_SA_GB",IF(AND(D203="Cameron",OR(E203="Manual",E203="Assisted Manual")),A202&amp;"_CA",IF(AND(D203="Cameron",OR(E203="De-Novo Merge",E203="Assisted Merge")),A202&amp;"_SA_CA",IF(AND(D203="Bruno",OR(E203="Manual",E203="Assisted Manual")),A202&amp;"_BD",IF(AND(D203="Bruno",OR(E203="De-Novo Merge",E203="Assisted Merge")),A202&amp;"_SA_BD",IF(AND(D203="Daniel",OR(E203="Manual",E203="Assisted Manual")),A202&amp;"_DR",IF(AND(D203="Daniel",OR(E203="De-Novo Merge",E203="Assisted Merge")),A202&amp;"_SA_DR",IF(AND(D203="Monet",OR(E203="Manual",E203="Assisted Manual")),A202&amp;"_MW",IF(AND(D203="Monet",OR(E203="De-Novo Merge",E203="Assisted Merge")),A202&amp;"_SA_MW",""))))))))))))))</f>
        <v/>
      </c>
      <c r="G203" s="89"/>
      <c r="H203" s="89"/>
      <c r="I203" s="116"/>
      <c r="J203" s="87" t="str">
        <f>IF(AND(NOT(OR(G203="",G203="Ø")),H203=""),"In Progress",IF(AND(NOT(OR(H203="Ø",H203="")),NOT(OR(G203="Ø",G203=""))),"Completed",IF(AND(NOT(A202=""),NOT(OR(D203="",D203="???")),G203=""),"Waiting",IF(D203="???","Waiting",""))))</f>
        <v/>
      </c>
      <c r="K203" s="116"/>
      <c r="L203" s="116"/>
      <c r="M203" s="4"/>
      <c r="N203" s="121"/>
      <c r="O203" s="116"/>
    </row>
    <row r="204" spans="1:15" x14ac:dyDescent="0.25">
      <c r="A204" s="116" t="s">
        <v>1692</v>
      </c>
      <c r="B204" s="117" t="s">
        <v>1693</v>
      </c>
      <c r="C204" s="116"/>
      <c r="D204" s="87" t="s">
        <v>32</v>
      </c>
      <c r="E204" s="87" t="s">
        <v>24</v>
      </c>
      <c r="F204" s="7" t="str">
        <f>IF(AND(D204="Amina",OR(E204="Manual",E204="Assisted Manual")),A204&amp;"_AZ",IF(AND(D204="Amina",OR(E204="De-Novo Merge",E204="Assisted Merge")),A204&amp;"_SA_AZ",IF(AND(D204="Perry",OR(E204="Manual",E204="Assisted Manual")),A204&amp;"_PB",IF(AND(D204="Perry",OR(E204="De-Novo Merge",E204="Assisted Merge")),A204&amp;"_SA_PB",IF(AND(D204="Gina",OR(E204="Manual",E204="Assisted Manual")),A204&amp;"_GB",IF(AND(D204="Gina",OR(E204="De-Novo Merge",E204="Assisted Merge")),A204&amp;"_SA_GB",IF(AND(D204="Cameron",OR(E204="Manual",E204="Assisted Manual")),A204&amp;"_CA",IF(AND(D204="Cameron",OR(E204="De-Novo Merge",E204="Assisted Merge")),A204&amp;"_SA_CA",IF(AND(D204="Bruno",OR(E204="Manual",E204="Assisted Manual")),A204&amp;"_BD",IF(AND(D204="Bruno",OR(E204="De-Novo Merge",E204="Assisted Merge")),A204&amp;"_SA_BD",IF(AND(D204="Daniel",OR(E204="Manual",E204="Assisted Manual")),A204&amp;"_DR",IF(AND(D204="Daniel",OR(E204="De-Novo Merge",E204="Assisted Merge")),A204&amp;"_SA_DR",IF(AND(D204="Monet",OR(E204="Manual",E204="Assisted Manual")),A204&amp;"_MW",IF(AND(D204="Monet",OR(E204="De-Novo Merge",E204="Assisted Merge")),A204&amp;"_SA_MW",""))))))))))))))</f>
        <v>2017-05-04_R-030_AZ</v>
      </c>
      <c r="G204" s="89">
        <v>42912</v>
      </c>
      <c r="H204" s="89" t="s">
        <v>51</v>
      </c>
      <c r="I204" s="116" t="str">
        <f>IF(AND(NOT(OR(H204="",H204="Ø")),NOT(OR(H205="",H205="Ø"))),"Needs to be Split","")</f>
        <v/>
      </c>
      <c r="J204" s="87" t="s">
        <v>2</v>
      </c>
      <c r="K204" s="116" t="s">
        <v>2</v>
      </c>
      <c r="L204" s="116" t="s">
        <v>190</v>
      </c>
      <c r="M204" s="4" t="s">
        <v>1694</v>
      </c>
      <c r="N204" s="121" t="str">
        <f>IF(OR(K204="Untraceable",K204="Incomplete"),"No",IF(K204="Completed","In Progress",""))</f>
        <v>No</v>
      </c>
      <c r="O204" s="116"/>
    </row>
    <row r="205" spans="1:15" x14ac:dyDescent="0.25">
      <c r="A205" s="116"/>
      <c r="B205" s="116"/>
      <c r="C205" s="116"/>
      <c r="D205" s="87"/>
      <c r="E205" s="87"/>
      <c r="F205" s="7" t="str">
        <f>IF(AND(D205="Amina",OR(E205="Manual",E205="Assisted Manual")),A204&amp;"_AZ",IF(AND(D205="Amina",OR(E205="De-Novo Merge",E205="Assisted Merge")),A204&amp;"_SA_AZ",IF(AND(D205="Perry",OR(E205="Manual",E205="Assisted Manual")),A204&amp;"_PB",IF(AND(D205="Perry",OR(E205="De-Novo Merge",E205="Assisted Merge")),A204&amp;"_SA_PB",IF(AND(D205="Gina",OR(E205="Manual",E205="Assisted Manual")),A204&amp;"_GB",IF(AND(D205="Gina",OR(E205="De-Novo Merge",E205="Assisted Merge")),A204&amp;"_SA_GB",IF(AND(D205="Cameron",OR(E205="Manual",E205="Assisted Manual")),A204&amp;"_CA",IF(AND(D205="Cameron",OR(E205="De-Novo Merge",E205="Assisted Merge")),A204&amp;"_SA_CA",IF(AND(D205="Bruno",OR(E205="Manual",E205="Assisted Manual")),A204&amp;"_BD",IF(AND(D205="Bruno",OR(E205="De-Novo Merge",E205="Assisted Merge")),A204&amp;"_SA_BD",IF(AND(D205="Daniel",OR(E205="Manual",E205="Assisted Manual")),A204&amp;"_DR",IF(AND(D205="Daniel",OR(E205="De-Novo Merge",E205="Assisted Merge")),A204&amp;"_SA_DR",IF(AND(D205="Monet",OR(E205="Manual",E205="Assisted Manual")),A204&amp;"_MW",IF(AND(D205="Monet",OR(E205="De-Novo Merge",E205="Assisted Merge")),A204&amp;"_SA_MW",""))))))))))))))</f>
        <v/>
      </c>
      <c r="G205" s="89"/>
      <c r="H205" s="89"/>
      <c r="I205" s="116"/>
      <c r="J205" s="87" t="str">
        <f>IF(AND(NOT(OR(G205="",G205="Ø")),H205=""),"In Progress",IF(AND(NOT(OR(H205="Ø",H205="")),NOT(OR(G205="Ø",G205=""))),"Completed",IF(AND(NOT(A204=""),NOT(OR(D205="",D205="???")),G205=""),"Waiting",IF(D205="???","Waiting",""))))</f>
        <v/>
      </c>
      <c r="K205" s="116"/>
      <c r="L205" s="116"/>
      <c r="M205" s="4"/>
      <c r="N205" s="121"/>
      <c r="O205" s="116"/>
    </row>
    <row r="206" spans="1:15" x14ac:dyDescent="0.25">
      <c r="A206" s="116" t="s">
        <v>1695</v>
      </c>
      <c r="B206" s="117" t="s">
        <v>1696</v>
      </c>
      <c r="C206" s="116"/>
      <c r="D206" s="87"/>
      <c r="E206" s="87"/>
      <c r="F206" s="7" t="str">
        <f>IF(AND(D206="Amina",OR(E206="Manual",E206="Assisted Manual")),A206&amp;"_AZ",IF(AND(D206="Amina",OR(E206="De-Novo Merge",E206="Assisted Merge")),A206&amp;"_SA_AZ",IF(AND(D206="Perry",OR(E206="Manual",E206="Assisted Manual")),A206&amp;"_PB",IF(AND(D206="Perry",OR(E206="De-Novo Merge",E206="Assisted Merge")),A206&amp;"_SA_PB",IF(AND(D206="Gina",OR(E206="Manual",E206="Assisted Manual")),A206&amp;"_GB",IF(AND(D206="Gina",OR(E206="De-Novo Merge",E206="Assisted Merge")),A206&amp;"_SA_GB",IF(AND(D206="Cameron",OR(E206="Manual",E206="Assisted Manual")),A206&amp;"_CA",IF(AND(D206="Cameron",OR(E206="De-Novo Merge",E206="Assisted Merge")),A206&amp;"_SA_CA",IF(AND(D206="Bruno",OR(E206="Manual",E206="Assisted Manual")),A206&amp;"_BD",IF(AND(D206="Bruno",OR(E206="De-Novo Merge",E206="Assisted Merge")),A206&amp;"_SA_BD",IF(AND(D206="Daniel",OR(E206="Manual",E206="Assisted Manual")),A206&amp;"_DR",IF(AND(D206="Daniel",OR(E206="De-Novo Merge",E206="Assisted Merge")),A206&amp;"_SA_DR",IF(AND(D206="Monet",OR(E206="Manual",E206="Assisted Manual")),A206&amp;"_MW",IF(AND(D206="Monet",OR(E206="De-Novo Merge",E206="Assisted Merge")),A206&amp;"_SA_MW",""))))))))))))))</f>
        <v/>
      </c>
      <c r="G206" s="89"/>
      <c r="H206" s="89"/>
      <c r="I206" s="116" t="str">
        <f>IF(AND(NOT(OR(H206="",H206="Ø")),NOT(OR(H207="",H207="Ø"))),"Needs to be Split","")</f>
        <v/>
      </c>
      <c r="J206" s="87" t="s">
        <v>1</v>
      </c>
      <c r="K206" s="116" t="str">
        <f>IF(AND(NOT(OR(H206="Ø",H206="")),I206="Split"),"In Progress",IF(AND(NOT(OR(H206="Ø",H206="")),I206="Needs to be Split"),"Waiting",IF(AND(J206="Review",J207="Review"),"Review",IF(OR(AND(J206="Review",J207="Incomplete"),AND(J206="Incomplete",J207="Review")),"Review",IF(OR(AND(J206="Untraceable",J207="Review"),AND(J206="Review",J207="Untraceable")),"Review",IF(OR(AND(J206="Review",J207="Completed"),AND(J206="Completed",J207="Review")),"Review",IF(OR(AND(J206="Other",J207="Review"),AND(J206="Review",J207="Other")),"Review",IF(OR(AND(J206="Other",J207="Incomplete"),AND(J206="Incomplete",J207="Other")),"Review",IF(OR(AND(J206="Other",J207="Untraceable"),AND(J206="Untraceable",J207="Other")),"Review",IF(OR(AND(J206="Other",J207="Completed"),AND(J206="Completed",J207="Other")),"Review",IF(AND(J206="Waiting",J207="Waiting"),"Waiting",IF(OR(AND(J206="Review",J207="Waiting"),AND(J206="Waiting",J207="Review")),"Waiting",IF(OR(AND(J206="Other",J207="Waiting"),AND(J206="Waiting",J207="Other")),"Waiting",IF(OR(AND(J206="Incomplete",J207="Waiting"),AND(J206="Waiting",J207="Incomplete")),"Waiting",IF(OR(AND(J206="Completed",J207="Waiting"),AND(J206="Waiting",J207="Completed")),"Waiting",IF(OR(J206="In Progress",J207="In Progress"),"In Progress",IF(OR(AND(J206="Completed",J207="Untraceable"),AND(J206="Untraceable",J207="Completed")),"Review",IF(OR(AND(J206="Completed",J207="Incomplete"),AND(J206="Incomplete",J207="Completed")),"Review",IF(OR(AND(J206="Incomplete",J207="Untraceable"),AND(J206="Untraceable",J207="Incomplete")),"Untraceable",IF(AND(NOT(OR(H206="Ø",H206="")),NOT(OR(H207="Ø",H207="")),I206=""),"In Progress",IF(AND(J206="Untraceable",J207="Untraceable"),"Untraceable",IF(AND(NOT(OR(H206="Ø",H206="")),NOT(OR(H207="Ø",H207="")),NOT(OR(I206="Ø",I206="",I206="Split",I206="Needs to be Split"))),"Completed",IF(AND(J206="Incomplete",J207="Incomplete"),"Incomplete",IF(AND(J206="Other",J207="Other"),"Review",IF(AND(J206="Untraceable",J207=""),"Untraceable","")))))))))))))))))))))))))</f>
        <v>Untraceable</v>
      </c>
      <c r="L206" s="116" t="str">
        <f>IF(OR(K206="Untraceable"),"Ignore",IF(OR(K206="Incomplete",K206="Completed"),"Waiting",IF(OR(K206="Waiting",K206="In Progress",K206="Review",K206="Other"),"HOLD","")))</f>
        <v>Ignore</v>
      </c>
      <c r="M206" s="4"/>
      <c r="N206" s="121" t="str">
        <f>IF(OR(K206="Untraceable",K206="Incomplete"),"No",IF(K206="Completed","In Progress",""))</f>
        <v>No</v>
      </c>
      <c r="O206" s="116"/>
    </row>
    <row r="207" spans="1:15" x14ac:dyDescent="0.25">
      <c r="A207" s="116"/>
      <c r="B207" s="116"/>
      <c r="C207" s="116"/>
      <c r="D207" s="87"/>
      <c r="E207" s="87"/>
      <c r="F207" s="7" t="str">
        <f>IF(AND(D207="Amina",OR(E207="Manual",E207="Assisted Manual")),A206&amp;"_AZ",IF(AND(D207="Amina",OR(E207="De-Novo Merge",E207="Assisted Merge")),A206&amp;"_SA_AZ",IF(AND(D207="Perry",OR(E207="Manual",E207="Assisted Manual")),A206&amp;"_PB",IF(AND(D207="Perry",OR(E207="De-Novo Merge",E207="Assisted Merge")),A206&amp;"_SA_PB",IF(AND(D207="Gina",OR(E207="Manual",E207="Assisted Manual")),A206&amp;"_GB",IF(AND(D207="Gina",OR(E207="De-Novo Merge",E207="Assisted Merge")),A206&amp;"_SA_GB",IF(AND(D207="Cameron",OR(E207="Manual",E207="Assisted Manual")),A206&amp;"_CA",IF(AND(D207="Cameron",OR(E207="De-Novo Merge",E207="Assisted Merge")),A206&amp;"_SA_CA",IF(AND(D207="Bruno",OR(E207="Manual",E207="Assisted Manual")),A206&amp;"_BD",IF(AND(D207="Bruno",OR(E207="De-Novo Merge",E207="Assisted Merge")),A206&amp;"_SA_BD",IF(AND(D207="Daniel",OR(E207="Manual",E207="Assisted Manual")),A206&amp;"_DR",IF(AND(D207="Daniel",OR(E207="De-Novo Merge",E207="Assisted Merge")),A206&amp;"_SA_DR",IF(AND(D207="Monet",OR(E207="Manual",E207="Assisted Manual")),A206&amp;"_MW",IF(AND(D207="Monet",OR(E207="De-Novo Merge",E207="Assisted Merge")),A206&amp;"_SA_MW",""))))))))))))))</f>
        <v/>
      </c>
      <c r="G207" s="89"/>
      <c r="H207" s="89"/>
      <c r="I207" s="116"/>
      <c r="J207" s="87" t="str">
        <f>IF(AND(NOT(OR(G207="",G207="Ø")),H207=""),"In Progress",IF(AND(NOT(OR(H207="Ø",H207="")),NOT(OR(G207="Ø",G207=""))),"Completed",IF(AND(NOT(A206=""),NOT(OR(D207="",D207="???")),G207=""),"Waiting",IF(D207="???","Waiting",""))))</f>
        <v/>
      </c>
      <c r="K207" s="116"/>
      <c r="L207" s="116"/>
      <c r="M207" s="4"/>
      <c r="N207" s="121"/>
      <c r="O207" s="116"/>
    </row>
    <row r="208" spans="1:15" x14ac:dyDescent="0.25">
      <c r="A208" s="116" t="s">
        <v>1697</v>
      </c>
      <c r="B208" s="117" t="s">
        <v>1698</v>
      </c>
      <c r="C208" s="116"/>
      <c r="D208" s="87"/>
      <c r="E208" s="87"/>
      <c r="F208" s="7" t="str">
        <f>IF(AND(D208="Amina",OR(E208="Manual",E208="Assisted Manual")),A208&amp;"_AZ",IF(AND(D208="Amina",OR(E208="De-Novo Merge",E208="Assisted Merge")),A208&amp;"_SA_AZ",IF(AND(D208="Perry",OR(E208="Manual",E208="Assisted Manual")),A208&amp;"_PB",IF(AND(D208="Perry",OR(E208="De-Novo Merge",E208="Assisted Merge")),A208&amp;"_SA_PB",IF(AND(D208="Gina",OR(E208="Manual",E208="Assisted Manual")),A208&amp;"_GB",IF(AND(D208="Gina",OR(E208="De-Novo Merge",E208="Assisted Merge")),A208&amp;"_SA_GB",IF(AND(D208="Cameron",OR(E208="Manual",E208="Assisted Manual")),A208&amp;"_CA",IF(AND(D208="Cameron",OR(E208="De-Novo Merge",E208="Assisted Merge")),A208&amp;"_SA_CA",IF(AND(D208="Bruno",OR(E208="Manual",E208="Assisted Manual")),A208&amp;"_BD",IF(AND(D208="Bruno",OR(E208="De-Novo Merge",E208="Assisted Merge")),A208&amp;"_SA_BD",IF(AND(D208="Daniel",OR(E208="Manual",E208="Assisted Manual")),A208&amp;"_DR",IF(AND(D208="Daniel",OR(E208="De-Novo Merge",E208="Assisted Merge")),A208&amp;"_SA_DR",IF(AND(D208="Monet",OR(E208="Manual",E208="Assisted Manual")),A208&amp;"_MW",IF(AND(D208="Monet",OR(E208="De-Novo Merge",E208="Assisted Merge")),A208&amp;"_SA_MW",""))))))))))))))</f>
        <v/>
      </c>
      <c r="G208" s="89"/>
      <c r="H208" s="89"/>
      <c r="I208" s="116" t="str">
        <f>IF(AND(NOT(OR(H208="",H208="Ø")),NOT(OR(H209="",H209="Ø"))),"Needs to be Split","")</f>
        <v/>
      </c>
      <c r="J208" s="87" t="s">
        <v>1</v>
      </c>
      <c r="K208" s="116" t="str">
        <f>IF(AND(NOT(OR(H208="Ø",H208="")),I208="Split"),"In Progress",IF(AND(NOT(OR(H208="Ø",H208="")),I208="Needs to be Split"),"Waiting",IF(AND(J208="Review",J209="Review"),"Review",IF(OR(AND(J208="Review",J209="Incomplete"),AND(J208="Incomplete",J209="Review")),"Review",IF(OR(AND(J208="Untraceable",J209="Review"),AND(J208="Review",J209="Untraceable")),"Review",IF(OR(AND(J208="Review",J209="Completed"),AND(J208="Completed",J209="Review")),"Review",IF(OR(AND(J208="Other",J209="Review"),AND(J208="Review",J209="Other")),"Review",IF(OR(AND(J208="Other",J209="Incomplete"),AND(J208="Incomplete",J209="Other")),"Review",IF(OR(AND(J208="Other",J209="Untraceable"),AND(J208="Untraceable",J209="Other")),"Review",IF(OR(AND(J208="Other",J209="Completed"),AND(J208="Completed",J209="Other")),"Review",IF(AND(J208="Waiting",J209="Waiting"),"Waiting",IF(OR(AND(J208="Review",J209="Waiting"),AND(J208="Waiting",J209="Review")),"Waiting",IF(OR(AND(J208="Other",J209="Waiting"),AND(J208="Waiting",J209="Other")),"Waiting",IF(OR(AND(J208="Incomplete",J209="Waiting"),AND(J208="Waiting",J209="Incomplete")),"Waiting",IF(OR(AND(J208="Completed",J209="Waiting"),AND(J208="Waiting",J209="Completed")),"Waiting",IF(OR(J208="In Progress",J209="In Progress"),"In Progress",IF(OR(AND(J208="Completed",J209="Untraceable"),AND(J208="Untraceable",J209="Completed")),"Review",IF(OR(AND(J208="Completed",J209="Incomplete"),AND(J208="Incomplete",J209="Completed")),"Review",IF(OR(AND(J208="Incomplete",J209="Untraceable"),AND(J208="Untraceable",J209="Incomplete")),"Untraceable",IF(AND(NOT(OR(H208="Ø",H208="")),NOT(OR(H209="Ø",H209="")),I208=""),"In Progress",IF(AND(J208="Untraceable",J209="Untraceable"),"Untraceable",IF(AND(NOT(OR(H208="Ø",H208="")),NOT(OR(H209="Ø",H209="")),NOT(OR(I208="Ø",I208="",I208="Split",I208="Needs to be Split"))),"Completed",IF(AND(J208="Incomplete",J209="Incomplete"),"Incomplete",IF(AND(J208="Other",J209="Other"),"Review",IF(AND(J208="Untraceable",J209=""),"Untraceable","")))))))))))))))))))))))))</f>
        <v>Untraceable</v>
      </c>
      <c r="L208" s="116" t="str">
        <f>IF(OR(K208="Untraceable"),"Ignore",IF(OR(K208="Incomplete",K208="Completed"),"Waiting",IF(OR(K208="Waiting",K208="In Progress",K208="Review",K208="Other"),"HOLD","")))</f>
        <v>Ignore</v>
      </c>
      <c r="M208" s="4"/>
      <c r="N208" s="121" t="str">
        <f>IF(OR(K208="Untraceable",K208="Incomplete"),"No",IF(K208="Completed","In Progress",""))</f>
        <v>No</v>
      </c>
      <c r="O208" s="116"/>
    </row>
    <row r="209" spans="1:15" x14ac:dyDescent="0.25">
      <c r="A209" s="116"/>
      <c r="B209" s="116"/>
      <c r="C209" s="116"/>
      <c r="D209" s="87"/>
      <c r="E209" s="87"/>
      <c r="F209" s="7" t="str">
        <f>IF(AND(D209="Amina",OR(E209="Manual",E209="Assisted Manual")),A208&amp;"_AZ",IF(AND(D209="Amina",OR(E209="De-Novo Merge",E209="Assisted Merge")),A208&amp;"_SA_AZ",IF(AND(D209="Perry",OR(E209="Manual",E209="Assisted Manual")),A208&amp;"_PB",IF(AND(D209="Perry",OR(E209="De-Novo Merge",E209="Assisted Merge")),A208&amp;"_SA_PB",IF(AND(D209="Gina",OR(E209="Manual",E209="Assisted Manual")),A208&amp;"_GB",IF(AND(D209="Gina",OR(E209="De-Novo Merge",E209="Assisted Merge")),A208&amp;"_SA_GB",IF(AND(D209="Cameron",OR(E209="Manual",E209="Assisted Manual")),A208&amp;"_CA",IF(AND(D209="Cameron",OR(E209="De-Novo Merge",E209="Assisted Merge")),A208&amp;"_SA_CA",IF(AND(D209="Bruno",OR(E209="Manual",E209="Assisted Manual")),A208&amp;"_BD",IF(AND(D209="Bruno",OR(E209="De-Novo Merge",E209="Assisted Merge")),A208&amp;"_SA_BD",IF(AND(D209="Daniel",OR(E209="Manual",E209="Assisted Manual")),A208&amp;"_DR",IF(AND(D209="Daniel",OR(E209="De-Novo Merge",E209="Assisted Merge")),A208&amp;"_SA_DR",IF(AND(D209="Monet",OR(E209="Manual",E209="Assisted Manual")),A208&amp;"_MW",IF(AND(D209="Monet",OR(E209="De-Novo Merge",E209="Assisted Merge")),A208&amp;"_SA_MW",""))))))))))))))</f>
        <v/>
      </c>
      <c r="G209" s="89"/>
      <c r="H209" s="89"/>
      <c r="I209" s="116"/>
      <c r="J209" s="87" t="str">
        <f>IF(AND(NOT(OR(G209="",G209="Ø")),H209=""),"In Progress",IF(AND(NOT(OR(H209="Ø",H209="")),NOT(OR(G209="Ø",G209=""))),"Completed",IF(AND(NOT(A208=""),NOT(OR(D209="",D209="???")),G209=""),"Waiting",IF(D209="???","Waiting",""))))</f>
        <v/>
      </c>
      <c r="K209" s="116"/>
      <c r="L209" s="116"/>
      <c r="M209" s="4"/>
      <c r="N209" s="121"/>
      <c r="O209" s="116"/>
    </row>
    <row r="210" spans="1:15" x14ac:dyDescent="0.25">
      <c r="A210" s="116" t="s">
        <v>1699</v>
      </c>
      <c r="B210" s="117" t="s">
        <v>1700</v>
      </c>
      <c r="C210" s="116"/>
      <c r="D210" s="87"/>
      <c r="E210" s="87"/>
      <c r="F210" s="7" t="str">
        <f>IF(AND(D210="Amina",OR(E210="Manual",E210="Assisted Manual")),A210&amp;"_AZ",IF(AND(D210="Amina",OR(E210="De-Novo Merge",E210="Assisted Merge")),A210&amp;"_SA_AZ",IF(AND(D210="Perry",OR(E210="Manual",E210="Assisted Manual")),A210&amp;"_PB",IF(AND(D210="Perry",OR(E210="De-Novo Merge",E210="Assisted Merge")),A210&amp;"_SA_PB",IF(AND(D210="Gina",OR(E210="Manual",E210="Assisted Manual")),A210&amp;"_GB",IF(AND(D210="Gina",OR(E210="De-Novo Merge",E210="Assisted Merge")),A210&amp;"_SA_GB",IF(AND(D210="Cameron",OR(E210="Manual",E210="Assisted Manual")),A210&amp;"_CA",IF(AND(D210="Cameron",OR(E210="De-Novo Merge",E210="Assisted Merge")),A210&amp;"_SA_CA",IF(AND(D210="Bruno",OR(E210="Manual",E210="Assisted Manual")),A210&amp;"_BD",IF(AND(D210="Bruno",OR(E210="De-Novo Merge",E210="Assisted Merge")),A210&amp;"_SA_BD",IF(AND(D210="Daniel",OR(E210="Manual",E210="Assisted Manual")),A210&amp;"_DR",IF(AND(D210="Daniel",OR(E210="De-Novo Merge",E210="Assisted Merge")),A210&amp;"_SA_DR",IF(AND(D210="Monet",OR(E210="Manual",E210="Assisted Manual")),A210&amp;"_MW",IF(AND(D210="Monet",OR(E210="De-Novo Merge",E210="Assisted Merge")),A210&amp;"_SA_MW",""))))))))))))))</f>
        <v/>
      </c>
      <c r="G210" s="89"/>
      <c r="H210" s="89"/>
      <c r="I210" s="116" t="str">
        <f>IF(AND(NOT(OR(H210="",H210="Ø")),NOT(OR(H211="",H211="Ø"))),"Needs to be Split","")</f>
        <v/>
      </c>
      <c r="J210" s="87" t="s">
        <v>1</v>
      </c>
      <c r="K210" s="116" t="str">
        <f>IF(AND(NOT(OR(H210="Ø",H210="")),I210="Split"),"In Progress",IF(AND(NOT(OR(H210="Ø",H210="")),I210="Needs to be Split"),"Waiting",IF(AND(J210="Review",J211="Review"),"Review",IF(OR(AND(J210="Review",J211="Incomplete"),AND(J210="Incomplete",J211="Review")),"Review",IF(OR(AND(J210="Untraceable",J211="Review"),AND(J210="Review",J211="Untraceable")),"Review",IF(OR(AND(J210="Review",J211="Completed"),AND(J210="Completed",J211="Review")),"Review",IF(OR(AND(J210="Other",J211="Review"),AND(J210="Review",J211="Other")),"Review",IF(OR(AND(J210="Other",J211="Incomplete"),AND(J210="Incomplete",J211="Other")),"Review",IF(OR(AND(J210="Other",J211="Untraceable"),AND(J210="Untraceable",J211="Other")),"Review",IF(OR(AND(J210="Other",J211="Completed"),AND(J210="Completed",J211="Other")),"Review",IF(AND(J210="Waiting",J211="Waiting"),"Waiting",IF(OR(AND(J210="Review",J211="Waiting"),AND(J210="Waiting",J211="Review")),"Waiting",IF(OR(AND(J210="Other",J211="Waiting"),AND(J210="Waiting",J211="Other")),"Waiting",IF(OR(AND(J210="Incomplete",J211="Waiting"),AND(J210="Waiting",J211="Incomplete")),"Waiting",IF(OR(AND(J210="Completed",J211="Waiting"),AND(J210="Waiting",J211="Completed")),"Waiting",IF(OR(J210="In Progress",J211="In Progress"),"In Progress",IF(OR(AND(J210="Completed",J211="Untraceable"),AND(J210="Untraceable",J211="Completed")),"Review",IF(OR(AND(J210="Completed",J211="Incomplete"),AND(J210="Incomplete",J211="Completed")),"Review",IF(OR(AND(J210="Incomplete",J211="Untraceable"),AND(J210="Untraceable",J211="Incomplete")),"Untraceable",IF(AND(NOT(OR(H210="Ø",H210="")),NOT(OR(H211="Ø",H211="")),I210=""),"In Progress",IF(AND(J210="Untraceable",J211="Untraceable"),"Untraceable",IF(AND(NOT(OR(H210="Ø",H210="")),NOT(OR(H211="Ø",H211="")),NOT(OR(I210="Ø",I210="",I210="Split",I210="Needs to be Split"))),"Completed",IF(AND(J210="Incomplete",J211="Incomplete"),"Incomplete",IF(AND(J210="Other",J211="Other"),"Review",IF(AND(J210="Untraceable",J211=""),"Untraceable","")))))))))))))))))))))))))</f>
        <v>Untraceable</v>
      </c>
      <c r="L210" s="116" t="str">
        <f>IF(OR(K210="Untraceable"),"Ignore",IF(OR(K210="Incomplete",K210="Completed"),"Waiting",IF(OR(K210="Waiting",K210="In Progress",K210="Review",K210="Other"),"HOLD","")))</f>
        <v>Ignore</v>
      </c>
      <c r="M210" s="4"/>
      <c r="N210" s="121" t="str">
        <f>IF(OR(K210="Untraceable",K210="Incomplete"),"No",IF(K210="Completed","In Progress",""))</f>
        <v>No</v>
      </c>
      <c r="O210" s="116"/>
    </row>
    <row r="211" spans="1:15" x14ac:dyDescent="0.25">
      <c r="A211" s="116"/>
      <c r="B211" s="116"/>
      <c r="C211" s="116"/>
      <c r="D211" s="87"/>
      <c r="E211" s="87"/>
      <c r="F211" s="7" t="str">
        <f>IF(AND(D211="Amina",OR(E211="Manual",E211="Assisted Manual")),A210&amp;"_AZ",IF(AND(D211="Amina",OR(E211="De-Novo Merge",E211="Assisted Merge")),A210&amp;"_SA_AZ",IF(AND(D211="Perry",OR(E211="Manual",E211="Assisted Manual")),A210&amp;"_PB",IF(AND(D211="Perry",OR(E211="De-Novo Merge",E211="Assisted Merge")),A210&amp;"_SA_PB",IF(AND(D211="Gina",OR(E211="Manual",E211="Assisted Manual")),A210&amp;"_GB",IF(AND(D211="Gina",OR(E211="De-Novo Merge",E211="Assisted Merge")),A210&amp;"_SA_GB",IF(AND(D211="Cameron",OR(E211="Manual",E211="Assisted Manual")),A210&amp;"_CA",IF(AND(D211="Cameron",OR(E211="De-Novo Merge",E211="Assisted Merge")),A210&amp;"_SA_CA",IF(AND(D211="Bruno",OR(E211="Manual",E211="Assisted Manual")),A210&amp;"_BD",IF(AND(D211="Bruno",OR(E211="De-Novo Merge",E211="Assisted Merge")),A210&amp;"_SA_BD",IF(AND(D211="Daniel",OR(E211="Manual",E211="Assisted Manual")),A210&amp;"_DR",IF(AND(D211="Daniel",OR(E211="De-Novo Merge",E211="Assisted Merge")),A210&amp;"_SA_DR",IF(AND(D211="Monet",OR(E211="Manual",E211="Assisted Manual")),A210&amp;"_MW",IF(AND(D211="Monet",OR(E211="De-Novo Merge",E211="Assisted Merge")),A210&amp;"_SA_MW",""))))))))))))))</f>
        <v/>
      </c>
      <c r="G211" s="89"/>
      <c r="H211" s="89"/>
      <c r="I211" s="116"/>
      <c r="J211" s="87" t="str">
        <f>IF(AND(NOT(OR(G211="",G211="Ø")),H211=""),"In Progress",IF(AND(NOT(OR(H211="Ø",H211="")),NOT(OR(G211="Ø",G211=""))),"Completed",IF(AND(NOT(A210=""),NOT(OR(D211="",D211="???")),G211=""),"Waiting",IF(D211="???","Waiting",""))))</f>
        <v/>
      </c>
      <c r="K211" s="116"/>
      <c r="L211" s="116"/>
      <c r="M211" s="4"/>
      <c r="N211" s="121"/>
      <c r="O211" s="116"/>
    </row>
    <row r="212" spans="1:15" x14ac:dyDescent="0.25">
      <c r="A212" s="116" t="s">
        <v>1701</v>
      </c>
      <c r="B212" s="117" t="s">
        <v>1702</v>
      </c>
      <c r="C212" s="116"/>
      <c r="D212" s="87"/>
      <c r="E212" s="87"/>
      <c r="F212" s="7" t="str">
        <f>IF(AND(D212="Amina",OR(E212="Manual",E212="Assisted Manual")),A212&amp;"_AZ",IF(AND(D212="Amina",OR(E212="De-Novo Merge",E212="Assisted Merge")),A212&amp;"_SA_AZ",IF(AND(D212="Perry",OR(E212="Manual",E212="Assisted Manual")),A212&amp;"_PB",IF(AND(D212="Perry",OR(E212="De-Novo Merge",E212="Assisted Merge")),A212&amp;"_SA_PB",IF(AND(D212="Gina",OR(E212="Manual",E212="Assisted Manual")),A212&amp;"_GB",IF(AND(D212="Gina",OR(E212="De-Novo Merge",E212="Assisted Merge")),A212&amp;"_SA_GB",IF(AND(D212="Cameron",OR(E212="Manual",E212="Assisted Manual")),A212&amp;"_CA",IF(AND(D212="Cameron",OR(E212="De-Novo Merge",E212="Assisted Merge")),A212&amp;"_SA_CA",IF(AND(D212="Bruno",OR(E212="Manual",E212="Assisted Manual")),A212&amp;"_BD",IF(AND(D212="Bruno",OR(E212="De-Novo Merge",E212="Assisted Merge")),A212&amp;"_SA_BD",IF(AND(D212="Daniel",OR(E212="Manual",E212="Assisted Manual")),A212&amp;"_DR",IF(AND(D212="Daniel",OR(E212="De-Novo Merge",E212="Assisted Merge")),A212&amp;"_SA_DR",IF(AND(D212="Monet",OR(E212="Manual",E212="Assisted Manual")),A212&amp;"_MW",IF(AND(D212="Monet",OR(E212="De-Novo Merge",E212="Assisted Merge")),A212&amp;"_SA_MW",""))))))))))))))</f>
        <v/>
      </c>
      <c r="G212" s="89"/>
      <c r="H212" s="89"/>
      <c r="I212" s="116" t="str">
        <f>IF(AND(NOT(OR(H212="",H212="Ø")),NOT(OR(H213="",H213="Ø"))),"Needs to be Split","")</f>
        <v/>
      </c>
      <c r="J212" s="87" t="s">
        <v>1</v>
      </c>
      <c r="K212" s="116" t="str">
        <f>IF(AND(NOT(OR(H212="Ø",H212="")),I212="Split"),"In Progress",IF(AND(NOT(OR(H212="Ø",H212="")),I212="Needs to be Split"),"Waiting",IF(AND(J212="Review",J213="Review"),"Review",IF(OR(AND(J212="Review",J213="Incomplete"),AND(J212="Incomplete",J213="Review")),"Review",IF(OR(AND(J212="Untraceable",J213="Review"),AND(J212="Review",J213="Untraceable")),"Review",IF(OR(AND(J212="Review",J213="Completed"),AND(J212="Completed",J213="Review")),"Review",IF(OR(AND(J212="Other",J213="Review"),AND(J212="Review",J213="Other")),"Review",IF(OR(AND(J212="Other",J213="Incomplete"),AND(J212="Incomplete",J213="Other")),"Review",IF(OR(AND(J212="Other",J213="Untraceable"),AND(J212="Untraceable",J213="Other")),"Review",IF(OR(AND(J212="Other",J213="Completed"),AND(J212="Completed",J213="Other")),"Review",IF(AND(J212="Waiting",J213="Waiting"),"Waiting",IF(OR(AND(J212="Review",J213="Waiting"),AND(J212="Waiting",J213="Review")),"Waiting",IF(OR(AND(J212="Other",J213="Waiting"),AND(J212="Waiting",J213="Other")),"Waiting",IF(OR(AND(J212="Incomplete",J213="Waiting"),AND(J212="Waiting",J213="Incomplete")),"Waiting",IF(OR(AND(J212="Completed",J213="Waiting"),AND(J212="Waiting",J213="Completed")),"Waiting",IF(OR(J212="In Progress",J213="In Progress"),"In Progress",IF(OR(AND(J212="Completed",J213="Untraceable"),AND(J212="Untraceable",J213="Completed")),"Review",IF(OR(AND(J212="Completed",J213="Incomplete"),AND(J212="Incomplete",J213="Completed")),"Review",IF(OR(AND(J212="Incomplete",J213="Untraceable"),AND(J212="Untraceable",J213="Incomplete")),"Untraceable",IF(AND(NOT(OR(H212="Ø",H212="")),NOT(OR(H213="Ø",H213="")),I212=""),"In Progress",IF(AND(J212="Untraceable",J213="Untraceable"),"Untraceable",IF(AND(NOT(OR(H212="Ø",H212="")),NOT(OR(H213="Ø",H213="")),NOT(OR(I212="Ø",I212="",I212="Split",I212="Needs to be Split"))),"Completed",IF(AND(J212="Incomplete",J213="Incomplete"),"Incomplete",IF(AND(J212="Other",J213="Other"),"Review",IF(AND(J212="Untraceable",J213=""),"Untraceable","")))))))))))))))))))))))))</f>
        <v>Untraceable</v>
      </c>
      <c r="L212" s="116" t="str">
        <f>IF(OR(K212="Untraceable"),"Ignore",IF(OR(K212="Incomplete",K212="Completed"),"Waiting",IF(OR(K212="Waiting",K212="In Progress",K212="Review",K212="Other"),"HOLD","")))</f>
        <v>Ignore</v>
      </c>
      <c r="M212" s="4"/>
      <c r="N212" s="121" t="str">
        <f>IF(OR(K212="Untraceable",K212="Incomplete"),"No",IF(K212="Completed","In Progress",""))</f>
        <v>No</v>
      </c>
      <c r="O212" s="116"/>
    </row>
    <row r="213" spans="1:15" x14ac:dyDescent="0.25">
      <c r="A213" s="116"/>
      <c r="B213" s="116"/>
      <c r="C213" s="116"/>
      <c r="D213" s="87"/>
      <c r="E213" s="87"/>
      <c r="F213" s="7" t="str">
        <f>IF(AND(D213="Amina",OR(E213="Manual",E213="Assisted Manual")),A212&amp;"_AZ",IF(AND(D213="Amina",OR(E213="De-Novo Merge",E213="Assisted Merge")),A212&amp;"_SA_AZ",IF(AND(D213="Perry",OR(E213="Manual",E213="Assisted Manual")),A212&amp;"_PB",IF(AND(D213="Perry",OR(E213="De-Novo Merge",E213="Assisted Merge")),A212&amp;"_SA_PB",IF(AND(D213="Gina",OR(E213="Manual",E213="Assisted Manual")),A212&amp;"_GB",IF(AND(D213="Gina",OR(E213="De-Novo Merge",E213="Assisted Merge")),A212&amp;"_SA_GB",IF(AND(D213="Cameron",OR(E213="Manual",E213="Assisted Manual")),A212&amp;"_CA",IF(AND(D213="Cameron",OR(E213="De-Novo Merge",E213="Assisted Merge")),A212&amp;"_SA_CA",IF(AND(D213="Bruno",OR(E213="Manual",E213="Assisted Manual")),A212&amp;"_BD",IF(AND(D213="Bruno",OR(E213="De-Novo Merge",E213="Assisted Merge")),A212&amp;"_SA_BD",IF(AND(D213="Daniel",OR(E213="Manual",E213="Assisted Manual")),A212&amp;"_DR",IF(AND(D213="Daniel",OR(E213="De-Novo Merge",E213="Assisted Merge")),A212&amp;"_SA_DR",IF(AND(D213="Monet",OR(E213="Manual",E213="Assisted Manual")),A212&amp;"_MW",IF(AND(D213="Monet",OR(E213="De-Novo Merge",E213="Assisted Merge")),A212&amp;"_SA_MW",""))))))))))))))</f>
        <v/>
      </c>
      <c r="G213" s="89"/>
      <c r="H213" s="89"/>
      <c r="I213" s="116"/>
      <c r="J213" s="87" t="str">
        <f>IF(AND(NOT(OR(G213="",G213="Ø")),H213=""),"In Progress",IF(AND(NOT(OR(H213="Ø",H213="")),NOT(OR(G213="Ø",G213=""))),"Completed",IF(AND(NOT(A212=""),NOT(OR(D213="",D213="???")),G213=""),"Waiting",IF(D213="???","Waiting",""))))</f>
        <v/>
      </c>
      <c r="K213" s="116"/>
      <c r="L213" s="116"/>
      <c r="M213" s="4"/>
      <c r="N213" s="121"/>
      <c r="O213" s="116"/>
    </row>
    <row r="214" spans="1:15" x14ac:dyDescent="0.25">
      <c r="A214" s="116" t="s">
        <v>1703</v>
      </c>
      <c r="B214" s="117" t="s">
        <v>1704</v>
      </c>
      <c r="C214" s="116"/>
      <c r="D214" s="87"/>
      <c r="E214" s="87"/>
      <c r="F214" s="7" t="str">
        <f>IF(AND(D214="Amina",OR(E214="Manual",E214="Assisted Manual")),A214&amp;"_AZ",IF(AND(D214="Amina",OR(E214="De-Novo Merge",E214="Assisted Merge")),A214&amp;"_SA_AZ",IF(AND(D214="Perry",OR(E214="Manual",E214="Assisted Manual")),A214&amp;"_PB",IF(AND(D214="Perry",OR(E214="De-Novo Merge",E214="Assisted Merge")),A214&amp;"_SA_PB",IF(AND(D214="Gina",OR(E214="Manual",E214="Assisted Manual")),A214&amp;"_GB",IF(AND(D214="Gina",OR(E214="De-Novo Merge",E214="Assisted Merge")),A214&amp;"_SA_GB",IF(AND(D214="Cameron",OR(E214="Manual",E214="Assisted Manual")),A214&amp;"_CA",IF(AND(D214="Cameron",OR(E214="De-Novo Merge",E214="Assisted Merge")),A214&amp;"_SA_CA",IF(AND(D214="Bruno",OR(E214="Manual",E214="Assisted Manual")),A214&amp;"_BD",IF(AND(D214="Bruno",OR(E214="De-Novo Merge",E214="Assisted Merge")),A214&amp;"_SA_BD",IF(AND(D214="Daniel",OR(E214="Manual",E214="Assisted Manual")),A214&amp;"_DR",IF(AND(D214="Daniel",OR(E214="De-Novo Merge",E214="Assisted Merge")),A214&amp;"_SA_DR",IF(AND(D214="Monet",OR(E214="Manual",E214="Assisted Manual")),A214&amp;"_MW",IF(AND(D214="Monet",OR(E214="De-Novo Merge",E214="Assisted Merge")),A214&amp;"_SA_MW",""))))))))))))))</f>
        <v/>
      </c>
      <c r="G214" s="89"/>
      <c r="H214" s="89"/>
      <c r="I214" s="116" t="str">
        <f>IF(AND(NOT(OR(H214="",H214="Ø")),NOT(OR(H215="",H215="Ø"))),"Needs to be Split","")</f>
        <v/>
      </c>
      <c r="J214" s="87" t="s">
        <v>1</v>
      </c>
      <c r="K214" s="116" t="str">
        <f>IF(AND(NOT(OR(H214="Ø",H214="")),I214="Split"),"In Progress",IF(AND(NOT(OR(H214="Ø",H214="")),I214="Needs to be Split"),"Waiting",IF(AND(J214="Review",J215="Review"),"Review",IF(OR(AND(J214="Review",J215="Incomplete"),AND(J214="Incomplete",J215="Review")),"Review",IF(OR(AND(J214="Untraceable",J215="Review"),AND(J214="Review",J215="Untraceable")),"Review",IF(OR(AND(J214="Review",J215="Completed"),AND(J214="Completed",J215="Review")),"Review",IF(OR(AND(J214="Other",J215="Review"),AND(J214="Review",J215="Other")),"Review",IF(OR(AND(J214="Other",J215="Incomplete"),AND(J214="Incomplete",J215="Other")),"Review",IF(OR(AND(J214="Other",J215="Untraceable"),AND(J214="Untraceable",J215="Other")),"Review",IF(OR(AND(J214="Other",J215="Completed"),AND(J214="Completed",J215="Other")),"Review",IF(AND(J214="Waiting",J215="Waiting"),"Waiting",IF(OR(AND(J214="Review",J215="Waiting"),AND(J214="Waiting",J215="Review")),"Waiting",IF(OR(AND(J214="Other",J215="Waiting"),AND(J214="Waiting",J215="Other")),"Waiting",IF(OR(AND(J214="Incomplete",J215="Waiting"),AND(J214="Waiting",J215="Incomplete")),"Waiting",IF(OR(AND(J214="Completed",J215="Waiting"),AND(J214="Waiting",J215="Completed")),"Waiting",IF(OR(J214="In Progress",J215="In Progress"),"In Progress",IF(OR(AND(J214="Completed",J215="Untraceable"),AND(J214="Untraceable",J215="Completed")),"Review",IF(OR(AND(J214="Completed",J215="Incomplete"),AND(J214="Incomplete",J215="Completed")),"Review",IF(OR(AND(J214="Incomplete",J215="Untraceable"),AND(J214="Untraceable",J215="Incomplete")),"Untraceable",IF(AND(NOT(OR(H214="Ø",H214="")),NOT(OR(H215="Ø",H215="")),I214=""),"In Progress",IF(AND(J214="Untraceable",J215="Untraceable"),"Untraceable",IF(AND(NOT(OR(H214="Ø",H214="")),NOT(OR(H215="Ø",H215="")),NOT(OR(I214="Ø",I214="",I214="Split",I214="Needs to be Split"))),"Completed",IF(AND(J214="Incomplete",J215="Incomplete"),"Incomplete",IF(AND(J214="Other",J215="Other"),"Review",IF(AND(J214="Untraceable",J215=""),"Untraceable","")))))))))))))))))))))))))</f>
        <v>Untraceable</v>
      </c>
      <c r="L214" s="116" t="str">
        <f>IF(OR(K214="Untraceable"),"Ignore",IF(OR(K214="Incomplete",K214="Completed"),"Waiting",IF(OR(K214="Waiting",K214="In Progress",K214="Review",K214="Other"),"HOLD","")))</f>
        <v>Ignore</v>
      </c>
      <c r="M214" s="4"/>
      <c r="N214" s="121" t="str">
        <f>IF(OR(K214="Untraceable",K214="Incomplete"),"No",IF(K214="Completed","In Progress",""))</f>
        <v>No</v>
      </c>
      <c r="O214" s="116"/>
    </row>
    <row r="215" spans="1:15" x14ac:dyDescent="0.25">
      <c r="A215" s="116"/>
      <c r="B215" s="116"/>
      <c r="C215" s="116"/>
      <c r="D215" s="87"/>
      <c r="E215" s="87"/>
      <c r="F215" s="7" t="str">
        <f>IF(AND(D215="Amina",OR(E215="Manual",E215="Assisted Manual")),A214&amp;"_AZ",IF(AND(D215="Amina",OR(E215="De-Novo Merge",E215="Assisted Merge")),A214&amp;"_SA_AZ",IF(AND(D215="Perry",OR(E215="Manual",E215="Assisted Manual")),A214&amp;"_PB",IF(AND(D215="Perry",OR(E215="De-Novo Merge",E215="Assisted Merge")),A214&amp;"_SA_PB",IF(AND(D215="Gina",OR(E215="Manual",E215="Assisted Manual")),A214&amp;"_GB",IF(AND(D215="Gina",OR(E215="De-Novo Merge",E215="Assisted Merge")),A214&amp;"_SA_GB",IF(AND(D215="Cameron",OR(E215="Manual",E215="Assisted Manual")),A214&amp;"_CA",IF(AND(D215="Cameron",OR(E215="De-Novo Merge",E215="Assisted Merge")),A214&amp;"_SA_CA",IF(AND(D215="Bruno",OR(E215="Manual",E215="Assisted Manual")),A214&amp;"_BD",IF(AND(D215="Bruno",OR(E215="De-Novo Merge",E215="Assisted Merge")),A214&amp;"_SA_BD",IF(AND(D215="Daniel",OR(E215="Manual",E215="Assisted Manual")),A214&amp;"_DR",IF(AND(D215="Daniel",OR(E215="De-Novo Merge",E215="Assisted Merge")),A214&amp;"_SA_DR",IF(AND(D215="Monet",OR(E215="Manual",E215="Assisted Manual")),A214&amp;"_MW",IF(AND(D215="Monet",OR(E215="De-Novo Merge",E215="Assisted Merge")),A214&amp;"_SA_MW",""))))))))))))))</f>
        <v/>
      </c>
      <c r="G215" s="89"/>
      <c r="H215" s="89"/>
      <c r="I215" s="116"/>
      <c r="J215" s="87" t="str">
        <f>IF(AND(NOT(OR(G215="",G215="Ø")),H215=""),"In Progress",IF(AND(NOT(OR(H215="Ø",H215="")),NOT(OR(G215="Ø",G215=""))),"Completed",IF(AND(NOT(A214=""),NOT(OR(D215="",D215="???")),G215=""),"Waiting",IF(D215="???","Waiting",""))))</f>
        <v/>
      </c>
      <c r="K215" s="116"/>
      <c r="L215" s="116"/>
      <c r="M215" s="4"/>
      <c r="N215" s="121"/>
      <c r="O215" s="116"/>
    </row>
    <row r="216" spans="1:15" x14ac:dyDescent="0.25">
      <c r="A216" s="116" t="s">
        <v>1705</v>
      </c>
      <c r="B216" s="117" t="s">
        <v>1706</v>
      </c>
      <c r="C216" s="116"/>
      <c r="D216" s="87"/>
      <c r="E216" s="87"/>
      <c r="F216" s="7" t="str">
        <f>IF(AND(D216="Amina",OR(E216="Manual",E216="Assisted Manual")),A216&amp;"_AZ",IF(AND(D216="Amina",OR(E216="De-Novo Merge",E216="Assisted Merge")),A216&amp;"_SA_AZ",IF(AND(D216="Perry",OR(E216="Manual",E216="Assisted Manual")),A216&amp;"_PB",IF(AND(D216="Perry",OR(E216="De-Novo Merge",E216="Assisted Merge")),A216&amp;"_SA_PB",IF(AND(D216="Gina",OR(E216="Manual",E216="Assisted Manual")),A216&amp;"_GB",IF(AND(D216="Gina",OR(E216="De-Novo Merge",E216="Assisted Merge")),A216&amp;"_SA_GB",IF(AND(D216="Cameron",OR(E216="Manual",E216="Assisted Manual")),A216&amp;"_CA",IF(AND(D216="Cameron",OR(E216="De-Novo Merge",E216="Assisted Merge")),A216&amp;"_SA_CA",IF(AND(D216="Bruno",OR(E216="Manual",E216="Assisted Manual")),A216&amp;"_BD",IF(AND(D216="Bruno",OR(E216="De-Novo Merge",E216="Assisted Merge")),A216&amp;"_SA_BD",IF(AND(D216="Daniel",OR(E216="Manual",E216="Assisted Manual")),A216&amp;"_DR",IF(AND(D216="Daniel",OR(E216="De-Novo Merge",E216="Assisted Merge")),A216&amp;"_SA_DR",IF(AND(D216="Monet",OR(E216="Manual",E216="Assisted Manual")),A216&amp;"_MW",IF(AND(D216="Monet",OR(E216="De-Novo Merge",E216="Assisted Merge")),A216&amp;"_SA_MW",""))))))))))))))</f>
        <v/>
      </c>
      <c r="G216" s="89"/>
      <c r="H216" s="89"/>
      <c r="I216" s="116" t="str">
        <f>IF(AND(NOT(OR(H216="",H216="Ø")),NOT(OR(H217="",H217="Ø"))),"Needs to be Split","")</f>
        <v/>
      </c>
      <c r="J216" s="87" t="s">
        <v>1</v>
      </c>
      <c r="K216" s="116" t="str">
        <f>IF(AND(NOT(OR(H216="Ø",H216="")),I216="Split"),"In Progress",IF(AND(NOT(OR(H216="Ø",H216="")),I216="Needs to be Split"),"Waiting",IF(AND(J216="Review",J217="Review"),"Review",IF(OR(AND(J216="Review",J217="Incomplete"),AND(J216="Incomplete",J217="Review")),"Review",IF(OR(AND(J216="Untraceable",J217="Review"),AND(J216="Review",J217="Untraceable")),"Review",IF(OR(AND(J216="Review",J217="Completed"),AND(J216="Completed",J217="Review")),"Review",IF(OR(AND(J216="Other",J217="Review"),AND(J216="Review",J217="Other")),"Review",IF(OR(AND(J216="Other",J217="Incomplete"),AND(J216="Incomplete",J217="Other")),"Review",IF(OR(AND(J216="Other",J217="Untraceable"),AND(J216="Untraceable",J217="Other")),"Review",IF(OR(AND(J216="Other",J217="Completed"),AND(J216="Completed",J217="Other")),"Review",IF(AND(J216="Waiting",J217="Waiting"),"Waiting",IF(OR(AND(J216="Review",J217="Waiting"),AND(J216="Waiting",J217="Review")),"Waiting",IF(OR(AND(J216="Other",J217="Waiting"),AND(J216="Waiting",J217="Other")),"Waiting",IF(OR(AND(J216="Incomplete",J217="Waiting"),AND(J216="Waiting",J217="Incomplete")),"Waiting",IF(OR(AND(J216="Completed",J217="Waiting"),AND(J216="Waiting",J217="Completed")),"Waiting",IF(OR(J216="In Progress",J217="In Progress"),"In Progress",IF(OR(AND(J216="Completed",J217="Untraceable"),AND(J216="Untraceable",J217="Completed")),"Review",IF(OR(AND(J216="Completed",J217="Incomplete"),AND(J216="Incomplete",J217="Completed")),"Review",IF(OR(AND(J216="Incomplete",J217="Untraceable"),AND(J216="Untraceable",J217="Incomplete")),"Untraceable",IF(AND(NOT(OR(H216="Ø",H216="")),NOT(OR(H217="Ø",H217="")),I216=""),"In Progress",IF(AND(J216="Untraceable",J217="Untraceable"),"Untraceable",IF(AND(NOT(OR(H216="Ø",H216="")),NOT(OR(H217="Ø",H217="")),NOT(OR(I216="Ø",I216="",I216="Split",I216="Needs to be Split"))),"Completed",IF(AND(J216="Incomplete",J217="Incomplete"),"Incomplete",IF(AND(J216="Other",J217="Other"),"Review",IF(AND(J216="Untraceable",J217=""),"Untraceable","")))))))))))))))))))))))))</f>
        <v>Untraceable</v>
      </c>
      <c r="L216" s="116" t="str">
        <f>IF(OR(K216="Untraceable"),"Ignore",IF(OR(K216="Incomplete",K216="Completed"),"Waiting",IF(OR(K216="Waiting",K216="In Progress",K216="Review",K216="Other"),"HOLD","")))</f>
        <v>Ignore</v>
      </c>
      <c r="M216" s="4"/>
      <c r="N216" s="121" t="str">
        <f>IF(OR(K216="Untraceable",K216="Incomplete"),"No",IF(K216="Completed","In Progress",""))</f>
        <v>No</v>
      </c>
      <c r="O216" s="116"/>
    </row>
    <row r="217" spans="1:15" x14ac:dyDescent="0.25">
      <c r="A217" s="116"/>
      <c r="B217" s="116"/>
      <c r="C217" s="116"/>
      <c r="D217" s="87"/>
      <c r="E217" s="87"/>
      <c r="F217" s="7" t="str">
        <f>IF(AND(D217="Amina",OR(E217="Manual",E217="Assisted Manual")),A216&amp;"_AZ",IF(AND(D217="Amina",OR(E217="De-Novo Merge",E217="Assisted Merge")),A216&amp;"_SA_AZ",IF(AND(D217="Perry",OR(E217="Manual",E217="Assisted Manual")),A216&amp;"_PB",IF(AND(D217="Perry",OR(E217="De-Novo Merge",E217="Assisted Merge")),A216&amp;"_SA_PB",IF(AND(D217="Gina",OR(E217="Manual",E217="Assisted Manual")),A216&amp;"_GB",IF(AND(D217="Gina",OR(E217="De-Novo Merge",E217="Assisted Merge")),A216&amp;"_SA_GB",IF(AND(D217="Cameron",OR(E217="Manual",E217="Assisted Manual")),A216&amp;"_CA",IF(AND(D217="Cameron",OR(E217="De-Novo Merge",E217="Assisted Merge")),A216&amp;"_SA_CA",IF(AND(D217="Bruno",OR(E217="Manual",E217="Assisted Manual")),A216&amp;"_BD",IF(AND(D217="Bruno",OR(E217="De-Novo Merge",E217="Assisted Merge")),A216&amp;"_SA_BD",IF(AND(D217="Daniel",OR(E217="Manual",E217="Assisted Manual")),A216&amp;"_DR",IF(AND(D217="Daniel",OR(E217="De-Novo Merge",E217="Assisted Merge")),A216&amp;"_SA_DR",IF(AND(D217="Monet",OR(E217="Manual",E217="Assisted Manual")),A216&amp;"_MW",IF(AND(D217="Monet",OR(E217="De-Novo Merge",E217="Assisted Merge")),A216&amp;"_SA_MW",""))))))))))))))</f>
        <v/>
      </c>
      <c r="G217" s="89"/>
      <c r="H217" s="89"/>
      <c r="I217" s="116"/>
      <c r="J217" s="87" t="str">
        <f>IF(AND(NOT(OR(G217="",G217="Ø")),H217=""),"In Progress",IF(AND(NOT(OR(H217="Ø",H217="")),NOT(OR(G217="Ø",G217=""))),"Completed",IF(AND(NOT(A216=""),NOT(OR(D217="",D217="???")),G217=""),"Waiting",IF(D217="???","Waiting",""))))</f>
        <v/>
      </c>
      <c r="K217" s="116"/>
      <c r="L217" s="116"/>
      <c r="M217" s="4"/>
      <c r="N217" s="121"/>
      <c r="O217" s="116"/>
    </row>
    <row r="218" spans="1:15" x14ac:dyDescent="0.25">
      <c r="A218" s="116" t="s">
        <v>1707</v>
      </c>
      <c r="B218" s="117" t="s">
        <v>1708</v>
      </c>
      <c r="C218" s="116"/>
      <c r="D218" s="87"/>
      <c r="E218" s="87"/>
      <c r="F218" s="7" t="str">
        <f>IF(AND(D218="Amina",OR(E218="Manual",E218="Assisted Manual")),A218&amp;"_AZ",IF(AND(D218="Amina",OR(E218="De-Novo Merge",E218="Assisted Merge")),A218&amp;"_SA_AZ",IF(AND(D218="Perry",OR(E218="Manual",E218="Assisted Manual")),A218&amp;"_PB",IF(AND(D218="Perry",OR(E218="De-Novo Merge",E218="Assisted Merge")),A218&amp;"_SA_PB",IF(AND(D218="Gina",OR(E218="Manual",E218="Assisted Manual")),A218&amp;"_GB",IF(AND(D218="Gina",OR(E218="De-Novo Merge",E218="Assisted Merge")),A218&amp;"_SA_GB",IF(AND(D218="Cameron",OR(E218="Manual",E218="Assisted Manual")),A218&amp;"_CA",IF(AND(D218="Cameron",OR(E218="De-Novo Merge",E218="Assisted Merge")),A218&amp;"_SA_CA",IF(AND(D218="Bruno",OR(E218="Manual",E218="Assisted Manual")),A218&amp;"_BD",IF(AND(D218="Bruno",OR(E218="De-Novo Merge",E218="Assisted Merge")),A218&amp;"_SA_BD",IF(AND(D218="Daniel",OR(E218="Manual",E218="Assisted Manual")),A218&amp;"_DR",IF(AND(D218="Daniel",OR(E218="De-Novo Merge",E218="Assisted Merge")),A218&amp;"_SA_DR",IF(AND(D218="Monet",OR(E218="Manual",E218="Assisted Manual")),A218&amp;"_MW",IF(AND(D218="Monet",OR(E218="De-Novo Merge",E218="Assisted Merge")),A218&amp;"_SA_MW",""))))))))))))))</f>
        <v/>
      </c>
      <c r="G218" s="89"/>
      <c r="H218" s="89"/>
      <c r="I218" s="116" t="str">
        <f>IF(AND(NOT(OR(H218="",H218="Ø")),NOT(OR(H219="",H219="Ø"))),"Needs to be Split","")</f>
        <v/>
      </c>
      <c r="J218" s="87" t="s">
        <v>1</v>
      </c>
      <c r="K218" s="116" t="str">
        <f>IF(AND(NOT(OR(H218="Ø",H218="")),I218="Split"),"In Progress",IF(AND(NOT(OR(H218="Ø",H218="")),I218="Needs to be Split"),"Waiting",IF(AND(J218="Review",J219="Review"),"Review",IF(OR(AND(J218="Review",J219="Incomplete"),AND(J218="Incomplete",J219="Review")),"Review",IF(OR(AND(J218="Untraceable",J219="Review"),AND(J218="Review",J219="Untraceable")),"Review",IF(OR(AND(J218="Review",J219="Completed"),AND(J218="Completed",J219="Review")),"Review",IF(OR(AND(J218="Other",J219="Review"),AND(J218="Review",J219="Other")),"Review",IF(OR(AND(J218="Other",J219="Incomplete"),AND(J218="Incomplete",J219="Other")),"Review",IF(OR(AND(J218="Other",J219="Untraceable"),AND(J218="Untraceable",J219="Other")),"Review",IF(OR(AND(J218="Other",J219="Completed"),AND(J218="Completed",J219="Other")),"Review",IF(AND(J218="Waiting",J219="Waiting"),"Waiting",IF(OR(AND(J218="Review",J219="Waiting"),AND(J218="Waiting",J219="Review")),"Waiting",IF(OR(AND(J218="Other",J219="Waiting"),AND(J218="Waiting",J219="Other")),"Waiting",IF(OR(AND(J218="Incomplete",J219="Waiting"),AND(J218="Waiting",J219="Incomplete")),"Waiting",IF(OR(AND(J218="Completed",J219="Waiting"),AND(J218="Waiting",J219="Completed")),"Waiting",IF(OR(J218="In Progress",J219="In Progress"),"In Progress",IF(OR(AND(J218="Completed",J219="Untraceable"),AND(J218="Untraceable",J219="Completed")),"Review",IF(OR(AND(J218="Completed",J219="Incomplete"),AND(J218="Incomplete",J219="Completed")),"Review",IF(OR(AND(J218="Incomplete",J219="Untraceable"),AND(J218="Untraceable",J219="Incomplete")),"Untraceable",IF(AND(NOT(OR(H218="Ø",H218="")),NOT(OR(H219="Ø",H219="")),I218=""),"In Progress",IF(AND(J218="Untraceable",J219="Untraceable"),"Untraceable",IF(AND(NOT(OR(H218="Ø",H218="")),NOT(OR(H219="Ø",H219="")),NOT(OR(I218="Ø",I218="",I218="Split",I218="Needs to be Split"))),"Completed",IF(AND(J218="Incomplete",J219="Incomplete"),"Incomplete",IF(AND(J218="Other",J219="Other"),"Review",IF(AND(J218="Untraceable",J219=""),"Untraceable","")))))))))))))))))))))))))</f>
        <v>Untraceable</v>
      </c>
      <c r="L218" s="116" t="str">
        <f>IF(OR(K218="Untraceable"),"Ignore",IF(OR(K218="Incomplete",K218="Completed"),"Waiting",IF(OR(K218="Waiting",K218="In Progress",K218="Review",K218="Other"),"HOLD","")))</f>
        <v>Ignore</v>
      </c>
      <c r="M218" s="4"/>
      <c r="N218" s="121" t="str">
        <f>IF(OR(K218="Untraceable",K218="Incomplete"),"No",IF(K218="Completed","In Progress",""))</f>
        <v>No</v>
      </c>
      <c r="O218" s="116"/>
    </row>
    <row r="219" spans="1:15" x14ac:dyDescent="0.25">
      <c r="A219" s="116"/>
      <c r="B219" s="116"/>
      <c r="C219" s="116"/>
      <c r="D219" s="87"/>
      <c r="E219" s="87"/>
      <c r="F219" s="7" t="str">
        <f>IF(AND(D219="Amina",OR(E219="Manual",E219="Assisted Manual")),A218&amp;"_AZ",IF(AND(D219="Amina",OR(E219="De-Novo Merge",E219="Assisted Merge")),A218&amp;"_SA_AZ",IF(AND(D219="Perry",OR(E219="Manual",E219="Assisted Manual")),A218&amp;"_PB",IF(AND(D219="Perry",OR(E219="De-Novo Merge",E219="Assisted Merge")),A218&amp;"_SA_PB",IF(AND(D219="Gina",OR(E219="Manual",E219="Assisted Manual")),A218&amp;"_GB",IF(AND(D219="Gina",OR(E219="De-Novo Merge",E219="Assisted Merge")),A218&amp;"_SA_GB",IF(AND(D219="Cameron",OR(E219="Manual",E219="Assisted Manual")),A218&amp;"_CA",IF(AND(D219="Cameron",OR(E219="De-Novo Merge",E219="Assisted Merge")),A218&amp;"_SA_CA",IF(AND(D219="Bruno",OR(E219="Manual",E219="Assisted Manual")),A218&amp;"_BD",IF(AND(D219="Bruno",OR(E219="De-Novo Merge",E219="Assisted Merge")),A218&amp;"_SA_BD",IF(AND(D219="Daniel",OR(E219="Manual",E219="Assisted Manual")),A218&amp;"_DR",IF(AND(D219="Daniel",OR(E219="De-Novo Merge",E219="Assisted Merge")),A218&amp;"_SA_DR",IF(AND(D219="Monet",OR(E219="Manual",E219="Assisted Manual")),A218&amp;"_MW",IF(AND(D219="Monet",OR(E219="De-Novo Merge",E219="Assisted Merge")),A218&amp;"_SA_MW",""))))))))))))))</f>
        <v/>
      </c>
      <c r="G219" s="89"/>
      <c r="H219" s="89"/>
      <c r="I219" s="116"/>
      <c r="J219" s="87" t="str">
        <f>IF(AND(NOT(OR(G219="",G219="Ø")),H219=""),"In Progress",IF(AND(NOT(OR(H219="Ø",H219="")),NOT(OR(G219="Ø",G219=""))),"Completed",IF(AND(NOT(A218=""),NOT(OR(D219="",D219="???")),G219=""),"Waiting",IF(D219="???","Waiting",""))))</f>
        <v/>
      </c>
      <c r="K219" s="116"/>
      <c r="L219" s="116"/>
      <c r="M219" s="4"/>
      <c r="N219" s="121"/>
      <c r="O219" s="116"/>
    </row>
    <row r="220" spans="1:15" x14ac:dyDescent="0.25">
      <c r="A220" s="116" t="s">
        <v>1709</v>
      </c>
      <c r="B220" s="117" t="s">
        <v>1710</v>
      </c>
      <c r="C220" s="116" t="s">
        <v>465</v>
      </c>
      <c r="D220" s="87"/>
      <c r="E220" s="87"/>
      <c r="F220" s="7" t="str">
        <f>IF(AND(D220="Amina",OR(E220="Manual",E220="Assisted Manual")),A220&amp;"_AZ",IF(AND(D220="Amina",OR(E220="De-Novo Merge",E220="Assisted Merge")),A220&amp;"_SA_AZ",IF(AND(D220="Perry",OR(E220="Manual",E220="Assisted Manual")),A220&amp;"_PB",IF(AND(D220="Perry",OR(E220="De-Novo Merge",E220="Assisted Merge")),A220&amp;"_SA_PB",IF(AND(D220="Gina",OR(E220="Manual",E220="Assisted Manual")),A220&amp;"_GB",IF(AND(D220="Gina",OR(E220="De-Novo Merge",E220="Assisted Merge")),A220&amp;"_SA_GB",IF(AND(D220="Cameron",OR(E220="Manual",E220="Assisted Manual")),A220&amp;"_CA",IF(AND(D220="Cameron",OR(E220="De-Novo Merge",E220="Assisted Merge")),A220&amp;"_SA_CA",IF(AND(D220="Bruno",OR(E220="Manual",E220="Assisted Manual")),A220&amp;"_BD",IF(AND(D220="Bruno",OR(E220="De-Novo Merge",E220="Assisted Merge")),A220&amp;"_SA_BD",IF(AND(D220="Daniel",OR(E220="Manual",E220="Assisted Manual")),A220&amp;"_DR",IF(AND(D220="Daniel",OR(E220="De-Novo Merge",E220="Assisted Merge")),A220&amp;"_SA_DR",IF(AND(D220="Monet",OR(E220="Manual",E220="Assisted Manual")),A220&amp;"_MW",IF(AND(D220="Monet",OR(E220="De-Novo Merge",E220="Assisted Merge")),A220&amp;"_SA_MW",""))))))))))))))</f>
        <v/>
      </c>
      <c r="G220" s="89"/>
      <c r="H220" s="89"/>
      <c r="I220" s="116" t="str">
        <f>IF(AND(NOT(OR(H220="",H220="Ø")),NOT(OR(H221="",H221="Ø"))),"Needs to be Split","")</f>
        <v/>
      </c>
      <c r="J220" s="87" t="s">
        <v>1</v>
      </c>
      <c r="K220" s="116" t="str">
        <f>IF(AND(NOT(OR(H220="Ø",H220="")),I220="Split"),"In Progress",IF(AND(NOT(OR(H220="Ø",H220="")),I220="Needs to be Split"),"Waiting",IF(AND(J220="Review",J221="Review"),"Review",IF(OR(AND(J220="Review",J221="Incomplete"),AND(J220="Incomplete",J221="Review")),"Review",IF(OR(AND(J220="Untraceable",J221="Review"),AND(J220="Review",J221="Untraceable")),"Review",IF(OR(AND(J220="Review",J221="Completed"),AND(J220="Completed",J221="Review")),"Review",IF(OR(AND(J220="Other",J221="Review"),AND(J220="Review",J221="Other")),"Review",IF(OR(AND(J220="Other",J221="Incomplete"),AND(J220="Incomplete",J221="Other")),"Review",IF(OR(AND(J220="Other",J221="Untraceable"),AND(J220="Untraceable",J221="Other")),"Review",IF(OR(AND(J220="Other",J221="Completed"),AND(J220="Completed",J221="Other")),"Review",IF(AND(J220="Waiting",J221="Waiting"),"Waiting",IF(OR(AND(J220="Review",J221="Waiting"),AND(J220="Waiting",J221="Review")),"Waiting",IF(OR(AND(J220="Other",J221="Waiting"),AND(J220="Waiting",J221="Other")),"Waiting",IF(OR(AND(J220="Incomplete",J221="Waiting"),AND(J220="Waiting",J221="Incomplete")),"Waiting",IF(OR(AND(J220="Completed",J221="Waiting"),AND(J220="Waiting",J221="Completed")),"Waiting",IF(OR(J220="In Progress",J221="In Progress"),"In Progress",IF(OR(AND(J220="Completed",J221="Untraceable"),AND(J220="Untraceable",J221="Completed")),"Review",IF(OR(AND(J220="Completed",J221="Incomplete"),AND(J220="Incomplete",J221="Completed")),"Review",IF(OR(AND(J220="Incomplete",J221="Untraceable"),AND(J220="Untraceable",J221="Incomplete")),"Untraceable",IF(AND(NOT(OR(H220="Ø",H220="")),NOT(OR(H221="Ø",H221="")),I220=""),"In Progress",IF(AND(J220="Untraceable",J221="Untraceable"),"Untraceable",IF(AND(NOT(OR(H220="Ø",H220="")),NOT(OR(H221="Ø",H221="")),NOT(OR(I220="Ø",I220="",I220="Split",I220="Needs to be Split"))),"Completed",IF(AND(J220="Incomplete",J221="Incomplete"),"Incomplete",IF(AND(J220="Other",J221="Other"),"Review",IF(AND(J220="Untraceable",J221=""),"Untraceable","")))))))))))))))))))))))))</f>
        <v>Untraceable</v>
      </c>
      <c r="L220" s="116" t="str">
        <f>IF(OR(K220="Untraceable"),"Ignore",IF(OR(K220="Incomplete",K220="Completed"),"Waiting",IF(OR(K220="Waiting",K220="In Progress",K220="Review",K220="Other"),"HOLD","")))</f>
        <v>Ignore</v>
      </c>
      <c r="M220" s="4"/>
      <c r="N220" s="121" t="str">
        <f>IF(OR(K220="Untraceable",K220="Incomplete"),"No",IF(K220="Completed","In Progress",""))</f>
        <v>No</v>
      </c>
      <c r="O220" s="116"/>
    </row>
    <row r="221" spans="1:15" x14ac:dyDescent="0.25">
      <c r="A221" s="116"/>
      <c r="B221" s="116"/>
      <c r="C221" s="116"/>
      <c r="D221" s="87"/>
      <c r="E221" s="87"/>
      <c r="F221" s="7" t="str">
        <f>IF(AND(D221="Amina",OR(E221="Manual",E221="Assisted Manual")),A220&amp;"_AZ",IF(AND(D221="Amina",OR(E221="De-Novo Merge",E221="Assisted Merge")),A220&amp;"_SA_AZ",IF(AND(D221="Perry",OR(E221="Manual",E221="Assisted Manual")),A220&amp;"_PB",IF(AND(D221="Perry",OR(E221="De-Novo Merge",E221="Assisted Merge")),A220&amp;"_SA_PB",IF(AND(D221="Gina",OR(E221="Manual",E221="Assisted Manual")),A220&amp;"_GB",IF(AND(D221="Gina",OR(E221="De-Novo Merge",E221="Assisted Merge")),A220&amp;"_SA_GB",IF(AND(D221="Cameron",OR(E221="Manual",E221="Assisted Manual")),A220&amp;"_CA",IF(AND(D221="Cameron",OR(E221="De-Novo Merge",E221="Assisted Merge")),A220&amp;"_SA_CA",IF(AND(D221="Bruno",OR(E221="Manual",E221="Assisted Manual")),A220&amp;"_BD",IF(AND(D221="Bruno",OR(E221="De-Novo Merge",E221="Assisted Merge")),A220&amp;"_SA_BD",IF(AND(D221="Daniel",OR(E221="Manual",E221="Assisted Manual")),A220&amp;"_DR",IF(AND(D221="Daniel",OR(E221="De-Novo Merge",E221="Assisted Merge")),A220&amp;"_SA_DR",IF(AND(D221="Monet",OR(E221="Manual",E221="Assisted Manual")),A220&amp;"_MW",IF(AND(D221="Monet",OR(E221="De-Novo Merge",E221="Assisted Merge")),A220&amp;"_SA_MW",""))))))))))))))</f>
        <v/>
      </c>
      <c r="G221" s="89"/>
      <c r="H221" s="89"/>
      <c r="I221" s="116"/>
      <c r="J221" s="87" t="str">
        <f>IF(AND(NOT(OR(G221="",G221="Ø")),H221=""),"In Progress",IF(AND(NOT(OR(H221="Ø",H221="")),NOT(OR(G221="Ø",G221=""))),"Completed",IF(AND(NOT(A220=""),NOT(OR(D221="",D221="???")),G221=""),"Waiting",IF(D221="???","Waiting",""))))</f>
        <v/>
      </c>
      <c r="K221" s="116"/>
      <c r="L221" s="116"/>
      <c r="M221" s="4"/>
      <c r="N221" s="121"/>
      <c r="O221" s="116"/>
    </row>
    <row r="222" spans="1:15" x14ac:dyDescent="0.25">
      <c r="A222" s="116" t="s">
        <v>1711</v>
      </c>
      <c r="B222" s="117" t="s">
        <v>1712</v>
      </c>
      <c r="C222" s="116"/>
      <c r="D222" s="87"/>
      <c r="E222" s="87"/>
      <c r="F222" s="7" t="str">
        <f>IF(AND(D222="Amina",OR(E222="Manual",E222="Assisted Manual")),A222&amp;"_AZ",IF(AND(D222="Amina",OR(E222="De-Novo Merge",E222="Assisted Merge")),A222&amp;"_SA_AZ",IF(AND(D222="Perry",OR(E222="Manual",E222="Assisted Manual")),A222&amp;"_PB",IF(AND(D222="Perry",OR(E222="De-Novo Merge",E222="Assisted Merge")),A222&amp;"_SA_PB",IF(AND(D222="Gina",OR(E222="Manual",E222="Assisted Manual")),A222&amp;"_GB",IF(AND(D222="Gina",OR(E222="De-Novo Merge",E222="Assisted Merge")),A222&amp;"_SA_GB",IF(AND(D222="Cameron",OR(E222="Manual",E222="Assisted Manual")),A222&amp;"_CA",IF(AND(D222="Cameron",OR(E222="De-Novo Merge",E222="Assisted Merge")),A222&amp;"_SA_CA",IF(AND(D222="Bruno",OR(E222="Manual",E222="Assisted Manual")),A222&amp;"_BD",IF(AND(D222="Bruno",OR(E222="De-Novo Merge",E222="Assisted Merge")),A222&amp;"_SA_BD",IF(AND(D222="Daniel",OR(E222="Manual",E222="Assisted Manual")),A222&amp;"_DR",IF(AND(D222="Daniel",OR(E222="De-Novo Merge",E222="Assisted Merge")),A222&amp;"_SA_DR",IF(AND(D222="Monet",OR(E222="Manual",E222="Assisted Manual")),A222&amp;"_MW",IF(AND(D222="Monet",OR(E222="De-Novo Merge",E222="Assisted Merge")),A222&amp;"_SA_MW",""))))))))))))))</f>
        <v/>
      </c>
      <c r="G222" s="89"/>
      <c r="H222" s="89"/>
      <c r="I222" s="116" t="str">
        <f>IF(AND(NOT(OR(H222="",H222="Ø")),NOT(OR(H223="",H223="Ø"))),"Needs to be Split","")</f>
        <v/>
      </c>
      <c r="J222" s="87" t="s">
        <v>1</v>
      </c>
      <c r="K222" s="116" t="str">
        <f>IF(AND(NOT(OR(H222="Ø",H222="")),I222="Split"),"In Progress",IF(AND(NOT(OR(H222="Ø",H222="")),I222="Needs to be Split"),"Waiting",IF(AND(J222="Review",J223="Review"),"Review",IF(OR(AND(J222="Review",J223="Incomplete"),AND(J222="Incomplete",J223="Review")),"Review",IF(OR(AND(J222="Untraceable",J223="Review"),AND(J222="Review",J223="Untraceable")),"Review",IF(OR(AND(J222="Review",J223="Completed"),AND(J222="Completed",J223="Review")),"Review",IF(OR(AND(J222="Other",J223="Review"),AND(J222="Review",J223="Other")),"Review",IF(OR(AND(J222="Other",J223="Incomplete"),AND(J222="Incomplete",J223="Other")),"Review",IF(OR(AND(J222="Other",J223="Untraceable"),AND(J222="Untraceable",J223="Other")),"Review",IF(OR(AND(J222="Other",J223="Completed"),AND(J222="Completed",J223="Other")),"Review",IF(AND(J222="Waiting",J223="Waiting"),"Waiting",IF(OR(AND(J222="Review",J223="Waiting"),AND(J222="Waiting",J223="Review")),"Waiting",IF(OR(AND(J222="Other",J223="Waiting"),AND(J222="Waiting",J223="Other")),"Waiting",IF(OR(AND(J222="Incomplete",J223="Waiting"),AND(J222="Waiting",J223="Incomplete")),"Waiting",IF(OR(AND(J222="Completed",J223="Waiting"),AND(J222="Waiting",J223="Completed")),"Waiting",IF(OR(J222="In Progress",J223="In Progress"),"In Progress",IF(OR(AND(J222="Completed",J223="Untraceable"),AND(J222="Untraceable",J223="Completed")),"Review",IF(OR(AND(J222="Completed",J223="Incomplete"),AND(J222="Incomplete",J223="Completed")),"Review",IF(OR(AND(J222="Incomplete",J223="Untraceable"),AND(J222="Untraceable",J223="Incomplete")),"Untraceable",IF(AND(NOT(OR(H222="Ø",H222="")),NOT(OR(H223="Ø",H223="")),I222=""),"In Progress",IF(AND(J222="Untraceable",J223="Untraceable"),"Untraceable",IF(AND(NOT(OR(H222="Ø",H222="")),NOT(OR(H223="Ø",H223="")),NOT(OR(I222="Ø",I222="",I222="Split",I222="Needs to be Split"))),"Completed",IF(AND(J222="Incomplete",J223="Incomplete"),"Incomplete",IF(AND(J222="Other",J223="Other"),"Review",IF(AND(J222="Untraceable",J223=""),"Untraceable","")))))))))))))))))))))))))</f>
        <v>Untraceable</v>
      </c>
      <c r="L222" s="116" t="str">
        <f>IF(OR(K222="Untraceable"),"Ignore",IF(OR(K222="Incomplete",K222="Completed"),"Waiting",IF(OR(K222="Waiting",K222="In Progress",K222="Review",K222="Other"),"HOLD","")))</f>
        <v>Ignore</v>
      </c>
      <c r="M222" s="4"/>
      <c r="N222" s="121" t="str">
        <f>IF(OR(K222="Untraceable",K222="Incomplete"),"No",IF(K222="Completed","In Progress",""))</f>
        <v>No</v>
      </c>
      <c r="O222" s="116"/>
    </row>
    <row r="223" spans="1:15" x14ac:dyDescent="0.25">
      <c r="A223" s="116"/>
      <c r="B223" s="116"/>
      <c r="C223" s="116"/>
      <c r="D223" s="87"/>
      <c r="E223" s="87"/>
      <c r="F223" s="7" t="str">
        <f>IF(AND(D223="Amina",OR(E223="Manual",E223="Assisted Manual")),A222&amp;"_AZ",IF(AND(D223="Amina",OR(E223="De-Novo Merge",E223="Assisted Merge")),A222&amp;"_SA_AZ",IF(AND(D223="Perry",OR(E223="Manual",E223="Assisted Manual")),A222&amp;"_PB",IF(AND(D223="Perry",OR(E223="De-Novo Merge",E223="Assisted Merge")),A222&amp;"_SA_PB",IF(AND(D223="Gina",OR(E223="Manual",E223="Assisted Manual")),A222&amp;"_GB",IF(AND(D223="Gina",OR(E223="De-Novo Merge",E223="Assisted Merge")),A222&amp;"_SA_GB",IF(AND(D223="Cameron",OR(E223="Manual",E223="Assisted Manual")),A222&amp;"_CA",IF(AND(D223="Cameron",OR(E223="De-Novo Merge",E223="Assisted Merge")),A222&amp;"_SA_CA",IF(AND(D223="Bruno",OR(E223="Manual",E223="Assisted Manual")),A222&amp;"_BD",IF(AND(D223="Bruno",OR(E223="De-Novo Merge",E223="Assisted Merge")),A222&amp;"_SA_BD",IF(AND(D223="Daniel",OR(E223="Manual",E223="Assisted Manual")),A222&amp;"_DR",IF(AND(D223="Daniel",OR(E223="De-Novo Merge",E223="Assisted Merge")),A222&amp;"_SA_DR",IF(AND(D223="Monet",OR(E223="Manual",E223="Assisted Manual")),A222&amp;"_MW",IF(AND(D223="Monet",OR(E223="De-Novo Merge",E223="Assisted Merge")),A222&amp;"_SA_MW",""))))))))))))))</f>
        <v/>
      </c>
      <c r="G223" s="89"/>
      <c r="H223" s="89"/>
      <c r="I223" s="116"/>
      <c r="J223" s="87" t="str">
        <f>IF(AND(NOT(OR(G223="",G223="Ø")),H223=""),"In Progress",IF(AND(NOT(OR(H223="Ø",H223="")),NOT(OR(G223="Ø",G223=""))),"Completed",IF(AND(NOT(A222=""),NOT(OR(D223="",D223="???")),G223=""),"Waiting",IF(D223="???","Waiting",""))))</f>
        <v/>
      </c>
      <c r="K223" s="116"/>
      <c r="L223" s="116"/>
      <c r="M223" s="4"/>
      <c r="N223" s="121"/>
      <c r="O223" s="116"/>
    </row>
    <row r="224" spans="1:15" x14ac:dyDescent="0.25">
      <c r="A224" s="116" t="s">
        <v>1713</v>
      </c>
      <c r="B224" s="117" t="s">
        <v>1714</v>
      </c>
      <c r="C224" s="116"/>
      <c r="D224" s="87"/>
      <c r="E224" s="87"/>
      <c r="F224" s="7" t="str">
        <f>IF(AND(D224="Amina",OR(E224="Manual",E224="Assisted Manual")),A224&amp;"_AZ",IF(AND(D224="Amina",OR(E224="De-Novo Merge",E224="Assisted Merge")),A224&amp;"_SA_AZ",IF(AND(D224="Perry",OR(E224="Manual",E224="Assisted Manual")),A224&amp;"_PB",IF(AND(D224="Perry",OR(E224="De-Novo Merge",E224="Assisted Merge")),A224&amp;"_SA_PB",IF(AND(D224="Gina",OR(E224="Manual",E224="Assisted Manual")),A224&amp;"_GB",IF(AND(D224="Gina",OR(E224="De-Novo Merge",E224="Assisted Merge")),A224&amp;"_SA_GB",IF(AND(D224="Cameron",OR(E224="Manual",E224="Assisted Manual")),A224&amp;"_CA",IF(AND(D224="Cameron",OR(E224="De-Novo Merge",E224="Assisted Merge")),A224&amp;"_SA_CA",IF(AND(D224="Bruno",OR(E224="Manual",E224="Assisted Manual")),A224&amp;"_BD",IF(AND(D224="Bruno",OR(E224="De-Novo Merge",E224="Assisted Merge")),A224&amp;"_SA_BD",IF(AND(D224="Daniel",OR(E224="Manual",E224="Assisted Manual")),A224&amp;"_DR",IF(AND(D224="Daniel",OR(E224="De-Novo Merge",E224="Assisted Merge")),A224&amp;"_SA_DR",IF(AND(D224="Monet",OR(E224="Manual",E224="Assisted Manual")),A224&amp;"_MW",IF(AND(D224="Monet",OR(E224="De-Novo Merge",E224="Assisted Merge")),A224&amp;"_SA_MW",""))))))))))))))</f>
        <v/>
      </c>
      <c r="G224" s="89"/>
      <c r="H224" s="89"/>
      <c r="I224" s="116" t="str">
        <f>IF(AND(NOT(OR(H224="",H224="Ø")),NOT(OR(H225="",H225="Ø"))),"Needs to be Split","")</f>
        <v/>
      </c>
      <c r="J224" s="87" t="s">
        <v>1</v>
      </c>
      <c r="K224" s="116" t="str">
        <f>IF(AND(NOT(OR(H224="Ø",H224="")),I224="Split"),"In Progress",IF(AND(NOT(OR(H224="Ø",H224="")),I224="Needs to be Split"),"Waiting",IF(AND(J224="Review",J225="Review"),"Review",IF(OR(AND(J224="Review",J225="Incomplete"),AND(J224="Incomplete",J225="Review")),"Review",IF(OR(AND(J224="Untraceable",J225="Review"),AND(J224="Review",J225="Untraceable")),"Review",IF(OR(AND(J224="Review",J225="Completed"),AND(J224="Completed",J225="Review")),"Review",IF(OR(AND(J224="Other",J225="Review"),AND(J224="Review",J225="Other")),"Review",IF(OR(AND(J224="Other",J225="Incomplete"),AND(J224="Incomplete",J225="Other")),"Review",IF(OR(AND(J224="Other",J225="Untraceable"),AND(J224="Untraceable",J225="Other")),"Review",IF(OR(AND(J224="Other",J225="Completed"),AND(J224="Completed",J225="Other")),"Review",IF(AND(J224="Waiting",J225="Waiting"),"Waiting",IF(OR(AND(J224="Review",J225="Waiting"),AND(J224="Waiting",J225="Review")),"Waiting",IF(OR(AND(J224="Other",J225="Waiting"),AND(J224="Waiting",J225="Other")),"Waiting",IF(OR(AND(J224="Incomplete",J225="Waiting"),AND(J224="Waiting",J225="Incomplete")),"Waiting",IF(OR(AND(J224="Completed",J225="Waiting"),AND(J224="Waiting",J225="Completed")),"Waiting",IF(OR(J224="In Progress",J225="In Progress"),"In Progress",IF(OR(AND(J224="Completed",J225="Untraceable"),AND(J224="Untraceable",J225="Completed")),"Review",IF(OR(AND(J224="Completed",J225="Incomplete"),AND(J224="Incomplete",J225="Completed")),"Review",IF(OR(AND(J224="Incomplete",J225="Untraceable"),AND(J224="Untraceable",J225="Incomplete")),"Untraceable",IF(AND(NOT(OR(H224="Ø",H224="")),NOT(OR(H225="Ø",H225="")),I224=""),"In Progress",IF(AND(J224="Untraceable",J225="Untraceable"),"Untraceable",IF(AND(NOT(OR(H224="Ø",H224="")),NOT(OR(H225="Ø",H225="")),NOT(OR(I224="Ø",I224="",I224="Split",I224="Needs to be Split"))),"Completed",IF(AND(J224="Incomplete",J225="Incomplete"),"Incomplete",IF(AND(J224="Other",J225="Other"),"Review",IF(AND(J224="Untraceable",J225=""),"Untraceable","")))))))))))))))))))))))))</f>
        <v>Untraceable</v>
      </c>
      <c r="L224" s="116" t="str">
        <f>IF(OR(K224="Untraceable"),"Ignore",IF(OR(K224="Incomplete",K224="Completed"),"Waiting",IF(OR(K224="Waiting",K224="In Progress",K224="Review",K224="Other"),"HOLD","")))</f>
        <v>Ignore</v>
      </c>
      <c r="M224" s="4"/>
      <c r="N224" s="121" t="str">
        <f>IF(OR(K224="Untraceable",K224="Incomplete"),"No",IF(K224="Completed","In Progress",""))</f>
        <v>No</v>
      </c>
      <c r="O224" s="116"/>
    </row>
    <row r="225" spans="1:15" x14ac:dyDescent="0.25">
      <c r="A225" s="116"/>
      <c r="B225" s="116"/>
      <c r="C225" s="116"/>
      <c r="D225" s="87"/>
      <c r="E225" s="87"/>
      <c r="F225" s="7" t="str">
        <f>IF(AND(D225="Amina",OR(E225="Manual",E225="Assisted Manual")),A224&amp;"_AZ",IF(AND(D225="Amina",OR(E225="De-Novo Merge",E225="Assisted Merge")),A224&amp;"_SA_AZ",IF(AND(D225="Perry",OR(E225="Manual",E225="Assisted Manual")),A224&amp;"_PB",IF(AND(D225="Perry",OR(E225="De-Novo Merge",E225="Assisted Merge")),A224&amp;"_SA_PB",IF(AND(D225="Gina",OR(E225="Manual",E225="Assisted Manual")),A224&amp;"_GB",IF(AND(D225="Gina",OR(E225="De-Novo Merge",E225="Assisted Merge")),A224&amp;"_SA_GB",IF(AND(D225="Cameron",OR(E225="Manual",E225="Assisted Manual")),A224&amp;"_CA",IF(AND(D225="Cameron",OR(E225="De-Novo Merge",E225="Assisted Merge")),A224&amp;"_SA_CA",IF(AND(D225="Bruno",OR(E225="Manual",E225="Assisted Manual")),A224&amp;"_BD",IF(AND(D225="Bruno",OR(E225="De-Novo Merge",E225="Assisted Merge")),A224&amp;"_SA_BD",IF(AND(D225="Daniel",OR(E225="Manual",E225="Assisted Manual")),A224&amp;"_DR",IF(AND(D225="Daniel",OR(E225="De-Novo Merge",E225="Assisted Merge")),A224&amp;"_SA_DR",IF(AND(D225="Monet",OR(E225="Manual",E225="Assisted Manual")),A224&amp;"_MW",IF(AND(D225="Monet",OR(E225="De-Novo Merge",E225="Assisted Merge")),A224&amp;"_SA_MW",""))))))))))))))</f>
        <v/>
      </c>
      <c r="G225" s="89"/>
      <c r="H225" s="89"/>
      <c r="I225" s="116"/>
      <c r="J225" s="87" t="str">
        <f>IF(AND(NOT(OR(G225="",G225="Ø")),H225=""),"In Progress",IF(AND(NOT(OR(H225="Ø",H225="")),NOT(OR(G225="Ø",G225=""))),"Completed",IF(AND(NOT(A224=""),NOT(OR(D225="",D225="???")),G225=""),"Waiting",IF(D225="???","Waiting",""))))</f>
        <v/>
      </c>
      <c r="K225" s="116"/>
      <c r="L225" s="116"/>
      <c r="M225" s="4"/>
      <c r="N225" s="121"/>
      <c r="O225" s="116"/>
    </row>
    <row r="226" spans="1:15" x14ac:dyDescent="0.25">
      <c r="A226" s="116" t="s">
        <v>1715</v>
      </c>
      <c r="B226" s="117" t="s">
        <v>1716</v>
      </c>
      <c r="C226" s="116"/>
      <c r="D226" s="87"/>
      <c r="E226" s="87"/>
      <c r="F226" s="7" t="str">
        <f>IF(AND(D226="Amina",OR(E226="Manual",E226="Assisted Manual")),A226&amp;"_AZ",IF(AND(D226="Amina",OR(E226="De-Novo Merge",E226="Assisted Merge")),A226&amp;"_SA_AZ",IF(AND(D226="Perry",OR(E226="Manual",E226="Assisted Manual")),A226&amp;"_PB",IF(AND(D226="Perry",OR(E226="De-Novo Merge",E226="Assisted Merge")),A226&amp;"_SA_PB",IF(AND(D226="Gina",OR(E226="Manual",E226="Assisted Manual")),A226&amp;"_GB",IF(AND(D226="Gina",OR(E226="De-Novo Merge",E226="Assisted Merge")),A226&amp;"_SA_GB",IF(AND(D226="Cameron",OR(E226="Manual",E226="Assisted Manual")),A226&amp;"_CA",IF(AND(D226="Cameron",OR(E226="De-Novo Merge",E226="Assisted Merge")),A226&amp;"_SA_CA",IF(AND(D226="Bruno",OR(E226="Manual",E226="Assisted Manual")),A226&amp;"_BD",IF(AND(D226="Bruno",OR(E226="De-Novo Merge",E226="Assisted Merge")),A226&amp;"_SA_BD",IF(AND(D226="Daniel",OR(E226="Manual",E226="Assisted Manual")),A226&amp;"_DR",IF(AND(D226="Daniel",OR(E226="De-Novo Merge",E226="Assisted Merge")),A226&amp;"_SA_DR",IF(AND(D226="Monet",OR(E226="Manual",E226="Assisted Manual")),A226&amp;"_MW",IF(AND(D226="Monet",OR(E226="De-Novo Merge",E226="Assisted Merge")),A226&amp;"_SA_MW",""))))))))))))))</f>
        <v/>
      </c>
      <c r="G226" s="89"/>
      <c r="H226" s="89"/>
      <c r="I226" s="116" t="str">
        <f>IF(AND(NOT(OR(H226="",H226="Ø")),NOT(OR(H227="",H227="Ø"))),"Needs to be Split","")</f>
        <v/>
      </c>
      <c r="J226" s="87" t="s">
        <v>1</v>
      </c>
      <c r="K226" s="116" t="str">
        <f>IF(AND(NOT(OR(H226="Ø",H226="")),I226="Split"),"In Progress",IF(AND(NOT(OR(H226="Ø",H226="")),I226="Needs to be Split"),"Waiting",IF(AND(J226="Review",J227="Review"),"Review",IF(OR(AND(J226="Review",J227="Incomplete"),AND(J226="Incomplete",J227="Review")),"Review",IF(OR(AND(J226="Untraceable",J227="Review"),AND(J226="Review",J227="Untraceable")),"Review",IF(OR(AND(J226="Review",J227="Completed"),AND(J226="Completed",J227="Review")),"Review",IF(OR(AND(J226="Other",J227="Review"),AND(J226="Review",J227="Other")),"Review",IF(OR(AND(J226="Other",J227="Incomplete"),AND(J226="Incomplete",J227="Other")),"Review",IF(OR(AND(J226="Other",J227="Untraceable"),AND(J226="Untraceable",J227="Other")),"Review",IF(OR(AND(J226="Other",J227="Completed"),AND(J226="Completed",J227="Other")),"Review",IF(AND(J226="Waiting",J227="Waiting"),"Waiting",IF(OR(AND(J226="Review",J227="Waiting"),AND(J226="Waiting",J227="Review")),"Waiting",IF(OR(AND(J226="Other",J227="Waiting"),AND(J226="Waiting",J227="Other")),"Waiting",IF(OR(AND(J226="Incomplete",J227="Waiting"),AND(J226="Waiting",J227="Incomplete")),"Waiting",IF(OR(AND(J226="Completed",J227="Waiting"),AND(J226="Waiting",J227="Completed")),"Waiting",IF(OR(J226="In Progress",J227="In Progress"),"In Progress",IF(OR(AND(J226="Completed",J227="Untraceable"),AND(J226="Untraceable",J227="Completed")),"Review",IF(OR(AND(J226="Completed",J227="Incomplete"),AND(J226="Incomplete",J227="Completed")),"Review",IF(OR(AND(J226="Incomplete",J227="Untraceable"),AND(J226="Untraceable",J227="Incomplete")),"Untraceable",IF(AND(NOT(OR(H226="Ø",H226="")),NOT(OR(H227="Ø",H227="")),I226=""),"In Progress",IF(AND(J226="Untraceable",J227="Untraceable"),"Untraceable",IF(AND(NOT(OR(H226="Ø",H226="")),NOT(OR(H227="Ø",H227="")),NOT(OR(I226="Ø",I226="",I226="Split",I226="Needs to be Split"))),"Completed",IF(AND(J226="Incomplete",J227="Incomplete"),"Incomplete",IF(AND(J226="Other",J227="Other"),"Review",IF(AND(J226="Untraceable",J227=""),"Untraceable","")))))))))))))))))))))))))</f>
        <v>Untraceable</v>
      </c>
      <c r="L226" s="116" t="str">
        <f>IF(OR(K226="Untraceable"),"Ignore",IF(OR(K226="Incomplete",K226="Completed"),"Waiting",IF(OR(K226="Waiting",K226="In Progress",K226="Review",K226="Other"),"HOLD","")))</f>
        <v>Ignore</v>
      </c>
      <c r="M226" s="4"/>
      <c r="N226" s="121" t="str">
        <f>IF(OR(K226="Untraceable",K226="Incomplete"),"No",IF(K226="Completed","In Progress",""))</f>
        <v>No</v>
      </c>
      <c r="O226" s="116"/>
    </row>
    <row r="227" spans="1:15" x14ac:dyDescent="0.25">
      <c r="A227" s="116"/>
      <c r="B227" s="116"/>
      <c r="C227" s="116"/>
      <c r="D227" s="87"/>
      <c r="E227" s="87"/>
      <c r="F227" s="7" t="str">
        <f>IF(AND(D227="Amina",OR(E227="Manual",E227="Assisted Manual")),A226&amp;"_AZ",IF(AND(D227="Amina",OR(E227="De-Novo Merge",E227="Assisted Merge")),A226&amp;"_SA_AZ",IF(AND(D227="Perry",OR(E227="Manual",E227="Assisted Manual")),A226&amp;"_PB",IF(AND(D227="Perry",OR(E227="De-Novo Merge",E227="Assisted Merge")),A226&amp;"_SA_PB",IF(AND(D227="Gina",OR(E227="Manual",E227="Assisted Manual")),A226&amp;"_GB",IF(AND(D227="Gina",OR(E227="De-Novo Merge",E227="Assisted Merge")),A226&amp;"_SA_GB",IF(AND(D227="Cameron",OR(E227="Manual",E227="Assisted Manual")),A226&amp;"_CA",IF(AND(D227="Cameron",OR(E227="De-Novo Merge",E227="Assisted Merge")),A226&amp;"_SA_CA",IF(AND(D227="Bruno",OR(E227="Manual",E227="Assisted Manual")),A226&amp;"_BD",IF(AND(D227="Bruno",OR(E227="De-Novo Merge",E227="Assisted Merge")),A226&amp;"_SA_BD",IF(AND(D227="Daniel",OR(E227="Manual",E227="Assisted Manual")),A226&amp;"_DR",IF(AND(D227="Daniel",OR(E227="De-Novo Merge",E227="Assisted Merge")),A226&amp;"_SA_DR",IF(AND(D227="Monet",OR(E227="Manual",E227="Assisted Manual")),A226&amp;"_MW",IF(AND(D227="Monet",OR(E227="De-Novo Merge",E227="Assisted Merge")),A226&amp;"_SA_MW",""))))))))))))))</f>
        <v/>
      </c>
      <c r="G227" s="89"/>
      <c r="H227" s="89"/>
      <c r="I227" s="116"/>
      <c r="J227" s="87" t="str">
        <f>IF(AND(NOT(OR(G227="",G227="Ø")),H227=""),"In Progress",IF(AND(NOT(OR(H227="Ø",H227="")),NOT(OR(G227="Ø",G227=""))),"Completed",IF(AND(NOT(A226=""),NOT(OR(D227="",D227="???")),G227=""),"Waiting",IF(D227="???","Waiting",""))))</f>
        <v/>
      </c>
      <c r="K227" s="116"/>
      <c r="L227" s="116"/>
      <c r="M227" s="4"/>
      <c r="N227" s="121"/>
      <c r="O227" s="116"/>
    </row>
    <row r="228" spans="1:15" x14ac:dyDescent="0.25">
      <c r="A228" s="116" t="s">
        <v>1717</v>
      </c>
      <c r="B228" s="117" t="s">
        <v>1718</v>
      </c>
      <c r="C228" s="116"/>
      <c r="D228" s="87"/>
      <c r="E228" s="87"/>
      <c r="F228" s="7" t="str">
        <f>IF(AND(D228="Amina",OR(E228="Manual",E228="Assisted Manual")),A228&amp;"_AZ",IF(AND(D228="Amina",OR(E228="De-Novo Merge",E228="Assisted Merge")),A228&amp;"_SA_AZ",IF(AND(D228="Perry",OR(E228="Manual",E228="Assisted Manual")),A228&amp;"_PB",IF(AND(D228="Perry",OR(E228="De-Novo Merge",E228="Assisted Merge")),A228&amp;"_SA_PB",IF(AND(D228="Gina",OR(E228="Manual",E228="Assisted Manual")),A228&amp;"_GB",IF(AND(D228="Gina",OR(E228="De-Novo Merge",E228="Assisted Merge")),A228&amp;"_SA_GB",IF(AND(D228="Cameron",OR(E228="Manual",E228="Assisted Manual")),A228&amp;"_CA",IF(AND(D228="Cameron",OR(E228="De-Novo Merge",E228="Assisted Merge")),A228&amp;"_SA_CA",IF(AND(D228="Bruno",OR(E228="Manual",E228="Assisted Manual")),A228&amp;"_BD",IF(AND(D228="Bruno",OR(E228="De-Novo Merge",E228="Assisted Merge")),A228&amp;"_SA_BD",IF(AND(D228="Daniel",OR(E228="Manual",E228="Assisted Manual")),A228&amp;"_DR",IF(AND(D228="Daniel",OR(E228="De-Novo Merge",E228="Assisted Merge")),A228&amp;"_SA_DR",IF(AND(D228="Monet",OR(E228="Manual",E228="Assisted Manual")),A228&amp;"_MW",IF(AND(D228="Monet",OR(E228="De-Novo Merge",E228="Assisted Merge")),A228&amp;"_SA_MW",""))))))))))))))</f>
        <v/>
      </c>
      <c r="G228" s="89"/>
      <c r="H228" s="89"/>
      <c r="I228" s="116" t="str">
        <f>IF(AND(NOT(OR(H228="",H228="Ø")),NOT(OR(H229="",H229="Ø"))),"Needs to be Split","")</f>
        <v/>
      </c>
      <c r="J228" s="87" t="s">
        <v>1</v>
      </c>
      <c r="K228" s="116" t="str">
        <f>IF(AND(NOT(OR(H228="Ø",H228="")),I228="Split"),"In Progress",IF(AND(NOT(OR(H228="Ø",H228="")),I228="Needs to be Split"),"Waiting",IF(AND(J228="Review",J229="Review"),"Review",IF(OR(AND(J228="Review",J229="Incomplete"),AND(J228="Incomplete",J229="Review")),"Review",IF(OR(AND(J228="Untraceable",J229="Review"),AND(J228="Review",J229="Untraceable")),"Review",IF(OR(AND(J228="Review",J229="Completed"),AND(J228="Completed",J229="Review")),"Review",IF(OR(AND(J228="Other",J229="Review"),AND(J228="Review",J229="Other")),"Review",IF(OR(AND(J228="Other",J229="Incomplete"),AND(J228="Incomplete",J229="Other")),"Review",IF(OR(AND(J228="Other",J229="Untraceable"),AND(J228="Untraceable",J229="Other")),"Review",IF(OR(AND(J228="Other",J229="Completed"),AND(J228="Completed",J229="Other")),"Review",IF(AND(J228="Waiting",J229="Waiting"),"Waiting",IF(OR(AND(J228="Review",J229="Waiting"),AND(J228="Waiting",J229="Review")),"Waiting",IF(OR(AND(J228="Other",J229="Waiting"),AND(J228="Waiting",J229="Other")),"Waiting",IF(OR(AND(J228="Incomplete",J229="Waiting"),AND(J228="Waiting",J229="Incomplete")),"Waiting",IF(OR(AND(J228="Completed",J229="Waiting"),AND(J228="Waiting",J229="Completed")),"Waiting",IF(OR(J228="In Progress",J229="In Progress"),"In Progress",IF(OR(AND(J228="Completed",J229="Untraceable"),AND(J228="Untraceable",J229="Completed")),"Review",IF(OR(AND(J228="Completed",J229="Incomplete"),AND(J228="Incomplete",J229="Completed")),"Review",IF(OR(AND(J228="Incomplete",J229="Untraceable"),AND(J228="Untraceable",J229="Incomplete")),"Untraceable",IF(AND(NOT(OR(H228="Ø",H228="")),NOT(OR(H229="Ø",H229="")),I228=""),"In Progress",IF(AND(J228="Untraceable",J229="Untraceable"),"Untraceable",IF(AND(NOT(OR(H228="Ø",H228="")),NOT(OR(H229="Ø",H229="")),NOT(OR(I228="Ø",I228="",I228="Split",I228="Needs to be Split"))),"Completed",IF(AND(J228="Incomplete",J229="Incomplete"),"Incomplete",IF(AND(J228="Other",J229="Other"),"Review",IF(AND(J228="Untraceable",J229=""),"Untraceable","")))))))))))))))))))))))))</f>
        <v>Untraceable</v>
      </c>
      <c r="L228" s="116" t="str">
        <f>IF(OR(K228="Untraceable"),"Ignore",IF(OR(K228="Incomplete",K228="Completed"),"Waiting",IF(OR(K228="Waiting",K228="In Progress",K228="Review",K228="Other"),"HOLD","")))</f>
        <v>Ignore</v>
      </c>
      <c r="M228" s="4"/>
      <c r="N228" s="121" t="str">
        <f>IF(OR(K228="Untraceable",K228="Incomplete"),"No",IF(K228="Completed","In Progress",""))</f>
        <v>No</v>
      </c>
      <c r="O228" s="116"/>
    </row>
    <row r="229" spans="1:15" x14ac:dyDescent="0.25">
      <c r="A229" s="116"/>
      <c r="B229" s="116"/>
      <c r="C229" s="116"/>
      <c r="D229" s="87"/>
      <c r="E229" s="87"/>
      <c r="F229" s="7" t="str">
        <f>IF(AND(D229="Amina",OR(E229="Manual",E229="Assisted Manual")),A228&amp;"_AZ",IF(AND(D229="Amina",OR(E229="De-Novo Merge",E229="Assisted Merge")),A228&amp;"_SA_AZ",IF(AND(D229="Perry",OR(E229="Manual",E229="Assisted Manual")),A228&amp;"_PB",IF(AND(D229="Perry",OR(E229="De-Novo Merge",E229="Assisted Merge")),A228&amp;"_SA_PB",IF(AND(D229="Gina",OR(E229="Manual",E229="Assisted Manual")),A228&amp;"_GB",IF(AND(D229="Gina",OR(E229="De-Novo Merge",E229="Assisted Merge")),A228&amp;"_SA_GB",IF(AND(D229="Cameron",OR(E229="Manual",E229="Assisted Manual")),A228&amp;"_CA",IF(AND(D229="Cameron",OR(E229="De-Novo Merge",E229="Assisted Merge")),A228&amp;"_SA_CA",IF(AND(D229="Bruno",OR(E229="Manual",E229="Assisted Manual")),A228&amp;"_BD",IF(AND(D229="Bruno",OR(E229="De-Novo Merge",E229="Assisted Merge")),A228&amp;"_SA_BD",IF(AND(D229="Daniel",OR(E229="Manual",E229="Assisted Manual")),A228&amp;"_DR",IF(AND(D229="Daniel",OR(E229="De-Novo Merge",E229="Assisted Merge")),A228&amp;"_SA_DR",IF(AND(D229="Monet",OR(E229="Manual",E229="Assisted Manual")),A228&amp;"_MW",IF(AND(D229="Monet",OR(E229="De-Novo Merge",E229="Assisted Merge")),A228&amp;"_SA_MW",""))))))))))))))</f>
        <v/>
      </c>
      <c r="G229" s="89"/>
      <c r="H229" s="89"/>
      <c r="I229" s="116"/>
      <c r="J229" s="87" t="str">
        <f>IF(AND(NOT(OR(G229="",G229="Ø")),H229=""),"In Progress",IF(AND(NOT(OR(H229="Ø",H229="")),NOT(OR(G229="Ø",G229=""))),"Completed",IF(AND(NOT(A228=""),NOT(OR(D229="",D229="???")),G229=""),"Waiting",IF(D229="???","Waiting",""))))</f>
        <v/>
      </c>
      <c r="K229" s="116"/>
      <c r="L229" s="116"/>
      <c r="M229" s="4"/>
      <c r="N229" s="121"/>
      <c r="O229" s="116"/>
    </row>
    <row r="230" spans="1:15" x14ac:dyDescent="0.25">
      <c r="A230" s="116" t="s">
        <v>1719</v>
      </c>
      <c r="B230" s="117" t="s">
        <v>1720</v>
      </c>
      <c r="C230" s="116"/>
      <c r="D230" s="87"/>
      <c r="E230" s="87"/>
      <c r="F230" s="7" t="str">
        <f>IF(AND(D230="Amina",OR(E230="Manual",E230="Assisted Manual")),A230&amp;"_AZ",IF(AND(D230="Amina",OR(E230="De-Novo Merge",E230="Assisted Merge")),A230&amp;"_SA_AZ",IF(AND(D230="Perry",OR(E230="Manual",E230="Assisted Manual")),A230&amp;"_PB",IF(AND(D230="Perry",OR(E230="De-Novo Merge",E230="Assisted Merge")),A230&amp;"_SA_PB",IF(AND(D230="Gina",OR(E230="Manual",E230="Assisted Manual")),A230&amp;"_GB",IF(AND(D230="Gina",OR(E230="De-Novo Merge",E230="Assisted Merge")),A230&amp;"_SA_GB",IF(AND(D230="Cameron",OR(E230="Manual",E230="Assisted Manual")),A230&amp;"_CA",IF(AND(D230="Cameron",OR(E230="De-Novo Merge",E230="Assisted Merge")),A230&amp;"_SA_CA",IF(AND(D230="Bruno",OR(E230="Manual",E230="Assisted Manual")),A230&amp;"_BD",IF(AND(D230="Bruno",OR(E230="De-Novo Merge",E230="Assisted Merge")),A230&amp;"_SA_BD",IF(AND(D230="Daniel",OR(E230="Manual",E230="Assisted Manual")),A230&amp;"_DR",IF(AND(D230="Daniel",OR(E230="De-Novo Merge",E230="Assisted Merge")),A230&amp;"_SA_DR",IF(AND(D230="Monet",OR(E230="Manual",E230="Assisted Manual")),A230&amp;"_MW",IF(AND(D230="Monet",OR(E230="De-Novo Merge",E230="Assisted Merge")),A230&amp;"_SA_MW",""))))))))))))))</f>
        <v/>
      </c>
      <c r="G230" s="89"/>
      <c r="H230" s="89"/>
      <c r="I230" s="116" t="str">
        <f>IF(AND(NOT(OR(H230="",H230="Ø")),NOT(OR(H231="",H231="Ø"))),"Needs to be Split","")</f>
        <v/>
      </c>
      <c r="J230" s="87" t="s">
        <v>1</v>
      </c>
      <c r="K230" s="116" t="str">
        <f>IF(AND(NOT(OR(H230="Ø",H230="")),I230="Split"),"In Progress",IF(AND(NOT(OR(H230="Ø",H230="")),I230="Needs to be Split"),"Waiting",IF(AND(J230="Review",J231="Review"),"Review",IF(OR(AND(J230="Review",J231="Incomplete"),AND(J230="Incomplete",J231="Review")),"Review",IF(OR(AND(J230="Untraceable",J231="Review"),AND(J230="Review",J231="Untraceable")),"Review",IF(OR(AND(J230="Review",J231="Completed"),AND(J230="Completed",J231="Review")),"Review",IF(OR(AND(J230="Other",J231="Review"),AND(J230="Review",J231="Other")),"Review",IF(OR(AND(J230="Other",J231="Incomplete"),AND(J230="Incomplete",J231="Other")),"Review",IF(OR(AND(J230="Other",J231="Untraceable"),AND(J230="Untraceable",J231="Other")),"Review",IF(OR(AND(J230="Other",J231="Completed"),AND(J230="Completed",J231="Other")),"Review",IF(AND(J230="Waiting",J231="Waiting"),"Waiting",IF(OR(AND(J230="Review",J231="Waiting"),AND(J230="Waiting",J231="Review")),"Waiting",IF(OR(AND(J230="Other",J231="Waiting"),AND(J230="Waiting",J231="Other")),"Waiting",IF(OR(AND(J230="Incomplete",J231="Waiting"),AND(J230="Waiting",J231="Incomplete")),"Waiting",IF(OR(AND(J230="Completed",J231="Waiting"),AND(J230="Waiting",J231="Completed")),"Waiting",IF(OR(J230="In Progress",J231="In Progress"),"In Progress",IF(OR(AND(J230="Completed",J231="Untraceable"),AND(J230="Untraceable",J231="Completed")),"Review",IF(OR(AND(J230="Completed",J231="Incomplete"),AND(J230="Incomplete",J231="Completed")),"Review",IF(OR(AND(J230="Incomplete",J231="Untraceable"),AND(J230="Untraceable",J231="Incomplete")),"Untraceable",IF(AND(NOT(OR(H230="Ø",H230="")),NOT(OR(H231="Ø",H231="")),I230=""),"In Progress",IF(AND(J230="Untraceable",J231="Untraceable"),"Untraceable",IF(AND(NOT(OR(H230="Ø",H230="")),NOT(OR(H231="Ø",H231="")),NOT(OR(I230="Ø",I230="",I230="Split",I230="Needs to be Split"))),"Completed",IF(AND(J230="Incomplete",J231="Incomplete"),"Incomplete",IF(AND(J230="Other",J231="Other"),"Review",IF(AND(J230="Untraceable",J231=""),"Untraceable","")))))))))))))))))))))))))</f>
        <v>Untraceable</v>
      </c>
      <c r="L230" s="116" t="str">
        <f>IF(OR(K230="Untraceable"),"Ignore",IF(OR(K230="Incomplete",K230="Completed"),"Waiting",IF(OR(K230="Waiting",K230="In Progress",K230="Review",K230="Other"),"HOLD","")))</f>
        <v>Ignore</v>
      </c>
      <c r="M230" s="4"/>
      <c r="N230" s="121" t="str">
        <f>IF(OR(K230="Untraceable",K230="Incomplete"),"No",IF(K230="Completed","In Progress",""))</f>
        <v>No</v>
      </c>
      <c r="O230" s="116"/>
    </row>
    <row r="231" spans="1:15" x14ac:dyDescent="0.25">
      <c r="A231" s="116"/>
      <c r="B231" s="116"/>
      <c r="C231" s="116"/>
      <c r="D231" s="87"/>
      <c r="E231" s="87"/>
      <c r="F231" s="7" t="str">
        <f>IF(AND(D231="Amina",OR(E231="Manual",E231="Assisted Manual")),A230&amp;"_AZ",IF(AND(D231="Amina",OR(E231="De-Novo Merge",E231="Assisted Merge")),A230&amp;"_SA_AZ",IF(AND(D231="Perry",OR(E231="Manual",E231="Assisted Manual")),A230&amp;"_PB",IF(AND(D231="Perry",OR(E231="De-Novo Merge",E231="Assisted Merge")),A230&amp;"_SA_PB",IF(AND(D231="Gina",OR(E231="Manual",E231="Assisted Manual")),A230&amp;"_GB",IF(AND(D231="Gina",OR(E231="De-Novo Merge",E231="Assisted Merge")),A230&amp;"_SA_GB",IF(AND(D231="Cameron",OR(E231="Manual",E231="Assisted Manual")),A230&amp;"_CA",IF(AND(D231="Cameron",OR(E231="De-Novo Merge",E231="Assisted Merge")),A230&amp;"_SA_CA",IF(AND(D231="Bruno",OR(E231="Manual",E231="Assisted Manual")),A230&amp;"_BD",IF(AND(D231="Bruno",OR(E231="De-Novo Merge",E231="Assisted Merge")),A230&amp;"_SA_BD",IF(AND(D231="Daniel",OR(E231="Manual",E231="Assisted Manual")),A230&amp;"_DR",IF(AND(D231="Daniel",OR(E231="De-Novo Merge",E231="Assisted Merge")),A230&amp;"_SA_DR",IF(AND(D231="Monet",OR(E231="Manual",E231="Assisted Manual")),A230&amp;"_MW",IF(AND(D231="Monet",OR(E231="De-Novo Merge",E231="Assisted Merge")),A230&amp;"_SA_MW",""))))))))))))))</f>
        <v/>
      </c>
      <c r="G231" s="89"/>
      <c r="H231" s="89"/>
      <c r="I231" s="116"/>
      <c r="J231" s="87" t="str">
        <f>IF(AND(NOT(OR(G231="",G231="Ø")),H231=""),"In Progress",IF(AND(NOT(OR(H231="Ø",H231="")),NOT(OR(G231="Ø",G231=""))),"Completed",IF(AND(NOT(A230=""),NOT(OR(D231="",D231="???")),G231=""),"Waiting",IF(D231="???","Waiting",""))))</f>
        <v/>
      </c>
      <c r="K231" s="116"/>
      <c r="L231" s="116"/>
      <c r="M231" s="4"/>
      <c r="N231" s="121"/>
      <c r="O231" s="116"/>
    </row>
    <row r="232" spans="1:15" x14ac:dyDescent="0.25">
      <c r="A232" s="116" t="s">
        <v>1721</v>
      </c>
      <c r="B232" s="117" t="s">
        <v>1722</v>
      </c>
      <c r="C232" s="116"/>
      <c r="D232" s="87"/>
      <c r="E232" s="87"/>
      <c r="F232" s="7" t="str">
        <f>IF(AND(D232="Amina",OR(E232="Manual",E232="Assisted Manual")),A232&amp;"_AZ",IF(AND(D232="Amina",OR(E232="De-Novo Merge",E232="Assisted Merge")),A232&amp;"_SA_AZ",IF(AND(D232="Perry",OR(E232="Manual",E232="Assisted Manual")),A232&amp;"_PB",IF(AND(D232="Perry",OR(E232="De-Novo Merge",E232="Assisted Merge")),A232&amp;"_SA_PB",IF(AND(D232="Gina",OR(E232="Manual",E232="Assisted Manual")),A232&amp;"_GB",IF(AND(D232="Gina",OR(E232="De-Novo Merge",E232="Assisted Merge")),A232&amp;"_SA_GB",IF(AND(D232="Cameron",OR(E232="Manual",E232="Assisted Manual")),A232&amp;"_CA",IF(AND(D232="Cameron",OR(E232="De-Novo Merge",E232="Assisted Merge")),A232&amp;"_SA_CA",IF(AND(D232="Bruno",OR(E232="Manual",E232="Assisted Manual")),A232&amp;"_BD",IF(AND(D232="Bruno",OR(E232="De-Novo Merge",E232="Assisted Merge")),A232&amp;"_SA_BD",IF(AND(D232="Daniel",OR(E232="Manual",E232="Assisted Manual")),A232&amp;"_DR",IF(AND(D232="Daniel",OR(E232="De-Novo Merge",E232="Assisted Merge")),A232&amp;"_SA_DR",IF(AND(D232="Monet",OR(E232="Manual",E232="Assisted Manual")),A232&amp;"_MW",IF(AND(D232="Monet",OR(E232="De-Novo Merge",E232="Assisted Merge")),A232&amp;"_SA_MW",""))))))))))))))</f>
        <v/>
      </c>
      <c r="G232" s="89"/>
      <c r="H232" s="89"/>
      <c r="I232" s="116" t="str">
        <f>IF(AND(NOT(OR(H232="",H232="Ø")),NOT(OR(H233="",H233="Ø"))),"Needs to be Split","")</f>
        <v/>
      </c>
      <c r="J232" s="87" t="s">
        <v>1</v>
      </c>
      <c r="K232" s="116" t="str">
        <f>IF(AND(NOT(OR(H232="Ø",H232="")),I232="Split"),"In Progress",IF(AND(NOT(OR(H232="Ø",H232="")),I232="Needs to be Split"),"Waiting",IF(AND(J232="Review",J233="Review"),"Review",IF(OR(AND(J232="Review",J233="Incomplete"),AND(J232="Incomplete",J233="Review")),"Review",IF(OR(AND(J232="Untraceable",J233="Review"),AND(J232="Review",J233="Untraceable")),"Review",IF(OR(AND(J232="Review",J233="Completed"),AND(J232="Completed",J233="Review")),"Review",IF(OR(AND(J232="Other",J233="Review"),AND(J232="Review",J233="Other")),"Review",IF(OR(AND(J232="Other",J233="Incomplete"),AND(J232="Incomplete",J233="Other")),"Review",IF(OR(AND(J232="Other",J233="Untraceable"),AND(J232="Untraceable",J233="Other")),"Review",IF(OR(AND(J232="Other",J233="Completed"),AND(J232="Completed",J233="Other")),"Review",IF(AND(J232="Waiting",J233="Waiting"),"Waiting",IF(OR(AND(J232="Review",J233="Waiting"),AND(J232="Waiting",J233="Review")),"Waiting",IF(OR(AND(J232="Other",J233="Waiting"),AND(J232="Waiting",J233="Other")),"Waiting",IF(OR(AND(J232="Incomplete",J233="Waiting"),AND(J232="Waiting",J233="Incomplete")),"Waiting",IF(OR(AND(J232="Completed",J233="Waiting"),AND(J232="Waiting",J233="Completed")),"Waiting",IF(OR(J232="In Progress",J233="In Progress"),"In Progress",IF(OR(AND(J232="Completed",J233="Untraceable"),AND(J232="Untraceable",J233="Completed")),"Review",IF(OR(AND(J232="Completed",J233="Incomplete"),AND(J232="Incomplete",J233="Completed")),"Review",IF(OR(AND(J232="Incomplete",J233="Untraceable"),AND(J232="Untraceable",J233="Incomplete")),"Untraceable",IF(AND(NOT(OR(H232="Ø",H232="")),NOT(OR(H233="Ø",H233="")),I232=""),"In Progress",IF(AND(J232="Untraceable",J233="Untraceable"),"Untraceable",IF(AND(NOT(OR(H232="Ø",H232="")),NOT(OR(H233="Ø",H233="")),NOT(OR(I232="Ø",I232="",I232="Split",I232="Needs to be Split"))),"Completed",IF(AND(J232="Incomplete",J233="Incomplete"),"Incomplete",IF(AND(J232="Other",J233="Other"),"Review",IF(AND(J232="Untraceable",J233=""),"Untraceable","")))))))))))))))))))))))))</f>
        <v>Untraceable</v>
      </c>
      <c r="L232" s="116" t="str">
        <f>IF(OR(K232="Untraceable"),"Ignore",IF(OR(K232="Incomplete",K232="Completed"),"Waiting",IF(OR(K232="Waiting",K232="In Progress",K232="Review",K232="Other"),"HOLD","")))</f>
        <v>Ignore</v>
      </c>
      <c r="M232" s="4"/>
      <c r="N232" s="121" t="str">
        <f>IF(OR(K232="Untraceable",K232="Incomplete"),"No",IF(K232="Completed","In Progress",""))</f>
        <v>No</v>
      </c>
      <c r="O232" s="116"/>
    </row>
    <row r="233" spans="1:15" x14ac:dyDescent="0.25">
      <c r="A233" s="116"/>
      <c r="B233" s="116"/>
      <c r="C233" s="116"/>
      <c r="D233" s="87"/>
      <c r="E233" s="87"/>
      <c r="F233" s="7" t="str">
        <f>IF(AND(D233="Amina",OR(E233="Manual",E233="Assisted Manual")),A232&amp;"_AZ",IF(AND(D233="Amina",OR(E233="De-Novo Merge",E233="Assisted Merge")),A232&amp;"_SA_AZ",IF(AND(D233="Perry",OR(E233="Manual",E233="Assisted Manual")),A232&amp;"_PB",IF(AND(D233="Perry",OR(E233="De-Novo Merge",E233="Assisted Merge")),A232&amp;"_SA_PB",IF(AND(D233="Gina",OR(E233="Manual",E233="Assisted Manual")),A232&amp;"_GB",IF(AND(D233="Gina",OR(E233="De-Novo Merge",E233="Assisted Merge")),A232&amp;"_SA_GB",IF(AND(D233="Cameron",OR(E233="Manual",E233="Assisted Manual")),A232&amp;"_CA",IF(AND(D233="Cameron",OR(E233="De-Novo Merge",E233="Assisted Merge")),A232&amp;"_SA_CA",IF(AND(D233="Bruno",OR(E233="Manual",E233="Assisted Manual")),A232&amp;"_BD",IF(AND(D233="Bruno",OR(E233="De-Novo Merge",E233="Assisted Merge")),A232&amp;"_SA_BD",IF(AND(D233="Daniel",OR(E233="Manual",E233="Assisted Manual")),A232&amp;"_DR",IF(AND(D233="Daniel",OR(E233="De-Novo Merge",E233="Assisted Merge")),A232&amp;"_SA_DR",IF(AND(D233="Monet",OR(E233="Manual",E233="Assisted Manual")),A232&amp;"_MW",IF(AND(D233="Monet",OR(E233="De-Novo Merge",E233="Assisted Merge")),A232&amp;"_SA_MW",""))))))))))))))</f>
        <v/>
      </c>
      <c r="G233" s="89"/>
      <c r="H233" s="89"/>
      <c r="I233" s="116"/>
      <c r="J233" s="87" t="str">
        <f>IF(AND(NOT(OR(G233="",G233="Ø")),H233=""),"In Progress",IF(AND(NOT(OR(H233="Ø",H233="")),NOT(OR(G233="Ø",G233=""))),"Completed",IF(AND(NOT(A232=""),NOT(OR(D233="",D233="???")),G233=""),"Waiting",IF(D233="???","Waiting",""))))</f>
        <v/>
      </c>
      <c r="K233" s="116"/>
      <c r="L233" s="116"/>
      <c r="M233" s="4"/>
      <c r="N233" s="121"/>
      <c r="O233" s="116"/>
    </row>
    <row r="234" spans="1:15" x14ac:dyDescent="0.25">
      <c r="A234" s="116" t="s">
        <v>1723</v>
      </c>
      <c r="B234" s="117" t="s">
        <v>1724</v>
      </c>
      <c r="C234" s="116"/>
      <c r="D234" s="87"/>
      <c r="E234" s="87"/>
      <c r="F234" s="7" t="str">
        <f>IF(AND(D234="Amina",OR(E234="Manual",E234="Assisted Manual")),A234&amp;"_AZ",IF(AND(D234="Amina",OR(E234="De-Novo Merge",E234="Assisted Merge")),A234&amp;"_SA_AZ",IF(AND(D234="Perry",OR(E234="Manual",E234="Assisted Manual")),A234&amp;"_PB",IF(AND(D234="Perry",OR(E234="De-Novo Merge",E234="Assisted Merge")),A234&amp;"_SA_PB",IF(AND(D234="Gina",OR(E234="Manual",E234="Assisted Manual")),A234&amp;"_GB",IF(AND(D234="Gina",OR(E234="De-Novo Merge",E234="Assisted Merge")),A234&amp;"_SA_GB",IF(AND(D234="Cameron",OR(E234="Manual",E234="Assisted Manual")),A234&amp;"_CA",IF(AND(D234="Cameron",OR(E234="De-Novo Merge",E234="Assisted Merge")),A234&amp;"_SA_CA",IF(AND(D234="Bruno",OR(E234="Manual",E234="Assisted Manual")),A234&amp;"_BD",IF(AND(D234="Bruno",OR(E234="De-Novo Merge",E234="Assisted Merge")),A234&amp;"_SA_BD",IF(AND(D234="Daniel",OR(E234="Manual",E234="Assisted Manual")),A234&amp;"_DR",IF(AND(D234="Daniel",OR(E234="De-Novo Merge",E234="Assisted Merge")),A234&amp;"_SA_DR",IF(AND(D234="Monet",OR(E234="Manual",E234="Assisted Manual")),A234&amp;"_MW",IF(AND(D234="Monet",OR(E234="De-Novo Merge",E234="Assisted Merge")),A234&amp;"_SA_MW",""))))))))))))))</f>
        <v/>
      </c>
      <c r="G234" s="89"/>
      <c r="H234" s="89"/>
      <c r="I234" s="116" t="str">
        <f>IF(AND(NOT(OR(H234="",H234="Ø")),NOT(OR(H235="",H235="Ø"))),"Needs to be Split","")</f>
        <v/>
      </c>
      <c r="J234" s="87" t="s">
        <v>1</v>
      </c>
      <c r="K234" s="116" t="str">
        <f>IF(AND(NOT(OR(H234="Ø",H234="")),I234="Split"),"In Progress",IF(AND(NOT(OR(H234="Ø",H234="")),I234="Needs to be Split"),"Waiting",IF(AND(J234="Review",J235="Review"),"Review",IF(OR(AND(J234="Review",J235="Incomplete"),AND(J234="Incomplete",J235="Review")),"Review",IF(OR(AND(J234="Untraceable",J235="Review"),AND(J234="Review",J235="Untraceable")),"Review",IF(OR(AND(J234="Review",J235="Completed"),AND(J234="Completed",J235="Review")),"Review",IF(OR(AND(J234="Other",J235="Review"),AND(J234="Review",J235="Other")),"Review",IF(OR(AND(J234="Other",J235="Incomplete"),AND(J234="Incomplete",J235="Other")),"Review",IF(OR(AND(J234="Other",J235="Untraceable"),AND(J234="Untraceable",J235="Other")),"Review",IF(OR(AND(J234="Other",J235="Completed"),AND(J234="Completed",J235="Other")),"Review",IF(AND(J234="Waiting",J235="Waiting"),"Waiting",IF(OR(AND(J234="Review",J235="Waiting"),AND(J234="Waiting",J235="Review")),"Waiting",IF(OR(AND(J234="Other",J235="Waiting"),AND(J234="Waiting",J235="Other")),"Waiting",IF(OR(AND(J234="Incomplete",J235="Waiting"),AND(J234="Waiting",J235="Incomplete")),"Waiting",IF(OR(AND(J234="Completed",J235="Waiting"),AND(J234="Waiting",J235="Completed")),"Waiting",IF(OR(J234="In Progress",J235="In Progress"),"In Progress",IF(OR(AND(J234="Completed",J235="Untraceable"),AND(J234="Untraceable",J235="Completed")),"Review",IF(OR(AND(J234="Completed",J235="Incomplete"),AND(J234="Incomplete",J235="Completed")),"Review",IF(OR(AND(J234="Incomplete",J235="Untraceable"),AND(J234="Untraceable",J235="Incomplete")),"Untraceable",IF(AND(NOT(OR(H234="Ø",H234="")),NOT(OR(H235="Ø",H235="")),I234=""),"In Progress",IF(AND(J234="Untraceable",J235="Untraceable"),"Untraceable",IF(AND(NOT(OR(H234="Ø",H234="")),NOT(OR(H235="Ø",H235="")),NOT(OR(I234="Ø",I234="",I234="Split",I234="Needs to be Split"))),"Completed",IF(AND(J234="Incomplete",J235="Incomplete"),"Incomplete",IF(AND(J234="Other",J235="Other"),"Review",IF(AND(J234="Untraceable",J235=""),"Untraceable","")))))))))))))))))))))))))</f>
        <v>Untraceable</v>
      </c>
      <c r="L234" s="116" t="str">
        <f>IF(OR(K234="Untraceable"),"Ignore",IF(OR(K234="Incomplete",K234="Completed"),"Waiting",IF(OR(K234="Waiting",K234="In Progress",K234="Review",K234="Other"),"HOLD","")))</f>
        <v>Ignore</v>
      </c>
      <c r="M234" s="4"/>
      <c r="N234" s="121" t="str">
        <f>IF(OR(K234="Untraceable",K234="Incomplete"),"No",IF(K234="Completed","In Progress",""))</f>
        <v>No</v>
      </c>
      <c r="O234" s="116"/>
    </row>
    <row r="235" spans="1:15" x14ac:dyDescent="0.25">
      <c r="A235" s="116"/>
      <c r="B235" s="116"/>
      <c r="C235" s="116"/>
      <c r="D235" s="87"/>
      <c r="E235" s="87"/>
      <c r="F235" s="7" t="str">
        <f>IF(AND(D235="Amina",OR(E235="Manual",E235="Assisted Manual")),A234&amp;"_AZ",IF(AND(D235="Amina",OR(E235="De-Novo Merge",E235="Assisted Merge")),A234&amp;"_SA_AZ",IF(AND(D235="Perry",OR(E235="Manual",E235="Assisted Manual")),A234&amp;"_PB",IF(AND(D235="Perry",OR(E235="De-Novo Merge",E235="Assisted Merge")),A234&amp;"_SA_PB",IF(AND(D235="Gina",OR(E235="Manual",E235="Assisted Manual")),A234&amp;"_GB",IF(AND(D235="Gina",OR(E235="De-Novo Merge",E235="Assisted Merge")),A234&amp;"_SA_GB",IF(AND(D235="Cameron",OR(E235="Manual",E235="Assisted Manual")),A234&amp;"_CA",IF(AND(D235="Cameron",OR(E235="De-Novo Merge",E235="Assisted Merge")),A234&amp;"_SA_CA",IF(AND(D235="Bruno",OR(E235="Manual",E235="Assisted Manual")),A234&amp;"_BD",IF(AND(D235="Bruno",OR(E235="De-Novo Merge",E235="Assisted Merge")),A234&amp;"_SA_BD",IF(AND(D235="Daniel",OR(E235="Manual",E235="Assisted Manual")),A234&amp;"_DR",IF(AND(D235="Daniel",OR(E235="De-Novo Merge",E235="Assisted Merge")),A234&amp;"_SA_DR",IF(AND(D235="Monet",OR(E235="Manual",E235="Assisted Manual")),A234&amp;"_MW",IF(AND(D235="Monet",OR(E235="De-Novo Merge",E235="Assisted Merge")),A234&amp;"_SA_MW",""))))))))))))))</f>
        <v/>
      </c>
      <c r="G235" s="89"/>
      <c r="H235" s="89"/>
      <c r="I235" s="116"/>
      <c r="J235" s="87" t="str">
        <f>IF(AND(NOT(OR(G235="",G235="Ø")),H235=""),"In Progress",IF(AND(NOT(OR(H235="Ø",H235="")),NOT(OR(G235="Ø",G235=""))),"Completed",IF(AND(NOT(A234=""),NOT(OR(D235="",D235="???")),G235=""),"Waiting",IF(D235="???","Waiting",""))))</f>
        <v/>
      </c>
      <c r="K235" s="116"/>
      <c r="L235" s="116"/>
      <c r="M235" s="4"/>
      <c r="N235" s="121"/>
      <c r="O235" s="116"/>
    </row>
    <row r="236" spans="1:15" x14ac:dyDescent="0.25">
      <c r="A236" s="116" t="s">
        <v>1725</v>
      </c>
      <c r="B236" s="117" t="s">
        <v>1726</v>
      </c>
      <c r="C236" s="116"/>
      <c r="D236" s="87"/>
      <c r="E236" s="87"/>
      <c r="F236" s="7" t="str">
        <f>IF(AND(D236="Amina",OR(E236="Manual",E236="Assisted Manual")),A236&amp;"_AZ",IF(AND(D236="Amina",OR(E236="De-Novo Merge",E236="Assisted Merge")),A236&amp;"_SA_AZ",IF(AND(D236="Perry",OR(E236="Manual",E236="Assisted Manual")),A236&amp;"_PB",IF(AND(D236="Perry",OR(E236="De-Novo Merge",E236="Assisted Merge")),A236&amp;"_SA_PB",IF(AND(D236="Gina",OR(E236="Manual",E236="Assisted Manual")),A236&amp;"_GB",IF(AND(D236="Gina",OR(E236="De-Novo Merge",E236="Assisted Merge")),A236&amp;"_SA_GB",IF(AND(D236="Cameron",OR(E236="Manual",E236="Assisted Manual")),A236&amp;"_CA",IF(AND(D236="Cameron",OR(E236="De-Novo Merge",E236="Assisted Merge")),A236&amp;"_SA_CA",IF(AND(D236="Bruno",OR(E236="Manual",E236="Assisted Manual")),A236&amp;"_BD",IF(AND(D236="Bruno",OR(E236="De-Novo Merge",E236="Assisted Merge")),A236&amp;"_SA_BD",IF(AND(D236="Daniel",OR(E236="Manual",E236="Assisted Manual")),A236&amp;"_DR",IF(AND(D236="Daniel",OR(E236="De-Novo Merge",E236="Assisted Merge")),A236&amp;"_SA_DR",IF(AND(D236="Monet",OR(E236="Manual",E236="Assisted Manual")),A236&amp;"_MW",IF(AND(D236="Monet",OR(E236="De-Novo Merge",E236="Assisted Merge")),A236&amp;"_SA_MW",""))))))))))))))</f>
        <v/>
      </c>
      <c r="G236" s="89"/>
      <c r="H236" s="89"/>
      <c r="I236" s="116" t="str">
        <f>IF(AND(NOT(OR(H236="",H236="Ø")),NOT(OR(H237="",H237="Ø"))),"Needs to be Split","")</f>
        <v/>
      </c>
      <c r="J236" s="87" t="s">
        <v>1</v>
      </c>
      <c r="K236" s="116" t="str">
        <f>IF(AND(NOT(OR(H236="Ø",H236="")),I236="Split"),"In Progress",IF(AND(NOT(OR(H236="Ø",H236="")),I236="Needs to be Split"),"Waiting",IF(AND(J236="Review",J237="Review"),"Review",IF(OR(AND(J236="Review",J237="Incomplete"),AND(J236="Incomplete",J237="Review")),"Review",IF(OR(AND(J236="Untraceable",J237="Review"),AND(J236="Review",J237="Untraceable")),"Review",IF(OR(AND(J236="Review",J237="Completed"),AND(J236="Completed",J237="Review")),"Review",IF(OR(AND(J236="Other",J237="Review"),AND(J236="Review",J237="Other")),"Review",IF(OR(AND(J236="Other",J237="Incomplete"),AND(J236="Incomplete",J237="Other")),"Review",IF(OR(AND(J236="Other",J237="Untraceable"),AND(J236="Untraceable",J237="Other")),"Review",IF(OR(AND(J236="Other",J237="Completed"),AND(J236="Completed",J237="Other")),"Review",IF(AND(J236="Waiting",J237="Waiting"),"Waiting",IF(OR(AND(J236="Review",J237="Waiting"),AND(J236="Waiting",J237="Review")),"Waiting",IF(OR(AND(J236="Other",J237="Waiting"),AND(J236="Waiting",J237="Other")),"Waiting",IF(OR(AND(J236="Incomplete",J237="Waiting"),AND(J236="Waiting",J237="Incomplete")),"Waiting",IF(OR(AND(J236="Completed",J237="Waiting"),AND(J236="Waiting",J237="Completed")),"Waiting",IF(OR(J236="In Progress",J237="In Progress"),"In Progress",IF(OR(AND(J236="Completed",J237="Untraceable"),AND(J236="Untraceable",J237="Completed")),"Review",IF(OR(AND(J236="Completed",J237="Incomplete"),AND(J236="Incomplete",J237="Completed")),"Review",IF(OR(AND(J236="Incomplete",J237="Untraceable"),AND(J236="Untraceable",J237="Incomplete")),"Untraceable",IF(AND(NOT(OR(H236="Ø",H236="")),NOT(OR(H237="Ø",H237="")),I236=""),"In Progress",IF(AND(J236="Untraceable",J237="Untraceable"),"Untraceable",IF(AND(NOT(OR(H236="Ø",H236="")),NOT(OR(H237="Ø",H237="")),NOT(OR(I236="Ø",I236="",I236="Split",I236="Needs to be Split"))),"Completed",IF(AND(J236="Incomplete",J237="Incomplete"),"Incomplete",IF(AND(J236="Other",J237="Other"),"Review",IF(AND(J236="Untraceable",J237=""),"Untraceable","")))))))))))))))))))))))))</f>
        <v>Untraceable</v>
      </c>
      <c r="L236" s="116" t="str">
        <f>IF(OR(K236="Untraceable"),"Ignore",IF(OR(K236="Incomplete",K236="Completed"),"Waiting",IF(OR(K236="Waiting",K236="In Progress",K236="Review",K236="Other"),"HOLD","")))</f>
        <v>Ignore</v>
      </c>
      <c r="M236" s="4"/>
      <c r="N236" s="121" t="str">
        <f>IF(OR(K236="Untraceable",K236="Incomplete"),"No",IF(K236="Completed","In Progress",""))</f>
        <v>No</v>
      </c>
      <c r="O236" s="116"/>
    </row>
    <row r="237" spans="1:15" x14ac:dyDescent="0.25">
      <c r="A237" s="116"/>
      <c r="B237" s="116"/>
      <c r="C237" s="116"/>
      <c r="D237" s="87"/>
      <c r="E237" s="87"/>
      <c r="F237" s="7" t="str">
        <f>IF(AND(D237="Amina",OR(E237="Manual",E237="Assisted Manual")),A236&amp;"_AZ",IF(AND(D237="Amina",OR(E237="De-Novo Merge",E237="Assisted Merge")),A236&amp;"_SA_AZ",IF(AND(D237="Perry",OR(E237="Manual",E237="Assisted Manual")),A236&amp;"_PB",IF(AND(D237="Perry",OR(E237="De-Novo Merge",E237="Assisted Merge")),A236&amp;"_SA_PB",IF(AND(D237="Gina",OR(E237="Manual",E237="Assisted Manual")),A236&amp;"_GB",IF(AND(D237="Gina",OR(E237="De-Novo Merge",E237="Assisted Merge")),A236&amp;"_SA_GB",IF(AND(D237="Cameron",OR(E237="Manual",E237="Assisted Manual")),A236&amp;"_CA",IF(AND(D237="Cameron",OR(E237="De-Novo Merge",E237="Assisted Merge")),A236&amp;"_SA_CA",IF(AND(D237="Bruno",OR(E237="Manual",E237="Assisted Manual")),A236&amp;"_BD",IF(AND(D237="Bruno",OR(E237="De-Novo Merge",E237="Assisted Merge")),A236&amp;"_SA_BD",IF(AND(D237="Daniel",OR(E237="Manual",E237="Assisted Manual")),A236&amp;"_DR",IF(AND(D237="Daniel",OR(E237="De-Novo Merge",E237="Assisted Merge")),A236&amp;"_SA_DR",IF(AND(D237="Monet",OR(E237="Manual",E237="Assisted Manual")),A236&amp;"_MW",IF(AND(D237="Monet",OR(E237="De-Novo Merge",E237="Assisted Merge")),A236&amp;"_SA_MW",""))))))))))))))</f>
        <v/>
      </c>
      <c r="G237" s="89"/>
      <c r="H237" s="89"/>
      <c r="I237" s="116"/>
      <c r="J237" s="87" t="str">
        <f>IF(AND(NOT(OR(G237="",G237="Ø")),H237=""),"In Progress",IF(AND(NOT(OR(H237="Ø",H237="")),NOT(OR(G237="Ø",G237=""))),"Completed",IF(AND(NOT(A236=""),NOT(OR(D237="",D237="???")),G237=""),"Waiting",IF(D237="???","Waiting",""))))</f>
        <v/>
      </c>
      <c r="K237" s="116"/>
      <c r="L237" s="116"/>
      <c r="M237" s="4"/>
      <c r="N237" s="121"/>
      <c r="O237" s="116"/>
    </row>
    <row r="238" spans="1:15" x14ac:dyDescent="0.25">
      <c r="A238" s="116" t="s">
        <v>1727</v>
      </c>
      <c r="B238" s="117" t="s">
        <v>1728</v>
      </c>
      <c r="C238" s="116"/>
      <c r="D238" s="87"/>
      <c r="E238" s="87"/>
      <c r="F238" s="7" t="str">
        <f>IF(AND(D238="Amina",OR(E238="Manual",E238="Assisted Manual")),A238&amp;"_AZ",IF(AND(D238="Amina",OR(E238="De-Novo Merge",E238="Assisted Merge")),A238&amp;"_SA_AZ",IF(AND(D238="Perry",OR(E238="Manual",E238="Assisted Manual")),A238&amp;"_PB",IF(AND(D238="Perry",OR(E238="De-Novo Merge",E238="Assisted Merge")),A238&amp;"_SA_PB",IF(AND(D238="Gina",OR(E238="Manual",E238="Assisted Manual")),A238&amp;"_GB",IF(AND(D238="Gina",OR(E238="De-Novo Merge",E238="Assisted Merge")),A238&amp;"_SA_GB",IF(AND(D238="Cameron",OR(E238="Manual",E238="Assisted Manual")),A238&amp;"_CA",IF(AND(D238="Cameron",OR(E238="De-Novo Merge",E238="Assisted Merge")),A238&amp;"_SA_CA",IF(AND(D238="Bruno",OR(E238="Manual",E238="Assisted Manual")),A238&amp;"_BD",IF(AND(D238="Bruno",OR(E238="De-Novo Merge",E238="Assisted Merge")),A238&amp;"_SA_BD",IF(AND(D238="Daniel",OR(E238="Manual",E238="Assisted Manual")),A238&amp;"_DR",IF(AND(D238="Daniel",OR(E238="De-Novo Merge",E238="Assisted Merge")),A238&amp;"_SA_DR",IF(AND(D238="Monet",OR(E238="Manual",E238="Assisted Manual")),A238&amp;"_MW",IF(AND(D238="Monet",OR(E238="De-Novo Merge",E238="Assisted Merge")),A238&amp;"_SA_MW",""))))))))))))))</f>
        <v/>
      </c>
      <c r="G238" s="89"/>
      <c r="H238" s="89"/>
      <c r="I238" s="116" t="str">
        <f>IF(AND(NOT(OR(H238="",H238="Ø")),NOT(OR(H239="",H239="Ø"))),"Needs to be Split","")</f>
        <v/>
      </c>
      <c r="J238" s="87" t="s">
        <v>1</v>
      </c>
      <c r="K238" s="116" t="str">
        <f>IF(AND(NOT(OR(H238="Ø",H238="")),I238="Split"),"In Progress",IF(AND(NOT(OR(H238="Ø",H238="")),I238="Needs to be Split"),"Waiting",IF(AND(J238="Review",J239="Review"),"Review",IF(OR(AND(J238="Review",J239="Incomplete"),AND(J238="Incomplete",J239="Review")),"Review",IF(OR(AND(J238="Untraceable",J239="Review"),AND(J238="Review",J239="Untraceable")),"Review",IF(OR(AND(J238="Review",J239="Completed"),AND(J238="Completed",J239="Review")),"Review",IF(OR(AND(J238="Other",J239="Review"),AND(J238="Review",J239="Other")),"Review",IF(OR(AND(J238="Other",J239="Incomplete"),AND(J238="Incomplete",J239="Other")),"Review",IF(OR(AND(J238="Other",J239="Untraceable"),AND(J238="Untraceable",J239="Other")),"Review",IF(OR(AND(J238="Other",J239="Completed"),AND(J238="Completed",J239="Other")),"Review",IF(AND(J238="Waiting",J239="Waiting"),"Waiting",IF(OR(AND(J238="Review",J239="Waiting"),AND(J238="Waiting",J239="Review")),"Waiting",IF(OR(AND(J238="Other",J239="Waiting"),AND(J238="Waiting",J239="Other")),"Waiting",IF(OR(AND(J238="Incomplete",J239="Waiting"),AND(J238="Waiting",J239="Incomplete")),"Waiting",IF(OR(AND(J238="Completed",J239="Waiting"),AND(J238="Waiting",J239="Completed")),"Waiting",IF(OR(J238="In Progress",J239="In Progress"),"In Progress",IF(OR(AND(J238="Completed",J239="Untraceable"),AND(J238="Untraceable",J239="Completed")),"Review",IF(OR(AND(J238="Completed",J239="Incomplete"),AND(J238="Incomplete",J239="Completed")),"Review",IF(OR(AND(J238="Incomplete",J239="Untraceable"),AND(J238="Untraceable",J239="Incomplete")),"Untraceable",IF(AND(NOT(OR(H238="Ø",H238="")),NOT(OR(H239="Ø",H239="")),I238=""),"In Progress",IF(AND(J238="Untraceable",J239="Untraceable"),"Untraceable",IF(AND(NOT(OR(H238="Ø",H238="")),NOT(OR(H239="Ø",H239="")),NOT(OR(I238="Ø",I238="",I238="Split",I238="Needs to be Split"))),"Completed",IF(AND(J238="Incomplete",J239="Incomplete"),"Incomplete",IF(AND(J238="Other",J239="Other"),"Review",IF(AND(J238="Untraceable",J239=""),"Untraceable","")))))))))))))))))))))))))</f>
        <v>Untraceable</v>
      </c>
      <c r="L238" s="116" t="str">
        <f>IF(OR(K238="Untraceable"),"Ignore",IF(OR(K238="Incomplete",K238="Completed"),"Waiting",IF(OR(K238="Waiting",K238="In Progress",K238="Review",K238="Other"),"HOLD","")))</f>
        <v>Ignore</v>
      </c>
      <c r="M238" s="4"/>
      <c r="N238" s="121" t="str">
        <f>IF(OR(K238="Untraceable",K238="Incomplete"),"No",IF(K238="Completed","In Progress",""))</f>
        <v>No</v>
      </c>
      <c r="O238" s="116"/>
    </row>
    <row r="239" spans="1:15" x14ac:dyDescent="0.25">
      <c r="A239" s="116"/>
      <c r="B239" s="116"/>
      <c r="C239" s="116"/>
      <c r="D239" s="87"/>
      <c r="E239" s="87"/>
      <c r="F239" s="7" t="str">
        <f>IF(AND(D239="Amina",OR(E239="Manual",E239="Assisted Manual")),A238&amp;"_AZ",IF(AND(D239="Amina",OR(E239="De-Novo Merge",E239="Assisted Merge")),A238&amp;"_SA_AZ",IF(AND(D239="Perry",OR(E239="Manual",E239="Assisted Manual")),A238&amp;"_PB",IF(AND(D239="Perry",OR(E239="De-Novo Merge",E239="Assisted Merge")),A238&amp;"_SA_PB",IF(AND(D239="Gina",OR(E239="Manual",E239="Assisted Manual")),A238&amp;"_GB",IF(AND(D239="Gina",OR(E239="De-Novo Merge",E239="Assisted Merge")),A238&amp;"_SA_GB",IF(AND(D239="Cameron",OR(E239="Manual",E239="Assisted Manual")),A238&amp;"_CA",IF(AND(D239="Cameron",OR(E239="De-Novo Merge",E239="Assisted Merge")),A238&amp;"_SA_CA",IF(AND(D239="Bruno",OR(E239="Manual",E239="Assisted Manual")),A238&amp;"_BD",IF(AND(D239="Bruno",OR(E239="De-Novo Merge",E239="Assisted Merge")),A238&amp;"_SA_BD",IF(AND(D239="Daniel",OR(E239="Manual",E239="Assisted Manual")),A238&amp;"_DR",IF(AND(D239="Daniel",OR(E239="De-Novo Merge",E239="Assisted Merge")),A238&amp;"_SA_DR",IF(AND(D239="Monet",OR(E239="Manual",E239="Assisted Manual")),A238&amp;"_MW",IF(AND(D239="Monet",OR(E239="De-Novo Merge",E239="Assisted Merge")),A238&amp;"_SA_MW",""))))))))))))))</f>
        <v/>
      </c>
      <c r="G239" s="89"/>
      <c r="H239" s="89"/>
      <c r="I239" s="116"/>
      <c r="J239" s="87" t="str">
        <f>IF(AND(NOT(OR(G239="",G239="Ø")),H239=""),"In Progress",IF(AND(NOT(OR(H239="Ø",H239="")),NOT(OR(G239="Ø",G239=""))),"Completed",IF(AND(NOT(A238=""),NOT(OR(D239="",D239="???")),G239=""),"Waiting",IF(D239="???","Waiting",""))))</f>
        <v/>
      </c>
      <c r="K239" s="116"/>
      <c r="L239" s="116"/>
      <c r="M239" s="4"/>
      <c r="N239" s="121"/>
      <c r="O239" s="116"/>
    </row>
    <row r="240" spans="1:15" x14ac:dyDescent="0.25">
      <c r="A240" s="116" t="s">
        <v>1729</v>
      </c>
      <c r="B240" s="117" t="s">
        <v>1730</v>
      </c>
      <c r="C240" s="116"/>
      <c r="D240" s="87"/>
      <c r="E240" s="87"/>
      <c r="F240" s="7" t="str">
        <f>IF(AND(D240="Amina",OR(E240="Manual",E240="Assisted Manual")),A240&amp;"_AZ",IF(AND(D240="Amina",OR(E240="De-Novo Merge",E240="Assisted Merge")),A240&amp;"_SA_AZ",IF(AND(D240="Perry",OR(E240="Manual",E240="Assisted Manual")),A240&amp;"_PB",IF(AND(D240="Perry",OR(E240="De-Novo Merge",E240="Assisted Merge")),A240&amp;"_SA_PB",IF(AND(D240="Gina",OR(E240="Manual",E240="Assisted Manual")),A240&amp;"_GB",IF(AND(D240="Gina",OR(E240="De-Novo Merge",E240="Assisted Merge")),A240&amp;"_SA_GB",IF(AND(D240="Cameron",OR(E240="Manual",E240="Assisted Manual")),A240&amp;"_CA",IF(AND(D240="Cameron",OR(E240="De-Novo Merge",E240="Assisted Merge")),A240&amp;"_SA_CA",IF(AND(D240="Bruno",OR(E240="Manual",E240="Assisted Manual")),A240&amp;"_BD",IF(AND(D240="Bruno",OR(E240="De-Novo Merge",E240="Assisted Merge")),A240&amp;"_SA_BD",IF(AND(D240="Daniel",OR(E240="Manual",E240="Assisted Manual")),A240&amp;"_DR",IF(AND(D240="Daniel",OR(E240="De-Novo Merge",E240="Assisted Merge")),A240&amp;"_SA_DR",IF(AND(D240="Monet",OR(E240="Manual",E240="Assisted Manual")),A240&amp;"_MW",IF(AND(D240="Monet",OR(E240="De-Novo Merge",E240="Assisted Merge")),A240&amp;"_SA_MW",""))))))))))))))</f>
        <v/>
      </c>
      <c r="G240" s="89"/>
      <c r="H240" s="89"/>
      <c r="I240" s="116" t="str">
        <f>IF(AND(NOT(OR(H240="",H240="Ø")),NOT(OR(H241="",H241="Ø"))),"Needs to be Split","")</f>
        <v/>
      </c>
      <c r="J240" s="87" t="s">
        <v>1</v>
      </c>
      <c r="K240" s="116" t="str">
        <f>IF(AND(NOT(OR(H240="Ø",H240="")),I240="Split"),"In Progress",IF(AND(NOT(OR(H240="Ø",H240="")),I240="Needs to be Split"),"Waiting",IF(AND(J240="Review",J241="Review"),"Review",IF(OR(AND(J240="Review",J241="Incomplete"),AND(J240="Incomplete",J241="Review")),"Review",IF(OR(AND(J240="Untraceable",J241="Review"),AND(J240="Review",J241="Untraceable")),"Review",IF(OR(AND(J240="Review",J241="Completed"),AND(J240="Completed",J241="Review")),"Review",IF(OR(AND(J240="Other",J241="Review"),AND(J240="Review",J241="Other")),"Review",IF(OR(AND(J240="Other",J241="Incomplete"),AND(J240="Incomplete",J241="Other")),"Review",IF(OR(AND(J240="Other",J241="Untraceable"),AND(J240="Untraceable",J241="Other")),"Review",IF(OR(AND(J240="Other",J241="Completed"),AND(J240="Completed",J241="Other")),"Review",IF(AND(J240="Waiting",J241="Waiting"),"Waiting",IF(OR(AND(J240="Review",J241="Waiting"),AND(J240="Waiting",J241="Review")),"Waiting",IF(OR(AND(J240="Other",J241="Waiting"),AND(J240="Waiting",J241="Other")),"Waiting",IF(OR(AND(J240="Incomplete",J241="Waiting"),AND(J240="Waiting",J241="Incomplete")),"Waiting",IF(OR(AND(J240="Completed",J241="Waiting"),AND(J240="Waiting",J241="Completed")),"Waiting",IF(OR(J240="In Progress",J241="In Progress"),"In Progress",IF(OR(AND(J240="Completed",J241="Untraceable"),AND(J240="Untraceable",J241="Completed")),"Review",IF(OR(AND(J240="Completed",J241="Incomplete"),AND(J240="Incomplete",J241="Completed")),"Review",IF(OR(AND(J240="Incomplete",J241="Untraceable"),AND(J240="Untraceable",J241="Incomplete")),"Untraceable",IF(AND(NOT(OR(H240="Ø",H240="")),NOT(OR(H241="Ø",H241="")),I240=""),"In Progress",IF(AND(J240="Untraceable",J241="Untraceable"),"Untraceable",IF(AND(NOT(OR(H240="Ø",H240="")),NOT(OR(H241="Ø",H241="")),NOT(OR(I240="Ø",I240="",I240="Split",I240="Needs to be Split"))),"Completed",IF(AND(J240="Incomplete",J241="Incomplete"),"Incomplete",IF(AND(J240="Other",J241="Other"),"Review",IF(AND(J240="Untraceable",J241=""),"Untraceable","")))))))))))))))))))))))))</f>
        <v>Untraceable</v>
      </c>
      <c r="L240" s="116" t="str">
        <f>IF(OR(K240="Untraceable"),"Ignore",IF(OR(K240="Incomplete",K240="Completed"),"Waiting",IF(OR(K240="Waiting",K240="In Progress",K240="Review",K240="Other"),"HOLD","")))</f>
        <v>Ignore</v>
      </c>
      <c r="M240" s="4"/>
      <c r="N240" s="121" t="str">
        <f>IF(OR(K240="Untraceable",K240="Incomplete"),"No",IF(K240="Completed","In Progress",""))</f>
        <v>No</v>
      </c>
      <c r="O240" s="116"/>
    </row>
    <row r="241" spans="1:15" x14ac:dyDescent="0.25">
      <c r="A241" s="116"/>
      <c r="B241" s="116"/>
      <c r="C241" s="116"/>
      <c r="D241" s="87"/>
      <c r="E241" s="87"/>
      <c r="F241" s="7" t="str">
        <f>IF(AND(D241="Amina",OR(E241="Manual",E241="Assisted Manual")),A240&amp;"_AZ",IF(AND(D241="Amina",OR(E241="De-Novo Merge",E241="Assisted Merge")),A240&amp;"_SA_AZ",IF(AND(D241="Perry",OR(E241="Manual",E241="Assisted Manual")),A240&amp;"_PB",IF(AND(D241="Perry",OR(E241="De-Novo Merge",E241="Assisted Merge")),A240&amp;"_SA_PB",IF(AND(D241="Gina",OR(E241="Manual",E241="Assisted Manual")),A240&amp;"_GB",IF(AND(D241="Gina",OR(E241="De-Novo Merge",E241="Assisted Merge")),A240&amp;"_SA_GB",IF(AND(D241="Cameron",OR(E241="Manual",E241="Assisted Manual")),A240&amp;"_CA",IF(AND(D241="Cameron",OR(E241="De-Novo Merge",E241="Assisted Merge")),A240&amp;"_SA_CA",IF(AND(D241="Bruno",OR(E241="Manual",E241="Assisted Manual")),A240&amp;"_BD",IF(AND(D241="Bruno",OR(E241="De-Novo Merge",E241="Assisted Merge")),A240&amp;"_SA_BD",IF(AND(D241="Daniel",OR(E241="Manual",E241="Assisted Manual")),A240&amp;"_DR",IF(AND(D241="Daniel",OR(E241="De-Novo Merge",E241="Assisted Merge")),A240&amp;"_SA_DR",IF(AND(D241="Monet",OR(E241="Manual",E241="Assisted Manual")),A240&amp;"_MW",IF(AND(D241="Monet",OR(E241="De-Novo Merge",E241="Assisted Merge")),A240&amp;"_SA_MW",""))))))))))))))</f>
        <v/>
      </c>
      <c r="G241" s="89"/>
      <c r="H241" s="89"/>
      <c r="I241" s="116"/>
      <c r="J241" s="87" t="str">
        <f>IF(AND(NOT(OR(G241="",G241="Ø")),H241=""),"In Progress",IF(AND(NOT(OR(H241="Ø",H241="")),NOT(OR(G241="Ø",G241=""))),"Completed",IF(AND(NOT(A240=""),NOT(OR(D241="",D241="???")),G241=""),"Waiting",IF(D241="???","Waiting",""))))</f>
        <v/>
      </c>
      <c r="K241" s="116"/>
      <c r="L241" s="116"/>
      <c r="M241" s="4"/>
      <c r="N241" s="121"/>
      <c r="O241" s="116"/>
    </row>
    <row r="242" spans="1:15" x14ac:dyDescent="0.25">
      <c r="A242" s="116" t="s">
        <v>1731</v>
      </c>
      <c r="B242" s="117" t="s">
        <v>1732</v>
      </c>
      <c r="C242" s="116"/>
      <c r="D242" s="87"/>
      <c r="E242" s="87"/>
      <c r="F242" s="7" t="str">
        <f>IF(AND(D242="Amina",OR(E242="Manual",E242="Assisted Manual")),A242&amp;"_AZ",IF(AND(D242="Amina",OR(E242="De-Novo Merge",E242="Assisted Merge")),A242&amp;"_SA_AZ",IF(AND(D242="Perry",OR(E242="Manual",E242="Assisted Manual")),A242&amp;"_PB",IF(AND(D242="Perry",OR(E242="De-Novo Merge",E242="Assisted Merge")),A242&amp;"_SA_PB",IF(AND(D242="Gina",OR(E242="Manual",E242="Assisted Manual")),A242&amp;"_GB",IF(AND(D242="Gina",OR(E242="De-Novo Merge",E242="Assisted Merge")),A242&amp;"_SA_GB",IF(AND(D242="Cameron",OR(E242="Manual",E242="Assisted Manual")),A242&amp;"_CA",IF(AND(D242="Cameron",OR(E242="De-Novo Merge",E242="Assisted Merge")),A242&amp;"_SA_CA",IF(AND(D242="Bruno",OR(E242="Manual",E242="Assisted Manual")),A242&amp;"_BD",IF(AND(D242="Bruno",OR(E242="De-Novo Merge",E242="Assisted Merge")),A242&amp;"_SA_BD",IF(AND(D242="Daniel",OR(E242="Manual",E242="Assisted Manual")),A242&amp;"_DR",IF(AND(D242="Daniel",OR(E242="De-Novo Merge",E242="Assisted Merge")),A242&amp;"_SA_DR",IF(AND(D242="Monet",OR(E242="Manual",E242="Assisted Manual")),A242&amp;"_MW",IF(AND(D242="Monet",OR(E242="De-Novo Merge",E242="Assisted Merge")),A242&amp;"_SA_MW",""))))))))))))))</f>
        <v/>
      </c>
      <c r="G242" s="89"/>
      <c r="H242" s="89"/>
      <c r="I242" s="116" t="str">
        <f>IF(AND(NOT(OR(H242="",H242="Ø")),NOT(OR(H243="",H243="Ø"))),"Needs to be Split","")</f>
        <v/>
      </c>
      <c r="J242" s="87" t="s">
        <v>1</v>
      </c>
      <c r="K242" s="116" t="str">
        <f>IF(AND(NOT(OR(H242="Ø",H242="")),I242="Split"),"In Progress",IF(AND(NOT(OR(H242="Ø",H242="")),I242="Needs to be Split"),"Waiting",IF(AND(J242="Review",J243="Review"),"Review",IF(OR(AND(J242="Review",J243="Incomplete"),AND(J242="Incomplete",J243="Review")),"Review",IF(OR(AND(J242="Untraceable",J243="Review"),AND(J242="Review",J243="Untraceable")),"Review",IF(OR(AND(J242="Review",J243="Completed"),AND(J242="Completed",J243="Review")),"Review",IF(OR(AND(J242="Other",J243="Review"),AND(J242="Review",J243="Other")),"Review",IF(OR(AND(J242="Other",J243="Incomplete"),AND(J242="Incomplete",J243="Other")),"Review",IF(OR(AND(J242="Other",J243="Untraceable"),AND(J242="Untraceable",J243="Other")),"Review",IF(OR(AND(J242="Other",J243="Completed"),AND(J242="Completed",J243="Other")),"Review",IF(AND(J242="Waiting",J243="Waiting"),"Waiting",IF(OR(AND(J242="Review",J243="Waiting"),AND(J242="Waiting",J243="Review")),"Waiting",IF(OR(AND(J242="Other",J243="Waiting"),AND(J242="Waiting",J243="Other")),"Waiting",IF(OR(AND(J242="Incomplete",J243="Waiting"),AND(J242="Waiting",J243="Incomplete")),"Waiting",IF(OR(AND(J242="Completed",J243="Waiting"),AND(J242="Waiting",J243="Completed")),"Waiting",IF(OR(J242="In Progress",J243="In Progress"),"In Progress",IF(OR(AND(J242="Completed",J243="Untraceable"),AND(J242="Untraceable",J243="Completed")),"Review",IF(OR(AND(J242="Completed",J243="Incomplete"),AND(J242="Incomplete",J243="Completed")),"Review",IF(OR(AND(J242="Incomplete",J243="Untraceable"),AND(J242="Untraceable",J243="Incomplete")),"Untraceable",IF(AND(NOT(OR(H242="Ø",H242="")),NOT(OR(H243="Ø",H243="")),I242=""),"In Progress",IF(AND(J242="Untraceable",J243="Untraceable"),"Untraceable",IF(AND(NOT(OR(H242="Ø",H242="")),NOT(OR(H243="Ø",H243="")),NOT(OR(I242="Ø",I242="",I242="Split",I242="Needs to be Split"))),"Completed",IF(AND(J242="Incomplete",J243="Incomplete"),"Incomplete",IF(AND(J242="Other",J243="Other"),"Review",IF(AND(J242="Untraceable",J243=""),"Untraceable","")))))))))))))))))))))))))</f>
        <v>Untraceable</v>
      </c>
      <c r="L242" s="116" t="str">
        <f>IF(OR(K242="Untraceable"),"Ignore",IF(OR(K242="Incomplete",K242="Completed"),"Waiting",IF(OR(K242="Waiting",K242="In Progress",K242="Review",K242="Other"),"HOLD","")))</f>
        <v>Ignore</v>
      </c>
      <c r="M242" s="4"/>
      <c r="N242" s="121" t="str">
        <f>IF(OR(K242="Untraceable",K242="Incomplete"),"No",IF(K242="Completed","In Progress",""))</f>
        <v>No</v>
      </c>
      <c r="O242" s="116"/>
    </row>
    <row r="243" spans="1:15" x14ac:dyDescent="0.25">
      <c r="A243" s="116"/>
      <c r="B243" s="116"/>
      <c r="C243" s="116"/>
      <c r="D243" s="87"/>
      <c r="E243" s="87"/>
      <c r="F243" s="7" t="str">
        <f>IF(AND(D243="Amina",OR(E243="Manual",E243="Assisted Manual")),A242&amp;"_AZ",IF(AND(D243="Amina",OR(E243="De-Novo Merge",E243="Assisted Merge")),A242&amp;"_SA_AZ",IF(AND(D243="Perry",OR(E243="Manual",E243="Assisted Manual")),A242&amp;"_PB",IF(AND(D243="Perry",OR(E243="De-Novo Merge",E243="Assisted Merge")),A242&amp;"_SA_PB",IF(AND(D243="Gina",OR(E243="Manual",E243="Assisted Manual")),A242&amp;"_GB",IF(AND(D243="Gina",OR(E243="De-Novo Merge",E243="Assisted Merge")),A242&amp;"_SA_GB",IF(AND(D243="Cameron",OR(E243="Manual",E243="Assisted Manual")),A242&amp;"_CA",IF(AND(D243="Cameron",OR(E243="De-Novo Merge",E243="Assisted Merge")),A242&amp;"_SA_CA",IF(AND(D243="Bruno",OR(E243="Manual",E243="Assisted Manual")),A242&amp;"_BD",IF(AND(D243="Bruno",OR(E243="De-Novo Merge",E243="Assisted Merge")),A242&amp;"_SA_BD",IF(AND(D243="Daniel",OR(E243="Manual",E243="Assisted Manual")),A242&amp;"_DR",IF(AND(D243="Daniel",OR(E243="De-Novo Merge",E243="Assisted Merge")),A242&amp;"_SA_DR",IF(AND(D243="Monet",OR(E243="Manual",E243="Assisted Manual")),A242&amp;"_MW",IF(AND(D243="Monet",OR(E243="De-Novo Merge",E243="Assisted Merge")),A242&amp;"_SA_MW",""))))))))))))))</f>
        <v/>
      </c>
      <c r="G243" s="89"/>
      <c r="H243" s="89"/>
      <c r="I243" s="116"/>
      <c r="J243" s="87" t="str">
        <f>IF(AND(NOT(OR(G243="",G243="Ø")),H243=""),"In Progress",IF(AND(NOT(OR(H243="Ø",H243="")),NOT(OR(G243="Ø",G243=""))),"Completed",IF(AND(NOT(A242=""),NOT(OR(D243="",D243="???")),G243=""),"Waiting",IF(D243="???","Waiting",""))))</f>
        <v/>
      </c>
      <c r="K243" s="116"/>
      <c r="L243" s="116"/>
      <c r="M243" s="4"/>
      <c r="N243" s="121"/>
      <c r="O243" s="116"/>
    </row>
    <row r="244" spans="1:15" x14ac:dyDescent="0.25">
      <c r="A244" s="116" t="s">
        <v>1733</v>
      </c>
      <c r="B244" s="117" t="s">
        <v>1734</v>
      </c>
      <c r="C244" s="116"/>
      <c r="D244" s="87"/>
      <c r="E244" s="87"/>
      <c r="F244" s="7" t="str">
        <f>IF(AND(D244="Amina",OR(E244="Manual",E244="Assisted Manual")),A244&amp;"_AZ",IF(AND(D244="Amina",OR(E244="De-Novo Merge",E244="Assisted Merge")),A244&amp;"_SA_AZ",IF(AND(D244="Perry",OR(E244="Manual",E244="Assisted Manual")),A244&amp;"_PB",IF(AND(D244="Perry",OR(E244="De-Novo Merge",E244="Assisted Merge")),A244&amp;"_SA_PB",IF(AND(D244="Gina",OR(E244="Manual",E244="Assisted Manual")),A244&amp;"_GB",IF(AND(D244="Gina",OR(E244="De-Novo Merge",E244="Assisted Merge")),A244&amp;"_SA_GB",IF(AND(D244="Cameron",OR(E244="Manual",E244="Assisted Manual")),A244&amp;"_CA",IF(AND(D244="Cameron",OR(E244="De-Novo Merge",E244="Assisted Merge")),A244&amp;"_SA_CA",IF(AND(D244="Bruno",OR(E244="Manual",E244="Assisted Manual")),A244&amp;"_BD",IF(AND(D244="Bruno",OR(E244="De-Novo Merge",E244="Assisted Merge")),A244&amp;"_SA_BD",IF(AND(D244="Daniel",OR(E244="Manual",E244="Assisted Manual")),A244&amp;"_DR",IF(AND(D244="Daniel",OR(E244="De-Novo Merge",E244="Assisted Merge")),A244&amp;"_SA_DR",IF(AND(D244="Monet",OR(E244="Manual",E244="Assisted Manual")),A244&amp;"_MW",IF(AND(D244="Monet",OR(E244="De-Novo Merge",E244="Assisted Merge")),A244&amp;"_SA_MW",""))))))))))))))</f>
        <v/>
      </c>
      <c r="G244" s="89"/>
      <c r="H244" s="89"/>
      <c r="I244" s="116" t="str">
        <f>IF(AND(NOT(OR(H244="",H244="Ø")),NOT(OR(H245="",H245="Ø"))),"Needs to be Split","")</f>
        <v/>
      </c>
      <c r="J244" s="87" t="s">
        <v>1</v>
      </c>
      <c r="K244" s="116" t="str">
        <f>IF(AND(NOT(OR(H244="Ø",H244="")),I244="Split"),"In Progress",IF(AND(NOT(OR(H244="Ø",H244="")),I244="Needs to be Split"),"Waiting",IF(AND(J244="Review",J245="Review"),"Review",IF(OR(AND(J244="Review",J245="Incomplete"),AND(J244="Incomplete",J245="Review")),"Review",IF(OR(AND(J244="Untraceable",J245="Review"),AND(J244="Review",J245="Untraceable")),"Review",IF(OR(AND(J244="Review",J245="Completed"),AND(J244="Completed",J245="Review")),"Review",IF(OR(AND(J244="Other",J245="Review"),AND(J244="Review",J245="Other")),"Review",IF(OR(AND(J244="Other",J245="Incomplete"),AND(J244="Incomplete",J245="Other")),"Review",IF(OR(AND(J244="Other",J245="Untraceable"),AND(J244="Untraceable",J245="Other")),"Review",IF(OR(AND(J244="Other",J245="Completed"),AND(J244="Completed",J245="Other")),"Review",IF(AND(J244="Waiting",J245="Waiting"),"Waiting",IF(OR(AND(J244="Review",J245="Waiting"),AND(J244="Waiting",J245="Review")),"Waiting",IF(OR(AND(J244="Other",J245="Waiting"),AND(J244="Waiting",J245="Other")),"Waiting",IF(OR(AND(J244="Incomplete",J245="Waiting"),AND(J244="Waiting",J245="Incomplete")),"Waiting",IF(OR(AND(J244="Completed",J245="Waiting"),AND(J244="Waiting",J245="Completed")),"Waiting",IF(OR(J244="In Progress",J245="In Progress"),"In Progress",IF(OR(AND(J244="Completed",J245="Untraceable"),AND(J244="Untraceable",J245="Completed")),"Review",IF(OR(AND(J244="Completed",J245="Incomplete"),AND(J244="Incomplete",J245="Completed")),"Review",IF(OR(AND(J244="Incomplete",J245="Untraceable"),AND(J244="Untraceable",J245="Incomplete")),"Untraceable",IF(AND(NOT(OR(H244="Ø",H244="")),NOT(OR(H245="Ø",H245="")),I244=""),"In Progress",IF(AND(J244="Untraceable",J245="Untraceable"),"Untraceable",IF(AND(NOT(OR(H244="Ø",H244="")),NOT(OR(H245="Ø",H245="")),NOT(OR(I244="Ø",I244="",I244="Split",I244="Needs to be Split"))),"Completed",IF(AND(J244="Incomplete",J245="Incomplete"),"Incomplete",IF(AND(J244="Other",J245="Other"),"Review",IF(AND(J244="Untraceable",J245=""),"Untraceable","")))))))))))))))))))))))))</f>
        <v>Untraceable</v>
      </c>
      <c r="L244" s="116" t="str">
        <f>IF(OR(K244="Untraceable"),"Ignore",IF(OR(K244="Incomplete",K244="Completed"),"Waiting",IF(OR(K244="Waiting",K244="In Progress",K244="Review",K244="Other"),"HOLD","")))</f>
        <v>Ignore</v>
      </c>
      <c r="M244" s="4"/>
      <c r="N244" s="121" t="str">
        <f>IF(OR(K244="Untraceable",K244="Incomplete"),"No",IF(K244="Completed","In Progress",""))</f>
        <v>No</v>
      </c>
      <c r="O244" s="116"/>
    </row>
    <row r="245" spans="1:15" x14ac:dyDescent="0.25">
      <c r="A245" s="116"/>
      <c r="B245" s="116"/>
      <c r="C245" s="116"/>
      <c r="D245" s="87"/>
      <c r="E245" s="87"/>
      <c r="F245" s="7" t="str">
        <f>IF(AND(D245="Amina",OR(E245="Manual",E245="Assisted Manual")),A244&amp;"_AZ",IF(AND(D245="Amina",OR(E245="De-Novo Merge",E245="Assisted Merge")),A244&amp;"_SA_AZ",IF(AND(D245="Perry",OR(E245="Manual",E245="Assisted Manual")),A244&amp;"_PB",IF(AND(D245="Perry",OR(E245="De-Novo Merge",E245="Assisted Merge")),A244&amp;"_SA_PB",IF(AND(D245="Gina",OR(E245="Manual",E245="Assisted Manual")),A244&amp;"_GB",IF(AND(D245="Gina",OR(E245="De-Novo Merge",E245="Assisted Merge")),A244&amp;"_SA_GB",IF(AND(D245="Cameron",OR(E245="Manual",E245="Assisted Manual")),A244&amp;"_CA",IF(AND(D245="Cameron",OR(E245="De-Novo Merge",E245="Assisted Merge")),A244&amp;"_SA_CA",IF(AND(D245="Bruno",OR(E245="Manual",E245="Assisted Manual")),A244&amp;"_BD",IF(AND(D245="Bruno",OR(E245="De-Novo Merge",E245="Assisted Merge")),A244&amp;"_SA_BD",IF(AND(D245="Daniel",OR(E245="Manual",E245="Assisted Manual")),A244&amp;"_DR",IF(AND(D245="Daniel",OR(E245="De-Novo Merge",E245="Assisted Merge")),A244&amp;"_SA_DR",IF(AND(D245="Monet",OR(E245="Manual",E245="Assisted Manual")),A244&amp;"_MW",IF(AND(D245="Monet",OR(E245="De-Novo Merge",E245="Assisted Merge")),A244&amp;"_SA_MW",""))))))))))))))</f>
        <v/>
      </c>
      <c r="G245" s="89"/>
      <c r="H245" s="89"/>
      <c r="I245" s="116"/>
      <c r="J245" s="87" t="str">
        <f>IF(AND(NOT(OR(G245="",G245="Ø")),H245=""),"In Progress",IF(AND(NOT(OR(H245="Ø",H245="")),NOT(OR(G245="Ø",G245=""))),"Completed",IF(AND(NOT(A244=""),NOT(OR(D245="",D245="???")),G245=""),"Waiting",IF(D245="???","Waiting",""))))</f>
        <v/>
      </c>
      <c r="K245" s="116"/>
      <c r="L245" s="116"/>
      <c r="M245" s="4"/>
      <c r="N245" s="121"/>
      <c r="O245" s="116"/>
    </row>
    <row r="246" spans="1:15" x14ac:dyDescent="0.25">
      <c r="A246" s="116" t="s">
        <v>1735</v>
      </c>
      <c r="B246" s="117" t="s">
        <v>1736</v>
      </c>
      <c r="C246" s="116"/>
      <c r="D246" s="87"/>
      <c r="E246" s="87"/>
      <c r="F246" s="7" t="str">
        <f>IF(AND(D246="Amina",OR(E246="Manual",E246="Assisted Manual")),A246&amp;"_AZ",IF(AND(D246="Amina",OR(E246="De-Novo Merge",E246="Assisted Merge")),A246&amp;"_SA_AZ",IF(AND(D246="Perry",OR(E246="Manual",E246="Assisted Manual")),A246&amp;"_PB",IF(AND(D246="Perry",OR(E246="De-Novo Merge",E246="Assisted Merge")),A246&amp;"_SA_PB",IF(AND(D246="Gina",OR(E246="Manual",E246="Assisted Manual")),A246&amp;"_GB",IF(AND(D246="Gina",OR(E246="De-Novo Merge",E246="Assisted Merge")),A246&amp;"_SA_GB",IF(AND(D246="Cameron",OR(E246="Manual",E246="Assisted Manual")),A246&amp;"_CA",IF(AND(D246="Cameron",OR(E246="De-Novo Merge",E246="Assisted Merge")),A246&amp;"_SA_CA",IF(AND(D246="Bruno",OR(E246="Manual",E246="Assisted Manual")),A246&amp;"_BD",IF(AND(D246="Bruno",OR(E246="De-Novo Merge",E246="Assisted Merge")),A246&amp;"_SA_BD",IF(AND(D246="Daniel",OR(E246="Manual",E246="Assisted Manual")),A246&amp;"_DR",IF(AND(D246="Daniel",OR(E246="De-Novo Merge",E246="Assisted Merge")),A246&amp;"_SA_DR",IF(AND(D246="Monet",OR(E246="Manual",E246="Assisted Manual")),A246&amp;"_MW",IF(AND(D246="Monet",OR(E246="De-Novo Merge",E246="Assisted Merge")),A246&amp;"_SA_MW",""))))))))))))))</f>
        <v/>
      </c>
      <c r="G246" s="89"/>
      <c r="H246" s="89"/>
      <c r="I246" s="116" t="str">
        <f>IF(AND(NOT(OR(H246="",H246="Ø")),NOT(OR(H247="",H247="Ø"))),"Needs to be Split","")</f>
        <v/>
      </c>
      <c r="J246" s="87" t="s">
        <v>1</v>
      </c>
      <c r="K246" s="116" t="str">
        <f>IF(AND(NOT(OR(H246="Ø",H246="")),I246="Split"),"In Progress",IF(AND(NOT(OR(H246="Ø",H246="")),I246="Needs to be Split"),"Waiting",IF(AND(J246="Review",J247="Review"),"Review",IF(OR(AND(J246="Review",J247="Incomplete"),AND(J246="Incomplete",J247="Review")),"Review",IF(OR(AND(J246="Untraceable",J247="Review"),AND(J246="Review",J247="Untraceable")),"Review",IF(OR(AND(J246="Review",J247="Completed"),AND(J246="Completed",J247="Review")),"Review",IF(OR(AND(J246="Other",J247="Review"),AND(J246="Review",J247="Other")),"Review",IF(OR(AND(J246="Other",J247="Incomplete"),AND(J246="Incomplete",J247="Other")),"Review",IF(OR(AND(J246="Other",J247="Untraceable"),AND(J246="Untraceable",J247="Other")),"Review",IF(OR(AND(J246="Other",J247="Completed"),AND(J246="Completed",J247="Other")),"Review",IF(AND(J246="Waiting",J247="Waiting"),"Waiting",IF(OR(AND(J246="Review",J247="Waiting"),AND(J246="Waiting",J247="Review")),"Waiting",IF(OR(AND(J246="Other",J247="Waiting"),AND(J246="Waiting",J247="Other")),"Waiting",IF(OR(AND(J246="Incomplete",J247="Waiting"),AND(J246="Waiting",J247="Incomplete")),"Waiting",IF(OR(AND(J246="Completed",J247="Waiting"),AND(J246="Waiting",J247="Completed")),"Waiting",IF(OR(J246="In Progress",J247="In Progress"),"In Progress",IF(OR(AND(J246="Completed",J247="Untraceable"),AND(J246="Untraceable",J247="Completed")),"Review",IF(OR(AND(J246="Completed",J247="Incomplete"),AND(J246="Incomplete",J247="Completed")),"Review",IF(OR(AND(J246="Incomplete",J247="Untraceable"),AND(J246="Untraceable",J247="Incomplete")),"Untraceable",IF(AND(NOT(OR(H246="Ø",H246="")),NOT(OR(H247="Ø",H247="")),I246=""),"In Progress",IF(AND(J246="Untraceable",J247="Untraceable"),"Untraceable",IF(AND(NOT(OR(H246="Ø",H246="")),NOT(OR(H247="Ø",H247="")),NOT(OR(I246="Ø",I246="",I246="Split",I246="Needs to be Split"))),"Completed",IF(AND(J246="Incomplete",J247="Incomplete"),"Incomplete",IF(AND(J246="Other",J247="Other"),"Review",IF(AND(J246="Untraceable",J247=""),"Untraceable","")))))))))))))))))))))))))</f>
        <v>Untraceable</v>
      </c>
      <c r="L246" s="116" t="str">
        <f>IF(OR(K246="Untraceable"),"Ignore",IF(OR(K246="Incomplete",K246="Completed"),"Waiting",IF(OR(K246="Waiting",K246="In Progress",K246="Review",K246="Other"),"HOLD","")))</f>
        <v>Ignore</v>
      </c>
      <c r="M246" s="4"/>
      <c r="N246" s="121" t="str">
        <f>IF(OR(K246="Untraceable",K246="Incomplete"),"No",IF(K246="Completed","In Progress",""))</f>
        <v>No</v>
      </c>
      <c r="O246" s="116"/>
    </row>
    <row r="247" spans="1:15" x14ac:dyDescent="0.25">
      <c r="A247" s="116"/>
      <c r="B247" s="116"/>
      <c r="C247" s="116"/>
      <c r="D247" s="87"/>
      <c r="E247" s="87"/>
      <c r="F247" s="7" t="str">
        <f>IF(AND(D247="Amina",OR(E247="Manual",E247="Assisted Manual")),A246&amp;"_AZ",IF(AND(D247="Amina",OR(E247="De-Novo Merge",E247="Assisted Merge")),A246&amp;"_SA_AZ",IF(AND(D247="Perry",OR(E247="Manual",E247="Assisted Manual")),A246&amp;"_PB",IF(AND(D247="Perry",OR(E247="De-Novo Merge",E247="Assisted Merge")),A246&amp;"_SA_PB",IF(AND(D247="Gina",OR(E247="Manual",E247="Assisted Manual")),A246&amp;"_GB",IF(AND(D247="Gina",OR(E247="De-Novo Merge",E247="Assisted Merge")),A246&amp;"_SA_GB",IF(AND(D247="Cameron",OR(E247="Manual",E247="Assisted Manual")),A246&amp;"_CA",IF(AND(D247="Cameron",OR(E247="De-Novo Merge",E247="Assisted Merge")),A246&amp;"_SA_CA",IF(AND(D247="Bruno",OR(E247="Manual",E247="Assisted Manual")),A246&amp;"_BD",IF(AND(D247="Bruno",OR(E247="De-Novo Merge",E247="Assisted Merge")),A246&amp;"_SA_BD",IF(AND(D247="Daniel",OR(E247="Manual",E247="Assisted Manual")),A246&amp;"_DR",IF(AND(D247="Daniel",OR(E247="De-Novo Merge",E247="Assisted Merge")),A246&amp;"_SA_DR",IF(AND(D247="Monet",OR(E247="Manual",E247="Assisted Manual")),A246&amp;"_MW",IF(AND(D247="Monet",OR(E247="De-Novo Merge",E247="Assisted Merge")),A246&amp;"_SA_MW",""))))))))))))))</f>
        <v/>
      </c>
      <c r="G247" s="89"/>
      <c r="H247" s="89"/>
      <c r="I247" s="116"/>
      <c r="J247" s="87" t="str">
        <f>IF(AND(NOT(OR(G247="",G247="Ø")),H247=""),"In Progress",IF(AND(NOT(OR(H247="Ø",H247="")),NOT(OR(G247="Ø",G247=""))),"Completed",IF(AND(NOT(A246=""),NOT(OR(D247="",D247="???")),G247=""),"Waiting",IF(D247="???","Waiting",""))))</f>
        <v/>
      </c>
      <c r="K247" s="116"/>
      <c r="L247" s="116"/>
      <c r="M247" s="4"/>
      <c r="N247" s="121"/>
      <c r="O247" s="116"/>
    </row>
    <row r="248" spans="1:15" x14ac:dyDescent="0.25">
      <c r="A248" s="116" t="s">
        <v>1737</v>
      </c>
      <c r="B248" s="117" t="s">
        <v>1738</v>
      </c>
      <c r="C248" s="116"/>
      <c r="D248" s="87"/>
      <c r="E248" s="87"/>
      <c r="F248" s="7" t="str">
        <f>IF(AND(D248="Amina",OR(E248="Manual",E248="Assisted Manual")),A248&amp;"_AZ",IF(AND(D248="Amina",OR(E248="De-Novo Merge",E248="Assisted Merge")),A248&amp;"_SA_AZ",IF(AND(D248="Perry",OR(E248="Manual",E248="Assisted Manual")),A248&amp;"_PB",IF(AND(D248="Perry",OR(E248="De-Novo Merge",E248="Assisted Merge")),A248&amp;"_SA_PB",IF(AND(D248="Gina",OR(E248="Manual",E248="Assisted Manual")),A248&amp;"_GB",IF(AND(D248="Gina",OR(E248="De-Novo Merge",E248="Assisted Merge")),A248&amp;"_SA_GB",IF(AND(D248="Cameron",OR(E248="Manual",E248="Assisted Manual")),A248&amp;"_CA",IF(AND(D248="Cameron",OR(E248="De-Novo Merge",E248="Assisted Merge")),A248&amp;"_SA_CA",IF(AND(D248="Bruno",OR(E248="Manual",E248="Assisted Manual")),A248&amp;"_BD",IF(AND(D248="Bruno",OR(E248="De-Novo Merge",E248="Assisted Merge")),A248&amp;"_SA_BD",IF(AND(D248="Daniel",OR(E248="Manual",E248="Assisted Manual")),A248&amp;"_DR",IF(AND(D248="Daniel",OR(E248="De-Novo Merge",E248="Assisted Merge")),A248&amp;"_SA_DR",IF(AND(D248="Monet",OR(E248="Manual",E248="Assisted Manual")),A248&amp;"_MW",IF(AND(D248="Monet",OR(E248="De-Novo Merge",E248="Assisted Merge")),A248&amp;"_SA_MW",""))))))))))))))</f>
        <v/>
      </c>
      <c r="G248" s="89"/>
      <c r="H248" s="89"/>
      <c r="I248" s="116" t="str">
        <f>IF(AND(NOT(OR(H248="",H248="Ø")),NOT(OR(H249="",H249="Ø"))),"Needs to be Split","")</f>
        <v/>
      </c>
      <c r="J248" s="87" t="s">
        <v>1</v>
      </c>
      <c r="K248" s="116" t="str">
        <f>IF(AND(NOT(OR(H248="Ø",H248="")),I248="Split"),"In Progress",IF(AND(NOT(OR(H248="Ø",H248="")),I248="Needs to be Split"),"Waiting",IF(AND(J248="Review",J249="Review"),"Review",IF(OR(AND(J248="Review",J249="Incomplete"),AND(J248="Incomplete",J249="Review")),"Review",IF(OR(AND(J248="Untraceable",J249="Review"),AND(J248="Review",J249="Untraceable")),"Review",IF(OR(AND(J248="Review",J249="Completed"),AND(J248="Completed",J249="Review")),"Review",IF(OR(AND(J248="Other",J249="Review"),AND(J248="Review",J249="Other")),"Review",IF(OR(AND(J248="Other",J249="Incomplete"),AND(J248="Incomplete",J249="Other")),"Review",IF(OR(AND(J248="Other",J249="Untraceable"),AND(J248="Untraceable",J249="Other")),"Review",IF(OR(AND(J248="Other",J249="Completed"),AND(J248="Completed",J249="Other")),"Review",IF(AND(J248="Waiting",J249="Waiting"),"Waiting",IF(OR(AND(J248="Review",J249="Waiting"),AND(J248="Waiting",J249="Review")),"Waiting",IF(OR(AND(J248="Other",J249="Waiting"),AND(J248="Waiting",J249="Other")),"Waiting",IF(OR(AND(J248="Incomplete",J249="Waiting"),AND(J248="Waiting",J249="Incomplete")),"Waiting",IF(OR(AND(J248="Completed",J249="Waiting"),AND(J248="Waiting",J249="Completed")),"Waiting",IF(OR(J248="In Progress",J249="In Progress"),"In Progress",IF(OR(AND(J248="Completed",J249="Untraceable"),AND(J248="Untraceable",J249="Completed")),"Review",IF(OR(AND(J248="Completed",J249="Incomplete"),AND(J248="Incomplete",J249="Completed")),"Review",IF(OR(AND(J248="Incomplete",J249="Untraceable"),AND(J248="Untraceable",J249="Incomplete")),"Untraceable",IF(AND(NOT(OR(H248="Ø",H248="")),NOT(OR(H249="Ø",H249="")),I248=""),"In Progress",IF(AND(J248="Untraceable",J249="Untraceable"),"Untraceable",IF(AND(NOT(OR(H248="Ø",H248="")),NOT(OR(H249="Ø",H249="")),NOT(OR(I248="Ø",I248="",I248="Split",I248="Needs to be Split"))),"Completed",IF(AND(J248="Incomplete",J249="Incomplete"),"Incomplete",IF(AND(J248="Other",J249="Other"),"Review",IF(AND(J248="Untraceable",J249=""),"Untraceable","")))))))))))))))))))))))))</f>
        <v>Untraceable</v>
      </c>
      <c r="L248" s="116" t="str">
        <f>IF(OR(K248="Untraceable"),"Ignore",IF(OR(K248="Incomplete",K248="Completed"),"Waiting",IF(OR(K248="Waiting",K248="In Progress",K248="Review",K248="Other"),"HOLD","")))</f>
        <v>Ignore</v>
      </c>
      <c r="M248" s="4"/>
      <c r="N248" s="121" t="str">
        <f>IF(OR(K248="Untraceable",K248="Incomplete"),"No",IF(K248="Completed","In Progress",""))</f>
        <v>No</v>
      </c>
      <c r="O248" s="116"/>
    </row>
    <row r="249" spans="1:15" x14ac:dyDescent="0.25">
      <c r="A249" s="116"/>
      <c r="B249" s="116"/>
      <c r="C249" s="116"/>
      <c r="D249" s="87"/>
      <c r="E249" s="87"/>
      <c r="F249" s="7" t="str">
        <f>IF(AND(D249="Amina",OR(E249="Manual",E249="Assisted Manual")),A248&amp;"_AZ",IF(AND(D249="Amina",OR(E249="De-Novo Merge",E249="Assisted Merge")),A248&amp;"_SA_AZ",IF(AND(D249="Perry",OR(E249="Manual",E249="Assisted Manual")),A248&amp;"_PB",IF(AND(D249="Perry",OR(E249="De-Novo Merge",E249="Assisted Merge")),A248&amp;"_SA_PB",IF(AND(D249="Gina",OR(E249="Manual",E249="Assisted Manual")),A248&amp;"_GB",IF(AND(D249="Gina",OR(E249="De-Novo Merge",E249="Assisted Merge")),A248&amp;"_SA_GB",IF(AND(D249="Cameron",OR(E249="Manual",E249="Assisted Manual")),A248&amp;"_CA",IF(AND(D249="Cameron",OR(E249="De-Novo Merge",E249="Assisted Merge")),A248&amp;"_SA_CA",IF(AND(D249="Bruno",OR(E249="Manual",E249="Assisted Manual")),A248&amp;"_BD",IF(AND(D249="Bruno",OR(E249="De-Novo Merge",E249="Assisted Merge")),A248&amp;"_SA_BD",IF(AND(D249="Daniel",OR(E249="Manual",E249="Assisted Manual")),A248&amp;"_DR",IF(AND(D249="Daniel",OR(E249="De-Novo Merge",E249="Assisted Merge")),A248&amp;"_SA_DR",IF(AND(D249="Monet",OR(E249="Manual",E249="Assisted Manual")),A248&amp;"_MW",IF(AND(D249="Monet",OR(E249="De-Novo Merge",E249="Assisted Merge")),A248&amp;"_SA_MW",""))))))))))))))</f>
        <v/>
      </c>
      <c r="G249" s="89"/>
      <c r="H249" s="89"/>
      <c r="I249" s="116"/>
      <c r="J249" s="87" t="str">
        <f>IF(AND(NOT(OR(G249="",G249="Ø")),H249=""),"In Progress",IF(AND(NOT(OR(H249="Ø",H249="")),NOT(OR(G249="Ø",G249=""))),"Completed",IF(AND(NOT(A248=""),NOT(OR(D249="",D249="???")),G249=""),"Waiting",IF(D249="???","Waiting",""))))</f>
        <v/>
      </c>
      <c r="K249" s="116"/>
      <c r="L249" s="116"/>
      <c r="M249" s="4"/>
      <c r="N249" s="121"/>
      <c r="O249" s="116"/>
    </row>
    <row r="250" spans="1:15" x14ac:dyDescent="0.25">
      <c r="A250" s="116" t="s">
        <v>1739</v>
      </c>
      <c r="B250" s="117" t="s">
        <v>1740</v>
      </c>
      <c r="C250" s="116"/>
      <c r="D250" s="87"/>
      <c r="E250" s="87"/>
      <c r="F250" s="7" t="str">
        <f>IF(AND(D250="Amina",OR(E250="Manual",E250="Assisted Manual")),A250&amp;"_AZ",IF(AND(D250="Amina",OR(E250="De-Novo Merge",E250="Assisted Merge")),A250&amp;"_SA_AZ",IF(AND(D250="Perry",OR(E250="Manual",E250="Assisted Manual")),A250&amp;"_PB",IF(AND(D250="Perry",OR(E250="De-Novo Merge",E250="Assisted Merge")),A250&amp;"_SA_PB",IF(AND(D250="Gina",OR(E250="Manual",E250="Assisted Manual")),A250&amp;"_GB",IF(AND(D250="Gina",OR(E250="De-Novo Merge",E250="Assisted Merge")),A250&amp;"_SA_GB",IF(AND(D250="Cameron",OR(E250="Manual",E250="Assisted Manual")),A250&amp;"_CA",IF(AND(D250="Cameron",OR(E250="De-Novo Merge",E250="Assisted Merge")),A250&amp;"_SA_CA",IF(AND(D250="Bruno",OR(E250="Manual",E250="Assisted Manual")),A250&amp;"_BD",IF(AND(D250="Bruno",OR(E250="De-Novo Merge",E250="Assisted Merge")),A250&amp;"_SA_BD",IF(AND(D250="Daniel",OR(E250="Manual",E250="Assisted Manual")),A250&amp;"_DR",IF(AND(D250="Daniel",OR(E250="De-Novo Merge",E250="Assisted Merge")),A250&amp;"_SA_DR",IF(AND(D250="Monet",OR(E250="Manual",E250="Assisted Manual")),A250&amp;"_MW",IF(AND(D250="Monet",OR(E250="De-Novo Merge",E250="Assisted Merge")),A250&amp;"_SA_MW",""))))))))))))))</f>
        <v/>
      </c>
      <c r="G250" s="89"/>
      <c r="H250" s="89"/>
      <c r="I250" s="116" t="str">
        <f>IF(AND(NOT(OR(H250="",H250="Ø")),NOT(OR(H251="",H251="Ø"))),"Needs to be Split","")</f>
        <v/>
      </c>
      <c r="J250" s="87" t="s">
        <v>1</v>
      </c>
      <c r="K250" s="116" t="str">
        <f>IF(AND(NOT(OR(H250="Ø",H250="")),I250="Split"),"In Progress",IF(AND(NOT(OR(H250="Ø",H250="")),I250="Needs to be Split"),"Waiting",IF(AND(J250="Review",J251="Review"),"Review",IF(OR(AND(J250="Review",J251="Incomplete"),AND(J250="Incomplete",J251="Review")),"Review",IF(OR(AND(J250="Untraceable",J251="Review"),AND(J250="Review",J251="Untraceable")),"Review",IF(OR(AND(J250="Review",J251="Completed"),AND(J250="Completed",J251="Review")),"Review",IF(OR(AND(J250="Other",J251="Review"),AND(J250="Review",J251="Other")),"Review",IF(OR(AND(J250="Other",J251="Incomplete"),AND(J250="Incomplete",J251="Other")),"Review",IF(OR(AND(J250="Other",J251="Untraceable"),AND(J250="Untraceable",J251="Other")),"Review",IF(OR(AND(J250="Other",J251="Completed"),AND(J250="Completed",J251="Other")),"Review",IF(AND(J250="Waiting",J251="Waiting"),"Waiting",IF(OR(AND(J250="Review",J251="Waiting"),AND(J250="Waiting",J251="Review")),"Waiting",IF(OR(AND(J250="Other",J251="Waiting"),AND(J250="Waiting",J251="Other")),"Waiting",IF(OR(AND(J250="Incomplete",J251="Waiting"),AND(J250="Waiting",J251="Incomplete")),"Waiting",IF(OR(AND(J250="Completed",J251="Waiting"),AND(J250="Waiting",J251="Completed")),"Waiting",IF(OR(J250="In Progress",J251="In Progress"),"In Progress",IF(OR(AND(J250="Completed",J251="Untraceable"),AND(J250="Untraceable",J251="Completed")),"Review",IF(OR(AND(J250="Completed",J251="Incomplete"),AND(J250="Incomplete",J251="Completed")),"Review",IF(OR(AND(J250="Incomplete",J251="Untraceable"),AND(J250="Untraceable",J251="Incomplete")),"Untraceable",IF(AND(NOT(OR(H250="Ø",H250="")),NOT(OR(H251="Ø",H251="")),I250=""),"In Progress",IF(AND(J250="Untraceable",J251="Untraceable"),"Untraceable",IF(AND(NOT(OR(H250="Ø",H250="")),NOT(OR(H251="Ø",H251="")),NOT(OR(I250="Ø",I250="",I250="Split",I250="Needs to be Split"))),"Completed",IF(AND(J250="Incomplete",J251="Incomplete"),"Incomplete",IF(AND(J250="Other",J251="Other"),"Review",IF(AND(J250="Untraceable",J251=""),"Untraceable","")))))))))))))))))))))))))</f>
        <v>Untraceable</v>
      </c>
      <c r="L250" s="116" t="str">
        <f>IF(OR(K250="Untraceable"),"Ignore",IF(OR(K250="Incomplete",K250="Completed"),"Waiting",IF(OR(K250="Waiting",K250="In Progress",K250="Review",K250="Other"),"HOLD","")))</f>
        <v>Ignore</v>
      </c>
      <c r="M250" s="4"/>
      <c r="N250" s="121" t="str">
        <f>IF(OR(K250="Untraceable",K250="Incomplete"),"No",IF(K250="Completed","In Progress",""))</f>
        <v>No</v>
      </c>
      <c r="O250" s="116"/>
    </row>
    <row r="251" spans="1:15" x14ac:dyDescent="0.25">
      <c r="A251" s="116"/>
      <c r="B251" s="116"/>
      <c r="C251" s="116"/>
      <c r="D251" s="87"/>
      <c r="E251" s="87"/>
      <c r="F251" s="7" t="str">
        <f>IF(AND(D251="Amina",OR(E251="Manual",E251="Assisted Manual")),A250&amp;"_AZ",IF(AND(D251="Amina",OR(E251="De-Novo Merge",E251="Assisted Merge")),A250&amp;"_SA_AZ",IF(AND(D251="Perry",OR(E251="Manual",E251="Assisted Manual")),A250&amp;"_PB",IF(AND(D251="Perry",OR(E251="De-Novo Merge",E251="Assisted Merge")),A250&amp;"_SA_PB",IF(AND(D251="Gina",OR(E251="Manual",E251="Assisted Manual")),A250&amp;"_GB",IF(AND(D251="Gina",OR(E251="De-Novo Merge",E251="Assisted Merge")),A250&amp;"_SA_GB",IF(AND(D251="Cameron",OR(E251="Manual",E251="Assisted Manual")),A250&amp;"_CA",IF(AND(D251="Cameron",OR(E251="De-Novo Merge",E251="Assisted Merge")),A250&amp;"_SA_CA",IF(AND(D251="Bruno",OR(E251="Manual",E251="Assisted Manual")),A250&amp;"_BD",IF(AND(D251="Bruno",OR(E251="De-Novo Merge",E251="Assisted Merge")),A250&amp;"_SA_BD",IF(AND(D251="Daniel",OR(E251="Manual",E251="Assisted Manual")),A250&amp;"_DR",IF(AND(D251="Daniel",OR(E251="De-Novo Merge",E251="Assisted Merge")),A250&amp;"_SA_DR",IF(AND(D251="Monet",OR(E251="Manual",E251="Assisted Manual")),A250&amp;"_MW",IF(AND(D251="Monet",OR(E251="De-Novo Merge",E251="Assisted Merge")),A250&amp;"_SA_MW",""))))))))))))))</f>
        <v/>
      </c>
      <c r="G251" s="89"/>
      <c r="H251" s="89"/>
      <c r="I251" s="116"/>
      <c r="J251" s="87" t="str">
        <f>IF(AND(NOT(OR(G251="",G251="Ø")),H251=""),"In Progress",IF(AND(NOT(OR(H251="Ø",H251="")),NOT(OR(G251="Ø",G251=""))),"Completed",IF(AND(NOT(A250=""),NOT(OR(D251="",D251="???")),G251=""),"Waiting",IF(D251="???","Waiting",""))))</f>
        <v/>
      </c>
      <c r="K251" s="116"/>
      <c r="L251" s="116"/>
      <c r="M251" s="4"/>
      <c r="N251" s="121"/>
      <c r="O251" s="116"/>
    </row>
    <row r="252" spans="1:15" x14ac:dyDescent="0.25">
      <c r="A252" s="116" t="s">
        <v>1741</v>
      </c>
      <c r="B252" s="117" t="s">
        <v>1742</v>
      </c>
      <c r="C252" s="116"/>
      <c r="D252" s="87"/>
      <c r="E252" s="87"/>
      <c r="F252" s="7" t="str">
        <f>IF(AND(D252="Amina",OR(E252="Manual",E252="Assisted Manual")),A252&amp;"_AZ",IF(AND(D252="Amina",OR(E252="De-Novo Merge",E252="Assisted Merge")),A252&amp;"_SA_AZ",IF(AND(D252="Perry",OR(E252="Manual",E252="Assisted Manual")),A252&amp;"_PB",IF(AND(D252="Perry",OR(E252="De-Novo Merge",E252="Assisted Merge")),A252&amp;"_SA_PB",IF(AND(D252="Gina",OR(E252="Manual",E252="Assisted Manual")),A252&amp;"_GB",IF(AND(D252="Gina",OR(E252="De-Novo Merge",E252="Assisted Merge")),A252&amp;"_SA_GB",IF(AND(D252="Cameron",OR(E252="Manual",E252="Assisted Manual")),A252&amp;"_CA",IF(AND(D252="Cameron",OR(E252="De-Novo Merge",E252="Assisted Merge")),A252&amp;"_SA_CA",IF(AND(D252="Bruno",OR(E252="Manual",E252="Assisted Manual")),A252&amp;"_BD",IF(AND(D252="Bruno",OR(E252="De-Novo Merge",E252="Assisted Merge")),A252&amp;"_SA_BD",IF(AND(D252="Daniel",OR(E252="Manual",E252="Assisted Manual")),A252&amp;"_DR",IF(AND(D252="Daniel",OR(E252="De-Novo Merge",E252="Assisted Merge")),A252&amp;"_SA_DR",IF(AND(D252="Monet",OR(E252="Manual",E252="Assisted Manual")),A252&amp;"_MW",IF(AND(D252="Monet",OR(E252="De-Novo Merge",E252="Assisted Merge")),A252&amp;"_SA_MW",""))))))))))))))</f>
        <v/>
      </c>
      <c r="G252" s="89"/>
      <c r="H252" s="89"/>
      <c r="I252" s="116" t="str">
        <f>IF(AND(NOT(OR(H252="",H252="Ø")),NOT(OR(H253="",H253="Ø"))),"Needs to be Split","")</f>
        <v/>
      </c>
      <c r="J252" s="87" t="s">
        <v>1</v>
      </c>
      <c r="K252" s="116" t="str">
        <f>IF(AND(NOT(OR(H252="Ø",H252="")),I252="Split"),"In Progress",IF(AND(NOT(OR(H252="Ø",H252="")),I252="Needs to be Split"),"Waiting",IF(AND(J252="Review",J253="Review"),"Review",IF(OR(AND(J252="Review",J253="Incomplete"),AND(J252="Incomplete",J253="Review")),"Review",IF(OR(AND(J252="Untraceable",J253="Review"),AND(J252="Review",J253="Untraceable")),"Review",IF(OR(AND(J252="Review",J253="Completed"),AND(J252="Completed",J253="Review")),"Review",IF(OR(AND(J252="Other",J253="Review"),AND(J252="Review",J253="Other")),"Review",IF(OR(AND(J252="Other",J253="Incomplete"),AND(J252="Incomplete",J253="Other")),"Review",IF(OR(AND(J252="Other",J253="Untraceable"),AND(J252="Untraceable",J253="Other")),"Review",IF(OR(AND(J252="Other",J253="Completed"),AND(J252="Completed",J253="Other")),"Review",IF(AND(J252="Waiting",J253="Waiting"),"Waiting",IF(OR(AND(J252="Review",J253="Waiting"),AND(J252="Waiting",J253="Review")),"Waiting",IF(OR(AND(J252="Other",J253="Waiting"),AND(J252="Waiting",J253="Other")),"Waiting",IF(OR(AND(J252="Incomplete",J253="Waiting"),AND(J252="Waiting",J253="Incomplete")),"Waiting",IF(OR(AND(J252="Completed",J253="Waiting"),AND(J252="Waiting",J253="Completed")),"Waiting",IF(OR(J252="In Progress",J253="In Progress"),"In Progress",IF(OR(AND(J252="Completed",J253="Untraceable"),AND(J252="Untraceable",J253="Completed")),"Review",IF(OR(AND(J252="Completed",J253="Incomplete"),AND(J252="Incomplete",J253="Completed")),"Review",IF(OR(AND(J252="Incomplete",J253="Untraceable"),AND(J252="Untraceable",J253="Incomplete")),"Untraceable",IF(AND(NOT(OR(H252="Ø",H252="")),NOT(OR(H253="Ø",H253="")),I252=""),"In Progress",IF(AND(J252="Untraceable",J253="Untraceable"),"Untraceable",IF(AND(NOT(OR(H252="Ø",H252="")),NOT(OR(H253="Ø",H253="")),NOT(OR(I252="Ø",I252="",I252="Split",I252="Needs to be Split"))),"Completed",IF(AND(J252="Incomplete",J253="Incomplete"),"Incomplete",IF(AND(J252="Other",J253="Other"),"Review",IF(AND(J252="Untraceable",J253=""),"Untraceable","")))))))))))))))))))))))))</f>
        <v>Untraceable</v>
      </c>
      <c r="L252" s="116" t="str">
        <f>IF(OR(K252="Untraceable"),"Ignore",IF(OR(K252="Incomplete",K252="Completed"),"Waiting",IF(OR(K252="Waiting",K252="In Progress",K252="Review",K252="Other"),"HOLD","")))</f>
        <v>Ignore</v>
      </c>
      <c r="M252" s="4"/>
      <c r="N252" s="121" t="str">
        <f>IF(OR(K252="Untraceable",K252="Incomplete"),"No",IF(K252="Completed","In Progress",""))</f>
        <v>No</v>
      </c>
      <c r="O252" s="116"/>
    </row>
    <row r="253" spans="1:15" x14ac:dyDescent="0.25">
      <c r="A253" s="116"/>
      <c r="B253" s="116"/>
      <c r="C253" s="116"/>
      <c r="D253" s="87"/>
      <c r="E253" s="87"/>
      <c r="F253" s="7" t="str">
        <f>IF(AND(D253="Amina",OR(E253="Manual",E253="Assisted Manual")),A252&amp;"_AZ",IF(AND(D253="Amina",OR(E253="De-Novo Merge",E253="Assisted Merge")),A252&amp;"_SA_AZ",IF(AND(D253="Perry",OR(E253="Manual",E253="Assisted Manual")),A252&amp;"_PB",IF(AND(D253="Perry",OR(E253="De-Novo Merge",E253="Assisted Merge")),A252&amp;"_SA_PB",IF(AND(D253="Gina",OR(E253="Manual",E253="Assisted Manual")),A252&amp;"_GB",IF(AND(D253="Gina",OR(E253="De-Novo Merge",E253="Assisted Merge")),A252&amp;"_SA_GB",IF(AND(D253="Cameron",OR(E253="Manual",E253="Assisted Manual")),A252&amp;"_CA",IF(AND(D253="Cameron",OR(E253="De-Novo Merge",E253="Assisted Merge")),A252&amp;"_SA_CA",IF(AND(D253="Bruno",OR(E253="Manual",E253="Assisted Manual")),A252&amp;"_BD",IF(AND(D253="Bruno",OR(E253="De-Novo Merge",E253="Assisted Merge")),A252&amp;"_SA_BD",IF(AND(D253="Daniel",OR(E253="Manual",E253="Assisted Manual")),A252&amp;"_DR",IF(AND(D253="Daniel",OR(E253="De-Novo Merge",E253="Assisted Merge")),A252&amp;"_SA_DR",IF(AND(D253="Monet",OR(E253="Manual",E253="Assisted Manual")),A252&amp;"_MW",IF(AND(D253="Monet",OR(E253="De-Novo Merge",E253="Assisted Merge")),A252&amp;"_SA_MW",""))))))))))))))</f>
        <v/>
      </c>
      <c r="G253" s="89"/>
      <c r="H253" s="89"/>
      <c r="I253" s="116"/>
      <c r="J253" s="87" t="str">
        <f>IF(AND(NOT(OR(G253="",G253="Ø")),H253=""),"In Progress",IF(AND(NOT(OR(H253="Ø",H253="")),NOT(OR(G253="Ø",G253=""))),"Completed",IF(AND(NOT(A252=""),NOT(OR(D253="",D253="???")),G253=""),"Waiting",IF(D253="???","Waiting",""))))</f>
        <v/>
      </c>
      <c r="K253" s="116"/>
      <c r="L253" s="116"/>
      <c r="M253" s="4"/>
      <c r="N253" s="121"/>
      <c r="O253" s="116"/>
    </row>
    <row r="254" spans="1:15" x14ac:dyDescent="0.25">
      <c r="A254" s="116" t="s">
        <v>1743</v>
      </c>
      <c r="B254" s="117" t="s">
        <v>1744</v>
      </c>
      <c r="C254" s="116"/>
      <c r="D254" s="87"/>
      <c r="E254" s="87"/>
      <c r="F254" s="7" t="str">
        <f>IF(AND(D254="Amina",OR(E254="Manual",E254="Assisted Manual")),A254&amp;"_AZ",IF(AND(D254="Amina",OR(E254="De-Novo Merge",E254="Assisted Merge")),A254&amp;"_SA_AZ",IF(AND(D254="Perry",OR(E254="Manual",E254="Assisted Manual")),A254&amp;"_PB",IF(AND(D254="Perry",OR(E254="De-Novo Merge",E254="Assisted Merge")),A254&amp;"_SA_PB",IF(AND(D254="Gina",OR(E254="Manual",E254="Assisted Manual")),A254&amp;"_GB",IF(AND(D254="Gina",OR(E254="De-Novo Merge",E254="Assisted Merge")),A254&amp;"_SA_GB",IF(AND(D254="Cameron",OR(E254="Manual",E254="Assisted Manual")),A254&amp;"_CA",IF(AND(D254="Cameron",OR(E254="De-Novo Merge",E254="Assisted Merge")),A254&amp;"_SA_CA",IF(AND(D254="Bruno",OR(E254="Manual",E254="Assisted Manual")),A254&amp;"_BD",IF(AND(D254="Bruno",OR(E254="De-Novo Merge",E254="Assisted Merge")),A254&amp;"_SA_BD",IF(AND(D254="Daniel",OR(E254="Manual",E254="Assisted Manual")),A254&amp;"_DR",IF(AND(D254="Daniel",OR(E254="De-Novo Merge",E254="Assisted Merge")),A254&amp;"_SA_DR",IF(AND(D254="Monet",OR(E254="Manual",E254="Assisted Manual")),A254&amp;"_MW",IF(AND(D254="Monet",OR(E254="De-Novo Merge",E254="Assisted Merge")),A254&amp;"_SA_MW",""))))))))))))))</f>
        <v/>
      </c>
      <c r="G254" s="89"/>
      <c r="H254" s="89"/>
      <c r="I254" s="116" t="str">
        <f>IF(AND(NOT(OR(H254="",H254="Ø")),NOT(OR(H255="",H255="Ø"))),"Needs to be Split","")</f>
        <v/>
      </c>
      <c r="J254" s="87" t="s">
        <v>1</v>
      </c>
      <c r="K254" s="116" t="str">
        <f>IF(AND(NOT(OR(H254="Ø",H254="")),I254="Split"),"In Progress",IF(AND(NOT(OR(H254="Ø",H254="")),I254="Needs to be Split"),"Waiting",IF(AND(J254="Review",J255="Review"),"Review",IF(OR(AND(J254="Review",J255="Incomplete"),AND(J254="Incomplete",J255="Review")),"Review",IF(OR(AND(J254="Untraceable",J255="Review"),AND(J254="Review",J255="Untraceable")),"Review",IF(OR(AND(J254="Review",J255="Completed"),AND(J254="Completed",J255="Review")),"Review",IF(OR(AND(J254="Other",J255="Review"),AND(J254="Review",J255="Other")),"Review",IF(OR(AND(J254="Other",J255="Incomplete"),AND(J254="Incomplete",J255="Other")),"Review",IF(OR(AND(J254="Other",J255="Untraceable"),AND(J254="Untraceable",J255="Other")),"Review",IF(OR(AND(J254="Other",J255="Completed"),AND(J254="Completed",J255="Other")),"Review",IF(AND(J254="Waiting",J255="Waiting"),"Waiting",IF(OR(AND(J254="Review",J255="Waiting"),AND(J254="Waiting",J255="Review")),"Waiting",IF(OR(AND(J254="Other",J255="Waiting"),AND(J254="Waiting",J255="Other")),"Waiting",IF(OR(AND(J254="Incomplete",J255="Waiting"),AND(J254="Waiting",J255="Incomplete")),"Waiting",IF(OR(AND(J254="Completed",J255="Waiting"),AND(J254="Waiting",J255="Completed")),"Waiting",IF(OR(J254="In Progress",J255="In Progress"),"In Progress",IF(OR(AND(J254="Completed",J255="Untraceable"),AND(J254="Untraceable",J255="Completed")),"Review",IF(OR(AND(J254="Completed",J255="Incomplete"),AND(J254="Incomplete",J255="Completed")),"Review",IF(OR(AND(J254="Incomplete",J255="Untraceable"),AND(J254="Untraceable",J255="Incomplete")),"Untraceable",IF(AND(NOT(OR(H254="Ø",H254="")),NOT(OR(H255="Ø",H255="")),I254=""),"In Progress",IF(AND(J254="Untraceable",J255="Untraceable"),"Untraceable",IF(AND(NOT(OR(H254="Ø",H254="")),NOT(OR(H255="Ø",H255="")),NOT(OR(I254="Ø",I254="",I254="Split",I254="Needs to be Split"))),"Completed",IF(AND(J254="Incomplete",J255="Incomplete"),"Incomplete",IF(AND(J254="Other",J255="Other"),"Review",IF(AND(J254="Untraceable",J255=""),"Untraceable","")))))))))))))))))))))))))</f>
        <v>Untraceable</v>
      </c>
      <c r="L254" s="116" t="str">
        <f>IF(OR(K254="Untraceable"),"Ignore",IF(OR(K254="Incomplete",K254="Completed"),"Waiting",IF(OR(K254="Waiting",K254="In Progress",K254="Review",K254="Other"),"HOLD","")))</f>
        <v>Ignore</v>
      </c>
      <c r="M254" s="4"/>
      <c r="N254" s="121" t="str">
        <f>IF(OR(K254="Untraceable",K254="Incomplete"),"No",IF(K254="Completed","In Progress",""))</f>
        <v>No</v>
      </c>
      <c r="O254" s="116"/>
    </row>
    <row r="255" spans="1:15" x14ac:dyDescent="0.25">
      <c r="A255" s="116"/>
      <c r="B255" s="116"/>
      <c r="C255" s="116"/>
      <c r="D255" s="87"/>
      <c r="E255" s="87"/>
      <c r="F255" s="7" t="str">
        <f>IF(AND(D255="Amina",OR(E255="Manual",E255="Assisted Manual")),A254&amp;"_AZ",IF(AND(D255="Amina",OR(E255="De-Novo Merge",E255="Assisted Merge")),A254&amp;"_SA_AZ",IF(AND(D255="Perry",OR(E255="Manual",E255="Assisted Manual")),A254&amp;"_PB",IF(AND(D255="Perry",OR(E255="De-Novo Merge",E255="Assisted Merge")),A254&amp;"_SA_PB",IF(AND(D255="Gina",OR(E255="Manual",E255="Assisted Manual")),A254&amp;"_GB",IF(AND(D255="Gina",OR(E255="De-Novo Merge",E255="Assisted Merge")),A254&amp;"_SA_GB",IF(AND(D255="Cameron",OR(E255="Manual",E255="Assisted Manual")),A254&amp;"_CA",IF(AND(D255="Cameron",OR(E255="De-Novo Merge",E255="Assisted Merge")),A254&amp;"_SA_CA",IF(AND(D255="Bruno",OR(E255="Manual",E255="Assisted Manual")),A254&amp;"_BD",IF(AND(D255="Bruno",OR(E255="De-Novo Merge",E255="Assisted Merge")),A254&amp;"_SA_BD",IF(AND(D255="Daniel",OR(E255="Manual",E255="Assisted Manual")),A254&amp;"_DR",IF(AND(D255="Daniel",OR(E255="De-Novo Merge",E255="Assisted Merge")),A254&amp;"_SA_DR",IF(AND(D255="Monet",OR(E255="Manual",E255="Assisted Manual")),A254&amp;"_MW",IF(AND(D255="Monet",OR(E255="De-Novo Merge",E255="Assisted Merge")),A254&amp;"_SA_MW",""))))))))))))))</f>
        <v/>
      </c>
      <c r="G255" s="89"/>
      <c r="H255" s="89"/>
      <c r="I255" s="116"/>
      <c r="J255" s="87" t="str">
        <f>IF(AND(NOT(OR(G255="",G255="Ø")),H255=""),"In Progress",IF(AND(NOT(OR(H255="Ø",H255="")),NOT(OR(G255="Ø",G255=""))),"Completed",IF(AND(NOT(A254=""),NOT(OR(D255="",D255="???")),G255=""),"Waiting",IF(D255="???","Waiting",""))))</f>
        <v/>
      </c>
      <c r="K255" s="116"/>
      <c r="L255" s="116"/>
      <c r="M255" s="4"/>
      <c r="N255" s="121"/>
      <c r="O255" s="116"/>
    </row>
    <row r="256" spans="1:15" x14ac:dyDescent="0.25">
      <c r="A256" s="116" t="s">
        <v>1745</v>
      </c>
      <c r="B256" s="117" t="s">
        <v>1746</v>
      </c>
      <c r="C256" s="116"/>
      <c r="D256" s="87"/>
      <c r="E256" s="87"/>
      <c r="F256" s="7" t="str">
        <f>IF(AND(D256="Amina",OR(E256="Manual",E256="Assisted Manual")),A256&amp;"_AZ",IF(AND(D256="Amina",OR(E256="De-Novo Merge",E256="Assisted Merge")),A256&amp;"_SA_AZ",IF(AND(D256="Perry",OR(E256="Manual",E256="Assisted Manual")),A256&amp;"_PB",IF(AND(D256="Perry",OR(E256="De-Novo Merge",E256="Assisted Merge")),A256&amp;"_SA_PB",IF(AND(D256="Gina",OR(E256="Manual",E256="Assisted Manual")),A256&amp;"_GB",IF(AND(D256="Gina",OR(E256="De-Novo Merge",E256="Assisted Merge")),A256&amp;"_SA_GB",IF(AND(D256="Cameron",OR(E256="Manual",E256="Assisted Manual")),A256&amp;"_CA",IF(AND(D256="Cameron",OR(E256="De-Novo Merge",E256="Assisted Merge")),A256&amp;"_SA_CA",IF(AND(D256="Bruno",OR(E256="Manual",E256="Assisted Manual")),A256&amp;"_BD",IF(AND(D256="Bruno",OR(E256="De-Novo Merge",E256="Assisted Merge")),A256&amp;"_SA_BD",IF(AND(D256="Daniel",OR(E256="Manual",E256="Assisted Manual")),A256&amp;"_DR",IF(AND(D256="Daniel",OR(E256="De-Novo Merge",E256="Assisted Merge")),A256&amp;"_SA_DR",IF(AND(D256="Monet",OR(E256="Manual",E256="Assisted Manual")),A256&amp;"_MW",IF(AND(D256="Monet",OR(E256="De-Novo Merge",E256="Assisted Merge")),A256&amp;"_SA_MW",""))))))))))))))</f>
        <v/>
      </c>
      <c r="G256" s="89"/>
      <c r="H256" s="89"/>
      <c r="I256" s="116" t="str">
        <f>IF(AND(NOT(OR(H256="",H256="Ø")),NOT(OR(H257="",H257="Ø"))),"Needs to be Split","")</f>
        <v/>
      </c>
      <c r="J256" s="87" t="s">
        <v>1</v>
      </c>
      <c r="K256" s="116" t="str">
        <f>IF(AND(NOT(OR(H256="Ø",H256="")),I256="Split"),"In Progress",IF(AND(NOT(OR(H256="Ø",H256="")),I256="Needs to be Split"),"Waiting",IF(AND(J256="Review",J257="Review"),"Review",IF(OR(AND(J256="Review",J257="Incomplete"),AND(J256="Incomplete",J257="Review")),"Review",IF(OR(AND(J256="Untraceable",J257="Review"),AND(J256="Review",J257="Untraceable")),"Review",IF(OR(AND(J256="Review",J257="Completed"),AND(J256="Completed",J257="Review")),"Review",IF(OR(AND(J256="Other",J257="Review"),AND(J256="Review",J257="Other")),"Review",IF(OR(AND(J256="Other",J257="Incomplete"),AND(J256="Incomplete",J257="Other")),"Review",IF(OR(AND(J256="Other",J257="Untraceable"),AND(J256="Untraceable",J257="Other")),"Review",IF(OR(AND(J256="Other",J257="Completed"),AND(J256="Completed",J257="Other")),"Review",IF(AND(J256="Waiting",J257="Waiting"),"Waiting",IF(OR(AND(J256="Review",J257="Waiting"),AND(J256="Waiting",J257="Review")),"Waiting",IF(OR(AND(J256="Other",J257="Waiting"),AND(J256="Waiting",J257="Other")),"Waiting",IF(OR(AND(J256="Incomplete",J257="Waiting"),AND(J256="Waiting",J257="Incomplete")),"Waiting",IF(OR(AND(J256="Completed",J257="Waiting"),AND(J256="Waiting",J257="Completed")),"Waiting",IF(OR(J256="In Progress",J257="In Progress"),"In Progress",IF(OR(AND(J256="Completed",J257="Untraceable"),AND(J256="Untraceable",J257="Completed")),"Review",IF(OR(AND(J256="Completed",J257="Incomplete"),AND(J256="Incomplete",J257="Completed")),"Review",IF(OR(AND(J256="Incomplete",J257="Untraceable"),AND(J256="Untraceable",J257="Incomplete")),"Untraceable",IF(AND(NOT(OR(H256="Ø",H256="")),NOT(OR(H257="Ø",H257="")),I256=""),"In Progress",IF(AND(J256="Untraceable",J257="Untraceable"),"Untraceable",IF(AND(NOT(OR(H256="Ø",H256="")),NOT(OR(H257="Ø",H257="")),NOT(OR(I256="Ø",I256="",I256="Split",I256="Needs to be Split"))),"Completed",IF(AND(J256="Incomplete",J257="Incomplete"),"Incomplete",IF(AND(J256="Other",J257="Other"),"Review",IF(AND(J256="Untraceable",J257=""),"Untraceable","")))))))))))))))))))))))))</f>
        <v>Untraceable</v>
      </c>
      <c r="L256" s="116" t="str">
        <f>IF(OR(K256="Untraceable"),"Ignore",IF(OR(K256="Incomplete",K256="Completed"),"Waiting",IF(OR(K256="Waiting",K256="In Progress",K256="Review",K256="Other"),"HOLD","")))</f>
        <v>Ignore</v>
      </c>
      <c r="M256" s="4"/>
      <c r="N256" s="121" t="str">
        <f>IF(OR(K256="Untraceable",K256="Incomplete"),"No",IF(K256="Completed","In Progress",""))</f>
        <v>No</v>
      </c>
      <c r="O256" s="116"/>
    </row>
    <row r="257" spans="1:15" x14ac:dyDescent="0.25">
      <c r="A257" s="116"/>
      <c r="B257" s="116"/>
      <c r="C257" s="116"/>
      <c r="D257" s="87"/>
      <c r="E257" s="87"/>
      <c r="F257" s="7" t="str">
        <f>IF(AND(D257="Amina",OR(E257="Manual",E257="Assisted Manual")),A256&amp;"_AZ",IF(AND(D257="Amina",OR(E257="De-Novo Merge",E257="Assisted Merge")),A256&amp;"_SA_AZ",IF(AND(D257="Perry",OR(E257="Manual",E257="Assisted Manual")),A256&amp;"_PB",IF(AND(D257="Perry",OR(E257="De-Novo Merge",E257="Assisted Merge")),A256&amp;"_SA_PB",IF(AND(D257="Gina",OR(E257="Manual",E257="Assisted Manual")),A256&amp;"_GB",IF(AND(D257="Gina",OR(E257="De-Novo Merge",E257="Assisted Merge")),A256&amp;"_SA_GB",IF(AND(D257="Cameron",OR(E257="Manual",E257="Assisted Manual")),A256&amp;"_CA",IF(AND(D257="Cameron",OR(E257="De-Novo Merge",E257="Assisted Merge")),A256&amp;"_SA_CA",IF(AND(D257="Bruno",OR(E257="Manual",E257="Assisted Manual")),A256&amp;"_BD",IF(AND(D257="Bruno",OR(E257="De-Novo Merge",E257="Assisted Merge")),A256&amp;"_SA_BD",IF(AND(D257="Daniel",OR(E257="Manual",E257="Assisted Manual")),A256&amp;"_DR",IF(AND(D257="Daniel",OR(E257="De-Novo Merge",E257="Assisted Merge")),A256&amp;"_SA_DR",IF(AND(D257="Monet",OR(E257="Manual",E257="Assisted Manual")),A256&amp;"_MW",IF(AND(D257="Monet",OR(E257="De-Novo Merge",E257="Assisted Merge")),A256&amp;"_SA_MW",""))))))))))))))</f>
        <v/>
      </c>
      <c r="G257" s="89"/>
      <c r="H257" s="89"/>
      <c r="I257" s="116"/>
      <c r="J257" s="87" t="str">
        <f>IF(AND(NOT(OR(G257="",G257="Ø")),H257=""),"In Progress",IF(AND(NOT(OR(H257="Ø",H257="")),NOT(OR(G257="Ø",G257=""))),"Completed",IF(AND(NOT(A256=""),NOT(OR(D257="",D257="???")),G257=""),"Waiting",IF(D257="???","Waiting",""))))</f>
        <v/>
      </c>
      <c r="K257" s="116"/>
      <c r="L257" s="116"/>
      <c r="M257" s="4"/>
      <c r="N257" s="121"/>
      <c r="O257" s="116"/>
    </row>
    <row r="258" spans="1:15" x14ac:dyDescent="0.25">
      <c r="A258" s="116" t="s">
        <v>1747</v>
      </c>
      <c r="B258" s="117" t="s">
        <v>1748</v>
      </c>
      <c r="C258" s="116"/>
      <c r="D258" s="87"/>
      <c r="E258" s="87"/>
      <c r="F258" s="7" t="str">
        <f>IF(AND(D258="Amina",OR(E258="Manual",E258="Assisted Manual")),A258&amp;"_AZ",IF(AND(D258="Amina",OR(E258="De-Novo Merge",E258="Assisted Merge")),A258&amp;"_SA_AZ",IF(AND(D258="Perry",OR(E258="Manual",E258="Assisted Manual")),A258&amp;"_PB",IF(AND(D258="Perry",OR(E258="De-Novo Merge",E258="Assisted Merge")),A258&amp;"_SA_PB",IF(AND(D258="Gina",OR(E258="Manual",E258="Assisted Manual")),A258&amp;"_GB",IF(AND(D258="Gina",OR(E258="De-Novo Merge",E258="Assisted Merge")),A258&amp;"_SA_GB",IF(AND(D258="Cameron",OR(E258="Manual",E258="Assisted Manual")),A258&amp;"_CA",IF(AND(D258="Cameron",OR(E258="De-Novo Merge",E258="Assisted Merge")),A258&amp;"_SA_CA",IF(AND(D258="Bruno",OR(E258="Manual",E258="Assisted Manual")),A258&amp;"_BD",IF(AND(D258="Bruno",OR(E258="De-Novo Merge",E258="Assisted Merge")),A258&amp;"_SA_BD",IF(AND(D258="Daniel",OR(E258="Manual",E258="Assisted Manual")),A258&amp;"_DR",IF(AND(D258="Daniel",OR(E258="De-Novo Merge",E258="Assisted Merge")),A258&amp;"_SA_DR",IF(AND(D258="Monet",OR(E258="Manual",E258="Assisted Manual")),A258&amp;"_MW",IF(AND(D258="Monet",OR(E258="De-Novo Merge",E258="Assisted Merge")),A258&amp;"_SA_MW",""))))))))))))))</f>
        <v/>
      </c>
      <c r="G258" s="89"/>
      <c r="H258" s="89"/>
      <c r="I258" s="116" t="str">
        <f>IF(AND(NOT(OR(H258="",H258="Ø")),NOT(OR(H259="",H259="Ø"))),"Needs to be Split","")</f>
        <v/>
      </c>
      <c r="J258" s="87" t="s">
        <v>1</v>
      </c>
      <c r="K258" s="116" t="str">
        <f>IF(AND(NOT(OR(H258="Ø",H258="")),I258="Split"),"In Progress",IF(AND(NOT(OR(H258="Ø",H258="")),I258="Needs to be Split"),"Waiting",IF(AND(J258="Review",J259="Review"),"Review",IF(OR(AND(J258="Review",J259="Incomplete"),AND(J258="Incomplete",J259="Review")),"Review",IF(OR(AND(J258="Untraceable",J259="Review"),AND(J258="Review",J259="Untraceable")),"Review",IF(OR(AND(J258="Review",J259="Completed"),AND(J258="Completed",J259="Review")),"Review",IF(OR(AND(J258="Other",J259="Review"),AND(J258="Review",J259="Other")),"Review",IF(OR(AND(J258="Other",J259="Incomplete"),AND(J258="Incomplete",J259="Other")),"Review",IF(OR(AND(J258="Other",J259="Untraceable"),AND(J258="Untraceable",J259="Other")),"Review",IF(OR(AND(J258="Other",J259="Completed"),AND(J258="Completed",J259="Other")),"Review",IF(AND(J258="Waiting",J259="Waiting"),"Waiting",IF(OR(AND(J258="Review",J259="Waiting"),AND(J258="Waiting",J259="Review")),"Waiting",IF(OR(AND(J258="Other",J259="Waiting"),AND(J258="Waiting",J259="Other")),"Waiting",IF(OR(AND(J258="Incomplete",J259="Waiting"),AND(J258="Waiting",J259="Incomplete")),"Waiting",IF(OR(AND(J258="Completed",J259="Waiting"),AND(J258="Waiting",J259="Completed")),"Waiting",IF(OR(J258="In Progress",J259="In Progress"),"In Progress",IF(OR(AND(J258="Completed",J259="Untraceable"),AND(J258="Untraceable",J259="Completed")),"Review",IF(OR(AND(J258="Completed",J259="Incomplete"),AND(J258="Incomplete",J259="Completed")),"Review",IF(OR(AND(J258="Incomplete",J259="Untraceable"),AND(J258="Untraceable",J259="Incomplete")),"Untraceable",IF(AND(NOT(OR(H258="Ø",H258="")),NOT(OR(H259="Ø",H259="")),I258=""),"In Progress",IF(AND(J258="Untraceable",J259="Untraceable"),"Untraceable",IF(AND(NOT(OR(H258="Ø",H258="")),NOT(OR(H259="Ø",H259="")),NOT(OR(I258="Ø",I258="",I258="Split",I258="Needs to be Split"))),"Completed",IF(AND(J258="Incomplete",J259="Incomplete"),"Incomplete",IF(AND(J258="Other",J259="Other"),"Review",IF(AND(J258="Untraceable",J259=""),"Untraceable","")))))))))))))))))))))))))</f>
        <v>Untraceable</v>
      </c>
      <c r="L258" s="116" t="str">
        <f>IF(OR(K258="Untraceable"),"Ignore",IF(OR(K258="Incomplete",K258="Completed"),"Waiting",IF(OR(K258="Waiting",K258="In Progress",K258="Review",K258="Other"),"HOLD","")))</f>
        <v>Ignore</v>
      </c>
      <c r="M258" s="4"/>
      <c r="N258" s="121" t="str">
        <f>IF(OR(K258="Untraceable",K258="Incomplete"),"No",IF(K258="Completed","In Progress",""))</f>
        <v>No</v>
      </c>
      <c r="O258" s="116"/>
    </row>
    <row r="259" spans="1:15" x14ac:dyDescent="0.25">
      <c r="A259" s="116"/>
      <c r="B259" s="116"/>
      <c r="C259" s="116"/>
      <c r="D259" s="87"/>
      <c r="E259" s="87"/>
      <c r="F259" s="7" t="str">
        <f>IF(AND(D259="Amina",OR(E259="Manual",E259="Assisted Manual")),A258&amp;"_AZ",IF(AND(D259="Amina",OR(E259="De-Novo Merge",E259="Assisted Merge")),A258&amp;"_SA_AZ",IF(AND(D259="Perry",OR(E259="Manual",E259="Assisted Manual")),A258&amp;"_PB",IF(AND(D259="Perry",OR(E259="De-Novo Merge",E259="Assisted Merge")),A258&amp;"_SA_PB",IF(AND(D259="Gina",OR(E259="Manual",E259="Assisted Manual")),A258&amp;"_GB",IF(AND(D259="Gina",OR(E259="De-Novo Merge",E259="Assisted Merge")),A258&amp;"_SA_GB",IF(AND(D259="Cameron",OR(E259="Manual",E259="Assisted Manual")),A258&amp;"_CA",IF(AND(D259="Cameron",OR(E259="De-Novo Merge",E259="Assisted Merge")),A258&amp;"_SA_CA",IF(AND(D259="Bruno",OR(E259="Manual",E259="Assisted Manual")),A258&amp;"_BD",IF(AND(D259="Bruno",OR(E259="De-Novo Merge",E259="Assisted Merge")),A258&amp;"_SA_BD",IF(AND(D259="Daniel",OR(E259="Manual",E259="Assisted Manual")),A258&amp;"_DR",IF(AND(D259="Daniel",OR(E259="De-Novo Merge",E259="Assisted Merge")),A258&amp;"_SA_DR",IF(AND(D259="Monet",OR(E259="Manual",E259="Assisted Manual")),A258&amp;"_MW",IF(AND(D259="Monet",OR(E259="De-Novo Merge",E259="Assisted Merge")),A258&amp;"_SA_MW",""))))))))))))))</f>
        <v/>
      </c>
      <c r="G259" s="89"/>
      <c r="H259" s="89"/>
      <c r="I259" s="116"/>
      <c r="J259" s="87" t="str">
        <f>IF(AND(NOT(OR(G259="",G259="Ø")),H259=""),"In Progress",IF(AND(NOT(OR(H259="Ø",H259="")),NOT(OR(G259="Ø",G259=""))),"Completed",IF(AND(NOT(A258=""),NOT(OR(D259="",D259="???")),G259=""),"Waiting",IF(D259="???","Waiting",""))))</f>
        <v/>
      </c>
      <c r="K259" s="116"/>
      <c r="L259" s="116"/>
      <c r="M259" s="4"/>
      <c r="N259" s="121"/>
      <c r="O259" s="116"/>
    </row>
    <row r="260" spans="1:15" x14ac:dyDescent="0.25">
      <c r="A260" s="116" t="s">
        <v>1749</v>
      </c>
      <c r="B260" s="117" t="s">
        <v>1750</v>
      </c>
      <c r="C260" s="116"/>
      <c r="D260" s="87"/>
      <c r="E260" s="87"/>
      <c r="F260" s="7" t="str">
        <f>IF(AND(D260="Amina",OR(E260="Manual",E260="Assisted Manual")),A260&amp;"_AZ",IF(AND(D260="Amina",OR(E260="De-Novo Merge",E260="Assisted Merge")),A260&amp;"_SA_AZ",IF(AND(D260="Perry",OR(E260="Manual",E260="Assisted Manual")),A260&amp;"_PB",IF(AND(D260="Perry",OR(E260="De-Novo Merge",E260="Assisted Merge")),A260&amp;"_SA_PB",IF(AND(D260="Gina",OR(E260="Manual",E260="Assisted Manual")),A260&amp;"_GB",IF(AND(D260="Gina",OR(E260="De-Novo Merge",E260="Assisted Merge")),A260&amp;"_SA_GB",IF(AND(D260="Cameron",OR(E260="Manual",E260="Assisted Manual")),A260&amp;"_CA",IF(AND(D260="Cameron",OR(E260="De-Novo Merge",E260="Assisted Merge")),A260&amp;"_SA_CA",IF(AND(D260="Bruno",OR(E260="Manual",E260="Assisted Manual")),A260&amp;"_BD",IF(AND(D260="Bruno",OR(E260="De-Novo Merge",E260="Assisted Merge")),A260&amp;"_SA_BD",IF(AND(D260="Daniel",OR(E260="Manual",E260="Assisted Manual")),A260&amp;"_DR",IF(AND(D260="Daniel",OR(E260="De-Novo Merge",E260="Assisted Merge")),A260&amp;"_SA_DR",IF(AND(D260="Monet",OR(E260="Manual",E260="Assisted Manual")),A260&amp;"_MW",IF(AND(D260="Monet",OR(E260="De-Novo Merge",E260="Assisted Merge")),A260&amp;"_SA_MW",""))))))))))))))</f>
        <v/>
      </c>
      <c r="G260" s="89"/>
      <c r="H260" s="89"/>
      <c r="I260" s="116" t="str">
        <f>IF(AND(NOT(OR(H260="",H260="Ø")),NOT(OR(H261="",H261="Ø"))),"Needs to be Split","")</f>
        <v/>
      </c>
      <c r="J260" s="87" t="s">
        <v>1</v>
      </c>
      <c r="K260" s="116" t="str">
        <f>IF(AND(NOT(OR(H260="Ø",H260="")),I260="Split"),"In Progress",IF(AND(NOT(OR(H260="Ø",H260="")),I260="Needs to be Split"),"Waiting",IF(AND(J260="Review",J261="Review"),"Review",IF(OR(AND(J260="Review",J261="Incomplete"),AND(J260="Incomplete",J261="Review")),"Review",IF(OR(AND(J260="Untraceable",J261="Review"),AND(J260="Review",J261="Untraceable")),"Review",IF(OR(AND(J260="Review",J261="Completed"),AND(J260="Completed",J261="Review")),"Review",IF(OR(AND(J260="Other",J261="Review"),AND(J260="Review",J261="Other")),"Review",IF(OR(AND(J260="Other",J261="Incomplete"),AND(J260="Incomplete",J261="Other")),"Review",IF(OR(AND(J260="Other",J261="Untraceable"),AND(J260="Untraceable",J261="Other")),"Review",IF(OR(AND(J260="Other",J261="Completed"),AND(J260="Completed",J261="Other")),"Review",IF(AND(J260="Waiting",J261="Waiting"),"Waiting",IF(OR(AND(J260="Review",J261="Waiting"),AND(J260="Waiting",J261="Review")),"Waiting",IF(OR(AND(J260="Other",J261="Waiting"),AND(J260="Waiting",J261="Other")),"Waiting",IF(OR(AND(J260="Incomplete",J261="Waiting"),AND(J260="Waiting",J261="Incomplete")),"Waiting",IF(OR(AND(J260="Completed",J261="Waiting"),AND(J260="Waiting",J261="Completed")),"Waiting",IF(OR(J260="In Progress",J261="In Progress"),"In Progress",IF(OR(AND(J260="Completed",J261="Untraceable"),AND(J260="Untraceable",J261="Completed")),"Review",IF(OR(AND(J260="Completed",J261="Incomplete"),AND(J260="Incomplete",J261="Completed")),"Review",IF(OR(AND(J260="Incomplete",J261="Untraceable"),AND(J260="Untraceable",J261="Incomplete")),"Untraceable",IF(AND(NOT(OR(H260="Ø",H260="")),NOT(OR(H261="Ø",H261="")),I260=""),"In Progress",IF(AND(J260="Untraceable",J261="Untraceable"),"Untraceable",IF(AND(NOT(OR(H260="Ø",H260="")),NOT(OR(H261="Ø",H261="")),NOT(OR(I260="Ø",I260="",I260="Split",I260="Needs to be Split"))),"Completed",IF(AND(J260="Incomplete",J261="Incomplete"),"Incomplete",IF(AND(J260="Other",J261="Other"),"Review",IF(AND(J260="Untraceable",J261=""),"Untraceable","")))))))))))))))))))))))))</f>
        <v>Untraceable</v>
      </c>
      <c r="L260" s="116" t="str">
        <f>IF(OR(K260="Untraceable"),"Ignore",IF(OR(K260="Incomplete",K260="Completed"),"Waiting",IF(OR(K260="Waiting",K260="In Progress",K260="Review",K260="Other"),"HOLD","")))</f>
        <v>Ignore</v>
      </c>
      <c r="M260" s="4"/>
      <c r="N260" s="121" t="str">
        <f>IF(OR(K260="Untraceable",K260="Incomplete"),"No",IF(K260="Completed","In Progress",""))</f>
        <v>No</v>
      </c>
      <c r="O260" s="116"/>
    </row>
    <row r="261" spans="1:15" x14ac:dyDescent="0.25">
      <c r="A261" s="116"/>
      <c r="B261" s="116"/>
      <c r="C261" s="116"/>
      <c r="D261" s="87"/>
      <c r="E261" s="87"/>
      <c r="F261" s="7" t="str">
        <f>IF(AND(D261="Amina",OR(E261="Manual",E261="Assisted Manual")),A260&amp;"_AZ",IF(AND(D261="Amina",OR(E261="De-Novo Merge",E261="Assisted Merge")),A260&amp;"_SA_AZ",IF(AND(D261="Perry",OR(E261="Manual",E261="Assisted Manual")),A260&amp;"_PB",IF(AND(D261="Perry",OR(E261="De-Novo Merge",E261="Assisted Merge")),A260&amp;"_SA_PB",IF(AND(D261="Gina",OR(E261="Manual",E261="Assisted Manual")),A260&amp;"_GB",IF(AND(D261="Gina",OR(E261="De-Novo Merge",E261="Assisted Merge")),A260&amp;"_SA_GB",IF(AND(D261="Cameron",OR(E261="Manual",E261="Assisted Manual")),A260&amp;"_CA",IF(AND(D261="Cameron",OR(E261="De-Novo Merge",E261="Assisted Merge")),A260&amp;"_SA_CA",IF(AND(D261="Bruno",OR(E261="Manual",E261="Assisted Manual")),A260&amp;"_BD",IF(AND(D261="Bruno",OR(E261="De-Novo Merge",E261="Assisted Merge")),A260&amp;"_SA_BD",IF(AND(D261="Daniel",OR(E261="Manual",E261="Assisted Manual")),A260&amp;"_DR",IF(AND(D261="Daniel",OR(E261="De-Novo Merge",E261="Assisted Merge")),A260&amp;"_SA_DR",IF(AND(D261="Monet",OR(E261="Manual",E261="Assisted Manual")),A260&amp;"_MW",IF(AND(D261="Monet",OR(E261="De-Novo Merge",E261="Assisted Merge")),A260&amp;"_SA_MW",""))))))))))))))</f>
        <v/>
      </c>
      <c r="G261" s="89"/>
      <c r="H261" s="89"/>
      <c r="I261" s="116"/>
      <c r="J261" s="87" t="str">
        <f>IF(AND(NOT(OR(G261="",G261="Ø")),H261=""),"In Progress",IF(AND(NOT(OR(H261="Ø",H261="")),NOT(OR(G261="Ø",G261=""))),"Completed",IF(AND(NOT(A260=""),NOT(OR(D261="",D261="???")),G261=""),"Waiting",IF(D261="???","Waiting",""))))</f>
        <v/>
      </c>
      <c r="K261" s="116"/>
      <c r="L261" s="116"/>
      <c r="M261" s="4"/>
      <c r="N261" s="121"/>
      <c r="O261" s="116"/>
    </row>
    <row r="262" spans="1:15" x14ac:dyDescent="0.25">
      <c r="A262" s="116" t="s">
        <v>1751</v>
      </c>
      <c r="B262" s="117" t="s">
        <v>1752</v>
      </c>
      <c r="C262" s="116"/>
      <c r="D262" s="87"/>
      <c r="E262" s="87"/>
      <c r="F262" s="7" t="str">
        <f>IF(AND(D262="Amina",OR(E262="Manual",E262="Assisted Manual")),A262&amp;"_AZ",IF(AND(D262="Amina",OR(E262="De-Novo Merge",E262="Assisted Merge")),A262&amp;"_SA_AZ",IF(AND(D262="Perry",OR(E262="Manual",E262="Assisted Manual")),A262&amp;"_PB",IF(AND(D262="Perry",OR(E262="De-Novo Merge",E262="Assisted Merge")),A262&amp;"_SA_PB",IF(AND(D262="Gina",OR(E262="Manual",E262="Assisted Manual")),A262&amp;"_GB",IF(AND(D262="Gina",OR(E262="De-Novo Merge",E262="Assisted Merge")),A262&amp;"_SA_GB",IF(AND(D262="Cameron",OR(E262="Manual",E262="Assisted Manual")),A262&amp;"_CA",IF(AND(D262="Cameron",OR(E262="De-Novo Merge",E262="Assisted Merge")),A262&amp;"_SA_CA",IF(AND(D262="Bruno",OR(E262="Manual",E262="Assisted Manual")),A262&amp;"_BD",IF(AND(D262="Bruno",OR(E262="De-Novo Merge",E262="Assisted Merge")),A262&amp;"_SA_BD",IF(AND(D262="Daniel",OR(E262="Manual",E262="Assisted Manual")),A262&amp;"_DR",IF(AND(D262="Daniel",OR(E262="De-Novo Merge",E262="Assisted Merge")),A262&amp;"_SA_DR",IF(AND(D262="Monet",OR(E262="Manual",E262="Assisted Manual")),A262&amp;"_MW",IF(AND(D262="Monet",OR(E262="De-Novo Merge",E262="Assisted Merge")),A262&amp;"_SA_MW",""))))))))))))))</f>
        <v/>
      </c>
      <c r="G262" s="89"/>
      <c r="H262" s="89"/>
      <c r="I262" s="116" t="str">
        <f>IF(AND(NOT(OR(H262="",H262="Ø")),NOT(OR(H263="",H263="Ø"))),"Needs to be Split","")</f>
        <v/>
      </c>
      <c r="J262" s="87" t="s">
        <v>1</v>
      </c>
      <c r="K262" s="116" t="str">
        <f>IF(AND(NOT(OR(H262="Ø",H262="")),I262="Split"),"In Progress",IF(AND(NOT(OR(H262="Ø",H262="")),I262="Needs to be Split"),"Waiting",IF(AND(J262="Review",J263="Review"),"Review",IF(OR(AND(J262="Review",J263="Incomplete"),AND(J262="Incomplete",J263="Review")),"Review",IF(OR(AND(J262="Untraceable",J263="Review"),AND(J262="Review",J263="Untraceable")),"Review",IF(OR(AND(J262="Review",J263="Completed"),AND(J262="Completed",J263="Review")),"Review",IF(OR(AND(J262="Other",J263="Review"),AND(J262="Review",J263="Other")),"Review",IF(OR(AND(J262="Other",J263="Incomplete"),AND(J262="Incomplete",J263="Other")),"Review",IF(OR(AND(J262="Other",J263="Untraceable"),AND(J262="Untraceable",J263="Other")),"Review",IF(OR(AND(J262="Other",J263="Completed"),AND(J262="Completed",J263="Other")),"Review",IF(AND(J262="Waiting",J263="Waiting"),"Waiting",IF(OR(AND(J262="Review",J263="Waiting"),AND(J262="Waiting",J263="Review")),"Waiting",IF(OR(AND(J262="Other",J263="Waiting"),AND(J262="Waiting",J263="Other")),"Waiting",IF(OR(AND(J262="Incomplete",J263="Waiting"),AND(J262="Waiting",J263="Incomplete")),"Waiting",IF(OR(AND(J262="Completed",J263="Waiting"),AND(J262="Waiting",J263="Completed")),"Waiting",IF(OR(J262="In Progress",J263="In Progress"),"In Progress",IF(OR(AND(J262="Completed",J263="Untraceable"),AND(J262="Untraceable",J263="Completed")),"Review",IF(OR(AND(J262="Completed",J263="Incomplete"),AND(J262="Incomplete",J263="Completed")),"Review",IF(OR(AND(J262="Incomplete",J263="Untraceable"),AND(J262="Untraceable",J263="Incomplete")),"Untraceable",IF(AND(NOT(OR(H262="Ø",H262="")),NOT(OR(H263="Ø",H263="")),I262=""),"In Progress",IF(AND(J262="Untraceable",J263="Untraceable"),"Untraceable",IF(AND(NOT(OR(H262="Ø",H262="")),NOT(OR(H263="Ø",H263="")),NOT(OR(I262="Ø",I262="",I262="Split",I262="Needs to be Split"))),"Completed",IF(AND(J262="Incomplete",J263="Incomplete"),"Incomplete",IF(AND(J262="Other",J263="Other"),"Review",IF(AND(J262="Untraceable",J263=""),"Untraceable","")))))))))))))))))))))))))</f>
        <v>Untraceable</v>
      </c>
      <c r="L262" s="116" t="str">
        <f>IF(OR(K262="Untraceable"),"Ignore",IF(OR(K262="Incomplete",K262="Completed"),"Waiting",IF(OR(K262="Waiting",K262="In Progress",K262="Review",K262="Other"),"HOLD","")))</f>
        <v>Ignore</v>
      </c>
      <c r="M262" s="4"/>
      <c r="N262" s="121" t="str">
        <f>IF(OR(K262="Untraceable",K262="Incomplete"),"No",IF(K262="Completed","In Progress",""))</f>
        <v>No</v>
      </c>
      <c r="O262" s="116"/>
    </row>
    <row r="263" spans="1:15" x14ac:dyDescent="0.25">
      <c r="A263" s="116"/>
      <c r="B263" s="116"/>
      <c r="C263" s="116"/>
      <c r="D263" s="87"/>
      <c r="E263" s="87"/>
      <c r="F263" s="7" t="str">
        <f>IF(AND(D263="Amina",OR(E263="Manual",E263="Assisted Manual")),A262&amp;"_AZ",IF(AND(D263="Amina",OR(E263="De-Novo Merge",E263="Assisted Merge")),A262&amp;"_SA_AZ",IF(AND(D263="Perry",OR(E263="Manual",E263="Assisted Manual")),A262&amp;"_PB",IF(AND(D263="Perry",OR(E263="De-Novo Merge",E263="Assisted Merge")),A262&amp;"_SA_PB",IF(AND(D263="Gina",OR(E263="Manual",E263="Assisted Manual")),A262&amp;"_GB",IF(AND(D263="Gina",OR(E263="De-Novo Merge",E263="Assisted Merge")),A262&amp;"_SA_GB",IF(AND(D263="Cameron",OR(E263="Manual",E263="Assisted Manual")),A262&amp;"_CA",IF(AND(D263="Cameron",OR(E263="De-Novo Merge",E263="Assisted Merge")),A262&amp;"_SA_CA",IF(AND(D263="Bruno",OR(E263="Manual",E263="Assisted Manual")),A262&amp;"_BD",IF(AND(D263="Bruno",OR(E263="De-Novo Merge",E263="Assisted Merge")),A262&amp;"_SA_BD",IF(AND(D263="Daniel",OR(E263="Manual",E263="Assisted Manual")),A262&amp;"_DR",IF(AND(D263="Daniel",OR(E263="De-Novo Merge",E263="Assisted Merge")),A262&amp;"_SA_DR",IF(AND(D263="Monet",OR(E263="Manual",E263="Assisted Manual")),A262&amp;"_MW",IF(AND(D263="Monet",OR(E263="De-Novo Merge",E263="Assisted Merge")),A262&amp;"_SA_MW",""))))))))))))))</f>
        <v/>
      </c>
      <c r="G263" s="89"/>
      <c r="H263" s="89"/>
      <c r="I263" s="116"/>
      <c r="J263" s="87" t="str">
        <f>IF(AND(NOT(OR(G263="",G263="Ø")),H263=""),"In Progress",IF(AND(NOT(OR(H263="Ø",H263="")),NOT(OR(G263="Ø",G263=""))),"Completed",IF(AND(NOT(A262=""),NOT(OR(D263="",D263="???")),G263=""),"Waiting",IF(D263="???","Waiting",""))))</f>
        <v/>
      </c>
      <c r="K263" s="116"/>
      <c r="L263" s="116"/>
      <c r="M263" s="4"/>
      <c r="N263" s="121"/>
      <c r="O263" s="116"/>
    </row>
    <row r="264" spans="1:15" x14ac:dyDescent="0.25">
      <c r="A264" s="116" t="s">
        <v>1753</v>
      </c>
      <c r="B264" s="117" t="s">
        <v>1754</v>
      </c>
      <c r="C264" s="116"/>
      <c r="D264" s="87"/>
      <c r="E264" s="87"/>
      <c r="F264" s="7" t="str">
        <f>IF(AND(D264="Amina",OR(E264="Manual",E264="Assisted Manual")),A264&amp;"_AZ",IF(AND(D264="Amina",OR(E264="De-Novo Merge",E264="Assisted Merge")),A264&amp;"_SA_AZ",IF(AND(D264="Perry",OR(E264="Manual",E264="Assisted Manual")),A264&amp;"_PB",IF(AND(D264="Perry",OR(E264="De-Novo Merge",E264="Assisted Merge")),A264&amp;"_SA_PB",IF(AND(D264="Gina",OR(E264="Manual",E264="Assisted Manual")),A264&amp;"_GB",IF(AND(D264="Gina",OR(E264="De-Novo Merge",E264="Assisted Merge")),A264&amp;"_SA_GB",IF(AND(D264="Cameron",OR(E264="Manual",E264="Assisted Manual")),A264&amp;"_CA",IF(AND(D264="Cameron",OR(E264="De-Novo Merge",E264="Assisted Merge")),A264&amp;"_SA_CA",IF(AND(D264="Bruno",OR(E264="Manual",E264="Assisted Manual")),A264&amp;"_BD",IF(AND(D264="Bruno",OR(E264="De-Novo Merge",E264="Assisted Merge")),A264&amp;"_SA_BD",IF(AND(D264="Daniel",OR(E264="Manual",E264="Assisted Manual")),A264&amp;"_DR",IF(AND(D264="Daniel",OR(E264="De-Novo Merge",E264="Assisted Merge")),A264&amp;"_SA_DR",IF(AND(D264="Monet",OR(E264="Manual",E264="Assisted Manual")),A264&amp;"_MW",IF(AND(D264="Monet",OR(E264="De-Novo Merge",E264="Assisted Merge")),A264&amp;"_SA_MW",""))))))))))))))</f>
        <v/>
      </c>
      <c r="G264" s="89"/>
      <c r="H264" s="89"/>
      <c r="I264" s="116" t="str">
        <f>IF(AND(NOT(OR(H264="",H264="Ø")),NOT(OR(H265="",H265="Ø"))),"Needs to be Split","")</f>
        <v/>
      </c>
      <c r="J264" s="87" t="s">
        <v>1</v>
      </c>
      <c r="K264" s="116" t="str">
        <f>IF(AND(NOT(OR(H264="Ø",H264="")),I264="Split"),"In Progress",IF(AND(NOT(OR(H264="Ø",H264="")),I264="Needs to be Split"),"Waiting",IF(AND(J264="Review",J265="Review"),"Review",IF(OR(AND(J264="Review",J265="Incomplete"),AND(J264="Incomplete",J265="Review")),"Review",IF(OR(AND(J264="Untraceable",J265="Review"),AND(J264="Review",J265="Untraceable")),"Review",IF(OR(AND(J264="Review",J265="Completed"),AND(J264="Completed",J265="Review")),"Review",IF(OR(AND(J264="Other",J265="Review"),AND(J264="Review",J265="Other")),"Review",IF(OR(AND(J264="Other",J265="Incomplete"),AND(J264="Incomplete",J265="Other")),"Review",IF(OR(AND(J264="Other",J265="Untraceable"),AND(J264="Untraceable",J265="Other")),"Review",IF(OR(AND(J264="Other",J265="Completed"),AND(J264="Completed",J265="Other")),"Review",IF(AND(J264="Waiting",J265="Waiting"),"Waiting",IF(OR(AND(J264="Review",J265="Waiting"),AND(J264="Waiting",J265="Review")),"Waiting",IF(OR(AND(J264="Other",J265="Waiting"),AND(J264="Waiting",J265="Other")),"Waiting",IF(OR(AND(J264="Incomplete",J265="Waiting"),AND(J264="Waiting",J265="Incomplete")),"Waiting",IF(OR(AND(J264="Completed",J265="Waiting"),AND(J264="Waiting",J265="Completed")),"Waiting",IF(OR(J264="In Progress",J265="In Progress"),"In Progress",IF(OR(AND(J264="Completed",J265="Untraceable"),AND(J264="Untraceable",J265="Completed")),"Review",IF(OR(AND(J264="Completed",J265="Incomplete"),AND(J264="Incomplete",J265="Completed")),"Review",IF(OR(AND(J264="Incomplete",J265="Untraceable"),AND(J264="Untraceable",J265="Incomplete")),"Untraceable",IF(AND(NOT(OR(H264="Ø",H264="")),NOT(OR(H265="Ø",H265="")),I264=""),"In Progress",IF(AND(J264="Untraceable",J265="Untraceable"),"Untraceable",IF(AND(NOT(OR(H264="Ø",H264="")),NOT(OR(H265="Ø",H265="")),NOT(OR(I264="Ø",I264="",I264="Split",I264="Needs to be Split"))),"Completed",IF(AND(J264="Incomplete",J265="Incomplete"),"Incomplete",IF(AND(J264="Other",J265="Other"),"Review",IF(AND(J264="Untraceable",J265=""),"Untraceable","")))))))))))))))))))))))))</f>
        <v>Untraceable</v>
      </c>
      <c r="L264" s="116" t="str">
        <f>IF(OR(K264="Untraceable"),"Ignore",IF(OR(K264="Incomplete",K264="Completed"),"Waiting",IF(OR(K264="Waiting",K264="In Progress",K264="Review",K264="Other"),"HOLD","")))</f>
        <v>Ignore</v>
      </c>
      <c r="M264" s="4"/>
      <c r="N264" s="121" t="str">
        <f>IF(OR(K264="Untraceable",K264="Incomplete"),"No",IF(K264="Completed","In Progress",""))</f>
        <v>No</v>
      </c>
      <c r="O264" s="116"/>
    </row>
    <row r="265" spans="1:15" x14ac:dyDescent="0.25">
      <c r="A265" s="116"/>
      <c r="B265" s="116"/>
      <c r="C265" s="116"/>
      <c r="D265" s="87"/>
      <c r="E265" s="87"/>
      <c r="F265" s="7" t="str">
        <f>IF(AND(D265="Amina",OR(E265="Manual",E265="Assisted Manual")),A264&amp;"_AZ",IF(AND(D265="Amina",OR(E265="De-Novo Merge",E265="Assisted Merge")),A264&amp;"_SA_AZ",IF(AND(D265="Perry",OR(E265="Manual",E265="Assisted Manual")),A264&amp;"_PB",IF(AND(D265="Perry",OR(E265="De-Novo Merge",E265="Assisted Merge")),A264&amp;"_SA_PB",IF(AND(D265="Gina",OR(E265="Manual",E265="Assisted Manual")),A264&amp;"_GB",IF(AND(D265="Gina",OR(E265="De-Novo Merge",E265="Assisted Merge")),A264&amp;"_SA_GB",IF(AND(D265="Cameron",OR(E265="Manual",E265="Assisted Manual")),A264&amp;"_CA",IF(AND(D265="Cameron",OR(E265="De-Novo Merge",E265="Assisted Merge")),A264&amp;"_SA_CA",IF(AND(D265="Bruno",OR(E265="Manual",E265="Assisted Manual")),A264&amp;"_BD",IF(AND(D265="Bruno",OR(E265="De-Novo Merge",E265="Assisted Merge")),A264&amp;"_SA_BD",IF(AND(D265="Daniel",OR(E265="Manual",E265="Assisted Manual")),A264&amp;"_DR",IF(AND(D265="Daniel",OR(E265="De-Novo Merge",E265="Assisted Merge")),A264&amp;"_SA_DR",IF(AND(D265="Monet",OR(E265="Manual",E265="Assisted Manual")),A264&amp;"_MW",IF(AND(D265="Monet",OR(E265="De-Novo Merge",E265="Assisted Merge")),A264&amp;"_SA_MW",""))))))))))))))</f>
        <v/>
      </c>
      <c r="G265" s="89"/>
      <c r="H265" s="89"/>
      <c r="I265" s="116"/>
      <c r="J265" s="87" t="str">
        <f>IF(AND(NOT(OR(G265="",G265="Ø")),H265=""),"In Progress",IF(AND(NOT(OR(H265="Ø",H265="")),NOT(OR(G265="Ø",G265=""))),"Completed",IF(AND(NOT(A264=""),NOT(OR(D265="",D265="???")),G265=""),"Waiting",IF(D265="???","Waiting",""))))</f>
        <v/>
      </c>
      <c r="K265" s="116"/>
      <c r="L265" s="116"/>
      <c r="M265" s="4"/>
      <c r="N265" s="121"/>
      <c r="O265" s="116"/>
    </row>
    <row r="266" spans="1:15" x14ac:dyDescent="0.25">
      <c r="A266" s="116" t="s">
        <v>1755</v>
      </c>
      <c r="B266" s="117" t="s">
        <v>1756</v>
      </c>
      <c r="C266" s="116"/>
      <c r="D266" s="87"/>
      <c r="E266" s="87"/>
      <c r="F266" s="7" t="str">
        <f>IF(AND(D266="Amina",OR(E266="Manual",E266="Assisted Manual")),A266&amp;"_AZ",IF(AND(D266="Amina",OR(E266="De-Novo Merge",E266="Assisted Merge")),A266&amp;"_SA_AZ",IF(AND(D266="Perry",OR(E266="Manual",E266="Assisted Manual")),A266&amp;"_PB",IF(AND(D266="Perry",OR(E266="De-Novo Merge",E266="Assisted Merge")),A266&amp;"_SA_PB",IF(AND(D266="Gina",OR(E266="Manual",E266="Assisted Manual")),A266&amp;"_GB",IF(AND(D266="Gina",OR(E266="De-Novo Merge",E266="Assisted Merge")),A266&amp;"_SA_GB",IF(AND(D266="Cameron",OR(E266="Manual",E266="Assisted Manual")),A266&amp;"_CA",IF(AND(D266="Cameron",OR(E266="De-Novo Merge",E266="Assisted Merge")),A266&amp;"_SA_CA",IF(AND(D266="Bruno",OR(E266="Manual",E266="Assisted Manual")),A266&amp;"_BD",IF(AND(D266="Bruno",OR(E266="De-Novo Merge",E266="Assisted Merge")),A266&amp;"_SA_BD",IF(AND(D266="Daniel",OR(E266="Manual",E266="Assisted Manual")),A266&amp;"_DR",IF(AND(D266="Daniel",OR(E266="De-Novo Merge",E266="Assisted Merge")),A266&amp;"_SA_DR",IF(AND(D266="Monet",OR(E266="Manual",E266="Assisted Manual")),A266&amp;"_MW",IF(AND(D266="Monet",OR(E266="De-Novo Merge",E266="Assisted Merge")),A266&amp;"_SA_MW",""))))))))))))))</f>
        <v/>
      </c>
      <c r="G266" s="89"/>
      <c r="H266" s="89"/>
      <c r="I266" s="116" t="str">
        <f>IF(AND(NOT(OR(H266="",H266="Ø")),NOT(OR(H267="",H267="Ø"))),"Needs to be Split","")</f>
        <v/>
      </c>
      <c r="J266" s="87" t="s">
        <v>1</v>
      </c>
      <c r="K266" s="116" t="str">
        <f>IF(AND(NOT(OR(H266="Ø",H266="")),I266="Split"),"In Progress",IF(AND(NOT(OR(H266="Ø",H266="")),I266="Needs to be Split"),"Waiting",IF(AND(J266="Review",J267="Review"),"Review",IF(OR(AND(J266="Review",J267="Incomplete"),AND(J266="Incomplete",J267="Review")),"Review",IF(OR(AND(J266="Untraceable",J267="Review"),AND(J266="Review",J267="Untraceable")),"Review",IF(OR(AND(J266="Review",J267="Completed"),AND(J266="Completed",J267="Review")),"Review",IF(OR(AND(J266="Other",J267="Review"),AND(J266="Review",J267="Other")),"Review",IF(OR(AND(J266="Other",J267="Incomplete"),AND(J266="Incomplete",J267="Other")),"Review",IF(OR(AND(J266="Other",J267="Untraceable"),AND(J266="Untraceable",J267="Other")),"Review",IF(OR(AND(J266="Other",J267="Completed"),AND(J266="Completed",J267="Other")),"Review",IF(AND(J266="Waiting",J267="Waiting"),"Waiting",IF(OR(AND(J266="Review",J267="Waiting"),AND(J266="Waiting",J267="Review")),"Waiting",IF(OR(AND(J266="Other",J267="Waiting"),AND(J266="Waiting",J267="Other")),"Waiting",IF(OR(AND(J266="Incomplete",J267="Waiting"),AND(J266="Waiting",J267="Incomplete")),"Waiting",IF(OR(AND(J266="Completed",J267="Waiting"),AND(J266="Waiting",J267="Completed")),"Waiting",IF(OR(J266="In Progress",J267="In Progress"),"In Progress",IF(OR(AND(J266="Completed",J267="Untraceable"),AND(J266="Untraceable",J267="Completed")),"Review",IF(OR(AND(J266="Completed",J267="Incomplete"),AND(J266="Incomplete",J267="Completed")),"Review",IF(OR(AND(J266="Incomplete",J267="Untraceable"),AND(J266="Untraceable",J267="Incomplete")),"Untraceable",IF(AND(NOT(OR(H266="Ø",H266="")),NOT(OR(H267="Ø",H267="")),I266=""),"In Progress",IF(AND(J266="Untraceable",J267="Untraceable"),"Untraceable",IF(AND(NOT(OR(H266="Ø",H266="")),NOT(OR(H267="Ø",H267="")),NOT(OR(I266="Ø",I266="",I266="Split",I266="Needs to be Split"))),"Completed",IF(AND(J266="Incomplete",J267="Incomplete"),"Incomplete",IF(AND(J266="Other",J267="Other"),"Review",IF(AND(J266="Untraceable",J267=""),"Untraceable","")))))))))))))))))))))))))</f>
        <v>Untraceable</v>
      </c>
      <c r="L266" s="116" t="str">
        <f>IF(OR(K266="Untraceable"),"Ignore",IF(OR(K266="Incomplete",K266="Completed"),"Waiting",IF(OR(K266="Waiting",K266="In Progress",K266="Review",K266="Other"),"HOLD","")))</f>
        <v>Ignore</v>
      </c>
      <c r="M266" s="4"/>
      <c r="N266" s="121" t="str">
        <f>IF(OR(K266="Untraceable",K266="Incomplete"),"No",IF(K266="Completed","In Progress",""))</f>
        <v>No</v>
      </c>
      <c r="O266" s="116"/>
    </row>
    <row r="267" spans="1:15" x14ac:dyDescent="0.25">
      <c r="A267" s="116"/>
      <c r="B267" s="116"/>
      <c r="C267" s="116"/>
      <c r="D267" s="87"/>
      <c r="E267" s="87"/>
      <c r="F267" s="7" t="str">
        <f>IF(AND(D267="Amina",OR(E267="Manual",E267="Assisted Manual")),A266&amp;"_AZ",IF(AND(D267="Amina",OR(E267="De-Novo Merge",E267="Assisted Merge")),A266&amp;"_SA_AZ",IF(AND(D267="Perry",OR(E267="Manual",E267="Assisted Manual")),A266&amp;"_PB",IF(AND(D267="Perry",OR(E267="De-Novo Merge",E267="Assisted Merge")),A266&amp;"_SA_PB",IF(AND(D267="Gina",OR(E267="Manual",E267="Assisted Manual")),A266&amp;"_GB",IF(AND(D267="Gina",OR(E267="De-Novo Merge",E267="Assisted Merge")),A266&amp;"_SA_GB",IF(AND(D267="Cameron",OR(E267="Manual",E267="Assisted Manual")),A266&amp;"_CA",IF(AND(D267="Cameron",OR(E267="De-Novo Merge",E267="Assisted Merge")),A266&amp;"_SA_CA",IF(AND(D267="Bruno",OR(E267="Manual",E267="Assisted Manual")),A266&amp;"_BD",IF(AND(D267="Bruno",OR(E267="De-Novo Merge",E267="Assisted Merge")),A266&amp;"_SA_BD",IF(AND(D267="Daniel",OR(E267="Manual",E267="Assisted Manual")),A266&amp;"_DR",IF(AND(D267="Daniel",OR(E267="De-Novo Merge",E267="Assisted Merge")),A266&amp;"_SA_DR",IF(AND(D267="Monet",OR(E267="Manual",E267="Assisted Manual")),A266&amp;"_MW",IF(AND(D267="Monet",OR(E267="De-Novo Merge",E267="Assisted Merge")),A266&amp;"_SA_MW",""))))))))))))))</f>
        <v/>
      </c>
      <c r="G267" s="89"/>
      <c r="H267" s="89"/>
      <c r="I267" s="116"/>
      <c r="J267" s="87" t="str">
        <f>IF(AND(NOT(OR(G267="",G267="Ø")),H267=""),"In Progress",IF(AND(NOT(OR(H267="Ø",H267="")),NOT(OR(G267="Ø",G267=""))),"Completed",IF(AND(NOT(A266=""),NOT(OR(D267="",D267="???")),G267=""),"Waiting",IF(D267="???","Waiting",""))))</f>
        <v/>
      </c>
      <c r="K267" s="116"/>
      <c r="L267" s="116"/>
      <c r="M267" s="4"/>
      <c r="N267" s="121"/>
      <c r="O267" s="116"/>
    </row>
    <row r="268" spans="1:15" x14ac:dyDescent="0.25">
      <c r="A268" s="116" t="s">
        <v>1757</v>
      </c>
      <c r="B268" s="117" t="s">
        <v>1758</v>
      </c>
      <c r="C268" s="116"/>
      <c r="D268" s="87"/>
      <c r="E268" s="87"/>
      <c r="F268" s="7" t="str">
        <f>IF(AND(D268="Amina",OR(E268="Manual",E268="Assisted Manual")),A268&amp;"_AZ",IF(AND(D268="Amina",OR(E268="De-Novo Merge",E268="Assisted Merge")),A268&amp;"_SA_AZ",IF(AND(D268="Perry",OR(E268="Manual",E268="Assisted Manual")),A268&amp;"_PB",IF(AND(D268="Perry",OR(E268="De-Novo Merge",E268="Assisted Merge")),A268&amp;"_SA_PB",IF(AND(D268="Gina",OR(E268="Manual",E268="Assisted Manual")),A268&amp;"_GB",IF(AND(D268="Gina",OR(E268="De-Novo Merge",E268="Assisted Merge")),A268&amp;"_SA_GB",IF(AND(D268="Cameron",OR(E268="Manual",E268="Assisted Manual")),A268&amp;"_CA",IF(AND(D268="Cameron",OR(E268="De-Novo Merge",E268="Assisted Merge")),A268&amp;"_SA_CA",IF(AND(D268="Bruno",OR(E268="Manual",E268="Assisted Manual")),A268&amp;"_BD",IF(AND(D268="Bruno",OR(E268="De-Novo Merge",E268="Assisted Merge")),A268&amp;"_SA_BD",IF(AND(D268="Daniel",OR(E268="Manual",E268="Assisted Manual")),A268&amp;"_DR",IF(AND(D268="Daniel",OR(E268="De-Novo Merge",E268="Assisted Merge")),A268&amp;"_SA_DR",IF(AND(D268="Monet",OR(E268="Manual",E268="Assisted Manual")),A268&amp;"_MW",IF(AND(D268="Monet",OR(E268="De-Novo Merge",E268="Assisted Merge")),A268&amp;"_SA_MW",""))))))))))))))</f>
        <v/>
      </c>
      <c r="G268" s="89"/>
      <c r="H268" s="89"/>
      <c r="I268" s="116" t="str">
        <f>IF(AND(NOT(OR(H268="",H268="Ø")),NOT(OR(H269="",H269="Ø"))),"Needs to be Split","")</f>
        <v/>
      </c>
      <c r="J268" s="87" t="s">
        <v>1</v>
      </c>
      <c r="K268" s="116" t="str">
        <f>IF(AND(NOT(OR(H268="Ø",H268="")),I268="Split"),"In Progress",IF(AND(NOT(OR(H268="Ø",H268="")),I268="Needs to be Split"),"Waiting",IF(AND(J268="Review",J269="Review"),"Review",IF(OR(AND(J268="Review",J269="Incomplete"),AND(J268="Incomplete",J269="Review")),"Review",IF(OR(AND(J268="Untraceable",J269="Review"),AND(J268="Review",J269="Untraceable")),"Review",IF(OR(AND(J268="Review",J269="Completed"),AND(J268="Completed",J269="Review")),"Review",IF(OR(AND(J268="Other",J269="Review"),AND(J268="Review",J269="Other")),"Review",IF(OR(AND(J268="Other",J269="Incomplete"),AND(J268="Incomplete",J269="Other")),"Review",IF(OR(AND(J268="Other",J269="Untraceable"),AND(J268="Untraceable",J269="Other")),"Review",IF(OR(AND(J268="Other",J269="Completed"),AND(J268="Completed",J269="Other")),"Review",IF(AND(J268="Waiting",J269="Waiting"),"Waiting",IF(OR(AND(J268="Review",J269="Waiting"),AND(J268="Waiting",J269="Review")),"Waiting",IF(OR(AND(J268="Other",J269="Waiting"),AND(J268="Waiting",J269="Other")),"Waiting",IF(OR(AND(J268="Incomplete",J269="Waiting"),AND(J268="Waiting",J269="Incomplete")),"Waiting",IF(OR(AND(J268="Completed",J269="Waiting"),AND(J268="Waiting",J269="Completed")),"Waiting",IF(OR(J268="In Progress",J269="In Progress"),"In Progress",IF(OR(AND(J268="Completed",J269="Untraceable"),AND(J268="Untraceable",J269="Completed")),"Review",IF(OR(AND(J268="Completed",J269="Incomplete"),AND(J268="Incomplete",J269="Completed")),"Review",IF(OR(AND(J268="Incomplete",J269="Untraceable"),AND(J268="Untraceable",J269="Incomplete")),"Untraceable",IF(AND(NOT(OR(H268="Ø",H268="")),NOT(OR(H269="Ø",H269="")),I268=""),"In Progress",IF(AND(J268="Untraceable",J269="Untraceable"),"Untraceable",IF(AND(NOT(OR(H268="Ø",H268="")),NOT(OR(H269="Ø",H269="")),NOT(OR(I268="Ø",I268="",I268="Split",I268="Needs to be Split"))),"Completed",IF(AND(J268="Incomplete",J269="Incomplete"),"Incomplete",IF(AND(J268="Other",J269="Other"),"Review",IF(AND(J268="Untraceable",J269=""),"Untraceable","")))))))))))))))))))))))))</f>
        <v>Untraceable</v>
      </c>
      <c r="L268" s="116" t="str">
        <f>IF(OR(K268="Untraceable"),"Ignore",IF(OR(K268="Incomplete",K268="Completed"),"Waiting",IF(OR(K268="Waiting",K268="In Progress",K268="Review",K268="Other"),"HOLD","")))</f>
        <v>Ignore</v>
      </c>
      <c r="M268" s="4"/>
      <c r="N268" s="121" t="str">
        <f>IF(OR(K268="Untraceable",K268="Incomplete"),"No",IF(K268="Completed","In Progress",""))</f>
        <v>No</v>
      </c>
      <c r="O268" s="116"/>
    </row>
    <row r="269" spans="1:15" x14ac:dyDescent="0.25">
      <c r="A269" s="116"/>
      <c r="B269" s="116"/>
      <c r="C269" s="116"/>
      <c r="D269" s="87"/>
      <c r="E269" s="87"/>
      <c r="F269" s="7" t="str">
        <f>IF(AND(D269="Amina",OR(E269="Manual",E269="Assisted Manual")),A268&amp;"_AZ",IF(AND(D269="Amina",OR(E269="De-Novo Merge",E269="Assisted Merge")),A268&amp;"_SA_AZ",IF(AND(D269="Perry",OR(E269="Manual",E269="Assisted Manual")),A268&amp;"_PB",IF(AND(D269="Perry",OR(E269="De-Novo Merge",E269="Assisted Merge")),A268&amp;"_SA_PB",IF(AND(D269="Gina",OR(E269="Manual",E269="Assisted Manual")),A268&amp;"_GB",IF(AND(D269="Gina",OR(E269="De-Novo Merge",E269="Assisted Merge")),A268&amp;"_SA_GB",IF(AND(D269="Cameron",OR(E269="Manual",E269="Assisted Manual")),A268&amp;"_CA",IF(AND(D269="Cameron",OR(E269="De-Novo Merge",E269="Assisted Merge")),A268&amp;"_SA_CA",IF(AND(D269="Bruno",OR(E269="Manual",E269="Assisted Manual")),A268&amp;"_BD",IF(AND(D269="Bruno",OR(E269="De-Novo Merge",E269="Assisted Merge")),A268&amp;"_SA_BD",IF(AND(D269="Daniel",OR(E269="Manual",E269="Assisted Manual")),A268&amp;"_DR",IF(AND(D269="Daniel",OR(E269="De-Novo Merge",E269="Assisted Merge")),A268&amp;"_SA_DR",IF(AND(D269="Monet",OR(E269="Manual",E269="Assisted Manual")),A268&amp;"_MW",IF(AND(D269="Monet",OR(E269="De-Novo Merge",E269="Assisted Merge")),A268&amp;"_SA_MW",""))))))))))))))</f>
        <v/>
      </c>
      <c r="G269" s="89"/>
      <c r="H269" s="89"/>
      <c r="I269" s="116"/>
      <c r="J269" s="87" t="str">
        <f>IF(AND(NOT(OR(G269="",G269="Ø")),H269=""),"In Progress",IF(AND(NOT(OR(H269="Ø",H269="")),NOT(OR(G269="Ø",G269=""))),"Completed",IF(AND(NOT(A268=""),NOT(OR(D269="",D269="???")),G269=""),"Waiting",IF(D269="???","Waiting",""))))</f>
        <v/>
      </c>
      <c r="K269" s="116"/>
      <c r="L269" s="116"/>
      <c r="M269" s="4"/>
      <c r="N269" s="121"/>
      <c r="O269" s="116"/>
    </row>
    <row r="270" spans="1:15" x14ac:dyDescent="0.25">
      <c r="A270" s="116" t="s">
        <v>1759</v>
      </c>
      <c r="B270" s="117" t="s">
        <v>1760</v>
      </c>
      <c r="C270" s="116"/>
      <c r="D270" s="87"/>
      <c r="E270" s="87"/>
      <c r="F270" s="7" t="str">
        <f>IF(AND(D270="Amina",OR(E270="Manual",E270="Assisted Manual")),A270&amp;"_AZ",IF(AND(D270="Amina",OR(E270="De-Novo Merge",E270="Assisted Merge")),A270&amp;"_SA_AZ",IF(AND(D270="Perry",OR(E270="Manual",E270="Assisted Manual")),A270&amp;"_PB",IF(AND(D270="Perry",OR(E270="De-Novo Merge",E270="Assisted Merge")),A270&amp;"_SA_PB",IF(AND(D270="Gina",OR(E270="Manual",E270="Assisted Manual")),A270&amp;"_GB",IF(AND(D270="Gina",OR(E270="De-Novo Merge",E270="Assisted Merge")),A270&amp;"_SA_GB",IF(AND(D270="Cameron",OR(E270="Manual",E270="Assisted Manual")),A270&amp;"_CA",IF(AND(D270="Cameron",OR(E270="De-Novo Merge",E270="Assisted Merge")),A270&amp;"_SA_CA",IF(AND(D270="Bruno",OR(E270="Manual",E270="Assisted Manual")),A270&amp;"_BD",IF(AND(D270="Bruno",OR(E270="De-Novo Merge",E270="Assisted Merge")),A270&amp;"_SA_BD",IF(AND(D270="Daniel",OR(E270="Manual",E270="Assisted Manual")),A270&amp;"_DR",IF(AND(D270="Daniel",OR(E270="De-Novo Merge",E270="Assisted Merge")),A270&amp;"_SA_DR",IF(AND(D270="Monet",OR(E270="Manual",E270="Assisted Manual")),A270&amp;"_MW",IF(AND(D270="Monet",OR(E270="De-Novo Merge",E270="Assisted Merge")),A270&amp;"_SA_MW",""))))))))))))))</f>
        <v/>
      </c>
      <c r="G270" s="89"/>
      <c r="H270" s="89"/>
      <c r="I270" s="116" t="str">
        <f>IF(AND(NOT(OR(H270="",H270="Ø")),NOT(OR(H271="",H271="Ø"))),"Needs to be Split","")</f>
        <v/>
      </c>
      <c r="J270" s="87" t="s">
        <v>1</v>
      </c>
      <c r="K270" s="116" t="str">
        <f>IF(AND(NOT(OR(H270="Ø",H270="")),I270="Split"),"In Progress",IF(AND(NOT(OR(H270="Ø",H270="")),I270="Needs to be Split"),"Waiting",IF(AND(J270="Review",J271="Review"),"Review",IF(OR(AND(J270="Review",J271="Incomplete"),AND(J270="Incomplete",J271="Review")),"Review",IF(OR(AND(J270="Untraceable",J271="Review"),AND(J270="Review",J271="Untraceable")),"Review",IF(OR(AND(J270="Review",J271="Completed"),AND(J270="Completed",J271="Review")),"Review",IF(OR(AND(J270="Other",J271="Review"),AND(J270="Review",J271="Other")),"Review",IF(OR(AND(J270="Other",J271="Incomplete"),AND(J270="Incomplete",J271="Other")),"Review",IF(OR(AND(J270="Other",J271="Untraceable"),AND(J270="Untraceable",J271="Other")),"Review",IF(OR(AND(J270="Other",J271="Completed"),AND(J270="Completed",J271="Other")),"Review",IF(AND(J270="Waiting",J271="Waiting"),"Waiting",IF(OR(AND(J270="Review",J271="Waiting"),AND(J270="Waiting",J271="Review")),"Waiting",IF(OR(AND(J270="Other",J271="Waiting"),AND(J270="Waiting",J271="Other")),"Waiting",IF(OR(AND(J270="Incomplete",J271="Waiting"),AND(J270="Waiting",J271="Incomplete")),"Waiting",IF(OR(AND(J270="Completed",J271="Waiting"),AND(J270="Waiting",J271="Completed")),"Waiting",IF(OR(J270="In Progress",J271="In Progress"),"In Progress",IF(OR(AND(J270="Completed",J271="Untraceable"),AND(J270="Untraceable",J271="Completed")),"Review",IF(OR(AND(J270="Completed",J271="Incomplete"),AND(J270="Incomplete",J271="Completed")),"Review",IF(OR(AND(J270="Incomplete",J271="Untraceable"),AND(J270="Untraceable",J271="Incomplete")),"Untraceable",IF(AND(NOT(OR(H270="Ø",H270="")),NOT(OR(H271="Ø",H271="")),I270=""),"In Progress",IF(AND(J270="Untraceable",J271="Untraceable"),"Untraceable",IF(AND(NOT(OR(H270="Ø",H270="")),NOT(OR(H271="Ø",H271="")),NOT(OR(I270="Ø",I270="",I270="Split",I270="Needs to be Split"))),"Completed",IF(AND(J270="Incomplete",J271="Incomplete"),"Incomplete",IF(AND(J270="Other",J271="Other"),"Review",IF(AND(J270="Untraceable",J271=""),"Untraceable","")))))))))))))))))))))))))</f>
        <v>Untraceable</v>
      </c>
      <c r="L270" s="116" t="str">
        <f>IF(OR(K270="Untraceable"),"Ignore",IF(OR(K270="Incomplete",K270="Completed"),"Waiting",IF(OR(K270="Waiting",K270="In Progress",K270="Review",K270="Other"),"HOLD","")))</f>
        <v>Ignore</v>
      </c>
      <c r="M270" s="4"/>
      <c r="N270" s="121" t="str">
        <f>IF(OR(K270="Untraceable",K270="Incomplete"),"No",IF(K270="Completed","In Progress",""))</f>
        <v>No</v>
      </c>
      <c r="O270" s="116"/>
    </row>
    <row r="271" spans="1:15" x14ac:dyDescent="0.25">
      <c r="A271" s="116"/>
      <c r="B271" s="116"/>
      <c r="C271" s="116"/>
      <c r="D271" s="87"/>
      <c r="E271" s="87"/>
      <c r="F271" s="7" t="str">
        <f>IF(AND(D271="Amina",OR(E271="Manual",E271="Assisted Manual")),A270&amp;"_AZ",IF(AND(D271="Amina",OR(E271="De-Novo Merge",E271="Assisted Merge")),A270&amp;"_SA_AZ",IF(AND(D271="Perry",OR(E271="Manual",E271="Assisted Manual")),A270&amp;"_PB",IF(AND(D271="Perry",OR(E271="De-Novo Merge",E271="Assisted Merge")),A270&amp;"_SA_PB",IF(AND(D271="Gina",OR(E271="Manual",E271="Assisted Manual")),A270&amp;"_GB",IF(AND(D271="Gina",OR(E271="De-Novo Merge",E271="Assisted Merge")),A270&amp;"_SA_GB",IF(AND(D271="Cameron",OR(E271="Manual",E271="Assisted Manual")),A270&amp;"_CA",IF(AND(D271="Cameron",OR(E271="De-Novo Merge",E271="Assisted Merge")),A270&amp;"_SA_CA",IF(AND(D271="Bruno",OR(E271="Manual",E271="Assisted Manual")),A270&amp;"_BD",IF(AND(D271="Bruno",OR(E271="De-Novo Merge",E271="Assisted Merge")),A270&amp;"_SA_BD",IF(AND(D271="Daniel",OR(E271="Manual",E271="Assisted Manual")),A270&amp;"_DR",IF(AND(D271="Daniel",OR(E271="De-Novo Merge",E271="Assisted Merge")),A270&amp;"_SA_DR",IF(AND(D271="Monet",OR(E271="Manual",E271="Assisted Manual")),A270&amp;"_MW",IF(AND(D271="Monet",OR(E271="De-Novo Merge",E271="Assisted Merge")),A270&amp;"_SA_MW",""))))))))))))))</f>
        <v/>
      </c>
      <c r="G271" s="89"/>
      <c r="H271" s="89"/>
      <c r="I271" s="116"/>
      <c r="J271" s="87" t="str">
        <f>IF(AND(NOT(OR(G271="",G271="Ø")),H271=""),"In Progress",IF(AND(NOT(OR(H271="Ø",H271="")),NOT(OR(G271="Ø",G271=""))),"Completed",IF(AND(NOT(A270=""),NOT(OR(D271="",D271="???")),G271=""),"Waiting",IF(D271="???","Waiting",""))))</f>
        <v/>
      </c>
      <c r="K271" s="116"/>
      <c r="L271" s="116"/>
      <c r="M271" s="4"/>
      <c r="N271" s="121"/>
      <c r="O271" s="116"/>
    </row>
    <row r="272" spans="1:15" x14ac:dyDescent="0.25">
      <c r="A272" s="116" t="s">
        <v>1761</v>
      </c>
      <c r="B272" s="117" t="s">
        <v>1762</v>
      </c>
      <c r="C272" s="116"/>
      <c r="D272" s="87"/>
      <c r="E272" s="87"/>
      <c r="F272" s="7" t="str">
        <f>IF(AND(D272="Amina",OR(E272="Manual",E272="Assisted Manual")),A272&amp;"_AZ",IF(AND(D272="Amina",OR(E272="De-Novo Merge",E272="Assisted Merge")),A272&amp;"_SA_AZ",IF(AND(D272="Perry",OR(E272="Manual",E272="Assisted Manual")),A272&amp;"_PB",IF(AND(D272="Perry",OR(E272="De-Novo Merge",E272="Assisted Merge")),A272&amp;"_SA_PB",IF(AND(D272="Gina",OR(E272="Manual",E272="Assisted Manual")),A272&amp;"_GB",IF(AND(D272="Gina",OR(E272="De-Novo Merge",E272="Assisted Merge")),A272&amp;"_SA_GB",IF(AND(D272="Cameron",OR(E272="Manual",E272="Assisted Manual")),A272&amp;"_CA",IF(AND(D272="Cameron",OR(E272="De-Novo Merge",E272="Assisted Merge")),A272&amp;"_SA_CA",IF(AND(D272="Bruno",OR(E272="Manual",E272="Assisted Manual")),A272&amp;"_BD",IF(AND(D272="Bruno",OR(E272="De-Novo Merge",E272="Assisted Merge")),A272&amp;"_SA_BD",IF(AND(D272="Daniel",OR(E272="Manual",E272="Assisted Manual")),A272&amp;"_DR",IF(AND(D272="Daniel",OR(E272="De-Novo Merge",E272="Assisted Merge")),A272&amp;"_SA_DR",IF(AND(D272="Monet",OR(E272="Manual",E272="Assisted Manual")),A272&amp;"_MW",IF(AND(D272="Monet",OR(E272="De-Novo Merge",E272="Assisted Merge")),A272&amp;"_SA_MW",""))))))))))))))</f>
        <v/>
      </c>
      <c r="G272" s="89"/>
      <c r="H272" s="89"/>
      <c r="I272" s="116" t="str">
        <f>IF(AND(NOT(OR(H272="",H272="Ø")),NOT(OR(H273="",H273="Ø"))),"Needs to be Split","")</f>
        <v/>
      </c>
      <c r="J272" s="87" t="s">
        <v>1</v>
      </c>
      <c r="K272" s="116" t="str">
        <f>IF(AND(NOT(OR(H272="Ø",H272="")),I272="Split"),"In Progress",IF(AND(NOT(OR(H272="Ø",H272="")),I272="Needs to be Split"),"Waiting",IF(AND(J272="Review",J273="Review"),"Review",IF(OR(AND(J272="Review",J273="Incomplete"),AND(J272="Incomplete",J273="Review")),"Review",IF(OR(AND(J272="Untraceable",J273="Review"),AND(J272="Review",J273="Untraceable")),"Review",IF(OR(AND(J272="Review",J273="Completed"),AND(J272="Completed",J273="Review")),"Review",IF(OR(AND(J272="Other",J273="Review"),AND(J272="Review",J273="Other")),"Review",IF(OR(AND(J272="Other",J273="Incomplete"),AND(J272="Incomplete",J273="Other")),"Review",IF(OR(AND(J272="Other",J273="Untraceable"),AND(J272="Untraceable",J273="Other")),"Review",IF(OR(AND(J272="Other",J273="Completed"),AND(J272="Completed",J273="Other")),"Review",IF(AND(J272="Waiting",J273="Waiting"),"Waiting",IF(OR(AND(J272="Review",J273="Waiting"),AND(J272="Waiting",J273="Review")),"Waiting",IF(OR(AND(J272="Other",J273="Waiting"),AND(J272="Waiting",J273="Other")),"Waiting",IF(OR(AND(J272="Incomplete",J273="Waiting"),AND(J272="Waiting",J273="Incomplete")),"Waiting",IF(OR(AND(J272="Completed",J273="Waiting"),AND(J272="Waiting",J273="Completed")),"Waiting",IF(OR(J272="In Progress",J273="In Progress"),"In Progress",IF(OR(AND(J272="Completed",J273="Untraceable"),AND(J272="Untraceable",J273="Completed")),"Review",IF(OR(AND(J272="Completed",J273="Incomplete"),AND(J272="Incomplete",J273="Completed")),"Review",IF(OR(AND(J272="Incomplete",J273="Untraceable"),AND(J272="Untraceable",J273="Incomplete")),"Untraceable",IF(AND(NOT(OR(H272="Ø",H272="")),NOT(OR(H273="Ø",H273="")),I272=""),"In Progress",IF(AND(J272="Untraceable",J273="Untraceable"),"Untraceable",IF(AND(NOT(OR(H272="Ø",H272="")),NOT(OR(H273="Ø",H273="")),NOT(OR(I272="Ø",I272="",I272="Split",I272="Needs to be Split"))),"Completed",IF(AND(J272="Incomplete",J273="Incomplete"),"Incomplete",IF(AND(J272="Other",J273="Other"),"Review",IF(AND(J272="Untraceable",J273=""),"Untraceable","")))))))))))))))))))))))))</f>
        <v>Untraceable</v>
      </c>
      <c r="L272" s="116" t="str">
        <f>IF(OR(K272="Untraceable"),"Ignore",IF(OR(K272="Incomplete",K272="Completed"),"Waiting",IF(OR(K272="Waiting",K272="In Progress",K272="Review",K272="Other"),"HOLD","")))</f>
        <v>Ignore</v>
      </c>
      <c r="M272" s="4"/>
      <c r="N272" s="121" t="str">
        <f>IF(OR(K272="Untraceable",K272="Incomplete"),"No",IF(K272="Completed","In Progress",""))</f>
        <v>No</v>
      </c>
      <c r="O272" s="116"/>
    </row>
    <row r="273" spans="1:15" x14ac:dyDescent="0.25">
      <c r="A273" s="116"/>
      <c r="B273" s="116"/>
      <c r="C273" s="116"/>
      <c r="D273" s="87"/>
      <c r="E273" s="87"/>
      <c r="F273" s="7" t="str">
        <f>IF(AND(D273="Amina",OR(E273="Manual",E273="Assisted Manual")),A272&amp;"_AZ",IF(AND(D273="Amina",OR(E273="De-Novo Merge",E273="Assisted Merge")),A272&amp;"_SA_AZ",IF(AND(D273="Perry",OR(E273="Manual",E273="Assisted Manual")),A272&amp;"_PB",IF(AND(D273="Perry",OR(E273="De-Novo Merge",E273="Assisted Merge")),A272&amp;"_SA_PB",IF(AND(D273="Gina",OR(E273="Manual",E273="Assisted Manual")),A272&amp;"_GB",IF(AND(D273="Gina",OR(E273="De-Novo Merge",E273="Assisted Merge")),A272&amp;"_SA_GB",IF(AND(D273="Cameron",OR(E273="Manual",E273="Assisted Manual")),A272&amp;"_CA",IF(AND(D273="Cameron",OR(E273="De-Novo Merge",E273="Assisted Merge")),A272&amp;"_SA_CA",IF(AND(D273="Bruno",OR(E273="Manual",E273="Assisted Manual")),A272&amp;"_BD",IF(AND(D273="Bruno",OR(E273="De-Novo Merge",E273="Assisted Merge")),A272&amp;"_SA_BD",IF(AND(D273="Daniel",OR(E273="Manual",E273="Assisted Manual")),A272&amp;"_DR",IF(AND(D273="Daniel",OR(E273="De-Novo Merge",E273="Assisted Merge")),A272&amp;"_SA_DR",IF(AND(D273="Monet",OR(E273="Manual",E273="Assisted Manual")),A272&amp;"_MW",IF(AND(D273="Monet",OR(E273="De-Novo Merge",E273="Assisted Merge")),A272&amp;"_SA_MW",""))))))))))))))</f>
        <v/>
      </c>
      <c r="G273" s="89"/>
      <c r="H273" s="89"/>
      <c r="I273" s="116"/>
      <c r="J273" s="87" t="str">
        <f>IF(AND(NOT(OR(G273="",G273="Ø")),H273=""),"In Progress",IF(AND(NOT(OR(H273="Ø",H273="")),NOT(OR(G273="Ø",G273=""))),"Completed",IF(AND(NOT(A272=""),NOT(OR(D273="",D273="???")),G273=""),"Waiting",IF(D273="???","Waiting",""))))</f>
        <v/>
      </c>
      <c r="K273" s="116"/>
      <c r="L273" s="116"/>
      <c r="M273" s="4"/>
      <c r="N273" s="121"/>
      <c r="O273" s="116"/>
    </row>
    <row r="274" spans="1:15" x14ac:dyDescent="0.25">
      <c r="A274" s="116" t="s">
        <v>1763</v>
      </c>
      <c r="B274" s="117" t="s">
        <v>1764</v>
      </c>
      <c r="C274" s="116"/>
      <c r="D274" s="87"/>
      <c r="E274" s="87"/>
      <c r="F274" s="7" t="str">
        <f>IF(AND(D274="Amina",OR(E274="Manual",E274="Assisted Manual")),A274&amp;"_AZ",IF(AND(D274="Amina",OR(E274="De-Novo Merge",E274="Assisted Merge")),A274&amp;"_SA_AZ",IF(AND(D274="Perry",OR(E274="Manual",E274="Assisted Manual")),A274&amp;"_PB",IF(AND(D274="Perry",OR(E274="De-Novo Merge",E274="Assisted Merge")),A274&amp;"_SA_PB",IF(AND(D274="Gina",OR(E274="Manual",E274="Assisted Manual")),A274&amp;"_GB",IF(AND(D274="Gina",OR(E274="De-Novo Merge",E274="Assisted Merge")),A274&amp;"_SA_GB",IF(AND(D274="Cameron",OR(E274="Manual",E274="Assisted Manual")),A274&amp;"_CA",IF(AND(D274="Cameron",OR(E274="De-Novo Merge",E274="Assisted Merge")),A274&amp;"_SA_CA",IF(AND(D274="Bruno",OR(E274="Manual",E274="Assisted Manual")),A274&amp;"_BD",IF(AND(D274="Bruno",OR(E274="De-Novo Merge",E274="Assisted Merge")),A274&amp;"_SA_BD",IF(AND(D274="Daniel",OR(E274="Manual",E274="Assisted Manual")),A274&amp;"_DR",IF(AND(D274="Daniel",OR(E274="De-Novo Merge",E274="Assisted Merge")),A274&amp;"_SA_DR",IF(AND(D274="Monet",OR(E274="Manual",E274="Assisted Manual")),A274&amp;"_MW",IF(AND(D274="Monet",OR(E274="De-Novo Merge",E274="Assisted Merge")),A274&amp;"_SA_MW",""))))))))))))))</f>
        <v/>
      </c>
      <c r="G274" s="89"/>
      <c r="H274" s="89"/>
      <c r="I274" s="116" t="str">
        <f>IF(AND(NOT(OR(H274="",H274="Ø")),NOT(OR(H275="",H275="Ø"))),"Needs to be Split","")</f>
        <v/>
      </c>
      <c r="J274" s="87" t="s">
        <v>1</v>
      </c>
      <c r="K274" s="116" t="str">
        <f>IF(AND(NOT(OR(H274="Ø",H274="")),I274="Split"),"In Progress",IF(AND(NOT(OR(H274="Ø",H274="")),I274="Needs to be Split"),"Waiting",IF(AND(J274="Review",J275="Review"),"Review",IF(OR(AND(J274="Review",J275="Incomplete"),AND(J274="Incomplete",J275="Review")),"Review",IF(OR(AND(J274="Untraceable",J275="Review"),AND(J274="Review",J275="Untraceable")),"Review",IF(OR(AND(J274="Review",J275="Completed"),AND(J274="Completed",J275="Review")),"Review",IF(OR(AND(J274="Other",J275="Review"),AND(J274="Review",J275="Other")),"Review",IF(OR(AND(J274="Other",J275="Incomplete"),AND(J274="Incomplete",J275="Other")),"Review",IF(OR(AND(J274="Other",J275="Untraceable"),AND(J274="Untraceable",J275="Other")),"Review",IF(OR(AND(J274="Other",J275="Completed"),AND(J274="Completed",J275="Other")),"Review",IF(AND(J274="Waiting",J275="Waiting"),"Waiting",IF(OR(AND(J274="Review",J275="Waiting"),AND(J274="Waiting",J275="Review")),"Waiting",IF(OR(AND(J274="Other",J275="Waiting"),AND(J274="Waiting",J275="Other")),"Waiting",IF(OR(AND(J274="Incomplete",J275="Waiting"),AND(J274="Waiting",J275="Incomplete")),"Waiting",IF(OR(AND(J274="Completed",J275="Waiting"),AND(J274="Waiting",J275="Completed")),"Waiting",IF(OR(J274="In Progress",J275="In Progress"),"In Progress",IF(OR(AND(J274="Completed",J275="Untraceable"),AND(J274="Untraceable",J275="Completed")),"Review",IF(OR(AND(J274="Completed",J275="Incomplete"),AND(J274="Incomplete",J275="Completed")),"Review",IF(OR(AND(J274="Incomplete",J275="Untraceable"),AND(J274="Untraceable",J275="Incomplete")),"Untraceable",IF(AND(NOT(OR(H274="Ø",H274="")),NOT(OR(H275="Ø",H275="")),I274=""),"In Progress",IF(AND(J274="Untraceable",J275="Untraceable"),"Untraceable",IF(AND(NOT(OR(H274="Ø",H274="")),NOT(OR(H275="Ø",H275="")),NOT(OR(I274="Ø",I274="",I274="Split",I274="Needs to be Split"))),"Completed",IF(AND(J274="Incomplete",J275="Incomplete"),"Incomplete",IF(AND(J274="Other",J275="Other"),"Review",IF(AND(J274="Untraceable",J275=""),"Untraceable","")))))))))))))))))))))))))</f>
        <v>Untraceable</v>
      </c>
      <c r="L274" s="116" t="str">
        <f>IF(OR(K274="Untraceable"),"Ignore",IF(OR(K274="Incomplete",K274="Completed"),"Waiting",IF(OR(K274="Waiting",K274="In Progress",K274="Review",K274="Other"),"HOLD","")))</f>
        <v>Ignore</v>
      </c>
      <c r="M274" s="4"/>
      <c r="N274" s="121" t="str">
        <f>IF(OR(K274="Untraceable",K274="Incomplete"),"No",IF(K274="Completed","In Progress",""))</f>
        <v>No</v>
      </c>
      <c r="O274" s="116"/>
    </row>
    <row r="275" spans="1:15" x14ac:dyDescent="0.25">
      <c r="A275" s="116"/>
      <c r="B275" s="116"/>
      <c r="C275" s="116"/>
      <c r="D275" s="87"/>
      <c r="E275" s="87"/>
      <c r="F275" s="7" t="str">
        <f>IF(AND(D275="Amina",OR(E275="Manual",E275="Assisted Manual")),A274&amp;"_AZ",IF(AND(D275="Amina",OR(E275="De-Novo Merge",E275="Assisted Merge")),A274&amp;"_SA_AZ",IF(AND(D275="Perry",OR(E275="Manual",E275="Assisted Manual")),A274&amp;"_PB",IF(AND(D275="Perry",OR(E275="De-Novo Merge",E275="Assisted Merge")),A274&amp;"_SA_PB",IF(AND(D275="Gina",OR(E275="Manual",E275="Assisted Manual")),A274&amp;"_GB",IF(AND(D275="Gina",OR(E275="De-Novo Merge",E275="Assisted Merge")),A274&amp;"_SA_GB",IF(AND(D275="Cameron",OR(E275="Manual",E275="Assisted Manual")),A274&amp;"_CA",IF(AND(D275="Cameron",OR(E275="De-Novo Merge",E275="Assisted Merge")),A274&amp;"_SA_CA",IF(AND(D275="Bruno",OR(E275="Manual",E275="Assisted Manual")),A274&amp;"_BD",IF(AND(D275="Bruno",OR(E275="De-Novo Merge",E275="Assisted Merge")),A274&amp;"_SA_BD",IF(AND(D275="Daniel",OR(E275="Manual",E275="Assisted Manual")),A274&amp;"_DR",IF(AND(D275="Daniel",OR(E275="De-Novo Merge",E275="Assisted Merge")),A274&amp;"_SA_DR",IF(AND(D275="Monet",OR(E275="Manual",E275="Assisted Manual")),A274&amp;"_MW",IF(AND(D275="Monet",OR(E275="De-Novo Merge",E275="Assisted Merge")),A274&amp;"_SA_MW",""))))))))))))))</f>
        <v/>
      </c>
      <c r="G275" s="89"/>
      <c r="H275" s="89"/>
      <c r="I275" s="116"/>
      <c r="J275" s="87" t="str">
        <f>IF(AND(NOT(OR(G275="",G275="Ø")),H275=""),"In Progress",IF(AND(NOT(OR(H275="Ø",H275="")),NOT(OR(G275="Ø",G275=""))),"Completed",IF(AND(NOT(A274=""),NOT(OR(D275="",D275="???")),G275=""),"Waiting",IF(D275="???","Waiting",""))))</f>
        <v/>
      </c>
      <c r="K275" s="116"/>
      <c r="L275" s="116"/>
      <c r="M275" s="4"/>
      <c r="N275" s="121"/>
      <c r="O275" s="116"/>
    </row>
    <row r="276" spans="1:15" x14ac:dyDescent="0.25">
      <c r="A276" s="116" t="s">
        <v>1765</v>
      </c>
      <c r="B276" s="117" t="s">
        <v>1766</v>
      </c>
      <c r="C276" s="116"/>
      <c r="D276" s="87"/>
      <c r="E276" s="87"/>
      <c r="F276" s="7" t="str">
        <f>IF(AND(D276="Amina",OR(E276="Manual",E276="Assisted Manual")),A276&amp;"_AZ",IF(AND(D276="Amina",OR(E276="De-Novo Merge",E276="Assisted Merge")),A276&amp;"_SA_AZ",IF(AND(D276="Perry",OR(E276="Manual",E276="Assisted Manual")),A276&amp;"_PB",IF(AND(D276="Perry",OR(E276="De-Novo Merge",E276="Assisted Merge")),A276&amp;"_SA_PB",IF(AND(D276="Gina",OR(E276="Manual",E276="Assisted Manual")),A276&amp;"_GB",IF(AND(D276="Gina",OR(E276="De-Novo Merge",E276="Assisted Merge")),A276&amp;"_SA_GB",IF(AND(D276="Cameron",OR(E276="Manual",E276="Assisted Manual")),A276&amp;"_CA",IF(AND(D276="Cameron",OR(E276="De-Novo Merge",E276="Assisted Merge")),A276&amp;"_SA_CA",IF(AND(D276="Bruno",OR(E276="Manual",E276="Assisted Manual")),A276&amp;"_BD",IF(AND(D276="Bruno",OR(E276="De-Novo Merge",E276="Assisted Merge")),A276&amp;"_SA_BD",IF(AND(D276="Daniel",OR(E276="Manual",E276="Assisted Manual")),A276&amp;"_DR",IF(AND(D276="Daniel",OR(E276="De-Novo Merge",E276="Assisted Merge")),A276&amp;"_SA_DR",IF(AND(D276="Monet",OR(E276="Manual",E276="Assisted Manual")),A276&amp;"_MW",IF(AND(D276="Monet",OR(E276="De-Novo Merge",E276="Assisted Merge")),A276&amp;"_SA_MW",""))))))))))))))</f>
        <v/>
      </c>
      <c r="G276" s="89"/>
      <c r="H276" s="89"/>
      <c r="I276" s="116" t="str">
        <f>IF(AND(NOT(OR(H276="",H276="Ø")),NOT(OR(H277="",H277="Ø"))),"Needs to be Split","")</f>
        <v/>
      </c>
      <c r="J276" s="87" t="s">
        <v>1</v>
      </c>
      <c r="K276" s="116" t="str">
        <f>IF(AND(NOT(OR(H276="Ø",H276="")),I276="Split"),"In Progress",IF(AND(NOT(OR(H276="Ø",H276="")),I276="Needs to be Split"),"Waiting",IF(AND(J276="Review",J277="Review"),"Review",IF(OR(AND(J276="Review",J277="Incomplete"),AND(J276="Incomplete",J277="Review")),"Review",IF(OR(AND(J276="Untraceable",J277="Review"),AND(J276="Review",J277="Untraceable")),"Review",IF(OR(AND(J276="Review",J277="Completed"),AND(J276="Completed",J277="Review")),"Review",IF(OR(AND(J276="Other",J277="Review"),AND(J276="Review",J277="Other")),"Review",IF(OR(AND(J276="Other",J277="Incomplete"),AND(J276="Incomplete",J277="Other")),"Review",IF(OR(AND(J276="Other",J277="Untraceable"),AND(J276="Untraceable",J277="Other")),"Review",IF(OR(AND(J276="Other",J277="Completed"),AND(J276="Completed",J277="Other")),"Review",IF(AND(J276="Waiting",J277="Waiting"),"Waiting",IF(OR(AND(J276="Review",J277="Waiting"),AND(J276="Waiting",J277="Review")),"Waiting",IF(OR(AND(J276="Other",J277="Waiting"),AND(J276="Waiting",J277="Other")),"Waiting",IF(OR(AND(J276="Incomplete",J277="Waiting"),AND(J276="Waiting",J277="Incomplete")),"Waiting",IF(OR(AND(J276="Completed",J277="Waiting"),AND(J276="Waiting",J277="Completed")),"Waiting",IF(OR(J276="In Progress",J277="In Progress"),"In Progress",IF(OR(AND(J276="Completed",J277="Untraceable"),AND(J276="Untraceable",J277="Completed")),"Review",IF(OR(AND(J276="Completed",J277="Incomplete"),AND(J276="Incomplete",J277="Completed")),"Review",IF(OR(AND(J276="Incomplete",J277="Untraceable"),AND(J276="Untraceable",J277="Incomplete")),"Untraceable",IF(AND(NOT(OR(H276="Ø",H276="")),NOT(OR(H277="Ø",H277="")),I276=""),"In Progress",IF(AND(J276="Untraceable",J277="Untraceable"),"Untraceable",IF(AND(NOT(OR(H276="Ø",H276="")),NOT(OR(H277="Ø",H277="")),NOT(OR(I276="Ø",I276="",I276="Split",I276="Needs to be Split"))),"Completed",IF(AND(J276="Incomplete",J277="Incomplete"),"Incomplete",IF(AND(J276="Other",J277="Other"),"Review",IF(AND(J276="Untraceable",J277=""),"Untraceable","")))))))))))))))))))))))))</f>
        <v>Untraceable</v>
      </c>
      <c r="L276" s="116" t="str">
        <f>IF(OR(K276="Untraceable"),"Ignore",IF(OR(K276="Incomplete",K276="Completed"),"Waiting",IF(OR(K276="Waiting",K276="In Progress",K276="Review",K276="Other"),"HOLD","")))</f>
        <v>Ignore</v>
      </c>
      <c r="M276" s="4"/>
      <c r="N276" s="121" t="str">
        <f>IF(OR(K276="Untraceable",K276="Incomplete"),"No",IF(K276="Completed","In Progress",""))</f>
        <v>No</v>
      </c>
      <c r="O276" s="116"/>
    </row>
    <row r="277" spans="1:15" x14ac:dyDescent="0.25">
      <c r="A277" s="116"/>
      <c r="B277" s="116"/>
      <c r="C277" s="116"/>
      <c r="D277" s="87" t="str">
        <f>IF(AND(NOT(A276=""),NOT(J276="Untraceable")),"???","")</f>
        <v/>
      </c>
      <c r="E277" s="87"/>
      <c r="F277" s="7" t="str">
        <f>IF(AND(D277="Amina",OR(E277="Manual",E277="Assisted Manual")),A276&amp;"_AZ",IF(AND(D277="Amina",OR(E277="De-Novo Merge",E277="Assisted Merge")),A276&amp;"_SA_AZ",IF(AND(D277="Perry",OR(E277="Manual",E277="Assisted Manual")),A276&amp;"_PB",IF(AND(D277="Perry",OR(E277="De-Novo Merge",E277="Assisted Merge")),A276&amp;"_SA_PB",IF(AND(D277="Gina",OR(E277="Manual",E277="Assisted Manual")),A276&amp;"_GB",IF(AND(D277="Gina",OR(E277="De-Novo Merge",E277="Assisted Merge")),A276&amp;"_SA_GB",IF(AND(D277="Cameron",OR(E277="Manual",E277="Assisted Manual")),A276&amp;"_CA",IF(AND(D277="Cameron",OR(E277="De-Novo Merge",E277="Assisted Merge")),A276&amp;"_SA_CA",IF(AND(D277="Bruno",OR(E277="Manual",E277="Assisted Manual")),A276&amp;"_BD",IF(AND(D277="Bruno",OR(E277="De-Novo Merge",E277="Assisted Merge")),A276&amp;"_SA_BD",IF(AND(D277="Daniel",OR(E277="Manual",E277="Assisted Manual")),A276&amp;"_DR",IF(AND(D277="Daniel",OR(E277="De-Novo Merge",E277="Assisted Merge")),A276&amp;"_SA_DR",IF(AND(D277="Monet",OR(E277="Manual",E277="Assisted Manual")),A276&amp;"_MW",IF(AND(D277="Monet",OR(E277="De-Novo Merge",E277="Assisted Merge")),A276&amp;"_SA_MW",""))))))))))))))</f>
        <v/>
      </c>
      <c r="G277" s="89"/>
      <c r="H277" s="89"/>
      <c r="I277" s="116"/>
      <c r="J277" s="87" t="str">
        <f>IF(AND(NOT(OR(G277="",G277="Ø")),H277=""),"In Progress",IF(AND(NOT(OR(H277="Ø",H277="")),NOT(OR(G277="Ø",G277=""))),"Completed",IF(AND(NOT(A276=""),NOT(OR(D277="",D277="???")),G277=""),"Waiting",IF(D277="???","Waiting",""))))</f>
        <v/>
      </c>
      <c r="K277" s="116"/>
      <c r="L277" s="116"/>
      <c r="M277" s="4"/>
      <c r="N277" s="121"/>
      <c r="O277" s="116"/>
    </row>
    <row r="278" spans="1:15" x14ac:dyDescent="0.25">
      <c r="A278" s="116" t="s">
        <v>1767</v>
      </c>
      <c r="B278" s="117" t="s">
        <v>1768</v>
      </c>
      <c r="C278" s="116"/>
      <c r="D278" s="87" t="s">
        <v>187</v>
      </c>
      <c r="E278" s="87" t="s">
        <v>1399</v>
      </c>
      <c r="F278" s="7" t="str">
        <f>IF(AND(D278="Amina",OR(E278="Manual",E278="Assisted Manual")),A278&amp;"_AZ",IF(AND(D278="Amina",OR(E278="De-Novo Merge",E278="Assisted Merge")),A278&amp;"_SA_AZ",IF(AND(D278="Perry",OR(E278="Manual",E278="Assisted Manual")),A278&amp;"_PB",IF(AND(D278="Perry",OR(E278="De-Novo Merge",E278="Assisted Merge")),A278&amp;"_SA_PB",IF(AND(D278="Gina",OR(E278="Manual",E278="Assisted Manual")),A278&amp;"_GB",IF(AND(D278="Gina",OR(E278="De-Novo Merge",E278="Assisted Merge")),A278&amp;"_SA_GB",IF(AND(D278="Cameron",OR(E278="Manual",E278="Assisted Manual")),A278&amp;"_CA",IF(AND(D278="Cameron",OR(E278="De-Novo Merge",E278="Assisted Merge")),A278&amp;"_SA_CA",IF(AND(D278="Bruno",OR(E278="Manual",E278="Assisted Manual")),A278&amp;"_BD",IF(AND(D278="Bruno",OR(E278="De-Novo Merge",E278="Assisted Merge")),A278&amp;"_SA_BD",IF(AND(D278="Daniel",OR(E278="Manual",E278="Assisted Manual")),A278&amp;"_DR",IF(AND(D278="Daniel",OR(E278="De-Novo Merge",E278="Assisted Merge")),A278&amp;"_SA_DR",IF(AND(D278="Monet",OR(E278="Manual",E278="Assisted Manual")),A278&amp;"_MW",IF(AND(D278="Monet",OR(E278="De-Novo Merge",E278="Assisted Merge")),A278&amp;"_SA_MW",""))))))))))))))</f>
        <v>2017-05-04_G-073_SA_MW</v>
      </c>
      <c r="G278" s="89">
        <v>42913</v>
      </c>
      <c r="H278" s="89">
        <v>42914</v>
      </c>
      <c r="I278" s="118">
        <v>42928</v>
      </c>
      <c r="J278" s="87" t="str">
        <f>IF(AND(NOT(OR(G278="",G278="Ø")),H278=""),"In Progress",IF(AND(NOT(OR(H278="Ø",H278="")),NOT(OR(G278="Ø",G278=""))),"Completed",IF(AND(NOT(A278=""),NOT(OR(D278="",D278="???")),G278=""),"Waiting",IF(D278="???","Waiting",""))))</f>
        <v>Completed</v>
      </c>
      <c r="K278" s="116" t="s">
        <v>0</v>
      </c>
      <c r="L278" s="116" t="s">
        <v>0</v>
      </c>
      <c r="M278" s="4" t="s">
        <v>1769</v>
      </c>
      <c r="N278" s="121" t="s">
        <v>25</v>
      </c>
      <c r="O278" s="116" t="s">
        <v>1770</v>
      </c>
    </row>
    <row r="279" spans="1:15" x14ac:dyDescent="0.25">
      <c r="A279" s="116"/>
      <c r="B279" s="116"/>
      <c r="C279" s="116"/>
      <c r="D279" s="87" t="s">
        <v>161</v>
      </c>
      <c r="E279" s="87" t="s">
        <v>1399</v>
      </c>
      <c r="F279" s="7" t="str">
        <f>IF(AND(D279="Amina",OR(E279="Manual",E279="Assisted Manual")),A278&amp;"_AZ",IF(AND(D279="Amina",OR(E279="De-Novo Merge",E279="Assisted Merge")),A278&amp;"_SA_AZ",IF(AND(D279="Perry",OR(E279="Manual",E279="Assisted Manual")),A278&amp;"_PB",IF(AND(D279="Perry",OR(E279="De-Novo Merge",E279="Assisted Merge")),A278&amp;"_SA_PB",IF(AND(D279="Gina",OR(E279="Manual",E279="Assisted Manual")),A278&amp;"_GB",IF(AND(D279="Gina",OR(E279="De-Novo Merge",E279="Assisted Merge")),A278&amp;"_SA_GB",IF(AND(D279="Cameron",OR(E279="Manual",E279="Assisted Manual")),A278&amp;"_CA",IF(AND(D279="Cameron",OR(E279="De-Novo Merge",E279="Assisted Merge")),A278&amp;"_SA_CA",IF(AND(D279="Bruno",OR(E279="Manual",E279="Assisted Manual")),A278&amp;"_BD",IF(AND(D279="Bruno",OR(E279="De-Novo Merge",E279="Assisted Merge")),A278&amp;"_SA_BD",IF(AND(D279="Daniel",OR(E279="Manual",E279="Assisted Manual")),A278&amp;"_DR",IF(AND(D279="Daniel",OR(E279="De-Novo Merge",E279="Assisted Merge")),A278&amp;"_SA_DR",IF(AND(D279="Monet",OR(E279="Manual",E279="Assisted Manual")),A278&amp;"_MW",IF(AND(D279="Monet",OR(E279="De-Novo Merge",E279="Assisted Merge")),A278&amp;"_SA_MW",""))))))))))))))</f>
        <v>2017-05-04_G-073_SA_BD</v>
      </c>
      <c r="G279" s="89">
        <v>42926</v>
      </c>
      <c r="H279" s="89">
        <v>42927</v>
      </c>
      <c r="I279" s="116"/>
      <c r="J279" s="87" t="str">
        <f>IF(AND(NOT(OR(G279="",G279="Ø")),H279=""),"In Progress",IF(AND(NOT(OR(H279="Ø",H279="")),NOT(OR(G279="Ø",G279=""))),"Completed",IF(AND(NOT(A278=""),NOT(OR(D279="",D279="???")),G279=""),"Waiting",IF(D279="???","Waiting",""))))</f>
        <v>Completed</v>
      </c>
      <c r="K279" s="116"/>
      <c r="L279" s="116"/>
      <c r="M279" s="4"/>
      <c r="N279" s="121"/>
      <c r="O279" s="116"/>
    </row>
    <row r="280" spans="1:15" x14ac:dyDescent="0.25">
      <c r="H280"/>
      <c r="N280"/>
      <c r="O280"/>
    </row>
    <row r="281" spans="1:15" x14ac:dyDescent="0.25">
      <c r="H281"/>
      <c r="N281"/>
      <c r="O281"/>
    </row>
    <row r="282" spans="1:15" x14ac:dyDescent="0.25">
      <c r="H282"/>
      <c r="N282"/>
      <c r="O282"/>
    </row>
    <row r="283" spans="1:15" x14ac:dyDescent="0.25">
      <c r="H283"/>
      <c r="N283"/>
      <c r="O283"/>
    </row>
    <row r="284" spans="1:15" x14ac:dyDescent="0.25">
      <c r="H284"/>
      <c r="N284"/>
      <c r="O284"/>
    </row>
    <row r="285" spans="1:15" x14ac:dyDescent="0.25">
      <c r="H285"/>
      <c r="N285"/>
      <c r="O285"/>
    </row>
    <row r="286" spans="1:15" x14ac:dyDescent="0.25">
      <c r="H286"/>
      <c r="N286"/>
      <c r="O286"/>
    </row>
    <row r="287" spans="1:15" x14ac:dyDescent="0.25">
      <c r="H287"/>
      <c r="N287"/>
      <c r="O287"/>
    </row>
    <row r="288" spans="1:15" x14ac:dyDescent="0.25">
      <c r="H288"/>
      <c r="N288"/>
      <c r="O288"/>
    </row>
    <row r="289" spans="8:15" x14ac:dyDescent="0.25">
      <c r="H289"/>
      <c r="N289"/>
      <c r="O289"/>
    </row>
    <row r="290" spans="8:15" x14ac:dyDescent="0.25">
      <c r="H290"/>
      <c r="N290"/>
      <c r="O290"/>
    </row>
    <row r="291" spans="8:15" x14ac:dyDescent="0.25">
      <c r="H291"/>
      <c r="N291"/>
      <c r="O291"/>
    </row>
    <row r="292" spans="8:15" x14ac:dyDescent="0.25">
      <c r="H292"/>
      <c r="N292"/>
      <c r="O292"/>
    </row>
    <row r="293" spans="8:15" x14ac:dyDescent="0.25">
      <c r="H293"/>
      <c r="N293"/>
      <c r="O293"/>
    </row>
    <row r="294" spans="8:15" x14ac:dyDescent="0.25">
      <c r="H294"/>
      <c r="N294"/>
      <c r="O294"/>
    </row>
    <row r="295" spans="8:15" x14ac:dyDescent="0.25">
      <c r="H295"/>
      <c r="N295"/>
      <c r="O295"/>
    </row>
    <row r="296" spans="8:15" x14ac:dyDescent="0.25">
      <c r="H296"/>
      <c r="N296"/>
      <c r="O296"/>
    </row>
    <row r="297" spans="8:15" x14ac:dyDescent="0.25">
      <c r="H297"/>
      <c r="N297"/>
      <c r="O297"/>
    </row>
    <row r="298" spans="8:15" x14ac:dyDescent="0.25">
      <c r="H298"/>
      <c r="N298"/>
      <c r="O298"/>
    </row>
    <row r="299" spans="8:15" x14ac:dyDescent="0.25">
      <c r="H299"/>
      <c r="N299"/>
      <c r="O299"/>
    </row>
    <row r="300" spans="8:15" x14ac:dyDescent="0.25">
      <c r="H300"/>
      <c r="N300"/>
      <c r="O300"/>
    </row>
    <row r="301" spans="8:15" x14ac:dyDescent="0.25">
      <c r="H301"/>
      <c r="N301"/>
      <c r="O301"/>
    </row>
    <row r="302" spans="8:15" x14ac:dyDescent="0.25">
      <c r="H302"/>
      <c r="N302"/>
      <c r="O302"/>
    </row>
    <row r="303" spans="8:15" x14ac:dyDescent="0.25">
      <c r="H303"/>
      <c r="N303"/>
      <c r="O303"/>
    </row>
    <row r="304" spans="8:15" x14ac:dyDescent="0.25">
      <c r="H304"/>
      <c r="N304"/>
      <c r="O304"/>
    </row>
    <row r="305" spans="8:15" x14ac:dyDescent="0.25">
      <c r="H305"/>
      <c r="N305"/>
      <c r="O305"/>
    </row>
    <row r="306" spans="8:15" x14ac:dyDescent="0.25">
      <c r="H306"/>
      <c r="N306"/>
      <c r="O306"/>
    </row>
    <row r="307" spans="8:15" x14ac:dyDescent="0.25">
      <c r="H307"/>
      <c r="N307"/>
      <c r="O307"/>
    </row>
    <row r="308" spans="8:15" x14ac:dyDescent="0.25">
      <c r="H308"/>
      <c r="N308"/>
      <c r="O308"/>
    </row>
    <row r="309" spans="8:15" x14ac:dyDescent="0.25">
      <c r="H309"/>
      <c r="N309"/>
      <c r="O309"/>
    </row>
    <row r="310" spans="8:15" x14ac:dyDescent="0.25">
      <c r="H310"/>
      <c r="N310"/>
      <c r="O310"/>
    </row>
    <row r="311" spans="8:15" x14ac:dyDescent="0.25">
      <c r="H311"/>
      <c r="N311"/>
      <c r="O311"/>
    </row>
  </sheetData>
  <autoFilter ref="B1:N311"/>
  <mergeCells count="1112">
    <mergeCell ref="A2:A3"/>
    <mergeCell ref="B2:B3"/>
    <mergeCell ref="C2:C3"/>
    <mergeCell ref="I2:I3"/>
    <mergeCell ref="K2:K3"/>
    <mergeCell ref="L2:L3"/>
    <mergeCell ref="N2:N3"/>
    <mergeCell ref="O2:O3"/>
    <mergeCell ref="A4:A5"/>
    <mergeCell ref="B4:B5"/>
    <mergeCell ref="C4:C5"/>
    <mergeCell ref="I4:I5"/>
    <mergeCell ref="K4:K5"/>
    <mergeCell ref="L4:L5"/>
    <mergeCell ref="N4:N5"/>
    <mergeCell ref="O4:O5"/>
    <mergeCell ref="A6:A7"/>
    <mergeCell ref="B6:B7"/>
    <mergeCell ref="C6:C7"/>
    <mergeCell ref="I6:I7"/>
    <mergeCell ref="K6:K7"/>
    <mergeCell ref="L6:L7"/>
    <mergeCell ref="N6:N7"/>
    <mergeCell ref="O6:O7"/>
    <mergeCell ref="A8:A9"/>
    <mergeCell ref="B8:B9"/>
    <mergeCell ref="C8:C9"/>
    <mergeCell ref="I8:I9"/>
    <mergeCell ref="K8:K9"/>
    <mergeCell ref="L8:L9"/>
    <mergeCell ref="N8:N9"/>
    <mergeCell ref="O8:O9"/>
    <mergeCell ref="A10:A11"/>
    <mergeCell ref="B10:B11"/>
    <mergeCell ref="C10:C11"/>
    <mergeCell ref="I10:I11"/>
    <mergeCell ref="K10:K11"/>
    <mergeCell ref="L10:L11"/>
    <mergeCell ref="N10:N11"/>
    <mergeCell ref="O10:O11"/>
    <mergeCell ref="A12:A13"/>
    <mergeCell ref="B12:B13"/>
    <mergeCell ref="C12:C13"/>
    <mergeCell ref="I12:I13"/>
    <mergeCell ref="K12:K13"/>
    <mergeCell ref="L12:L13"/>
    <mergeCell ref="N12:N13"/>
    <mergeCell ref="O12:O13"/>
    <mergeCell ref="A14:A15"/>
    <mergeCell ref="B14:B15"/>
    <mergeCell ref="C14:C15"/>
    <mergeCell ref="I14:I15"/>
    <mergeCell ref="K14:K15"/>
    <mergeCell ref="L14:L15"/>
    <mergeCell ref="N14:N15"/>
    <mergeCell ref="O14:O15"/>
    <mergeCell ref="A16:A17"/>
    <mergeCell ref="B16:B17"/>
    <mergeCell ref="C16:C17"/>
    <mergeCell ref="I16:I17"/>
    <mergeCell ref="K16:K17"/>
    <mergeCell ref="L16:L17"/>
    <mergeCell ref="N16:N17"/>
    <mergeCell ref="O16:O17"/>
    <mergeCell ref="A18:A19"/>
    <mergeCell ref="B18:B19"/>
    <mergeCell ref="C18:C19"/>
    <mergeCell ref="I18:I19"/>
    <mergeCell ref="K18:K19"/>
    <mergeCell ref="L18:L19"/>
    <mergeCell ref="N18:N19"/>
    <mergeCell ref="O18:O19"/>
    <mergeCell ref="A20:A21"/>
    <mergeCell ref="B20:B21"/>
    <mergeCell ref="C20:C21"/>
    <mergeCell ref="I20:I21"/>
    <mergeCell ref="K20:K21"/>
    <mergeCell ref="L20:L21"/>
    <mergeCell ref="N20:N21"/>
    <mergeCell ref="O20:O21"/>
    <mergeCell ref="A22:A23"/>
    <mergeCell ref="B22:B23"/>
    <mergeCell ref="C22:C23"/>
    <mergeCell ref="I22:I23"/>
    <mergeCell ref="K22:K23"/>
    <mergeCell ref="L22:L23"/>
    <mergeCell ref="N22:N23"/>
    <mergeCell ref="O22:O23"/>
    <mergeCell ref="A24:A25"/>
    <mergeCell ref="B24:B25"/>
    <mergeCell ref="C24:C25"/>
    <mergeCell ref="I24:I25"/>
    <mergeCell ref="K24:K25"/>
    <mergeCell ref="L24:L25"/>
    <mergeCell ref="N24:N25"/>
    <mergeCell ref="O24:O25"/>
    <mergeCell ref="A26:A27"/>
    <mergeCell ref="B26:B27"/>
    <mergeCell ref="C26:C27"/>
    <mergeCell ref="I26:I27"/>
    <mergeCell ref="K26:K27"/>
    <mergeCell ref="L26:L27"/>
    <mergeCell ref="N26:N27"/>
    <mergeCell ref="O26:O27"/>
    <mergeCell ref="A28:A29"/>
    <mergeCell ref="B28:B29"/>
    <mergeCell ref="C28:C29"/>
    <mergeCell ref="I28:I29"/>
    <mergeCell ref="K28:K29"/>
    <mergeCell ref="L28:L29"/>
    <mergeCell ref="N28:N29"/>
    <mergeCell ref="O28:O29"/>
    <mergeCell ref="N32:N33"/>
    <mergeCell ref="O32:O33"/>
    <mergeCell ref="A30:A31"/>
    <mergeCell ref="B30:B31"/>
    <mergeCell ref="C30:C31"/>
    <mergeCell ref="I30:I31"/>
    <mergeCell ref="K30:K31"/>
    <mergeCell ref="L30:L31"/>
    <mergeCell ref="N36:N37"/>
    <mergeCell ref="O36:O37"/>
    <mergeCell ref="N30:N31"/>
    <mergeCell ref="O30:O31"/>
    <mergeCell ref="A32:A33"/>
    <mergeCell ref="B32:B33"/>
    <mergeCell ref="C32:C33"/>
    <mergeCell ref="I32:I33"/>
    <mergeCell ref="K32:K33"/>
    <mergeCell ref="L32:L33"/>
    <mergeCell ref="A36:A37"/>
    <mergeCell ref="B36:B37"/>
    <mergeCell ref="C36:C37"/>
    <mergeCell ref="I36:I37"/>
    <mergeCell ref="K36:K37"/>
    <mergeCell ref="L36:L37"/>
    <mergeCell ref="A38:A39"/>
    <mergeCell ref="B38:B39"/>
    <mergeCell ref="C38:C39"/>
    <mergeCell ref="I38:I39"/>
    <mergeCell ref="K38:K39"/>
    <mergeCell ref="L38:L39"/>
    <mergeCell ref="N38:N39"/>
    <mergeCell ref="O38:O39"/>
    <mergeCell ref="N34:N35"/>
    <mergeCell ref="O34:O35"/>
    <mergeCell ref="A34:A35"/>
    <mergeCell ref="B34:B35"/>
    <mergeCell ref="C34:C35"/>
    <mergeCell ref="I34:I35"/>
    <mergeCell ref="K34:K35"/>
    <mergeCell ref="L34:L35"/>
    <mergeCell ref="A40:A41"/>
    <mergeCell ref="B40:B41"/>
    <mergeCell ref="C40:C41"/>
    <mergeCell ref="I40:I41"/>
    <mergeCell ref="K40:K41"/>
    <mergeCell ref="L40:L41"/>
    <mergeCell ref="N40:N41"/>
    <mergeCell ref="O40:O41"/>
    <mergeCell ref="A146:A147"/>
    <mergeCell ref="B146:B147"/>
    <mergeCell ref="C146:C147"/>
    <mergeCell ref="I146:I147"/>
    <mergeCell ref="K146:K147"/>
    <mergeCell ref="L146:L147"/>
    <mergeCell ref="N146:N147"/>
    <mergeCell ref="O146:O147"/>
    <mergeCell ref="A148:A149"/>
    <mergeCell ref="B148:B149"/>
    <mergeCell ref="C148:C149"/>
    <mergeCell ref="I148:I149"/>
    <mergeCell ref="K148:K149"/>
    <mergeCell ref="L148:L149"/>
    <mergeCell ref="N148:N149"/>
    <mergeCell ref="O148:O149"/>
    <mergeCell ref="A44:A45"/>
    <mergeCell ref="L44:L45"/>
    <mergeCell ref="N44:N45"/>
    <mergeCell ref="O44:O45"/>
    <mergeCell ref="A46:A47"/>
    <mergeCell ref="B46:B47"/>
    <mergeCell ref="C46:C47"/>
    <mergeCell ref="I46:I47"/>
    <mergeCell ref="A150:A151"/>
    <mergeCell ref="B150:B151"/>
    <mergeCell ref="C150:C151"/>
    <mergeCell ref="I150:I151"/>
    <mergeCell ref="K150:K151"/>
    <mergeCell ref="L150:L151"/>
    <mergeCell ref="N150:N151"/>
    <mergeCell ref="O150:O151"/>
    <mergeCell ref="A152:A153"/>
    <mergeCell ref="B152:B153"/>
    <mergeCell ref="C152:C153"/>
    <mergeCell ref="I152:I153"/>
    <mergeCell ref="K152:K153"/>
    <mergeCell ref="L152:L153"/>
    <mergeCell ref="N152:N153"/>
    <mergeCell ref="O152:O153"/>
    <mergeCell ref="A154:A155"/>
    <mergeCell ref="B154:B155"/>
    <mergeCell ref="C154:C155"/>
    <mergeCell ref="I154:I155"/>
    <mergeCell ref="K154:K155"/>
    <mergeCell ref="L154:L155"/>
    <mergeCell ref="N154:N155"/>
    <mergeCell ref="O154:O155"/>
    <mergeCell ref="A156:A157"/>
    <mergeCell ref="B156:B157"/>
    <mergeCell ref="C156:C157"/>
    <mergeCell ref="I156:I157"/>
    <mergeCell ref="K156:K157"/>
    <mergeCell ref="L156:L157"/>
    <mergeCell ref="N156:N157"/>
    <mergeCell ref="O156:O157"/>
    <mergeCell ref="A158:A159"/>
    <mergeCell ref="B158:B159"/>
    <mergeCell ref="C158:C159"/>
    <mergeCell ref="I158:I159"/>
    <mergeCell ref="K158:K159"/>
    <mergeCell ref="L158:L159"/>
    <mergeCell ref="N158:N159"/>
    <mergeCell ref="O158:O159"/>
    <mergeCell ref="A160:A161"/>
    <mergeCell ref="B160:B161"/>
    <mergeCell ref="C160:C161"/>
    <mergeCell ref="I160:I161"/>
    <mergeCell ref="K160:K161"/>
    <mergeCell ref="L160:L161"/>
    <mergeCell ref="N160:N161"/>
    <mergeCell ref="O160:O161"/>
    <mergeCell ref="A162:A163"/>
    <mergeCell ref="B162:B163"/>
    <mergeCell ref="C162:C163"/>
    <mergeCell ref="I162:I163"/>
    <mergeCell ref="K162:K163"/>
    <mergeCell ref="L162:L163"/>
    <mergeCell ref="N162:N163"/>
    <mergeCell ref="O162:O163"/>
    <mergeCell ref="A164:A165"/>
    <mergeCell ref="B164:B165"/>
    <mergeCell ref="C164:C165"/>
    <mergeCell ref="I164:I165"/>
    <mergeCell ref="K164:K165"/>
    <mergeCell ref="L164:L165"/>
    <mergeCell ref="N164:N165"/>
    <mergeCell ref="O164:O165"/>
    <mergeCell ref="A166:A167"/>
    <mergeCell ref="B166:B167"/>
    <mergeCell ref="C166:C167"/>
    <mergeCell ref="I166:I167"/>
    <mergeCell ref="K166:K167"/>
    <mergeCell ref="L166:L167"/>
    <mergeCell ref="N166:N167"/>
    <mergeCell ref="O166:O167"/>
    <mergeCell ref="A168:A169"/>
    <mergeCell ref="B168:B169"/>
    <mergeCell ref="C168:C169"/>
    <mergeCell ref="I168:I169"/>
    <mergeCell ref="K168:K169"/>
    <mergeCell ref="L168:L169"/>
    <mergeCell ref="N168:N169"/>
    <mergeCell ref="O168:O169"/>
    <mergeCell ref="A170:A171"/>
    <mergeCell ref="B170:B171"/>
    <mergeCell ref="C170:C171"/>
    <mergeCell ref="I170:I171"/>
    <mergeCell ref="K170:K171"/>
    <mergeCell ref="L170:L171"/>
    <mergeCell ref="N170:N171"/>
    <mergeCell ref="O170:O171"/>
    <mergeCell ref="A172:A173"/>
    <mergeCell ref="B172:B173"/>
    <mergeCell ref="C172:C173"/>
    <mergeCell ref="I172:I173"/>
    <mergeCell ref="K172:K173"/>
    <mergeCell ref="L172:L173"/>
    <mergeCell ref="N172:N173"/>
    <mergeCell ref="O172:O173"/>
    <mergeCell ref="A174:A175"/>
    <mergeCell ref="B174:B175"/>
    <mergeCell ref="C174:C175"/>
    <mergeCell ref="I174:I175"/>
    <mergeCell ref="K174:K175"/>
    <mergeCell ref="L174:L175"/>
    <mergeCell ref="N174:N175"/>
    <mergeCell ref="O174:O175"/>
    <mergeCell ref="A176:A177"/>
    <mergeCell ref="B176:B177"/>
    <mergeCell ref="C176:C177"/>
    <mergeCell ref="I176:I177"/>
    <mergeCell ref="K176:K177"/>
    <mergeCell ref="L176:L177"/>
    <mergeCell ref="N176:N177"/>
    <mergeCell ref="O176:O177"/>
    <mergeCell ref="A178:A179"/>
    <mergeCell ref="B178:B179"/>
    <mergeCell ref="C178:C179"/>
    <mergeCell ref="I178:I179"/>
    <mergeCell ref="K178:K179"/>
    <mergeCell ref="L178:L179"/>
    <mergeCell ref="N178:N179"/>
    <mergeCell ref="O178:O179"/>
    <mergeCell ref="A180:A181"/>
    <mergeCell ref="B180:B181"/>
    <mergeCell ref="C180:C181"/>
    <mergeCell ref="I180:I181"/>
    <mergeCell ref="K180:K181"/>
    <mergeCell ref="L180:L181"/>
    <mergeCell ref="N180:N181"/>
    <mergeCell ref="O180:O181"/>
    <mergeCell ref="A182:A183"/>
    <mergeCell ref="B182:B183"/>
    <mergeCell ref="C182:C183"/>
    <mergeCell ref="I182:I183"/>
    <mergeCell ref="K182:K183"/>
    <mergeCell ref="L182:L183"/>
    <mergeCell ref="N182:N183"/>
    <mergeCell ref="O182:O183"/>
    <mergeCell ref="A184:A185"/>
    <mergeCell ref="B184:B185"/>
    <mergeCell ref="C184:C185"/>
    <mergeCell ref="I184:I185"/>
    <mergeCell ref="K184:K185"/>
    <mergeCell ref="L184:L185"/>
    <mergeCell ref="N184:N185"/>
    <mergeCell ref="O184:O185"/>
    <mergeCell ref="A186:A187"/>
    <mergeCell ref="B186:B187"/>
    <mergeCell ref="C186:C187"/>
    <mergeCell ref="I186:I187"/>
    <mergeCell ref="K186:K187"/>
    <mergeCell ref="L186:L187"/>
    <mergeCell ref="N186:N187"/>
    <mergeCell ref="O186:O187"/>
    <mergeCell ref="A188:A189"/>
    <mergeCell ref="B188:B189"/>
    <mergeCell ref="C188:C189"/>
    <mergeCell ref="I188:I189"/>
    <mergeCell ref="K188:K189"/>
    <mergeCell ref="L188:L189"/>
    <mergeCell ref="N188:N189"/>
    <mergeCell ref="O188:O189"/>
    <mergeCell ref="O192:O193"/>
    <mergeCell ref="A190:A191"/>
    <mergeCell ref="B190:B191"/>
    <mergeCell ref="C190:C191"/>
    <mergeCell ref="I190:I191"/>
    <mergeCell ref="K190:K191"/>
    <mergeCell ref="L190:L191"/>
    <mergeCell ref="N190:N191"/>
    <mergeCell ref="O190:O191"/>
    <mergeCell ref="A192:A193"/>
    <mergeCell ref="B192:B193"/>
    <mergeCell ref="C192:C193"/>
    <mergeCell ref="I192:I193"/>
    <mergeCell ref="K192:K193"/>
    <mergeCell ref="L192:L193"/>
    <mergeCell ref="N192:N193"/>
    <mergeCell ref="I196:I197"/>
    <mergeCell ref="K196:K197"/>
    <mergeCell ref="L196:L197"/>
    <mergeCell ref="N196:N197"/>
    <mergeCell ref="O196:O197"/>
    <mergeCell ref="A194:A195"/>
    <mergeCell ref="B198:B199"/>
    <mergeCell ref="C198:C199"/>
    <mergeCell ref="I198:I199"/>
    <mergeCell ref="K198:K199"/>
    <mergeCell ref="L198:L199"/>
    <mergeCell ref="N194:N195"/>
    <mergeCell ref="B194:B195"/>
    <mergeCell ref="C194:C195"/>
    <mergeCell ref="I194:I195"/>
    <mergeCell ref="K194:K195"/>
    <mergeCell ref="O198:O199"/>
    <mergeCell ref="K200:K201"/>
    <mergeCell ref="L200:L201"/>
    <mergeCell ref="N200:N201"/>
    <mergeCell ref="O200:O201"/>
    <mergeCell ref="A198:A199"/>
    <mergeCell ref="N198:N199"/>
    <mergeCell ref="L194:L195"/>
    <mergeCell ref="A228:A229"/>
    <mergeCell ref="A230:A231"/>
    <mergeCell ref="A232:A233"/>
    <mergeCell ref="A234:A235"/>
    <mergeCell ref="A236:A237"/>
    <mergeCell ref="A202:A203"/>
    <mergeCell ref="A204:A205"/>
    <mergeCell ref="I226:I227"/>
    <mergeCell ref="K226:K227"/>
    <mergeCell ref="A220:A221"/>
    <mergeCell ref="A222:A223"/>
    <mergeCell ref="A224:A225"/>
    <mergeCell ref="A226:A227"/>
    <mergeCell ref="K214:K215"/>
    <mergeCell ref="L214:L215"/>
    <mergeCell ref="C220:C221"/>
    <mergeCell ref="I220:I221"/>
    <mergeCell ref="K220:K221"/>
    <mergeCell ref="L220:L221"/>
    <mergeCell ref="C214:C215"/>
    <mergeCell ref="I214:I215"/>
    <mergeCell ref="O194:O195"/>
    <mergeCell ref="A196:A197"/>
    <mergeCell ref="B196:B197"/>
    <mergeCell ref="C196:C197"/>
    <mergeCell ref="B230:B231"/>
    <mergeCell ref="B232:B233"/>
    <mergeCell ref="B236:B237"/>
    <mergeCell ref="A244:A245"/>
    <mergeCell ref="A42:A43"/>
    <mergeCell ref="C202:C203"/>
    <mergeCell ref="I202:I203"/>
    <mergeCell ref="K202:K203"/>
    <mergeCell ref="L202:L203"/>
    <mergeCell ref="C208:C209"/>
    <mergeCell ref="I208:I209"/>
    <mergeCell ref="K208:K209"/>
    <mergeCell ref="L208:L209"/>
    <mergeCell ref="A238:A239"/>
    <mergeCell ref="A240:A241"/>
    <mergeCell ref="A242:A243"/>
    <mergeCell ref="A206:A207"/>
    <mergeCell ref="A208:A209"/>
    <mergeCell ref="A210:A211"/>
    <mergeCell ref="A212:A213"/>
    <mergeCell ref="A214:A215"/>
    <mergeCell ref="A216:A217"/>
    <mergeCell ref="A218:A219"/>
    <mergeCell ref="C224:C225"/>
    <mergeCell ref="I224:I225"/>
    <mergeCell ref="K224:K225"/>
    <mergeCell ref="L224:L225"/>
    <mergeCell ref="C232:C233"/>
    <mergeCell ref="A200:A201"/>
    <mergeCell ref="B200:B201"/>
    <mergeCell ref="C200:C201"/>
    <mergeCell ref="I200:I201"/>
    <mergeCell ref="N208:N209"/>
    <mergeCell ref="O208:O209"/>
    <mergeCell ref="C210:C211"/>
    <mergeCell ref="I210:I211"/>
    <mergeCell ref="K210:K211"/>
    <mergeCell ref="L210:L211"/>
    <mergeCell ref="N210:N211"/>
    <mergeCell ref="O210:O211"/>
    <mergeCell ref="C218:C219"/>
    <mergeCell ref="I218:I219"/>
    <mergeCell ref="K218:K219"/>
    <mergeCell ref="L218:L219"/>
    <mergeCell ref="N218:N219"/>
    <mergeCell ref="O218:O219"/>
    <mergeCell ref="N214:N215"/>
    <mergeCell ref="O214:O215"/>
    <mergeCell ref="C216:C217"/>
    <mergeCell ref="I216:I217"/>
    <mergeCell ref="K216:K217"/>
    <mergeCell ref="L216:L217"/>
    <mergeCell ref="N216:N217"/>
    <mergeCell ref="O216:O217"/>
    <mergeCell ref="C212:C213"/>
    <mergeCell ref="I212:I213"/>
    <mergeCell ref="K212:K213"/>
    <mergeCell ref="L212:L213"/>
    <mergeCell ref="N212:N213"/>
    <mergeCell ref="O212:O213"/>
    <mergeCell ref="N224:N225"/>
    <mergeCell ref="O224:O225"/>
    <mergeCell ref="N220:N221"/>
    <mergeCell ref="O220:O221"/>
    <mergeCell ref="C222:C223"/>
    <mergeCell ref="I222:I223"/>
    <mergeCell ref="K222:K223"/>
    <mergeCell ref="L222:L223"/>
    <mergeCell ref="N222:N223"/>
    <mergeCell ref="O222:O223"/>
    <mergeCell ref="L226:L227"/>
    <mergeCell ref="N226:N227"/>
    <mergeCell ref="O226:O227"/>
    <mergeCell ref="C228:C229"/>
    <mergeCell ref="I228:I229"/>
    <mergeCell ref="K228:K229"/>
    <mergeCell ref="L228:L229"/>
    <mergeCell ref="N228:N229"/>
    <mergeCell ref="O228:O229"/>
    <mergeCell ref="C226:C227"/>
    <mergeCell ref="I232:I233"/>
    <mergeCell ref="K232:K233"/>
    <mergeCell ref="L232:L233"/>
    <mergeCell ref="N232:N233"/>
    <mergeCell ref="O232:O233"/>
    <mergeCell ref="C230:C231"/>
    <mergeCell ref="I230:I231"/>
    <mergeCell ref="K230:K231"/>
    <mergeCell ref="L230:L231"/>
    <mergeCell ref="N230:N231"/>
    <mergeCell ref="O230:O231"/>
    <mergeCell ref="N236:N237"/>
    <mergeCell ref="O236:O237"/>
    <mergeCell ref="C234:C235"/>
    <mergeCell ref="I234:I235"/>
    <mergeCell ref="K234:K235"/>
    <mergeCell ref="L234:L235"/>
    <mergeCell ref="N234:N235"/>
    <mergeCell ref="O234:O235"/>
    <mergeCell ref="C236:C237"/>
    <mergeCell ref="I236:I237"/>
    <mergeCell ref="K236:K237"/>
    <mergeCell ref="L236:L237"/>
    <mergeCell ref="B242:B243"/>
    <mergeCell ref="B244:B245"/>
    <mergeCell ref="L242:L243"/>
    <mergeCell ref="N242:N243"/>
    <mergeCell ref="O242:O243"/>
    <mergeCell ref="C244:C245"/>
    <mergeCell ref="O238:O239"/>
    <mergeCell ref="C240:C241"/>
    <mergeCell ref="I240:I241"/>
    <mergeCell ref="K240:K241"/>
    <mergeCell ref="L240:L241"/>
    <mergeCell ref="N240:N241"/>
    <mergeCell ref="O240:O241"/>
    <mergeCell ref="I244:I245"/>
    <mergeCell ref="K244:K245"/>
    <mergeCell ref="L244:L245"/>
    <mergeCell ref="N244:N245"/>
    <mergeCell ref="O244:O245"/>
    <mergeCell ref="C238:C239"/>
    <mergeCell ref="I238:I239"/>
    <mergeCell ref="K238:K239"/>
    <mergeCell ref="L238:L239"/>
    <mergeCell ref="N238:N239"/>
    <mergeCell ref="B234:B235"/>
    <mergeCell ref="C242:C243"/>
    <mergeCell ref="I242:I243"/>
    <mergeCell ref="K242:K243"/>
    <mergeCell ref="B238:B239"/>
    <mergeCell ref="B240:B241"/>
    <mergeCell ref="O204:O205"/>
    <mergeCell ref="C206:C207"/>
    <mergeCell ref="I206:I207"/>
    <mergeCell ref="K206:K207"/>
    <mergeCell ref="L206:L207"/>
    <mergeCell ref="N206:N207"/>
    <mergeCell ref="O206:O207"/>
    <mergeCell ref="L42:L43"/>
    <mergeCell ref="N42:N43"/>
    <mergeCell ref="O42:O43"/>
    <mergeCell ref="B202:B203"/>
    <mergeCell ref="B204:B205"/>
    <mergeCell ref="B206:B207"/>
    <mergeCell ref="N202:N203"/>
    <mergeCell ref="O202:O203"/>
    <mergeCell ref="C204:C205"/>
    <mergeCell ref="I204:I205"/>
    <mergeCell ref="N46:N47"/>
    <mergeCell ref="O46:O47"/>
    <mergeCell ref="B42:B43"/>
    <mergeCell ref="B44:B45"/>
    <mergeCell ref="C44:C45"/>
    <mergeCell ref="I44:I45"/>
    <mergeCell ref="C42:C43"/>
    <mergeCell ref="I42:I43"/>
    <mergeCell ref="K42:K43"/>
    <mergeCell ref="K44:K45"/>
    <mergeCell ref="K46:K47"/>
    <mergeCell ref="L46:L47"/>
    <mergeCell ref="N48:N49"/>
    <mergeCell ref="O48:O49"/>
    <mergeCell ref="A50:A51"/>
    <mergeCell ref="B50:B51"/>
    <mergeCell ref="C50:C51"/>
    <mergeCell ref="I50:I51"/>
    <mergeCell ref="K50:K51"/>
    <mergeCell ref="L50:L51"/>
    <mergeCell ref="N50:N51"/>
    <mergeCell ref="O50:O51"/>
    <mergeCell ref="A48:A49"/>
    <mergeCell ref="B48:B49"/>
    <mergeCell ref="C48:C49"/>
    <mergeCell ref="I48:I49"/>
    <mergeCell ref="K48:K49"/>
    <mergeCell ref="L48:L49"/>
    <mergeCell ref="N52:N53"/>
    <mergeCell ref="O52:O53"/>
    <mergeCell ref="A54:A55"/>
    <mergeCell ref="B54:B55"/>
    <mergeCell ref="C54:C55"/>
    <mergeCell ref="I54:I55"/>
    <mergeCell ref="K54:K55"/>
    <mergeCell ref="L54:L55"/>
    <mergeCell ref="N54:N55"/>
    <mergeCell ref="O54:O55"/>
    <mergeCell ref="A52:A53"/>
    <mergeCell ref="B52:B53"/>
    <mergeCell ref="C52:C53"/>
    <mergeCell ref="I52:I53"/>
    <mergeCell ref="K52:K53"/>
    <mergeCell ref="L52:L53"/>
    <mergeCell ref="N56:N57"/>
    <mergeCell ref="O56:O57"/>
    <mergeCell ref="A58:A59"/>
    <mergeCell ref="B58:B59"/>
    <mergeCell ref="C58:C59"/>
    <mergeCell ref="I58:I59"/>
    <mergeCell ref="K58:K59"/>
    <mergeCell ref="L58:L59"/>
    <mergeCell ref="N58:N59"/>
    <mergeCell ref="O58:O59"/>
    <mergeCell ref="A56:A57"/>
    <mergeCell ref="B56:B57"/>
    <mergeCell ref="C56:C57"/>
    <mergeCell ref="I56:I57"/>
    <mergeCell ref="K56:K57"/>
    <mergeCell ref="L56:L57"/>
    <mergeCell ref="N60:N61"/>
    <mergeCell ref="O60:O61"/>
    <mergeCell ref="A62:A63"/>
    <mergeCell ref="B62:B63"/>
    <mergeCell ref="C62:C63"/>
    <mergeCell ref="I62:I63"/>
    <mergeCell ref="K62:K63"/>
    <mergeCell ref="L62:L63"/>
    <mergeCell ref="N62:N63"/>
    <mergeCell ref="O62:O63"/>
    <mergeCell ref="A60:A61"/>
    <mergeCell ref="B60:B61"/>
    <mergeCell ref="C60:C61"/>
    <mergeCell ref="I60:I61"/>
    <mergeCell ref="K60:K61"/>
    <mergeCell ref="L60:L61"/>
    <mergeCell ref="N64:N65"/>
    <mergeCell ref="O64:O65"/>
    <mergeCell ref="A66:A67"/>
    <mergeCell ref="B66:B67"/>
    <mergeCell ref="C66:C67"/>
    <mergeCell ref="I66:I67"/>
    <mergeCell ref="K66:K67"/>
    <mergeCell ref="L66:L67"/>
    <mergeCell ref="N66:N67"/>
    <mergeCell ref="O66:O67"/>
    <mergeCell ref="A64:A65"/>
    <mergeCell ref="B64:B65"/>
    <mergeCell ref="C64:C65"/>
    <mergeCell ref="I64:I65"/>
    <mergeCell ref="K64:K65"/>
    <mergeCell ref="L64:L65"/>
    <mergeCell ref="O68:O69"/>
    <mergeCell ref="B68:B69"/>
    <mergeCell ref="A72:A73"/>
    <mergeCell ref="B72:B73"/>
    <mergeCell ref="C72:C73"/>
    <mergeCell ref="I72:I73"/>
    <mergeCell ref="K72:K73"/>
    <mergeCell ref="L72:L73"/>
    <mergeCell ref="N72:N73"/>
    <mergeCell ref="O72:O73"/>
    <mergeCell ref="A68:A69"/>
    <mergeCell ref="C68:C69"/>
    <mergeCell ref="I68:I69"/>
    <mergeCell ref="K68:K69"/>
    <mergeCell ref="L68:L69"/>
    <mergeCell ref="N68:N69"/>
    <mergeCell ref="N96:N97"/>
    <mergeCell ref="O96:O97"/>
    <mergeCell ref="A70:A71"/>
    <mergeCell ref="B70:B71"/>
    <mergeCell ref="C70:C71"/>
    <mergeCell ref="I70:I71"/>
    <mergeCell ref="K70:K71"/>
    <mergeCell ref="L70:L71"/>
    <mergeCell ref="N70:N71"/>
    <mergeCell ref="O70:O71"/>
    <mergeCell ref="A96:A97"/>
    <mergeCell ref="B96:B97"/>
    <mergeCell ref="C96:C97"/>
    <mergeCell ref="I96:I97"/>
    <mergeCell ref="K96:K97"/>
    <mergeCell ref="L96:L97"/>
    <mergeCell ref="A80:A81"/>
    <mergeCell ref="B80:B81"/>
    <mergeCell ref="C102:C103"/>
    <mergeCell ref="I102:I103"/>
    <mergeCell ref="K102:K103"/>
    <mergeCell ref="L102:L103"/>
    <mergeCell ref="N102:N103"/>
    <mergeCell ref="O102:O103"/>
    <mergeCell ref="N246:N247"/>
    <mergeCell ref="O246:O247"/>
    <mergeCell ref="A100:A101"/>
    <mergeCell ref="B100:B101"/>
    <mergeCell ref="C100:C101"/>
    <mergeCell ref="I100:I101"/>
    <mergeCell ref="K100:K101"/>
    <mergeCell ref="L100:L101"/>
    <mergeCell ref="N100:N101"/>
    <mergeCell ref="O100:O101"/>
    <mergeCell ref="A246:A247"/>
    <mergeCell ref="B246:B247"/>
    <mergeCell ref="C246:C247"/>
    <mergeCell ref="I246:I247"/>
    <mergeCell ref="K246:K247"/>
    <mergeCell ref="L246:L247"/>
    <mergeCell ref="C106:C107"/>
    <mergeCell ref="I106:I107"/>
    <mergeCell ref="K106:K107"/>
    <mergeCell ref="L106:L107"/>
    <mergeCell ref="N106:N107"/>
    <mergeCell ref="O106:O107"/>
    <mergeCell ref="N112:N113"/>
    <mergeCell ref="O112:O113"/>
    <mergeCell ref="A114:A115"/>
    <mergeCell ref="B114:B115"/>
    <mergeCell ref="C98:C99"/>
    <mergeCell ref="I98:I99"/>
    <mergeCell ref="K98:K99"/>
    <mergeCell ref="L98:L99"/>
    <mergeCell ref="N98:N99"/>
    <mergeCell ref="O98:O99"/>
    <mergeCell ref="B222:B223"/>
    <mergeCell ref="B224:B225"/>
    <mergeCell ref="B226:B227"/>
    <mergeCell ref="B228:B229"/>
    <mergeCell ref="A98:A99"/>
    <mergeCell ref="B98:B99"/>
    <mergeCell ref="A102:A103"/>
    <mergeCell ref="B102:B103"/>
    <mergeCell ref="B208:B209"/>
    <mergeCell ref="B210:B211"/>
    <mergeCell ref="N104:N105"/>
    <mergeCell ref="O104:O105"/>
    <mergeCell ref="B214:B215"/>
    <mergeCell ref="B216:B217"/>
    <mergeCell ref="B218:B219"/>
    <mergeCell ref="B220:B221"/>
    <mergeCell ref="B212:B213"/>
    <mergeCell ref="K204:K205"/>
    <mergeCell ref="L204:L205"/>
    <mergeCell ref="N204:N205"/>
    <mergeCell ref="A104:A105"/>
    <mergeCell ref="B104:B105"/>
    <mergeCell ref="C104:C105"/>
    <mergeCell ref="I104:I105"/>
    <mergeCell ref="K104:K105"/>
    <mergeCell ref="L104:L105"/>
    <mergeCell ref="N248:N249"/>
    <mergeCell ref="O248:O249"/>
    <mergeCell ref="A250:A251"/>
    <mergeCell ref="B250:B251"/>
    <mergeCell ref="C250:C251"/>
    <mergeCell ref="I250:I251"/>
    <mergeCell ref="K250:K251"/>
    <mergeCell ref="L250:L251"/>
    <mergeCell ref="N250:N251"/>
    <mergeCell ref="O250:O251"/>
    <mergeCell ref="A248:A249"/>
    <mergeCell ref="B248:B249"/>
    <mergeCell ref="C248:C249"/>
    <mergeCell ref="I248:I249"/>
    <mergeCell ref="K248:K249"/>
    <mergeCell ref="L248:L249"/>
    <mergeCell ref="N252:N253"/>
    <mergeCell ref="O252:O253"/>
    <mergeCell ref="A254:A255"/>
    <mergeCell ref="B254:B255"/>
    <mergeCell ref="C254:C255"/>
    <mergeCell ref="I254:I255"/>
    <mergeCell ref="K254:K255"/>
    <mergeCell ref="L254:L255"/>
    <mergeCell ref="N254:N255"/>
    <mergeCell ref="O254:O255"/>
    <mergeCell ref="A252:A253"/>
    <mergeCell ref="B252:B253"/>
    <mergeCell ref="C252:C253"/>
    <mergeCell ref="I252:I253"/>
    <mergeCell ref="K252:K253"/>
    <mergeCell ref="L252:L253"/>
    <mergeCell ref="N256:N257"/>
    <mergeCell ref="O256:O257"/>
    <mergeCell ref="A258:A259"/>
    <mergeCell ref="B258:B259"/>
    <mergeCell ref="C258:C259"/>
    <mergeCell ref="I258:I259"/>
    <mergeCell ref="K258:K259"/>
    <mergeCell ref="L258:L259"/>
    <mergeCell ref="N258:N259"/>
    <mergeCell ref="O258:O259"/>
    <mergeCell ref="A256:A257"/>
    <mergeCell ref="B256:B257"/>
    <mergeCell ref="C256:C257"/>
    <mergeCell ref="I256:I257"/>
    <mergeCell ref="K256:K257"/>
    <mergeCell ref="L256:L257"/>
    <mergeCell ref="N260:N261"/>
    <mergeCell ref="O260:O261"/>
    <mergeCell ref="A262:A263"/>
    <mergeCell ref="B262:B263"/>
    <mergeCell ref="C262:C263"/>
    <mergeCell ref="I262:I263"/>
    <mergeCell ref="K262:K263"/>
    <mergeCell ref="L262:L263"/>
    <mergeCell ref="N262:N263"/>
    <mergeCell ref="O262:O263"/>
    <mergeCell ref="A260:A261"/>
    <mergeCell ref="B260:B261"/>
    <mergeCell ref="C260:C261"/>
    <mergeCell ref="I260:I261"/>
    <mergeCell ref="K260:K261"/>
    <mergeCell ref="L260:L261"/>
    <mergeCell ref="N268:N269"/>
    <mergeCell ref="O268:O269"/>
    <mergeCell ref="A266:A267"/>
    <mergeCell ref="B266:B267"/>
    <mergeCell ref="C266:C267"/>
    <mergeCell ref="I266:I267"/>
    <mergeCell ref="K266:K267"/>
    <mergeCell ref="L266:L267"/>
    <mergeCell ref="N266:N267"/>
    <mergeCell ref="O266:O267"/>
    <mergeCell ref="A268:A269"/>
    <mergeCell ref="B268:B269"/>
    <mergeCell ref="C268:C269"/>
    <mergeCell ref="I268:I269"/>
    <mergeCell ref="K268:K269"/>
    <mergeCell ref="L268:L269"/>
    <mergeCell ref="N272:N273"/>
    <mergeCell ref="O272:O273"/>
    <mergeCell ref="A274:A275"/>
    <mergeCell ref="B274:B275"/>
    <mergeCell ref="C274:C275"/>
    <mergeCell ref="I274:I275"/>
    <mergeCell ref="K274:K275"/>
    <mergeCell ref="L274:L275"/>
    <mergeCell ref="N274:N275"/>
    <mergeCell ref="O274:O275"/>
    <mergeCell ref="A272:A273"/>
    <mergeCell ref="B272:B273"/>
    <mergeCell ref="C272:C273"/>
    <mergeCell ref="I272:I273"/>
    <mergeCell ref="K272:K273"/>
    <mergeCell ref="L272:L273"/>
    <mergeCell ref="N276:N277"/>
    <mergeCell ref="O276:O277"/>
    <mergeCell ref="A270:A271"/>
    <mergeCell ref="B270:B271"/>
    <mergeCell ref="C270:C271"/>
    <mergeCell ref="I270:I271"/>
    <mergeCell ref="K270:K271"/>
    <mergeCell ref="L270:L271"/>
    <mergeCell ref="N270:N271"/>
    <mergeCell ref="O270:O271"/>
    <mergeCell ref="A276:A277"/>
    <mergeCell ref="B276:B277"/>
    <mergeCell ref="C276:C277"/>
    <mergeCell ref="I276:I277"/>
    <mergeCell ref="K276:K277"/>
    <mergeCell ref="L276:L277"/>
    <mergeCell ref="N74:N75"/>
    <mergeCell ref="O74:O75"/>
    <mergeCell ref="A76:A77"/>
    <mergeCell ref="B76:B77"/>
    <mergeCell ref="C76:C77"/>
    <mergeCell ref="I76:I77"/>
    <mergeCell ref="K76:K77"/>
    <mergeCell ref="L76:L77"/>
    <mergeCell ref="N76:N77"/>
    <mergeCell ref="O76:O77"/>
    <mergeCell ref="A74:A75"/>
    <mergeCell ref="B74:B75"/>
    <mergeCell ref="C74:C75"/>
    <mergeCell ref="I74:I75"/>
    <mergeCell ref="K74:K75"/>
    <mergeCell ref="L74:L75"/>
    <mergeCell ref="N78:N79"/>
    <mergeCell ref="O78:O79"/>
    <mergeCell ref="C80:C81"/>
    <mergeCell ref="I80:I81"/>
    <mergeCell ref="K80:K81"/>
    <mergeCell ref="L80:L81"/>
    <mergeCell ref="N80:N81"/>
    <mergeCell ref="O80:O81"/>
    <mergeCell ref="A78:A79"/>
    <mergeCell ref="B78:B79"/>
    <mergeCell ref="C78:C79"/>
    <mergeCell ref="I78:I79"/>
    <mergeCell ref="K78:K79"/>
    <mergeCell ref="L78:L79"/>
    <mergeCell ref="N82:N83"/>
    <mergeCell ref="O82:O83"/>
    <mergeCell ref="A84:A85"/>
    <mergeCell ref="B84:B85"/>
    <mergeCell ref="C84:C85"/>
    <mergeCell ref="I84:I85"/>
    <mergeCell ref="K84:K85"/>
    <mergeCell ref="L84:L85"/>
    <mergeCell ref="N84:N85"/>
    <mergeCell ref="O84:O85"/>
    <mergeCell ref="A82:A83"/>
    <mergeCell ref="B82:B83"/>
    <mergeCell ref="C82:C83"/>
    <mergeCell ref="I82:I83"/>
    <mergeCell ref="K82:K83"/>
    <mergeCell ref="L82:L83"/>
    <mergeCell ref="N86:N87"/>
    <mergeCell ref="O86:O87"/>
    <mergeCell ref="A88:A89"/>
    <mergeCell ref="B88:B89"/>
    <mergeCell ref="C88:C89"/>
    <mergeCell ref="I88:I89"/>
    <mergeCell ref="K88:K89"/>
    <mergeCell ref="L88:L89"/>
    <mergeCell ref="N88:N89"/>
    <mergeCell ref="O88:O89"/>
    <mergeCell ref="A86:A87"/>
    <mergeCell ref="B86:B87"/>
    <mergeCell ref="C86:C87"/>
    <mergeCell ref="I86:I87"/>
    <mergeCell ref="K86:K87"/>
    <mergeCell ref="L86:L87"/>
    <mergeCell ref="N90:N91"/>
    <mergeCell ref="O90:O91"/>
    <mergeCell ref="A92:A93"/>
    <mergeCell ref="B92:B93"/>
    <mergeCell ref="C92:C93"/>
    <mergeCell ref="I92:I93"/>
    <mergeCell ref="K92:K93"/>
    <mergeCell ref="L92:L93"/>
    <mergeCell ref="N92:N93"/>
    <mergeCell ref="O92:O93"/>
    <mergeCell ref="A90:A91"/>
    <mergeCell ref="B90:B91"/>
    <mergeCell ref="C90:C91"/>
    <mergeCell ref="I90:I91"/>
    <mergeCell ref="K90:K91"/>
    <mergeCell ref="L90:L91"/>
    <mergeCell ref="N108:N109"/>
    <mergeCell ref="O108:O109"/>
    <mergeCell ref="A94:A95"/>
    <mergeCell ref="B94:B95"/>
    <mergeCell ref="C94:C95"/>
    <mergeCell ref="I94:I95"/>
    <mergeCell ref="K94:K95"/>
    <mergeCell ref="L94:L95"/>
    <mergeCell ref="N94:N95"/>
    <mergeCell ref="O94:O95"/>
    <mergeCell ref="A108:A109"/>
    <mergeCell ref="B108:B109"/>
    <mergeCell ref="C108:C109"/>
    <mergeCell ref="I108:I109"/>
    <mergeCell ref="K108:K109"/>
    <mergeCell ref="L108:L109"/>
    <mergeCell ref="A106:A107"/>
    <mergeCell ref="B106:B107"/>
    <mergeCell ref="C114:C115"/>
    <mergeCell ref="I114:I115"/>
    <mergeCell ref="K114:K115"/>
    <mergeCell ref="L114:L115"/>
    <mergeCell ref="N114:N115"/>
    <mergeCell ref="O114:O115"/>
    <mergeCell ref="A112:A113"/>
    <mergeCell ref="B112:B113"/>
    <mergeCell ref="C112:C113"/>
    <mergeCell ref="I112:I113"/>
    <mergeCell ref="K112:K113"/>
    <mergeCell ref="L112:L113"/>
    <mergeCell ref="N120:N121"/>
    <mergeCell ref="O120:O121"/>
    <mergeCell ref="A110:A111"/>
    <mergeCell ref="B110:B111"/>
    <mergeCell ref="C110:C111"/>
    <mergeCell ref="I110:I111"/>
    <mergeCell ref="K110:K111"/>
    <mergeCell ref="L110:L111"/>
    <mergeCell ref="N110:N111"/>
    <mergeCell ref="O110:O111"/>
    <mergeCell ref="A120:A121"/>
    <mergeCell ref="B120:B121"/>
    <mergeCell ref="C120:C121"/>
    <mergeCell ref="I120:I121"/>
    <mergeCell ref="K120:K121"/>
    <mergeCell ref="L120:L121"/>
    <mergeCell ref="N116:N117"/>
    <mergeCell ref="O116:O117"/>
    <mergeCell ref="A118:A119"/>
    <mergeCell ref="B118:B119"/>
    <mergeCell ref="C118:C119"/>
    <mergeCell ref="I118:I119"/>
    <mergeCell ref="K118:K119"/>
    <mergeCell ref="L118:L119"/>
    <mergeCell ref="N118:N119"/>
    <mergeCell ref="O118:O119"/>
    <mergeCell ref="A116:A117"/>
    <mergeCell ref="B116:B117"/>
    <mergeCell ref="C116:C117"/>
    <mergeCell ref="I116:I117"/>
    <mergeCell ref="K116:K117"/>
    <mergeCell ref="L116:L117"/>
    <mergeCell ref="N124:N125"/>
    <mergeCell ref="O124:O125"/>
    <mergeCell ref="A126:A127"/>
    <mergeCell ref="B126:B127"/>
    <mergeCell ref="C126:C127"/>
    <mergeCell ref="I126:I127"/>
    <mergeCell ref="K126:K127"/>
    <mergeCell ref="L126:L127"/>
    <mergeCell ref="N126:N127"/>
    <mergeCell ref="O126:O127"/>
    <mergeCell ref="A124:A125"/>
    <mergeCell ref="B124:B125"/>
    <mergeCell ref="C124:C125"/>
    <mergeCell ref="I124:I125"/>
    <mergeCell ref="K124:K125"/>
    <mergeCell ref="L124:L125"/>
    <mergeCell ref="N132:N133"/>
    <mergeCell ref="O132:O133"/>
    <mergeCell ref="A122:A123"/>
    <mergeCell ref="B122:B123"/>
    <mergeCell ref="C122:C123"/>
    <mergeCell ref="I122:I123"/>
    <mergeCell ref="K122:K123"/>
    <mergeCell ref="L122:L123"/>
    <mergeCell ref="N122:N123"/>
    <mergeCell ref="O122:O123"/>
    <mergeCell ref="A132:A133"/>
    <mergeCell ref="B132:B133"/>
    <mergeCell ref="C132:C133"/>
    <mergeCell ref="I132:I133"/>
    <mergeCell ref="K132:K133"/>
    <mergeCell ref="L132:L133"/>
    <mergeCell ref="N128:N129"/>
    <mergeCell ref="O128:O129"/>
    <mergeCell ref="A130:A131"/>
    <mergeCell ref="B130:B131"/>
    <mergeCell ref="C130:C131"/>
    <mergeCell ref="I130:I131"/>
    <mergeCell ref="K130:K131"/>
    <mergeCell ref="L130:L131"/>
    <mergeCell ref="N130:N131"/>
    <mergeCell ref="O130:O131"/>
    <mergeCell ref="A128:A129"/>
    <mergeCell ref="B128:B129"/>
    <mergeCell ref="C128:C129"/>
    <mergeCell ref="I128:I129"/>
    <mergeCell ref="K128:K129"/>
    <mergeCell ref="L128:L129"/>
    <mergeCell ref="N136:N137"/>
    <mergeCell ref="O136:O137"/>
    <mergeCell ref="A138:A139"/>
    <mergeCell ref="B138:B139"/>
    <mergeCell ref="C138:C139"/>
    <mergeCell ref="I138:I139"/>
    <mergeCell ref="K138:K139"/>
    <mergeCell ref="L138:L139"/>
    <mergeCell ref="N138:N139"/>
    <mergeCell ref="O138:O139"/>
    <mergeCell ref="A136:A137"/>
    <mergeCell ref="B136:B137"/>
    <mergeCell ref="C136:C137"/>
    <mergeCell ref="I136:I137"/>
    <mergeCell ref="K136:K137"/>
    <mergeCell ref="L136:L137"/>
    <mergeCell ref="N264:N265"/>
    <mergeCell ref="O264:O265"/>
    <mergeCell ref="C140:C141"/>
    <mergeCell ref="I140:I141"/>
    <mergeCell ref="K140:K141"/>
    <mergeCell ref="L140:L141"/>
    <mergeCell ref="N140:N141"/>
    <mergeCell ref="O140:O141"/>
    <mergeCell ref="N144:N145"/>
    <mergeCell ref="O144:O145"/>
    <mergeCell ref="A144:A145"/>
    <mergeCell ref="B144:B145"/>
    <mergeCell ref="C144:C145"/>
    <mergeCell ref="I144:I145"/>
    <mergeCell ref="K144:K145"/>
    <mergeCell ref="L144:L145"/>
    <mergeCell ref="A134:A135"/>
    <mergeCell ref="B134:B135"/>
    <mergeCell ref="C134:C135"/>
    <mergeCell ref="I134:I135"/>
    <mergeCell ref="K134:K135"/>
    <mergeCell ref="L134:L135"/>
    <mergeCell ref="N134:N135"/>
    <mergeCell ref="O134:O135"/>
    <mergeCell ref="A264:A265"/>
    <mergeCell ref="B264:B265"/>
    <mergeCell ref="C264:C265"/>
    <mergeCell ref="I264:I265"/>
    <mergeCell ref="K264:K265"/>
    <mergeCell ref="L264:L265"/>
    <mergeCell ref="N142:N143"/>
    <mergeCell ref="O142:O143"/>
    <mergeCell ref="A278:A279"/>
    <mergeCell ref="B278:B279"/>
    <mergeCell ref="C278:C279"/>
    <mergeCell ref="I278:I279"/>
    <mergeCell ref="K278:K279"/>
    <mergeCell ref="L278:L279"/>
    <mergeCell ref="N278:N279"/>
    <mergeCell ref="O278:O279"/>
    <mergeCell ref="A142:A143"/>
    <mergeCell ref="B142:B143"/>
    <mergeCell ref="C142:C143"/>
    <mergeCell ref="I142:I143"/>
    <mergeCell ref="K142:K143"/>
    <mergeCell ref="L142:L143"/>
    <mergeCell ref="A140:A141"/>
    <mergeCell ref="B140:B141"/>
  </mergeCells>
  <conditionalFormatting sqref="L444:L1048576 L1:L279">
    <cfRule type="containsText" dxfId="2233" priority="3" operator="containsText" text="HOLD">
      <formula>NOT(ISERROR(SEARCH("HOLD",L1)))</formula>
    </cfRule>
    <cfRule type="containsText" dxfId="2232" priority="12" operator="containsText" text="Ignore">
      <formula>NOT(ISERROR(SEARCH("Ignore",L1)))</formula>
    </cfRule>
  </conditionalFormatting>
  <conditionalFormatting sqref="J444:L1048576 J1:L279">
    <cfRule type="containsText" dxfId="2231" priority="2" operator="containsText" text="Waiting">
      <formula>NOT(ISERROR(SEARCH("Waiting",J1)))</formula>
    </cfRule>
    <cfRule type="containsText" dxfId="2230" priority="6" operator="containsText" text="Review">
      <formula>NOT(ISERROR(SEARCH("Review",J1)))</formula>
    </cfRule>
    <cfRule type="containsText" dxfId="2229" priority="7" operator="containsText" text="Other">
      <formula>NOT(ISERROR(SEARCH("Other",J1)))</formula>
    </cfRule>
    <cfRule type="containsText" dxfId="2228" priority="8" operator="containsText" text="Incomplete">
      <formula>NOT(ISERROR(SEARCH("Incomplete",J1)))</formula>
    </cfRule>
    <cfRule type="containsText" dxfId="2227" priority="9" operator="containsText" text="Untraceable">
      <formula>NOT(ISERROR(SEARCH("Untraceable",J1)))</formula>
    </cfRule>
    <cfRule type="containsText" dxfId="2226" priority="10" operator="containsText" text="Completed">
      <formula>NOT(ISERROR(SEARCH("Completed",J1)))</formula>
    </cfRule>
  </conditionalFormatting>
  <conditionalFormatting sqref="J444:L1048576 N444:N1048576 J1:L279 N1:N279">
    <cfRule type="containsText" dxfId="2225" priority="11" operator="containsText" text="In Progress">
      <formula>NOT(ISERROR(SEARCH("In Progress",J1)))</formula>
    </cfRule>
  </conditionalFormatting>
  <conditionalFormatting sqref="N444:N1048576 N1:N279">
    <cfRule type="containsText" dxfId="2224" priority="4" operator="containsText" text="No">
      <formula>NOT(ISERROR(SEARCH("No",N1)))</formula>
    </cfRule>
    <cfRule type="containsText" dxfId="2223" priority="5" operator="containsText" text="Yes">
      <formula>NOT(ISERROR(SEARCH("Yes",N1)))</formula>
    </cfRule>
  </conditionalFormatting>
  <conditionalFormatting sqref="I1:I279 I312:I1048576">
    <cfRule type="containsText" dxfId="2222" priority="1" operator="containsText" text="Needs to be">
      <formula>NOT(ISERROR(SEARCH("Needs to be",I1)))</formula>
    </cfRule>
  </conditionalFormatting>
  <dataValidations count="8">
    <dataValidation type="list" allowBlank="1" showInputMessage="1" sqref="G2:G279">
      <formula1>"Ø"</formula1>
    </dataValidation>
    <dataValidation type="list" allowBlank="1" showInputMessage="1" showErrorMessage="1" sqref="L2:L279">
      <formula1>"In Progress, Completed, Untraceable, Review, Ignore"</formula1>
    </dataValidation>
    <dataValidation type="list" operator="equal" allowBlank="1" showInputMessage="1" sqref="H2:H279">
      <formula1>"Ø"</formula1>
    </dataValidation>
    <dataValidation type="list" operator="equal" allowBlank="1" showInputMessage="1" showErrorMessage="1" sqref="E2:E279">
      <formula1>"Manual,Assisted Manual, De-Novo Merge, Assisted Merge"</formula1>
    </dataValidation>
    <dataValidation type="list" operator="equal" allowBlank="1" showInputMessage="1" showErrorMessage="1" sqref="D2:D279">
      <formula1>"Amina,Bruno,Cameron,Daniel,Gina,Monet,Perry,???"</formula1>
    </dataValidation>
    <dataValidation type="list" allowBlank="1" showInputMessage="1" sqref="I2:I279">
      <formula1>"Ø, Split"</formula1>
    </dataValidation>
    <dataValidation type="list" allowBlank="1" showInputMessage="1" showErrorMessage="1" sqref="J2:K279">
      <formula1>"In Progress, Completed, Untraceable, Incomplete, Other, Review"</formula1>
    </dataValidation>
    <dataValidation type="list" allowBlank="1" showInputMessage="1" showErrorMessage="1" sqref="N2:N279">
      <formula1>"Yes, No, In Progress"</formula1>
    </dataValidation>
  </dataValidations>
  <pageMargins left="0.7" right="0.7" top="0.75" bottom="0.75" header="0.3" footer="0.3"/>
  <pageSetup orientation="portrait"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05"/>
  <sheetViews>
    <sheetView topLeftCell="A72" workbookViewId="0">
      <selection activeCell="A112" sqref="A112:A113"/>
    </sheetView>
  </sheetViews>
  <sheetFormatPr defaultRowHeight="15" x14ac:dyDescent="0.25"/>
  <cols>
    <col min="1" max="1" width="18.140625" bestFit="1" customWidth="1"/>
    <col min="2" max="2" width="25.140625" bestFit="1" customWidth="1"/>
    <col min="3" max="3" width="23.42578125" bestFit="1" customWidth="1"/>
    <col min="4" max="4" width="14.5703125" bestFit="1" customWidth="1"/>
    <col min="5" max="5" width="17.7109375" bestFit="1" customWidth="1"/>
    <col min="6" max="6" width="25.7109375" style="52" bestFit="1" customWidth="1"/>
    <col min="7" max="7" width="14.28515625" bestFit="1" customWidth="1"/>
    <col min="8" max="8" width="13.42578125" bestFit="1" customWidth="1"/>
    <col min="9" max="9" width="19.7109375" bestFit="1" customWidth="1"/>
    <col min="10" max="10" width="22.85546875" bestFit="1" customWidth="1"/>
    <col min="11" max="11" width="18.28515625" bestFit="1" customWidth="1"/>
    <col min="12" max="12" width="14.28515625" bestFit="1" customWidth="1"/>
    <col min="13" max="13" width="93.42578125" style="52" customWidth="1"/>
    <col min="14" max="14" width="14.5703125" style="1" bestFit="1" customWidth="1"/>
    <col min="15" max="15" width="14.5703125" style="1" customWidth="1"/>
  </cols>
  <sheetData>
    <row r="1" spans="1:15" x14ac:dyDescent="0.25">
      <c r="A1" s="11" t="s">
        <v>6</v>
      </c>
      <c r="B1" s="11" t="s">
        <v>7</v>
      </c>
      <c r="C1" s="11" t="s">
        <v>8</v>
      </c>
      <c r="D1" s="12" t="s">
        <v>9</v>
      </c>
      <c r="E1" s="12" t="s">
        <v>10</v>
      </c>
      <c r="F1" s="63" t="s">
        <v>11</v>
      </c>
      <c r="G1" s="12" t="s">
        <v>12</v>
      </c>
      <c r="H1" s="12" t="s">
        <v>13</v>
      </c>
      <c r="I1" s="11" t="s">
        <v>14</v>
      </c>
      <c r="J1" s="11" t="s">
        <v>15</v>
      </c>
      <c r="K1" s="11" t="s">
        <v>16</v>
      </c>
      <c r="L1" s="11" t="s">
        <v>17</v>
      </c>
      <c r="M1" s="62" t="s">
        <v>18</v>
      </c>
      <c r="N1" s="9" t="s">
        <v>19</v>
      </c>
      <c r="O1" s="9" t="s">
        <v>20</v>
      </c>
    </row>
    <row r="2" spans="1:15" x14ac:dyDescent="0.25">
      <c r="A2" s="171" t="s">
        <v>1771</v>
      </c>
      <c r="B2" s="171" t="s">
        <v>1772</v>
      </c>
      <c r="C2" s="171" t="s">
        <v>1001</v>
      </c>
      <c r="D2" s="58" t="s">
        <v>23</v>
      </c>
      <c r="E2" s="58" t="s">
        <v>24</v>
      </c>
      <c r="F2" s="61" t="s">
        <v>1773</v>
      </c>
      <c r="G2" s="60">
        <v>42877</v>
      </c>
      <c r="H2" s="58" t="s">
        <v>51</v>
      </c>
      <c r="I2" s="118" t="s">
        <v>51</v>
      </c>
      <c r="J2" s="87" t="s">
        <v>2</v>
      </c>
      <c r="K2" s="170" t="s">
        <v>2</v>
      </c>
      <c r="L2" s="116" t="s">
        <v>0</v>
      </c>
      <c r="M2" s="59" t="s">
        <v>1774</v>
      </c>
      <c r="N2" s="121" t="s">
        <v>53</v>
      </c>
      <c r="O2" s="169"/>
    </row>
    <row r="3" spans="1:15" x14ac:dyDescent="0.25">
      <c r="A3" s="171"/>
      <c r="B3" s="171"/>
      <c r="C3" s="171"/>
      <c r="D3" s="58"/>
      <c r="E3" s="58"/>
      <c r="F3" s="61"/>
      <c r="G3" s="58"/>
      <c r="H3" s="58"/>
      <c r="I3" s="118"/>
      <c r="J3" s="87" t="str">
        <f>IF(AND(NOT(OR(G3="",G3="Ø")),H3=""),"In Progress",IF(AND(NOT(OR(H3="Ø",H3="")),NOT(OR(G3="Ø",G3=""))),"Completed",""))</f>
        <v/>
      </c>
      <c r="K3" s="170"/>
      <c r="L3" s="116"/>
      <c r="M3" s="59"/>
      <c r="N3" s="121"/>
      <c r="O3" s="169"/>
    </row>
    <row r="4" spans="1:15" x14ac:dyDescent="0.25">
      <c r="A4" s="171" t="s">
        <v>1775</v>
      </c>
      <c r="B4" s="171" t="s">
        <v>1776</v>
      </c>
      <c r="C4" s="171" t="s">
        <v>1777</v>
      </c>
      <c r="D4" s="58" t="s">
        <v>32</v>
      </c>
      <c r="E4" s="58" t="s">
        <v>24</v>
      </c>
      <c r="F4" s="61" t="s">
        <v>1778</v>
      </c>
      <c r="G4" s="60">
        <v>42879</v>
      </c>
      <c r="H4" s="58" t="s">
        <v>51</v>
      </c>
      <c r="I4" s="118" t="s">
        <v>51</v>
      </c>
      <c r="J4" s="87" t="s">
        <v>2</v>
      </c>
      <c r="K4" s="170" t="s">
        <v>2</v>
      </c>
      <c r="L4" s="116" t="s">
        <v>0</v>
      </c>
      <c r="M4" s="59" t="s">
        <v>1779</v>
      </c>
      <c r="N4" s="121" t="s">
        <v>53</v>
      </c>
      <c r="O4" s="169"/>
    </row>
    <row r="5" spans="1:15" x14ac:dyDescent="0.25">
      <c r="A5" s="171"/>
      <c r="B5" s="171"/>
      <c r="C5" s="171"/>
      <c r="D5" s="58"/>
      <c r="E5" s="58"/>
      <c r="F5" s="61"/>
      <c r="G5" s="58"/>
      <c r="H5" s="58"/>
      <c r="I5" s="118"/>
      <c r="J5" s="87" t="str">
        <f>IF(AND(NOT(OR(G5="",G5="Ø")),H5=""),"In Progress",IF(AND(NOT(OR(H5="Ø",H5="")),NOT(OR(G5="Ø",G5=""))),"Completed",""))</f>
        <v/>
      </c>
      <c r="K5" s="170"/>
      <c r="L5" s="116"/>
      <c r="M5" s="59"/>
      <c r="N5" s="121"/>
      <c r="O5" s="169"/>
    </row>
    <row r="6" spans="1:15" x14ac:dyDescent="0.25">
      <c r="A6" s="171" t="s">
        <v>1780</v>
      </c>
      <c r="B6" s="171" t="s">
        <v>1781</v>
      </c>
      <c r="C6" s="171" t="s">
        <v>1052</v>
      </c>
      <c r="D6" s="58" t="s">
        <v>113</v>
      </c>
      <c r="E6" s="58" t="s">
        <v>24</v>
      </c>
      <c r="F6" s="61" t="s">
        <v>1782</v>
      </c>
      <c r="G6" s="60">
        <v>42880</v>
      </c>
      <c r="H6" s="58" t="s">
        <v>51</v>
      </c>
      <c r="I6" s="118" t="s">
        <v>51</v>
      </c>
      <c r="J6" s="87" t="s">
        <v>2</v>
      </c>
      <c r="K6" s="116" t="s">
        <v>2</v>
      </c>
      <c r="L6" s="116" t="s">
        <v>0</v>
      </c>
      <c r="M6" s="59" t="s">
        <v>1783</v>
      </c>
      <c r="N6" s="121" t="s">
        <v>53</v>
      </c>
      <c r="O6" s="169"/>
    </row>
    <row r="7" spans="1:15" x14ac:dyDescent="0.25">
      <c r="A7" s="171"/>
      <c r="B7" s="171"/>
      <c r="C7" s="171"/>
      <c r="D7" s="58"/>
      <c r="E7" s="58"/>
      <c r="F7" s="61"/>
      <c r="G7" s="58"/>
      <c r="H7" s="58"/>
      <c r="I7" s="118"/>
      <c r="J7" s="87" t="str">
        <f>IF(AND(NOT(OR(G7="",G7="Ø")),H7=""),"In Progress",IF(AND(NOT(OR(H7="Ø",H7="")),NOT(OR(G7="Ø",G7=""))),"Completed",""))</f>
        <v/>
      </c>
      <c r="K7" s="116"/>
      <c r="L7" s="116"/>
      <c r="M7" s="59"/>
      <c r="N7" s="121"/>
      <c r="O7" s="169"/>
    </row>
    <row r="8" spans="1:15" x14ac:dyDescent="0.25">
      <c r="A8" s="171" t="s">
        <v>1784</v>
      </c>
      <c r="B8" s="171" t="s">
        <v>1785</v>
      </c>
      <c r="C8" s="171" t="s">
        <v>1052</v>
      </c>
      <c r="D8" s="58" t="s">
        <v>32</v>
      </c>
      <c r="E8" s="58" t="s">
        <v>24</v>
      </c>
      <c r="F8" s="61" t="s">
        <v>1786</v>
      </c>
      <c r="G8" s="60">
        <v>42880</v>
      </c>
      <c r="H8" s="58" t="s">
        <v>51</v>
      </c>
      <c r="I8" s="118" t="s">
        <v>51</v>
      </c>
      <c r="J8" s="87" t="s">
        <v>2</v>
      </c>
      <c r="K8" s="116" t="s">
        <v>2</v>
      </c>
      <c r="L8" s="116" t="s">
        <v>0</v>
      </c>
      <c r="M8" s="59" t="s">
        <v>1787</v>
      </c>
      <c r="N8" s="121" t="s">
        <v>53</v>
      </c>
      <c r="O8" s="169"/>
    </row>
    <row r="9" spans="1:15" x14ac:dyDescent="0.25">
      <c r="A9" s="171"/>
      <c r="B9" s="171"/>
      <c r="C9" s="171"/>
      <c r="D9" s="58"/>
      <c r="E9" s="56"/>
      <c r="F9" s="57"/>
      <c r="G9" s="56"/>
      <c r="H9" s="56"/>
      <c r="I9" s="118"/>
      <c r="J9" s="87" t="str">
        <f>IF(AND(NOT(OR(G9="",G9="Ø")),H9=""),"In Progress",IF(AND(NOT(OR(H9="Ø",H9="")),NOT(OR(G9="Ø",G9=""))),"Completed",""))</f>
        <v/>
      </c>
      <c r="K9" s="116"/>
      <c r="L9" s="116"/>
      <c r="M9" s="55"/>
      <c r="N9" s="121"/>
      <c r="O9" s="169"/>
    </row>
    <row r="10" spans="1:15" x14ac:dyDescent="0.25">
      <c r="A10" s="116" t="s">
        <v>1788</v>
      </c>
      <c r="B10" s="116" t="s">
        <v>1789</v>
      </c>
      <c r="C10" s="116" t="s">
        <v>1052</v>
      </c>
      <c r="D10" s="87" t="s">
        <v>32</v>
      </c>
      <c r="E10" s="87" t="s">
        <v>24</v>
      </c>
      <c r="F10" s="5" t="str">
        <f>IF(D10="Amina",A10&amp;"_AZ",IF(D10="Perry",A10&amp;"_PB",IF(D10="Gina",A10&amp;"_GB",IF(D10="Cameron",A10&amp;"_CA",IF(D10="Bruno",A10&amp;"_BDS",IF(D10="Daniel",A10&amp;"_DR",IF(D10="Monet",A10&amp;"_MW","")))))))</f>
        <v>2017-04-19_G-005_AZ</v>
      </c>
      <c r="G10" s="88">
        <v>42880</v>
      </c>
      <c r="H10" s="88">
        <v>42880</v>
      </c>
      <c r="I10" s="118"/>
      <c r="J10" s="87" t="str">
        <f>IF(AND(NOT(OR(G10="",G10="Ø")),H10=""),"In Progress",IF(AND(NOT(OR(H10="Ø",H10="")),NOT(OR(G10="Ø",G10=""))),"Completed",""))</f>
        <v>Completed</v>
      </c>
      <c r="K10" s="116" t="s">
        <v>2</v>
      </c>
      <c r="L10" s="116" t="s">
        <v>0</v>
      </c>
      <c r="M10" s="4" t="s">
        <v>1790</v>
      </c>
      <c r="N10" s="121" t="s">
        <v>53</v>
      </c>
      <c r="O10" s="116"/>
    </row>
    <row r="11" spans="1:15" x14ac:dyDescent="0.25">
      <c r="A11" s="116"/>
      <c r="B11" s="116"/>
      <c r="C11" s="116"/>
      <c r="D11" s="87" t="s">
        <v>23</v>
      </c>
      <c r="E11" s="87" t="s">
        <v>24</v>
      </c>
      <c r="F11" s="5" t="str">
        <f>IF(D11="Amina",A10&amp;"_AZ",IF(D11="Perry",A10&amp;"_PB",IF(D11="Gina",A10&amp;"_GB",IF(D11="Cameron",A10&amp;"_CA",IF(D11="Bruno",A10&amp;"_BDS",IF(D11="Daniel",A10&amp;"_DR",IF(D11="Monet",A10&amp;"_MW","")))))))</f>
        <v>2017-04-19_G-005_CA</v>
      </c>
      <c r="G11" s="88">
        <v>42881</v>
      </c>
      <c r="H11" s="88" t="s">
        <v>51</v>
      </c>
      <c r="I11" s="118"/>
      <c r="J11" s="87" t="s">
        <v>2</v>
      </c>
      <c r="K11" s="116"/>
      <c r="L11" s="116"/>
      <c r="M11" s="4" t="s">
        <v>1791</v>
      </c>
      <c r="N11" s="121"/>
      <c r="O11" s="116"/>
    </row>
    <row r="12" spans="1:15" x14ac:dyDescent="0.25">
      <c r="A12" s="116" t="s">
        <v>1792</v>
      </c>
      <c r="B12" s="116" t="s">
        <v>1793</v>
      </c>
      <c r="C12" s="116" t="s">
        <v>1052</v>
      </c>
      <c r="D12" s="87" t="s">
        <v>32</v>
      </c>
      <c r="E12" s="87" t="s">
        <v>24</v>
      </c>
      <c r="F12" s="7" t="s">
        <v>1794</v>
      </c>
      <c r="G12" s="88">
        <v>42880</v>
      </c>
      <c r="H12" s="87" t="s">
        <v>51</v>
      </c>
      <c r="I12" s="118" t="s">
        <v>51</v>
      </c>
      <c r="J12" s="87" t="s">
        <v>2</v>
      </c>
      <c r="K12" s="116" t="s">
        <v>1</v>
      </c>
      <c r="L12" s="116" t="str">
        <f>IF(K12="Untraceable","Ignore",IF(K12="Incomplete","Ignore",IF(K12="Other","Ignore","")))</f>
        <v>Ignore</v>
      </c>
      <c r="M12" s="7" t="s">
        <v>1795</v>
      </c>
      <c r="N12" s="121" t="s">
        <v>53</v>
      </c>
      <c r="O12" s="116"/>
    </row>
    <row r="13" spans="1:15" x14ac:dyDescent="0.25">
      <c r="A13" s="116"/>
      <c r="B13" s="116"/>
      <c r="C13" s="116"/>
      <c r="D13" s="87"/>
      <c r="E13" s="87"/>
      <c r="F13" s="5" t="str">
        <f>IF(D13="Amina",A12&amp;"_AZ",IF(D13="Perry",A12&amp;"_PB",IF(D13="Gina",A12&amp;"_GB",IF(D13="Cameron",A12&amp;"_CA",IF(D13="Bruno",A12&amp;"_BDS",IF(D13="Daniel",A12&amp;"_DR",IF(D13="Monet",A12&amp;"_MW","")))))))</f>
        <v/>
      </c>
      <c r="G13" s="87"/>
      <c r="H13" s="87"/>
      <c r="I13" s="118"/>
      <c r="J13" s="87"/>
      <c r="K13" s="116"/>
      <c r="L13" s="116"/>
      <c r="M13" s="7"/>
      <c r="N13" s="121"/>
      <c r="O13" s="116"/>
    </row>
    <row r="14" spans="1:15" x14ac:dyDescent="0.25">
      <c r="A14" s="116" t="s">
        <v>1796</v>
      </c>
      <c r="B14" s="116" t="s">
        <v>1797</v>
      </c>
      <c r="C14" s="116" t="s">
        <v>1052</v>
      </c>
      <c r="D14" s="87" t="s">
        <v>113</v>
      </c>
      <c r="E14" s="87" t="s">
        <v>24</v>
      </c>
      <c r="F14" s="7" t="s">
        <v>1798</v>
      </c>
      <c r="G14" s="88">
        <v>42881</v>
      </c>
      <c r="H14" s="87" t="s">
        <v>51</v>
      </c>
      <c r="I14" s="118" t="s">
        <v>51</v>
      </c>
      <c r="J14" s="87" t="s">
        <v>2</v>
      </c>
      <c r="K14" s="116" t="s">
        <v>2</v>
      </c>
      <c r="L14" s="116" t="s">
        <v>0</v>
      </c>
      <c r="M14" s="7" t="s">
        <v>1799</v>
      </c>
      <c r="N14" s="121" t="s">
        <v>53</v>
      </c>
      <c r="O14" s="116"/>
    </row>
    <row r="15" spans="1:15" x14ac:dyDescent="0.25">
      <c r="A15" s="116"/>
      <c r="B15" s="116"/>
      <c r="C15" s="116"/>
      <c r="D15" s="87"/>
      <c r="E15" s="87"/>
      <c r="F15" s="5" t="str">
        <f>IF(D15="Amina",A14&amp;"_AZ",IF(D15="Perry",A14&amp;"_PB",IF(D15="Gina",A14&amp;"_GB",IF(D15="Cameron",A14&amp;"_CA",IF(D15="Bruno",A14&amp;"_BDS",IF(D15="Daniel",A14&amp;"_DR",IF(D15="Monet",A14&amp;"_MW","")))))))</f>
        <v/>
      </c>
      <c r="G15" s="87"/>
      <c r="H15" s="87"/>
      <c r="I15" s="118"/>
      <c r="J15" s="87"/>
      <c r="K15" s="116"/>
      <c r="L15" s="116"/>
      <c r="M15" s="7"/>
      <c r="N15" s="121"/>
      <c r="O15" s="116"/>
    </row>
    <row r="16" spans="1:15" x14ac:dyDescent="0.25">
      <c r="A16" s="116" t="s">
        <v>1800</v>
      </c>
      <c r="B16" s="116" t="s">
        <v>1801</v>
      </c>
      <c r="C16" s="116" t="s">
        <v>1052</v>
      </c>
      <c r="D16" s="87" t="s">
        <v>23</v>
      </c>
      <c r="E16" s="87" t="s">
        <v>24</v>
      </c>
      <c r="F16" s="7" t="s">
        <v>1802</v>
      </c>
      <c r="G16" s="88">
        <v>42880</v>
      </c>
      <c r="H16" s="87" t="s">
        <v>51</v>
      </c>
      <c r="I16" s="118" t="s">
        <v>51</v>
      </c>
      <c r="J16" s="87" t="s">
        <v>2</v>
      </c>
      <c r="K16" s="116" t="s">
        <v>1</v>
      </c>
      <c r="L16" s="116" t="str">
        <f>IF(K16="Untraceable","Ignore",IF(K16="Incomplete","Ignore",IF(K16="Other","Ignore","")))</f>
        <v>Ignore</v>
      </c>
      <c r="M16" s="7" t="s">
        <v>1803</v>
      </c>
      <c r="N16" s="121" t="s">
        <v>53</v>
      </c>
      <c r="O16" s="116"/>
    </row>
    <row r="17" spans="1:15" x14ac:dyDescent="0.25">
      <c r="A17" s="116"/>
      <c r="B17" s="116"/>
      <c r="C17" s="116"/>
      <c r="D17" s="87"/>
      <c r="E17" s="87"/>
      <c r="F17" s="5" t="str">
        <f>IF(D17="Amina",A16&amp;"_AZ",IF(D17="Perry",A16&amp;"_PB",IF(D17="Gina",A16&amp;"_GB",IF(D17="Cameron",A16&amp;"_CA",IF(D17="Bruno",A16&amp;"_BDS",IF(D17="Daniel",A16&amp;"_DR",IF(D17="Monet",A16&amp;"_MW","")))))))</f>
        <v/>
      </c>
      <c r="G17" s="87"/>
      <c r="H17" s="87"/>
      <c r="I17" s="118"/>
      <c r="J17" s="87"/>
      <c r="K17" s="116"/>
      <c r="L17" s="116"/>
      <c r="M17" s="7"/>
      <c r="N17" s="121"/>
      <c r="O17" s="116"/>
    </row>
    <row r="18" spans="1:15" x14ac:dyDescent="0.25">
      <c r="A18" s="116" t="s">
        <v>1804</v>
      </c>
      <c r="B18" s="116" t="s">
        <v>1805</v>
      </c>
      <c r="C18" s="116" t="s">
        <v>1777</v>
      </c>
      <c r="D18" s="87" t="s">
        <v>161</v>
      </c>
      <c r="E18" s="87" t="s">
        <v>24</v>
      </c>
      <c r="F18" s="5" t="str">
        <f>IF(D18="Amina",A18&amp;"_AZ",IF(D18="Perry",A18&amp;"_PB",IF(D18="Gina",A18&amp;"_GB",IF(D18="Cameron",A18&amp;"_CA",IF(D18="Bruno",A18&amp;"_BDS",IF(D18="Daniel",A18&amp;"_DR",IF(D18="Monet",A18&amp;"_MW","")))))))</f>
        <v>2017-04-19_G-009_BDS</v>
      </c>
      <c r="G18" s="88">
        <v>42880</v>
      </c>
      <c r="H18" s="88">
        <v>42881</v>
      </c>
      <c r="I18" s="118">
        <v>42899</v>
      </c>
      <c r="J18" s="87" t="s">
        <v>0</v>
      </c>
      <c r="K18" s="116" t="s">
        <v>0</v>
      </c>
      <c r="L18" s="116" t="s">
        <v>0</v>
      </c>
      <c r="M18" s="4" t="s">
        <v>1806</v>
      </c>
      <c r="N18" s="121" t="s">
        <v>25</v>
      </c>
      <c r="O18" s="116" t="s">
        <v>1807</v>
      </c>
    </row>
    <row r="19" spans="1:15" x14ac:dyDescent="0.25">
      <c r="A19" s="116"/>
      <c r="B19" s="116"/>
      <c r="C19" s="116"/>
      <c r="D19" s="87" t="s">
        <v>113</v>
      </c>
      <c r="E19" s="87" t="s">
        <v>1379</v>
      </c>
      <c r="F19" s="5" t="s">
        <v>1808</v>
      </c>
      <c r="G19" s="88">
        <v>42895</v>
      </c>
      <c r="H19" s="88">
        <v>42895</v>
      </c>
      <c r="I19" s="118"/>
      <c r="J19" s="87" t="s">
        <v>0</v>
      </c>
      <c r="K19" s="116"/>
      <c r="L19" s="116"/>
      <c r="M19" s="4"/>
      <c r="N19" s="121"/>
      <c r="O19" s="116"/>
    </row>
    <row r="20" spans="1:15" x14ac:dyDescent="0.25">
      <c r="A20" s="116" t="s">
        <v>1809</v>
      </c>
      <c r="B20" s="116" t="s">
        <v>1810</v>
      </c>
      <c r="C20" s="116" t="s">
        <v>1777</v>
      </c>
      <c r="D20" s="87" t="s">
        <v>23</v>
      </c>
      <c r="E20" s="87" t="s">
        <v>24</v>
      </c>
      <c r="F20" s="7" t="s">
        <v>1811</v>
      </c>
      <c r="G20" s="88">
        <v>42879</v>
      </c>
      <c r="H20" s="87" t="s">
        <v>51</v>
      </c>
      <c r="I20" s="118" t="s">
        <v>51</v>
      </c>
      <c r="J20" s="87" t="s">
        <v>2</v>
      </c>
      <c r="K20" s="116" t="s">
        <v>2</v>
      </c>
      <c r="L20" s="116" t="s">
        <v>0</v>
      </c>
      <c r="M20" s="7" t="s">
        <v>1812</v>
      </c>
      <c r="N20" s="121" t="s">
        <v>53</v>
      </c>
      <c r="O20" s="116"/>
    </row>
    <row r="21" spans="1:15" x14ac:dyDescent="0.25">
      <c r="A21" s="116"/>
      <c r="B21" s="116"/>
      <c r="C21" s="116"/>
      <c r="D21" s="87"/>
      <c r="E21" s="87"/>
      <c r="F21" s="5" t="str">
        <f>IF(D21="Amina",A20&amp;"_AZ",IF(D21="Perry",A20&amp;"_PB",IF(D21="Gina",A20&amp;"_GB",IF(D21="Cameron",A20&amp;"_CA",IF(D21="Bruno",A20&amp;"_BDS",IF(D21="Daniel",A20&amp;"_DR",IF(D21="Monet",A20&amp;"_MW","")))))))</f>
        <v/>
      </c>
      <c r="G21" s="87"/>
      <c r="H21" s="87"/>
      <c r="I21" s="118"/>
      <c r="J21" s="87"/>
      <c r="K21" s="116"/>
      <c r="L21" s="116"/>
      <c r="M21" s="7"/>
      <c r="N21" s="121"/>
      <c r="O21" s="116"/>
    </row>
    <row r="22" spans="1:15" x14ac:dyDescent="0.25">
      <c r="A22" s="116" t="s">
        <v>1813</v>
      </c>
      <c r="B22" s="116" t="s">
        <v>1814</v>
      </c>
      <c r="C22" s="116" t="s">
        <v>1777</v>
      </c>
      <c r="D22" s="87" t="s">
        <v>113</v>
      </c>
      <c r="E22" s="87" t="s">
        <v>24</v>
      </c>
      <c r="F22" s="7" t="s">
        <v>1815</v>
      </c>
      <c r="G22" s="88">
        <v>42880</v>
      </c>
      <c r="H22" s="87" t="s">
        <v>51</v>
      </c>
      <c r="I22" s="118" t="s">
        <v>51</v>
      </c>
      <c r="J22" s="87" t="s">
        <v>2</v>
      </c>
      <c r="K22" s="116" t="s">
        <v>2</v>
      </c>
      <c r="L22" s="116" t="s">
        <v>0</v>
      </c>
      <c r="M22" s="7" t="s">
        <v>1816</v>
      </c>
      <c r="N22" s="121" t="s">
        <v>53</v>
      </c>
      <c r="O22" s="116"/>
    </row>
    <row r="23" spans="1:15" x14ac:dyDescent="0.25">
      <c r="A23" s="116"/>
      <c r="B23" s="116"/>
      <c r="C23" s="116"/>
      <c r="D23" s="87"/>
      <c r="E23" s="87"/>
      <c r="F23" s="5" t="str">
        <f>IF(D23="Amina",A22&amp;"_AZ",IF(D23="Perry",A22&amp;"_PB",IF(D23="Gina",A22&amp;"_GB",IF(D23="Cameron",A22&amp;"_CA",IF(D23="Bruno",A22&amp;"_BDS",IF(D23="Daniel",A22&amp;"_DR",IF(D23="Monet",A22&amp;"_MW","")))))))</f>
        <v/>
      </c>
      <c r="G23" s="87"/>
      <c r="H23" s="87"/>
      <c r="I23" s="118"/>
      <c r="J23" s="87"/>
      <c r="K23" s="116"/>
      <c r="L23" s="116"/>
      <c r="M23" s="7"/>
      <c r="N23" s="121"/>
      <c r="O23" s="116"/>
    </row>
    <row r="24" spans="1:15" x14ac:dyDescent="0.25">
      <c r="A24" s="116" t="s">
        <v>1817</v>
      </c>
      <c r="B24" s="116" t="s">
        <v>1818</v>
      </c>
      <c r="C24" s="116" t="s">
        <v>1777</v>
      </c>
      <c r="D24" s="87" t="s">
        <v>161</v>
      </c>
      <c r="E24" s="87" t="s">
        <v>24</v>
      </c>
      <c r="F24" s="7" t="s">
        <v>1819</v>
      </c>
      <c r="G24" s="88">
        <v>42879</v>
      </c>
      <c r="H24" s="88">
        <v>42879</v>
      </c>
      <c r="I24" s="118">
        <v>42885</v>
      </c>
      <c r="J24" s="87" t="s">
        <v>0</v>
      </c>
      <c r="K24" s="116" t="s">
        <v>0</v>
      </c>
      <c r="L24" s="116" t="s">
        <v>0</v>
      </c>
      <c r="M24" s="7" t="s">
        <v>1820</v>
      </c>
      <c r="N24" s="121" t="s">
        <v>25</v>
      </c>
      <c r="O24" s="116" t="s">
        <v>1821</v>
      </c>
    </row>
    <row r="25" spans="1:15" x14ac:dyDescent="0.25">
      <c r="A25" s="116"/>
      <c r="B25" s="116"/>
      <c r="C25" s="116"/>
      <c r="D25" s="87" t="s">
        <v>23</v>
      </c>
      <c r="E25" s="87" t="s">
        <v>24</v>
      </c>
      <c r="F25" s="7" t="s">
        <v>1822</v>
      </c>
      <c r="G25" s="88">
        <v>75752</v>
      </c>
      <c r="H25" s="88">
        <v>42881</v>
      </c>
      <c r="I25" s="116"/>
      <c r="J25" s="87" t="s">
        <v>0</v>
      </c>
      <c r="K25" s="116"/>
      <c r="L25" s="116"/>
      <c r="M25" s="7"/>
      <c r="N25" s="121"/>
      <c r="O25" s="116"/>
    </row>
    <row r="26" spans="1:15" x14ac:dyDescent="0.25">
      <c r="A26" s="116" t="s">
        <v>1823</v>
      </c>
      <c r="B26" s="116" t="s">
        <v>1824</v>
      </c>
      <c r="C26" s="116" t="s">
        <v>1052</v>
      </c>
      <c r="D26" s="87" t="s">
        <v>23</v>
      </c>
      <c r="E26" s="87" t="s">
        <v>24</v>
      </c>
      <c r="F26" s="7" t="s">
        <v>1825</v>
      </c>
      <c r="G26" s="88">
        <v>42881</v>
      </c>
      <c r="H26" s="87" t="s">
        <v>51</v>
      </c>
      <c r="I26" s="124" t="s">
        <v>51</v>
      </c>
      <c r="J26" s="87" t="s">
        <v>1</v>
      </c>
      <c r="K26" s="116" t="s">
        <v>1</v>
      </c>
      <c r="L26" s="116" t="s">
        <v>190</v>
      </c>
      <c r="M26" s="7"/>
      <c r="N26" s="121" t="s">
        <v>53</v>
      </c>
      <c r="O26" s="116"/>
    </row>
    <row r="27" spans="1:15" x14ac:dyDescent="0.25">
      <c r="A27" s="116"/>
      <c r="B27" s="116"/>
      <c r="C27" s="116"/>
      <c r="D27" s="87"/>
      <c r="E27" s="87"/>
      <c r="F27" s="7"/>
      <c r="G27" s="88"/>
      <c r="H27" s="87"/>
      <c r="I27" s="125"/>
      <c r="J27" s="87"/>
      <c r="K27" s="116"/>
      <c r="L27" s="116"/>
      <c r="M27" s="7"/>
      <c r="N27" s="121"/>
      <c r="O27" s="116"/>
    </row>
    <row r="28" spans="1:15" x14ac:dyDescent="0.25">
      <c r="A28" s="116" t="s">
        <v>1826</v>
      </c>
      <c r="B28" s="116" t="s">
        <v>1827</v>
      </c>
      <c r="C28" s="116" t="s">
        <v>1001</v>
      </c>
      <c r="D28" s="87" t="s">
        <v>23</v>
      </c>
      <c r="E28" s="87" t="s">
        <v>24</v>
      </c>
      <c r="F28" s="7" t="s">
        <v>1828</v>
      </c>
      <c r="G28" s="88">
        <v>42878</v>
      </c>
      <c r="H28" s="87" t="s">
        <v>51</v>
      </c>
      <c r="I28" s="124" t="s">
        <v>51</v>
      </c>
      <c r="J28" s="87" t="s">
        <v>2</v>
      </c>
      <c r="K28" s="116" t="s">
        <v>2</v>
      </c>
      <c r="L28" s="116" t="s">
        <v>0</v>
      </c>
      <c r="M28" s="7" t="s">
        <v>1829</v>
      </c>
      <c r="N28" s="121" t="s">
        <v>53</v>
      </c>
      <c r="O28" s="116"/>
    </row>
    <row r="29" spans="1:15" x14ac:dyDescent="0.25">
      <c r="A29" s="116"/>
      <c r="B29" s="116"/>
      <c r="C29" s="116"/>
      <c r="D29" s="87"/>
      <c r="E29" s="87"/>
      <c r="F29" s="7"/>
      <c r="G29" s="88"/>
      <c r="H29" s="87"/>
      <c r="I29" s="125"/>
      <c r="J29" s="87"/>
      <c r="K29" s="116"/>
      <c r="L29" s="116"/>
      <c r="M29" s="7"/>
      <c r="N29" s="121"/>
      <c r="O29" s="116"/>
    </row>
    <row r="30" spans="1:15" x14ac:dyDescent="0.25">
      <c r="A30" s="116" t="s">
        <v>1830</v>
      </c>
      <c r="B30" s="116" t="s">
        <v>1831</v>
      </c>
      <c r="C30" s="116" t="s">
        <v>1372</v>
      </c>
      <c r="D30" s="87" t="s">
        <v>23</v>
      </c>
      <c r="E30" s="87" t="s">
        <v>24</v>
      </c>
      <c r="F30" s="5" t="str">
        <f>IF(D30="Amina",A30&amp;"_AZ",IF(D30="Perry",A30&amp;"_PB",IF(D30="Gina",A30&amp;"_GB",IF(D30="Cameron",A30&amp;"_CA",IF(D30="Bruno",A30&amp;"_BDS",IF(D30="Daniel",A30&amp;"_DR",IF(D30="Monet",A30&amp;"_MW","")))))))</f>
        <v>2017-04-19_G-015_CA</v>
      </c>
      <c r="G30" s="88">
        <v>42881</v>
      </c>
      <c r="H30" s="88">
        <v>42881</v>
      </c>
      <c r="I30" s="118">
        <v>42899</v>
      </c>
      <c r="J30" s="87" t="s">
        <v>0</v>
      </c>
      <c r="K30" s="116" t="str">
        <f>IF(OR(J30="In Progress",J31="In Progress"),"In Progress",IF(OR(AND(J30="Completed",J31="Untraceable"),AND(J30="Untraceable",J31="Completed")),"Review",IF(OR(AND(J30="Completed",J31="Incomplete"),AND(J30="Incomplete",J31="Completed")),"Review",IF(OR(AND(J30="Completed",J31="Other"),AND(J30="Other",J31="Completed")),"Review",IF(OR(AND(J30="Incomplete",J31="Untraceable"),AND(J30="Untraceable",J31="Incomplete")),"Review",IF(OR(AND(J30="Other",J31="Untraceable"),AND(J30="Untraceable",J31="Other")),"Review",IF(OR(AND(J30="Incomplete",J31="Other"),AND(J30="Other",J31="Incomplete")),"Review",IF(AND(NOT(OR(H30="Ø",H30="")),NOT(OR(H31="Ø",H31="")),I30=""),"In Progress",IF(AND(J30="Untraceable",J31="Untraceable"),"Untraceable",IF(AND(NOT(OR(H30="Ø",H30="")),NOT(OR(H31="Ø",H31="")),NOT(OR(I30="Ø",I30=""))),"Completed",IF(AND(J30="Incomplete",J31="Incomplete"),"Incomplete",IF(AND(J30="Other",J31="Other"),"Other",""))))))))))))</f>
        <v>Completed</v>
      </c>
      <c r="L30" s="116" t="s">
        <v>0</v>
      </c>
      <c r="M30" s="6" t="s">
        <v>1832</v>
      </c>
      <c r="N30" s="121" t="s">
        <v>25</v>
      </c>
      <c r="O30" s="116" t="s">
        <v>1833</v>
      </c>
    </row>
    <row r="31" spans="1:15" x14ac:dyDescent="0.25">
      <c r="A31" s="116"/>
      <c r="B31" s="116"/>
      <c r="C31" s="116"/>
      <c r="D31" s="87" t="s">
        <v>161</v>
      </c>
      <c r="E31" s="87" t="s">
        <v>1379</v>
      </c>
      <c r="F31" s="5" t="str">
        <f>IF(D31="Amina",A30&amp;"_AZ",IF(D31="Perry",A30&amp;"_PB",IF(D31="Gina",A30&amp;"_GB",IF(D31="Cameron",A30&amp;"_CA",IF(D31="Bruno",A30&amp;"_BDS",IF(D31="Daniel",A30&amp;"_DR",IF(D31="Monet",A30&amp;"_MW","")))))))</f>
        <v>2017-04-19_G-015_BDS</v>
      </c>
      <c r="G31" s="88">
        <v>42894</v>
      </c>
      <c r="H31" s="88">
        <v>42894</v>
      </c>
      <c r="I31" s="118"/>
      <c r="J31" s="87" t="s">
        <v>0</v>
      </c>
      <c r="K31" s="116"/>
      <c r="L31" s="116"/>
      <c r="M31" s="4"/>
      <c r="N31" s="121"/>
      <c r="O31" s="116"/>
    </row>
    <row r="32" spans="1:15" x14ac:dyDescent="0.25">
      <c r="A32" s="116" t="s">
        <v>1834</v>
      </c>
      <c r="B32" s="116" t="s">
        <v>1835</v>
      </c>
      <c r="C32" s="116" t="s">
        <v>1112</v>
      </c>
      <c r="D32" s="87" t="s">
        <v>23</v>
      </c>
      <c r="E32" s="87" t="s">
        <v>24</v>
      </c>
      <c r="F32" s="7" t="s">
        <v>1836</v>
      </c>
      <c r="G32" s="88">
        <v>42881</v>
      </c>
      <c r="H32" s="88">
        <v>42895</v>
      </c>
      <c r="I32" s="118">
        <v>42886</v>
      </c>
      <c r="J32" s="87" t="s">
        <v>0</v>
      </c>
      <c r="K32" s="116" t="s">
        <v>0</v>
      </c>
      <c r="L32" s="116" t="s">
        <v>0</v>
      </c>
      <c r="M32" s="7" t="s">
        <v>1837</v>
      </c>
      <c r="N32" s="121" t="s">
        <v>25</v>
      </c>
      <c r="O32" s="116" t="s">
        <v>1838</v>
      </c>
    </row>
    <row r="33" spans="1:15" x14ac:dyDescent="0.25">
      <c r="A33" s="116"/>
      <c r="B33" s="116"/>
      <c r="C33" s="116"/>
      <c r="D33" s="87" t="s">
        <v>161</v>
      </c>
      <c r="E33" s="87" t="s">
        <v>1379</v>
      </c>
      <c r="F33" s="7" t="s">
        <v>1839</v>
      </c>
      <c r="G33" s="88">
        <v>42895</v>
      </c>
      <c r="H33" s="88">
        <v>42895</v>
      </c>
      <c r="I33" s="118"/>
      <c r="J33" s="87" t="s">
        <v>0</v>
      </c>
      <c r="K33" s="116"/>
      <c r="L33" s="116"/>
      <c r="M33" s="7"/>
      <c r="N33" s="121"/>
      <c r="O33" s="116"/>
    </row>
    <row r="34" spans="1:15" x14ac:dyDescent="0.25">
      <c r="A34" s="116" t="s">
        <v>1840</v>
      </c>
      <c r="B34" s="116" t="s">
        <v>1841</v>
      </c>
      <c r="C34" s="116" t="s">
        <v>1112</v>
      </c>
      <c r="D34" s="87" t="s">
        <v>23</v>
      </c>
      <c r="E34" s="87" t="s">
        <v>24</v>
      </c>
      <c r="F34" s="7" t="s">
        <v>1842</v>
      </c>
      <c r="G34" s="88">
        <v>42881</v>
      </c>
      <c r="H34" s="88">
        <v>42881</v>
      </c>
      <c r="I34" s="118">
        <v>42886</v>
      </c>
      <c r="J34" s="87" t="s">
        <v>0</v>
      </c>
      <c r="K34" s="116" t="s">
        <v>0</v>
      </c>
      <c r="L34" s="116" t="s">
        <v>0</v>
      </c>
      <c r="M34" s="7"/>
      <c r="N34" s="121" t="s">
        <v>25</v>
      </c>
      <c r="O34" s="116" t="s">
        <v>1843</v>
      </c>
    </row>
    <row r="35" spans="1:15" x14ac:dyDescent="0.25">
      <c r="A35" s="116"/>
      <c r="B35" s="116"/>
      <c r="C35" s="116"/>
      <c r="D35" s="87" t="s">
        <v>161</v>
      </c>
      <c r="E35" s="87" t="s">
        <v>1399</v>
      </c>
      <c r="F35" s="7" t="s">
        <v>1844</v>
      </c>
      <c r="G35" s="88">
        <v>42895</v>
      </c>
      <c r="H35" s="88">
        <v>42895</v>
      </c>
      <c r="I35" s="118"/>
      <c r="J35" s="87" t="s">
        <v>0</v>
      </c>
      <c r="K35" s="116"/>
      <c r="L35" s="116"/>
      <c r="M35" s="7"/>
      <c r="N35" s="121"/>
      <c r="O35" s="116"/>
    </row>
    <row r="36" spans="1:15" x14ac:dyDescent="0.25">
      <c r="A36" s="116" t="s">
        <v>1845</v>
      </c>
      <c r="B36" s="116" t="s">
        <v>1846</v>
      </c>
      <c r="C36" s="116" t="s">
        <v>1112</v>
      </c>
      <c r="D36" s="87" t="s">
        <v>161</v>
      </c>
      <c r="E36" s="87" t="s">
        <v>24</v>
      </c>
      <c r="F36" s="5" t="str">
        <f>IF(D36="Amina",A36&amp;"_AZ",IF(D36="Perry",A36&amp;"_PB",IF(D36="Gina",A36&amp;"_GB",IF(D36="Cameron",A36&amp;"_CA",IF(D36="Bruno",A36&amp;"_BDS",IF(D36="Daniel",A36&amp;"_DR",IF(D36="Monet",A36&amp;"_MW","")))))))</f>
        <v>2017-04-19_G-018_BDS</v>
      </c>
      <c r="G36" s="88">
        <v>42881</v>
      </c>
      <c r="H36" s="89">
        <v>42885</v>
      </c>
      <c r="I36" s="118">
        <v>42901</v>
      </c>
      <c r="J36" s="87" t="str">
        <f>IF(AND(NOT(OR(G36="",G36="Ø")),H36=""),"In Progress",IF(AND(NOT(OR(H36="Ø",H36="")),NOT(OR(G36="Ø",G36=""))),"Completed",""))</f>
        <v>Completed</v>
      </c>
      <c r="K36" s="116" t="s">
        <v>0</v>
      </c>
      <c r="L36" s="116" t="s">
        <v>0</v>
      </c>
      <c r="M36" s="6" t="s">
        <v>1832</v>
      </c>
      <c r="N36" s="121" t="s">
        <v>25</v>
      </c>
      <c r="O36" s="116" t="s">
        <v>1847</v>
      </c>
    </row>
    <row r="37" spans="1:15" x14ac:dyDescent="0.25">
      <c r="A37" s="116"/>
      <c r="B37" s="116"/>
      <c r="C37" s="116"/>
      <c r="D37" s="87" t="s">
        <v>23</v>
      </c>
      <c r="E37" s="87" t="s">
        <v>1399</v>
      </c>
      <c r="F37" s="5" t="str">
        <f>IF(D37="Amina",A36&amp;"_AZ",IF(D37="Perry",A36&amp;"_PB",IF(D37="Gina",A36&amp;"_GB",IF(D37="Cameron",A36&amp;"_CA",IF(D37="Bruno",A36&amp;"_BDS",IF(D37="Daniel",A36&amp;"_DR",IF(D37="Monet",A36&amp;"_MW","")))))))</f>
        <v>2017-04-19_G-018_CA</v>
      </c>
      <c r="G37" s="88">
        <v>42894</v>
      </c>
      <c r="H37" s="88">
        <v>42894</v>
      </c>
      <c r="I37" s="118"/>
      <c r="J37" s="87" t="s">
        <v>0</v>
      </c>
      <c r="K37" s="116"/>
      <c r="L37" s="116"/>
      <c r="M37" s="4"/>
      <c r="N37" s="121"/>
      <c r="O37" s="116"/>
    </row>
    <row r="38" spans="1:15" x14ac:dyDescent="0.25">
      <c r="A38" s="116" t="s">
        <v>1848</v>
      </c>
      <c r="B38" s="116" t="s">
        <v>1849</v>
      </c>
      <c r="C38" s="116" t="s">
        <v>1112</v>
      </c>
      <c r="D38" s="87" t="s">
        <v>32</v>
      </c>
      <c r="E38" s="87" t="s">
        <v>24</v>
      </c>
      <c r="F38" s="5" t="str">
        <f>IF(D38="Amina",A38&amp;"_AZ",IF(D38="Perry",A38&amp;"_PB",IF(D38="Gina",A38&amp;"_GB",IF(D38="Cameron",A38&amp;"_CA",IF(D38="Bruno",A38&amp;"_BDS",IF(D38="Daniel",A38&amp;"_DR",IF(D38="Monet",A38&amp;"_MW","")))))))</f>
        <v>2017-04-19_G-019_AZ</v>
      </c>
      <c r="G38" s="88">
        <v>42881</v>
      </c>
      <c r="H38" s="88">
        <v>42881</v>
      </c>
      <c r="I38" s="118" t="s">
        <v>1850</v>
      </c>
      <c r="J38" s="87" t="str">
        <f>IF(AND(NOT(OR(G38="",G38="Ø")),H38=""),"In Progress",IF(AND(NOT(OR(H38="Ø",H38="")),NOT(OR(G38="Ø",G38=""))),"Completed",""))</f>
        <v>Completed</v>
      </c>
      <c r="K38" s="116" t="s">
        <v>0</v>
      </c>
      <c r="L38" s="116" t="s">
        <v>0</v>
      </c>
      <c r="M38" s="4" t="s">
        <v>1851</v>
      </c>
      <c r="N38" s="121" t="s">
        <v>25</v>
      </c>
      <c r="O38" s="116" t="s">
        <v>1852</v>
      </c>
    </row>
    <row r="39" spans="1:15" x14ac:dyDescent="0.25">
      <c r="A39" s="116"/>
      <c r="B39" s="116"/>
      <c r="C39" s="116"/>
      <c r="D39" s="87" t="s">
        <v>27</v>
      </c>
      <c r="E39" s="87" t="s">
        <v>1379</v>
      </c>
      <c r="F39" s="5" t="s">
        <v>1853</v>
      </c>
      <c r="G39" s="88">
        <v>42895</v>
      </c>
      <c r="H39" s="88"/>
      <c r="I39" s="118"/>
      <c r="J39" s="87" t="s">
        <v>0</v>
      </c>
      <c r="K39" s="116"/>
      <c r="L39" s="116"/>
      <c r="M39" s="4"/>
      <c r="N39" s="121"/>
      <c r="O39" s="116"/>
    </row>
    <row r="40" spans="1:15" x14ac:dyDescent="0.25">
      <c r="A40" s="116" t="s">
        <v>1854</v>
      </c>
      <c r="B40" s="116" t="s">
        <v>1855</v>
      </c>
      <c r="C40" s="116"/>
      <c r="D40" s="87" t="s">
        <v>32</v>
      </c>
      <c r="E40" s="87" t="s">
        <v>24</v>
      </c>
      <c r="F40" s="5" t="s">
        <v>1856</v>
      </c>
      <c r="G40" s="88">
        <v>42881</v>
      </c>
      <c r="H40" s="89" t="s">
        <v>51</v>
      </c>
      <c r="I40" s="118" t="s">
        <v>51</v>
      </c>
      <c r="J40" s="87" t="s">
        <v>2</v>
      </c>
      <c r="K40" s="116" t="s">
        <v>2</v>
      </c>
      <c r="L40" s="116" t="s">
        <v>0</v>
      </c>
      <c r="M40" s="4" t="s">
        <v>1857</v>
      </c>
      <c r="N40" s="121" t="s">
        <v>53</v>
      </c>
      <c r="O40" s="116"/>
    </row>
    <row r="41" spans="1:15" x14ac:dyDescent="0.25">
      <c r="A41" s="116"/>
      <c r="B41" s="116"/>
      <c r="C41" s="116"/>
      <c r="D41" s="87"/>
      <c r="E41" s="87"/>
      <c r="F41" s="5"/>
      <c r="G41" s="88"/>
      <c r="H41" s="89"/>
      <c r="I41" s="118"/>
      <c r="J41" s="87"/>
      <c r="K41" s="116"/>
      <c r="L41" s="116"/>
      <c r="M41" s="4"/>
      <c r="N41" s="121"/>
      <c r="O41" s="116"/>
    </row>
    <row r="42" spans="1:15" x14ac:dyDescent="0.25">
      <c r="A42" s="116" t="s">
        <v>1858</v>
      </c>
      <c r="B42" s="116" t="s">
        <v>1859</v>
      </c>
      <c r="C42" s="116"/>
      <c r="D42" s="87" t="s">
        <v>32</v>
      </c>
      <c r="E42" s="87" t="s">
        <v>24</v>
      </c>
      <c r="F42" s="5" t="str">
        <f>IF(D42="Amina",A42&amp;"_AZ",IF(D42="Perry",A42&amp;"_PB",IF(D42="Gina",A42&amp;"_GB",IF(D42="Cameron",A42&amp;"_CA",IF(D42="Bruno",A42&amp;"_BDS",IF(D42="Daniel",A42&amp;"_DR",IF(D42="Monet",A42&amp;"_MW","")))))))</f>
        <v>2017-04-19_G-021_AZ</v>
      </c>
      <c r="G42" s="88">
        <v>42881</v>
      </c>
      <c r="H42" s="88" t="s">
        <v>51</v>
      </c>
      <c r="I42" s="118" t="s">
        <v>51</v>
      </c>
      <c r="J42" s="87" t="s">
        <v>2</v>
      </c>
      <c r="K42" s="116" t="s">
        <v>1</v>
      </c>
      <c r="L42" s="116" t="str">
        <f>IF(K42="Untraceable","Ignore",IF(K42="Incomplete","Ignore",IF(K42="Other","Ignore","")))</f>
        <v>Ignore</v>
      </c>
      <c r="M42" s="4" t="s">
        <v>1860</v>
      </c>
      <c r="N42" s="121" t="s">
        <v>53</v>
      </c>
      <c r="O42" s="116"/>
    </row>
    <row r="43" spans="1:15" x14ac:dyDescent="0.25">
      <c r="A43" s="116"/>
      <c r="B43" s="116"/>
      <c r="C43" s="116"/>
      <c r="D43" s="87" t="s">
        <v>187</v>
      </c>
      <c r="E43" s="87" t="s">
        <v>24</v>
      </c>
      <c r="F43" s="5" t="str">
        <f>IF(D43="Amina",A42&amp;"_AZ",IF(D43="Perry",A42&amp;"_PB",IF(D43="Gina",A42&amp;"_GB",IF(D43="Cameron",A42&amp;"_CA",IF(D43="Bruno",A42&amp;"_BDS",IF(D43="Daniel",A42&amp;"_DR",IF(D43="Monet",A42&amp;"_MW","")))))))</f>
        <v>2017-04-19_G-021_MW</v>
      </c>
      <c r="G43" s="88"/>
      <c r="H43" s="88" t="s">
        <v>51</v>
      </c>
      <c r="I43" s="118"/>
      <c r="J43" s="87" t="s">
        <v>1</v>
      </c>
      <c r="K43" s="116"/>
      <c r="L43" s="116"/>
      <c r="M43" s="4" t="s">
        <v>1861</v>
      </c>
      <c r="N43" s="121"/>
      <c r="O43" s="116"/>
    </row>
    <row r="44" spans="1:15" x14ac:dyDescent="0.25">
      <c r="A44" s="116" t="s">
        <v>1862</v>
      </c>
      <c r="B44" s="116" t="s">
        <v>1863</v>
      </c>
      <c r="C44" s="116" t="s">
        <v>1864</v>
      </c>
      <c r="D44" s="87" t="s">
        <v>187</v>
      </c>
      <c r="E44" s="87" t="s">
        <v>24</v>
      </c>
      <c r="F44" s="5" t="str">
        <f>IF(D44="Amina",A44&amp;"_AZ",IF(D44="Perry",A44&amp;"_PB",IF(D44="Gina",A44&amp;"_GB",IF(D44="Cameron",A44&amp;"_CA",IF(D44="Bruno",A44&amp;"_BDS",IF(D44="Daniel",A44&amp;"_DR",IF(D44="Monet",A44&amp;"_MW","")))))))</f>
        <v>2017-04-19_G-022_MW</v>
      </c>
      <c r="G44" s="88">
        <v>42881</v>
      </c>
      <c r="H44" s="88">
        <v>42893</v>
      </c>
      <c r="I44" s="118">
        <v>42900</v>
      </c>
      <c r="J44" s="87" t="str">
        <f>IF(AND(NOT(OR(G44="",G44="Ø")),H44=""),"In Progress",IF(AND(NOT(OR(H44="Ø",H44="")),NOT(OR(G44="Ø",G44=""))),"Completed",""))</f>
        <v>Completed</v>
      </c>
      <c r="K44" s="116" t="str">
        <f>IF(OR(J44="In Progress",J45="In Progress"),"In Progress",IF(OR(AND(J44="Completed",J45="Untraceable"),AND(J44="Untraceable",J45="Completed")),"Review",IF(OR(AND(J44="Completed",J45="Incomplete"),AND(J44="Incomplete",J45="Completed")),"Review",IF(OR(AND(J44="Completed",J45="Other"),AND(J44="Other",J45="Completed")),"Review",IF(OR(AND(J44="Incomplete",J45="Untraceable"),AND(J44="Untraceable",J45="Incomplete")),"Review",IF(OR(AND(J44="Other",J45="Untraceable"),AND(J44="Untraceable",J45="Other")),"Review",IF(OR(AND(J44="Incomplete",J45="Other"),AND(J44="Other",J45="Incomplete")),"Review",IF(AND(NOT(OR(H44="Ø",H44="")),NOT(OR(H45="Ø",H45="")),I44=""),"In Progress",IF(AND(J44="Untraceable",J45="Untraceable"),"Untraceable",IF(AND(NOT(OR(H44="Ø",H44="")),NOT(OR(H45="Ø",H45="")),NOT(OR(I44="Ø",I44=""))),"Completed",IF(AND(J44="Incomplete",J45="Incomplete"),"Incomplete",IF(AND(J44="Other",J45="Other"),"Other",""))))))))))))</f>
        <v>Completed</v>
      </c>
      <c r="L44" s="116" t="s">
        <v>0</v>
      </c>
      <c r="M44" s="6" t="s">
        <v>1865</v>
      </c>
      <c r="N44" s="121" t="s">
        <v>25</v>
      </c>
      <c r="O44" s="116" t="s">
        <v>1866</v>
      </c>
    </row>
    <row r="45" spans="1:15" x14ac:dyDescent="0.25">
      <c r="A45" s="116"/>
      <c r="B45" s="116"/>
      <c r="C45" s="116"/>
      <c r="D45" s="87" t="s">
        <v>30</v>
      </c>
      <c r="E45" s="87" t="s">
        <v>24</v>
      </c>
      <c r="F45" s="5" t="str">
        <f>IF(D45="Amina",A44&amp;"_AZ",IF(D45="Perry",A44&amp;"_PB",IF(D45="Gina",A44&amp;"_GB",IF(D45="Cameron",A44&amp;"_CA",IF(D45="Bruno",A44&amp;"_BDS",IF(D45="Daniel",A44&amp;"_DR",IF(D45="Monet",A44&amp;"_MW","")))))))</f>
        <v>2017-04-19_G-022_PB</v>
      </c>
      <c r="G45" s="88">
        <v>42894</v>
      </c>
      <c r="H45" s="88">
        <v>42900</v>
      </c>
      <c r="I45" s="118"/>
      <c r="J45" s="87" t="s">
        <v>0</v>
      </c>
      <c r="K45" s="116"/>
      <c r="L45" s="116"/>
      <c r="M45" s="4" t="s">
        <v>1867</v>
      </c>
      <c r="N45" s="121"/>
      <c r="O45" s="116"/>
    </row>
    <row r="46" spans="1:15" x14ac:dyDescent="0.25">
      <c r="A46" s="116" t="s">
        <v>1868</v>
      </c>
      <c r="B46" s="116" t="s">
        <v>1869</v>
      </c>
      <c r="C46" s="116" t="s">
        <v>1870</v>
      </c>
      <c r="D46" s="87" t="s">
        <v>23</v>
      </c>
      <c r="E46" s="87" t="s">
        <v>24</v>
      </c>
      <c r="F46" s="5" t="str">
        <f>IF(D46="Amina",A46&amp;"_AZ",IF(D46="Perry",A46&amp;"_PB",IF(D46="Gina",A46&amp;"_GB",IF(D46="Cameron",A46&amp;"_CA",IF(D46="Bruno",A46&amp;"_BDS",IF(D46="Daniel",A46&amp;"_DR",IF(D46="Monet",A46&amp;"_MW","")))))))</f>
        <v>2017-04-19_G-023_CA</v>
      </c>
      <c r="G46" s="88">
        <v>42882</v>
      </c>
      <c r="H46" s="88">
        <v>42882</v>
      </c>
      <c r="I46" s="133">
        <v>42901</v>
      </c>
      <c r="J46" s="87" t="str">
        <f>IF(AND(NOT(OR(G46="",G46="Ø")),H46=""),"In Progress",IF(AND(NOT(OR(H46="Ø",H46="")),NOT(OR(G46="Ø",G46=""))),"Completed",""))</f>
        <v>Completed</v>
      </c>
      <c r="K46" s="116" t="s">
        <v>0</v>
      </c>
      <c r="L46" s="116" t="s">
        <v>0</v>
      </c>
      <c r="M46" s="4" t="s">
        <v>1871</v>
      </c>
      <c r="N46" s="121" t="s">
        <v>25</v>
      </c>
      <c r="O46" s="116" t="s">
        <v>1872</v>
      </c>
    </row>
    <row r="47" spans="1:15" x14ac:dyDescent="0.25">
      <c r="A47" s="116"/>
      <c r="B47" s="116"/>
      <c r="C47" s="116"/>
      <c r="D47" s="87" t="s">
        <v>161</v>
      </c>
      <c r="E47" s="87" t="s">
        <v>24</v>
      </c>
      <c r="F47" s="5" t="str">
        <f>IF(D47="Amina",A46&amp;"_AZ",IF(D47="Perry",A46&amp;"_PB",IF(D47="Gina",A46&amp;"_GB",IF(D47="Cameron",A46&amp;"_CA",IF(D47="Bruno",A46&amp;"_BDS",IF(D47="Daniel",A46&amp;"_DR",IF(D47="Monet",A46&amp;"_MW","")))))))</f>
        <v>2017-04-19_G-023_BDS</v>
      </c>
      <c r="G47" s="88">
        <v>42886</v>
      </c>
      <c r="H47" s="89">
        <v>42893</v>
      </c>
      <c r="I47" s="142"/>
      <c r="J47" s="87" t="s">
        <v>0</v>
      </c>
      <c r="K47" s="116"/>
      <c r="L47" s="116"/>
      <c r="M47" s="4"/>
      <c r="N47" s="121"/>
      <c r="O47" s="116"/>
    </row>
    <row r="48" spans="1:15" x14ac:dyDescent="0.25">
      <c r="A48" s="122" t="s">
        <v>1873</v>
      </c>
      <c r="B48" s="123" t="s">
        <v>1874</v>
      </c>
      <c r="C48" s="116"/>
      <c r="D48" s="87" t="s">
        <v>23</v>
      </c>
      <c r="E48" s="87" t="s">
        <v>24</v>
      </c>
      <c r="F48" s="5" t="str">
        <f>IF(D48="Amina",A48&amp;"_AZ",IF(D48="Perry",A48&amp;"_PB",IF(D48="Gina",A48&amp;"_GB",IF(D48="Cameron",A48&amp;"_CA",IF(D48="Bruno",A48&amp;"_BDS",IF(D48="Daniel",A48&amp;"_DR",IF(D48="Monet",A48&amp;"_MW","")))))))</f>
        <v>2017-04-19_G-024_CA</v>
      </c>
      <c r="G48" s="88">
        <v>42882</v>
      </c>
      <c r="H48" s="88">
        <v>42886</v>
      </c>
      <c r="I48" s="118">
        <v>42900</v>
      </c>
      <c r="J48" s="87" t="str">
        <f>IF(AND(NOT(OR(G48="",G48="Ø")),H48=""),"In Progress",IF(AND(NOT(OR(H48="Ø",H48="")),NOT(OR(G48="Ø",G48=""))),"Completed",""))</f>
        <v>Completed</v>
      </c>
      <c r="K48" s="116" t="str">
        <f>IF(OR(J48="In Progress",J49="In Progress"),"In Progress",IF(OR(AND(J48="Completed",J49="Untraceable"),AND(J48="Untraceable",J49="Completed")),"Review",IF(OR(AND(J48="Completed",J49="Incomplete"),AND(J48="Incomplete",J49="Completed")),"Review",IF(OR(AND(J48="Completed",J49="Other"),AND(J48="Other",J49="Completed")),"Review",IF(OR(AND(J48="Incomplete",J49="Untraceable"),AND(J48="Untraceable",J49="Incomplete")),"Review",IF(OR(AND(J48="Other",J49="Untraceable"),AND(J48="Untraceable",J49="Other")),"Review",IF(OR(AND(J48="Incomplete",J49="Other"),AND(J48="Other",J49="Incomplete")),"Review",IF(AND(NOT(OR(H48="Ø",H48="")),NOT(OR(H49="Ø",H49="")),I48=""),"In Progress",IF(AND(J48="Untraceable",J49="Untraceable"),"Untraceable",IF(AND(NOT(OR(H48="Ø",H48="")),NOT(OR(H49="Ø",H49="")),NOT(OR(I48="Ø",I48=""))),"Completed",IF(AND(J48="Incomplete",J49="Incomplete"),"Incomplete",IF(AND(J48="Other",J49="Other"),"Other",""))))))))))))</f>
        <v>Completed</v>
      </c>
      <c r="L48" s="116" t="s">
        <v>0</v>
      </c>
      <c r="M48" s="4" t="s">
        <v>1875</v>
      </c>
      <c r="N48" s="121" t="s">
        <v>25</v>
      </c>
      <c r="O48" s="116" t="s">
        <v>1876</v>
      </c>
    </row>
    <row r="49" spans="1:15" x14ac:dyDescent="0.25">
      <c r="A49" s="116"/>
      <c r="B49" s="123"/>
      <c r="C49" s="116"/>
      <c r="D49" s="87" t="s">
        <v>113</v>
      </c>
      <c r="E49" s="87" t="s">
        <v>1379</v>
      </c>
      <c r="F49" s="5" t="str">
        <f>IF(D49="Amina",A48&amp;"_AZ",IF(D49="Perry",A48&amp;"_PB",IF(D49="Gina",A48&amp;"_GB",IF(D49="Cameron",A48&amp;"_CA",IF(D49="Bruno",A48&amp;"_BDS",IF(D49="Daniel",A48&amp;"_DR",IF(D49="Monet",A48&amp;"_MW","")))))))</f>
        <v>2017-04-19_G-024_DR</v>
      </c>
      <c r="G49" s="88">
        <v>42894</v>
      </c>
      <c r="H49" s="88">
        <v>42895</v>
      </c>
      <c r="I49" s="118"/>
      <c r="J49" s="87" t="s">
        <v>0</v>
      </c>
      <c r="K49" s="116"/>
      <c r="L49" s="116"/>
      <c r="M49" s="8"/>
      <c r="N49" s="121"/>
      <c r="O49" s="116"/>
    </row>
    <row r="50" spans="1:15" x14ac:dyDescent="0.25">
      <c r="A50" s="172" t="s">
        <v>1877</v>
      </c>
      <c r="B50" s="172" t="s">
        <v>1878</v>
      </c>
      <c r="C50" s="172" t="s">
        <v>1372</v>
      </c>
      <c r="D50" s="97" t="s">
        <v>161</v>
      </c>
      <c r="E50" s="97" t="s">
        <v>24</v>
      </c>
      <c r="F50" s="53" t="s">
        <v>1879</v>
      </c>
      <c r="G50" s="54">
        <v>42885</v>
      </c>
      <c r="H50" s="54">
        <v>42886</v>
      </c>
      <c r="I50" s="178">
        <v>42886</v>
      </c>
      <c r="J50" s="87" t="str">
        <f>IF(AND(NOT(OR(G50="",G50="Ø")),H50=""),"In Progress",IF(AND(NOT(OR(H50="Ø",H50="")),NOT(OR(G50="Ø",G50=""))),"Completed",""))</f>
        <v>Completed</v>
      </c>
      <c r="K50" s="124" t="s">
        <v>0</v>
      </c>
      <c r="L50" s="124" t="s">
        <v>0</v>
      </c>
      <c r="M50" s="53" t="s">
        <v>1880</v>
      </c>
      <c r="N50" s="135" t="s">
        <v>25</v>
      </c>
      <c r="O50" s="172" t="s">
        <v>1881</v>
      </c>
    </row>
    <row r="51" spans="1:15" x14ac:dyDescent="0.25">
      <c r="A51" s="173"/>
      <c r="B51" s="173"/>
      <c r="C51" s="173"/>
      <c r="D51" s="97" t="s">
        <v>23</v>
      </c>
      <c r="E51" s="97" t="s">
        <v>24</v>
      </c>
      <c r="F51" s="53" t="s">
        <v>1882</v>
      </c>
      <c r="G51" s="97"/>
      <c r="H51" s="97"/>
      <c r="I51" s="179"/>
      <c r="J51" s="87" t="s">
        <v>0</v>
      </c>
      <c r="K51" s="128"/>
      <c r="L51" s="128"/>
      <c r="M51" s="53"/>
      <c r="N51" s="139"/>
      <c r="O51" s="173"/>
    </row>
    <row r="52" spans="1:15" x14ac:dyDescent="0.25">
      <c r="A52" s="122" t="s">
        <v>1883</v>
      </c>
      <c r="B52" s="117" t="s">
        <v>1884</v>
      </c>
      <c r="C52" s="117"/>
      <c r="D52" s="87" t="s">
        <v>32</v>
      </c>
      <c r="E52" s="87" t="s">
        <v>24</v>
      </c>
      <c r="F52" s="5" t="str">
        <f>IF(D52="Amina",A52&amp;"_AZ",IF(D52="Perry",A52&amp;"_PB",IF(D52="Gina",A52&amp;"_GB",IF(D52="Cameron",A52&amp;"_CA",IF(D52="Bruno",A52&amp;"_BDS",IF(D52="Daniel",A52&amp;"_DR",IF(D52="Monet",A52&amp;"_MW","")))))))</f>
        <v>2017-04-19_G-026_AZ</v>
      </c>
      <c r="G52" s="88">
        <v>42885</v>
      </c>
      <c r="H52" s="88">
        <v>42523</v>
      </c>
      <c r="I52" s="118">
        <v>42905</v>
      </c>
      <c r="J52" s="87" t="str">
        <f>IF(AND(NOT(OR(G52="",G52="Ø")),H52=""),"In Progress",IF(AND(NOT(OR(H52="Ø",H52="")),NOT(OR(G52="Ø",G52=""))),"Completed",""))</f>
        <v>Completed</v>
      </c>
      <c r="K52" s="116" t="s">
        <v>0</v>
      </c>
      <c r="L52" s="116" t="s">
        <v>0</v>
      </c>
      <c r="M52" s="4"/>
      <c r="N52" s="121" t="s">
        <v>25</v>
      </c>
      <c r="O52" s="116" t="s">
        <v>1885</v>
      </c>
    </row>
    <row r="53" spans="1:15" x14ac:dyDescent="0.25">
      <c r="A53" s="116"/>
      <c r="B53" s="116"/>
      <c r="C53" s="116"/>
      <c r="D53" s="87" t="s">
        <v>27</v>
      </c>
      <c r="E53" s="87" t="s">
        <v>1379</v>
      </c>
      <c r="F53" s="5" t="str">
        <f>IF(D53="Amina",A52&amp;"_AZ",IF(D53="Perry",A52&amp;"_PB",IF(D53="Gina",A52&amp;"_GB",IF(D53="Cameron",A52&amp;"_CA",IF(D53="Bruno",A52&amp;"_BDS",IF(D53="Daniel",A52&amp;"_DR",IF(D53="Monet",A52&amp;"_MW","")))))))</f>
        <v>2017-04-19_G-026_GB</v>
      </c>
      <c r="G53" s="88">
        <v>42894</v>
      </c>
      <c r="H53" s="88">
        <v>42895</v>
      </c>
      <c r="I53" s="118"/>
      <c r="J53" s="87" t="s">
        <v>0</v>
      </c>
      <c r="K53" s="116"/>
      <c r="L53" s="116"/>
      <c r="M53" s="4"/>
      <c r="N53" s="121"/>
      <c r="O53" s="116"/>
    </row>
    <row r="54" spans="1:15" x14ac:dyDescent="0.25">
      <c r="A54" s="174" t="s">
        <v>1886</v>
      </c>
      <c r="B54" s="131" t="s">
        <v>1887</v>
      </c>
      <c r="C54" s="124"/>
      <c r="D54" s="87" t="s">
        <v>23</v>
      </c>
      <c r="E54" s="87" t="s">
        <v>24</v>
      </c>
      <c r="F54" s="5" t="str">
        <f>IF(D54="Amina",A54&amp;"_AZ",IF(D54="Perry",A54&amp;"_PB",IF(D54="Gina",A54&amp;"_GB",IF(D54="Cameron",A54&amp;"_CA",IF(D54="Bruno",A54&amp;"_BDS",IF(D54="Daniel",A54&amp;"_DR",IF(D54="Monet",A54&amp;"_MW","")))))))</f>
        <v>2017-04-19_G-027_CA</v>
      </c>
      <c r="G54" s="88">
        <v>42886</v>
      </c>
      <c r="H54" s="88">
        <v>42887</v>
      </c>
      <c r="I54" s="133">
        <v>42902</v>
      </c>
      <c r="J54" s="87" t="str">
        <f>IF(AND(NOT(OR(G54="",G54="Ø")),H54=""),"In Progress",IF(AND(NOT(OR(H54="Ø",H54="")),NOT(OR(G54="Ø",G54=""))),"Completed",""))</f>
        <v>Completed</v>
      </c>
      <c r="K54" s="124" t="s">
        <v>0</v>
      </c>
      <c r="L54" s="124" t="s">
        <v>0</v>
      </c>
      <c r="M54" s="4"/>
      <c r="N54" s="135" t="s">
        <v>25</v>
      </c>
      <c r="O54" s="124" t="s">
        <v>1888</v>
      </c>
    </row>
    <row r="55" spans="1:15" x14ac:dyDescent="0.25">
      <c r="A55" s="175"/>
      <c r="B55" s="141"/>
      <c r="C55" s="128"/>
      <c r="D55" s="87" t="s">
        <v>161</v>
      </c>
      <c r="E55" s="87" t="s">
        <v>1379</v>
      </c>
      <c r="F55" s="5" t="str">
        <f>IF(D55="Amina",A54&amp;"_AZ",IF(D55="Perry",A54&amp;"_PB",IF(D55="Gina",A54&amp;"_GB",IF(D55="Cameron",A54&amp;"_CA",IF(D55="Bruno",A54&amp;"_BDS",IF(D55="Daniel",A54&amp;"_DR",IF(D55="Monet",A54&amp;"_MW","")))))))</f>
        <v>2017-04-19_G-027_BDS</v>
      </c>
      <c r="G55" s="88">
        <v>42894</v>
      </c>
      <c r="H55" s="89">
        <v>42895</v>
      </c>
      <c r="I55" s="142"/>
      <c r="J55" s="87" t="s">
        <v>0</v>
      </c>
      <c r="K55" s="128"/>
      <c r="L55" s="128"/>
      <c r="M55" s="4" t="s">
        <v>1889</v>
      </c>
      <c r="N55" s="139"/>
      <c r="O55" s="128"/>
    </row>
    <row r="56" spans="1:15" x14ac:dyDescent="0.25">
      <c r="A56" s="146" t="s">
        <v>1890</v>
      </c>
      <c r="B56" s="117" t="s">
        <v>1891</v>
      </c>
      <c r="C56" s="116"/>
      <c r="D56" s="87" t="s">
        <v>23</v>
      </c>
      <c r="E56" s="87" t="s">
        <v>24</v>
      </c>
      <c r="F56" s="5" t="str">
        <f>IF(D56="Amina",A56&amp;"_AZ",IF(D56="Perry",A56&amp;"_PB",IF(D56="Gina",A56&amp;"_GB",IF(D56="Cameron",A56&amp;"_CA",IF(D56="Bruno",A56&amp;"_BDS",IF(D56="Daniel",A56&amp;"_DR",IF(D56="Monet",A56&amp;"_MW","")))))))</f>
        <v>2017-04-19_G-028_CA</v>
      </c>
      <c r="G56" s="88">
        <v>42887</v>
      </c>
      <c r="H56" s="88">
        <v>42887</v>
      </c>
      <c r="I56" s="118">
        <v>42900</v>
      </c>
      <c r="J56" s="87" t="str">
        <f>IF(AND(NOT(OR(G56="",G56="Ø")),H56=""),"In Progress",IF(AND(NOT(OR(H56="Ø",H56="")),NOT(OR(G56="Ø",G56=""))),"Completed",""))</f>
        <v>Completed</v>
      </c>
      <c r="K56" s="116" t="s">
        <v>0</v>
      </c>
      <c r="L56" s="116" t="s">
        <v>0</v>
      </c>
      <c r="M56" s="4"/>
      <c r="N56" s="121" t="s">
        <v>25</v>
      </c>
      <c r="O56" s="116" t="s">
        <v>1892</v>
      </c>
    </row>
    <row r="57" spans="1:15" x14ac:dyDescent="0.25">
      <c r="A57" s="147"/>
      <c r="B57" s="116"/>
      <c r="C57" s="116"/>
      <c r="D57" s="87" t="s">
        <v>27</v>
      </c>
      <c r="E57" s="87" t="s">
        <v>1379</v>
      </c>
      <c r="F57" s="5" t="str">
        <f>IF(D57="Amina",A56&amp;"_AZ",IF(D57="Perry",A56&amp;"_PB",IF(D57="Gina",A56&amp;"_GB",IF(D57="Cameron",A56&amp;"_CA",IF(D57="Bruno",A56&amp;"_BDS",IF(D57="Daniel",A56&amp;"_DR",IF(D57="Monet",A56&amp;"_MW","")))))))</f>
        <v>2017-04-19_G-028_GB</v>
      </c>
      <c r="G57" s="88">
        <v>42895</v>
      </c>
      <c r="H57" s="88">
        <v>42895</v>
      </c>
      <c r="I57" s="118"/>
      <c r="J57" s="87" t="s">
        <v>0</v>
      </c>
      <c r="K57" s="116"/>
      <c r="L57" s="116"/>
      <c r="M57" s="4"/>
      <c r="N57" s="121"/>
      <c r="O57" s="116"/>
    </row>
    <row r="58" spans="1:15" x14ac:dyDescent="0.25">
      <c r="A58" s="122" t="s">
        <v>1893</v>
      </c>
      <c r="B58" s="117" t="s">
        <v>1894</v>
      </c>
      <c r="C58" s="116"/>
      <c r="D58" s="87" t="s">
        <v>23</v>
      </c>
      <c r="E58" s="87" t="s">
        <v>24</v>
      </c>
      <c r="F58" s="5" t="str">
        <f>IF(D58="Amina",A58&amp;"_AZ",IF(D58="Perry",A58&amp;"_PB",IF(D58="Gina",A58&amp;"_GB",IF(D58="Cameron",A58&amp;"_CA",IF(D58="Bruno",A58&amp;"_BDS",IF(D58="Daniel",A58&amp;"_DR",IF(D58="Monet",A58&amp;"_MW","")))))))</f>
        <v>2017-04-19_G-029_CA</v>
      </c>
      <c r="G58" s="88">
        <v>42887</v>
      </c>
      <c r="H58" s="88">
        <v>42887</v>
      </c>
      <c r="I58" s="118">
        <v>42900</v>
      </c>
      <c r="J58" s="87" t="str">
        <f>IF(AND(NOT(OR(G58="",G58="Ø")),H58=""),"In Progress",IF(AND(NOT(OR(H58="Ø",H58="")),NOT(OR(G58="Ø",G58=""))),"Completed",""))</f>
        <v>Completed</v>
      </c>
      <c r="K58" s="116" t="str">
        <f>IF(OR(J58="In Progress",J59="In Progress"),"In Progress",IF(OR(AND(J58="Completed",J59="Untraceable"),AND(J58="Untraceable",J59="Completed")),"Review",IF(OR(AND(J58="Completed",J59="Incomplete"),AND(J58="Incomplete",J59="Completed")),"Review",IF(OR(AND(J58="Completed",J59="Other"),AND(J58="Other",J59="Completed")),"Review",IF(OR(AND(J58="Incomplete",J59="Untraceable"),AND(J58="Untraceable",J59="Incomplete")),"Review",IF(OR(AND(J58="Other",J59="Untraceable"),AND(J58="Untraceable",J59="Other")),"Review",IF(OR(AND(J58="Incomplete",J59="Other"),AND(J58="Other",J59="Incomplete")),"Review",IF(AND(NOT(OR(H58="Ø",H58="")),NOT(OR(H59="Ø",H59="")),I58=""),"In Progress",IF(AND(J58="Untraceable",J59="Untraceable"),"Untraceable",IF(AND(NOT(OR(H58="Ø",H58="")),NOT(OR(H59="Ø",H59="")),NOT(OR(I58="Ø",I58=""))),"Completed",IF(AND(J58="Incomplete",J59="Incomplete"),"Incomplete",IF(AND(J58="Other",J59="Other"),"Other",""))))))))))))</f>
        <v>Completed</v>
      </c>
      <c r="L58" s="116" t="s">
        <v>0</v>
      </c>
      <c r="M58" s="4"/>
      <c r="N58" s="121" t="s">
        <v>25</v>
      </c>
      <c r="O58" s="116" t="s">
        <v>1895</v>
      </c>
    </row>
    <row r="59" spans="1:15" x14ac:dyDescent="0.25">
      <c r="A59" s="116"/>
      <c r="B59" s="116"/>
      <c r="C59" s="116"/>
      <c r="D59" s="87" t="s">
        <v>27</v>
      </c>
      <c r="E59" s="87" t="s">
        <v>1379</v>
      </c>
      <c r="F59" s="5" t="str">
        <f>IF(D59="Amina",A58&amp;"_AZ",IF(D59="Perry",A58&amp;"_PB",IF(D59="Gina",A58&amp;"_GB",IF(D59="Cameron",A58&amp;"_CA",IF(D59="Bruno",A58&amp;"_BDS",IF(D59="Daniel",A58&amp;"_DR",IF(D59="Monet",A58&amp;"_MW","")))))))</f>
        <v>2017-04-19_G-029_GB</v>
      </c>
      <c r="G59" s="88">
        <v>42895</v>
      </c>
      <c r="H59" s="88">
        <v>42895</v>
      </c>
      <c r="I59" s="118"/>
      <c r="J59" s="87" t="s">
        <v>0</v>
      </c>
      <c r="K59" s="116"/>
      <c r="L59" s="116"/>
      <c r="M59" s="4"/>
      <c r="N59" s="121"/>
      <c r="O59" s="116"/>
    </row>
    <row r="60" spans="1:15" x14ac:dyDescent="0.25">
      <c r="A60" s="122" t="s">
        <v>1896</v>
      </c>
      <c r="B60" s="117" t="s">
        <v>1897</v>
      </c>
      <c r="C60" s="116"/>
      <c r="D60" s="87" t="s">
        <v>23</v>
      </c>
      <c r="E60" s="87" t="s">
        <v>24</v>
      </c>
      <c r="F60" s="5" t="str">
        <f>IF(D60="Amina",A60&amp;"_AZ",IF(D60="Perry",A60&amp;"_PB",IF(D60="Gina",A60&amp;"_GB",IF(D60="Cameron",A60&amp;"_CA",IF(D60="Bruno",A60&amp;"_BDS",IF(D60="Daniel",A60&amp;"_DR",IF(D60="Monet",A60&amp;"_MW","")))))))</f>
        <v>2017-04-19_G-030_CA</v>
      </c>
      <c r="G60" s="88">
        <v>42887</v>
      </c>
      <c r="H60" s="88" t="s">
        <v>51</v>
      </c>
      <c r="I60" s="118" t="s">
        <v>51</v>
      </c>
      <c r="J60" s="87" t="s">
        <v>2</v>
      </c>
      <c r="K60" s="116" t="s">
        <v>1</v>
      </c>
      <c r="L60" s="116" t="str">
        <f>IF(K60="Untraceable","Ignore",IF(K60="Incomplete","Ignore",IF(K60="Other","Ignore","")))</f>
        <v>Ignore</v>
      </c>
      <c r="M60" s="4" t="s">
        <v>1898</v>
      </c>
      <c r="N60" s="121" t="s">
        <v>53</v>
      </c>
      <c r="O60" s="116"/>
    </row>
    <row r="61" spans="1:15" x14ac:dyDescent="0.25">
      <c r="A61" s="116"/>
      <c r="B61" s="116"/>
      <c r="C61" s="116"/>
      <c r="D61" s="87" t="s">
        <v>187</v>
      </c>
      <c r="E61" s="87" t="s">
        <v>24</v>
      </c>
      <c r="F61" s="5" t="str">
        <f>IF(D61="Amina",A60&amp;"_AZ",IF(D61="Perry",A60&amp;"_PB",IF(D61="Gina",A60&amp;"_GB",IF(D61="Cameron",A60&amp;"_CA",IF(D61="Bruno",A60&amp;"_BDS",IF(D61="Daniel",A60&amp;"_DR",IF(D61="Monet",A60&amp;"_MW","")))))))</f>
        <v>2017-04-19_G-030_MW</v>
      </c>
      <c r="G61" s="88"/>
      <c r="H61" s="88" t="s">
        <v>51</v>
      </c>
      <c r="I61" s="118"/>
      <c r="J61" s="87" t="s">
        <v>1</v>
      </c>
      <c r="K61" s="116"/>
      <c r="L61" s="116"/>
      <c r="M61" s="4"/>
      <c r="N61" s="121"/>
      <c r="O61" s="116"/>
    </row>
    <row r="62" spans="1:15" x14ac:dyDescent="0.25">
      <c r="A62" s="122" t="s">
        <v>1899</v>
      </c>
      <c r="B62" s="117" t="s">
        <v>1900</v>
      </c>
      <c r="C62" s="117"/>
      <c r="D62" s="87" t="s">
        <v>32</v>
      </c>
      <c r="E62" s="87" t="s">
        <v>24</v>
      </c>
      <c r="F62" s="5" t="str">
        <f>IF(D62="Amina",A62&amp;"_AZ",IF(D62="Perry",A62&amp;"_PB",IF(D62="Gina",A62&amp;"_GB",IF(D62="Cameron",A62&amp;"_CA",IF(D62="Bruno",A62&amp;"_BDS",IF(D62="Daniel",A62&amp;"_DR",IF(D62="Monet",A62&amp;"_MW","")))))))</f>
        <v>2017-04-19_G-031_AZ</v>
      </c>
      <c r="G62" s="88">
        <v>42893</v>
      </c>
      <c r="H62" s="88" t="s">
        <v>51</v>
      </c>
      <c r="I62" s="118" t="s">
        <v>51</v>
      </c>
      <c r="J62" s="87" t="s">
        <v>2</v>
      </c>
      <c r="K62" s="116" t="s">
        <v>2</v>
      </c>
      <c r="L62" s="116" t="s">
        <v>0</v>
      </c>
      <c r="M62" s="4" t="s">
        <v>1901</v>
      </c>
      <c r="N62" s="121" t="s">
        <v>53</v>
      </c>
      <c r="O62" s="116"/>
    </row>
    <row r="63" spans="1:15" x14ac:dyDescent="0.25">
      <c r="A63" s="116"/>
      <c r="B63" s="116"/>
      <c r="C63" s="116"/>
      <c r="D63" s="87"/>
      <c r="E63" s="87"/>
      <c r="F63" s="5" t="str">
        <f>IF(D63="Amina",A62&amp;"_AZ",IF(D63="Perry",A62&amp;"_PB",IF(D63="Gina",A62&amp;"_GB",IF(D63="Cameron",A62&amp;"_CA",IF(D63="Bruno",A62&amp;"_BDS",IF(D63="Daniel",A62&amp;"_DR",IF(D63="Monet",A62&amp;"_MW","")))))))</f>
        <v/>
      </c>
      <c r="G63" s="88"/>
      <c r="H63" s="88"/>
      <c r="I63" s="118"/>
      <c r="J63" s="87" t="str">
        <f>IF(AND(NOT(OR(G63="",G63="Ø")),H63=""),"In Progress",IF(AND(NOT(OR(H63="Ø",H63="")),NOT(OR(G63="Ø",G63=""))),"Completed",""))</f>
        <v/>
      </c>
      <c r="K63" s="116"/>
      <c r="L63" s="116"/>
      <c r="M63" s="4"/>
      <c r="N63" s="121"/>
      <c r="O63" s="116"/>
    </row>
    <row r="64" spans="1:15" x14ac:dyDescent="0.25">
      <c r="A64" s="122" t="s">
        <v>1902</v>
      </c>
      <c r="B64" s="117" t="s">
        <v>1903</v>
      </c>
      <c r="C64" s="116"/>
      <c r="D64" s="87" t="s">
        <v>27</v>
      </c>
      <c r="E64" s="87" t="s">
        <v>24</v>
      </c>
      <c r="F64" s="5" t="str">
        <f>IF(D64="Amina",A64&amp;"_AZ",IF(D64="Perry",A64&amp;"_PB",IF(D64="Gina",A64&amp;"_GB",IF(D64="Cameron",A64&amp;"_CA",IF(D64="Bruno",A64&amp;"_BDS",IF(D64="Daniel",A64&amp;"_DR",IF(D64="Monet",A64&amp;"_MW","")))))))</f>
        <v>2017-04-19_G-032_GB</v>
      </c>
      <c r="G64" s="88">
        <v>42893</v>
      </c>
      <c r="H64" s="88"/>
      <c r="I64" s="118"/>
      <c r="J64" s="87" t="s">
        <v>2</v>
      </c>
      <c r="K64" s="116" t="str">
        <f>IF(OR(J64="In Progress",J65="In Progress"),"In Progress",IF(OR(AND(J64="Completed",J65="Untraceable"),AND(J64="Untraceable",J65="Completed")),"Review",IF(OR(AND(J64="Completed",J65="Incomplete"),AND(J64="Incomplete",J65="Completed")),"Review",IF(OR(AND(J64="Completed",J65="Other"),AND(J64="Other",J65="Completed")),"Review",IF(OR(AND(J64="Incomplete",J65="Untraceable"),AND(J64="Untraceable",J65="Incomplete")),"Review",IF(OR(AND(J64="Other",J65="Untraceable"),AND(J64="Untraceable",J65="Other")),"Review",IF(OR(AND(J64="Incomplete",J65="Other"),AND(J64="Other",J65="Incomplete")),"Review",IF(AND(NOT(OR(H64="Ø",H64="")),NOT(OR(H65="Ø",H65="")),I64=""),"In Progress",IF(AND(J64="Untraceable",J65="Untraceable"),"Untraceable",IF(AND(NOT(OR(H64="Ø",H64="")),NOT(OR(H65="Ø",H65="")),NOT(OR(I64="Ø",I64=""))),"Completed",IF(AND(J64="Incomplete",J65="Incomplete"),"Incomplete",IF(AND(J64="Other",J65="Other"),"Other",""))))))))))))</f>
        <v>Incomplete</v>
      </c>
      <c r="L64" s="116" t="s">
        <v>0</v>
      </c>
      <c r="M64" s="4" t="s">
        <v>1904</v>
      </c>
      <c r="N64" s="121" t="s">
        <v>53</v>
      </c>
      <c r="O64" s="116"/>
    </row>
    <row r="65" spans="1:15" x14ac:dyDescent="0.25">
      <c r="A65" s="116"/>
      <c r="B65" s="116"/>
      <c r="C65" s="116"/>
      <c r="D65" s="87" t="s">
        <v>187</v>
      </c>
      <c r="E65" s="87" t="s">
        <v>1399</v>
      </c>
      <c r="F65" s="5" t="str">
        <f>IF(D65="Amina",A64&amp;"_AZ",IF(D65="Perry",A64&amp;"_PB",IF(D65="Gina",A64&amp;"_GB",IF(D65="Cameron",A64&amp;"_CA",IF(D65="Bruno",A64&amp;"_BDS",IF(D65="Daniel",A64&amp;"_DR",IF(D65="Monet",A64&amp;"_MW","")))))))</f>
        <v>2017-04-19_G-032_MW</v>
      </c>
      <c r="G65" s="88">
        <v>42894</v>
      </c>
      <c r="H65" s="88" t="s">
        <v>51</v>
      </c>
      <c r="I65" s="118"/>
      <c r="J65" s="87" t="s">
        <v>2</v>
      </c>
      <c r="K65" s="116"/>
      <c r="L65" s="116"/>
      <c r="M65" s="4" t="s">
        <v>1905</v>
      </c>
      <c r="N65" s="121"/>
      <c r="O65" s="116"/>
    </row>
    <row r="66" spans="1:15" x14ac:dyDescent="0.25">
      <c r="A66" s="122" t="s">
        <v>1906</v>
      </c>
      <c r="B66" s="117" t="s">
        <v>1907</v>
      </c>
      <c r="C66" s="116"/>
      <c r="D66" s="87" t="s">
        <v>23</v>
      </c>
      <c r="E66" s="87" t="s">
        <v>24</v>
      </c>
      <c r="F66" s="5" t="str">
        <f>IF(D66="Amina",A66&amp;"_AZ",IF(D66="Perry",A66&amp;"_PB",IF(D66="Gina",A66&amp;"_GB",IF(D66="Cameron",A66&amp;"_CA",IF(D66="Bruno",A66&amp;"_BDS",IF(D66="Daniel",A66&amp;"_DR",IF(D66="Monet",A66&amp;"_MW","")))))))</f>
        <v>2017-04-19_G-033_CA</v>
      </c>
      <c r="G66" s="88">
        <v>42891</v>
      </c>
      <c r="H66" s="88"/>
      <c r="I66" s="118"/>
      <c r="J66" s="87" t="s">
        <v>2</v>
      </c>
      <c r="K66" s="116" t="s">
        <v>2</v>
      </c>
      <c r="L66" s="116" t="s">
        <v>190</v>
      </c>
      <c r="M66" s="4"/>
      <c r="N66" s="121" t="s">
        <v>53</v>
      </c>
      <c r="O66" s="116"/>
    </row>
    <row r="67" spans="1:15" x14ac:dyDescent="0.25">
      <c r="A67" s="116"/>
      <c r="B67" s="116"/>
      <c r="C67" s="116"/>
      <c r="D67" s="87" t="str">
        <f>IF(NOT(A66=""),"???","")</f>
        <v>???</v>
      </c>
      <c r="E67" s="87"/>
      <c r="F67" s="5" t="str">
        <f>IF(D67="Amina",A66&amp;"_AZ",IF(D67="Perry",A66&amp;"_PB",IF(D67="Gina",A66&amp;"_GB",IF(D67="Cameron",A66&amp;"_CA",IF(D67="Bruno",A66&amp;"_BDS",IF(D67="Daniel",A66&amp;"_DR",IF(D67="Monet",A66&amp;"_MW","")))))))</f>
        <v/>
      </c>
      <c r="G67" s="88"/>
      <c r="H67" s="88"/>
      <c r="I67" s="118"/>
      <c r="J67" s="87" t="str">
        <f>IF(AND(NOT(OR(G67="",G67="Ø")),H67=""),"In Progress",IF(AND(NOT(OR(H67="Ø",H67="")),NOT(OR(G67="Ø",G67=""))),"Completed",""))</f>
        <v/>
      </c>
      <c r="K67" s="116"/>
      <c r="L67" s="116"/>
      <c r="M67" s="4"/>
      <c r="N67" s="121"/>
      <c r="O67" s="116"/>
    </row>
    <row r="68" spans="1:15" x14ac:dyDescent="0.25">
      <c r="A68" s="122" t="s">
        <v>1908</v>
      </c>
      <c r="B68" s="117" t="s">
        <v>1909</v>
      </c>
      <c r="C68" s="117"/>
      <c r="D68" s="87" t="s">
        <v>23</v>
      </c>
      <c r="E68" s="87" t="s">
        <v>24</v>
      </c>
      <c r="F68" s="5" t="str">
        <f>IF(D68="Amina",A68&amp;"_AZ",IF(D68="Perry",A68&amp;"_PB",IF(D68="Gina",A68&amp;"_GB",IF(D68="Cameron",A68&amp;"_CA",IF(D68="Bruno",A68&amp;"_BDS",IF(D68="Daniel",A68&amp;"_DR",IF(D68="Monet",A68&amp;"_MW","")))))))</f>
        <v>2017-04-19_G-034_CA</v>
      </c>
      <c r="G68" s="88">
        <v>42892</v>
      </c>
      <c r="H68" s="88">
        <v>42893</v>
      </c>
      <c r="I68" s="118">
        <v>42899</v>
      </c>
      <c r="J68" s="87" t="str">
        <f>IF(AND(NOT(OR(G68="",G68="Ø")),H68=""),"In Progress",IF(AND(NOT(OR(H68="Ø",H68="")),NOT(OR(G68="Ø",G68=""))),"Completed",""))</f>
        <v>Completed</v>
      </c>
      <c r="K68" s="116" t="s">
        <v>0</v>
      </c>
      <c r="L68" s="116" t="s">
        <v>0</v>
      </c>
      <c r="M68" s="4" t="s">
        <v>1910</v>
      </c>
      <c r="N68" s="121" t="s">
        <v>25</v>
      </c>
      <c r="O68" s="116" t="s">
        <v>1911</v>
      </c>
    </row>
    <row r="69" spans="1:15" x14ac:dyDescent="0.25">
      <c r="A69" s="122"/>
      <c r="B69" s="117"/>
      <c r="C69" s="117"/>
      <c r="D69" s="87" t="s">
        <v>161</v>
      </c>
      <c r="E69" s="87" t="s">
        <v>1399</v>
      </c>
      <c r="F69" s="5" t="s">
        <v>1912</v>
      </c>
      <c r="G69" s="88">
        <v>42898</v>
      </c>
      <c r="H69" s="88">
        <v>42898</v>
      </c>
      <c r="I69" s="118"/>
      <c r="J69" s="87" t="s">
        <v>0</v>
      </c>
      <c r="K69" s="116"/>
      <c r="L69" s="116"/>
      <c r="M69" s="4"/>
      <c r="N69" s="121"/>
      <c r="O69" s="116"/>
    </row>
    <row r="70" spans="1:15" x14ac:dyDescent="0.25">
      <c r="A70" s="122" t="s">
        <v>1913</v>
      </c>
      <c r="B70" s="117" t="s">
        <v>1914</v>
      </c>
      <c r="C70" s="116"/>
      <c r="D70" s="87" t="s">
        <v>27</v>
      </c>
      <c r="E70" s="87" t="s">
        <v>24</v>
      </c>
      <c r="F70" s="5" t="str">
        <f>IF(D70="Amina",A70&amp;"_AZ",IF(D70="Perry",A70&amp;"_PB",IF(D70="Gina",A70&amp;"_GB",IF(D70="Cameron",A70&amp;"_CA",IF(D70="Bruno",A70&amp;"_BDS",IF(D70="Daniel",A70&amp;"_DR",IF(D70="Monet",A70&amp;"_MW","")))))))</f>
        <v>2017-04-19_G-035_GB</v>
      </c>
      <c r="G70" s="88">
        <v>42895</v>
      </c>
      <c r="H70" s="88" t="s">
        <v>51</v>
      </c>
      <c r="I70" s="118" t="s">
        <v>51</v>
      </c>
      <c r="J70" s="87" t="s">
        <v>2</v>
      </c>
      <c r="K70" s="116" t="s">
        <v>1</v>
      </c>
      <c r="L70" s="116" t="str">
        <f>IF(K70="Untraceable","Ignore",IF(K70="Incomplete","Ignore",IF(K70="Other","Ignore","")))</f>
        <v>Ignore</v>
      </c>
      <c r="M70" s="4" t="s">
        <v>1915</v>
      </c>
      <c r="N70" s="121" t="s">
        <v>53</v>
      </c>
      <c r="O70" s="116"/>
    </row>
    <row r="71" spans="1:15" x14ac:dyDescent="0.25">
      <c r="A71" s="116"/>
      <c r="B71" s="117"/>
      <c r="C71" s="116"/>
      <c r="D71" s="90" t="s">
        <v>187</v>
      </c>
      <c r="E71" s="90" t="s">
        <v>24</v>
      </c>
      <c r="F71" s="40" t="str">
        <f>IF(D71="Amina",A70&amp;"_AZ",IF(D71="Perry",A70&amp;"_PB",IF(D71="Gina",A70&amp;"_GB",IF(D71="Cameron",A70&amp;"_CA",IF(D71="Bruno",A70&amp;"_BDS",IF(D71="Daniel",A70&amp;"_DR",IF(D71="Monet",A70&amp;"_MW","")))))))</f>
        <v>2017-04-19_G-035_MW</v>
      </c>
      <c r="G71" s="92">
        <v>42895</v>
      </c>
      <c r="H71" s="92" t="s">
        <v>51</v>
      </c>
      <c r="I71" s="118"/>
      <c r="J71" s="87" t="s">
        <v>1</v>
      </c>
      <c r="K71" s="116"/>
      <c r="L71" s="116"/>
      <c r="M71" s="4"/>
      <c r="N71" s="121"/>
      <c r="O71" s="116"/>
    </row>
    <row r="72" spans="1:15" x14ac:dyDescent="0.25">
      <c r="A72" s="122" t="s">
        <v>1916</v>
      </c>
      <c r="B72" s="117" t="s">
        <v>1917</v>
      </c>
      <c r="C72" s="126"/>
      <c r="D72" s="91" t="s">
        <v>32</v>
      </c>
      <c r="E72" s="91" t="s">
        <v>24</v>
      </c>
      <c r="F72" s="44" t="str">
        <f>IF(D72="Amina",A72&amp;"_AZ",IF(D72="Perry",A72&amp;"_PB",IF(D72="Gina",A72&amp;"_GB",IF(D72="Cameron",A72&amp;"_CA",IF(D72="Bruno",A72&amp;"_BDS",IF(D72="Daniel",A72&amp;"_DR",IF(D72="Monet",A72&amp;"_MW","")))))))</f>
        <v>2017-04-19_G-036_AZ</v>
      </c>
      <c r="G72" s="93">
        <v>42893</v>
      </c>
      <c r="H72" s="93" t="s">
        <v>51</v>
      </c>
      <c r="I72" s="118" t="s">
        <v>51</v>
      </c>
      <c r="J72" s="102" t="s">
        <v>2</v>
      </c>
      <c r="K72" s="116" t="s">
        <v>2</v>
      </c>
      <c r="L72" s="116" t="s">
        <v>0</v>
      </c>
      <c r="M72" s="4" t="s">
        <v>1918</v>
      </c>
      <c r="N72" s="121" t="s">
        <v>53</v>
      </c>
      <c r="O72" s="116"/>
    </row>
    <row r="73" spans="1:15" x14ac:dyDescent="0.25">
      <c r="A73" s="116"/>
      <c r="B73" s="116"/>
      <c r="C73" s="127"/>
      <c r="D73" s="87"/>
      <c r="E73" s="87"/>
      <c r="F73" s="5" t="str">
        <f>IF(D73="Amina",A72&amp;"_AZ",IF(D73="Perry",A72&amp;"_PB",IF(D73="Gina",A72&amp;"_GB",IF(D73="Cameron",A72&amp;"_CA",IF(D73="Bruno",A72&amp;"_BDS",IF(D73="Daniel",A72&amp;"_DR",IF(D73="Monet",A72&amp;"_MW","")))))))</f>
        <v/>
      </c>
      <c r="G73" s="88"/>
      <c r="H73" s="88"/>
      <c r="I73" s="118"/>
      <c r="J73" s="102" t="str">
        <f>IF(AND(NOT(OR(G73="",G73="Ø")),H73=""),"In Progress",IF(AND(NOT(OR(H73="Ø",H73="")),NOT(OR(G73="Ø",G73=""))),"Completed",""))</f>
        <v/>
      </c>
      <c r="K73" s="116"/>
      <c r="L73" s="116"/>
      <c r="M73" s="4"/>
      <c r="N73" s="121"/>
      <c r="O73" s="116"/>
    </row>
    <row r="74" spans="1:15" x14ac:dyDescent="0.25">
      <c r="A74" s="174" t="s">
        <v>1919</v>
      </c>
      <c r="B74" s="131" t="s">
        <v>1920</v>
      </c>
      <c r="C74" s="124"/>
      <c r="D74" s="87" t="s">
        <v>161</v>
      </c>
      <c r="E74" s="87" t="s">
        <v>24</v>
      </c>
      <c r="F74" s="5" t="str">
        <f>IF(D74="Amina",A74&amp;"_AZ",IF(D74="Perry",A74&amp;"_PB",IF(D74="Gina",A74&amp;"_GB",IF(D74="Cameron",A74&amp;"_CA",IF(D74="Bruno",A74&amp;"_BDS",IF(D74="Daniel",A74&amp;"_DR",IF(D74="Monet",A74&amp;"_MW","")))))))</f>
        <v>2017-04-19_G-037_BDS</v>
      </c>
      <c r="G74" s="88">
        <v>42893</v>
      </c>
      <c r="H74" s="88">
        <v>42894</v>
      </c>
      <c r="I74" s="133">
        <v>42899</v>
      </c>
      <c r="J74" s="87" t="s">
        <v>0</v>
      </c>
      <c r="K74" s="124" t="s">
        <v>0</v>
      </c>
      <c r="L74" s="124" t="s">
        <v>0</v>
      </c>
      <c r="M74" s="4" t="s">
        <v>1901</v>
      </c>
      <c r="N74" s="135" t="s">
        <v>25</v>
      </c>
      <c r="O74" s="124" t="s">
        <v>1921</v>
      </c>
    </row>
    <row r="75" spans="1:15" x14ac:dyDescent="0.25">
      <c r="A75" s="175"/>
      <c r="B75" s="141"/>
      <c r="C75" s="128"/>
      <c r="D75" s="87" t="s">
        <v>187</v>
      </c>
      <c r="E75" s="87" t="s">
        <v>1379</v>
      </c>
      <c r="F75" s="5" t="str">
        <f>IF(D75="Amina",A74&amp;"_AZ",IF(D75="Perry",A74&amp;"_PB",IF(D75="Gina",A74&amp;"_GB",IF(D75="Cameron",A74&amp;"_CA",IF(D75="Bruno",A74&amp;"_BDS",IF(D75="Daniel",A74&amp;"_DR",IF(D75="Monet",A74&amp;"_MW","")))))))</f>
        <v>2017-04-19_G-037_MW</v>
      </c>
      <c r="G75" s="88">
        <v>42894</v>
      </c>
      <c r="H75" s="88">
        <v>42894</v>
      </c>
      <c r="I75" s="142"/>
      <c r="J75" s="87" t="s">
        <v>0</v>
      </c>
      <c r="K75" s="128"/>
      <c r="L75" s="128"/>
      <c r="M75" s="4"/>
      <c r="N75" s="139"/>
      <c r="O75" s="128"/>
    </row>
    <row r="76" spans="1:15" x14ac:dyDescent="0.25">
      <c r="A76" s="122" t="s">
        <v>1922</v>
      </c>
      <c r="B76" s="117" t="s">
        <v>1923</v>
      </c>
      <c r="C76" s="116"/>
      <c r="D76" s="87" t="s">
        <v>50</v>
      </c>
      <c r="E76" s="87"/>
      <c r="F76" s="5" t="str">
        <f>IF(D76="Amina",A76&amp;"_AZ",IF(D76="Perry",A76&amp;"_PB",IF(D76="Gina",A76&amp;"_GB",IF(D76="Cameron",A76&amp;"_CA",IF(D76="Bruno",A76&amp;"_BDS",IF(D76="Daniel",A76&amp;"_DR",IF(D76="Monet",A76&amp;"_MW","")))))))</f>
        <v/>
      </c>
      <c r="G76" s="88"/>
      <c r="H76" s="88" t="s">
        <v>51</v>
      </c>
      <c r="I76" s="118" t="s">
        <v>51</v>
      </c>
      <c r="J76" s="87" t="s">
        <v>1</v>
      </c>
      <c r="K76" s="116" t="s">
        <v>1</v>
      </c>
      <c r="L76" s="116" t="str">
        <f>IF(K76="Untraceable","Ignore",IF(K76="Incomplete","Ignore",IF(K76="Other","Ignore","")))</f>
        <v>Ignore</v>
      </c>
      <c r="M76" s="6"/>
      <c r="N76" s="121" t="s">
        <v>53</v>
      </c>
      <c r="O76" s="116"/>
    </row>
    <row r="77" spans="1:15" x14ac:dyDescent="0.25">
      <c r="A77" s="116"/>
      <c r="B77" s="116"/>
      <c r="C77" s="116"/>
      <c r="D77" s="87"/>
      <c r="E77" s="87"/>
      <c r="F77" s="5" t="str">
        <f>IF(D77="Amina",A76&amp;"_AZ",IF(D77="Perry",A76&amp;"_PB",IF(D77="Gina",A76&amp;"_GB",IF(D77="Cameron",A76&amp;"_CA",IF(D77="Bruno",A76&amp;"_BDS",IF(D77="Daniel",A76&amp;"_DR",IF(D77="Monet",A76&amp;"_MW","")))))))</f>
        <v/>
      </c>
      <c r="G77" s="88"/>
      <c r="H77" s="87"/>
      <c r="I77" s="118"/>
      <c r="J77" s="87" t="str">
        <f>IF(AND(NOT(OR(G77="",G77="Ø")),H77=""),"In Progress",IF(AND(NOT(OR(H77="Ø",H77="")),NOT(OR(G77="Ø",G77=""))),"Completed",""))</f>
        <v/>
      </c>
      <c r="K77" s="116"/>
      <c r="L77" s="116"/>
      <c r="M77" s="6"/>
      <c r="N77" s="121"/>
      <c r="O77" s="116"/>
    </row>
    <row r="78" spans="1:15" x14ac:dyDescent="0.25">
      <c r="A78" s="122" t="s">
        <v>1924</v>
      </c>
      <c r="B78" s="117" t="s">
        <v>1925</v>
      </c>
      <c r="C78" s="116"/>
      <c r="D78" s="87" t="s">
        <v>113</v>
      </c>
      <c r="E78" s="87" t="s">
        <v>24</v>
      </c>
      <c r="F78" s="5" t="str">
        <f>IF(D78="Amina",A78&amp;"_AZ",IF(D78="Perry",A78&amp;"_PB",IF(D78="Gina",A78&amp;"_GB",IF(D78="Cameron",A78&amp;"_CA",IF(D78="Bruno",A78&amp;"_BDS",IF(D78="Daniel",A78&amp;"_DR",IF(D78="Monet",A78&amp;"_MW","")))))))</f>
        <v>2017-04-19_R-002_DR</v>
      </c>
      <c r="G78" s="88">
        <v>42893</v>
      </c>
      <c r="H78" s="88" t="s">
        <v>51</v>
      </c>
      <c r="I78" s="118" t="s">
        <v>51</v>
      </c>
      <c r="J78" s="87" t="s">
        <v>2</v>
      </c>
      <c r="K78" s="116" t="s">
        <v>2</v>
      </c>
      <c r="L78" s="116" t="s">
        <v>1</v>
      </c>
      <c r="M78" s="4" t="s">
        <v>1926</v>
      </c>
      <c r="N78" s="121" t="s">
        <v>53</v>
      </c>
      <c r="O78" s="116"/>
    </row>
    <row r="79" spans="1:15" x14ac:dyDescent="0.25">
      <c r="A79" s="116"/>
      <c r="B79" s="116"/>
      <c r="C79" s="116"/>
      <c r="D79" s="87"/>
      <c r="E79" s="87"/>
      <c r="F79" s="5" t="str">
        <f>IF(D79="Amina",A78&amp;"_AZ",IF(D79="Perry",A78&amp;"_PB",IF(D79="Gina",A78&amp;"_GB",IF(D79="Cameron",A78&amp;"_CA",IF(D79="Bruno",A78&amp;"_BDS",IF(D79="Daniel",A78&amp;"_DR",IF(D79="Monet",A78&amp;"_MW","")))))))</f>
        <v/>
      </c>
      <c r="G79" s="88"/>
      <c r="H79" s="88"/>
      <c r="I79" s="118"/>
      <c r="J79" s="87" t="str">
        <f>IF(AND(NOT(OR(G79="",G79="Ø")),H79=""),"In Progress",IF(AND(NOT(OR(H79="Ø",H79="")),NOT(OR(G79="Ø",G79=""))),"Completed",""))</f>
        <v/>
      </c>
      <c r="K79" s="116"/>
      <c r="L79" s="116"/>
      <c r="M79" s="4"/>
      <c r="N79" s="121"/>
      <c r="O79" s="116"/>
    </row>
    <row r="80" spans="1:15" x14ac:dyDescent="0.25">
      <c r="A80" s="122" t="s">
        <v>1927</v>
      </c>
      <c r="B80" s="117" t="s">
        <v>1928</v>
      </c>
      <c r="C80" s="116"/>
      <c r="D80" s="87" t="s">
        <v>32</v>
      </c>
      <c r="E80" s="87" t="s">
        <v>24</v>
      </c>
      <c r="F80" s="5" t="str">
        <f>IF(D80="Amina",A80&amp;"_AZ",IF(D80="Perry",A80&amp;"_PB",IF(D80="Gina",A80&amp;"_GB",IF(D80="Cameron",A80&amp;"_CA",IF(D80="Bruno",A80&amp;"_BDS",IF(D80="Daniel",A80&amp;"_DR",IF(D80="Monet",A80&amp;"_MW","")))))))</f>
        <v>2017-04-19_R-003_AZ</v>
      </c>
      <c r="G80" s="88">
        <v>42894</v>
      </c>
      <c r="H80" s="88">
        <v>42894</v>
      </c>
      <c r="I80" s="118">
        <v>42901</v>
      </c>
      <c r="J80" s="87" t="str">
        <f>IF(AND(NOT(OR(G80="",G80="Ø")),H80=""),"In Progress",IF(AND(NOT(OR(H80="Ø",H80="")),NOT(OR(G80="Ø",G80=""))),"Completed",""))</f>
        <v>Completed</v>
      </c>
      <c r="K80" s="116" t="s">
        <v>0</v>
      </c>
      <c r="L80" s="116" t="s">
        <v>0</v>
      </c>
      <c r="M80" s="4" t="s">
        <v>1929</v>
      </c>
      <c r="N80" s="121" t="s">
        <v>25</v>
      </c>
      <c r="O80" s="116" t="s">
        <v>1930</v>
      </c>
    </row>
    <row r="81" spans="1:15" x14ac:dyDescent="0.25">
      <c r="A81" s="116"/>
      <c r="B81" s="116"/>
      <c r="C81" s="116"/>
      <c r="D81" s="87" t="s">
        <v>161</v>
      </c>
      <c r="E81" s="87" t="s">
        <v>24</v>
      </c>
      <c r="F81" s="5" t="str">
        <f>IF(D81="Amina",A80&amp;"_AZ",IF(D81="Perry",A80&amp;"_PB",IF(D81="Gina",A80&amp;"_GB",IF(D81="Cameron",A80&amp;"_CA",IF(D81="Bruno",A80&amp;"_BDS",IF(D81="Daniel",A80&amp;"_DR",IF(D81="Monet",A80&amp;"_MW","")))))))</f>
        <v>2017-04-19_R-003_BDS</v>
      </c>
      <c r="G81" s="88">
        <v>42900</v>
      </c>
      <c r="H81" s="89">
        <v>42901</v>
      </c>
      <c r="I81" s="118"/>
      <c r="J81" s="87" t="s">
        <v>0</v>
      </c>
      <c r="K81" s="116"/>
      <c r="L81" s="116"/>
      <c r="M81" s="4" t="s">
        <v>1931</v>
      </c>
      <c r="N81" s="121"/>
      <c r="O81" s="116"/>
    </row>
    <row r="82" spans="1:15" x14ac:dyDescent="0.25">
      <c r="A82" s="122" t="s">
        <v>1932</v>
      </c>
      <c r="B82" s="117" t="s">
        <v>1933</v>
      </c>
      <c r="C82" s="116"/>
      <c r="D82" s="87" t="s">
        <v>23</v>
      </c>
      <c r="E82" s="87"/>
      <c r="F82" s="5" t="str">
        <f t="shared" ref="F82:F88" si="0">IF(D82="Amina",A82&amp;"_AZ",IF(D82="Perry",A82&amp;"_PB",IF(D82="Gina",A82&amp;"_GB",IF(D82="Cameron",A82&amp;"_CA",IF(D82="Bruno",A82&amp;"_BDS",IF(D82="Daniel",A82&amp;"_DR",IF(D82="Monet",A82&amp;"_MW","")))))))</f>
        <v>2017-04-19_R-004_CA</v>
      </c>
      <c r="G82" s="88"/>
      <c r="H82" s="89" t="s">
        <v>51</v>
      </c>
      <c r="I82" s="118" t="s">
        <v>51</v>
      </c>
      <c r="J82" s="87" t="s">
        <v>1</v>
      </c>
      <c r="K82" s="116" t="s">
        <v>1</v>
      </c>
      <c r="L82" s="116" t="str">
        <f>IF(K82="Untraceable","Ignore",IF(K82="Incomplete","Ignore",IF(K82="Other","Ignore","")))</f>
        <v>Ignore</v>
      </c>
      <c r="M82" s="4" t="s">
        <v>1934</v>
      </c>
      <c r="N82" s="121" t="s">
        <v>53</v>
      </c>
      <c r="O82" s="116"/>
    </row>
    <row r="83" spans="1:15" x14ac:dyDescent="0.25">
      <c r="A83" s="116"/>
      <c r="B83" s="116"/>
      <c r="C83" s="116"/>
      <c r="D83" s="87"/>
      <c r="E83" s="87"/>
      <c r="F83" s="5" t="str">
        <f t="shared" si="0"/>
        <v/>
      </c>
      <c r="G83" s="88"/>
      <c r="H83" s="88"/>
      <c r="I83" s="118"/>
      <c r="J83" s="87" t="str">
        <f>IF(AND(NOT(OR(G83="",G83="Ø")),H83=""),"In Progress",IF(AND(NOT(OR(H83="Ø",H83="")),NOT(OR(G83="Ø",G83=""))),"Completed",""))</f>
        <v/>
      </c>
      <c r="K83" s="116"/>
      <c r="L83" s="116"/>
      <c r="M83" s="4"/>
      <c r="N83" s="121"/>
      <c r="O83" s="116"/>
    </row>
    <row r="84" spans="1:15" x14ac:dyDescent="0.25">
      <c r="A84" s="122" t="s">
        <v>1935</v>
      </c>
      <c r="B84" s="117" t="s">
        <v>1936</v>
      </c>
      <c r="C84" s="116"/>
      <c r="D84" s="87" t="s">
        <v>32</v>
      </c>
      <c r="E84" s="87" t="s">
        <v>24</v>
      </c>
      <c r="F84" s="5" t="str">
        <f t="shared" si="0"/>
        <v>2017-04-19_R-005_AZ</v>
      </c>
      <c r="G84" s="88">
        <v>42894</v>
      </c>
      <c r="H84" s="88" t="s">
        <v>51</v>
      </c>
      <c r="I84" s="133" t="s">
        <v>51</v>
      </c>
      <c r="J84" s="87" t="s">
        <v>2</v>
      </c>
      <c r="K84" s="116" t="s">
        <v>2</v>
      </c>
      <c r="L84" s="124" t="s">
        <v>1</v>
      </c>
      <c r="M84" s="4" t="s">
        <v>1937</v>
      </c>
      <c r="N84" s="121" t="s">
        <v>53</v>
      </c>
      <c r="O84" s="124"/>
    </row>
    <row r="85" spans="1:15" x14ac:dyDescent="0.25">
      <c r="A85" s="116"/>
      <c r="B85" s="116"/>
      <c r="C85" s="116"/>
      <c r="D85" s="87"/>
      <c r="E85" s="87"/>
      <c r="F85" s="5" t="str">
        <f t="shared" si="0"/>
        <v/>
      </c>
      <c r="G85" s="88"/>
      <c r="H85" s="88"/>
      <c r="I85" s="134"/>
      <c r="J85" s="87" t="str">
        <f>IF(AND(NOT(OR(G85="",G85="Ø")),H85=""),"In Progress",IF(AND(NOT(OR(H85="Ø",H85="")),NOT(OR(G85="Ø",G85=""))),"Completed",""))</f>
        <v/>
      </c>
      <c r="K85" s="116"/>
      <c r="L85" s="125"/>
      <c r="M85" s="4"/>
      <c r="N85" s="121"/>
      <c r="O85" s="125"/>
    </row>
    <row r="86" spans="1:15" x14ac:dyDescent="0.25">
      <c r="A86" s="122" t="s">
        <v>1938</v>
      </c>
      <c r="B86" s="117" t="s">
        <v>1939</v>
      </c>
      <c r="C86" s="116"/>
      <c r="D86" s="87" t="s">
        <v>32</v>
      </c>
      <c r="E86" s="87" t="s">
        <v>24</v>
      </c>
      <c r="F86" s="5" t="str">
        <f t="shared" si="0"/>
        <v>2017-04-19_R-006_AZ</v>
      </c>
      <c r="G86" s="88">
        <v>42894</v>
      </c>
      <c r="H86" s="88" t="s">
        <v>51</v>
      </c>
      <c r="I86" s="133" t="s">
        <v>51</v>
      </c>
      <c r="J86" s="87" t="s">
        <v>2</v>
      </c>
      <c r="K86" s="116" t="s">
        <v>2</v>
      </c>
      <c r="L86" s="124" t="s">
        <v>1</v>
      </c>
      <c r="M86" s="4" t="s">
        <v>1937</v>
      </c>
      <c r="N86" s="121" t="s">
        <v>53</v>
      </c>
      <c r="O86" s="124"/>
    </row>
    <row r="87" spans="1:15" x14ac:dyDescent="0.25">
      <c r="A87" s="116"/>
      <c r="B87" s="116"/>
      <c r="C87" s="116"/>
      <c r="D87" s="87"/>
      <c r="E87" s="87"/>
      <c r="F87" s="5" t="str">
        <f t="shared" si="0"/>
        <v/>
      </c>
      <c r="G87" s="88"/>
      <c r="H87" s="88"/>
      <c r="I87" s="134"/>
      <c r="J87" s="87" t="str">
        <f>IF(AND(NOT(OR(G87="",G87="Ø")),H87=""),"In Progress",IF(AND(NOT(OR(H87="Ø",H87="")),NOT(OR(G87="Ø",G87=""))),"Completed",""))</f>
        <v/>
      </c>
      <c r="K87" s="116"/>
      <c r="L87" s="125"/>
      <c r="M87" s="4"/>
      <c r="N87" s="121"/>
      <c r="O87" s="125"/>
    </row>
    <row r="88" spans="1:15" x14ac:dyDescent="0.25">
      <c r="A88" s="122" t="s">
        <v>1940</v>
      </c>
      <c r="B88" s="117" t="s">
        <v>1941</v>
      </c>
      <c r="C88" s="116"/>
      <c r="D88" s="87" t="s">
        <v>32</v>
      </c>
      <c r="E88" s="87" t="s">
        <v>24</v>
      </c>
      <c r="F88" s="5" t="str">
        <f t="shared" si="0"/>
        <v>2017-04-19_G-038_AZ</v>
      </c>
      <c r="G88" s="88">
        <v>42895</v>
      </c>
      <c r="H88" s="88">
        <v>42898</v>
      </c>
      <c r="I88" s="118">
        <v>42906</v>
      </c>
      <c r="J88" s="87" t="s">
        <v>0</v>
      </c>
      <c r="K88" s="116" t="s">
        <v>0</v>
      </c>
      <c r="L88" s="116" t="s">
        <v>0</v>
      </c>
      <c r="M88" s="4"/>
      <c r="N88" s="121" t="s">
        <v>25</v>
      </c>
      <c r="O88" s="116" t="s">
        <v>1942</v>
      </c>
    </row>
    <row r="89" spans="1:15" x14ac:dyDescent="0.25">
      <c r="A89" s="116"/>
      <c r="B89" s="116"/>
      <c r="C89" s="116"/>
      <c r="D89" s="87" t="s">
        <v>27</v>
      </c>
      <c r="E89" s="87" t="s">
        <v>1399</v>
      </c>
      <c r="F89" s="5" t="str">
        <f>IF(D89="Amina",A88&amp;"_AZ",IF(D89="Perry",A88&amp;"_PB",IF(D89="Gina",A88&amp;"_GB",IF(D89="Cameron",A88&amp;"_CA",IF(D89="Bruno",A88&amp;"_BDS",IF(D89="Daniel",A88&amp;"_DR",IF(D89="Monet",A88&amp;"_MW","")))))))</f>
        <v>2017-04-19_G-038_GB</v>
      </c>
      <c r="G89" s="88">
        <v>42898</v>
      </c>
      <c r="H89" s="88">
        <v>42899</v>
      </c>
      <c r="I89" s="118"/>
      <c r="J89" s="87" t="str">
        <f>IF(AND(NOT(OR(G89="",G89="Ø")),H89=""),"In Progress",IF(AND(NOT(OR(H89="Ø",H89="")),NOT(OR(G89="Ø",G89=""))),"Completed",""))</f>
        <v>Completed</v>
      </c>
      <c r="K89" s="116"/>
      <c r="L89" s="116"/>
      <c r="M89" s="4"/>
      <c r="N89" s="121"/>
      <c r="O89" s="116"/>
    </row>
    <row r="90" spans="1:15" x14ac:dyDescent="0.25">
      <c r="A90" s="122" t="s">
        <v>1943</v>
      </c>
      <c r="B90" s="117" t="s">
        <v>1944</v>
      </c>
      <c r="C90" s="116"/>
      <c r="D90" s="87" t="s">
        <v>23</v>
      </c>
      <c r="E90" s="87" t="s">
        <v>24</v>
      </c>
      <c r="F90" s="5" t="str">
        <f>IF(D90="Amina",A90&amp;"_AZ",IF(D90="Perry",A90&amp;"_PB",IF(D90="Gina",A90&amp;"_GB",IF(D90="Cameron",A90&amp;"_CA",IF(D90="Bruno",A90&amp;"_BDS",IF(D90="Daniel",A90&amp;"_DR",IF(D90="Monet",A90&amp;"_MW","")))))))</f>
        <v>2017-04-19_G-039_CA</v>
      </c>
      <c r="G90" s="88">
        <v>42894</v>
      </c>
      <c r="H90" s="88" t="s">
        <v>51</v>
      </c>
      <c r="I90" s="118" t="s">
        <v>51</v>
      </c>
      <c r="J90" s="87" t="s">
        <v>1</v>
      </c>
      <c r="K90" s="116" t="s">
        <v>1</v>
      </c>
      <c r="L90" s="116" t="str">
        <f>IF(K90="Untraceable","Ignore",IF(K90="Incomplete","Ignore",IF(K90="Other","Ignore","")))</f>
        <v>Ignore</v>
      </c>
      <c r="M90" s="4"/>
      <c r="N90" s="121" t="s">
        <v>53</v>
      </c>
      <c r="O90" s="116"/>
    </row>
    <row r="91" spans="1:15" x14ac:dyDescent="0.25">
      <c r="A91" s="116"/>
      <c r="B91" s="116"/>
      <c r="C91" s="116"/>
      <c r="D91" s="87"/>
      <c r="E91" s="87"/>
      <c r="F91" s="5" t="str">
        <f>IF(D91="Amina",A90&amp;"_AZ",IF(D91="Perry",A90&amp;"_PB",IF(D91="Gina",A90&amp;"_GB",IF(D91="Cameron",A90&amp;"_CA",IF(D91="Bruno",A90&amp;"_BDS",IF(D91="Daniel",A90&amp;"_DR",IF(D91="Monet",A90&amp;"_MW","")))))))</f>
        <v/>
      </c>
      <c r="G91" s="88"/>
      <c r="H91" s="88"/>
      <c r="I91" s="118"/>
      <c r="J91" s="87" t="str">
        <f>IF(AND(NOT(OR(G91="",G91="Ø")),H91=""),"In Progress",IF(AND(NOT(OR(H91="Ø",H91="")),NOT(OR(G91="Ø",G91=""))),"Completed",""))</f>
        <v/>
      </c>
      <c r="K91" s="116"/>
      <c r="L91" s="116"/>
      <c r="M91" s="4"/>
      <c r="N91" s="121"/>
      <c r="O91" s="116"/>
    </row>
    <row r="92" spans="1:15" x14ac:dyDescent="0.25">
      <c r="A92" s="122" t="s">
        <v>1945</v>
      </c>
      <c r="B92" s="117" t="s">
        <v>1946</v>
      </c>
      <c r="C92" s="116"/>
      <c r="D92" s="87" t="s">
        <v>32</v>
      </c>
      <c r="E92" s="87" t="s">
        <v>24</v>
      </c>
      <c r="F92" s="5" t="s">
        <v>1947</v>
      </c>
      <c r="G92" s="88">
        <v>42895</v>
      </c>
      <c r="H92" s="88">
        <v>42898</v>
      </c>
      <c r="I92" s="118">
        <v>42901</v>
      </c>
      <c r="J92" s="87" t="s">
        <v>0</v>
      </c>
      <c r="K92" s="116" t="s">
        <v>0</v>
      </c>
      <c r="L92" s="116" t="s">
        <v>0</v>
      </c>
      <c r="M92" s="4"/>
      <c r="N92" s="121" t="s">
        <v>25</v>
      </c>
      <c r="O92" s="116" t="s">
        <v>1948</v>
      </c>
    </row>
    <row r="93" spans="1:15" x14ac:dyDescent="0.25">
      <c r="A93" s="116"/>
      <c r="B93" s="116"/>
      <c r="C93" s="116"/>
      <c r="D93" s="87" t="s">
        <v>161</v>
      </c>
      <c r="E93" s="87" t="s">
        <v>1399</v>
      </c>
      <c r="F93" s="5" t="str">
        <f>IF(D93="Amina",A92&amp;"_AZ",IF(D93="Perry",A92&amp;"_PB",IF(D93="Gina",A92&amp;"_GB",IF(D93="Cameron",A92&amp;"_CA",IF(D93="Bruno",A92&amp;"_BDS",IF(D93="Daniel",A92&amp;"_DR",IF(D93="Monet",A92&amp;"_MW","")))))))</f>
        <v>2017-04-19_G-040_BDS</v>
      </c>
      <c r="G93" s="88">
        <v>42899</v>
      </c>
      <c r="H93" s="88">
        <v>42899</v>
      </c>
      <c r="I93" s="118"/>
      <c r="J93" s="87" t="s">
        <v>0</v>
      </c>
      <c r="K93" s="116"/>
      <c r="L93" s="116"/>
      <c r="M93" s="4" t="s">
        <v>1949</v>
      </c>
      <c r="N93" s="121"/>
      <c r="O93" s="116"/>
    </row>
    <row r="94" spans="1:15" x14ac:dyDescent="0.25">
      <c r="A94" s="176" t="s">
        <v>1950</v>
      </c>
      <c r="B94" s="117" t="s">
        <v>1951</v>
      </c>
      <c r="C94" s="116"/>
      <c r="D94" s="87" t="s">
        <v>161</v>
      </c>
      <c r="E94" s="87" t="s">
        <v>1399</v>
      </c>
      <c r="F94" s="5" t="s">
        <v>1952</v>
      </c>
      <c r="G94" s="88">
        <v>42895</v>
      </c>
      <c r="H94" s="88" t="s">
        <v>51</v>
      </c>
      <c r="I94" s="118" t="s">
        <v>51</v>
      </c>
      <c r="J94" s="87" t="s">
        <v>2</v>
      </c>
      <c r="K94" s="116" t="s">
        <v>2</v>
      </c>
      <c r="L94" s="116" t="s">
        <v>0</v>
      </c>
      <c r="M94" s="4" t="s">
        <v>1953</v>
      </c>
      <c r="N94" s="121" t="s">
        <v>53</v>
      </c>
      <c r="O94" s="116"/>
    </row>
    <row r="95" spans="1:15" x14ac:dyDescent="0.25">
      <c r="A95" s="177"/>
      <c r="B95" s="116"/>
      <c r="C95" s="116"/>
      <c r="D95" s="87"/>
      <c r="E95" s="87"/>
      <c r="F95" s="5" t="str">
        <f>IF(D95="Amina",A94&amp;"_AZ",IF(D95="Perry",A94&amp;"_PB",IF(D95="Gina",A94&amp;"_GB",IF(D95="Cameron",A94&amp;"_CA",IF(D95="Bruno",A94&amp;"_BDS",IF(D95="Daniel",A94&amp;"_DR",IF(D95="Monet",A94&amp;"_MW","")))))))</f>
        <v/>
      </c>
      <c r="G95" s="88"/>
      <c r="H95" s="88"/>
      <c r="I95" s="118"/>
      <c r="J95" s="87" t="str">
        <f>IF(AND(NOT(OR(G95="",G95="Ø")),H95=""),"In Progress",IF(AND(NOT(OR(H95="Ø",H95="")),NOT(OR(G95="Ø",G95=""))),"Completed",""))</f>
        <v/>
      </c>
      <c r="K95" s="116"/>
      <c r="L95" s="116"/>
      <c r="M95" s="4"/>
      <c r="N95" s="121"/>
      <c r="O95" s="116"/>
    </row>
    <row r="96" spans="1:15" ht="16.5" customHeight="1" x14ac:dyDescent="0.25">
      <c r="A96" s="122" t="s">
        <v>1954</v>
      </c>
      <c r="B96" s="117" t="s">
        <v>1955</v>
      </c>
      <c r="C96" s="116"/>
      <c r="D96" s="87" t="s">
        <v>113</v>
      </c>
      <c r="E96" s="87" t="s">
        <v>1399</v>
      </c>
      <c r="F96" s="5" t="s">
        <v>1956</v>
      </c>
      <c r="G96" s="88">
        <v>42895</v>
      </c>
      <c r="H96" s="88" t="s">
        <v>51</v>
      </c>
      <c r="I96" s="118" t="s">
        <v>51</v>
      </c>
      <c r="J96" s="87" t="s">
        <v>2</v>
      </c>
      <c r="K96" s="116" t="s">
        <v>2</v>
      </c>
      <c r="L96" s="116" t="s">
        <v>0</v>
      </c>
      <c r="M96" s="8" t="s">
        <v>1957</v>
      </c>
      <c r="N96" s="121" t="s">
        <v>53</v>
      </c>
      <c r="O96" s="116"/>
    </row>
    <row r="97" spans="1:15" x14ac:dyDescent="0.25">
      <c r="A97" s="116"/>
      <c r="B97" s="116"/>
      <c r="C97" s="116"/>
      <c r="D97" s="87"/>
      <c r="E97" s="87"/>
      <c r="F97" s="5" t="str">
        <f>IF(D97="Amina",A96&amp;"_AZ",IF(D97="Perry",A96&amp;"_PB",IF(D97="Gina",A96&amp;"_GB",IF(D97="Cameron",A96&amp;"_CA",IF(D97="Bruno",A96&amp;"_BDS",IF(D97="Daniel",A96&amp;"_DR",IF(D97="Monet",A96&amp;"_MW","")))))))</f>
        <v/>
      </c>
      <c r="G97" s="88"/>
      <c r="H97" s="88"/>
      <c r="I97" s="118"/>
      <c r="J97" s="87" t="str">
        <f>IF(AND(NOT(OR(G97="",G97="Ø")),H97=""),"In Progress",IF(AND(NOT(OR(H97="Ø",H97="")),NOT(OR(G97="Ø",G97=""))),"Completed",""))</f>
        <v/>
      </c>
      <c r="K97" s="116"/>
      <c r="L97" s="116"/>
      <c r="M97" s="4" t="s">
        <v>1958</v>
      </c>
      <c r="N97" s="121"/>
      <c r="O97" s="116"/>
    </row>
    <row r="98" spans="1:15" x14ac:dyDescent="0.25">
      <c r="A98" s="122" t="s">
        <v>1959</v>
      </c>
      <c r="B98" s="117" t="s">
        <v>1960</v>
      </c>
      <c r="C98" s="116"/>
      <c r="D98" s="87" t="s">
        <v>27</v>
      </c>
      <c r="E98" s="87" t="s">
        <v>1399</v>
      </c>
      <c r="F98" s="5" t="str">
        <f>IF(D98="Amina",A98&amp;"_AZ",IF(D98="Perry",A98&amp;"_PB",IF(D98="Gina",A98&amp;"_GB",IF(D98="Cameron",A98&amp;"_CA",IF(D98="Bruno",A98&amp;"_BDS",IF(D98="Daniel",A98&amp;"_DR",IF(D98="Monet",A98&amp;"_MW","")))))))</f>
        <v>2017-04-19_G-043_GB</v>
      </c>
      <c r="G98" s="88">
        <v>42898</v>
      </c>
      <c r="H98" s="88">
        <v>42898</v>
      </c>
      <c r="I98" s="118"/>
      <c r="J98" s="87" t="str">
        <f>IF(AND(NOT(OR(G98="",G98="Ø")),H98=""),"In Progress",IF(AND(NOT(OR(H98="Ø",H98="")),NOT(OR(G98="Ø",G98=""))),"Completed",""))</f>
        <v>Completed</v>
      </c>
      <c r="K98" s="116" t="s">
        <v>2</v>
      </c>
      <c r="L98" s="116" t="s">
        <v>0</v>
      </c>
      <c r="M98" s="4" t="s">
        <v>1961</v>
      </c>
      <c r="N98" s="121" t="s">
        <v>53</v>
      </c>
      <c r="O98" s="116"/>
    </row>
    <row r="99" spans="1:15" x14ac:dyDescent="0.25">
      <c r="A99" s="116"/>
      <c r="B99" s="116"/>
      <c r="C99" s="116"/>
      <c r="D99" s="87" t="s">
        <v>23</v>
      </c>
      <c r="E99" s="87" t="s">
        <v>24</v>
      </c>
      <c r="F99" s="5" t="str">
        <f>IF(D99="Amina",A98&amp;"_AZ",IF(D99="Perry",A98&amp;"_PB",IF(D99="Gina",A98&amp;"_GB",IF(D99="Cameron",A98&amp;"_CA",IF(D99="Bruno",A98&amp;"_BDS",IF(D99="Daniel",A98&amp;"_DR",IF(D99="Monet",A98&amp;"_MW","")))))))</f>
        <v>2017-04-19_G-043_CA</v>
      </c>
      <c r="G99" s="88">
        <v>42899</v>
      </c>
      <c r="H99" s="88" t="s">
        <v>51</v>
      </c>
      <c r="I99" s="118"/>
      <c r="J99" s="87" t="s">
        <v>2</v>
      </c>
      <c r="K99" s="116"/>
      <c r="L99" s="116"/>
      <c r="M99" s="4"/>
      <c r="N99" s="121"/>
      <c r="O99" s="116"/>
    </row>
    <row r="100" spans="1:15" x14ac:dyDescent="0.25">
      <c r="A100" s="122" t="s">
        <v>1962</v>
      </c>
      <c r="B100" s="117" t="s">
        <v>1963</v>
      </c>
      <c r="C100" s="116"/>
      <c r="D100" s="87" t="s">
        <v>187</v>
      </c>
      <c r="E100" s="87" t="s">
        <v>1399</v>
      </c>
      <c r="F100" s="5" t="str">
        <f>IF(D100="Amina",A100&amp;"_AZ",IF(D100="Perry",A100&amp;"_PB",IF(D100="Gina",A100&amp;"_GB",IF(D100="Cameron",A100&amp;"_CA",IF(D100="Bruno",A100&amp;"_BDS",IF(D100="Daniel",A100&amp;"_DR",IF(D100="Monet",A100&amp;"_MW","")))))))</f>
        <v>2017-04-19_G-044_MW</v>
      </c>
      <c r="G100" s="88">
        <v>42898</v>
      </c>
      <c r="H100" s="88" t="s">
        <v>51</v>
      </c>
      <c r="I100" s="118" t="s">
        <v>51</v>
      </c>
      <c r="J100" s="87" t="s">
        <v>2</v>
      </c>
      <c r="K100" s="116" t="s">
        <v>2</v>
      </c>
      <c r="L100" s="116" t="s">
        <v>1</v>
      </c>
      <c r="M100" s="4" t="s">
        <v>1964</v>
      </c>
      <c r="N100" s="121" t="s">
        <v>53</v>
      </c>
      <c r="O100" s="116"/>
    </row>
    <row r="101" spans="1:15" x14ac:dyDescent="0.25">
      <c r="A101" s="116"/>
      <c r="B101" s="116"/>
      <c r="C101" s="116"/>
      <c r="D101" s="87"/>
      <c r="E101" s="87"/>
      <c r="F101" s="5" t="str">
        <f>IF(D101="Amina",A100&amp;"_AZ",IF(D101="Perry",A100&amp;"_PB",IF(D101="Gina",A100&amp;"_GB",IF(D101="Cameron",A100&amp;"_CA",IF(D101="Bruno",A100&amp;"_BDS",IF(D101="Daniel",A100&amp;"_DR",IF(D101="Monet",A100&amp;"_MW","")))))))</f>
        <v/>
      </c>
      <c r="G101" s="88"/>
      <c r="H101" s="88"/>
      <c r="I101" s="118"/>
      <c r="J101" s="87" t="str">
        <f>IF(AND(NOT(OR(G101="",G101="Ø")),H101=""),"In Progress",IF(AND(NOT(OR(H101="Ø",H101="")),NOT(OR(G101="Ø",G101=""))),"Completed",""))</f>
        <v/>
      </c>
      <c r="K101" s="116"/>
      <c r="L101" s="116"/>
      <c r="M101" s="4" t="s">
        <v>1965</v>
      </c>
      <c r="N101" s="121"/>
      <c r="O101" s="116"/>
    </row>
    <row r="102" spans="1:15" x14ac:dyDescent="0.25">
      <c r="A102" s="122" t="s">
        <v>1966</v>
      </c>
      <c r="B102" s="117" t="s">
        <v>1967</v>
      </c>
      <c r="C102" s="116"/>
      <c r="D102" s="87" t="s">
        <v>23</v>
      </c>
      <c r="E102" s="87" t="s">
        <v>24</v>
      </c>
      <c r="F102" s="5" t="str">
        <f>IF(D102="Amina",A102&amp;"_AZ",IF(D102="Perry",A102&amp;"_PB",IF(D102="Gina",A102&amp;"_GB",IF(D102="Cameron",A102&amp;"_CA",IF(D102="Bruno",A102&amp;"_BDS",IF(D102="Daniel",A102&amp;"_DR",IF(D102="Monet",A102&amp;"_MW","")))))))</f>
        <v>2017-04-19_G-045_CA</v>
      </c>
      <c r="G102" s="88">
        <v>42896</v>
      </c>
      <c r="H102" s="88">
        <v>42899</v>
      </c>
      <c r="I102" s="118"/>
      <c r="J102" s="87" t="str">
        <f>IF(AND(NOT(OR(G102="",G102="Ø")),H102=""),"In Progress",IF(AND(NOT(OR(H102="Ø",H102="")),NOT(OR(G102="Ø",G102=""))),"Completed",""))</f>
        <v>Completed</v>
      </c>
      <c r="K102" s="116" t="s">
        <v>0</v>
      </c>
      <c r="L102" s="116" t="s">
        <v>0</v>
      </c>
      <c r="M102" s="4"/>
      <c r="N102" s="121" t="s">
        <v>25</v>
      </c>
      <c r="O102" s="116" t="s">
        <v>1968</v>
      </c>
    </row>
    <row r="103" spans="1:15" x14ac:dyDescent="0.25">
      <c r="A103" s="116"/>
      <c r="B103" s="116"/>
      <c r="C103" s="116"/>
      <c r="D103" s="87" t="s">
        <v>187</v>
      </c>
      <c r="E103" s="87" t="s">
        <v>1399</v>
      </c>
      <c r="F103" s="5" t="str">
        <f>IF(D103="Amina",A102&amp;"_AZ",IF(D103="Perry",A102&amp;"_PB",IF(D103="Gina",A102&amp;"_GB",IF(D103="Cameron",A102&amp;"_CA",IF(D103="Bruno",A102&amp;"_BDS",IF(D103="Daniel",A102&amp;"_DR",IF(D103="Monet",A102&amp;"_MW","")))))))</f>
        <v>2017-04-19_G-045_MW</v>
      </c>
      <c r="G103" s="88">
        <v>42898</v>
      </c>
      <c r="H103" s="88">
        <v>42899</v>
      </c>
      <c r="I103" s="118"/>
      <c r="J103" s="87" t="s">
        <v>0</v>
      </c>
      <c r="K103" s="116"/>
      <c r="L103" s="116"/>
      <c r="M103" s="4"/>
      <c r="N103" s="121"/>
      <c r="O103" s="116"/>
    </row>
    <row r="104" spans="1:15" x14ac:dyDescent="0.25">
      <c r="A104" s="122" t="s">
        <v>1969</v>
      </c>
      <c r="B104" s="117" t="s">
        <v>1970</v>
      </c>
      <c r="C104" s="116"/>
      <c r="D104" s="87" t="s">
        <v>113</v>
      </c>
      <c r="E104" s="87" t="s">
        <v>1399</v>
      </c>
      <c r="F104" s="5" t="s">
        <v>1971</v>
      </c>
      <c r="G104" s="88">
        <v>42898</v>
      </c>
      <c r="H104" s="88" t="s">
        <v>51</v>
      </c>
      <c r="I104" s="118" t="s">
        <v>51</v>
      </c>
      <c r="J104" s="87" t="s">
        <v>2</v>
      </c>
      <c r="K104" s="116" t="s">
        <v>2</v>
      </c>
      <c r="L104" s="116" t="s">
        <v>1</v>
      </c>
      <c r="M104" s="52" t="s">
        <v>1972</v>
      </c>
      <c r="N104" s="121" t="s">
        <v>53</v>
      </c>
      <c r="O104" s="116"/>
    </row>
    <row r="105" spans="1:15" x14ac:dyDescent="0.25">
      <c r="A105" s="116"/>
      <c r="B105" s="116"/>
      <c r="C105" s="116"/>
      <c r="D105" s="87"/>
      <c r="E105" s="87"/>
      <c r="F105" s="5" t="str">
        <f>IF(D105="Amina",A104&amp;"_AZ",IF(D105="Perry",A104&amp;"_PB",IF(D105="Gina",A104&amp;"_GB",IF(D105="Cameron",A104&amp;"_CA",IF(D105="Bruno",A104&amp;"_BDS",IF(D105="Daniel",A104&amp;"_DR",IF(D105="Monet",A104&amp;"_MW","")))))))</f>
        <v/>
      </c>
      <c r="G105" s="88"/>
      <c r="H105" s="88"/>
      <c r="I105" s="118"/>
      <c r="J105" s="87" t="str">
        <f>IF(AND(NOT(OR(G105="",G105="Ø")),H105=""),"In Progress",IF(AND(NOT(OR(H105="Ø",H105="")),NOT(OR(G105="Ø",G105=""))),"Completed",""))</f>
        <v/>
      </c>
      <c r="K105" s="116"/>
      <c r="L105" s="116"/>
      <c r="M105" s="4" t="s">
        <v>1973</v>
      </c>
      <c r="N105" s="121"/>
      <c r="O105" s="116"/>
    </row>
    <row r="106" spans="1:15" x14ac:dyDescent="0.25">
      <c r="A106" s="122" t="s">
        <v>1974</v>
      </c>
      <c r="B106" s="117" t="s">
        <v>1975</v>
      </c>
      <c r="C106" s="116"/>
      <c r="D106" s="87" t="s">
        <v>32</v>
      </c>
      <c r="E106" s="87" t="s">
        <v>24</v>
      </c>
      <c r="F106" s="5" t="str">
        <f>IF(D106="Amina",A106&amp;"_AZ",IF(D106="Perry",A106&amp;"_PB",IF(D106="Gina",A106&amp;"_GB",IF(D106="Cameron",A106&amp;"_CA",IF(D106="Bruno",A106&amp;"_BDS",IF(D106="Daniel",A106&amp;"_DR",IF(D106="Monet",A106&amp;"_MW","")))))))</f>
        <v>2017-04-19_G-047_AZ</v>
      </c>
      <c r="G106" s="88">
        <v>42898</v>
      </c>
      <c r="H106" s="88">
        <v>42898</v>
      </c>
      <c r="I106" s="118">
        <v>42902</v>
      </c>
      <c r="J106" s="87" t="s">
        <v>0</v>
      </c>
      <c r="K106" s="116" t="str">
        <f>IF(OR(J106="In Progress",J107="In Progress"),"In Progress",IF(OR(AND(J106="Completed",J107="Untraceable"),AND(J106="Untraceable",J107="Completed")),"Review",IF(OR(AND(J106="Completed",J107="Incomplete"),AND(J106="Incomplete",J107="Completed")),"Review",IF(OR(AND(J106="Completed",J107="Other"),AND(J106="Other",J107="Completed")),"Review",IF(OR(AND(J106="Incomplete",J107="Untraceable"),AND(J106="Untraceable",J107="Incomplete")),"Review",IF(OR(AND(J106="Other",J107="Untraceable"),AND(J106="Untraceable",J107="Other")),"Review",IF(OR(AND(J106="Incomplete",J107="Other"),AND(J106="Other",J107="Incomplete")),"Review",IF(AND(NOT(OR(H106="Ø",H106="")),NOT(OR(H107="Ø",H107="")),I106=""),"In Progress",IF(AND(J106="Untraceable",J107="Untraceable"),"Untraceable",IF(AND(NOT(OR(H106="Ø",H106="")),NOT(OR(H107="Ø",H107="")),NOT(OR(I106="Ø",I106=""))),"Completed",IF(AND(J106="Incomplete",J107="Incomplete"),"Incomplete",IF(AND(J106="Other",J107="Other"),"Other",""))))))))))))</f>
        <v>Completed</v>
      </c>
      <c r="L106" s="116" t="s">
        <v>0</v>
      </c>
      <c r="M106" s="4"/>
      <c r="N106" s="121" t="s">
        <v>25</v>
      </c>
      <c r="O106" s="116" t="s">
        <v>1976</v>
      </c>
    </row>
    <row r="107" spans="1:15" x14ac:dyDescent="0.25">
      <c r="A107" s="116"/>
      <c r="B107" s="116"/>
      <c r="C107" s="116"/>
      <c r="D107" s="87" t="s">
        <v>161</v>
      </c>
      <c r="E107" s="87" t="s">
        <v>1399</v>
      </c>
      <c r="F107" s="5" t="s">
        <v>1977</v>
      </c>
      <c r="G107" s="88">
        <v>42898</v>
      </c>
      <c r="H107" s="88">
        <v>42898</v>
      </c>
      <c r="I107" s="118"/>
      <c r="J107" s="87" t="str">
        <f>IF(AND(NOT(OR(G107="",G107="Ø")),H107=""),"In Progress",IF(AND(NOT(OR(H107="Ø",H107="")),NOT(OR(G107="Ø",G107=""))),"Completed",""))</f>
        <v>Completed</v>
      </c>
      <c r="K107" s="116"/>
      <c r="L107" s="116"/>
      <c r="M107" s="4"/>
      <c r="N107" s="121"/>
      <c r="O107" s="116"/>
    </row>
    <row r="108" spans="1:15" x14ac:dyDescent="0.25">
      <c r="A108" s="122" t="s">
        <v>1978</v>
      </c>
      <c r="B108" s="117" t="s">
        <v>1979</v>
      </c>
      <c r="C108" s="116"/>
      <c r="D108" s="87" t="s">
        <v>32</v>
      </c>
      <c r="E108" s="87" t="s">
        <v>24</v>
      </c>
      <c r="F108" s="5" t="s">
        <v>1980</v>
      </c>
      <c r="G108" s="88">
        <v>42898</v>
      </c>
      <c r="H108" s="88" t="s">
        <v>51</v>
      </c>
      <c r="I108" s="118" t="s">
        <v>51</v>
      </c>
      <c r="J108" s="87" t="s">
        <v>2</v>
      </c>
      <c r="K108" s="116" t="s">
        <v>2</v>
      </c>
      <c r="L108" s="116" t="s">
        <v>0</v>
      </c>
      <c r="M108" s="53" t="s">
        <v>1981</v>
      </c>
      <c r="N108" s="121" t="s">
        <v>53</v>
      </c>
      <c r="O108" s="116"/>
    </row>
    <row r="109" spans="1:15" x14ac:dyDescent="0.25">
      <c r="A109" s="116"/>
      <c r="B109" s="116"/>
      <c r="C109" s="116"/>
      <c r="D109" s="87"/>
      <c r="E109" s="87"/>
      <c r="F109" s="5" t="str">
        <f>IF(D109="Amina",A108&amp;"_AZ",IF(D109="Perry",A108&amp;"_PB",IF(D109="Gina",A108&amp;"_GB",IF(D109="Cameron",A108&amp;"_CA",IF(D109="Bruno",A108&amp;"_BDS",IF(D109="Daniel",A108&amp;"_DR",IF(D109="Monet",A108&amp;"_MW","")))))))</f>
        <v/>
      </c>
      <c r="G109" s="88"/>
      <c r="H109" s="88"/>
      <c r="I109" s="118"/>
      <c r="J109" s="87" t="str">
        <f>IF(AND(NOT(OR(G109="",G109="Ø")),H109=""),"In Progress",IF(AND(NOT(OR(H109="Ø",H109="")),NOT(OR(G109="Ø",G109=""))),"Completed",""))</f>
        <v/>
      </c>
      <c r="K109" s="116"/>
      <c r="L109" s="116"/>
      <c r="M109" s="4"/>
      <c r="N109" s="121"/>
      <c r="O109" s="116"/>
    </row>
    <row r="110" spans="1:15" x14ac:dyDescent="0.25">
      <c r="A110" s="122" t="s">
        <v>1982</v>
      </c>
      <c r="B110" s="117" t="s">
        <v>1983</v>
      </c>
      <c r="C110" s="116"/>
      <c r="D110" s="87" t="s">
        <v>32</v>
      </c>
      <c r="E110" s="87" t="s">
        <v>24</v>
      </c>
      <c r="F110" s="5" t="s">
        <v>1984</v>
      </c>
      <c r="G110" s="88">
        <v>42898</v>
      </c>
      <c r="H110" s="88" t="s">
        <v>51</v>
      </c>
      <c r="I110" s="118" t="s">
        <v>51</v>
      </c>
      <c r="J110" s="87" t="s">
        <v>2</v>
      </c>
      <c r="K110" s="116" t="str">
        <f>IF(OR(J110="In Progress",J111="In Progress"),"In Progress",IF(OR(AND(J110="Completed",J111="Untraceable"),AND(J110="Untraceable",J111="Completed")),"Review",IF(OR(AND(J110="Completed",J111="Incomplete"),AND(J110="Incomplete",J111="Completed")),"Review",IF(OR(AND(J110="Completed",J111="Other"),AND(J110="Other",J111="Completed")),"Review",IF(OR(AND(J110="Incomplete",J111="Untraceable"),AND(J110="Untraceable",J111="Incomplete")),"Review",IF(OR(AND(J110="Other",J111="Untraceable"),AND(J110="Untraceable",J111="Other")),"Review",IF(OR(AND(J110="Incomplete",J111="Other"),AND(J110="Other",J111="Incomplete")),"Review",IF(AND(NOT(OR(H110="Ø",H110="")),NOT(OR(H111="Ø",H111="")),I110=""),"In Progress",IF(AND(J110="Untraceable",J111="Untraceable"),"Untraceable",IF(AND(NOT(OR(H110="Ø",H110="")),NOT(OR(H111="Ø",H111="")),NOT(OR(I110="Ø",I110=""))),"Completed",IF(AND(J110="Incomplete",J111="Incomplete"),"Incomplete",IF(AND(J110="Other",J111="Other"),"Other",""))))))))))))</f>
        <v>Incomplete</v>
      </c>
      <c r="L110" s="116" t="s">
        <v>0</v>
      </c>
      <c r="M110" s="4" t="s">
        <v>1985</v>
      </c>
      <c r="N110" s="121" t="s">
        <v>53</v>
      </c>
      <c r="O110" s="116"/>
    </row>
    <row r="111" spans="1:15" x14ac:dyDescent="0.25">
      <c r="A111" s="116"/>
      <c r="B111" s="116"/>
      <c r="C111" s="116"/>
      <c r="D111" s="87" t="s">
        <v>187</v>
      </c>
      <c r="E111" s="87" t="s">
        <v>1399</v>
      </c>
      <c r="F111" s="5" t="str">
        <f>IF(D111="Amina",A110&amp;"_AZ",IF(D111="Perry",A110&amp;"_PB",IF(D111="Gina",A110&amp;"_GB",IF(D111="Cameron",A110&amp;"_CA",IF(D111="Bruno",A110&amp;"_BDS",IF(D111="Daniel",A110&amp;"_DR",IF(D111="Monet",A110&amp;"_MW","")))))))</f>
        <v>2017-04-19_G-049_MW</v>
      </c>
      <c r="G111" s="88">
        <v>42899</v>
      </c>
      <c r="H111" s="88" t="s">
        <v>51</v>
      </c>
      <c r="I111" s="118"/>
      <c r="J111" s="87" t="s">
        <v>2</v>
      </c>
      <c r="K111" s="116"/>
      <c r="L111" s="116"/>
      <c r="M111" s="4"/>
      <c r="N111" s="121"/>
      <c r="O111" s="116"/>
    </row>
    <row r="112" spans="1:15" x14ac:dyDescent="0.25">
      <c r="A112" s="122" t="s">
        <v>1986</v>
      </c>
      <c r="B112" s="117" t="s">
        <v>1987</v>
      </c>
      <c r="C112" s="116"/>
      <c r="D112" s="87" t="s">
        <v>32</v>
      </c>
      <c r="E112" s="87" t="s">
        <v>24</v>
      </c>
      <c r="F112" s="5" t="s">
        <v>1988</v>
      </c>
      <c r="G112" s="88">
        <v>42900</v>
      </c>
      <c r="H112" s="88" t="s">
        <v>51</v>
      </c>
      <c r="I112" s="118" t="s">
        <v>51</v>
      </c>
      <c r="J112" s="87" t="s">
        <v>2</v>
      </c>
      <c r="K112" s="116" t="s">
        <v>2</v>
      </c>
      <c r="L112" s="116" t="s">
        <v>0</v>
      </c>
      <c r="M112" s="4" t="s">
        <v>1989</v>
      </c>
      <c r="N112" s="121" t="s">
        <v>53</v>
      </c>
      <c r="O112" s="116"/>
    </row>
    <row r="113" spans="1:15" x14ac:dyDescent="0.25">
      <c r="A113" s="116"/>
      <c r="B113" s="116"/>
      <c r="C113" s="116"/>
      <c r="D113" s="87"/>
      <c r="E113" s="87"/>
      <c r="F113" s="5" t="str">
        <f>IF(D113="Amina",A112&amp;"_AZ",IF(D113="Perry",A112&amp;"_PB",IF(D113="Gina",A112&amp;"_GB",IF(D113="Cameron",A112&amp;"_CA",IF(D113="Bruno",A112&amp;"_BDS",IF(D113="Daniel",A112&amp;"_DR",IF(D113="Monet",A112&amp;"_MW","")))))))</f>
        <v/>
      </c>
      <c r="G113" s="88"/>
      <c r="H113" s="88"/>
      <c r="I113" s="118"/>
      <c r="J113" s="87" t="str">
        <f>IF(AND(NOT(OR(G113="",G113="Ø")),H113=""),"In Progress",IF(AND(NOT(OR(H113="Ø",H113="")),NOT(OR(G113="Ø",G113=""))),"Completed",""))</f>
        <v/>
      </c>
      <c r="K113" s="116"/>
      <c r="L113" s="116"/>
      <c r="M113" s="4"/>
      <c r="N113" s="121"/>
      <c r="O113" s="116"/>
    </row>
    <row r="114" spans="1:15" x14ac:dyDescent="0.25">
      <c r="N114"/>
      <c r="O114"/>
    </row>
    <row r="115" spans="1:15" x14ac:dyDescent="0.25">
      <c r="N115"/>
      <c r="O115"/>
    </row>
    <row r="116" spans="1:15" x14ac:dyDescent="0.25">
      <c r="N116"/>
      <c r="O116"/>
    </row>
    <row r="117" spans="1:15" x14ac:dyDescent="0.25">
      <c r="N117"/>
      <c r="O117"/>
    </row>
    <row r="118" spans="1:15" x14ac:dyDescent="0.25">
      <c r="N118"/>
      <c r="O118"/>
    </row>
    <row r="119" spans="1:15" x14ac:dyDescent="0.25">
      <c r="N119"/>
      <c r="O119"/>
    </row>
    <row r="120" spans="1:15" x14ac:dyDescent="0.25">
      <c r="N120"/>
      <c r="O120"/>
    </row>
    <row r="121" spans="1:15" x14ac:dyDescent="0.25">
      <c r="N121"/>
      <c r="O121"/>
    </row>
    <row r="122" spans="1:15" x14ac:dyDescent="0.25">
      <c r="N122"/>
      <c r="O122"/>
    </row>
    <row r="123" spans="1:15" x14ac:dyDescent="0.25">
      <c r="N123"/>
      <c r="O123"/>
    </row>
    <row r="124" spans="1:15" x14ac:dyDescent="0.25">
      <c r="N124"/>
      <c r="O124"/>
    </row>
    <row r="125" spans="1:15" x14ac:dyDescent="0.25">
      <c r="N125"/>
      <c r="O125"/>
    </row>
    <row r="126" spans="1:15" x14ac:dyDescent="0.25">
      <c r="N126"/>
      <c r="O126"/>
    </row>
    <row r="127" spans="1:15" x14ac:dyDescent="0.25">
      <c r="N127"/>
      <c r="O127"/>
    </row>
    <row r="128" spans="1:15" x14ac:dyDescent="0.25">
      <c r="N128"/>
      <c r="O128"/>
    </row>
    <row r="129" spans="14:15" x14ac:dyDescent="0.25">
      <c r="N129"/>
      <c r="O129"/>
    </row>
    <row r="130" spans="14:15" x14ac:dyDescent="0.25">
      <c r="N130"/>
      <c r="O130"/>
    </row>
    <row r="131" spans="14:15" x14ac:dyDescent="0.25">
      <c r="N131"/>
      <c r="O131"/>
    </row>
    <row r="132" spans="14:15" x14ac:dyDescent="0.25">
      <c r="N132"/>
      <c r="O132"/>
    </row>
    <row r="133" spans="14:15" x14ac:dyDescent="0.25">
      <c r="N133"/>
      <c r="O133"/>
    </row>
    <row r="134" spans="14:15" x14ac:dyDescent="0.25">
      <c r="N134"/>
      <c r="O134"/>
    </row>
    <row r="135" spans="14:15" x14ac:dyDescent="0.25">
      <c r="N135"/>
      <c r="O135"/>
    </row>
    <row r="136" spans="14:15" x14ac:dyDescent="0.25">
      <c r="N136"/>
      <c r="O136"/>
    </row>
    <row r="137" spans="14:15" x14ac:dyDescent="0.25">
      <c r="N137"/>
      <c r="O137"/>
    </row>
    <row r="138" spans="14:15" x14ac:dyDescent="0.25">
      <c r="N138"/>
      <c r="O138"/>
    </row>
    <row r="139" spans="14:15" x14ac:dyDescent="0.25">
      <c r="N139"/>
      <c r="O139"/>
    </row>
    <row r="140" spans="14:15" x14ac:dyDescent="0.25">
      <c r="N140"/>
      <c r="O140"/>
    </row>
    <row r="141" spans="14:15" x14ac:dyDescent="0.25">
      <c r="N141"/>
      <c r="O141"/>
    </row>
    <row r="142" spans="14:15" x14ac:dyDescent="0.25">
      <c r="N142"/>
      <c r="O142"/>
    </row>
    <row r="143" spans="14:15" x14ac:dyDescent="0.25">
      <c r="N143"/>
      <c r="O143"/>
    </row>
    <row r="144" spans="14:15" x14ac:dyDescent="0.25">
      <c r="N144"/>
      <c r="O144"/>
    </row>
    <row r="145" spans="14:15" x14ac:dyDescent="0.25">
      <c r="N145"/>
      <c r="O145"/>
    </row>
    <row r="146" spans="14:15" x14ac:dyDescent="0.25">
      <c r="N146"/>
      <c r="O146"/>
    </row>
    <row r="147" spans="14:15" x14ac:dyDescent="0.25">
      <c r="N147"/>
      <c r="O147"/>
    </row>
    <row r="148" spans="14:15" x14ac:dyDescent="0.25">
      <c r="N148"/>
      <c r="O148"/>
    </row>
    <row r="149" spans="14:15" x14ac:dyDescent="0.25">
      <c r="N149"/>
      <c r="O149"/>
    </row>
    <row r="150" spans="14:15" x14ac:dyDescent="0.25">
      <c r="N150"/>
      <c r="O150"/>
    </row>
    <row r="151" spans="14:15" x14ac:dyDescent="0.25">
      <c r="N151"/>
      <c r="O151"/>
    </row>
    <row r="152" spans="14:15" x14ac:dyDescent="0.25">
      <c r="N152"/>
      <c r="O152"/>
    </row>
    <row r="153" spans="14:15" x14ac:dyDescent="0.25">
      <c r="N153"/>
      <c r="O153"/>
    </row>
    <row r="154" spans="14:15" x14ac:dyDescent="0.25">
      <c r="N154"/>
      <c r="O154"/>
    </row>
    <row r="155" spans="14:15" x14ac:dyDescent="0.25">
      <c r="N155"/>
      <c r="O155"/>
    </row>
    <row r="156" spans="14:15" x14ac:dyDescent="0.25">
      <c r="N156"/>
      <c r="O156"/>
    </row>
    <row r="157" spans="14:15" x14ac:dyDescent="0.25">
      <c r="N157"/>
      <c r="O157"/>
    </row>
    <row r="158" spans="14:15" x14ac:dyDescent="0.25">
      <c r="N158"/>
      <c r="O158"/>
    </row>
    <row r="159" spans="14:15" x14ac:dyDescent="0.25">
      <c r="N159"/>
      <c r="O159"/>
    </row>
    <row r="160" spans="14:15" x14ac:dyDescent="0.25">
      <c r="N160"/>
      <c r="O160"/>
    </row>
    <row r="161" spans="14:15" x14ac:dyDescent="0.25">
      <c r="N161"/>
      <c r="O161"/>
    </row>
    <row r="162" spans="14:15" x14ac:dyDescent="0.25">
      <c r="N162"/>
      <c r="O162"/>
    </row>
    <row r="163" spans="14:15" x14ac:dyDescent="0.25">
      <c r="N163"/>
      <c r="O163"/>
    </row>
    <row r="164" spans="14:15" x14ac:dyDescent="0.25">
      <c r="N164"/>
      <c r="O164"/>
    </row>
    <row r="165" spans="14:15" x14ac:dyDescent="0.25">
      <c r="N165"/>
      <c r="O165"/>
    </row>
    <row r="166" spans="14:15" x14ac:dyDescent="0.25">
      <c r="N166"/>
      <c r="O166"/>
    </row>
    <row r="167" spans="14:15" x14ac:dyDescent="0.25">
      <c r="N167"/>
      <c r="O167"/>
    </row>
    <row r="168" spans="14:15" x14ac:dyDescent="0.25">
      <c r="N168"/>
      <c r="O168"/>
    </row>
    <row r="169" spans="14:15" x14ac:dyDescent="0.25">
      <c r="N169"/>
      <c r="O169"/>
    </row>
    <row r="170" spans="14:15" x14ac:dyDescent="0.25">
      <c r="N170"/>
      <c r="O170"/>
    </row>
    <row r="171" spans="14:15" x14ac:dyDescent="0.25">
      <c r="N171"/>
      <c r="O171"/>
    </row>
    <row r="172" spans="14:15" x14ac:dyDescent="0.25">
      <c r="N172"/>
      <c r="O172"/>
    </row>
    <row r="173" spans="14:15" x14ac:dyDescent="0.25">
      <c r="N173"/>
      <c r="O173"/>
    </row>
    <row r="174" spans="14:15" x14ac:dyDescent="0.25">
      <c r="N174"/>
      <c r="O174"/>
    </row>
    <row r="175" spans="14:15" x14ac:dyDescent="0.25">
      <c r="N175"/>
      <c r="O175"/>
    </row>
    <row r="176" spans="14:15" x14ac:dyDescent="0.25">
      <c r="N176"/>
      <c r="O176"/>
    </row>
    <row r="177" spans="14:15" x14ac:dyDescent="0.25">
      <c r="N177"/>
      <c r="O177"/>
    </row>
    <row r="178" spans="14:15" x14ac:dyDescent="0.25">
      <c r="N178"/>
      <c r="O178"/>
    </row>
    <row r="179" spans="14:15" x14ac:dyDescent="0.25">
      <c r="N179"/>
      <c r="O179"/>
    </row>
    <row r="180" spans="14:15" x14ac:dyDescent="0.25">
      <c r="N180"/>
      <c r="O180"/>
    </row>
    <row r="181" spans="14:15" x14ac:dyDescent="0.25">
      <c r="N181"/>
      <c r="O181"/>
    </row>
    <row r="182" spans="14:15" x14ac:dyDescent="0.25">
      <c r="N182"/>
      <c r="O182"/>
    </row>
    <row r="183" spans="14:15" x14ac:dyDescent="0.25">
      <c r="N183"/>
      <c r="O183"/>
    </row>
    <row r="184" spans="14:15" x14ac:dyDescent="0.25">
      <c r="N184"/>
      <c r="O184"/>
    </row>
    <row r="185" spans="14:15" x14ac:dyDescent="0.25">
      <c r="N185"/>
      <c r="O185"/>
    </row>
    <row r="186" spans="14:15" x14ac:dyDescent="0.25">
      <c r="N186"/>
      <c r="O186"/>
    </row>
    <row r="187" spans="14:15" x14ac:dyDescent="0.25">
      <c r="N187"/>
      <c r="O187"/>
    </row>
    <row r="188" spans="14:15" x14ac:dyDescent="0.25">
      <c r="N188"/>
      <c r="O188"/>
    </row>
    <row r="189" spans="14:15" x14ac:dyDescent="0.25">
      <c r="N189"/>
      <c r="O189"/>
    </row>
    <row r="190" spans="14:15" x14ac:dyDescent="0.25">
      <c r="N190"/>
      <c r="O190"/>
    </row>
    <row r="191" spans="14:15" x14ac:dyDescent="0.25">
      <c r="N191"/>
      <c r="O191"/>
    </row>
    <row r="192" spans="14:15" x14ac:dyDescent="0.25">
      <c r="N192"/>
      <c r="O192"/>
    </row>
    <row r="193" spans="14:15" x14ac:dyDescent="0.25">
      <c r="N193"/>
      <c r="O193"/>
    </row>
    <row r="194" spans="14:15" x14ac:dyDescent="0.25">
      <c r="N194"/>
      <c r="O194"/>
    </row>
    <row r="195" spans="14:15" x14ac:dyDescent="0.25">
      <c r="N195"/>
      <c r="O195"/>
    </row>
    <row r="196" spans="14:15" x14ac:dyDescent="0.25">
      <c r="N196"/>
      <c r="O196"/>
    </row>
    <row r="197" spans="14:15" x14ac:dyDescent="0.25">
      <c r="N197"/>
      <c r="O197"/>
    </row>
    <row r="198" spans="14:15" x14ac:dyDescent="0.25">
      <c r="N198"/>
      <c r="O198"/>
    </row>
    <row r="199" spans="14:15" x14ac:dyDescent="0.25">
      <c r="N199"/>
      <c r="O199"/>
    </row>
    <row r="200" spans="14:15" x14ac:dyDescent="0.25">
      <c r="N200"/>
      <c r="O200"/>
    </row>
    <row r="201" spans="14:15" x14ac:dyDescent="0.25">
      <c r="N201"/>
      <c r="O201"/>
    </row>
    <row r="202" spans="14:15" x14ac:dyDescent="0.25">
      <c r="N202"/>
      <c r="O202"/>
    </row>
    <row r="203" spans="14:15" x14ac:dyDescent="0.25">
      <c r="N203"/>
      <c r="O203"/>
    </row>
    <row r="204" spans="14:15" x14ac:dyDescent="0.25">
      <c r="N204"/>
      <c r="O204"/>
    </row>
    <row r="205" spans="14:15" x14ac:dyDescent="0.25">
      <c r="N205"/>
      <c r="O205"/>
    </row>
    <row r="206" spans="14:15" x14ac:dyDescent="0.25">
      <c r="N206"/>
      <c r="O206"/>
    </row>
    <row r="207" spans="14:15" x14ac:dyDescent="0.25">
      <c r="N207"/>
      <c r="O207"/>
    </row>
    <row r="208" spans="14:15" x14ac:dyDescent="0.25">
      <c r="N208"/>
      <c r="O208"/>
    </row>
    <row r="209" spans="14:15" x14ac:dyDescent="0.25">
      <c r="N209"/>
      <c r="O209"/>
    </row>
    <row r="210" spans="14:15" x14ac:dyDescent="0.25">
      <c r="N210"/>
      <c r="O210"/>
    </row>
    <row r="211" spans="14:15" x14ac:dyDescent="0.25">
      <c r="N211"/>
      <c r="O211"/>
    </row>
    <row r="212" spans="14:15" x14ac:dyDescent="0.25">
      <c r="N212"/>
      <c r="O212"/>
    </row>
    <row r="213" spans="14:15" x14ac:dyDescent="0.25">
      <c r="N213"/>
      <c r="O213"/>
    </row>
    <row r="214" spans="14:15" x14ac:dyDescent="0.25">
      <c r="N214"/>
      <c r="O214"/>
    </row>
    <row r="215" spans="14:15" x14ac:dyDescent="0.25">
      <c r="N215"/>
      <c r="O215"/>
    </row>
    <row r="216" spans="14:15" x14ac:dyDescent="0.25">
      <c r="N216"/>
      <c r="O216"/>
    </row>
    <row r="217" spans="14:15" x14ac:dyDescent="0.25">
      <c r="N217"/>
      <c r="O217"/>
    </row>
    <row r="218" spans="14:15" x14ac:dyDescent="0.25">
      <c r="N218"/>
      <c r="O218"/>
    </row>
    <row r="219" spans="14:15" x14ac:dyDescent="0.25">
      <c r="N219"/>
      <c r="O219"/>
    </row>
    <row r="220" spans="14:15" x14ac:dyDescent="0.25">
      <c r="N220"/>
      <c r="O220"/>
    </row>
    <row r="221" spans="14:15" x14ac:dyDescent="0.25">
      <c r="N221"/>
      <c r="O221"/>
    </row>
    <row r="222" spans="14:15" x14ac:dyDescent="0.25">
      <c r="N222"/>
      <c r="O222"/>
    </row>
    <row r="223" spans="14:15" x14ac:dyDescent="0.25">
      <c r="N223"/>
      <c r="O223"/>
    </row>
    <row r="224" spans="14:15" x14ac:dyDescent="0.25">
      <c r="N224"/>
      <c r="O224"/>
    </row>
    <row r="225" spans="14:15" x14ac:dyDescent="0.25">
      <c r="N225"/>
      <c r="O225"/>
    </row>
    <row r="226" spans="14:15" x14ac:dyDescent="0.25">
      <c r="N226"/>
      <c r="O226"/>
    </row>
    <row r="227" spans="14:15" x14ac:dyDescent="0.25">
      <c r="N227"/>
      <c r="O227"/>
    </row>
    <row r="228" spans="14:15" x14ac:dyDescent="0.25">
      <c r="N228"/>
      <c r="O228"/>
    </row>
    <row r="229" spans="14:15" x14ac:dyDescent="0.25">
      <c r="N229"/>
      <c r="O229"/>
    </row>
    <row r="230" spans="14:15" x14ac:dyDescent="0.25">
      <c r="N230"/>
      <c r="O230"/>
    </row>
    <row r="231" spans="14:15" x14ac:dyDescent="0.25">
      <c r="N231"/>
      <c r="O231"/>
    </row>
    <row r="232" spans="14:15" x14ac:dyDescent="0.25">
      <c r="N232"/>
      <c r="O232"/>
    </row>
    <row r="233" spans="14:15" x14ac:dyDescent="0.25">
      <c r="N233"/>
      <c r="O233"/>
    </row>
    <row r="234" spans="14:15" x14ac:dyDescent="0.25">
      <c r="N234"/>
      <c r="O234"/>
    </row>
    <row r="235" spans="14:15" x14ac:dyDescent="0.25">
      <c r="N235"/>
      <c r="O235"/>
    </row>
    <row r="236" spans="14:15" x14ac:dyDescent="0.25">
      <c r="N236"/>
      <c r="O236"/>
    </row>
    <row r="237" spans="14:15" x14ac:dyDescent="0.25">
      <c r="N237"/>
      <c r="O237"/>
    </row>
    <row r="238" spans="14:15" x14ac:dyDescent="0.25">
      <c r="N238"/>
      <c r="O238"/>
    </row>
    <row r="239" spans="14:15" x14ac:dyDescent="0.25">
      <c r="N239"/>
      <c r="O239"/>
    </row>
    <row r="240" spans="14:15" x14ac:dyDescent="0.25">
      <c r="N240"/>
      <c r="O240"/>
    </row>
    <row r="241" spans="14:15" x14ac:dyDescent="0.25">
      <c r="N241"/>
      <c r="O241"/>
    </row>
    <row r="242" spans="14:15" x14ac:dyDescent="0.25">
      <c r="N242"/>
      <c r="O242"/>
    </row>
    <row r="243" spans="14:15" x14ac:dyDescent="0.25">
      <c r="N243"/>
      <c r="O243"/>
    </row>
    <row r="244" spans="14:15" x14ac:dyDescent="0.25">
      <c r="N244"/>
      <c r="O244"/>
    </row>
    <row r="245" spans="14:15" x14ac:dyDescent="0.25">
      <c r="N245"/>
      <c r="O245"/>
    </row>
    <row r="246" spans="14:15" x14ac:dyDescent="0.25">
      <c r="N246"/>
      <c r="O246"/>
    </row>
    <row r="247" spans="14:15" x14ac:dyDescent="0.25">
      <c r="N247"/>
      <c r="O247"/>
    </row>
    <row r="248" spans="14:15" x14ac:dyDescent="0.25">
      <c r="N248"/>
      <c r="O248"/>
    </row>
    <row r="249" spans="14:15" x14ac:dyDescent="0.25">
      <c r="N249"/>
      <c r="O249"/>
    </row>
    <row r="250" spans="14:15" x14ac:dyDescent="0.25">
      <c r="N250"/>
      <c r="O250"/>
    </row>
    <row r="251" spans="14:15" x14ac:dyDescent="0.25">
      <c r="N251"/>
      <c r="O251"/>
    </row>
    <row r="252" spans="14:15" x14ac:dyDescent="0.25">
      <c r="N252"/>
      <c r="O252"/>
    </row>
    <row r="253" spans="14:15" x14ac:dyDescent="0.25">
      <c r="N253"/>
      <c r="O253"/>
    </row>
    <row r="254" spans="14:15" x14ac:dyDescent="0.25">
      <c r="N254"/>
      <c r="O254"/>
    </row>
    <row r="255" spans="14:15" x14ac:dyDescent="0.25">
      <c r="N255"/>
      <c r="O255"/>
    </row>
    <row r="256" spans="14:15" x14ac:dyDescent="0.25">
      <c r="N256"/>
      <c r="O256"/>
    </row>
    <row r="257" spans="14:15" x14ac:dyDescent="0.25">
      <c r="N257"/>
      <c r="O257"/>
    </row>
    <row r="258" spans="14:15" x14ac:dyDescent="0.25">
      <c r="N258"/>
      <c r="O258"/>
    </row>
    <row r="259" spans="14:15" x14ac:dyDescent="0.25">
      <c r="N259"/>
      <c r="O259"/>
    </row>
    <row r="260" spans="14:15" x14ac:dyDescent="0.25">
      <c r="N260"/>
      <c r="O260"/>
    </row>
    <row r="261" spans="14:15" x14ac:dyDescent="0.25">
      <c r="N261"/>
      <c r="O261"/>
    </row>
    <row r="262" spans="14:15" x14ac:dyDescent="0.25">
      <c r="N262"/>
      <c r="O262"/>
    </row>
    <row r="263" spans="14:15" x14ac:dyDescent="0.25">
      <c r="N263"/>
      <c r="O263"/>
    </row>
    <row r="264" spans="14:15" x14ac:dyDescent="0.25">
      <c r="N264"/>
      <c r="O264"/>
    </row>
    <row r="265" spans="14:15" x14ac:dyDescent="0.25">
      <c r="N265"/>
      <c r="O265"/>
    </row>
    <row r="266" spans="14:15" x14ac:dyDescent="0.25">
      <c r="N266"/>
      <c r="O266"/>
    </row>
    <row r="267" spans="14:15" x14ac:dyDescent="0.25">
      <c r="N267"/>
      <c r="O267"/>
    </row>
    <row r="268" spans="14:15" x14ac:dyDescent="0.25">
      <c r="N268"/>
      <c r="O268"/>
    </row>
    <row r="269" spans="14:15" x14ac:dyDescent="0.25">
      <c r="N269"/>
      <c r="O269"/>
    </row>
    <row r="270" spans="14:15" x14ac:dyDescent="0.25">
      <c r="N270"/>
      <c r="O270"/>
    </row>
    <row r="271" spans="14:15" x14ac:dyDescent="0.25">
      <c r="N271"/>
      <c r="O271"/>
    </row>
    <row r="272" spans="14:15" x14ac:dyDescent="0.25">
      <c r="N272"/>
      <c r="O272"/>
    </row>
    <row r="273" spans="14:15" x14ac:dyDescent="0.25">
      <c r="N273"/>
      <c r="O273"/>
    </row>
    <row r="274" spans="14:15" x14ac:dyDescent="0.25">
      <c r="N274"/>
      <c r="O274"/>
    </row>
    <row r="275" spans="14:15" x14ac:dyDescent="0.25">
      <c r="N275"/>
      <c r="O275"/>
    </row>
    <row r="276" spans="14:15" x14ac:dyDescent="0.25">
      <c r="N276"/>
      <c r="O276"/>
    </row>
    <row r="277" spans="14:15" x14ac:dyDescent="0.25">
      <c r="N277"/>
      <c r="O277"/>
    </row>
    <row r="278" spans="14:15" x14ac:dyDescent="0.25">
      <c r="N278"/>
      <c r="O278"/>
    </row>
    <row r="279" spans="14:15" x14ac:dyDescent="0.25">
      <c r="N279"/>
      <c r="O279"/>
    </row>
    <row r="280" spans="14:15" x14ac:dyDescent="0.25">
      <c r="N280"/>
      <c r="O280"/>
    </row>
    <row r="281" spans="14:15" x14ac:dyDescent="0.25">
      <c r="N281"/>
      <c r="O281"/>
    </row>
    <row r="282" spans="14:15" x14ac:dyDescent="0.25">
      <c r="N282"/>
      <c r="O282"/>
    </row>
    <row r="283" spans="14:15" x14ac:dyDescent="0.25">
      <c r="N283"/>
      <c r="O283"/>
    </row>
    <row r="284" spans="14:15" x14ac:dyDescent="0.25">
      <c r="N284"/>
      <c r="O284"/>
    </row>
    <row r="285" spans="14:15" x14ac:dyDescent="0.25">
      <c r="N285"/>
      <c r="O285"/>
    </row>
    <row r="286" spans="14:15" x14ac:dyDescent="0.25">
      <c r="N286"/>
      <c r="O286"/>
    </row>
    <row r="287" spans="14:15" x14ac:dyDescent="0.25">
      <c r="N287"/>
      <c r="O287"/>
    </row>
    <row r="288" spans="14:15" x14ac:dyDescent="0.25">
      <c r="N288"/>
      <c r="O288"/>
    </row>
    <row r="289" spans="14:15" x14ac:dyDescent="0.25">
      <c r="N289"/>
      <c r="O289"/>
    </row>
    <row r="290" spans="14:15" x14ac:dyDescent="0.25">
      <c r="N290"/>
      <c r="O290"/>
    </row>
    <row r="291" spans="14:15" x14ac:dyDescent="0.25">
      <c r="N291"/>
      <c r="O291"/>
    </row>
    <row r="292" spans="14:15" x14ac:dyDescent="0.25">
      <c r="N292"/>
      <c r="O292"/>
    </row>
    <row r="293" spans="14:15" x14ac:dyDescent="0.25">
      <c r="N293"/>
      <c r="O293"/>
    </row>
    <row r="294" spans="14:15" x14ac:dyDescent="0.25">
      <c r="N294"/>
      <c r="O294"/>
    </row>
    <row r="295" spans="14:15" x14ac:dyDescent="0.25">
      <c r="N295"/>
      <c r="O295"/>
    </row>
    <row r="296" spans="14:15" x14ac:dyDescent="0.25">
      <c r="N296"/>
      <c r="O296"/>
    </row>
    <row r="297" spans="14:15" x14ac:dyDescent="0.25">
      <c r="N297"/>
      <c r="O297"/>
    </row>
    <row r="298" spans="14:15" x14ac:dyDescent="0.25">
      <c r="N298"/>
      <c r="O298"/>
    </row>
    <row r="299" spans="14:15" x14ac:dyDescent="0.25">
      <c r="N299"/>
      <c r="O299"/>
    </row>
    <row r="300" spans="14:15" x14ac:dyDescent="0.25">
      <c r="N300"/>
      <c r="O300"/>
    </row>
    <row r="301" spans="14:15" x14ac:dyDescent="0.25">
      <c r="N301"/>
      <c r="O301"/>
    </row>
    <row r="302" spans="14:15" x14ac:dyDescent="0.25">
      <c r="N302"/>
      <c r="O302"/>
    </row>
    <row r="303" spans="14:15" x14ac:dyDescent="0.25">
      <c r="N303"/>
      <c r="O303"/>
    </row>
    <row r="304" spans="14:15" x14ac:dyDescent="0.25">
      <c r="N304"/>
      <c r="O304"/>
    </row>
    <row r="305" spans="14:15" x14ac:dyDescent="0.25">
      <c r="N305"/>
      <c r="O305"/>
    </row>
  </sheetData>
  <autoFilter ref="A1:N109"/>
  <mergeCells count="448">
    <mergeCell ref="A112:A113"/>
    <mergeCell ref="B112:B113"/>
    <mergeCell ref="C112:C113"/>
    <mergeCell ref="I112:I113"/>
    <mergeCell ref="K112:K113"/>
    <mergeCell ref="A96:A97"/>
    <mergeCell ref="I92:I93"/>
    <mergeCell ref="K92:K93"/>
    <mergeCell ref="C96:C97"/>
    <mergeCell ref="I96:I97"/>
    <mergeCell ref="K96:K97"/>
    <mergeCell ref="A98:A99"/>
    <mergeCell ref="B98:B99"/>
    <mergeCell ref="A110:A111"/>
    <mergeCell ref="C110:C111"/>
    <mergeCell ref="I110:I111"/>
    <mergeCell ref="K110:K111"/>
    <mergeCell ref="C100:C101"/>
    <mergeCell ref="K94:K95"/>
    <mergeCell ref="I98:I99"/>
    <mergeCell ref="K98:K99"/>
    <mergeCell ref="C74:C75"/>
    <mergeCell ref="K74:K75"/>
    <mergeCell ref="I74:I75"/>
    <mergeCell ref="A82:A83"/>
    <mergeCell ref="B82:B83"/>
    <mergeCell ref="C82:C83"/>
    <mergeCell ref="A78:A79"/>
    <mergeCell ref="L78:L79"/>
    <mergeCell ref="A80:A81"/>
    <mergeCell ref="B80:B81"/>
    <mergeCell ref="C80:C81"/>
    <mergeCell ref="I80:I81"/>
    <mergeCell ref="K80:K81"/>
    <mergeCell ref="K82:K83"/>
    <mergeCell ref="L82:L83"/>
    <mergeCell ref="L80:L81"/>
    <mergeCell ref="N112:N113"/>
    <mergeCell ref="O112:O113"/>
    <mergeCell ref="K50:K51"/>
    <mergeCell ref="L50:L51"/>
    <mergeCell ref="N50:N51"/>
    <mergeCell ref="O50:O51"/>
    <mergeCell ref="L66:L67"/>
    <mergeCell ref="N66:N67"/>
    <mergeCell ref="N68:N69"/>
    <mergeCell ref="O68:O69"/>
    <mergeCell ref="K70:K71"/>
    <mergeCell ref="L70:L71"/>
    <mergeCell ref="O66:O67"/>
    <mergeCell ref="L58:L59"/>
    <mergeCell ref="K66:K67"/>
    <mergeCell ref="N62:N63"/>
    <mergeCell ref="N64:N65"/>
    <mergeCell ref="L62:L63"/>
    <mergeCell ref="N70:N71"/>
    <mergeCell ref="O70:O71"/>
    <mergeCell ref="K62:K63"/>
    <mergeCell ref="L84:L85"/>
    <mergeCell ref="L86:L87"/>
    <mergeCell ref="O84:O85"/>
    <mergeCell ref="L112:L113"/>
    <mergeCell ref="L38:L39"/>
    <mergeCell ref="N38:N39"/>
    <mergeCell ref="N40:N41"/>
    <mergeCell ref="O40:O41"/>
    <mergeCell ref="A40:A41"/>
    <mergeCell ref="B40:B41"/>
    <mergeCell ref="C40:C41"/>
    <mergeCell ref="O46:O47"/>
    <mergeCell ref="A48:A49"/>
    <mergeCell ref="C48:C49"/>
    <mergeCell ref="A44:A45"/>
    <mergeCell ref="I44:I45"/>
    <mergeCell ref="K44:K45"/>
    <mergeCell ref="A42:A43"/>
    <mergeCell ref="B42:B43"/>
    <mergeCell ref="C42:C43"/>
    <mergeCell ref="I42:I43"/>
    <mergeCell ref="K42:K43"/>
    <mergeCell ref="L42:L43"/>
    <mergeCell ref="L44:L45"/>
    <mergeCell ref="A56:A57"/>
    <mergeCell ref="A64:A65"/>
    <mergeCell ref="B64:B65"/>
    <mergeCell ref="O36:O37"/>
    <mergeCell ref="I28:I29"/>
    <mergeCell ref="A38:A39"/>
    <mergeCell ref="B38:B39"/>
    <mergeCell ref="C38:C39"/>
    <mergeCell ref="I38:I39"/>
    <mergeCell ref="K38:K39"/>
    <mergeCell ref="K40:K41"/>
    <mergeCell ref="I40:I41"/>
    <mergeCell ref="N36:N37"/>
    <mergeCell ref="I36:I37"/>
    <mergeCell ref="L40:L41"/>
    <mergeCell ref="K36:K37"/>
    <mergeCell ref="L36:L37"/>
    <mergeCell ref="O38:O39"/>
    <mergeCell ref="A34:A35"/>
    <mergeCell ref="O34:O35"/>
    <mergeCell ref="B28:B29"/>
    <mergeCell ref="C28:C29"/>
    <mergeCell ref="N34:N35"/>
    <mergeCell ref="K34:K35"/>
    <mergeCell ref="A36:A37"/>
    <mergeCell ref="O32:O33"/>
    <mergeCell ref="N28:N29"/>
    <mergeCell ref="I50:I51"/>
    <mergeCell ref="A52:A53"/>
    <mergeCell ref="B52:B53"/>
    <mergeCell ref="C52:C53"/>
    <mergeCell ref="I52:I53"/>
    <mergeCell ref="K52:K53"/>
    <mergeCell ref="L52:L53"/>
    <mergeCell ref="A54:A55"/>
    <mergeCell ref="B50:B51"/>
    <mergeCell ref="B54:B55"/>
    <mergeCell ref="O56:O57"/>
    <mergeCell ref="C46:C47"/>
    <mergeCell ref="L46:L47"/>
    <mergeCell ref="I48:I49"/>
    <mergeCell ref="K48:K49"/>
    <mergeCell ref="L48:L49"/>
    <mergeCell ref="O58:O59"/>
    <mergeCell ref="I58:I59"/>
    <mergeCell ref="K58:K59"/>
    <mergeCell ref="N56:N57"/>
    <mergeCell ref="N48:N49"/>
    <mergeCell ref="N52:N53"/>
    <mergeCell ref="O48:O49"/>
    <mergeCell ref="O52:O53"/>
    <mergeCell ref="C58:C59"/>
    <mergeCell ref="K56:K57"/>
    <mergeCell ref="L56:L57"/>
    <mergeCell ref="C50:C51"/>
    <mergeCell ref="I54:I55"/>
    <mergeCell ref="C54:C55"/>
    <mergeCell ref="K54:K55"/>
    <mergeCell ref="L54:L55"/>
    <mergeCell ref="N54:N55"/>
    <mergeCell ref="O54:O55"/>
    <mergeCell ref="O42:O43"/>
    <mergeCell ref="N44:N45"/>
    <mergeCell ref="O44:O45"/>
    <mergeCell ref="N46:N47"/>
    <mergeCell ref="O96:O97"/>
    <mergeCell ref="O94:O95"/>
    <mergeCell ref="O82:O83"/>
    <mergeCell ref="O88:O89"/>
    <mergeCell ref="O90:O91"/>
    <mergeCell ref="O92:O93"/>
    <mergeCell ref="O76:O77"/>
    <mergeCell ref="O74:O75"/>
    <mergeCell ref="O86:O87"/>
    <mergeCell ref="O78:O79"/>
    <mergeCell ref="O80:O81"/>
    <mergeCell ref="N80:N81"/>
    <mergeCell ref="N84:N85"/>
    <mergeCell ref="N86:N87"/>
    <mergeCell ref="O72:O73"/>
    <mergeCell ref="N78:N79"/>
    <mergeCell ref="N42:N43"/>
    <mergeCell ref="O60:O61"/>
    <mergeCell ref="O62:O63"/>
    <mergeCell ref="O64:O65"/>
    <mergeCell ref="O110:O111"/>
    <mergeCell ref="A84:A85"/>
    <mergeCell ref="A86:A87"/>
    <mergeCell ref="C84:C85"/>
    <mergeCell ref="C86:C87"/>
    <mergeCell ref="K84:K85"/>
    <mergeCell ref="K86:K87"/>
    <mergeCell ref="B108:B109"/>
    <mergeCell ref="B110:B111"/>
    <mergeCell ref="N100:N101"/>
    <mergeCell ref="A104:A105"/>
    <mergeCell ref="A106:A107"/>
    <mergeCell ref="A108:A109"/>
    <mergeCell ref="B100:B101"/>
    <mergeCell ref="B102:B103"/>
    <mergeCell ref="B104:B105"/>
    <mergeCell ref="B106:B107"/>
    <mergeCell ref="B84:B85"/>
    <mergeCell ref="B92:B93"/>
    <mergeCell ref="B96:B97"/>
    <mergeCell ref="C98:C99"/>
    <mergeCell ref="O106:O107"/>
    <mergeCell ref="O98:O99"/>
    <mergeCell ref="N98:N99"/>
    <mergeCell ref="N102:N103"/>
    <mergeCell ref="N104:N105"/>
    <mergeCell ref="N106:N107"/>
    <mergeCell ref="N108:N109"/>
    <mergeCell ref="C106:C107"/>
    <mergeCell ref="C108:C109"/>
    <mergeCell ref="I100:I101"/>
    <mergeCell ref="I102:I103"/>
    <mergeCell ref="I104:I105"/>
    <mergeCell ref="I106:I107"/>
    <mergeCell ref="I108:I109"/>
    <mergeCell ref="L104:L105"/>
    <mergeCell ref="L106:L107"/>
    <mergeCell ref="L108:L109"/>
    <mergeCell ref="K100:K101"/>
    <mergeCell ref="K104:K105"/>
    <mergeCell ref="K106:K107"/>
    <mergeCell ref="K108:K109"/>
    <mergeCell ref="K102:K103"/>
    <mergeCell ref="L110:L111"/>
    <mergeCell ref="N110:N111"/>
    <mergeCell ref="L100:L101"/>
    <mergeCell ref="O30:O31"/>
    <mergeCell ref="A30:A31"/>
    <mergeCell ref="B30:B31"/>
    <mergeCell ref="C30:C31"/>
    <mergeCell ref="I30:I31"/>
    <mergeCell ref="K30:K31"/>
    <mergeCell ref="L30:L31"/>
    <mergeCell ref="C102:C103"/>
    <mergeCell ref="C104:C105"/>
    <mergeCell ref="O100:O101"/>
    <mergeCell ref="O102:O103"/>
    <mergeCell ref="O104:O105"/>
    <mergeCell ref="A92:A93"/>
    <mergeCell ref="I82:I83"/>
    <mergeCell ref="B86:B87"/>
    <mergeCell ref="N76:N77"/>
    <mergeCell ref="L102:L103"/>
    <mergeCell ref="N74:N75"/>
    <mergeCell ref="A76:A77"/>
    <mergeCell ref="B76:B77"/>
    <mergeCell ref="C76:C77"/>
    <mergeCell ref="L98:L99"/>
    <mergeCell ref="K76:K77"/>
    <mergeCell ref="L76:L77"/>
    <mergeCell ref="I66:I67"/>
    <mergeCell ref="L96:L97"/>
    <mergeCell ref="I84:I85"/>
    <mergeCell ref="I76:I77"/>
    <mergeCell ref="I90:I91"/>
    <mergeCell ref="L88:L89"/>
    <mergeCell ref="L90:L91"/>
    <mergeCell ref="L68:L69"/>
    <mergeCell ref="I78:I79"/>
    <mergeCell ref="K78:K79"/>
    <mergeCell ref="I72:I73"/>
    <mergeCell ref="K72:K73"/>
    <mergeCell ref="L72:L73"/>
    <mergeCell ref="B58:B59"/>
    <mergeCell ref="B32:B33"/>
    <mergeCell ref="B34:B35"/>
    <mergeCell ref="C44:C45"/>
    <mergeCell ref="B44:B45"/>
    <mergeCell ref="I70:I71"/>
    <mergeCell ref="L74:L75"/>
    <mergeCell ref="L34:L35"/>
    <mergeCell ref="L64:L65"/>
    <mergeCell ref="B36:B37"/>
    <mergeCell ref="C36:C37"/>
    <mergeCell ref="I34:I35"/>
    <mergeCell ref="B46:B47"/>
    <mergeCell ref="K46:K47"/>
    <mergeCell ref="I46:I47"/>
    <mergeCell ref="I60:I61"/>
    <mergeCell ref="K60:K61"/>
    <mergeCell ref="L60:L61"/>
    <mergeCell ref="B70:B71"/>
    <mergeCell ref="C70:C71"/>
    <mergeCell ref="C66:C67"/>
    <mergeCell ref="B62:B63"/>
    <mergeCell ref="C62:C63"/>
    <mergeCell ref="C34:C35"/>
    <mergeCell ref="C88:C89"/>
    <mergeCell ref="I88:I89"/>
    <mergeCell ref="K88:K89"/>
    <mergeCell ref="K90:K91"/>
    <mergeCell ref="B60:B61"/>
    <mergeCell ref="C60:C61"/>
    <mergeCell ref="B68:B69"/>
    <mergeCell ref="I68:I69"/>
    <mergeCell ref="B56:B57"/>
    <mergeCell ref="C68:C69"/>
    <mergeCell ref="K64:K65"/>
    <mergeCell ref="K68:K69"/>
    <mergeCell ref="B90:B91"/>
    <mergeCell ref="C90:C91"/>
    <mergeCell ref="B88:B89"/>
    <mergeCell ref="I62:I63"/>
    <mergeCell ref="B66:B67"/>
    <mergeCell ref="C64:C65"/>
    <mergeCell ref="I64:I65"/>
    <mergeCell ref="B78:B79"/>
    <mergeCell ref="C78:C79"/>
    <mergeCell ref="B72:B73"/>
    <mergeCell ref="C72:C73"/>
    <mergeCell ref="B74:B75"/>
    <mergeCell ref="O108:O109"/>
    <mergeCell ref="C56:C57"/>
    <mergeCell ref="I56:I57"/>
    <mergeCell ref="N60:N61"/>
    <mergeCell ref="A100:A101"/>
    <mergeCell ref="A102:A103"/>
    <mergeCell ref="N32:N33"/>
    <mergeCell ref="N82:N83"/>
    <mergeCell ref="N88:N89"/>
    <mergeCell ref="N90:N91"/>
    <mergeCell ref="N92:N93"/>
    <mergeCell ref="N94:N95"/>
    <mergeCell ref="N96:N97"/>
    <mergeCell ref="A94:A95"/>
    <mergeCell ref="B94:B95"/>
    <mergeCell ref="C94:C95"/>
    <mergeCell ref="L94:L95"/>
    <mergeCell ref="C92:C93"/>
    <mergeCell ref="I94:I95"/>
    <mergeCell ref="N58:N59"/>
    <mergeCell ref="A46:A47"/>
    <mergeCell ref="N72:N73"/>
    <mergeCell ref="I86:I87"/>
    <mergeCell ref="L92:L93"/>
    <mergeCell ref="A28:A29"/>
    <mergeCell ref="C2:C3"/>
    <mergeCell ref="C4:C5"/>
    <mergeCell ref="C6:C7"/>
    <mergeCell ref="C8:C9"/>
    <mergeCell ref="I2:I3"/>
    <mergeCell ref="B10:B11"/>
    <mergeCell ref="C10:C11"/>
    <mergeCell ref="I10:I11"/>
    <mergeCell ref="A24:A25"/>
    <mergeCell ref="A26:A27"/>
    <mergeCell ref="A90:A91"/>
    <mergeCell ref="A88:A89"/>
    <mergeCell ref="A60:A61"/>
    <mergeCell ref="A58:A59"/>
    <mergeCell ref="A4:A5"/>
    <mergeCell ref="A6:A7"/>
    <mergeCell ref="A8:A9"/>
    <mergeCell ref="B2:B3"/>
    <mergeCell ref="B4:B5"/>
    <mergeCell ref="B6:B7"/>
    <mergeCell ref="B8:B9"/>
    <mergeCell ref="A10:A11"/>
    <mergeCell ref="A18:A19"/>
    <mergeCell ref="A32:A33"/>
    <mergeCell ref="A50:A51"/>
    <mergeCell ref="A68:A69"/>
    <mergeCell ref="A62:A63"/>
    <mergeCell ref="A66:A67"/>
    <mergeCell ref="B48:B49"/>
    <mergeCell ref="A70:A71"/>
    <mergeCell ref="A72:A73"/>
    <mergeCell ref="A74:A75"/>
    <mergeCell ref="A20:A21"/>
    <mergeCell ref="A22:A23"/>
    <mergeCell ref="K10:K11"/>
    <mergeCell ref="I12:I13"/>
    <mergeCell ref="K12:K13"/>
    <mergeCell ref="K14:K15"/>
    <mergeCell ref="B16:B17"/>
    <mergeCell ref="C14:C15"/>
    <mergeCell ref="C16:C17"/>
    <mergeCell ref="I16:I17"/>
    <mergeCell ref="I14:I15"/>
    <mergeCell ref="I8:I9"/>
    <mergeCell ref="I4:I5"/>
    <mergeCell ref="I6:I7"/>
    <mergeCell ref="A14:A15"/>
    <mergeCell ref="A16:A17"/>
    <mergeCell ref="B14:B15"/>
    <mergeCell ref="A2:A3"/>
    <mergeCell ref="A12:A13"/>
    <mergeCell ref="B12:B13"/>
    <mergeCell ref="C12:C13"/>
    <mergeCell ref="I24:I25"/>
    <mergeCell ref="I18:I19"/>
    <mergeCell ref="O2:O3"/>
    <mergeCell ref="O4:O5"/>
    <mergeCell ref="O6:O7"/>
    <mergeCell ref="O8:O9"/>
    <mergeCell ref="L12:L13"/>
    <mergeCell ref="L10:L11"/>
    <mergeCell ref="N6:N7"/>
    <mergeCell ref="N8:N9"/>
    <mergeCell ref="N12:N13"/>
    <mergeCell ref="O12:O13"/>
    <mergeCell ref="O10:O11"/>
    <mergeCell ref="N10:N11"/>
    <mergeCell ref="N2:N3"/>
    <mergeCell ref="N4:N5"/>
    <mergeCell ref="L2:L3"/>
    <mergeCell ref="L4:L5"/>
    <mergeCell ref="L6:L7"/>
    <mergeCell ref="L8:L9"/>
    <mergeCell ref="K2:K3"/>
    <mergeCell ref="K4:K5"/>
    <mergeCell ref="K6:K7"/>
    <mergeCell ref="K8:K9"/>
    <mergeCell ref="K20:K21"/>
    <mergeCell ref="N22:N23"/>
    <mergeCell ref="L32:L33"/>
    <mergeCell ref="L28:L29"/>
    <mergeCell ref="B18:B19"/>
    <mergeCell ref="C18:C19"/>
    <mergeCell ref="K32:K33"/>
    <mergeCell ref="K16:K17"/>
    <mergeCell ref="L14:L15"/>
    <mergeCell ref="L16:L17"/>
    <mergeCell ref="C32:C33"/>
    <mergeCell ref="I32:I33"/>
    <mergeCell ref="B26:B27"/>
    <mergeCell ref="C26:C27"/>
    <mergeCell ref="I26:I27"/>
    <mergeCell ref="K26:K27"/>
    <mergeCell ref="B20:B21"/>
    <mergeCell ref="C20:C21"/>
    <mergeCell ref="I20:I21"/>
    <mergeCell ref="B24:B25"/>
    <mergeCell ref="C24:C25"/>
    <mergeCell ref="B22:B23"/>
    <mergeCell ref="C22:C23"/>
    <mergeCell ref="I22:I23"/>
    <mergeCell ref="N30:N31"/>
    <mergeCell ref="K24:K25"/>
    <mergeCell ref="L24:L25"/>
    <mergeCell ref="K28:K29"/>
    <mergeCell ref="O26:O27"/>
    <mergeCell ref="N20:N21"/>
    <mergeCell ref="L20:L21"/>
    <mergeCell ref="L26:L27"/>
    <mergeCell ref="O14:O15"/>
    <mergeCell ref="O16:O17"/>
    <mergeCell ref="N14:N15"/>
    <mergeCell ref="N16:N17"/>
    <mergeCell ref="N18:N19"/>
    <mergeCell ref="O18:O19"/>
    <mergeCell ref="K18:K19"/>
    <mergeCell ref="L18:L19"/>
    <mergeCell ref="O20:O21"/>
    <mergeCell ref="N24:N25"/>
    <mergeCell ref="O24:O25"/>
    <mergeCell ref="N26:N27"/>
    <mergeCell ref="O28:O29"/>
    <mergeCell ref="K22:K23"/>
    <mergeCell ref="L22:L23"/>
    <mergeCell ref="O22:O23"/>
  </mergeCells>
  <conditionalFormatting sqref="L1 L18:L19 L46 L30:L31 L48:L49 L306:L1048576 L52:L54 L42:L44 L36:L40 L56:L74 L76:L84 L86 L88:L113">
    <cfRule type="containsText" dxfId="2221" priority="333" operator="containsText" text="Ignore">
      <formula>NOT(ISERROR(SEARCH("Ignore",L1)))</formula>
    </cfRule>
  </conditionalFormatting>
  <conditionalFormatting sqref="J18:L19 J46:L46 J30:L31 J48:L49 J306:L1048576 J52:L54 J42:L44 J45 J47 J1:L1 J4:K4 J3 J10:K11 J5:J9 J2:K2 J36:L40 J41 J75 J56:L74 J76:L84 J86:L86 J85:K85 J87:K87 J55 J88:L113">
    <cfRule type="containsText" dxfId="2220" priority="327" operator="containsText" text="Review">
      <formula>NOT(ISERROR(SEARCH("Review",J1)))</formula>
    </cfRule>
    <cfRule type="containsText" dxfId="2219" priority="328" operator="containsText" text="Other">
      <formula>NOT(ISERROR(SEARCH("Other",J1)))</formula>
    </cfRule>
    <cfRule type="containsText" dxfId="2218" priority="329" operator="containsText" text="Incomplete">
      <formula>NOT(ISERROR(SEARCH("Incomplete",J1)))</formula>
    </cfRule>
    <cfRule type="containsText" dxfId="2217" priority="330" operator="containsText" text="Untraceable">
      <formula>NOT(ISERROR(SEARCH("Untraceable",J1)))</formula>
    </cfRule>
    <cfRule type="containsText" dxfId="2216" priority="331" operator="containsText" text="Completed">
      <formula>NOT(ISERROR(SEARCH("Completed",J1)))</formula>
    </cfRule>
  </conditionalFormatting>
  <conditionalFormatting sqref="N1 J18:L19 N18:N19 J46:L46 N46 N36:N39 J30:L31 N30:N31 N48:N49 J48:L49 N306:N1048576 J306:L1048576 N52:N54 J52:L54 N42:N44 J42:L44 J45 J47 J1:L1 J4:K4 J3 J10:K11 J5:J9 N10:N11 J2:K2 J36:L40 J41 J75 N56:N74 J56:L74 N76:N83 J76:L84 J86:L86 J85:K85 J87:K87 J55 J88:L113 N88:N113">
    <cfRule type="containsText" dxfId="2215" priority="332" operator="containsText" text="In Progress">
      <formula>NOT(ISERROR(SEARCH("In Progress",J1)))</formula>
    </cfRule>
  </conditionalFormatting>
  <conditionalFormatting sqref="N1 N18:N19 N46 N36:N39 N30:N31 N48:N49 N306:N1048576 N52:N54 N42:N44 N10:N11 N56:N74 N76:N83 N88:N113">
    <cfRule type="containsText" dxfId="2214" priority="325" operator="containsText" text="No">
      <formula>NOT(ISERROR(SEARCH("No",N1)))</formula>
    </cfRule>
    <cfRule type="containsText" dxfId="2213" priority="326" operator="containsText" text="Yes">
      <formula>NOT(ISERROR(SEARCH("Yes",N1)))</formula>
    </cfRule>
  </conditionalFormatting>
  <conditionalFormatting sqref="J306:L1048576 J46:L46 J45 J30:L31 J48:L49 J47 J1:L1 J4:K4 J3 J5:J9 J2:K2 J12:J17 J10:K11 J18:L19 J20:J29 J41 J36:L40 J42:L44 J52:L54 J75 J56:L74 J76:L84 J86:L86 J85:K85 J87:K87 J55 J32:J35 J88:L113">
    <cfRule type="containsText" dxfId="2212" priority="324" operator="containsText" text="Waiting">
      <formula>NOT(ISERROR(SEARCH("Waiting",J1)))</formula>
    </cfRule>
  </conditionalFormatting>
  <conditionalFormatting sqref="K32:K33">
    <cfRule type="containsText" dxfId="2211" priority="287" operator="containsText" text="Waiting">
      <formula>NOT(ISERROR(SEARCH("Waiting",K32)))</formula>
    </cfRule>
  </conditionalFormatting>
  <conditionalFormatting sqref="L28 L24:L26">
    <cfRule type="containsText" dxfId="2210" priority="323" operator="containsText" text="Ignore">
      <formula>NOT(ISERROR(SEARCH("Ignore",L24)))</formula>
    </cfRule>
  </conditionalFormatting>
  <conditionalFormatting sqref="L28 L24:L26">
    <cfRule type="containsText" dxfId="2209" priority="317" operator="containsText" text="Review">
      <formula>NOT(ISERROR(SEARCH("Review",L24)))</formula>
    </cfRule>
    <cfRule type="containsText" dxfId="2208" priority="318" operator="containsText" text="Other">
      <formula>NOT(ISERROR(SEARCH("Other",L24)))</formula>
    </cfRule>
    <cfRule type="containsText" dxfId="2207" priority="319" operator="containsText" text="Incomplete">
      <formula>NOT(ISERROR(SEARCH("Incomplete",L24)))</formula>
    </cfRule>
    <cfRule type="containsText" dxfId="2206" priority="320" operator="containsText" text="Untraceable">
      <formula>NOT(ISERROR(SEARCH("Untraceable",L24)))</formula>
    </cfRule>
    <cfRule type="containsText" dxfId="2205" priority="321" operator="containsText" text="Completed">
      <formula>NOT(ISERROR(SEARCH("Completed",L24)))</formula>
    </cfRule>
  </conditionalFormatting>
  <conditionalFormatting sqref="L28 L24:L26">
    <cfRule type="containsText" dxfId="2204" priority="322" operator="containsText" text="In Progress">
      <formula>NOT(ISERROR(SEARCH("In Progress",L24)))</formula>
    </cfRule>
  </conditionalFormatting>
  <conditionalFormatting sqref="L28 L24:L26">
    <cfRule type="containsText" dxfId="2203" priority="316" operator="containsText" text="Waiting">
      <formula>NOT(ISERROR(SEARCH("Waiting",L24)))</formula>
    </cfRule>
  </conditionalFormatting>
  <conditionalFormatting sqref="N24:N25">
    <cfRule type="containsText" dxfId="2202" priority="315" operator="containsText" text="In Progress">
      <formula>NOT(ISERROR(SEARCH("In Progress",N24)))</formula>
    </cfRule>
  </conditionalFormatting>
  <conditionalFormatting sqref="N24:N25">
    <cfRule type="containsText" dxfId="2201" priority="313" operator="containsText" text="No">
      <formula>NOT(ISERROR(SEARCH("No",N24)))</formula>
    </cfRule>
    <cfRule type="containsText" dxfId="2200" priority="314" operator="containsText" text="Yes">
      <formula>NOT(ISERROR(SEARCH("Yes",N24)))</formula>
    </cfRule>
  </conditionalFormatting>
  <conditionalFormatting sqref="K28 K24:K26">
    <cfRule type="containsText" dxfId="2199" priority="307" operator="containsText" text="Review">
      <formula>NOT(ISERROR(SEARCH("Review",K24)))</formula>
    </cfRule>
    <cfRule type="containsText" dxfId="2198" priority="308" operator="containsText" text="Other">
      <formula>NOT(ISERROR(SEARCH("Other",K24)))</formula>
    </cfRule>
    <cfRule type="containsText" dxfId="2197" priority="309" operator="containsText" text="Incomplete">
      <formula>NOT(ISERROR(SEARCH("Incomplete",K24)))</formula>
    </cfRule>
    <cfRule type="containsText" dxfId="2196" priority="310" operator="containsText" text="Untraceable">
      <formula>NOT(ISERROR(SEARCH("Untraceable",K24)))</formula>
    </cfRule>
    <cfRule type="containsText" dxfId="2195" priority="311" operator="containsText" text="Completed">
      <formula>NOT(ISERROR(SEARCH("Completed",K24)))</formula>
    </cfRule>
  </conditionalFormatting>
  <conditionalFormatting sqref="K28 K24:K26">
    <cfRule type="containsText" dxfId="2194" priority="312" operator="containsText" text="In Progress">
      <formula>NOT(ISERROR(SEARCH("In Progress",K24)))</formula>
    </cfRule>
  </conditionalFormatting>
  <conditionalFormatting sqref="K28 K24:K26">
    <cfRule type="containsText" dxfId="2193" priority="306" operator="containsText" text="Waiting">
      <formula>NOT(ISERROR(SEARCH("Waiting",K24)))</formula>
    </cfRule>
  </conditionalFormatting>
  <conditionalFormatting sqref="J25:J29">
    <cfRule type="containsText" dxfId="2192" priority="300" operator="containsText" text="Review">
      <formula>NOT(ISERROR(SEARCH("Review",J25)))</formula>
    </cfRule>
    <cfRule type="containsText" dxfId="2191" priority="301" operator="containsText" text="Other">
      <formula>NOT(ISERROR(SEARCH("Other",J25)))</formula>
    </cfRule>
    <cfRule type="containsText" dxfId="2190" priority="302" operator="containsText" text="Incomplete">
      <formula>NOT(ISERROR(SEARCH("Incomplete",J25)))</formula>
    </cfRule>
    <cfRule type="containsText" dxfId="2189" priority="303" operator="containsText" text="Untraceable">
      <formula>NOT(ISERROR(SEARCH("Untraceable",J25)))</formula>
    </cfRule>
    <cfRule type="containsText" dxfId="2188" priority="304" operator="containsText" text="Completed">
      <formula>NOT(ISERROR(SEARCH("Completed",J25)))</formula>
    </cfRule>
  </conditionalFormatting>
  <conditionalFormatting sqref="J25:J29">
    <cfRule type="containsText" dxfId="2187" priority="305" operator="containsText" text="In Progress">
      <formula>NOT(ISERROR(SEARCH("In Progress",J25)))</formula>
    </cfRule>
  </conditionalFormatting>
  <conditionalFormatting sqref="J24">
    <cfRule type="containsText" dxfId="2186" priority="294" operator="containsText" text="Review">
      <formula>NOT(ISERROR(SEARCH("Review",J24)))</formula>
    </cfRule>
    <cfRule type="containsText" dxfId="2185" priority="295" operator="containsText" text="Other">
      <formula>NOT(ISERROR(SEARCH("Other",J24)))</formula>
    </cfRule>
    <cfRule type="containsText" dxfId="2184" priority="296" operator="containsText" text="Incomplete">
      <formula>NOT(ISERROR(SEARCH("Incomplete",J24)))</formula>
    </cfRule>
    <cfRule type="containsText" dxfId="2183" priority="297" operator="containsText" text="Untraceable">
      <formula>NOT(ISERROR(SEARCH("Untraceable",J24)))</formula>
    </cfRule>
    <cfRule type="containsText" dxfId="2182" priority="298" operator="containsText" text="Completed">
      <formula>NOT(ISERROR(SEARCH("Completed",J24)))</formula>
    </cfRule>
  </conditionalFormatting>
  <conditionalFormatting sqref="J24">
    <cfRule type="containsText" dxfId="2181" priority="299" operator="containsText" text="In Progress">
      <formula>NOT(ISERROR(SEARCH("In Progress",J24)))</formula>
    </cfRule>
  </conditionalFormatting>
  <conditionalFormatting sqref="K32:K33">
    <cfRule type="containsText" dxfId="2180" priority="288" operator="containsText" text="Review">
      <formula>NOT(ISERROR(SEARCH("Review",K32)))</formula>
    </cfRule>
    <cfRule type="containsText" dxfId="2179" priority="289" operator="containsText" text="Other">
      <formula>NOT(ISERROR(SEARCH("Other",K32)))</formula>
    </cfRule>
    <cfRule type="containsText" dxfId="2178" priority="290" operator="containsText" text="Incomplete">
      <formula>NOT(ISERROR(SEARCH("Incomplete",K32)))</formula>
    </cfRule>
    <cfRule type="containsText" dxfId="2177" priority="291" operator="containsText" text="Untraceable">
      <formula>NOT(ISERROR(SEARCH("Untraceable",K32)))</formula>
    </cfRule>
    <cfRule type="containsText" dxfId="2176" priority="292" operator="containsText" text="Completed">
      <formula>NOT(ISERROR(SEARCH("Completed",K32)))</formula>
    </cfRule>
  </conditionalFormatting>
  <conditionalFormatting sqref="K32:K33">
    <cfRule type="containsText" dxfId="2175" priority="293" operator="containsText" text="In Progress">
      <formula>NOT(ISERROR(SEARCH("In Progress",K32)))</formula>
    </cfRule>
  </conditionalFormatting>
  <conditionalFormatting sqref="K34:K35">
    <cfRule type="containsText" dxfId="2174" priority="281" operator="containsText" text="Review">
      <formula>NOT(ISERROR(SEARCH("Review",K34)))</formula>
    </cfRule>
    <cfRule type="containsText" dxfId="2173" priority="282" operator="containsText" text="Other">
      <formula>NOT(ISERROR(SEARCH("Other",K34)))</formula>
    </cfRule>
    <cfRule type="containsText" dxfId="2172" priority="283" operator="containsText" text="Incomplete">
      <formula>NOT(ISERROR(SEARCH("Incomplete",K34)))</formula>
    </cfRule>
    <cfRule type="containsText" dxfId="2171" priority="284" operator="containsText" text="Untraceable">
      <formula>NOT(ISERROR(SEARCH("Untraceable",K34)))</formula>
    </cfRule>
    <cfRule type="containsText" dxfId="2170" priority="285" operator="containsText" text="Completed">
      <formula>NOT(ISERROR(SEARCH("Completed",K34)))</formula>
    </cfRule>
  </conditionalFormatting>
  <conditionalFormatting sqref="K34:K35">
    <cfRule type="containsText" dxfId="2169" priority="286" operator="containsText" text="In Progress">
      <formula>NOT(ISERROR(SEARCH("In Progress",K34)))</formula>
    </cfRule>
  </conditionalFormatting>
  <conditionalFormatting sqref="K34:K35">
    <cfRule type="containsText" dxfId="2168" priority="280" operator="containsText" text="Waiting">
      <formula>NOT(ISERROR(SEARCH("Waiting",K34)))</formula>
    </cfRule>
  </conditionalFormatting>
  <conditionalFormatting sqref="J32:J33">
    <cfRule type="containsText" dxfId="2167" priority="274" operator="containsText" text="Review">
      <formula>NOT(ISERROR(SEARCH("Review",J32)))</formula>
    </cfRule>
    <cfRule type="containsText" dxfId="2166" priority="275" operator="containsText" text="Other">
      <formula>NOT(ISERROR(SEARCH("Other",J32)))</formula>
    </cfRule>
    <cfRule type="containsText" dxfId="2165" priority="276" operator="containsText" text="Incomplete">
      <formula>NOT(ISERROR(SEARCH("Incomplete",J32)))</formula>
    </cfRule>
    <cfRule type="containsText" dxfId="2164" priority="277" operator="containsText" text="Untraceable">
      <formula>NOT(ISERROR(SEARCH("Untraceable",J32)))</formula>
    </cfRule>
    <cfRule type="containsText" dxfId="2163" priority="278" operator="containsText" text="Completed">
      <formula>NOT(ISERROR(SEARCH("Completed",J32)))</formula>
    </cfRule>
  </conditionalFormatting>
  <conditionalFormatting sqref="J32:J33">
    <cfRule type="containsText" dxfId="2162" priority="279" operator="containsText" text="In Progress">
      <formula>NOT(ISERROR(SEARCH("In Progress",J32)))</formula>
    </cfRule>
  </conditionalFormatting>
  <conditionalFormatting sqref="J34:J35">
    <cfRule type="containsText" dxfId="2161" priority="262" operator="containsText" text="Review">
      <formula>NOT(ISERROR(SEARCH("Review",J34)))</formula>
    </cfRule>
    <cfRule type="containsText" dxfId="2160" priority="263" operator="containsText" text="Other">
      <formula>NOT(ISERROR(SEARCH("Other",J34)))</formula>
    </cfRule>
    <cfRule type="containsText" dxfId="2159" priority="264" operator="containsText" text="Incomplete">
      <formula>NOT(ISERROR(SEARCH("Incomplete",J34)))</formula>
    </cfRule>
    <cfRule type="containsText" dxfId="2158" priority="265" operator="containsText" text="Untraceable">
      <formula>NOT(ISERROR(SEARCH("Untraceable",J34)))</formula>
    </cfRule>
    <cfRule type="containsText" dxfId="2157" priority="266" operator="containsText" text="Completed">
      <formula>NOT(ISERROR(SEARCH("Completed",J34)))</formula>
    </cfRule>
  </conditionalFormatting>
  <conditionalFormatting sqref="J34:J35">
    <cfRule type="containsText" dxfId="2156" priority="267" operator="containsText" text="In Progress">
      <formula>NOT(ISERROR(SEARCH("In Progress",J34)))</formula>
    </cfRule>
  </conditionalFormatting>
  <conditionalFormatting sqref="L32:L33">
    <cfRule type="containsText" dxfId="2155" priority="255" operator="containsText" text="Ignore">
      <formula>NOT(ISERROR(SEARCH("Ignore",L32)))</formula>
    </cfRule>
  </conditionalFormatting>
  <conditionalFormatting sqref="L32:L33">
    <cfRule type="containsText" dxfId="2154" priority="249" operator="containsText" text="Review">
      <formula>NOT(ISERROR(SEARCH("Review",L32)))</formula>
    </cfRule>
    <cfRule type="containsText" dxfId="2153" priority="250" operator="containsText" text="Other">
      <formula>NOT(ISERROR(SEARCH("Other",L32)))</formula>
    </cfRule>
    <cfRule type="containsText" dxfId="2152" priority="251" operator="containsText" text="Incomplete">
      <formula>NOT(ISERROR(SEARCH("Incomplete",L32)))</formula>
    </cfRule>
    <cfRule type="containsText" dxfId="2151" priority="252" operator="containsText" text="Untraceable">
      <formula>NOT(ISERROR(SEARCH("Untraceable",L32)))</formula>
    </cfRule>
    <cfRule type="containsText" dxfId="2150" priority="253" operator="containsText" text="Completed">
      <formula>NOT(ISERROR(SEARCH("Completed",L32)))</formula>
    </cfRule>
  </conditionalFormatting>
  <conditionalFormatting sqref="L32:L33">
    <cfRule type="containsText" dxfId="2149" priority="254" operator="containsText" text="In Progress">
      <formula>NOT(ISERROR(SEARCH("In Progress",L32)))</formula>
    </cfRule>
  </conditionalFormatting>
  <conditionalFormatting sqref="L32:L33">
    <cfRule type="containsText" dxfId="2148" priority="248" operator="containsText" text="Waiting">
      <formula>NOT(ISERROR(SEARCH("Waiting",L32)))</formula>
    </cfRule>
  </conditionalFormatting>
  <conditionalFormatting sqref="L34:L35">
    <cfRule type="containsText" dxfId="2147" priority="247" operator="containsText" text="Ignore">
      <formula>NOT(ISERROR(SEARCH("Ignore",L34)))</formula>
    </cfRule>
  </conditionalFormatting>
  <conditionalFormatting sqref="L34:L35">
    <cfRule type="containsText" dxfId="2146" priority="241" operator="containsText" text="Review">
      <formula>NOT(ISERROR(SEARCH("Review",L34)))</formula>
    </cfRule>
    <cfRule type="containsText" dxfId="2145" priority="242" operator="containsText" text="Other">
      <formula>NOT(ISERROR(SEARCH("Other",L34)))</formula>
    </cfRule>
    <cfRule type="containsText" dxfId="2144" priority="243" operator="containsText" text="Incomplete">
      <formula>NOT(ISERROR(SEARCH("Incomplete",L34)))</formula>
    </cfRule>
    <cfRule type="containsText" dxfId="2143" priority="244" operator="containsText" text="Untraceable">
      <formula>NOT(ISERROR(SEARCH("Untraceable",L34)))</formula>
    </cfRule>
    <cfRule type="containsText" dxfId="2142" priority="245" operator="containsText" text="Completed">
      <formula>NOT(ISERROR(SEARCH("Completed",L34)))</formula>
    </cfRule>
  </conditionalFormatting>
  <conditionalFormatting sqref="L34:L35">
    <cfRule type="containsText" dxfId="2141" priority="246" operator="containsText" text="In Progress">
      <formula>NOT(ISERROR(SEARCH("In Progress",L34)))</formula>
    </cfRule>
  </conditionalFormatting>
  <conditionalFormatting sqref="L34:L35">
    <cfRule type="containsText" dxfId="2140" priority="240" operator="containsText" text="Waiting">
      <formula>NOT(ISERROR(SEARCH("Waiting",L34)))</formula>
    </cfRule>
  </conditionalFormatting>
  <conditionalFormatting sqref="N32:N33">
    <cfRule type="containsText" dxfId="2139" priority="239" operator="containsText" text="In Progress">
      <formula>NOT(ISERROR(SEARCH("In Progress",N32)))</formula>
    </cfRule>
  </conditionalFormatting>
  <conditionalFormatting sqref="N32:N33">
    <cfRule type="containsText" dxfId="2138" priority="237" operator="containsText" text="No">
      <formula>NOT(ISERROR(SEARCH("No",N32)))</formula>
    </cfRule>
    <cfRule type="containsText" dxfId="2137" priority="238" operator="containsText" text="Yes">
      <formula>NOT(ISERROR(SEARCH("Yes",N32)))</formula>
    </cfRule>
  </conditionalFormatting>
  <conditionalFormatting sqref="N34:N35">
    <cfRule type="containsText" dxfId="2136" priority="236" operator="containsText" text="In Progress">
      <formula>NOT(ISERROR(SEARCH("In Progress",N34)))</formula>
    </cfRule>
  </conditionalFormatting>
  <conditionalFormatting sqref="N34:N35">
    <cfRule type="containsText" dxfId="2135" priority="234" operator="containsText" text="No">
      <formula>NOT(ISERROR(SEARCH("No",N34)))</formula>
    </cfRule>
    <cfRule type="containsText" dxfId="2134" priority="235" operator="containsText" text="Yes">
      <formula>NOT(ISERROR(SEARCH("Yes",N34)))</formula>
    </cfRule>
  </conditionalFormatting>
  <conditionalFormatting sqref="K6:K7">
    <cfRule type="containsText" dxfId="2133" priority="228" operator="containsText" text="Review">
      <formula>NOT(ISERROR(SEARCH("Review",K6)))</formula>
    </cfRule>
    <cfRule type="containsText" dxfId="2132" priority="229" operator="containsText" text="Other">
      <formula>NOT(ISERROR(SEARCH("Other",K6)))</formula>
    </cfRule>
    <cfRule type="containsText" dxfId="2131" priority="230" operator="containsText" text="Incomplete">
      <formula>NOT(ISERROR(SEARCH("Incomplete",K6)))</formula>
    </cfRule>
    <cfRule type="containsText" dxfId="2130" priority="231" operator="containsText" text="Untraceable">
      <formula>NOT(ISERROR(SEARCH("Untraceable",K6)))</formula>
    </cfRule>
    <cfRule type="containsText" dxfId="2129" priority="232" operator="containsText" text="Completed">
      <formula>NOT(ISERROR(SEARCH("Completed",K6)))</formula>
    </cfRule>
  </conditionalFormatting>
  <conditionalFormatting sqref="K6:K7">
    <cfRule type="containsText" dxfId="2128" priority="233" operator="containsText" text="In Progress">
      <formula>NOT(ISERROR(SEARCH("In Progress",K6)))</formula>
    </cfRule>
  </conditionalFormatting>
  <conditionalFormatting sqref="K6:K7">
    <cfRule type="containsText" dxfId="2127" priority="227" operator="containsText" text="Waiting">
      <formula>NOT(ISERROR(SEARCH("Waiting",K6)))</formula>
    </cfRule>
  </conditionalFormatting>
  <conditionalFormatting sqref="L2:L3">
    <cfRule type="containsText" dxfId="2126" priority="226" operator="containsText" text="Ignore">
      <formula>NOT(ISERROR(SEARCH("Ignore",L2)))</formula>
    </cfRule>
  </conditionalFormatting>
  <conditionalFormatting sqref="L2:L3">
    <cfRule type="containsText" dxfId="2125" priority="220" operator="containsText" text="Review">
      <formula>NOT(ISERROR(SEARCH("Review",L2)))</formula>
    </cfRule>
    <cfRule type="containsText" dxfId="2124" priority="221" operator="containsText" text="Other">
      <formula>NOT(ISERROR(SEARCH("Other",L2)))</formula>
    </cfRule>
    <cfRule type="containsText" dxfId="2123" priority="222" operator="containsText" text="Incomplete">
      <formula>NOT(ISERROR(SEARCH("Incomplete",L2)))</formula>
    </cfRule>
    <cfRule type="containsText" dxfId="2122" priority="223" operator="containsText" text="Untraceable">
      <formula>NOT(ISERROR(SEARCH("Untraceable",L2)))</formula>
    </cfRule>
    <cfRule type="containsText" dxfId="2121" priority="224" operator="containsText" text="Completed">
      <formula>NOT(ISERROR(SEARCH("Completed",L2)))</formula>
    </cfRule>
  </conditionalFormatting>
  <conditionalFormatting sqref="L2:L3">
    <cfRule type="containsText" dxfId="2120" priority="225" operator="containsText" text="In Progress">
      <formula>NOT(ISERROR(SEARCH("In Progress",L2)))</formula>
    </cfRule>
  </conditionalFormatting>
  <conditionalFormatting sqref="L2:L3">
    <cfRule type="containsText" dxfId="2119" priority="219" operator="containsText" text="Waiting">
      <formula>NOT(ISERROR(SEARCH("Waiting",L2)))</formula>
    </cfRule>
  </conditionalFormatting>
  <conditionalFormatting sqref="L4:L5">
    <cfRule type="containsText" dxfId="2118" priority="218" operator="containsText" text="Ignore">
      <formula>NOT(ISERROR(SEARCH("Ignore",L4)))</formula>
    </cfRule>
  </conditionalFormatting>
  <conditionalFormatting sqref="L4:L5">
    <cfRule type="containsText" dxfId="2117" priority="212" operator="containsText" text="Review">
      <formula>NOT(ISERROR(SEARCH("Review",L4)))</formula>
    </cfRule>
    <cfRule type="containsText" dxfId="2116" priority="213" operator="containsText" text="Other">
      <formula>NOT(ISERROR(SEARCH("Other",L4)))</formula>
    </cfRule>
    <cfRule type="containsText" dxfId="2115" priority="214" operator="containsText" text="Incomplete">
      <formula>NOT(ISERROR(SEARCH("Incomplete",L4)))</formula>
    </cfRule>
    <cfRule type="containsText" dxfId="2114" priority="215" operator="containsText" text="Untraceable">
      <formula>NOT(ISERROR(SEARCH("Untraceable",L4)))</formula>
    </cfRule>
    <cfRule type="containsText" dxfId="2113" priority="216" operator="containsText" text="Completed">
      <formula>NOT(ISERROR(SEARCH("Completed",L4)))</formula>
    </cfRule>
  </conditionalFormatting>
  <conditionalFormatting sqref="L4:L5">
    <cfRule type="containsText" dxfId="2112" priority="217" operator="containsText" text="In Progress">
      <formula>NOT(ISERROR(SEARCH("In Progress",L4)))</formula>
    </cfRule>
  </conditionalFormatting>
  <conditionalFormatting sqref="L4:L5">
    <cfRule type="containsText" dxfId="2111" priority="211" operator="containsText" text="Waiting">
      <formula>NOT(ISERROR(SEARCH("Waiting",L4)))</formula>
    </cfRule>
  </conditionalFormatting>
  <conditionalFormatting sqref="L6:L7">
    <cfRule type="containsText" dxfId="2110" priority="210" operator="containsText" text="Ignore">
      <formula>NOT(ISERROR(SEARCH("Ignore",L6)))</formula>
    </cfRule>
  </conditionalFormatting>
  <conditionalFormatting sqref="L6:L7">
    <cfRule type="containsText" dxfId="2109" priority="204" operator="containsText" text="Review">
      <formula>NOT(ISERROR(SEARCH("Review",L6)))</formula>
    </cfRule>
    <cfRule type="containsText" dxfId="2108" priority="205" operator="containsText" text="Other">
      <formula>NOT(ISERROR(SEARCH("Other",L6)))</formula>
    </cfRule>
    <cfRule type="containsText" dxfId="2107" priority="206" operator="containsText" text="Incomplete">
      <formula>NOT(ISERROR(SEARCH("Incomplete",L6)))</formula>
    </cfRule>
    <cfRule type="containsText" dxfId="2106" priority="207" operator="containsText" text="Untraceable">
      <formula>NOT(ISERROR(SEARCH("Untraceable",L6)))</formula>
    </cfRule>
    <cfRule type="containsText" dxfId="2105" priority="208" operator="containsText" text="Completed">
      <formula>NOT(ISERROR(SEARCH("Completed",L6)))</formula>
    </cfRule>
  </conditionalFormatting>
  <conditionalFormatting sqref="L6:L7">
    <cfRule type="containsText" dxfId="2104" priority="209" operator="containsText" text="In Progress">
      <formula>NOT(ISERROR(SEARCH("In Progress",L6)))</formula>
    </cfRule>
  </conditionalFormatting>
  <conditionalFormatting sqref="L6:L7">
    <cfRule type="containsText" dxfId="2103" priority="203" operator="containsText" text="Waiting">
      <formula>NOT(ISERROR(SEARCH("Waiting",L6)))</formula>
    </cfRule>
  </conditionalFormatting>
  <conditionalFormatting sqref="L8:L9">
    <cfRule type="containsText" dxfId="2102" priority="202" operator="containsText" text="Ignore">
      <formula>NOT(ISERROR(SEARCH("Ignore",L8)))</formula>
    </cfRule>
  </conditionalFormatting>
  <conditionalFormatting sqref="L8:L9">
    <cfRule type="containsText" dxfId="2101" priority="196" operator="containsText" text="Review">
      <formula>NOT(ISERROR(SEARCH("Review",L8)))</formula>
    </cfRule>
    <cfRule type="containsText" dxfId="2100" priority="197" operator="containsText" text="Other">
      <formula>NOT(ISERROR(SEARCH("Other",L8)))</formula>
    </cfRule>
    <cfRule type="containsText" dxfId="2099" priority="198" operator="containsText" text="Incomplete">
      <formula>NOT(ISERROR(SEARCH("Incomplete",L8)))</formula>
    </cfRule>
    <cfRule type="containsText" dxfId="2098" priority="199" operator="containsText" text="Untraceable">
      <formula>NOT(ISERROR(SEARCH("Untraceable",L8)))</formula>
    </cfRule>
    <cfRule type="containsText" dxfId="2097" priority="200" operator="containsText" text="Completed">
      <formula>NOT(ISERROR(SEARCH("Completed",L8)))</formula>
    </cfRule>
  </conditionalFormatting>
  <conditionalFormatting sqref="L8:L9">
    <cfRule type="containsText" dxfId="2096" priority="201" operator="containsText" text="In Progress">
      <formula>NOT(ISERROR(SEARCH("In Progress",L8)))</formula>
    </cfRule>
  </conditionalFormatting>
  <conditionalFormatting sqref="L8:L9">
    <cfRule type="containsText" dxfId="2095" priority="195" operator="containsText" text="Waiting">
      <formula>NOT(ISERROR(SEARCH("Waiting",L8)))</formula>
    </cfRule>
  </conditionalFormatting>
  <conditionalFormatting sqref="K8:K9">
    <cfRule type="containsText" dxfId="2094" priority="189" operator="containsText" text="Review">
      <formula>NOT(ISERROR(SEARCH("Review",K8)))</formula>
    </cfRule>
    <cfRule type="containsText" dxfId="2093" priority="190" operator="containsText" text="Other">
      <formula>NOT(ISERROR(SEARCH("Other",K8)))</formula>
    </cfRule>
    <cfRule type="containsText" dxfId="2092" priority="191" operator="containsText" text="Incomplete">
      <formula>NOT(ISERROR(SEARCH("Incomplete",K8)))</formula>
    </cfRule>
    <cfRule type="containsText" dxfId="2091" priority="192" operator="containsText" text="Untraceable">
      <formula>NOT(ISERROR(SEARCH("Untraceable",K8)))</formula>
    </cfRule>
    <cfRule type="containsText" dxfId="2090" priority="193" operator="containsText" text="Completed">
      <formula>NOT(ISERROR(SEARCH("Completed",K8)))</formula>
    </cfRule>
  </conditionalFormatting>
  <conditionalFormatting sqref="K8:K9">
    <cfRule type="containsText" dxfId="2089" priority="194" operator="containsText" text="In Progress">
      <formula>NOT(ISERROR(SEARCH("In Progress",K8)))</formula>
    </cfRule>
  </conditionalFormatting>
  <conditionalFormatting sqref="K8:K9">
    <cfRule type="containsText" dxfId="2088" priority="188" operator="containsText" text="Waiting">
      <formula>NOT(ISERROR(SEARCH("Waiting",K8)))</formula>
    </cfRule>
  </conditionalFormatting>
  <conditionalFormatting sqref="N8:N9">
    <cfRule type="containsText" dxfId="2087" priority="187" operator="containsText" text="In Progress">
      <formula>NOT(ISERROR(SEARCH("In Progress",N8)))</formula>
    </cfRule>
  </conditionalFormatting>
  <conditionalFormatting sqref="N8:N9">
    <cfRule type="containsText" dxfId="2086" priority="185" operator="containsText" text="No">
      <formula>NOT(ISERROR(SEARCH("No",N8)))</formula>
    </cfRule>
    <cfRule type="containsText" dxfId="2085" priority="186" operator="containsText" text="Yes">
      <formula>NOT(ISERROR(SEARCH("Yes",N8)))</formula>
    </cfRule>
  </conditionalFormatting>
  <conditionalFormatting sqref="N6:N7">
    <cfRule type="containsText" dxfId="2084" priority="184" operator="containsText" text="In Progress">
      <formula>NOT(ISERROR(SEARCH("In Progress",N6)))</formula>
    </cfRule>
  </conditionalFormatting>
  <conditionalFormatting sqref="N6:N7">
    <cfRule type="containsText" dxfId="2083" priority="182" operator="containsText" text="No">
      <formula>NOT(ISERROR(SEARCH("No",N6)))</formula>
    </cfRule>
    <cfRule type="containsText" dxfId="2082" priority="183" operator="containsText" text="Yes">
      <formula>NOT(ISERROR(SEARCH("Yes",N6)))</formula>
    </cfRule>
  </conditionalFormatting>
  <conditionalFormatting sqref="N4:N5">
    <cfRule type="containsText" dxfId="2081" priority="181" operator="containsText" text="In Progress">
      <formula>NOT(ISERROR(SEARCH("In Progress",N4)))</formula>
    </cfRule>
  </conditionalFormatting>
  <conditionalFormatting sqref="N4:N5">
    <cfRule type="containsText" dxfId="2080" priority="179" operator="containsText" text="No">
      <formula>NOT(ISERROR(SEARCH("No",N4)))</formula>
    </cfRule>
    <cfRule type="containsText" dxfId="2079" priority="180" operator="containsText" text="Yes">
      <formula>NOT(ISERROR(SEARCH("Yes",N4)))</formula>
    </cfRule>
  </conditionalFormatting>
  <conditionalFormatting sqref="N2:N3">
    <cfRule type="containsText" dxfId="2078" priority="178" operator="containsText" text="In Progress">
      <formula>NOT(ISERROR(SEARCH("In Progress",N2)))</formula>
    </cfRule>
  </conditionalFormatting>
  <conditionalFormatting sqref="N2:N3">
    <cfRule type="containsText" dxfId="2077" priority="176" operator="containsText" text="No">
      <formula>NOT(ISERROR(SEARCH("No",N2)))</formula>
    </cfRule>
    <cfRule type="containsText" dxfId="2076" priority="177" operator="containsText" text="Yes">
      <formula>NOT(ISERROR(SEARCH("Yes",N2)))</formula>
    </cfRule>
  </conditionalFormatting>
  <conditionalFormatting sqref="J12">
    <cfRule type="containsText" dxfId="2075" priority="170" operator="containsText" text="Review">
      <formula>NOT(ISERROR(SEARCH("Review",J12)))</formula>
    </cfRule>
    <cfRule type="containsText" dxfId="2074" priority="171" operator="containsText" text="Other">
      <formula>NOT(ISERROR(SEARCH("Other",J12)))</formula>
    </cfRule>
    <cfRule type="containsText" dxfId="2073" priority="172" operator="containsText" text="Incomplete">
      <formula>NOT(ISERROR(SEARCH("Incomplete",J12)))</formula>
    </cfRule>
    <cfRule type="containsText" dxfId="2072" priority="173" operator="containsText" text="Untraceable">
      <formula>NOT(ISERROR(SEARCH("Untraceable",J12)))</formula>
    </cfRule>
    <cfRule type="containsText" dxfId="2071" priority="174" operator="containsText" text="Completed">
      <formula>NOT(ISERROR(SEARCH("Completed",J12)))</formula>
    </cfRule>
  </conditionalFormatting>
  <conditionalFormatting sqref="J12">
    <cfRule type="containsText" dxfId="2070" priority="175" operator="containsText" text="In Progress">
      <formula>NOT(ISERROR(SEARCH("In Progress",J12)))</formula>
    </cfRule>
  </conditionalFormatting>
  <conditionalFormatting sqref="J14">
    <cfRule type="containsText" dxfId="2069" priority="164" operator="containsText" text="Review">
      <formula>NOT(ISERROR(SEARCH("Review",J14)))</formula>
    </cfRule>
    <cfRule type="containsText" dxfId="2068" priority="165" operator="containsText" text="Other">
      <formula>NOT(ISERROR(SEARCH("Other",J14)))</formula>
    </cfRule>
    <cfRule type="containsText" dxfId="2067" priority="166" operator="containsText" text="Incomplete">
      <formula>NOT(ISERROR(SEARCH("Incomplete",J14)))</formula>
    </cfRule>
    <cfRule type="containsText" dxfId="2066" priority="167" operator="containsText" text="Untraceable">
      <formula>NOT(ISERROR(SEARCH("Untraceable",J14)))</formula>
    </cfRule>
    <cfRule type="containsText" dxfId="2065" priority="168" operator="containsText" text="Completed">
      <formula>NOT(ISERROR(SEARCH("Completed",J14)))</formula>
    </cfRule>
  </conditionalFormatting>
  <conditionalFormatting sqref="J14">
    <cfRule type="containsText" dxfId="2064" priority="169" operator="containsText" text="In Progress">
      <formula>NOT(ISERROR(SEARCH("In Progress",J14)))</formula>
    </cfRule>
  </conditionalFormatting>
  <conditionalFormatting sqref="J16">
    <cfRule type="containsText" dxfId="2063" priority="158" operator="containsText" text="Review">
      <formula>NOT(ISERROR(SEARCH("Review",J16)))</formula>
    </cfRule>
    <cfRule type="containsText" dxfId="2062" priority="159" operator="containsText" text="Other">
      <formula>NOT(ISERROR(SEARCH("Other",J16)))</formula>
    </cfRule>
    <cfRule type="containsText" dxfId="2061" priority="160" operator="containsText" text="Incomplete">
      <formula>NOT(ISERROR(SEARCH("Incomplete",J16)))</formula>
    </cfRule>
    <cfRule type="containsText" dxfId="2060" priority="161" operator="containsText" text="Untraceable">
      <formula>NOT(ISERROR(SEARCH("Untraceable",J16)))</formula>
    </cfRule>
    <cfRule type="containsText" dxfId="2059" priority="162" operator="containsText" text="Completed">
      <formula>NOT(ISERROR(SEARCH("Completed",J16)))</formula>
    </cfRule>
  </conditionalFormatting>
  <conditionalFormatting sqref="J16">
    <cfRule type="containsText" dxfId="2058" priority="163" operator="containsText" text="In Progress">
      <formula>NOT(ISERROR(SEARCH("In Progress",J16)))</formula>
    </cfRule>
  </conditionalFormatting>
  <conditionalFormatting sqref="K12:K13">
    <cfRule type="containsText" dxfId="2057" priority="152" operator="containsText" text="Review">
      <formula>NOT(ISERROR(SEARCH("Review",K12)))</formula>
    </cfRule>
    <cfRule type="containsText" dxfId="2056" priority="153" operator="containsText" text="Other">
      <formula>NOT(ISERROR(SEARCH("Other",K12)))</formula>
    </cfRule>
    <cfRule type="containsText" dxfId="2055" priority="154" operator="containsText" text="Incomplete">
      <formula>NOT(ISERROR(SEARCH("Incomplete",K12)))</formula>
    </cfRule>
    <cfRule type="containsText" dxfId="2054" priority="155" operator="containsText" text="Untraceable">
      <formula>NOT(ISERROR(SEARCH("Untraceable",K12)))</formula>
    </cfRule>
    <cfRule type="containsText" dxfId="2053" priority="156" operator="containsText" text="Completed">
      <formula>NOT(ISERROR(SEARCH("Completed",K12)))</formula>
    </cfRule>
  </conditionalFormatting>
  <conditionalFormatting sqref="K12:K13">
    <cfRule type="containsText" dxfId="2052" priority="157" operator="containsText" text="In Progress">
      <formula>NOT(ISERROR(SEARCH("In Progress",K12)))</formula>
    </cfRule>
  </conditionalFormatting>
  <conditionalFormatting sqref="K12:K13">
    <cfRule type="containsText" dxfId="2051" priority="151" operator="containsText" text="Waiting">
      <formula>NOT(ISERROR(SEARCH("Waiting",K12)))</formula>
    </cfRule>
  </conditionalFormatting>
  <conditionalFormatting sqref="K14:K15">
    <cfRule type="containsText" dxfId="2050" priority="145" operator="containsText" text="Review">
      <formula>NOT(ISERROR(SEARCH("Review",K14)))</formula>
    </cfRule>
    <cfRule type="containsText" dxfId="2049" priority="146" operator="containsText" text="Other">
      <formula>NOT(ISERROR(SEARCH("Other",K14)))</formula>
    </cfRule>
    <cfRule type="containsText" dxfId="2048" priority="147" operator="containsText" text="Incomplete">
      <formula>NOT(ISERROR(SEARCH("Incomplete",K14)))</formula>
    </cfRule>
    <cfRule type="containsText" dxfId="2047" priority="148" operator="containsText" text="Untraceable">
      <formula>NOT(ISERROR(SEARCH("Untraceable",K14)))</formula>
    </cfRule>
    <cfRule type="containsText" dxfId="2046" priority="149" operator="containsText" text="Completed">
      <formula>NOT(ISERROR(SEARCH("Completed",K14)))</formula>
    </cfRule>
  </conditionalFormatting>
  <conditionalFormatting sqref="K14:K15">
    <cfRule type="containsText" dxfId="2045" priority="150" operator="containsText" text="In Progress">
      <formula>NOT(ISERROR(SEARCH("In Progress",K14)))</formula>
    </cfRule>
  </conditionalFormatting>
  <conditionalFormatting sqref="K14:K15">
    <cfRule type="containsText" dxfId="2044" priority="144" operator="containsText" text="Waiting">
      <formula>NOT(ISERROR(SEARCH("Waiting",K14)))</formula>
    </cfRule>
  </conditionalFormatting>
  <conditionalFormatting sqref="K16:K17">
    <cfRule type="containsText" dxfId="2043" priority="138" operator="containsText" text="Review">
      <formula>NOT(ISERROR(SEARCH("Review",K16)))</formula>
    </cfRule>
    <cfRule type="containsText" dxfId="2042" priority="139" operator="containsText" text="Other">
      <formula>NOT(ISERROR(SEARCH("Other",K16)))</formula>
    </cfRule>
    <cfRule type="containsText" dxfId="2041" priority="140" operator="containsText" text="Incomplete">
      <formula>NOT(ISERROR(SEARCH("Incomplete",K16)))</formula>
    </cfRule>
    <cfRule type="containsText" dxfId="2040" priority="141" operator="containsText" text="Untraceable">
      <formula>NOT(ISERROR(SEARCH("Untraceable",K16)))</formula>
    </cfRule>
    <cfRule type="containsText" dxfId="2039" priority="142" operator="containsText" text="Completed">
      <formula>NOT(ISERROR(SEARCH("Completed",K16)))</formula>
    </cfRule>
  </conditionalFormatting>
  <conditionalFormatting sqref="K16:K17">
    <cfRule type="containsText" dxfId="2038" priority="143" operator="containsText" text="In Progress">
      <formula>NOT(ISERROR(SEARCH("In Progress",K16)))</formula>
    </cfRule>
  </conditionalFormatting>
  <conditionalFormatting sqref="K16:K17">
    <cfRule type="containsText" dxfId="2037" priority="137" operator="containsText" text="Waiting">
      <formula>NOT(ISERROR(SEARCH("Waiting",K16)))</formula>
    </cfRule>
  </conditionalFormatting>
  <conditionalFormatting sqref="L12:L13">
    <cfRule type="containsText" dxfId="2036" priority="136" operator="containsText" text="Ignore">
      <formula>NOT(ISERROR(SEARCH("Ignore",L12)))</formula>
    </cfRule>
  </conditionalFormatting>
  <conditionalFormatting sqref="L12:L13">
    <cfRule type="containsText" dxfId="2035" priority="130" operator="containsText" text="Review">
      <formula>NOT(ISERROR(SEARCH("Review",L12)))</formula>
    </cfRule>
    <cfRule type="containsText" dxfId="2034" priority="131" operator="containsText" text="Other">
      <formula>NOT(ISERROR(SEARCH("Other",L12)))</formula>
    </cfRule>
    <cfRule type="containsText" dxfId="2033" priority="132" operator="containsText" text="Incomplete">
      <formula>NOT(ISERROR(SEARCH("Incomplete",L12)))</formula>
    </cfRule>
    <cfRule type="containsText" dxfId="2032" priority="133" operator="containsText" text="Untraceable">
      <formula>NOT(ISERROR(SEARCH("Untraceable",L12)))</formula>
    </cfRule>
    <cfRule type="containsText" dxfId="2031" priority="134" operator="containsText" text="Completed">
      <formula>NOT(ISERROR(SEARCH("Completed",L12)))</formula>
    </cfRule>
  </conditionalFormatting>
  <conditionalFormatting sqref="L12:L13">
    <cfRule type="containsText" dxfId="2030" priority="135" operator="containsText" text="In Progress">
      <formula>NOT(ISERROR(SEARCH("In Progress",L12)))</formula>
    </cfRule>
  </conditionalFormatting>
  <conditionalFormatting sqref="L12:L13">
    <cfRule type="containsText" dxfId="2029" priority="129" operator="containsText" text="Waiting">
      <formula>NOT(ISERROR(SEARCH("Waiting",L12)))</formula>
    </cfRule>
  </conditionalFormatting>
  <conditionalFormatting sqref="L14:L15">
    <cfRule type="containsText" dxfId="2028" priority="128" operator="containsText" text="Ignore">
      <formula>NOT(ISERROR(SEARCH("Ignore",L14)))</formula>
    </cfRule>
  </conditionalFormatting>
  <conditionalFormatting sqref="L14:L15">
    <cfRule type="containsText" dxfId="2027" priority="122" operator="containsText" text="Review">
      <formula>NOT(ISERROR(SEARCH("Review",L14)))</formula>
    </cfRule>
    <cfRule type="containsText" dxfId="2026" priority="123" operator="containsText" text="Other">
      <formula>NOT(ISERROR(SEARCH("Other",L14)))</formula>
    </cfRule>
    <cfRule type="containsText" dxfId="2025" priority="124" operator="containsText" text="Incomplete">
      <formula>NOT(ISERROR(SEARCH("Incomplete",L14)))</formula>
    </cfRule>
    <cfRule type="containsText" dxfId="2024" priority="125" operator="containsText" text="Untraceable">
      <formula>NOT(ISERROR(SEARCH("Untraceable",L14)))</formula>
    </cfRule>
    <cfRule type="containsText" dxfId="2023" priority="126" operator="containsText" text="Completed">
      <formula>NOT(ISERROR(SEARCH("Completed",L14)))</formula>
    </cfRule>
  </conditionalFormatting>
  <conditionalFormatting sqref="L14:L15">
    <cfRule type="containsText" dxfId="2022" priority="127" operator="containsText" text="In Progress">
      <formula>NOT(ISERROR(SEARCH("In Progress",L14)))</formula>
    </cfRule>
  </conditionalFormatting>
  <conditionalFormatting sqref="L14:L15">
    <cfRule type="containsText" dxfId="2021" priority="121" operator="containsText" text="Waiting">
      <formula>NOT(ISERROR(SEARCH("Waiting",L14)))</formula>
    </cfRule>
  </conditionalFormatting>
  <conditionalFormatting sqref="L16:L17">
    <cfRule type="containsText" dxfId="2020" priority="120" operator="containsText" text="Ignore">
      <formula>NOT(ISERROR(SEARCH("Ignore",L16)))</formula>
    </cfRule>
  </conditionalFormatting>
  <conditionalFormatting sqref="L16:L17">
    <cfRule type="containsText" dxfId="2019" priority="114" operator="containsText" text="Review">
      <formula>NOT(ISERROR(SEARCH("Review",L16)))</formula>
    </cfRule>
    <cfRule type="containsText" dxfId="2018" priority="115" operator="containsText" text="Other">
      <formula>NOT(ISERROR(SEARCH("Other",L16)))</formula>
    </cfRule>
    <cfRule type="containsText" dxfId="2017" priority="116" operator="containsText" text="Incomplete">
      <formula>NOT(ISERROR(SEARCH("Incomplete",L16)))</formula>
    </cfRule>
    <cfRule type="containsText" dxfId="2016" priority="117" operator="containsText" text="Untraceable">
      <formula>NOT(ISERROR(SEARCH("Untraceable",L16)))</formula>
    </cfRule>
    <cfRule type="containsText" dxfId="2015" priority="118" operator="containsText" text="Completed">
      <formula>NOT(ISERROR(SEARCH("Completed",L16)))</formula>
    </cfRule>
  </conditionalFormatting>
  <conditionalFormatting sqref="L16:L17">
    <cfRule type="containsText" dxfId="2014" priority="119" operator="containsText" text="In Progress">
      <formula>NOT(ISERROR(SEARCH("In Progress",L16)))</formula>
    </cfRule>
  </conditionalFormatting>
  <conditionalFormatting sqref="L16:L17">
    <cfRule type="containsText" dxfId="2013" priority="113" operator="containsText" text="Waiting">
      <formula>NOT(ISERROR(SEARCH("Waiting",L16)))</formula>
    </cfRule>
  </conditionalFormatting>
  <conditionalFormatting sqref="L10:L11">
    <cfRule type="containsText" dxfId="2012" priority="112" operator="containsText" text="Ignore">
      <formula>NOT(ISERROR(SEARCH("Ignore",L10)))</formula>
    </cfRule>
  </conditionalFormatting>
  <conditionalFormatting sqref="L10:L11">
    <cfRule type="containsText" dxfId="2011" priority="106" operator="containsText" text="Review">
      <formula>NOT(ISERROR(SEARCH("Review",L10)))</formula>
    </cfRule>
    <cfRule type="containsText" dxfId="2010" priority="107" operator="containsText" text="Other">
      <formula>NOT(ISERROR(SEARCH("Other",L10)))</formula>
    </cfRule>
    <cfRule type="containsText" dxfId="2009" priority="108" operator="containsText" text="Incomplete">
      <formula>NOT(ISERROR(SEARCH("Incomplete",L10)))</formula>
    </cfRule>
    <cfRule type="containsText" dxfId="2008" priority="109" operator="containsText" text="Untraceable">
      <formula>NOT(ISERROR(SEARCH("Untraceable",L10)))</formula>
    </cfRule>
    <cfRule type="containsText" dxfId="2007" priority="110" operator="containsText" text="Completed">
      <formula>NOT(ISERROR(SEARCH("Completed",L10)))</formula>
    </cfRule>
  </conditionalFormatting>
  <conditionalFormatting sqref="L10:L11">
    <cfRule type="containsText" dxfId="2006" priority="111" operator="containsText" text="In Progress">
      <formula>NOT(ISERROR(SEARCH("In Progress",L10)))</formula>
    </cfRule>
  </conditionalFormatting>
  <conditionalFormatting sqref="L10:L11">
    <cfRule type="containsText" dxfId="2005" priority="105" operator="containsText" text="Waiting">
      <formula>NOT(ISERROR(SEARCH("Waiting",L10)))</formula>
    </cfRule>
  </conditionalFormatting>
  <conditionalFormatting sqref="N12:N13">
    <cfRule type="containsText" dxfId="2004" priority="104" operator="containsText" text="In Progress">
      <formula>NOT(ISERROR(SEARCH("In Progress",N12)))</formula>
    </cfRule>
  </conditionalFormatting>
  <conditionalFormatting sqref="N12:N13">
    <cfRule type="containsText" dxfId="2003" priority="102" operator="containsText" text="No">
      <formula>NOT(ISERROR(SEARCH("No",N12)))</formula>
    </cfRule>
    <cfRule type="containsText" dxfId="2002" priority="103" operator="containsText" text="Yes">
      <formula>NOT(ISERROR(SEARCH("Yes",N12)))</formula>
    </cfRule>
  </conditionalFormatting>
  <conditionalFormatting sqref="N14:N15">
    <cfRule type="containsText" dxfId="2001" priority="101" operator="containsText" text="In Progress">
      <formula>NOT(ISERROR(SEARCH("In Progress",N14)))</formula>
    </cfRule>
  </conditionalFormatting>
  <conditionalFormatting sqref="N14:N15">
    <cfRule type="containsText" dxfId="2000" priority="99" operator="containsText" text="No">
      <formula>NOT(ISERROR(SEARCH("No",N14)))</formula>
    </cfRule>
    <cfRule type="containsText" dxfId="1999" priority="100" operator="containsText" text="Yes">
      <formula>NOT(ISERROR(SEARCH("Yes",N14)))</formula>
    </cfRule>
  </conditionalFormatting>
  <conditionalFormatting sqref="N16:N17">
    <cfRule type="containsText" dxfId="1998" priority="98" operator="containsText" text="In Progress">
      <formula>NOT(ISERROR(SEARCH("In Progress",N16)))</formula>
    </cfRule>
  </conditionalFormatting>
  <conditionalFormatting sqref="N16:N17">
    <cfRule type="containsText" dxfId="1997" priority="96" operator="containsText" text="No">
      <formula>NOT(ISERROR(SEARCH("No",N16)))</formula>
    </cfRule>
    <cfRule type="containsText" dxfId="1996" priority="97" operator="containsText" text="Yes">
      <formula>NOT(ISERROR(SEARCH("Yes",N16)))</formula>
    </cfRule>
  </conditionalFormatting>
  <conditionalFormatting sqref="J20">
    <cfRule type="containsText" dxfId="1995" priority="90" operator="containsText" text="Review">
      <formula>NOT(ISERROR(SEARCH("Review",J20)))</formula>
    </cfRule>
    <cfRule type="containsText" dxfId="1994" priority="91" operator="containsText" text="Other">
      <formula>NOT(ISERROR(SEARCH("Other",J20)))</formula>
    </cfRule>
    <cfRule type="containsText" dxfId="1993" priority="92" operator="containsText" text="Incomplete">
      <formula>NOT(ISERROR(SEARCH("Incomplete",J20)))</formula>
    </cfRule>
    <cfRule type="containsText" dxfId="1992" priority="93" operator="containsText" text="Untraceable">
      <formula>NOT(ISERROR(SEARCH("Untraceable",J20)))</formula>
    </cfRule>
    <cfRule type="containsText" dxfId="1991" priority="94" operator="containsText" text="Completed">
      <formula>NOT(ISERROR(SEARCH("Completed",J20)))</formula>
    </cfRule>
  </conditionalFormatting>
  <conditionalFormatting sqref="J20">
    <cfRule type="containsText" dxfId="1990" priority="95" operator="containsText" text="In Progress">
      <formula>NOT(ISERROR(SEARCH("In Progress",J20)))</formula>
    </cfRule>
  </conditionalFormatting>
  <conditionalFormatting sqref="J22">
    <cfRule type="containsText" dxfId="1989" priority="84" operator="containsText" text="Review">
      <formula>NOT(ISERROR(SEARCH("Review",J22)))</formula>
    </cfRule>
    <cfRule type="containsText" dxfId="1988" priority="85" operator="containsText" text="Other">
      <formula>NOT(ISERROR(SEARCH("Other",J22)))</formula>
    </cfRule>
    <cfRule type="containsText" dxfId="1987" priority="86" operator="containsText" text="Incomplete">
      <formula>NOT(ISERROR(SEARCH("Incomplete",J22)))</formula>
    </cfRule>
    <cfRule type="containsText" dxfId="1986" priority="87" operator="containsText" text="Untraceable">
      <formula>NOT(ISERROR(SEARCH("Untraceable",J22)))</formula>
    </cfRule>
    <cfRule type="containsText" dxfId="1985" priority="88" operator="containsText" text="Completed">
      <formula>NOT(ISERROR(SEARCH("Completed",J22)))</formula>
    </cfRule>
  </conditionalFormatting>
  <conditionalFormatting sqref="J22">
    <cfRule type="containsText" dxfId="1984" priority="89" operator="containsText" text="In Progress">
      <formula>NOT(ISERROR(SEARCH("In Progress",J22)))</formula>
    </cfRule>
  </conditionalFormatting>
  <conditionalFormatting sqref="K20:K21">
    <cfRule type="containsText" dxfId="1983" priority="78" operator="containsText" text="Review">
      <formula>NOT(ISERROR(SEARCH("Review",K20)))</formula>
    </cfRule>
    <cfRule type="containsText" dxfId="1982" priority="79" operator="containsText" text="Other">
      <formula>NOT(ISERROR(SEARCH("Other",K20)))</formula>
    </cfRule>
    <cfRule type="containsText" dxfId="1981" priority="80" operator="containsText" text="Incomplete">
      <formula>NOT(ISERROR(SEARCH("Incomplete",K20)))</formula>
    </cfRule>
    <cfRule type="containsText" dxfId="1980" priority="81" operator="containsText" text="Untraceable">
      <formula>NOT(ISERROR(SEARCH("Untraceable",K20)))</formula>
    </cfRule>
    <cfRule type="containsText" dxfId="1979" priority="82" operator="containsText" text="Completed">
      <formula>NOT(ISERROR(SEARCH("Completed",K20)))</formula>
    </cfRule>
  </conditionalFormatting>
  <conditionalFormatting sqref="K20:K21">
    <cfRule type="containsText" dxfId="1978" priority="83" operator="containsText" text="In Progress">
      <formula>NOT(ISERROR(SEARCH("In Progress",K20)))</formula>
    </cfRule>
  </conditionalFormatting>
  <conditionalFormatting sqref="K20:K21">
    <cfRule type="containsText" dxfId="1977" priority="77" operator="containsText" text="Waiting">
      <formula>NOT(ISERROR(SEARCH("Waiting",K20)))</formula>
    </cfRule>
  </conditionalFormatting>
  <conditionalFormatting sqref="K22:K23">
    <cfRule type="containsText" dxfId="1976" priority="71" operator="containsText" text="Review">
      <formula>NOT(ISERROR(SEARCH("Review",K22)))</formula>
    </cfRule>
    <cfRule type="containsText" dxfId="1975" priority="72" operator="containsText" text="Other">
      <formula>NOT(ISERROR(SEARCH("Other",K22)))</formula>
    </cfRule>
    <cfRule type="containsText" dxfId="1974" priority="73" operator="containsText" text="Incomplete">
      <formula>NOT(ISERROR(SEARCH("Incomplete",K22)))</formula>
    </cfRule>
    <cfRule type="containsText" dxfId="1973" priority="74" operator="containsText" text="Untraceable">
      <formula>NOT(ISERROR(SEARCH("Untraceable",K22)))</formula>
    </cfRule>
    <cfRule type="containsText" dxfId="1972" priority="75" operator="containsText" text="Completed">
      <formula>NOT(ISERROR(SEARCH("Completed",K22)))</formula>
    </cfRule>
  </conditionalFormatting>
  <conditionalFormatting sqref="K22:K23">
    <cfRule type="containsText" dxfId="1971" priority="76" operator="containsText" text="In Progress">
      <formula>NOT(ISERROR(SEARCH("In Progress",K22)))</formula>
    </cfRule>
  </conditionalFormatting>
  <conditionalFormatting sqref="K22:K23">
    <cfRule type="containsText" dxfId="1970" priority="70" operator="containsText" text="Waiting">
      <formula>NOT(ISERROR(SEARCH("Waiting",K22)))</formula>
    </cfRule>
  </conditionalFormatting>
  <conditionalFormatting sqref="L20:L21">
    <cfRule type="containsText" dxfId="1969" priority="69" operator="containsText" text="Ignore">
      <formula>NOT(ISERROR(SEARCH("Ignore",L20)))</formula>
    </cfRule>
  </conditionalFormatting>
  <conditionalFormatting sqref="L20:L21">
    <cfRule type="containsText" dxfId="1968" priority="63" operator="containsText" text="Review">
      <formula>NOT(ISERROR(SEARCH("Review",L20)))</formula>
    </cfRule>
    <cfRule type="containsText" dxfId="1967" priority="64" operator="containsText" text="Other">
      <formula>NOT(ISERROR(SEARCH("Other",L20)))</formula>
    </cfRule>
    <cfRule type="containsText" dxfId="1966" priority="65" operator="containsText" text="Incomplete">
      <formula>NOT(ISERROR(SEARCH("Incomplete",L20)))</formula>
    </cfRule>
    <cfRule type="containsText" dxfId="1965" priority="66" operator="containsText" text="Untraceable">
      <formula>NOT(ISERROR(SEARCH("Untraceable",L20)))</formula>
    </cfRule>
    <cfRule type="containsText" dxfId="1964" priority="67" operator="containsText" text="Completed">
      <formula>NOT(ISERROR(SEARCH("Completed",L20)))</formula>
    </cfRule>
  </conditionalFormatting>
  <conditionalFormatting sqref="L20:L21">
    <cfRule type="containsText" dxfId="1963" priority="68" operator="containsText" text="In Progress">
      <formula>NOT(ISERROR(SEARCH("In Progress",L20)))</formula>
    </cfRule>
  </conditionalFormatting>
  <conditionalFormatting sqref="L20:L21">
    <cfRule type="containsText" dxfId="1962" priority="62" operator="containsText" text="Waiting">
      <formula>NOT(ISERROR(SEARCH("Waiting",L20)))</formula>
    </cfRule>
  </conditionalFormatting>
  <conditionalFormatting sqref="L22:L23">
    <cfRule type="containsText" dxfId="1961" priority="61" operator="containsText" text="Ignore">
      <formula>NOT(ISERROR(SEARCH("Ignore",L22)))</formula>
    </cfRule>
  </conditionalFormatting>
  <conditionalFormatting sqref="L22:L23">
    <cfRule type="containsText" dxfId="1960" priority="55" operator="containsText" text="Review">
      <formula>NOT(ISERROR(SEARCH("Review",L22)))</formula>
    </cfRule>
    <cfRule type="containsText" dxfId="1959" priority="56" operator="containsText" text="Other">
      <formula>NOT(ISERROR(SEARCH("Other",L22)))</formula>
    </cfRule>
    <cfRule type="containsText" dxfId="1958" priority="57" operator="containsText" text="Incomplete">
      <formula>NOT(ISERROR(SEARCH("Incomplete",L22)))</formula>
    </cfRule>
    <cfRule type="containsText" dxfId="1957" priority="58" operator="containsText" text="Untraceable">
      <formula>NOT(ISERROR(SEARCH("Untraceable",L22)))</formula>
    </cfRule>
    <cfRule type="containsText" dxfId="1956" priority="59" operator="containsText" text="Completed">
      <formula>NOT(ISERROR(SEARCH("Completed",L22)))</formula>
    </cfRule>
  </conditionalFormatting>
  <conditionalFormatting sqref="L22:L23">
    <cfRule type="containsText" dxfId="1955" priority="60" operator="containsText" text="In Progress">
      <formula>NOT(ISERROR(SEARCH("In Progress",L22)))</formula>
    </cfRule>
  </conditionalFormatting>
  <conditionalFormatting sqref="L22:L23">
    <cfRule type="containsText" dxfId="1954" priority="54" operator="containsText" text="Waiting">
      <formula>NOT(ISERROR(SEARCH("Waiting",L22)))</formula>
    </cfRule>
  </conditionalFormatting>
  <conditionalFormatting sqref="N20:N21">
    <cfRule type="containsText" dxfId="1953" priority="53" operator="containsText" text="In Progress">
      <formula>NOT(ISERROR(SEARCH("In Progress",N20)))</formula>
    </cfRule>
  </conditionalFormatting>
  <conditionalFormatting sqref="N20:N21">
    <cfRule type="containsText" dxfId="1952" priority="51" operator="containsText" text="No">
      <formula>NOT(ISERROR(SEARCH("No",N20)))</formula>
    </cfRule>
    <cfRule type="containsText" dxfId="1951" priority="52" operator="containsText" text="Yes">
      <formula>NOT(ISERROR(SEARCH("Yes",N20)))</formula>
    </cfRule>
  </conditionalFormatting>
  <conditionalFormatting sqref="N22:N23">
    <cfRule type="containsText" dxfId="1950" priority="50" operator="containsText" text="In Progress">
      <formula>NOT(ISERROR(SEARCH("In Progress",N22)))</formula>
    </cfRule>
  </conditionalFormatting>
  <conditionalFormatting sqref="N22:N23">
    <cfRule type="containsText" dxfId="1949" priority="48" operator="containsText" text="No">
      <formula>NOT(ISERROR(SEARCH("No",N22)))</formula>
    </cfRule>
    <cfRule type="containsText" dxfId="1948" priority="49" operator="containsText" text="Yes">
      <formula>NOT(ISERROR(SEARCH("Yes",N22)))</formula>
    </cfRule>
  </conditionalFormatting>
  <conditionalFormatting sqref="N26:N27">
    <cfRule type="containsText" dxfId="1947" priority="47" operator="containsText" text="In Progress">
      <formula>NOT(ISERROR(SEARCH("In Progress",N26)))</formula>
    </cfRule>
  </conditionalFormatting>
  <conditionalFormatting sqref="N26:N27">
    <cfRule type="containsText" dxfId="1946" priority="45" operator="containsText" text="No">
      <formula>NOT(ISERROR(SEARCH("No",N26)))</formula>
    </cfRule>
    <cfRule type="containsText" dxfId="1945" priority="46" operator="containsText" text="Yes">
      <formula>NOT(ISERROR(SEARCH("Yes",N26)))</formula>
    </cfRule>
  </conditionalFormatting>
  <conditionalFormatting sqref="N28:N29">
    <cfRule type="containsText" dxfId="1944" priority="44" operator="containsText" text="In Progress">
      <formula>NOT(ISERROR(SEARCH("In Progress",N28)))</formula>
    </cfRule>
  </conditionalFormatting>
  <conditionalFormatting sqref="N28:N29">
    <cfRule type="containsText" dxfId="1943" priority="42" operator="containsText" text="No">
      <formula>NOT(ISERROR(SEARCH("No",N28)))</formula>
    </cfRule>
    <cfRule type="containsText" dxfId="1942" priority="43" operator="containsText" text="Yes">
      <formula>NOT(ISERROR(SEARCH("Yes",N28)))</formula>
    </cfRule>
  </conditionalFormatting>
  <conditionalFormatting sqref="N40:N41">
    <cfRule type="containsText" dxfId="1941" priority="41" operator="containsText" text="In Progress">
      <formula>NOT(ISERROR(SEARCH("In Progress",N40)))</formula>
    </cfRule>
  </conditionalFormatting>
  <conditionalFormatting sqref="N40:N41">
    <cfRule type="containsText" dxfId="1940" priority="39" operator="containsText" text="No">
      <formula>NOT(ISERROR(SEARCH("No",N40)))</formula>
    </cfRule>
    <cfRule type="containsText" dxfId="1939" priority="40" operator="containsText" text="Yes">
      <formula>NOT(ISERROR(SEARCH("Yes",N40)))</formula>
    </cfRule>
  </conditionalFormatting>
  <conditionalFormatting sqref="J51">
    <cfRule type="containsText" dxfId="1938" priority="33" operator="containsText" text="Review">
      <formula>NOT(ISERROR(SEARCH("Review",J51)))</formula>
    </cfRule>
    <cfRule type="containsText" dxfId="1937" priority="34" operator="containsText" text="Other">
      <formula>NOT(ISERROR(SEARCH("Other",J51)))</formula>
    </cfRule>
    <cfRule type="containsText" dxfId="1936" priority="35" operator="containsText" text="Incomplete">
      <formula>NOT(ISERROR(SEARCH("Incomplete",J51)))</formula>
    </cfRule>
    <cfRule type="containsText" dxfId="1935" priority="36" operator="containsText" text="Untraceable">
      <formula>NOT(ISERROR(SEARCH("Untraceable",J51)))</formula>
    </cfRule>
    <cfRule type="containsText" dxfId="1934" priority="37" operator="containsText" text="Completed">
      <formula>NOT(ISERROR(SEARCH("Completed",J51)))</formula>
    </cfRule>
  </conditionalFormatting>
  <conditionalFormatting sqref="J51">
    <cfRule type="containsText" dxfId="1933" priority="38" operator="containsText" text="In Progress">
      <formula>NOT(ISERROR(SEARCH("In Progress",J51)))</formula>
    </cfRule>
  </conditionalFormatting>
  <conditionalFormatting sqref="J51">
    <cfRule type="containsText" dxfId="1932" priority="32" operator="containsText" text="Waiting">
      <formula>NOT(ISERROR(SEARCH("Waiting",J51)))</formula>
    </cfRule>
  </conditionalFormatting>
  <conditionalFormatting sqref="J50">
    <cfRule type="containsText" dxfId="1931" priority="26" operator="containsText" text="Review">
      <formula>NOT(ISERROR(SEARCH("Review",J50)))</formula>
    </cfRule>
    <cfRule type="containsText" dxfId="1930" priority="27" operator="containsText" text="Other">
      <formula>NOT(ISERROR(SEARCH("Other",J50)))</formula>
    </cfRule>
    <cfRule type="containsText" dxfId="1929" priority="28" operator="containsText" text="Incomplete">
      <formula>NOT(ISERROR(SEARCH("Incomplete",J50)))</formula>
    </cfRule>
    <cfRule type="containsText" dxfId="1928" priority="29" operator="containsText" text="Untraceable">
      <formula>NOT(ISERROR(SEARCH("Untraceable",J50)))</formula>
    </cfRule>
    <cfRule type="containsText" dxfId="1927" priority="30" operator="containsText" text="Completed">
      <formula>NOT(ISERROR(SEARCH("Completed",J50)))</formula>
    </cfRule>
  </conditionalFormatting>
  <conditionalFormatting sqref="J50">
    <cfRule type="containsText" dxfId="1926" priority="31" operator="containsText" text="In Progress">
      <formula>NOT(ISERROR(SEARCH("In Progress",J50)))</formula>
    </cfRule>
  </conditionalFormatting>
  <conditionalFormatting sqref="J50">
    <cfRule type="containsText" dxfId="1925" priority="25" operator="containsText" text="Waiting">
      <formula>NOT(ISERROR(SEARCH("Waiting",J50)))</formula>
    </cfRule>
  </conditionalFormatting>
  <conditionalFormatting sqref="K50">
    <cfRule type="containsText" dxfId="1924" priority="19" operator="containsText" text="Review">
      <formula>NOT(ISERROR(SEARCH("Review",K50)))</formula>
    </cfRule>
    <cfRule type="containsText" dxfId="1923" priority="20" operator="containsText" text="Other">
      <formula>NOT(ISERROR(SEARCH("Other",K50)))</formula>
    </cfRule>
    <cfRule type="containsText" dxfId="1922" priority="21" operator="containsText" text="Incomplete">
      <formula>NOT(ISERROR(SEARCH("Incomplete",K50)))</formula>
    </cfRule>
    <cfRule type="containsText" dxfId="1921" priority="22" operator="containsText" text="Untraceable">
      <formula>NOT(ISERROR(SEARCH("Untraceable",K50)))</formula>
    </cfRule>
    <cfRule type="containsText" dxfId="1920" priority="23" operator="containsText" text="Completed">
      <formula>NOT(ISERROR(SEARCH("Completed",K50)))</formula>
    </cfRule>
  </conditionalFormatting>
  <conditionalFormatting sqref="K50">
    <cfRule type="containsText" dxfId="1919" priority="24" operator="containsText" text="In Progress">
      <formula>NOT(ISERROR(SEARCH("In Progress",K50)))</formula>
    </cfRule>
  </conditionalFormatting>
  <conditionalFormatting sqref="K50">
    <cfRule type="containsText" dxfId="1918" priority="18" operator="containsText" text="Waiting">
      <formula>NOT(ISERROR(SEARCH("Waiting",K50)))</formula>
    </cfRule>
  </conditionalFormatting>
  <conditionalFormatting sqref="L50">
    <cfRule type="containsText" dxfId="1917" priority="17" operator="containsText" text="Ignore">
      <formula>NOT(ISERROR(SEARCH("Ignore",L50)))</formula>
    </cfRule>
  </conditionalFormatting>
  <conditionalFormatting sqref="L50">
    <cfRule type="containsText" dxfId="1916" priority="11" operator="containsText" text="Review">
      <formula>NOT(ISERROR(SEARCH("Review",L50)))</formula>
    </cfRule>
    <cfRule type="containsText" dxfId="1915" priority="12" operator="containsText" text="Other">
      <formula>NOT(ISERROR(SEARCH("Other",L50)))</formula>
    </cfRule>
    <cfRule type="containsText" dxfId="1914" priority="13" operator="containsText" text="Incomplete">
      <formula>NOT(ISERROR(SEARCH("Incomplete",L50)))</formula>
    </cfRule>
    <cfRule type="containsText" dxfId="1913" priority="14" operator="containsText" text="Untraceable">
      <formula>NOT(ISERROR(SEARCH("Untraceable",L50)))</formula>
    </cfRule>
    <cfRule type="containsText" dxfId="1912" priority="15" operator="containsText" text="Completed">
      <formula>NOT(ISERROR(SEARCH("Completed",L50)))</formula>
    </cfRule>
  </conditionalFormatting>
  <conditionalFormatting sqref="L50">
    <cfRule type="containsText" dxfId="1911" priority="16" operator="containsText" text="In Progress">
      <formula>NOT(ISERROR(SEARCH("In Progress",L50)))</formula>
    </cfRule>
  </conditionalFormatting>
  <conditionalFormatting sqref="L50">
    <cfRule type="containsText" dxfId="1910" priority="10" operator="containsText" text="Waiting">
      <formula>NOT(ISERROR(SEARCH("Waiting",L50)))</formula>
    </cfRule>
  </conditionalFormatting>
  <conditionalFormatting sqref="N50">
    <cfRule type="containsText" dxfId="1909" priority="9" operator="containsText" text="In Progress">
      <formula>NOT(ISERROR(SEARCH("In Progress",N50)))</formula>
    </cfRule>
  </conditionalFormatting>
  <conditionalFormatting sqref="N50">
    <cfRule type="containsText" dxfId="1908" priority="7" operator="containsText" text="No">
      <formula>NOT(ISERROR(SEARCH("No",N50)))</formula>
    </cfRule>
    <cfRule type="containsText" dxfId="1907" priority="8" operator="containsText" text="Yes">
      <formula>NOT(ISERROR(SEARCH("Yes",N50)))</formula>
    </cfRule>
  </conditionalFormatting>
  <conditionalFormatting sqref="N84:N85">
    <cfRule type="containsText" dxfId="1906" priority="6" operator="containsText" text="In Progress">
      <formula>NOT(ISERROR(SEARCH("In Progress",N84)))</formula>
    </cfRule>
  </conditionalFormatting>
  <conditionalFormatting sqref="N84:N85">
    <cfRule type="containsText" dxfId="1905" priority="4" operator="containsText" text="No">
      <formula>NOT(ISERROR(SEARCH("No",N84)))</formula>
    </cfRule>
    <cfRule type="containsText" dxfId="1904" priority="5" operator="containsText" text="Yes">
      <formula>NOT(ISERROR(SEARCH("Yes",N84)))</formula>
    </cfRule>
  </conditionalFormatting>
  <conditionalFormatting sqref="N86:N87">
    <cfRule type="containsText" dxfId="1903" priority="3" operator="containsText" text="In Progress">
      <formula>NOT(ISERROR(SEARCH("In Progress",N86)))</formula>
    </cfRule>
  </conditionalFormatting>
  <conditionalFormatting sqref="N86:N87">
    <cfRule type="containsText" dxfId="1902" priority="1" operator="containsText" text="No">
      <formula>NOT(ISERROR(SEARCH("No",N86)))</formula>
    </cfRule>
    <cfRule type="containsText" dxfId="1901" priority="2" operator="containsText" text="Yes">
      <formula>NOT(ISERROR(SEARCH("Yes",N86)))</formula>
    </cfRule>
  </conditionalFormatting>
  <dataValidations count="6">
    <dataValidation type="list" allowBlank="1" showInputMessage="1" showErrorMessage="1" sqref="E205:E1048576 E10:E49 E52:E113">
      <formula1>"Manual, Assisted Manual, De-Novo Merge, Assisted Merge"</formula1>
    </dataValidation>
    <dataValidation type="list" allowBlank="1" showInputMessage="1" showErrorMessage="1" sqref="L306:L1048576 L28 L46 L30:L40 L2:L26 L42:L44 L52:L54 L86 L56:L74 L76:L84 L48:L50 L88:L113">
      <formula1>"In Progress, Completed, Untraceable, Ignore, Review, Waiting"</formula1>
    </dataValidation>
    <dataValidation type="list" allowBlank="1" showInputMessage="1" showErrorMessage="1" sqref="K306:K1048576 J304:J1048576 K54 K46 K28 K44 J2:J5 K26 J26:J29 K40 J40:J41 J30:K39 J6:K25 J42:K43 J44:J47 J48:K49 J52:K53 K74 J56:K73 J74:J75 J54:J55 J50:J51 K50 J76:K113">
      <formula1>"In Progress, Completed, Untraceable, Incomplete, Other, Review, Waiting"</formula1>
    </dataValidation>
    <dataValidation type="list" allowBlank="1" showInputMessage="1" sqref="G10:I11 G18:I19 G42:I43 G30:I31 I54 G48:I49 G52:I53 I86 I44 I40 I2:I9 G36:I39 G40:H41 I74 G56:I73 G74:H75 G76:I83 I84 G84:H87 G54:H55 G44:H47 I46 I12:I17 I20:I23 G88:I113">
      <formula1>"Ø"</formula1>
    </dataValidation>
    <dataValidation type="list" operator="equal" allowBlank="1" showInputMessage="1" showErrorMessage="1" sqref="D10:D11 D18:D19 D30:D31 D36:D49 D52:D113">
      <formula1>"Amina,Bruno,Cameron,Daniel,Gina,Monet,Perry,???"</formula1>
    </dataValidation>
    <dataValidation type="list" allowBlank="1" showInputMessage="1" showErrorMessage="1" sqref="N10 N18 N30 N36 N38:N39 N42 N44 N46 N48 N52 N54 N56 N58 N60 N62 N64 N66 N68:N69 N70 N72 N74 N76 N78 N80 N82 N88 N90 N92 N94 N96 N98 N100 N102 N104 N106 N108 N110 N24 N32:N33 N34:N35 N8 N6 N4 N2 N12 N14 N16 N20 N22 N26 N28 N40 N50 N84 N86 N112">
      <formula1>"Yes, No, In Progress"</formula1>
    </dataValidation>
  </dataValidations>
  <pageMargins left="0.7" right="0.7" top="0.75" bottom="0.75" header="0.3" footer="0.3"/>
  <pageSetup orientation="portrait" verticalDpi="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97"/>
  <sheetViews>
    <sheetView zoomScale="90" zoomScaleNormal="90" workbookViewId="0">
      <selection activeCell="C56" sqref="C56:C57"/>
    </sheetView>
  </sheetViews>
  <sheetFormatPr defaultRowHeight="15" x14ac:dyDescent="0.25"/>
  <cols>
    <col min="1" max="1" width="18.140625" customWidth="1"/>
    <col min="2" max="2" width="25.140625" customWidth="1"/>
    <col min="3" max="3" width="23.42578125" customWidth="1"/>
    <col min="4" max="4" width="14.5703125" customWidth="1"/>
    <col min="5" max="5" width="17.7109375" customWidth="1"/>
    <col min="6" max="6" width="25.7109375" customWidth="1"/>
    <col min="7" max="7" width="14.28515625" customWidth="1"/>
    <col min="8" max="8" width="13.42578125" style="64" customWidth="1"/>
    <col min="9" max="9" width="19.7109375" customWidth="1"/>
    <col min="10" max="10" width="22.85546875" customWidth="1"/>
    <col min="11" max="11" width="18.28515625" customWidth="1"/>
    <col min="12" max="12" width="14.28515625" customWidth="1"/>
    <col min="13" max="13" width="126.5703125" customWidth="1"/>
    <col min="14" max="15" width="14.5703125" style="1" customWidth="1"/>
  </cols>
  <sheetData>
    <row r="1" spans="1:15" x14ac:dyDescent="0.25">
      <c r="A1" s="47" t="s">
        <v>6</v>
      </c>
      <c r="B1" s="47" t="s">
        <v>7</v>
      </c>
      <c r="C1" s="47" t="s">
        <v>8</v>
      </c>
      <c r="D1" s="48" t="s">
        <v>9</v>
      </c>
      <c r="E1" s="48" t="s">
        <v>10</v>
      </c>
      <c r="F1" s="48" t="s">
        <v>11</v>
      </c>
      <c r="G1" s="48" t="s">
        <v>12</v>
      </c>
      <c r="H1" s="48" t="s">
        <v>13</v>
      </c>
      <c r="I1" s="47" t="s">
        <v>14</v>
      </c>
      <c r="J1" s="47" t="s">
        <v>15</v>
      </c>
      <c r="K1" s="47" t="s">
        <v>16</v>
      </c>
      <c r="L1" s="47" t="s">
        <v>17</v>
      </c>
      <c r="M1" s="10" t="s">
        <v>18</v>
      </c>
      <c r="N1" s="9" t="s">
        <v>19</v>
      </c>
      <c r="O1" s="9" t="s">
        <v>20</v>
      </c>
    </row>
    <row r="2" spans="1:15" x14ac:dyDescent="0.25">
      <c r="A2" s="122" t="s">
        <v>1990</v>
      </c>
      <c r="B2" s="116" t="s">
        <v>1991</v>
      </c>
      <c r="C2" s="116" t="s">
        <v>1992</v>
      </c>
      <c r="D2" s="87" t="s">
        <v>161</v>
      </c>
      <c r="E2" s="87" t="s">
        <v>24</v>
      </c>
      <c r="F2" s="7" t="str">
        <f>IF(AND(D2="Amina",OR(E2="Manual",E2="Assisted Manual")),A2&amp;"_AZ",IF(AND(D2="Amina",OR(E2="De-Novo Merge",E2="Assisted Merge")),A2&amp;"_SA_AZ",IF(AND(D2="Perry",OR(E2="Manual",E2="Assisted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f>
        <v>2017-06-10_G-001_BD</v>
      </c>
      <c r="G2" s="89">
        <v>42929</v>
      </c>
      <c r="H2" s="89">
        <v>42930</v>
      </c>
      <c r="I2" s="118">
        <v>42942</v>
      </c>
      <c r="J2" s="87" t="s">
        <v>0</v>
      </c>
      <c r="K2" s="116" t="str">
        <f>IF(AND(NOT(OR(H2="Ø",H2="")),I2="Split"),"In Progress",IF(AND(NOT(OR(H2="Ø",H2="")),I2="Needs to be Split"),"Waiting",IF(AND(J2="Review",J3="Review"),"Review",IF(OR(AND(J2="Review",J3="Incomplete"),AND(J2="Incomplete",J3="Review")),"Review",IF(OR(AND(J2="Untraceable",J3="Review"),AND(J2="Review",J3="Untraceable")),"Review",IF(OR(AND(J2="Review",J3="Completed"),AND(J2="Completed",J3="Review")),"Review",IF(OR(AND(J2="Other",J3="Review"),AND(J2="Review",J3="Other")),"Review",IF(OR(AND(J2="Other",J3="Incomplete"),AND(J2="Incomplete",J3="Other")),"Review",IF(OR(AND(J2="Other",J3="Untraceable"),AND(J2="Untraceable",J3="Other")),"Review",IF(OR(AND(J2="Other",J3="Completed"),AND(J2="Completed",J3="Other")),"Review",IF(AND(J2="Waiting",J3="Waiting"),"Waiting",IF(OR(AND(J2="Review",J3="Waiting"),AND(J2="Waiting",J3="Review")),"Waiting",IF(OR(AND(J2="Other",J3="Waiting"),AND(J2="Waiting",J3="Other")),"Waiting",IF(OR(AND(J2="Incomplete",J3="Waiting"),AND(J2="Waiting",J3="Incomplete")),"Waiting",IF(OR(AND(J2="Completed",J3="Waiting"),AND(J2="Waiting",J3="Completed")),"Waiting",IF(OR(J2="In Progress",J3="In Progress"),"In Progress",IF(OR(AND(J2="Completed",J3="Untraceable"),AND(J2="Untraceable",J3="Completed")),"Review",IF(OR(AND(J2="Completed",J3="Incomplete"),AND(J2="Incomplete",J3="Completed")),"Review",IF(OR(AND(J2="Incomplete",J3="Untraceable"),AND(J2="Untraceable",J3="Incomplete")),"Untraceable",IF(AND(NOT(OR(H2="Ø",H2="")),NOT(OR(H3="Ø",H3="")),I2=""),"In Progress",IF(AND(J2="Untraceable",J3="Untraceable"),"Untraceable",IF(AND(NOT(OR(H2="Ø",H2="")),NOT(OR(H3="Ø",H3="")),NOT(OR(I2="Ø",I2="",I2="Split",I2="Needs to be Split"))),"Completed",IF(AND(J2="Incomplete",J3="Incomplete"),"Incomplete",IF(AND(J2="Other",J3="Other"),"Review",IF(AND(J2="Untraceable",J3=""),"Untraceable","")))))))))))))))))))))))))</f>
        <v>Completed</v>
      </c>
      <c r="L2" s="116" t="s">
        <v>0</v>
      </c>
      <c r="M2" s="49"/>
      <c r="N2" s="121" t="s">
        <v>25</v>
      </c>
      <c r="O2" s="116" t="s">
        <v>1993</v>
      </c>
    </row>
    <row r="3" spans="1:15" x14ac:dyDescent="0.25">
      <c r="A3" s="116"/>
      <c r="B3" s="116"/>
      <c r="C3" s="116"/>
      <c r="D3" s="87" t="s">
        <v>113</v>
      </c>
      <c r="E3" s="87" t="s">
        <v>1512</v>
      </c>
      <c r="F3" s="7" t="str">
        <f>IF(AND(D3="Amina",OR(E3="Manual",E3="Assisted Manual")),A2&amp;"_AZ",IF(AND(D3="Amina",OR(E3="De-Novo Merge",E3="Assisted Merge")),A2&amp;"_SA_AZ",IF(AND(D3="Perry",OR(E3="Manual",E3="Assisted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f>
        <v>2017-06-10_G-001_DR</v>
      </c>
      <c r="G3" s="89">
        <v>42933</v>
      </c>
      <c r="H3" s="89">
        <v>42934</v>
      </c>
      <c r="I3" s="116"/>
      <c r="J3" s="87" t="str">
        <f>IF(AND(NOT(OR(G3="",G3="Ø")),H3=""),"In Progress",IF(AND(NOT(OR(H3="Ø",H3="")),NOT(OR(G3="Ø",G3=""))),"Completed",IF(AND(NOT(A2=""),NOT(OR(D3="",D3="???")),G3=""),"Waiting",IF(D3="???","Waiting",""))))</f>
        <v>Completed</v>
      </c>
      <c r="K3" s="116"/>
      <c r="L3" s="116"/>
      <c r="M3" s="50"/>
      <c r="N3" s="121"/>
      <c r="O3" s="116"/>
    </row>
    <row r="4" spans="1:15" x14ac:dyDescent="0.25">
      <c r="A4" s="122" t="s">
        <v>1994</v>
      </c>
      <c r="B4" s="116" t="s">
        <v>1995</v>
      </c>
      <c r="C4" s="116" t="s">
        <v>1992</v>
      </c>
      <c r="D4" s="87" t="s">
        <v>161</v>
      </c>
      <c r="E4" s="87" t="s">
        <v>24</v>
      </c>
      <c r="F4" s="7" t="str">
        <f>IF(AND(D4="Amina",OR(E4="Manual",E4="Assisted Manual")),A4&amp;"_AZ",IF(AND(D4="Amina",OR(E4="De-Novo Merge",E4="Assisted Merge")),A4&amp;"_SA_AZ",IF(AND(D4="Perry",OR(E4="Manual",E4="Assisted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f>
        <v>2017-06-10_G-002_BD</v>
      </c>
      <c r="G4" s="89">
        <v>42928</v>
      </c>
      <c r="H4" s="89">
        <v>42929</v>
      </c>
      <c r="I4" s="118">
        <v>42942</v>
      </c>
      <c r="J4" s="87" t="str">
        <f>IF(AND(NOT(OR(G4="",G4="Ø")),H4=""),"In Progress",IF(AND(NOT(OR(H4="Ø",H4="")),NOT(OR(G4="Ø",G4=""))),"Completed",IF(AND(NOT(A4=""),NOT(OR(D4="",D4="???")),G4=""),"Waiting",IF(D4="???","Waiting",""))))</f>
        <v>Completed</v>
      </c>
      <c r="K4" s="116" t="str">
        <f>IF(AND(NOT(OR(H4="Ø",H4="")),I4="Split"),"In Progress",IF(AND(NOT(OR(H4="Ø",H4="")),I4="Needs to be Split"),"Waiting",IF(AND(J4="Review",J5="Review"),"Review",IF(OR(AND(J4="Review",J5="Incomplete"),AND(J4="Incomplete",J5="Review")),"Review",IF(OR(AND(J4="Untraceable",J5="Review"),AND(J4="Review",J5="Untraceable")),"Review",IF(OR(AND(J4="Review",J5="Completed"),AND(J4="Completed",J5="Review")),"Review",IF(OR(AND(J4="Other",J5="Review"),AND(J4="Review",J5="Other")),"Review",IF(OR(AND(J4="Other",J5="Incomplete"),AND(J4="Incomplete",J5="Other")),"Review",IF(OR(AND(J4="Other",J5="Untraceable"),AND(J4="Untraceable",J5="Other")),"Review",IF(OR(AND(J4="Other",J5="Completed"),AND(J4="Completed",J5="Other")),"Review",IF(AND(J4="Waiting",J5="Waiting"),"Waiting",IF(OR(AND(J4="Review",J5="Waiting"),AND(J4="Waiting",J5="Review")),"Waiting",IF(OR(AND(J4="Other",J5="Waiting"),AND(J4="Waiting",J5="Other")),"Waiting",IF(OR(AND(J4="Incomplete",J5="Waiting"),AND(J4="Waiting",J5="Incomplete")),"Waiting",IF(OR(AND(J4="Completed",J5="Waiting"),AND(J4="Waiting",J5="Completed")),"Waiting",IF(OR(J4="In Progress",J5="In Progress"),"In Progress",IF(OR(AND(J4="Completed",J5="Untraceable"),AND(J4="Untraceable",J5="Completed")),"Review",IF(OR(AND(J4="Completed",J5="Incomplete"),AND(J4="Incomplete",J5="Completed")),"Review",IF(OR(AND(J4="Incomplete",J5="Untraceable"),AND(J4="Untraceable",J5="Incomplete")),"Untraceable",IF(AND(NOT(OR(H4="Ø",H4="")),NOT(OR(H5="Ø",H5="")),I4=""),"In Progress",IF(AND(J4="Untraceable",J5="Untraceable"),"Untraceable",IF(AND(NOT(OR(H4="Ø",H4="")),NOT(OR(H5="Ø",H5="")),NOT(OR(I4="Ø",I4="",I4="Split",I4="Needs to be Split"))),"Completed",IF(AND(J4="Incomplete",J5="Incomplete"),"Incomplete",IF(AND(J4="Other",J5="Other"),"Review",IF(AND(J4="Untraceable",J5=""),"Untraceable","")))))))))))))))))))))))))</f>
        <v>Completed</v>
      </c>
      <c r="L4" s="116" t="s">
        <v>0</v>
      </c>
      <c r="M4" s="4" t="s">
        <v>1996</v>
      </c>
      <c r="N4" s="121" t="s">
        <v>25</v>
      </c>
      <c r="O4" s="116" t="s">
        <v>1997</v>
      </c>
    </row>
    <row r="5" spans="1:15" x14ac:dyDescent="0.25">
      <c r="A5" s="116"/>
      <c r="B5" s="116"/>
      <c r="C5" s="116"/>
      <c r="D5" s="87" t="s">
        <v>113</v>
      </c>
      <c r="E5" s="87" t="s">
        <v>1512</v>
      </c>
      <c r="F5" s="7" t="str">
        <f>IF(AND(D5="Amina",OR(E5="Manual",E5="Assisted Manual")),A4&amp;"_AZ",IF(AND(D5="Amina",OR(E5="De-Novo Merge",E5="Assisted Merge")),A4&amp;"_SA_AZ",IF(AND(D5="Perry",OR(E5="Manual",E5="Assisted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f>
        <v>2017-06-10_G-002_DR</v>
      </c>
      <c r="G5" s="89">
        <v>42936</v>
      </c>
      <c r="H5" s="89">
        <v>42937</v>
      </c>
      <c r="I5" s="116"/>
      <c r="J5" s="87" t="str">
        <f>IF(AND(NOT(OR(G5="",G5="Ø")),H5=""),"In Progress",IF(AND(NOT(OR(H5="Ø",H5="")),NOT(OR(G5="Ø",G5=""))),"Completed",IF(AND(NOT(A4=""),NOT(OR(D5="",D5="???")),G5=""),"Waiting",IF(D5="???","Waiting",""))))</f>
        <v>Completed</v>
      </c>
      <c r="K5" s="116"/>
      <c r="L5" s="116"/>
      <c r="M5" s="4"/>
      <c r="N5" s="121"/>
      <c r="O5" s="116"/>
    </row>
    <row r="6" spans="1:15" x14ac:dyDescent="0.25">
      <c r="A6" s="122" t="s">
        <v>1998</v>
      </c>
      <c r="B6" s="116" t="s">
        <v>1999</v>
      </c>
      <c r="C6" s="116"/>
      <c r="D6" s="87" t="s">
        <v>23</v>
      </c>
      <c r="E6" s="87" t="s">
        <v>24</v>
      </c>
      <c r="F6" s="7" t="str">
        <f>IF(AND(D6="Amina",OR(E6="Manual",E6="Assisted Manual")),A6&amp;"_AZ",IF(AND(D6="Amina",OR(E6="De-Novo Merge",E6="Assisted Merge")),A6&amp;"_SA_AZ",IF(AND(D6="Perry",OR(E6="Manual",E6="Assisted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f>
        <v>2017-06-10_G-003_CA</v>
      </c>
      <c r="G6" s="89">
        <v>42928</v>
      </c>
      <c r="H6" s="89">
        <v>42930</v>
      </c>
      <c r="I6" s="118">
        <v>42947</v>
      </c>
      <c r="J6" s="87" t="str">
        <f>IF(AND(NOT(OR(G6="",G6="Ø")),H6=""),"In Progress",IF(AND(NOT(OR(H6="Ø",H6="")),NOT(OR(G6="Ø",G6=""))),"Completed",IF(AND(NOT(A6=""),NOT(OR(D6="",D6="???")),G6=""),"Waiting",IF(D6="???","Waiting",""))))</f>
        <v>Completed</v>
      </c>
      <c r="K6" s="116" t="str">
        <f>IF(AND(NOT(OR(H6="Ø",H6="")),I6="Split"),"In Progress",IF(AND(NOT(OR(H6="Ø",H6="")),I6="Needs to be Split"),"Waiting",IF(AND(J6="Review",J7="Review"),"Review",IF(OR(AND(J6="Review",J7="Incomplete"),AND(J6="Incomplete",J7="Review")),"Review",IF(OR(AND(J6="Untraceable",J7="Review"),AND(J6="Review",J7="Untraceable")),"Review",IF(OR(AND(J6="Review",J7="Completed"),AND(J6="Completed",J7="Review")),"Review",IF(OR(AND(J6="Other",J7="Review"),AND(J6="Review",J7="Other")),"Review",IF(OR(AND(J6="Other",J7="Incomplete"),AND(J6="Incomplete",J7="Other")),"Review",IF(OR(AND(J6="Other",J7="Untraceable"),AND(J6="Untraceable",J7="Other")),"Review",IF(OR(AND(J6="Other",J7="Completed"),AND(J6="Completed",J7="Other")),"Review",IF(AND(J6="Waiting",J7="Waiting"),"Waiting",IF(OR(AND(J6="Review",J7="Waiting"),AND(J6="Waiting",J7="Review")),"Waiting",IF(OR(AND(J6="Other",J7="Waiting"),AND(J6="Waiting",J7="Other")),"Waiting",IF(OR(AND(J6="Incomplete",J7="Waiting"),AND(J6="Waiting",J7="Incomplete")),"Waiting",IF(OR(AND(J6="Completed",J7="Waiting"),AND(J6="Waiting",J7="Completed")),"Waiting",IF(OR(J6="In Progress",J7="In Progress"),"In Progress",IF(OR(AND(J6="Completed",J7="Untraceable"),AND(J6="Untraceable",J7="Completed")),"Review",IF(OR(AND(J6="Completed",J7="Incomplete"),AND(J6="Incomplete",J7="Completed")),"Review",IF(OR(AND(J6="Incomplete",J7="Untraceable"),AND(J6="Untraceable",J7="Incomplete")),"Untraceable",IF(AND(NOT(OR(H6="Ø",H6="")),NOT(OR(H7="Ø",H7="")),I6=""),"In Progress",IF(AND(J6="Untraceable",J7="Untraceable"),"Untraceable",IF(AND(NOT(OR(H6="Ø",H6="")),NOT(OR(H7="Ø",H7="")),NOT(OR(I6="Ø",I6="",I6="Split",I6="Needs to be Split"))),"Completed",IF(AND(J6="Incomplete",J7="Incomplete"),"Incomplete",IF(AND(J6="Other",J7="Other"),"Review",IF(AND(J6="Untraceable",J7=""),"Untraceable","")))))))))))))))))))))))))</f>
        <v>Completed</v>
      </c>
      <c r="L6" s="116" t="s">
        <v>0</v>
      </c>
      <c r="M6" s="4" t="s">
        <v>2000</v>
      </c>
      <c r="N6" s="121" t="s">
        <v>25</v>
      </c>
      <c r="O6" s="116" t="s">
        <v>2001</v>
      </c>
    </row>
    <row r="7" spans="1:15" x14ac:dyDescent="0.25">
      <c r="A7" s="116"/>
      <c r="B7" s="116"/>
      <c r="C7" s="116"/>
      <c r="D7" s="87" t="s">
        <v>113</v>
      </c>
      <c r="E7" s="87" t="s">
        <v>1512</v>
      </c>
      <c r="F7" s="7" t="str">
        <f>IF(AND(D7="Amina",OR(E7="Manual",E7="Assisted Manual")),A6&amp;"_AZ",IF(AND(D7="Amina",OR(E7="De-Novo Merge",E7="Assisted Merge")),A6&amp;"_SA_AZ",IF(AND(D7="Perry",OR(E7="Manual",E7="Assisted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f>
        <v>2017-06-10_G-003_DR</v>
      </c>
      <c r="G7" s="89">
        <v>42940</v>
      </c>
      <c r="H7" s="89">
        <v>42941</v>
      </c>
      <c r="I7" s="116"/>
      <c r="J7" s="87" t="str">
        <f>IF(AND(NOT(OR(G7="",G7="Ø")),H7=""),"In Progress",IF(AND(NOT(OR(H7="Ø",H7="")),NOT(OR(G7="Ø",G7=""))),"Completed",IF(AND(NOT(A6=""),NOT(OR(D7="",D7="???")),G7=""),"Waiting",IF(D7="???","Waiting",""))))</f>
        <v>Completed</v>
      </c>
      <c r="K7" s="116"/>
      <c r="L7" s="116"/>
      <c r="M7" s="4"/>
      <c r="N7" s="121"/>
      <c r="O7" s="116"/>
    </row>
    <row r="8" spans="1:15" x14ac:dyDescent="0.25">
      <c r="A8" s="122" t="s">
        <v>2002</v>
      </c>
      <c r="B8" s="116" t="s">
        <v>2003</v>
      </c>
      <c r="C8" s="180" t="s">
        <v>1992</v>
      </c>
      <c r="D8" s="87" t="s">
        <v>113</v>
      </c>
      <c r="E8" s="87" t="s">
        <v>24</v>
      </c>
      <c r="F8" s="7" t="str">
        <f>IF(AND(D8="Amina",OR(E8="Manual",E8="Assisted Manual")),A8&amp;"_AZ",IF(AND(D8="Amina",OR(E8="De-Novo Merge",E8="Assisted Merge")),A8&amp;"_SA_AZ",IF(AND(D8="Perry",OR(E8="Manual",E8="Assisted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f>
        <v>2017-06-10_G-004_DR</v>
      </c>
      <c r="G8" s="89">
        <v>42928</v>
      </c>
      <c r="H8" s="89" t="s">
        <v>51</v>
      </c>
      <c r="I8" s="116" t="str">
        <f>IF(AND(NOT(OR(H8="",H8="Ø")),NOT(OR(H9="",H9="Ø"))),"Needs to be Split","")</f>
        <v/>
      </c>
      <c r="J8" s="87" t="s">
        <v>2</v>
      </c>
      <c r="K8" s="116" t="s">
        <v>2</v>
      </c>
      <c r="L8" s="116" t="s">
        <v>190</v>
      </c>
      <c r="M8" s="4" t="s">
        <v>2004</v>
      </c>
      <c r="N8" s="121" t="str">
        <f>IF(OR(K8="Untraceable",K8="Incomplete"),"No",IF(K8="Completed","In Progress",""))</f>
        <v>No</v>
      </c>
      <c r="O8" s="116"/>
    </row>
    <row r="9" spans="1:15" x14ac:dyDescent="0.25">
      <c r="A9" s="116"/>
      <c r="B9" s="116"/>
      <c r="C9" s="181"/>
      <c r="D9" s="87"/>
      <c r="E9" s="87"/>
      <c r="F9" s="7" t="str">
        <f>IF(AND(D9="Amina",OR(E9="Manual",E9="Assisted Manual")),A8&amp;"_AZ",IF(AND(D9="Amina",OR(E9="De-Novo Merge",E9="Assisted Merge")),A8&amp;"_SA_AZ",IF(AND(D9="Perry",OR(E9="Manual",E9="Assisted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f>
        <v/>
      </c>
      <c r="G9" s="89"/>
      <c r="H9" s="89"/>
      <c r="I9" s="116"/>
      <c r="J9" s="87" t="str">
        <f>IF(AND(NOT(OR(G9="",G9="Ø")),H9=""),"In Progress",IF(AND(NOT(OR(H9="Ø",H9="")),NOT(OR(G9="Ø",G9=""))),"Completed",IF(AND(NOT(A8=""),NOT(OR(D9="",D9="???")),G9=""),"Waiting",IF(D9="???","Waiting",""))))</f>
        <v/>
      </c>
      <c r="K9" s="116"/>
      <c r="L9" s="116"/>
      <c r="M9" s="4"/>
      <c r="N9" s="121"/>
      <c r="O9" s="116"/>
    </row>
    <row r="10" spans="1:15" x14ac:dyDescent="0.25">
      <c r="A10" s="122" t="s">
        <v>2005</v>
      </c>
      <c r="B10" s="127" t="s">
        <v>2006</v>
      </c>
      <c r="C10" s="123" t="s">
        <v>1992</v>
      </c>
      <c r="D10" s="102" t="s">
        <v>27</v>
      </c>
      <c r="E10" s="87" t="s">
        <v>24</v>
      </c>
      <c r="F10" s="7" t="str">
        <f>IF(AND(D10="Amina",OR(E10="Manual",E10="Assisted Manual")),A10&amp;"_AZ",IF(AND(D10="Amina",OR(E10="De-Novo Merge",E10="Assisted Merge")),A10&amp;"_SA_AZ",IF(AND(D10="Perry",OR(E10="Manual",E10="Assisted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f>
        <v>2017-06-10_G-005_GB</v>
      </c>
      <c r="G10" s="89">
        <v>42929</v>
      </c>
      <c r="H10" s="89">
        <v>42930</v>
      </c>
      <c r="I10" s="116" t="str">
        <f>IF(AND(NOT(OR(H10="",H10="Ø")),NOT(OR(H11="",H11="Ø"))),"Needs to be Split","")</f>
        <v/>
      </c>
      <c r="J10" s="87" t="s">
        <v>2</v>
      </c>
      <c r="K10" s="116" t="s">
        <v>2</v>
      </c>
      <c r="L10" s="116" t="s">
        <v>0</v>
      </c>
      <c r="M10" s="4" t="s">
        <v>2007</v>
      </c>
      <c r="N10" s="121" t="str">
        <f>IF(OR(K10="Untraceable",K10="Incomplete"),"No",IF(K10="Completed","In Progress",""))</f>
        <v>No</v>
      </c>
      <c r="O10" s="116"/>
    </row>
    <row r="11" spans="1:15" x14ac:dyDescent="0.25">
      <c r="A11" s="116"/>
      <c r="B11" s="127"/>
      <c r="C11" s="123"/>
      <c r="D11" s="102" t="s">
        <v>23</v>
      </c>
      <c r="E11" s="87" t="s">
        <v>1512</v>
      </c>
      <c r="F11" s="7" t="str">
        <f>IF(AND(D11="Amina",OR(E11="Manual",E11="Assisted Manual")),A10&amp;"_AZ",IF(AND(D11="Amina",OR(E11="De-Novo Merge",E11="Assisted Merge")),A10&amp;"_SA_AZ",IF(AND(D11="Perry",OR(E11="Manual",E11="Assisted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f>
        <v>2017-06-10_G-005_CA</v>
      </c>
      <c r="G11" s="89">
        <v>42941</v>
      </c>
      <c r="H11" s="89" t="s">
        <v>51</v>
      </c>
      <c r="I11" s="116"/>
      <c r="J11" s="87" t="s">
        <v>2</v>
      </c>
      <c r="K11" s="116"/>
      <c r="L11" s="116"/>
      <c r="M11" s="4" t="s">
        <v>2008</v>
      </c>
      <c r="N11" s="121"/>
      <c r="O11" s="116"/>
    </row>
    <row r="12" spans="1:15" x14ac:dyDescent="0.25">
      <c r="A12" s="122" t="s">
        <v>2009</v>
      </c>
      <c r="B12" s="116" t="s">
        <v>2010</v>
      </c>
      <c r="C12" s="125" t="s">
        <v>1372</v>
      </c>
      <c r="D12" s="87" t="s">
        <v>187</v>
      </c>
      <c r="E12" s="87" t="s">
        <v>24</v>
      </c>
      <c r="F12" s="7" t="str">
        <f>IF(AND(D12="Amina",OR(E12="Manual",E12="Assisted Manual")),A12&amp;"_AZ",IF(AND(D12="Amina",OR(E12="De-Novo Merge",E12="Assisted Merge")),A12&amp;"_SA_AZ",IF(AND(D12="Perry",OR(E12="Manual",E12="Assisted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f>
        <v>2017-06-10_G-006_MW</v>
      </c>
      <c r="G12" s="89">
        <v>42929</v>
      </c>
      <c r="H12" s="89" t="s">
        <v>51</v>
      </c>
      <c r="I12" s="116" t="str">
        <f>IF(AND(NOT(OR(H12="",H12="Ø")),NOT(OR(H13="",H13="Ø"))),"Needs to be Split","")</f>
        <v/>
      </c>
      <c r="J12" s="87" t="s">
        <v>2</v>
      </c>
      <c r="K12" s="116" t="s">
        <v>2</v>
      </c>
      <c r="L12" s="116" t="s">
        <v>190</v>
      </c>
      <c r="M12" s="4" t="s">
        <v>2011</v>
      </c>
      <c r="N12" s="121" t="str">
        <f>IF(OR(K12="Untraceable",K12="Incomplete"),"No",IF(K12="Completed","In Progress",""))</f>
        <v>No</v>
      </c>
      <c r="O12" s="116"/>
    </row>
    <row r="13" spans="1:15" x14ac:dyDescent="0.25">
      <c r="A13" s="116"/>
      <c r="B13" s="116"/>
      <c r="C13" s="116"/>
      <c r="D13" s="87"/>
      <c r="E13" s="87"/>
      <c r="F13" s="7" t="str">
        <f>IF(AND(D13="Amina",OR(E13="Manual",E13="Assisted Manual")),A12&amp;"_AZ",IF(AND(D13="Amina",OR(E13="De-Novo Merge",E13="Assisted Merge")),A12&amp;"_SA_AZ",IF(AND(D13="Perry",OR(E13="Manual",E13="Assisted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f>
        <v/>
      </c>
      <c r="G13" s="89"/>
      <c r="H13" s="89"/>
      <c r="I13" s="116"/>
      <c r="J13" s="87" t="str">
        <f>IF(AND(NOT(OR(G13="",G13="Ø")),H13=""),"In Progress",IF(AND(NOT(OR(H13="Ø",H13="")),NOT(OR(G13="Ø",G13=""))),"Completed",IF(AND(NOT(A12=""),NOT(OR(D13="",D13="???")),G13=""),"Waiting",IF(D13="???","Waiting",""))))</f>
        <v/>
      </c>
      <c r="K13" s="116"/>
      <c r="L13" s="116"/>
      <c r="M13" s="4"/>
      <c r="N13" s="121"/>
      <c r="O13" s="116"/>
    </row>
    <row r="14" spans="1:15" x14ac:dyDescent="0.25">
      <c r="A14" s="122" t="s">
        <v>2012</v>
      </c>
      <c r="B14" s="116" t="s">
        <v>2013</v>
      </c>
      <c r="C14" s="116" t="s">
        <v>2014</v>
      </c>
      <c r="D14" s="87" t="s">
        <v>187</v>
      </c>
      <c r="E14" s="87" t="s">
        <v>24</v>
      </c>
      <c r="F14" s="7" t="str">
        <f>IF(AND(D14="Amina",OR(E14="Manual",E14="Assisted Manual")),A14&amp;"_AZ",IF(AND(D14="Amina",OR(E14="De-Novo Merge",E14="Assisted Merge")),A14&amp;"_SA_AZ",IF(AND(D14="Perry",OR(E14="Manual",E14="Assisted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f>
        <v>2017-06-10_G-007_MW</v>
      </c>
      <c r="G14" s="89">
        <v>42929</v>
      </c>
      <c r="H14" s="89" t="s">
        <v>51</v>
      </c>
      <c r="I14" s="116" t="str">
        <f>IF(AND(NOT(OR(H14="",H14="Ø")),NOT(OR(H15="",H15="Ø"))),"Needs to be Split","")</f>
        <v/>
      </c>
      <c r="J14" s="87" t="s">
        <v>2</v>
      </c>
      <c r="K14" s="116" t="s">
        <v>2</v>
      </c>
      <c r="L14" s="116" t="s">
        <v>190</v>
      </c>
      <c r="M14" s="4"/>
      <c r="N14" s="121" t="str">
        <f>IF(OR(K14="Untraceable",K14="Incomplete"),"No",IF(K14="Completed","In Progress",""))</f>
        <v>No</v>
      </c>
      <c r="O14" s="116"/>
    </row>
    <row r="15" spans="1:15" x14ac:dyDescent="0.25">
      <c r="A15" s="116"/>
      <c r="B15" s="116"/>
      <c r="C15" s="116"/>
      <c r="D15" s="87"/>
      <c r="E15" s="87"/>
      <c r="F15" s="7" t="str">
        <f>IF(AND(D15="Amina",OR(E15="Manual",E15="Assisted Manual")),A14&amp;"_AZ",IF(AND(D15="Amina",OR(E15="De-Novo Merge",E15="Assisted Merge")),A14&amp;"_SA_AZ",IF(AND(D15="Perry",OR(E15="Manual",E15="Assisted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f>
        <v/>
      </c>
      <c r="G15" s="89"/>
      <c r="H15" s="89"/>
      <c r="I15" s="116"/>
      <c r="J15" s="87" t="str">
        <f>IF(AND(NOT(OR(G15="",G15="Ø")),H15=""),"In Progress",IF(AND(NOT(OR(H15="Ø",H15="")),NOT(OR(G15="Ø",G15=""))),"Completed",IF(AND(NOT(A14=""),NOT(OR(D15="",D15="???")),G15=""),"Waiting",IF(D15="???","Waiting",""))))</f>
        <v/>
      </c>
      <c r="K15" s="116"/>
      <c r="L15" s="116"/>
      <c r="M15" s="4"/>
      <c r="N15" s="121"/>
      <c r="O15" s="116"/>
    </row>
    <row r="16" spans="1:15" x14ac:dyDescent="0.25">
      <c r="A16" s="122" t="s">
        <v>2015</v>
      </c>
      <c r="B16" s="116" t="s">
        <v>2016</v>
      </c>
      <c r="C16" s="116" t="s">
        <v>1992</v>
      </c>
      <c r="D16" s="87" t="s">
        <v>161</v>
      </c>
      <c r="E16" s="87" t="s">
        <v>24</v>
      </c>
      <c r="F16" s="7" t="str">
        <f>IF(AND(D16="Amina",OR(E16="Manual",E16="Assisted Manual")),A16&amp;"_AZ",IF(AND(D16="Amina",OR(E16="De-Novo Merge",E16="Assisted Merge")),A16&amp;"_SA_AZ",IF(AND(D16="Perry",OR(E16="Manual",E16="Assisted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f>
        <v>2017-06-10_G-008_BD</v>
      </c>
      <c r="G16" s="89">
        <v>42930</v>
      </c>
      <c r="H16" s="89">
        <v>42933</v>
      </c>
      <c r="I16" s="118">
        <v>42944</v>
      </c>
      <c r="J16" s="87" t="str">
        <f>IF(AND(NOT(OR(G16="",G16="Ø")),H16=""),"In Progress",IF(AND(NOT(OR(H16="Ø",H16="")),NOT(OR(G16="Ø",G16=""))),"Completed",IF(AND(NOT(A16=""),NOT(OR(D16="",D16="???")),G16=""),"Waiting",IF(D16="???","Waiting",""))))</f>
        <v>Completed</v>
      </c>
      <c r="K16" s="116" t="s">
        <v>0</v>
      </c>
      <c r="L16" s="116" t="s">
        <v>0</v>
      </c>
      <c r="M16" s="4"/>
      <c r="N16" s="121" t="s">
        <v>25</v>
      </c>
      <c r="O16" s="116" t="s">
        <v>2017</v>
      </c>
    </row>
    <row r="17" spans="1:15" x14ac:dyDescent="0.25">
      <c r="A17" s="116"/>
      <c r="B17" s="116"/>
      <c r="C17" s="116"/>
      <c r="D17" s="87" t="s">
        <v>27</v>
      </c>
      <c r="E17" s="87" t="s">
        <v>1512</v>
      </c>
      <c r="F17" s="7" t="str">
        <f>IF(AND(D17="Amina",OR(E17="Manual",E17="Assisted Manual")),A16&amp;"_AZ",IF(AND(D17="Amina",OR(E17="De-Novo Merge",E17="Assisted Merge")),A16&amp;"_SA_AZ",IF(AND(D17="Perry",OR(E17="Manual",E17="Assisted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f>
        <v>2017-06-10_G-008_GB</v>
      </c>
      <c r="G17" s="89" t="s">
        <v>2018</v>
      </c>
      <c r="H17" s="89">
        <v>42940</v>
      </c>
      <c r="I17" s="116"/>
      <c r="J17" s="87" t="str">
        <f>IF(AND(NOT(OR(G17="",G17="Ø")),H17=""),"In Progress",IF(AND(NOT(OR(H17="Ø",H17="")),NOT(OR(G17="Ø",G17=""))),"Completed",IF(AND(NOT(A16=""),NOT(OR(D17="",D17="???")),G17=""),"Waiting",IF(D17="???","Waiting",""))))</f>
        <v>Completed</v>
      </c>
      <c r="K17" s="116"/>
      <c r="L17" s="116"/>
      <c r="M17" s="4" t="s">
        <v>2019</v>
      </c>
      <c r="N17" s="121"/>
      <c r="O17" s="116"/>
    </row>
    <row r="18" spans="1:15" x14ac:dyDescent="0.25">
      <c r="A18" s="122" t="s">
        <v>2020</v>
      </c>
      <c r="B18" s="116" t="s">
        <v>2021</v>
      </c>
      <c r="C18" s="116" t="s">
        <v>2022</v>
      </c>
      <c r="D18" s="87" t="s">
        <v>187</v>
      </c>
      <c r="E18" s="87" t="s">
        <v>24</v>
      </c>
      <c r="F18" s="7" t="str">
        <f>IF(AND(D18="Amina",OR(E18="Manual",E18="Assisted Manual")),A18&amp;"_AZ",IF(AND(D18="Amina",OR(E18="De-Novo Merge",E18="Assisted Merge")),A18&amp;"_SA_AZ",IF(AND(D18="Perry",OR(E18="Manual",E18="Assisted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f>
        <v>2017-06-10_G-009_MW</v>
      </c>
      <c r="G18" s="89">
        <v>42929</v>
      </c>
      <c r="H18" s="89">
        <v>42930</v>
      </c>
      <c r="I18" s="116"/>
      <c r="J18" s="87" t="str">
        <f>IF(AND(NOT(OR(G18="",G18="Ø")),H18=""),"In Progress",IF(AND(NOT(OR(H18="Ø",H18="")),NOT(OR(G18="Ø",G18=""))),"Completed",IF(AND(NOT(A18=""),NOT(OR(D18="",D18="???")),G18=""),"Waiting",IF(D18="???","Waiting",""))))</f>
        <v>Completed</v>
      </c>
      <c r="K18" s="116" t="s">
        <v>0</v>
      </c>
      <c r="L18" s="116" t="s">
        <v>0</v>
      </c>
      <c r="M18" s="4" t="s">
        <v>2023</v>
      </c>
      <c r="N18" s="121" t="s">
        <v>25</v>
      </c>
      <c r="O18" s="116" t="s">
        <v>2024</v>
      </c>
    </row>
    <row r="19" spans="1:15" x14ac:dyDescent="0.25">
      <c r="A19" s="116"/>
      <c r="B19" s="116"/>
      <c r="C19" s="116"/>
      <c r="D19" s="87" t="s">
        <v>23</v>
      </c>
      <c r="E19" s="87" t="s">
        <v>1512</v>
      </c>
      <c r="F19" s="7" t="str">
        <f>IF(AND(D19="Amina",OR(E19="Manual",E19="Assisted Manual")),A18&amp;"_AZ",IF(AND(D19="Amina",OR(E19="De-Novo Merge",E19="Assisted Merge")),A18&amp;"_SA_AZ",IF(AND(D19="Perry",OR(E19="Manual",E19="Assisted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f>
        <v>2017-06-10_G-009_CA</v>
      </c>
      <c r="G19" s="89">
        <v>42937</v>
      </c>
      <c r="H19" s="89">
        <v>42938</v>
      </c>
      <c r="I19" s="116"/>
      <c r="J19" s="87" t="str">
        <f>IF(AND(NOT(OR(G19="",G19="Ø")),H19=""),"In Progress",IF(AND(NOT(OR(H19="Ø",H19="")),NOT(OR(G19="Ø",G19=""))),"Completed",IF(AND(NOT(A18=""),NOT(OR(D19="",D19="???")),G19=""),"Waiting",IF(D19="???","Waiting",""))))</f>
        <v>Completed</v>
      </c>
      <c r="K19" s="116"/>
      <c r="L19" s="116"/>
      <c r="M19" s="4"/>
      <c r="N19" s="121"/>
      <c r="O19" s="116"/>
    </row>
    <row r="20" spans="1:15" x14ac:dyDescent="0.25">
      <c r="A20" s="122" t="s">
        <v>2025</v>
      </c>
      <c r="B20" s="116" t="s">
        <v>2026</v>
      </c>
      <c r="C20" s="116" t="s">
        <v>2022</v>
      </c>
      <c r="D20" s="87" t="s">
        <v>23</v>
      </c>
      <c r="E20" s="87" t="s">
        <v>24</v>
      </c>
      <c r="F20" s="7" t="str">
        <f>IF(AND(D20="Amina",OR(E20="Manual",E20="Assisted Manual")),A20&amp;"_AZ",IF(AND(D20="Amina",OR(E20="De-Novo Merge",E20="Assisted Merge")),A20&amp;"_SA_AZ",IF(AND(D20="Perry",OR(E20="Manual",E20="Assisted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f>
        <v>2017-06-10_G-010_CA</v>
      </c>
      <c r="G20" s="89">
        <v>42930</v>
      </c>
      <c r="H20" s="89">
        <v>42934</v>
      </c>
      <c r="I20" s="116"/>
      <c r="J20" s="87" t="str">
        <f>IF(AND(NOT(OR(G20="",G20="Ø")),H20=""),"In Progress",IF(AND(NOT(OR(H20="Ø",H20="")),NOT(OR(G20="Ø",G20=""))),"Completed",IF(AND(NOT(A20=""),NOT(OR(D20="",D20="???")),G20=""),"Waiting",IF(D20="???","Waiting",""))))</f>
        <v>Completed</v>
      </c>
      <c r="K20" s="116" t="s">
        <v>0</v>
      </c>
      <c r="L20" s="116" t="s">
        <v>0</v>
      </c>
      <c r="M20" s="4" t="s">
        <v>2027</v>
      </c>
      <c r="N20" s="121" t="s">
        <v>25</v>
      </c>
      <c r="O20" s="116" t="s">
        <v>2028</v>
      </c>
    </row>
    <row r="21" spans="1:15" x14ac:dyDescent="0.25">
      <c r="A21" s="116"/>
      <c r="B21" s="116"/>
      <c r="C21" s="116"/>
      <c r="D21" s="87" t="s">
        <v>187</v>
      </c>
      <c r="E21" s="87" t="s">
        <v>24</v>
      </c>
      <c r="F21" s="7" t="str">
        <f>IF(AND(D21="Amina",OR(E21="Manual",E21="Assisted Manual")),A20&amp;"_AZ",IF(AND(D21="Amina",OR(E21="De-Novo Merge",E21="Assisted Merge")),A20&amp;"_SA_AZ",IF(AND(D21="Perry",OR(E21="Manual",E21="Assisted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f>
        <v>2017-06-10_G-010_MW</v>
      </c>
      <c r="G21" s="89">
        <v>42934</v>
      </c>
      <c r="H21" s="89">
        <v>42935</v>
      </c>
      <c r="I21" s="116"/>
      <c r="J21" s="87" t="str">
        <f>IF(AND(NOT(OR(G21="",G21="Ø")),H21=""),"In Progress",IF(AND(NOT(OR(H21="Ø",H21="")),NOT(OR(G21="Ø",G21=""))),"Completed",IF(AND(NOT(A20=""),NOT(OR(D21="",D21="???")),G21=""),"Waiting",IF(D21="???","Waiting",""))))</f>
        <v>Completed</v>
      </c>
      <c r="K21" s="116"/>
      <c r="L21" s="116"/>
      <c r="M21" s="4"/>
      <c r="N21" s="121"/>
      <c r="O21" s="116"/>
    </row>
    <row r="22" spans="1:15" x14ac:dyDescent="0.25">
      <c r="A22" s="122" t="s">
        <v>2029</v>
      </c>
      <c r="B22" s="116" t="s">
        <v>2030</v>
      </c>
      <c r="C22" s="116" t="s">
        <v>2022</v>
      </c>
      <c r="D22" s="87" t="s">
        <v>113</v>
      </c>
      <c r="E22" s="87" t="s">
        <v>24</v>
      </c>
      <c r="F22" s="7" t="str">
        <f>IF(AND(D22="Amina",OR(E22="Manual",E22="Assisted Manual")),A22&amp;"_AZ",IF(AND(D22="Amina",OR(E22="De-Novo Merge",E22="Assisted Merge")),A22&amp;"_SA_AZ",IF(AND(D22="Perry",OR(E22="Manual",E22="Assisted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f>
        <v>2017-06-10_G-011_DR</v>
      </c>
      <c r="G22" s="89">
        <v>42929</v>
      </c>
      <c r="H22" s="89">
        <v>42930</v>
      </c>
      <c r="I22" s="118">
        <v>42947</v>
      </c>
      <c r="J22" s="87" t="str">
        <f>IF(AND(NOT(OR(G22="",G22="Ø")),H22=""),"In Progress",IF(AND(NOT(OR(H22="Ø",H22="")),NOT(OR(G22="Ø",G22=""))),"Completed",IF(AND(NOT(A22=""),NOT(OR(D22="",D22="???")),G22=""),"Waiting",IF(D22="???","Waiting",""))))</f>
        <v>Completed</v>
      </c>
      <c r="K22" s="116" t="str">
        <f>IF(AND(NOT(OR(H22="Ø",H22="")),I22="Split"),"In Progress",IF(AND(NOT(OR(H22="Ø",H22="")),I22="Needs to be Split"),"Waiting",IF(AND(J22="Review",J23="Review"),"Review",IF(OR(AND(J22="Review",J23="Incomplete"),AND(J22="Incomplete",J23="Review")),"Review",IF(OR(AND(J22="Untraceable",J23="Review"),AND(J22="Review",J23="Untraceable")),"Review",IF(OR(AND(J22="Review",J23="Completed"),AND(J22="Completed",J23="Review")),"Review",IF(OR(AND(J22="Other",J23="Review"),AND(J22="Review",J23="Other")),"Review",IF(OR(AND(J22="Other",J23="Incomplete"),AND(J22="Incomplete",J23="Other")),"Review",IF(OR(AND(J22="Other",J23="Untraceable"),AND(J22="Untraceable",J23="Other")),"Review",IF(OR(AND(J22="Other",J23="Completed"),AND(J22="Completed",J23="Other")),"Review",IF(AND(J22="Waiting",J23="Waiting"),"Waiting",IF(OR(AND(J22="Review",J23="Waiting"),AND(J22="Waiting",J23="Review")),"Waiting",IF(OR(AND(J22="Other",J23="Waiting"),AND(J22="Waiting",J23="Other")),"Waiting",IF(OR(AND(J22="Incomplete",J23="Waiting"),AND(J22="Waiting",J23="Incomplete")),"Waiting",IF(OR(AND(J22="Completed",J23="Waiting"),AND(J22="Waiting",J23="Completed")),"Waiting",IF(OR(J22="In Progress",J23="In Progress"),"In Progress",IF(OR(AND(J22="Completed",J23="Untraceable"),AND(J22="Untraceable",J23="Completed")),"Review",IF(OR(AND(J22="Completed",J23="Incomplete"),AND(J22="Incomplete",J23="Completed")),"Review",IF(OR(AND(J22="Incomplete",J23="Untraceable"),AND(J22="Untraceable",J23="Incomplete")),"Untraceable",IF(AND(NOT(OR(H22="Ø",H22="")),NOT(OR(H23="Ø",H23="")),I22=""),"In Progress",IF(AND(J22="Untraceable",J23="Untraceable"),"Untraceable",IF(AND(NOT(OR(H22="Ø",H22="")),NOT(OR(H23="Ø",H23="")),NOT(OR(I22="Ø",I22="",I22="Split",I22="Needs to be Split"))),"Completed",IF(AND(J22="Incomplete",J23="Incomplete"),"Incomplete",IF(AND(J22="Other",J23="Other"),"Review",IF(AND(J22="Untraceable",J23=""),"Untraceable","")))))))))))))))))))))))))</f>
        <v>Completed</v>
      </c>
      <c r="L22" s="116" t="s">
        <v>0</v>
      </c>
      <c r="M22" s="4" t="s">
        <v>2031</v>
      </c>
      <c r="N22" s="121" t="s">
        <v>25</v>
      </c>
      <c r="O22" s="116" t="s">
        <v>2032</v>
      </c>
    </row>
    <row r="23" spans="1:15" x14ac:dyDescent="0.25">
      <c r="A23" s="116"/>
      <c r="B23" s="116"/>
      <c r="C23" s="116"/>
      <c r="D23" s="87" t="s">
        <v>23</v>
      </c>
      <c r="E23" s="87" t="s">
        <v>1512</v>
      </c>
      <c r="F23" s="7" t="str">
        <f>IF(AND(D23="Amina",OR(E23="Manual",E23="Assisted Manual")),A22&amp;"_AZ",IF(AND(D23="Amina",OR(E23="De-Novo Merge",E23="Assisted Merge")),A22&amp;"_SA_AZ",IF(AND(D23="Perry",OR(E23="Manual",E23="Assisted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f>
        <v>2017-06-10_G-011_CA</v>
      </c>
      <c r="G23" s="89">
        <v>75809</v>
      </c>
      <c r="H23" s="89">
        <v>42940</v>
      </c>
      <c r="I23" s="116"/>
      <c r="J23" s="87" t="str">
        <f>IF(AND(NOT(OR(G23="",G23="Ø")),H23=""),"In Progress",IF(AND(NOT(OR(H23="Ø",H23="")),NOT(OR(G23="Ø",G23=""))),"Completed",IF(AND(NOT(A22=""),NOT(OR(D23="",D23="???")),G23=""),"Waiting",IF(D23="???","Waiting",""))))</f>
        <v>Completed</v>
      </c>
      <c r="K23" s="116"/>
      <c r="L23" s="116"/>
      <c r="M23" s="4"/>
      <c r="N23" s="121"/>
      <c r="O23" s="116"/>
    </row>
    <row r="24" spans="1:15" x14ac:dyDescent="0.25">
      <c r="A24" s="122" t="s">
        <v>2033</v>
      </c>
      <c r="B24" s="116" t="s">
        <v>2034</v>
      </c>
      <c r="C24" s="116" t="s">
        <v>2035</v>
      </c>
      <c r="D24" s="87" t="s">
        <v>187</v>
      </c>
      <c r="E24" s="87" t="s">
        <v>24</v>
      </c>
      <c r="F24" s="7" t="str">
        <f>IF(AND(D24="Amina",OR(E24="Manual",E24="Assisted Manual")),A24&amp;"_AZ",IF(AND(D24="Amina",OR(E24="De-Novo Merge",E24="Assisted Merge")),A24&amp;"_SA_AZ",IF(AND(D24="Perry",OR(E24="Manual",E24="Assisted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f>
        <v>2017-06-10_G-012_MW</v>
      </c>
      <c r="G24" s="89">
        <v>42930</v>
      </c>
      <c r="H24" s="89">
        <v>42934</v>
      </c>
      <c r="I24" s="116"/>
      <c r="J24" s="87" t="str">
        <f>IF(AND(NOT(OR(G24="",G24="Ø")),H24=""),"In Progress",IF(AND(NOT(OR(H24="Ø",H24="")),NOT(OR(G24="Ø",G24=""))),"Completed",IF(AND(NOT(A24=""),NOT(OR(D24="",D24="???")),G24=""),"Waiting",IF(D24="???","Waiting",""))))</f>
        <v>Completed</v>
      </c>
      <c r="K24" s="116" t="s">
        <v>0</v>
      </c>
      <c r="L24" s="116" t="s">
        <v>0</v>
      </c>
      <c r="M24" s="4" t="s">
        <v>2036</v>
      </c>
      <c r="N24" s="121" t="s">
        <v>25</v>
      </c>
      <c r="O24" s="116" t="s">
        <v>2037</v>
      </c>
    </row>
    <row r="25" spans="1:15" x14ac:dyDescent="0.25">
      <c r="A25" s="116"/>
      <c r="B25" s="116"/>
      <c r="C25" s="116"/>
      <c r="D25" s="87" t="s">
        <v>23</v>
      </c>
      <c r="E25" s="87" t="s">
        <v>1512</v>
      </c>
      <c r="F25" s="7" t="str">
        <f>IF(AND(D25="Amina",OR(E25="Manual",E25="Assisted Manual")),A24&amp;"_AZ",IF(AND(D25="Amina",OR(E25="De-Novo Merge",E25="Assisted Merge")),A24&amp;"_SA_AZ",IF(AND(D25="Perry",OR(E25="Manual",E25="Assisted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f>
        <v>2017-06-10_G-012_CA</v>
      </c>
      <c r="G25" s="89">
        <v>42940</v>
      </c>
      <c r="H25" s="89">
        <v>42941</v>
      </c>
      <c r="I25" s="116"/>
      <c r="J25" s="87" t="str">
        <f>IF(AND(NOT(OR(G25="",G25="Ø")),H25=""),"In Progress",IF(AND(NOT(OR(H25="Ø",H25="")),NOT(OR(G25="Ø",G25=""))),"Completed",IF(AND(NOT(A24=""),NOT(OR(D25="",D25="???")),G25=""),"Waiting",IF(D25="???","Waiting",""))))</f>
        <v>Completed</v>
      </c>
      <c r="K25" s="116"/>
      <c r="L25" s="116"/>
      <c r="M25" s="4"/>
      <c r="N25" s="121"/>
      <c r="O25" s="116"/>
    </row>
    <row r="26" spans="1:15" x14ac:dyDescent="0.25">
      <c r="A26" s="122" t="s">
        <v>2038</v>
      </c>
      <c r="B26" s="116" t="s">
        <v>2039</v>
      </c>
      <c r="C26" s="116" t="s">
        <v>2040</v>
      </c>
      <c r="D26" s="87" t="s">
        <v>27</v>
      </c>
      <c r="E26" s="87" t="s">
        <v>24</v>
      </c>
      <c r="F26" s="7" t="str">
        <f>IF(AND(D26="Amina",OR(E26="Manual",E26="Assisted Manual")),A26&amp;"_AZ",IF(AND(D26="Amina",OR(E26="De-Novo Merge",E26="Assisted Merge")),A26&amp;"_SA_AZ",IF(AND(D26="Perry",OR(E26="Manual",E26="Assisted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f>
        <v>2017-06-10_G-013_GB</v>
      </c>
      <c r="G26" s="89">
        <v>42930</v>
      </c>
      <c r="H26" s="89">
        <v>42934</v>
      </c>
      <c r="I26" s="118">
        <v>42950</v>
      </c>
      <c r="J26" s="87" t="str">
        <f>IF(AND(NOT(OR(G26="",G26="Ø")),H26=""),"In Progress",IF(AND(NOT(OR(H26="Ø",H26="")),NOT(OR(G26="Ø",G26=""))),"Completed",IF(AND(NOT(A26=""),NOT(OR(D26="",D26="???")),G26=""),"Waiting",IF(D26="???","Waiting",""))))</f>
        <v>Completed</v>
      </c>
      <c r="K26" s="116" t="str">
        <f>IF(AND(NOT(OR(H26="Ø",H26="")),I26="Split"),"In Progress",IF(AND(NOT(OR(H26="Ø",H26="")),I26="Needs to be Split"),"Waiting",IF(AND(J26="Review",J27="Review"),"Review",IF(OR(AND(J26="Review",J27="Incomplete"),AND(J26="Incomplete",J27="Review")),"Review",IF(OR(AND(J26="Untraceable",J27="Review"),AND(J26="Review",J27="Untraceable")),"Review",IF(OR(AND(J26="Review",J27="Completed"),AND(J26="Completed",J27="Review")),"Review",IF(OR(AND(J26="Other",J27="Review"),AND(J26="Review",J27="Other")),"Review",IF(OR(AND(J26="Other",J27="Incomplete"),AND(J26="Incomplete",J27="Other")),"Review",IF(OR(AND(J26="Other",J27="Untraceable"),AND(J26="Untraceable",J27="Other")),"Review",IF(OR(AND(J26="Other",J27="Completed"),AND(J26="Completed",J27="Other")),"Review",IF(AND(J26="Waiting",J27="Waiting"),"Waiting",IF(OR(AND(J26="Review",J27="Waiting"),AND(J26="Waiting",J27="Review")),"Waiting",IF(OR(AND(J26="Other",J27="Waiting"),AND(J26="Waiting",J27="Other")),"Waiting",IF(OR(AND(J26="Incomplete",J27="Waiting"),AND(J26="Waiting",J27="Incomplete")),"Waiting",IF(OR(AND(J26="Completed",J27="Waiting"),AND(J26="Waiting",J27="Completed")),"Waiting",IF(OR(J26="In Progress",J27="In Progress"),"In Progress",IF(OR(AND(J26="Completed",J27="Untraceable"),AND(J26="Untraceable",J27="Completed")),"Review",IF(OR(AND(J26="Completed",J27="Incomplete"),AND(J26="Incomplete",J27="Completed")),"Review",IF(OR(AND(J26="Incomplete",J27="Untraceable"),AND(J26="Untraceable",J27="Incomplete")),"Untraceable",IF(AND(NOT(OR(H26="Ø",H26="")),NOT(OR(H27="Ø",H27="")),I26=""),"In Progress",IF(AND(J26="Untraceable",J27="Untraceable"),"Untraceable",IF(AND(NOT(OR(H26="Ø",H26="")),NOT(OR(H27="Ø",H27="")),NOT(OR(I26="Ø",I26="",I26="Split",I26="Needs to be Split"))),"Completed",IF(AND(J26="Incomplete",J27="Incomplete"),"Incomplete",IF(AND(J26="Other",J27="Other"),"Review",IF(AND(J26="Untraceable",J27=""),"Untraceable","")))))))))))))))))))))))))</f>
        <v>Completed</v>
      </c>
      <c r="L26" s="116" t="s">
        <v>0</v>
      </c>
      <c r="M26" s="4" t="s">
        <v>2041</v>
      </c>
      <c r="N26" s="121" t="s">
        <v>25</v>
      </c>
      <c r="O26" s="116" t="s">
        <v>2042</v>
      </c>
    </row>
    <row r="27" spans="1:15" x14ac:dyDescent="0.25">
      <c r="A27" s="116"/>
      <c r="B27" s="116"/>
      <c r="C27" s="116"/>
      <c r="D27" s="87" t="s">
        <v>32</v>
      </c>
      <c r="E27" s="87" t="s">
        <v>24</v>
      </c>
      <c r="F27" s="7" t="str">
        <f>IF(AND(D27="Amina",OR(E27="Manual",E27="Assisted Manual")),A26&amp;"_AZ",IF(AND(D27="Amina",OR(E27="De-Novo Merge",E27="Assisted Merge")),A26&amp;"_SA_AZ",IF(AND(D27="Perry",OR(E27="Manual",E27="Assisted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f>
        <v>2017-06-10_G-013_AZ</v>
      </c>
      <c r="G27" s="89">
        <v>42943</v>
      </c>
      <c r="H27" s="89">
        <v>42947</v>
      </c>
      <c r="I27" s="116"/>
      <c r="J27" s="87" t="str">
        <f>IF(AND(NOT(OR(G27="",G27="Ø")),H27=""),"In Progress",IF(AND(NOT(OR(H27="Ø",H27="")),NOT(OR(G27="Ø",G27=""))),"Completed",IF(AND(NOT(A26=""),NOT(OR(D27="",D27="???")),G27=""),"Waiting",IF(D27="???","Waiting",""))))</f>
        <v>Completed</v>
      </c>
      <c r="K27" s="116"/>
      <c r="L27" s="116"/>
      <c r="M27" s="4"/>
      <c r="N27" s="121"/>
      <c r="O27" s="116"/>
    </row>
    <row r="28" spans="1:15" x14ac:dyDescent="0.25">
      <c r="A28" s="122" t="s">
        <v>2043</v>
      </c>
      <c r="B28" s="116" t="s">
        <v>2044</v>
      </c>
      <c r="C28" s="116" t="s">
        <v>2040</v>
      </c>
      <c r="D28" s="87" t="s">
        <v>113</v>
      </c>
      <c r="E28" s="87" t="s">
        <v>24</v>
      </c>
      <c r="F28" s="7" t="str">
        <f>IF(AND(D28="Amina",OR(E28="Manual",E28="Assisted Manual")),A28&amp;"_AZ",IF(AND(D28="Amina",OR(E28="De-Novo Merge",E28="Assisted Merge")),A28&amp;"_SA_AZ",IF(AND(D28="Perry",OR(E28="Manual",E28="Assisted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f>
        <v>2017-06-10_G-014_DR</v>
      </c>
      <c r="G28" s="89">
        <v>42930</v>
      </c>
      <c r="H28" s="89" t="s">
        <v>51</v>
      </c>
      <c r="I28" s="116" t="s">
        <v>51</v>
      </c>
      <c r="J28" s="87" t="s">
        <v>1</v>
      </c>
      <c r="K28" s="116" t="s">
        <v>1</v>
      </c>
      <c r="L28" s="116" t="s">
        <v>190</v>
      </c>
      <c r="M28" s="4" t="s">
        <v>2045</v>
      </c>
      <c r="N28" s="121" t="str">
        <f>IF(OR(K28="Untraceable",K28="Incomplete"),"No",IF(K28="Completed","In Progress",""))</f>
        <v>No</v>
      </c>
      <c r="O28" s="116"/>
    </row>
    <row r="29" spans="1:15" x14ac:dyDescent="0.25">
      <c r="A29" s="116"/>
      <c r="B29" s="116"/>
      <c r="C29" s="116"/>
      <c r="D29" s="87"/>
      <c r="E29" s="87"/>
      <c r="F29" s="7"/>
      <c r="G29" s="89"/>
      <c r="H29" s="89"/>
      <c r="I29" s="116"/>
      <c r="J29" s="87" t="str">
        <f>IF(AND(NOT(OR(G29="",G29="Ø")),H29=""),"In Progress",IF(AND(NOT(OR(H29="Ø",H29="")),NOT(OR(G29="Ø",G29=""))),"Completed",IF(AND(NOT(A28=""),NOT(OR(D29="",D29="???")),G29=""),"Waiting",IF(D29="???","Waiting",""))))</f>
        <v/>
      </c>
      <c r="K29" s="116"/>
      <c r="L29" s="116"/>
      <c r="M29" s="4"/>
      <c r="N29" s="121"/>
      <c r="O29" s="116"/>
    </row>
    <row r="30" spans="1:15" x14ac:dyDescent="0.25">
      <c r="A30" s="122" t="s">
        <v>2046</v>
      </c>
      <c r="B30" s="116" t="s">
        <v>2047</v>
      </c>
      <c r="C30" s="116" t="s">
        <v>2040</v>
      </c>
      <c r="D30" s="87" t="s">
        <v>113</v>
      </c>
      <c r="E30" s="87" t="s">
        <v>24</v>
      </c>
      <c r="F30" s="7" t="str">
        <f>IF(AND(D30="Amina",OR(E30="Manual",E30="Assisted Manual")),A30&amp;"_AZ",IF(AND(D30="Amina",OR(E30="De-Novo Merge",E30="Assisted Merge")),A30&amp;"_SA_AZ",IF(AND(D30="Perry",OR(E30="Manual",E30="Assisted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f>
        <v>2017-06-10_G-015_DR</v>
      </c>
      <c r="G30" s="89">
        <v>42930</v>
      </c>
      <c r="H30" s="89">
        <v>42933</v>
      </c>
      <c r="I30" s="118">
        <v>42943</v>
      </c>
      <c r="J30" s="87" t="str">
        <f>IF(AND(NOT(OR(G30="",G30="Ø")),H30=""),"In Progress",IF(AND(NOT(OR(H30="Ø",H30="")),NOT(OR(G30="Ø",G30=""))),"Completed",IF(AND(NOT(A30=""),NOT(OR(D30="",D30="???")),G30=""),"Waiting",IF(D30="???","Waiting",""))))</f>
        <v>Completed</v>
      </c>
      <c r="K30" s="116" t="str">
        <f>IF(AND(NOT(OR(H30="Ø",H30="")),I30="Split"),"In Progress",IF(AND(NOT(OR(H30="Ø",H30="")),I30="Needs to be Split"),"Waiting",IF(AND(J30="Review",J31="Review"),"Review",IF(OR(AND(J30="Review",J31="Incomplete"),AND(J30="Incomplete",J31="Review")),"Review",IF(OR(AND(J30="Untraceable",J31="Review"),AND(J30="Review",J31="Untraceable")),"Review",IF(OR(AND(J30="Review",J31="Completed"),AND(J30="Completed",J31="Review")),"Review",IF(OR(AND(J30="Other",J31="Review"),AND(J30="Review",J31="Other")),"Review",IF(OR(AND(J30="Other",J31="Incomplete"),AND(J30="Incomplete",J31="Other")),"Review",IF(OR(AND(J30="Other",J31="Untraceable"),AND(J30="Untraceable",J31="Other")),"Review",IF(OR(AND(J30="Other",J31="Completed"),AND(J30="Completed",J31="Other")),"Review",IF(AND(J30="Waiting",J31="Waiting"),"Waiting",IF(OR(AND(J30="Review",J31="Waiting"),AND(J30="Waiting",J31="Review")),"Waiting",IF(OR(AND(J30="Other",J31="Waiting"),AND(J30="Waiting",J31="Other")),"Waiting",IF(OR(AND(J30="Incomplete",J31="Waiting"),AND(J30="Waiting",J31="Incomplete")),"Waiting",IF(OR(AND(J30="Completed",J31="Waiting"),AND(J30="Waiting",J31="Completed")),"Waiting",IF(OR(J30="In Progress",J31="In Progress"),"In Progress",IF(OR(AND(J30="Completed",J31="Untraceable"),AND(J30="Untraceable",J31="Completed")),"Review",IF(OR(AND(J30="Completed",J31="Incomplete"),AND(J30="Incomplete",J31="Completed")),"Review",IF(OR(AND(J30="Incomplete",J31="Untraceable"),AND(J30="Untraceable",J31="Incomplete")),"Untraceable",IF(AND(NOT(OR(H30="Ø",H30="")),NOT(OR(H31="Ø",H31="")),I30=""),"In Progress",IF(AND(J30="Untraceable",J31="Untraceable"),"Untraceable",IF(AND(NOT(OR(H30="Ø",H30="")),NOT(OR(H31="Ø",H31="")),NOT(OR(I30="Ø",I30="",I30="Split",I30="Needs to be Split"))),"Completed",IF(AND(J30="Incomplete",J31="Incomplete"),"Incomplete",IF(AND(J30="Other",J31="Other"),"Review",IF(AND(J30="Untraceable",J31=""),"Untraceable","")))))))))))))))))))))))))</f>
        <v>Completed</v>
      </c>
      <c r="L30" s="116" t="s">
        <v>0</v>
      </c>
      <c r="M30" s="6"/>
      <c r="N30" s="121" t="s">
        <v>25</v>
      </c>
      <c r="O30" s="116" t="s">
        <v>2048</v>
      </c>
    </row>
    <row r="31" spans="1:15" x14ac:dyDescent="0.25">
      <c r="A31" s="116"/>
      <c r="B31" s="116"/>
      <c r="C31" s="116"/>
      <c r="D31" s="87" t="s">
        <v>27</v>
      </c>
      <c r="E31" s="87" t="s">
        <v>1512</v>
      </c>
      <c r="F31" s="7" t="str">
        <f>IF(AND(D31="Amina",OR(E31="Manual",E31="Assisted Manual")),A30&amp;"_AZ",IF(AND(D31="Amina",OR(E31="De-Novo Merge",E31="Assisted Merge")),A30&amp;"_SA_AZ",IF(AND(D31="Perry",OR(E31="Manual",E31="Assisted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f>
        <v>2017-06-10_G-015_GB</v>
      </c>
      <c r="G31" s="88">
        <v>42940</v>
      </c>
      <c r="H31" s="88">
        <v>42941</v>
      </c>
      <c r="I31" s="116"/>
      <c r="J31" s="87" t="str">
        <f>IF(AND(NOT(OR(G31="",G31="Ø")),H31=""),"In Progress",IF(AND(NOT(OR(H31="Ø",H31="")),NOT(OR(G31="Ø",G31=""))),"Completed",IF(AND(NOT(A30=""),NOT(OR(D31="",D31="???")),G31=""),"Waiting",IF(D31="???","Waiting",""))))</f>
        <v>Completed</v>
      </c>
      <c r="K31" s="116"/>
      <c r="L31" s="116"/>
      <c r="M31" s="4" t="s">
        <v>2049</v>
      </c>
      <c r="N31" s="121"/>
      <c r="O31" s="116"/>
    </row>
    <row r="32" spans="1:15" x14ac:dyDescent="0.25">
      <c r="A32" s="122" t="s">
        <v>2050</v>
      </c>
      <c r="B32" s="116" t="s">
        <v>2051</v>
      </c>
      <c r="C32" s="116" t="s">
        <v>2040</v>
      </c>
      <c r="D32" s="87" t="s">
        <v>32</v>
      </c>
      <c r="E32" s="87" t="s">
        <v>24</v>
      </c>
      <c r="F32" s="7" t="str">
        <f>IF(AND(D32="Amina",OR(E32="Manual",E32="Assisted Manual")),A32&amp;"_AZ",IF(AND(D32="Amina",OR(E32="De-Novo Merge",E32="Assisted Merge")),A32&amp;"_SA_AZ",IF(AND(D32="Perry",OR(E32="Manual",E32="Assisted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f>
        <v>2017-06-10_G-016_AZ</v>
      </c>
      <c r="G32" s="89">
        <v>42933</v>
      </c>
      <c r="H32" s="89" t="s">
        <v>51</v>
      </c>
      <c r="I32" s="116" t="str">
        <f>IF(AND(NOT(OR(H32="",H32="Ø")),NOT(OR(H33="",H33="Ø"))),"Needs to be Split","")</f>
        <v/>
      </c>
      <c r="J32" s="87" t="s">
        <v>2</v>
      </c>
      <c r="K32" s="116" t="s">
        <v>2</v>
      </c>
      <c r="L32" s="116" t="s">
        <v>0</v>
      </c>
      <c r="M32" s="4" t="s">
        <v>2052</v>
      </c>
      <c r="N32" s="121" t="str">
        <f>IF(OR(K32="Untraceable",K32="Incomplete"),"No",IF(K32="Completed","In Progress",""))</f>
        <v>No</v>
      </c>
      <c r="O32" s="116"/>
    </row>
    <row r="33" spans="1:15" x14ac:dyDescent="0.25">
      <c r="A33" s="116"/>
      <c r="B33" s="116"/>
      <c r="C33" s="116"/>
      <c r="D33" s="87"/>
      <c r="E33" s="87"/>
      <c r="F33" s="7" t="str">
        <f>IF(AND(D33="Amina",OR(E33="Manual",E33="Assisted Manual")),A32&amp;"_AZ",IF(AND(D33="Amina",OR(E33="De-Novo Merge",E33="Assisted Merge")),A32&amp;"_SA_AZ",IF(AND(D33="Perry",OR(E33="Manual",E33="Assisted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f>
        <v/>
      </c>
      <c r="G33" s="89"/>
      <c r="H33" s="89"/>
      <c r="I33" s="116"/>
      <c r="J33" s="87" t="str">
        <f>IF(AND(NOT(OR(G33="",G33="Ø")),H33=""),"In Progress",IF(AND(NOT(OR(H33="Ø",H33="")),NOT(OR(G33="Ø",G33=""))),"Completed",IF(AND(NOT(A32=""),NOT(OR(D33="",D33="???")),G33=""),"Waiting",IF(D33="???","Waiting",""))))</f>
        <v/>
      </c>
      <c r="K33" s="116"/>
      <c r="L33" s="116"/>
      <c r="M33" s="4"/>
      <c r="N33" s="121"/>
      <c r="O33" s="116"/>
    </row>
    <row r="34" spans="1:15" x14ac:dyDescent="0.25">
      <c r="A34" s="122" t="s">
        <v>2053</v>
      </c>
      <c r="B34" s="116" t="s">
        <v>2054</v>
      </c>
      <c r="C34" s="116" t="s">
        <v>1992</v>
      </c>
      <c r="D34" s="87" t="s">
        <v>161</v>
      </c>
      <c r="E34" s="87" t="s">
        <v>24</v>
      </c>
      <c r="F34" s="7" t="str">
        <f>IF(AND(D34="Amina",OR(E34="Manual",E34="Assisted Manual")),A34&amp;"_AZ",IF(AND(D34="Amina",OR(E34="De-Novo Merge",E34="Assisted Merge")),A34&amp;"_SA_AZ",IF(AND(D34="Perry",OR(E34="Manual",E34="Assisted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f>
        <v>2017-06-10_G-017_BD</v>
      </c>
      <c r="G34" s="89">
        <v>42933</v>
      </c>
      <c r="H34" s="89" t="s">
        <v>51</v>
      </c>
      <c r="I34" s="116" t="str">
        <f>IF(AND(NOT(OR(H34="",H34="Ø")),NOT(OR(H35="",H35="Ø"))),"Needs to be Split","")</f>
        <v/>
      </c>
      <c r="J34" s="87" t="s">
        <v>2</v>
      </c>
      <c r="K34" s="116" t="s">
        <v>2</v>
      </c>
      <c r="L34" s="116" t="s">
        <v>0</v>
      </c>
      <c r="M34" s="4" t="s">
        <v>2055</v>
      </c>
      <c r="N34" s="121" t="str">
        <f>IF(OR(K34="Untraceable",K34="Incomplete"),"No",IF(K34="Completed","In Progress",""))</f>
        <v>No</v>
      </c>
      <c r="O34" s="116"/>
    </row>
    <row r="35" spans="1:15" x14ac:dyDescent="0.25">
      <c r="A35" s="116"/>
      <c r="B35" s="116"/>
      <c r="C35" s="116"/>
      <c r="D35" s="87"/>
      <c r="E35" s="87"/>
      <c r="F35" s="7" t="str">
        <f>IF(AND(D35="Amina",OR(E35="Manual",E35="Assisted Manual")),A34&amp;"_AZ",IF(AND(D35="Amina",OR(E35="De-Novo Merge",E35="Assisted Merge")),A34&amp;"_SA_AZ",IF(AND(D35="Perry",OR(E35="Manual",E35="Assisted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f>
        <v/>
      </c>
      <c r="G35" s="89"/>
      <c r="H35" s="89"/>
      <c r="I35" s="116"/>
      <c r="J35" s="87" t="str">
        <f>IF(AND(NOT(OR(G35="",G35="Ø")),H35=""),"In Progress",IF(AND(NOT(OR(H35="Ø",H35="")),NOT(OR(G35="Ø",G35=""))),"Completed",IF(AND(NOT(A34=""),NOT(OR(D35="",D35="???")),G35=""),"Waiting",IF(D35="???","Waiting",""))))</f>
        <v/>
      </c>
      <c r="K35" s="116"/>
      <c r="L35" s="116"/>
      <c r="M35" s="4"/>
      <c r="N35" s="121"/>
      <c r="O35" s="116"/>
    </row>
    <row r="36" spans="1:15" x14ac:dyDescent="0.25">
      <c r="A36" s="122" t="s">
        <v>2056</v>
      </c>
      <c r="B36" s="116" t="s">
        <v>2057</v>
      </c>
      <c r="C36" s="116" t="s">
        <v>2022</v>
      </c>
      <c r="D36" s="87" t="s">
        <v>161</v>
      </c>
      <c r="E36" s="87" t="s">
        <v>24</v>
      </c>
      <c r="F36" s="7" t="str">
        <f>IF(AND(D36="Amina",OR(E36="Manual",E36="Assisted Manual")),A36&amp;"_AZ",IF(AND(D36="Amina",OR(E36="De-Novo Merge",E36="Assisted Merge")),A36&amp;"_SA_AZ",IF(AND(D36="Perry",OR(E36="Manual",E36="Assisted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f>
        <v>2017-06-10_G-018_BD</v>
      </c>
      <c r="G36" s="89">
        <v>42935</v>
      </c>
      <c r="H36" s="89">
        <v>42940</v>
      </c>
      <c r="I36" s="118">
        <v>42955</v>
      </c>
      <c r="J36" s="87" t="str">
        <f>IF(AND(NOT(OR(G36="",G36="Ø")),H36=""),"In Progress",IF(AND(NOT(OR(H36="Ø",H36="")),NOT(OR(G36="Ø",G36=""))),"Completed",IF(AND(NOT(A35=""),NOT(OR(D36="",D36="???")),G36=""),"Waiting",IF(D36="???","Waiting",""))))</f>
        <v>Completed</v>
      </c>
      <c r="K36" s="116" t="s">
        <v>0</v>
      </c>
      <c r="L36" s="116" t="s">
        <v>0</v>
      </c>
      <c r="M36" s="4" t="s">
        <v>2058</v>
      </c>
      <c r="N36" s="121" t="s">
        <v>25</v>
      </c>
      <c r="O36" s="116" t="s">
        <v>2059</v>
      </c>
    </row>
    <row r="37" spans="1:15" x14ac:dyDescent="0.25">
      <c r="A37" s="116"/>
      <c r="B37" s="116"/>
      <c r="C37" s="116"/>
      <c r="D37" s="87" t="s">
        <v>187</v>
      </c>
      <c r="E37" s="87" t="s">
        <v>24</v>
      </c>
      <c r="F37" s="7" t="str">
        <f>IF(AND(D37="Amina",OR(E37="Manual",E37="Assisted Manual")),A36&amp;"_AZ",IF(AND(D37="Amina",OR(E37="De-Novo Merge",E37="Assisted Merge")),A36&amp;"_SA_AZ",IF(AND(D37="Perry",OR(E37="Manual",E37="Assisted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f>
        <v>2017-06-10_G-018_MW</v>
      </c>
      <c r="G37" s="89">
        <v>42935</v>
      </c>
      <c r="H37" s="89">
        <v>42948</v>
      </c>
      <c r="I37" s="116"/>
      <c r="J37" s="87" t="str">
        <f>IF(AND(NOT(OR(G37="",G37="Ø")),H37=""),"In Progress",IF(AND(NOT(OR(H37="Ø",H37="")),NOT(OR(G37="Ø",G37=""))),"Completed",IF(AND(NOT(A36=""),NOT(OR(D37="",D37="???")),G37=""),"Waiting",IF(D37="???","Waiting",""))))</f>
        <v>Completed</v>
      </c>
      <c r="K37" s="116"/>
      <c r="L37" s="116"/>
      <c r="M37" s="4"/>
      <c r="N37" s="121"/>
      <c r="O37" s="116"/>
    </row>
    <row r="38" spans="1:15" x14ac:dyDescent="0.25">
      <c r="A38" s="122" t="s">
        <v>2060</v>
      </c>
      <c r="B38" s="116" t="s">
        <v>2061</v>
      </c>
      <c r="C38" s="116" t="s">
        <v>2022</v>
      </c>
      <c r="D38" s="87" t="s">
        <v>161</v>
      </c>
      <c r="E38" s="87" t="s">
        <v>24</v>
      </c>
      <c r="F38" s="7" t="str">
        <f>IF(AND(D38="Amina",OR(E38="Manual",E38="Assisted Manual")),A38&amp;"_AZ",IF(AND(D38="Amina",OR(E38="De-Novo Merge",E38="Assisted Merge")),A38&amp;"_SA_AZ",IF(AND(D38="Perry",OR(E38="Manual",E38="Assisted Manual")),A38&amp;"_PB",IF(AND(D38="Perry",OR(E38="De-Novo Merge",E38="Assisted Merge")),A38&amp;"_SA_PB",IF(AND(D38="Gina",OR(E38="Manual",E38="Assisted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f>
        <v>2017-06-10_G-019_BD</v>
      </c>
      <c r="G38" s="89">
        <v>42933</v>
      </c>
      <c r="H38" s="89">
        <v>42934</v>
      </c>
      <c r="I38" s="118">
        <v>42943</v>
      </c>
      <c r="J38" s="87" t="s">
        <v>0</v>
      </c>
      <c r="K38" s="124" t="s">
        <v>0</v>
      </c>
      <c r="L38" s="116" t="s">
        <v>0</v>
      </c>
      <c r="M38" s="4"/>
      <c r="N38" s="121" t="s">
        <v>25</v>
      </c>
      <c r="O38" s="116" t="s">
        <v>2062</v>
      </c>
    </row>
    <row r="39" spans="1:15" x14ac:dyDescent="0.25">
      <c r="A39" s="116"/>
      <c r="B39" s="116"/>
      <c r="C39" s="116"/>
      <c r="D39" s="87" t="s">
        <v>32</v>
      </c>
      <c r="E39" s="87" t="s">
        <v>1512</v>
      </c>
      <c r="F39" s="7" t="str">
        <f>IF(AND(D39="Amina",OR(E39="Manual",E39="Assisted Manual")),A38&amp;"_AZ",IF(AND(D39="Amina",OR(E39="De-Novo Merge",E39="Assisted Merge")),A38&amp;"_SA_AZ",IF(AND(D39="Perry",OR(E39="Manual",E39="Assisted Manual")),A38&amp;"_PB",IF(AND(D39="Perry",OR(E39="De-Novo Merge",E39="Assisted Merge")),A38&amp;"_SA_PB",IF(AND(D39="Gina",OR(E39="Manual",E39="Assisted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f>
        <v>2017-06-10_G-019_AZ</v>
      </c>
      <c r="G39" s="89">
        <v>42940</v>
      </c>
      <c r="H39" s="89">
        <v>42942</v>
      </c>
      <c r="I39" s="116"/>
      <c r="J39" s="87" t="str">
        <f>IF(AND(NOT(OR(G39="",G39="Ø")),H39=""),"In Progress",IF(AND(NOT(OR(H39="Ø",H39="")),NOT(OR(G39="Ø",G39=""))),"Completed",IF(AND(NOT(A38=""),NOT(OR(D39="",D39="???")),G39=""),"Waiting",IF(D39="???","Waiting",""))))</f>
        <v>Completed</v>
      </c>
      <c r="K39" s="125"/>
      <c r="L39" s="116"/>
      <c r="M39" s="4"/>
      <c r="N39" s="121"/>
      <c r="O39" s="116"/>
    </row>
    <row r="40" spans="1:15" x14ac:dyDescent="0.25">
      <c r="A40" s="122" t="s">
        <v>2063</v>
      </c>
      <c r="B40" s="116" t="s">
        <v>2064</v>
      </c>
      <c r="C40" s="116" t="s">
        <v>2065</v>
      </c>
      <c r="D40" s="87" t="s">
        <v>113</v>
      </c>
      <c r="E40" s="87" t="s">
        <v>24</v>
      </c>
      <c r="F40" s="7" t="str">
        <f>IF(AND(D40="Amina",OR(E40="Manual",E40="Assisted Manual")),A40&amp;"_AZ",IF(AND(D40="Amina",OR(E40="De-Novo Merge",E40="Assisted Merge")),A40&amp;"_SA_AZ",IF(AND(D40="Perry",OR(E40="Manual",E40="Assisted Manual")),A40&amp;"_PB",IF(AND(D40="Perry",OR(E40="De-Novo Merge",E40="Assisted Merge")),A40&amp;"_SA_PB",IF(AND(D40="Gina",OR(E40="Manual",E40="Assisted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f>
        <v>2017-06-10_G-020_DR</v>
      </c>
      <c r="G40" s="89">
        <v>42942</v>
      </c>
      <c r="H40" s="89" t="s">
        <v>51</v>
      </c>
      <c r="I40" s="116"/>
      <c r="J40" s="87" t="s">
        <v>2</v>
      </c>
      <c r="K40" s="116" t="s">
        <v>2</v>
      </c>
      <c r="L40" s="116" t="s">
        <v>0</v>
      </c>
      <c r="M40" s="4" t="s">
        <v>2066</v>
      </c>
      <c r="N40" s="121" t="str">
        <f>IF(OR(K40="Untraceable",K40="Incomplete"),"No",IF(K40="Completed","In Progress",""))</f>
        <v>No</v>
      </c>
      <c r="O40" s="116"/>
    </row>
    <row r="41" spans="1:15" x14ac:dyDescent="0.25">
      <c r="A41" s="116"/>
      <c r="B41" s="116"/>
      <c r="C41" s="116"/>
      <c r="D41" s="87"/>
      <c r="E41" s="87"/>
      <c r="F41" s="7" t="str">
        <f>IF(AND(D41="Amina",OR(E41="Manual",E41="Assisted Manual")),A40&amp;"_AZ",IF(AND(D41="Amina",OR(E41="De-Novo Merge",E41="Assisted Merge")),A40&amp;"_SA_AZ",IF(AND(D41="Perry",OR(E41="Manual",E41="Assisted Manual")),A40&amp;"_PB",IF(AND(D41="Perry",OR(E41="De-Novo Merge",E41="Assisted Merge")),A40&amp;"_SA_PB",IF(AND(D41="Gina",OR(E41="Manual",E41="Assisted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f>
        <v/>
      </c>
      <c r="G41" s="89"/>
      <c r="H41" s="89"/>
      <c r="I41" s="116"/>
      <c r="J41" s="87" t="str">
        <f>IF(AND(NOT(OR(G41="",G41="Ø")),H41=""),"In Progress",IF(AND(NOT(OR(H41="Ø",H41="")),NOT(OR(G41="Ø",G41=""))),"Completed",IF(AND(NOT(A40=""),NOT(OR(D41="",D41="???")),G41=""),"Waiting",IF(D41="???","Waiting",""))))</f>
        <v/>
      </c>
      <c r="K41" s="116"/>
      <c r="L41" s="116"/>
      <c r="M41" s="4"/>
      <c r="N41" s="121"/>
      <c r="O41" s="116"/>
    </row>
    <row r="42" spans="1:15" x14ac:dyDescent="0.25">
      <c r="A42" s="122" t="s">
        <v>2067</v>
      </c>
      <c r="B42" s="116" t="s">
        <v>2068</v>
      </c>
      <c r="C42" s="116" t="s">
        <v>2022</v>
      </c>
      <c r="D42" s="87" t="s">
        <v>161</v>
      </c>
      <c r="E42" s="87" t="s">
        <v>24</v>
      </c>
      <c r="F42" s="7" t="str">
        <f>IF(AND(D42="Amina",OR(E42="Manual",E42="Assisted Manual")),A42&amp;"_AZ",IF(AND(D42="Amina",OR(E42="De-Novo Merge",E42="Assisted Merge")),A42&amp;"_SA_AZ",IF(AND(D42="Perry",OR(E42="Manual",E42="Assisted Manual")),A42&amp;"_PB",IF(AND(D42="Perry",OR(E42="De-Novo Merge",E42="Assisted Merge")),A42&amp;"_SA_PB",IF(AND(D42="Gina",OR(E42="Manual",E42="Assisted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f>
        <v>2017-06-10_G-021_BD</v>
      </c>
      <c r="G42" s="89">
        <v>42935</v>
      </c>
      <c r="H42" s="89" t="s">
        <v>51</v>
      </c>
      <c r="I42" s="116" t="str">
        <f>IF(AND(NOT(OR(H42="",H42="Ø")),NOT(OR(H43="",H43="Ø"))),"Needs to be Split","")</f>
        <v/>
      </c>
      <c r="J42" s="87" t="s">
        <v>2</v>
      </c>
      <c r="K42" s="116" t="s">
        <v>2</v>
      </c>
      <c r="L42" s="116" t="s">
        <v>0</v>
      </c>
      <c r="M42" s="4" t="s">
        <v>2069</v>
      </c>
      <c r="N42" s="121" t="str">
        <f>IF(OR(K42="Untraceable",K42="Incomplete"),"No",IF(K42="Completed","In Progress",""))</f>
        <v>No</v>
      </c>
      <c r="O42" s="116"/>
    </row>
    <row r="43" spans="1:15" x14ac:dyDescent="0.25">
      <c r="A43" s="116"/>
      <c r="B43" s="116"/>
      <c r="C43" s="116"/>
      <c r="D43" s="87"/>
      <c r="E43" s="87"/>
      <c r="F43" s="7" t="str">
        <f>IF(AND(D43="Amina",OR(E43="Manual",E43="Assisted Manual")),A42&amp;"_AZ",IF(AND(D43="Amina",OR(E43="De-Novo Merge",E43="Assisted Merge")),A42&amp;"_SA_AZ",IF(AND(D43="Perry",OR(E43="Manual",E43="Assisted Manual")),A42&amp;"_PB",IF(AND(D43="Perry",OR(E43="De-Novo Merge",E43="Assisted Merge")),A42&amp;"_SA_PB",IF(AND(D43="Gina",OR(E43="Manual",E43="Assisted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f>
        <v/>
      </c>
      <c r="G43" s="89"/>
      <c r="H43" s="89"/>
      <c r="I43" s="116"/>
      <c r="J43" s="87" t="str">
        <f>IF(AND(NOT(OR(G43="",G43="Ø")),H43=""),"In Progress",IF(AND(NOT(OR(H43="Ø",H43="")),NOT(OR(G43="Ø",G43=""))),"Completed",IF(AND(NOT(A42=""),NOT(OR(D43="",D43="???")),G43=""),"Waiting",IF(D43="???","Waiting",""))))</f>
        <v/>
      </c>
      <c r="K43" s="116"/>
      <c r="L43" s="116"/>
      <c r="M43" s="4"/>
      <c r="N43" s="121"/>
      <c r="O43" s="116"/>
    </row>
    <row r="44" spans="1:15" x14ac:dyDescent="0.25">
      <c r="A44" s="122" t="s">
        <v>2070</v>
      </c>
      <c r="B44" s="116" t="s">
        <v>2071</v>
      </c>
      <c r="C44" s="116" t="s">
        <v>2022</v>
      </c>
      <c r="D44" s="87" t="s">
        <v>27</v>
      </c>
      <c r="E44" s="87" t="s">
        <v>24</v>
      </c>
      <c r="F44" s="7" t="str">
        <f>IF(AND(D44="Amina",OR(E44="Manual",E44="Assisted Manual")),A44&amp;"_AZ",IF(AND(D44="Amina",OR(E44="De-Novo Merge",E44="Assisted Merge")),A44&amp;"_SA_AZ",IF(AND(D44="Perry",OR(E44="Manual",E44="Assisted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f>
        <v>2017-06-10_G-022_GB</v>
      </c>
      <c r="G44" s="89">
        <v>42934</v>
      </c>
      <c r="H44" s="89">
        <v>42934</v>
      </c>
      <c r="I44" s="118">
        <v>42947</v>
      </c>
      <c r="J44" s="87" t="str">
        <f>IF(AND(NOT(OR(G44="",G44="Ø")),H44=""),"In Progress",IF(AND(NOT(OR(H44="Ø",H44="")),NOT(OR(G44="Ø",G44=""))),"Completed",IF(AND(NOT(A44=""),NOT(OR(D44="",D44="???")),G44=""),"Waiting",IF(D44="???","Waiting",""))))</f>
        <v>Completed</v>
      </c>
      <c r="K44" s="116" t="s">
        <v>0</v>
      </c>
      <c r="L44" s="116" t="s">
        <v>0</v>
      </c>
      <c r="M44" s="6" t="s">
        <v>2072</v>
      </c>
      <c r="N44" s="121" t="s">
        <v>25</v>
      </c>
      <c r="O44" s="116" t="s">
        <v>2073</v>
      </c>
    </row>
    <row r="45" spans="1:15" x14ac:dyDescent="0.25">
      <c r="A45" s="116"/>
      <c r="B45" s="116"/>
      <c r="C45" s="116"/>
      <c r="D45" s="87" t="s">
        <v>161</v>
      </c>
      <c r="E45" s="87" t="s">
        <v>1512</v>
      </c>
      <c r="F45" s="7" t="str">
        <f>IF(AND(D45="Amina",OR(E45="Manual",E45="Assisted Manual")),A44&amp;"_AZ",IF(AND(D45="Amina",OR(E45="De-Novo Merge",E45="Assisted Merge")),A44&amp;"_SA_AZ",IF(AND(D45="Perry",OR(E45="Manual",E45="Assisted Manual")),A44&amp;"_PB",IF(AND(D45="Perry",OR(E45="De-Novo Merge",E45="Assisted Merge")),A44&amp;"_SA_PB",IF(AND(D45="Gina",OR(E45="Manual",E45="Assisted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f>
        <v>2017-06-10_G-022_BD</v>
      </c>
      <c r="G45" s="89">
        <v>42940</v>
      </c>
      <c r="H45" s="89">
        <v>42941</v>
      </c>
      <c r="I45" s="116"/>
      <c r="J45" s="87" t="s">
        <v>0</v>
      </c>
      <c r="K45" s="116"/>
      <c r="L45" s="116"/>
      <c r="M45" s="4"/>
      <c r="N45" s="121"/>
      <c r="O45" s="116"/>
    </row>
    <row r="46" spans="1:15" x14ac:dyDescent="0.25">
      <c r="A46" s="122" t="s">
        <v>2074</v>
      </c>
      <c r="B46" s="116" t="s">
        <v>2075</v>
      </c>
      <c r="C46" s="116" t="s">
        <v>2065</v>
      </c>
      <c r="D46" s="87" t="s">
        <v>32</v>
      </c>
      <c r="E46" s="87" t="s">
        <v>24</v>
      </c>
      <c r="F46" s="7" t="str">
        <f>IF(AND(D46="Amina",OR(E46="Manual",E46="Assisted Manual")),A46&amp;"_AZ",IF(AND(D46="Amina",OR(E46="De-Novo Merge",E46="Assisted Merge")),A46&amp;"_SA_AZ",IF(AND(D46="Perry",OR(E46="Manual",E46="Assisted Manual")),A46&amp;"_PB",IF(AND(D46="Perry",OR(E46="De-Novo Merge",E46="Assisted Merge")),A46&amp;"_SA_PB",IF(AND(D46="Gina",OR(E46="Manual",E46="Assisted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f>
        <v>2017-06-10_G-023_AZ</v>
      </c>
      <c r="G46" s="89">
        <v>42942</v>
      </c>
      <c r="H46" s="89" t="s">
        <v>51</v>
      </c>
      <c r="I46" s="116" t="s">
        <v>51</v>
      </c>
      <c r="J46" s="87" t="s">
        <v>1</v>
      </c>
      <c r="K46" s="116" t="str">
        <f>IF(AND(NOT(OR(H46="Ø",H46="")),I46="Split"),"In Progress",IF(AND(NOT(OR(H46="Ø",H46="")),I46="Needs to be Split"),"Waiting",IF(AND(J46="Review",J47="Review"),"Review",IF(OR(AND(J46="Review",J47="Incomplete"),AND(J46="Incomplete",J47="Review")),"Review",IF(OR(AND(J46="Untraceable",J47="Review"),AND(J46="Review",J47="Untraceable")),"Review",IF(OR(AND(J46="Review",J47="Completed"),AND(J46="Completed",J47="Review")),"Review",IF(OR(AND(J46="Other",J47="Review"),AND(J46="Review",J47="Other")),"Review",IF(OR(AND(J46="Other",J47="Incomplete"),AND(J46="Incomplete",J47="Other")),"Review",IF(OR(AND(J46="Other",J47="Untraceable"),AND(J46="Untraceable",J47="Other")),"Review",IF(OR(AND(J46="Other",J47="Completed"),AND(J46="Completed",J47="Other")),"Review",IF(AND(J46="Waiting",J47="Waiting"),"Waiting",IF(OR(AND(J46="Review",J47="Waiting"),AND(J46="Waiting",J47="Review")),"Waiting",IF(OR(AND(J46="Other",J47="Waiting"),AND(J46="Waiting",J47="Other")),"Waiting",IF(OR(AND(J46="Incomplete",J47="Waiting"),AND(J46="Waiting",J47="Incomplete")),"Waiting",IF(OR(AND(J46="Completed",J47="Waiting"),AND(J46="Waiting",J47="Completed")),"Waiting",IF(OR(J46="In Progress",J47="In Progress"),"In Progress",IF(OR(AND(J46="Completed",J47="Untraceable"),AND(J46="Untraceable",J47="Completed")),"Review",IF(OR(AND(J46="Completed",J47="Incomplete"),AND(J46="Incomplete",J47="Completed")),"Review",IF(OR(AND(J46="Incomplete",J47="Untraceable"),AND(J46="Untraceable",J47="Incomplete")),"Untraceable",IF(AND(NOT(OR(H46="Ø",H46="")),NOT(OR(H47="Ø",H47="")),I46=""),"In Progress",IF(AND(J46="Untraceable",J47="Untraceable"),"Untraceable",IF(AND(NOT(OR(H46="Ø",H46="")),NOT(OR(H47="Ø",H47="")),NOT(OR(I46="Ø",I46="",I46="Split",I46="Needs to be Split"))),"Completed",IF(AND(J46="Incomplete",J47="Incomplete"),"Incomplete",IF(AND(J46="Other",J47="Other"),"Review",IF(AND(J46="Untraceable",J47=""),"Untraceable","")))))))))))))))))))))))))</f>
        <v>Untraceable</v>
      </c>
      <c r="L46" s="116" t="str">
        <f>IF(OR(K46="Untraceable"),"Ignore",IF(OR(K46="Incomplete",K46="Completed"),"Waiting",IF(OR(K46="Waiting",K46="In Progress",K46="Review",K46="Other"),"HOLD","")))</f>
        <v>Ignore</v>
      </c>
      <c r="M46" s="4" t="s">
        <v>2076</v>
      </c>
      <c r="N46" s="121" t="str">
        <f>IF(OR(K46="Untraceable",K46="Incomplete"),"No",IF(K46="Completed","In Progress",""))</f>
        <v>No</v>
      </c>
      <c r="O46" s="116"/>
    </row>
    <row r="47" spans="1:15" x14ac:dyDescent="0.25">
      <c r="A47" s="116"/>
      <c r="B47" s="116"/>
      <c r="C47" s="116"/>
      <c r="D47" s="87" t="str">
        <f>IF(AND(NOT(A46=""),NOT(J46="Untraceable")),"???","")</f>
        <v/>
      </c>
      <c r="E47" s="87"/>
      <c r="F47" s="7" t="str">
        <f>IF(AND(D47="Amina",OR(E47="Manual",E47="Assisted Manual")),A46&amp;"_AZ",IF(AND(D47="Amina",OR(E47="De-Novo Merge",E47="Assisted Merge")),A46&amp;"_SA_AZ",IF(AND(D47="Perry",OR(E47="Manual",E47="Assisted Manual")),A46&amp;"_PB",IF(AND(D47="Perry",OR(E47="De-Novo Merge",E47="Assisted Merge")),A46&amp;"_SA_PB",IF(AND(D47="Gina",OR(E47="Manual",E47="Assisted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f>
        <v/>
      </c>
      <c r="G47" s="89"/>
      <c r="H47" s="89"/>
      <c r="I47" s="116"/>
      <c r="J47" s="87" t="str">
        <f>IF(AND(NOT(OR(G47="",G47="Ø")),H47=""),"In Progress",IF(AND(NOT(OR(H47="Ø",H47="")),NOT(OR(G47="Ø",G47=""))),"Completed",IF(AND(NOT(A46=""),NOT(OR(D47="",D47="???")),G47=""),"Waiting",IF(D47="???","Waiting",""))))</f>
        <v/>
      </c>
      <c r="K47" s="116"/>
      <c r="L47" s="116"/>
      <c r="M47" s="4"/>
      <c r="N47" s="121"/>
      <c r="O47" s="116"/>
    </row>
    <row r="48" spans="1:15" x14ac:dyDescent="0.25">
      <c r="A48" s="122" t="s">
        <v>2077</v>
      </c>
      <c r="B48" s="116" t="s">
        <v>2071</v>
      </c>
      <c r="C48" s="117" t="s">
        <v>2040</v>
      </c>
      <c r="D48" s="87" t="s">
        <v>113</v>
      </c>
      <c r="E48" s="87" t="s">
        <v>24</v>
      </c>
      <c r="F48" s="7" t="str">
        <f>IF(AND(D48="Amina",OR(E48="Manual",E48="Assisted Manual")),A48&amp;"_AZ",IF(AND(D48="Amina",OR(E48="De-Novo Merge",E48="Assisted Merge")),A48&amp;"_SA_AZ",IF(AND(D48="Perry",OR(E48="Manual",E48="Assisted Manual")),A48&amp;"_PB",IF(AND(D48="Perry",OR(E48="De-Novo Merge",E48="Assisted Merge")),A48&amp;"_SA_PB",IF(AND(D48="Gina",OR(E48="Manual",E48="Assisted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f>
        <v>2017-06-10_G-024_DR</v>
      </c>
      <c r="G48" s="89">
        <v>42934</v>
      </c>
      <c r="H48" s="89">
        <v>42936</v>
      </c>
      <c r="I48" s="118">
        <v>42947</v>
      </c>
      <c r="J48" s="87" t="str">
        <f>IF(AND(NOT(OR(G48="",G48="Ø")),H48=""),"In Progress",IF(AND(NOT(OR(H48="Ø",H48="")),NOT(OR(G48="Ø",G48=""))),"Completed",IF(AND(NOT(A48=""),NOT(OR(D48="",D48="???")),G48=""),"Waiting",IF(D48="???","Waiting",""))))</f>
        <v>Completed</v>
      </c>
      <c r="K48" s="116" t="str">
        <f>IF(AND(NOT(OR(H48="Ø",H48="")),I48="Split"),"In Progress",IF(AND(NOT(OR(H48="Ø",H48="")),I48="Needs to be Split"),"Waiting",IF(AND(J48="Review",J49="Review"),"Review",IF(OR(AND(J48="Review",J49="Incomplete"),AND(J48="Incomplete",J49="Review")),"Review",IF(OR(AND(J48="Untraceable",J49="Review"),AND(J48="Review",J49="Untraceable")),"Review",IF(OR(AND(J48="Review",J49="Completed"),AND(J48="Completed",J49="Review")),"Review",IF(OR(AND(J48="Other",J49="Review"),AND(J48="Review",J49="Other")),"Review",IF(OR(AND(J48="Other",J49="Incomplete"),AND(J48="Incomplete",J49="Other")),"Review",IF(OR(AND(J48="Other",J49="Untraceable"),AND(J48="Untraceable",J49="Other")),"Review",IF(OR(AND(J48="Other",J49="Completed"),AND(J48="Completed",J49="Other")),"Review",IF(AND(J48="Waiting",J49="Waiting"),"Waiting",IF(OR(AND(J48="Review",J49="Waiting"),AND(J48="Waiting",J49="Review")),"Waiting",IF(OR(AND(J48="Other",J49="Waiting"),AND(J48="Waiting",J49="Other")),"Waiting",IF(OR(AND(J48="Incomplete",J49="Waiting"),AND(J48="Waiting",J49="Incomplete")),"Waiting",IF(OR(AND(J48="Completed",J49="Waiting"),AND(J48="Waiting",J49="Completed")),"Waiting",IF(OR(J48="In Progress",J49="In Progress"),"In Progress",IF(OR(AND(J48="Completed",J49="Untraceable"),AND(J48="Untraceable",J49="Completed")),"Review",IF(OR(AND(J48="Completed",J49="Incomplete"),AND(J48="Incomplete",J49="Completed")),"Review",IF(OR(AND(J48="Incomplete",J49="Untraceable"),AND(J48="Untraceable",J49="Incomplete")),"Untraceable",IF(AND(NOT(OR(H48="Ø",H48="")),NOT(OR(H49="Ø",H49="")),I48=""),"In Progress",IF(AND(J48="Untraceable",J49="Untraceable"),"Untraceable",IF(AND(NOT(OR(H48="Ø",H48="")),NOT(OR(H49="Ø",H49="")),NOT(OR(I48="Ø",I48="",I48="Split",I48="Needs to be Split"))),"Completed",IF(AND(J48="Incomplete",J49="Incomplete"),"Incomplete",IF(AND(J48="Other",J49="Other"),"Review",IF(AND(J48="Untraceable",J49=""),"Untraceable","")))))))))))))))))))))))))</f>
        <v>Completed</v>
      </c>
      <c r="L48" s="116" t="s">
        <v>0</v>
      </c>
      <c r="M48" s="6"/>
      <c r="N48" s="121" t="s">
        <v>25</v>
      </c>
      <c r="O48" s="116" t="s">
        <v>2078</v>
      </c>
    </row>
    <row r="49" spans="1:15" x14ac:dyDescent="0.25">
      <c r="A49" s="116"/>
      <c r="B49" s="116"/>
      <c r="C49" s="116"/>
      <c r="D49" s="87" t="s">
        <v>161</v>
      </c>
      <c r="E49" s="87" t="s">
        <v>1512</v>
      </c>
      <c r="F49" s="7" t="str">
        <f>IF(AND(D49="Amina",OR(E49="Manual",E49="Assisted Manual")),A48&amp;"_AZ",IF(AND(D49="Amina",OR(E49="De-Novo Merge",E49="Assisted Merge")),A48&amp;"_SA_AZ",IF(AND(D49="Perry",OR(E49="Manual",E49="Assisted Manual")),A48&amp;"_PB",IF(AND(D49="Perry",OR(E49="De-Novo Merge",E49="Assisted Merge")),A48&amp;"_SA_PB",IF(AND(D49="Gina",OR(E49="Manual",E49="Assisted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f>
        <v>2017-06-10_G-024_BD</v>
      </c>
      <c r="G49" s="89">
        <v>42941</v>
      </c>
      <c r="H49" s="89">
        <v>42942</v>
      </c>
      <c r="I49" s="116"/>
      <c r="J49" s="87" t="str">
        <f>IF(AND(NOT(OR(G49="",G49="Ø")),H49=""),"In Progress",IF(AND(NOT(OR(H49="Ø",H49="")),NOT(OR(G49="Ø",G49=""))),"Completed",IF(AND(NOT(A48=""),NOT(OR(D49="",D49="???")),G49=""),"Waiting",IF(D49="???","Waiting",""))))</f>
        <v>Completed</v>
      </c>
      <c r="K49" s="116"/>
      <c r="L49" s="116"/>
      <c r="M49" s="4"/>
      <c r="N49" s="121"/>
      <c r="O49" s="116"/>
    </row>
    <row r="50" spans="1:15" x14ac:dyDescent="0.25">
      <c r="A50" s="122" t="s">
        <v>2079</v>
      </c>
      <c r="B50" s="117" t="s">
        <v>2080</v>
      </c>
      <c r="C50" s="116" t="s">
        <v>2040</v>
      </c>
      <c r="D50" s="87" t="s">
        <v>32</v>
      </c>
      <c r="E50" s="87" t="s">
        <v>24</v>
      </c>
      <c r="F50" s="7" t="str">
        <f>IF(AND(D50="Amina",OR(E50="Manual",E50="Assisted Manual")),A50&amp;"_AZ",IF(AND(D50="Amina",OR(E50="De-Novo Merge",E50="Assisted Merge")),A50&amp;"_SA_AZ",IF(AND(D50="Perry",OR(E50="Manual",E50="Assisted Manual")),A50&amp;"_PB",IF(AND(D50="Perry",OR(E50="De-Novo Merge",E50="Assisted Merge")),A50&amp;"_SA_PB",IF(AND(D50="Gina",OR(E50="Manual",E50="Assisted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f>
        <v>2017-06-10_G-025_AZ</v>
      </c>
      <c r="G50" s="89">
        <v>42935</v>
      </c>
      <c r="H50" s="89">
        <v>42940</v>
      </c>
      <c r="I50" s="118">
        <v>42943</v>
      </c>
      <c r="J50" s="87" t="str">
        <f>IF(AND(NOT(OR(G50="",G50="Ø")),H50=""),"In Progress",IF(AND(NOT(OR(H50="Ø",H50="")),NOT(OR(G50="Ø",G50=""))),"Completed",IF(AND(NOT(A50=""),NOT(OR(D50="",D50="???")),G50=""),"Waiting",IF(D50="???","Waiting",""))))</f>
        <v>Completed</v>
      </c>
      <c r="K50" s="116" t="str">
        <f>IF(AND(NOT(OR(H50="Ø",H50="")),I50="Split"),"In Progress",IF(AND(NOT(OR(H50="Ø",H50="")),I50="Needs to be Split"),"Waiting",IF(AND(J50="Review",J51="Review"),"Review",IF(OR(AND(J50="Review",J51="Incomplete"),AND(J50="Incomplete",J51="Review")),"Review",IF(OR(AND(J50="Untraceable",J51="Review"),AND(J50="Review",J51="Untraceable")),"Review",IF(OR(AND(J50="Review",J51="Completed"),AND(J50="Completed",J51="Review")),"Review",IF(OR(AND(J50="Other",J51="Review"),AND(J50="Review",J51="Other")),"Review",IF(OR(AND(J50="Other",J51="Incomplete"),AND(J50="Incomplete",J51="Other")),"Review",IF(OR(AND(J50="Other",J51="Untraceable"),AND(J50="Untraceable",J51="Other")),"Review",IF(OR(AND(J50="Other",J51="Completed"),AND(J50="Completed",J51="Other")),"Review",IF(AND(J50="Waiting",J51="Waiting"),"Waiting",IF(OR(AND(J50="Review",J51="Waiting"),AND(J50="Waiting",J51="Review")),"Waiting",IF(OR(AND(J50="Other",J51="Waiting"),AND(J50="Waiting",J51="Other")),"Waiting",IF(OR(AND(J50="Incomplete",J51="Waiting"),AND(J50="Waiting",J51="Incomplete")),"Waiting",IF(OR(AND(J50="Completed",J51="Waiting"),AND(J50="Waiting",J51="Completed")),"Waiting",IF(OR(J50="In Progress",J51="In Progress"),"In Progress",IF(OR(AND(J50="Completed",J51="Untraceable"),AND(J50="Untraceable",J51="Completed")),"Review",IF(OR(AND(J50="Completed",J51="Incomplete"),AND(J50="Incomplete",J51="Completed")),"Review",IF(OR(AND(J50="Incomplete",J51="Untraceable"),AND(J50="Untraceable",J51="Incomplete")),"Untraceable",IF(AND(NOT(OR(H50="Ø",H50="")),NOT(OR(H51="Ø",H51="")),I50=""),"In Progress",IF(AND(J50="Untraceable",J51="Untraceable"),"Untraceable",IF(AND(NOT(OR(H50="Ø",H50="")),NOT(OR(H51="Ø",H51="")),NOT(OR(I50="Ø",I50="",I50="Split",I50="Needs to be Split"))),"Completed",IF(AND(J50="Incomplete",J51="Incomplete"),"Incomplete",IF(AND(J50="Other",J51="Other"),"Review",IF(AND(J50="Untraceable",J51=""),"Untraceable","")))))))))))))))))))))))))</f>
        <v>Completed</v>
      </c>
      <c r="L50" s="116" t="s">
        <v>0</v>
      </c>
      <c r="M50" s="4"/>
      <c r="N50" s="121" t="s">
        <v>25</v>
      </c>
      <c r="O50" s="116" t="s">
        <v>2081</v>
      </c>
    </row>
    <row r="51" spans="1:15" x14ac:dyDescent="0.25">
      <c r="A51" s="116"/>
      <c r="B51" s="116"/>
      <c r="C51" s="116"/>
      <c r="D51" s="87" t="s">
        <v>27</v>
      </c>
      <c r="E51" s="87" t="s">
        <v>1512</v>
      </c>
      <c r="F51" s="7" t="str">
        <f>IF(AND(D51="Amina",OR(E51="Manual",E51="Assisted Manual")),A50&amp;"_AZ",IF(AND(D51="Amina",OR(E51="De-Novo Merge",E51="Assisted Merge")),A50&amp;"_SA_AZ",IF(AND(D51="Perry",OR(E51="Manual",E51="Assisted Manual")),A50&amp;"_PB",IF(AND(D51="Perry",OR(E51="De-Novo Merge",E51="Assisted Merge")),A50&amp;"_SA_PB",IF(AND(D51="Gina",OR(E51="Manual",E51="Assisted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f>
        <v>2017-06-10_G-025_GB</v>
      </c>
      <c r="G51" s="89">
        <v>42941</v>
      </c>
      <c r="H51" s="89">
        <v>42942</v>
      </c>
      <c r="I51" s="116"/>
      <c r="J51" s="87" t="str">
        <f>IF(AND(NOT(OR(G51="",G51="Ø")),H51=""),"In Progress",IF(AND(NOT(OR(H51="Ø",H51="")),NOT(OR(G51="Ø",G51=""))),"Completed",IF(AND(NOT(A50=""),NOT(OR(D51="",D51="???")),G51=""),"Waiting",IF(D51="???","Waiting",""))))</f>
        <v>Completed</v>
      </c>
      <c r="K51" s="116"/>
      <c r="L51" s="116"/>
      <c r="M51" s="8"/>
      <c r="N51" s="121"/>
      <c r="O51" s="116"/>
    </row>
    <row r="52" spans="1:15" x14ac:dyDescent="0.25">
      <c r="A52" s="122" t="s">
        <v>2082</v>
      </c>
      <c r="B52" s="117" t="s">
        <v>2083</v>
      </c>
      <c r="C52" s="117" t="s">
        <v>1372</v>
      </c>
      <c r="D52" s="87" t="s">
        <v>27</v>
      </c>
      <c r="E52" s="87" t="s">
        <v>24</v>
      </c>
      <c r="F52" s="7" t="str">
        <f>IF(AND(D52="Amina",OR(E52="Manual",E52="Assisted Manual")),A52&amp;"_AZ",IF(AND(D52="Amina",OR(E52="De-Novo Merge",E52="Assisted Merge")),A52&amp;"_SA_AZ",IF(AND(D52="Perry",OR(E52="Manual",E52="Assisted Manual")),A52&amp;"_PB",IF(AND(D52="Perry",OR(E52="De-Novo Merge",E52="Assisted Merge")),A52&amp;"_SA_PB",IF(AND(D52="Gina",OR(E52="Manual",E52="Assisted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f>
        <v>2017-06-10_G-026_GB</v>
      </c>
      <c r="G52" s="89">
        <v>42934</v>
      </c>
      <c r="H52" s="89">
        <v>42935</v>
      </c>
      <c r="I52" s="116" t="s">
        <v>51</v>
      </c>
      <c r="J52" s="87" t="str">
        <f>IF(AND(NOT(OR(G52="",G52="Ø")),H52=""),"In Progress",IF(AND(NOT(OR(H52="Ø",H52="")),NOT(OR(G52="Ø",G52=""))),"Completed",IF(AND(NOT(A52=""),NOT(OR(D52="",D52="???")),G52=""),"Waiting",IF(D52="???","Waiting",""))))</f>
        <v>Completed</v>
      </c>
      <c r="K52" s="116" t="s">
        <v>2</v>
      </c>
      <c r="L52" s="116" t="s">
        <v>0</v>
      </c>
      <c r="M52" s="4" t="s">
        <v>2084</v>
      </c>
      <c r="N52" s="121" t="str">
        <f>IF(OR(K52="Untraceable",K52="Incomplete"),"No",IF(K52="Completed","In Progress",""))</f>
        <v>No</v>
      </c>
      <c r="O52" s="116"/>
    </row>
    <row r="53" spans="1:15" x14ac:dyDescent="0.25">
      <c r="A53" s="116"/>
      <c r="B53" s="116"/>
      <c r="C53" s="116"/>
      <c r="D53" s="87" t="s">
        <v>113</v>
      </c>
      <c r="E53" s="87" t="s">
        <v>1512</v>
      </c>
      <c r="F53" s="7" t="str">
        <f>IF(AND(D53="Amina",OR(E53="Manual",E53="Assisted Manual")),A52&amp;"_AZ",IF(AND(D53="Amina",OR(E53="De-Novo Merge",E53="Assisted Merge")),A52&amp;"_SA_AZ",IF(AND(D53="Perry",OR(E53="Manual",E53="Assisted Manual")),A52&amp;"_PB",IF(AND(D53="Perry",OR(E53="De-Novo Merge",E53="Assisted Merge")),A52&amp;"_SA_PB",IF(AND(D53="Gina",OR(E53="Manual",E53="Assisted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f>
        <v>2017-06-10_G-026_DR</v>
      </c>
      <c r="G53" s="89">
        <v>42942</v>
      </c>
      <c r="H53" s="89" t="s">
        <v>51</v>
      </c>
      <c r="I53" s="116"/>
      <c r="J53" s="87" t="s">
        <v>2</v>
      </c>
      <c r="K53" s="116"/>
      <c r="L53" s="116"/>
      <c r="M53" s="4" t="s">
        <v>2085</v>
      </c>
      <c r="N53" s="121"/>
      <c r="O53" s="116"/>
    </row>
    <row r="54" spans="1:15" x14ac:dyDescent="0.25">
      <c r="A54" s="122" t="s">
        <v>2086</v>
      </c>
      <c r="B54" s="117" t="s">
        <v>2087</v>
      </c>
      <c r="C54" s="117" t="s">
        <v>1372</v>
      </c>
      <c r="D54" s="87" t="s">
        <v>27</v>
      </c>
      <c r="E54" s="87" t="s">
        <v>24</v>
      </c>
      <c r="F54" s="7" t="str">
        <f>IF(AND(D54="Amina",OR(E54="Manual",E54="Assisted Manual")),A54&amp;"_AZ",IF(AND(D54="Amina",OR(E54="De-Novo Merge",E54="Assisted Merge")),A54&amp;"_SA_AZ",IF(AND(D54="Perry",OR(E54="Manual",E54="Assisted Manual")),A54&amp;"_PB",IF(AND(D54="Perry",OR(E54="De-Novo Merge",E54="Assisted Merge")),A54&amp;"_SA_PB",IF(AND(D54="Gina",OR(E54="Manual",E54="Assisted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f>
        <v>2017-06-10_G-027_GB</v>
      </c>
      <c r="G54" s="89">
        <v>42935</v>
      </c>
      <c r="H54" s="89">
        <v>42935</v>
      </c>
      <c r="I54" s="118">
        <v>42941</v>
      </c>
      <c r="J54" s="87" t="str">
        <f>IF(AND(NOT(OR(G54="",G54="Ø")),H54=""),"In Progress",IF(AND(NOT(OR(H54="Ø",H54="")),NOT(OR(G54="Ø",G54=""))),"Completed",IF(AND(NOT(A54=""),NOT(OR(D54="",D54="???")),G54=""),"Waiting",IF(D54="???","Waiting",""))))</f>
        <v>Completed</v>
      </c>
      <c r="K54" s="116" t="str">
        <f>IF(AND(NOT(OR(H54="Ø",H54="")),I54="Split"),"In Progress",IF(AND(NOT(OR(H54="Ø",H54="")),I54="Needs to be Split"),"Waiting",IF(AND(J54="Review",J55="Review"),"Review",IF(OR(AND(J54="Review",J55="Incomplete"),AND(J54="Incomplete",J55="Review")),"Review",IF(OR(AND(J54="Untraceable",J55="Review"),AND(J54="Review",J55="Untraceable")),"Review",IF(OR(AND(J54="Review",J55="Completed"),AND(J54="Completed",J55="Review")),"Review",IF(OR(AND(J54="Other",J55="Review"),AND(J54="Review",J55="Other")),"Review",IF(OR(AND(J54="Other",J55="Incomplete"),AND(J54="Incomplete",J55="Other")),"Review",IF(OR(AND(J54="Other",J55="Untraceable"),AND(J54="Untraceable",J55="Other")),"Review",IF(OR(AND(J54="Other",J55="Completed"),AND(J54="Completed",J55="Other")),"Review",IF(AND(J54="Waiting",J55="Waiting"),"Waiting",IF(OR(AND(J54="Review",J55="Waiting"),AND(J54="Waiting",J55="Review")),"Waiting",IF(OR(AND(J54="Other",J55="Waiting"),AND(J54="Waiting",J55="Other")),"Waiting",IF(OR(AND(J54="Incomplete",J55="Waiting"),AND(J54="Waiting",J55="Incomplete")),"Waiting",IF(OR(AND(J54="Completed",J55="Waiting"),AND(J54="Waiting",J55="Completed")),"Waiting",IF(OR(J54="In Progress",J55="In Progress"),"In Progress",IF(OR(AND(J54="Completed",J55="Untraceable"),AND(J54="Untraceable",J55="Completed")),"Review",IF(OR(AND(J54="Completed",J55="Incomplete"),AND(J54="Incomplete",J55="Completed")),"Review",IF(OR(AND(J54="Incomplete",J55="Untraceable"),AND(J54="Untraceable",J55="Incomplete")),"Untraceable",IF(AND(NOT(OR(H54="Ø",H54="")),NOT(OR(H55="Ø",H55="")),I54=""),"In Progress",IF(AND(J54="Untraceable",J55="Untraceable"),"Untraceable",IF(AND(NOT(OR(H54="Ø",H54="")),NOT(OR(H55="Ø",H55="")),NOT(OR(I54="Ø",I54="",I54="Split",I54="Needs to be Split"))),"Completed",IF(AND(J54="Incomplete",J55="Incomplete"),"Incomplete",IF(AND(J54="Other",J55="Other"),"Review",IF(AND(J54="Untraceable",J55=""),"Untraceable","")))))))))))))))))))))))))</f>
        <v>Completed</v>
      </c>
      <c r="L54" s="116" t="s">
        <v>0</v>
      </c>
      <c r="M54" s="4" t="s">
        <v>2088</v>
      </c>
      <c r="N54" s="121" t="s">
        <v>25</v>
      </c>
      <c r="O54" s="116" t="s">
        <v>2089</v>
      </c>
    </row>
    <row r="55" spans="1:15" x14ac:dyDescent="0.25">
      <c r="A55" s="116"/>
      <c r="B55" s="116"/>
      <c r="C55" s="116"/>
      <c r="D55" s="87" t="s">
        <v>161</v>
      </c>
      <c r="E55" s="87" t="s">
        <v>1512</v>
      </c>
      <c r="F55" s="7" t="str">
        <f>IF(AND(D55="Amina",OR(E55="Manual",E55="Assisted Manual")),A54&amp;"_AZ",IF(AND(D55="Amina",OR(E55="De-Novo Merge",E55="Assisted Merge")),A54&amp;"_SA_AZ",IF(AND(D55="Perry",OR(E55="Manual",E55="Assisted Manual")),A54&amp;"_PB",IF(AND(D55="Perry",OR(E55="De-Novo Merge",E55="Assisted Merge")),A54&amp;"_SA_PB",IF(AND(D55="Gina",OR(E55="Manual",E55="Assisted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f>
        <v>2017-06-10_G-027_BD</v>
      </c>
      <c r="G55" s="89">
        <v>42941</v>
      </c>
      <c r="H55" s="89">
        <v>42941</v>
      </c>
      <c r="I55" s="116"/>
      <c r="J55" s="87" t="str">
        <f>IF(AND(NOT(OR(G55="",G55="Ø")),H55=""),"In Progress",IF(AND(NOT(OR(H55="Ø",H55="")),NOT(OR(G55="Ø",G55=""))),"Completed",IF(AND(NOT(A54=""),NOT(OR(D55="",D55="???")),G55=""),"Waiting",IF(D55="???","Waiting",""))))</f>
        <v>Completed</v>
      </c>
      <c r="K55" s="116"/>
      <c r="L55" s="116"/>
      <c r="M55" s="4"/>
      <c r="N55" s="121"/>
      <c r="O55" s="116"/>
    </row>
    <row r="56" spans="1:15" x14ac:dyDescent="0.25">
      <c r="A56" s="122" t="s">
        <v>2090</v>
      </c>
      <c r="B56" s="117" t="s">
        <v>2091</v>
      </c>
      <c r="C56" s="116" t="s">
        <v>2065</v>
      </c>
      <c r="D56" s="87" t="s">
        <v>113</v>
      </c>
      <c r="E56" s="87" t="s">
        <v>24</v>
      </c>
      <c r="F56" s="7" t="str">
        <f>IF(AND(D56="Amina",OR(E56="Manual",E56="Assisted Manual")),A56&amp;"_AZ",IF(AND(D56="Amina",OR(E56="De-Novo Merge",E56="Assisted Merge")),A56&amp;"_SA_AZ",IF(AND(D56="Perry",OR(E56="Manual",E56="Assisted Manual")),A56&amp;"_PB",IF(AND(D56="Perry",OR(E56="De-Novo Merge",E56="Assisted Merge")),A56&amp;"_SA_PB",IF(AND(D56="Gina",OR(E56="Manual",E56="Assisted Manual")),A56&amp;"_GB",IF(AND(D56="Gina",OR(E56="De-Novo Merge",E56="Assisted Merge")),A56&amp;"_SA_GB",IF(AND(D56="Cameron",OR(E56="Manual",E56="Assisted Manual")),A56&amp;"_CA",IF(AND(D56="Cameron",OR(E56="De-Novo Merge",E56="Assisted Merge")),A56&amp;"_SA_CA",IF(AND(D56="Bruno",OR(E56="Manual",E56="Assisted Manual")),A56&amp;"_BD",IF(AND(D56="Bruno",OR(E56="De-Novo Merge",E56="Assisted Merge")),A56&amp;"_SA_BD",IF(AND(D56="Daniel",OR(E56="Manual",E56="Assisted Manual")),A56&amp;"_DR",IF(AND(D56="Daniel",OR(E56="De-Novo Merge",E56="Assisted Merge")),A56&amp;"_SA_DR",IF(AND(D56="Monet",OR(E56="Manual",E56="Assisted Manual")),A56&amp;"_MW",IF(AND(D56="Monet",OR(E56="De-Novo Merge",E56="Assisted Merge")),A56&amp;"_SA_MW",""))))))))))))))</f>
        <v>2017-06-10_G-028_DR</v>
      </c>
      <c r="G56" s="89">
        <v>42941</v>
      </c>
      <c r="H56" s="89" t="s">
        <v>51</v>
      </c>
      <c r="I56" s="116" t="str">
        <f>IF(AND(NOT(OR(H56="",H56="Ø")),NOT(OR(H57="",H57="Ø"))),"Needs to be Split","")</f>
        <v/>
      </c>
      <c r="J56" s="87" t="s">
        <v>2</v>
      </c>
      <c r="K56" s="116" t="s">
        <v>2</v>
      </c>
      <c r="L56" s="116" t="s">
        <v>190</v>
      </c>
      <c r="M56" s="4" t="s">
        <v>2092</v>
      </c>
      <c r="N56" s="121" t="str">
        <f>IF(OR(K56="Untraceable",K56="Incomplete"),"No",IF(K56="Completed","In Progress",""))</f>
        <v>No</v>
      </c>
      <c r="O56" s="116"/>
    </row>
    <row r="57" spans="1:15" x14ac:dyDescent="0.25">
      <c r="A57" s="116"/>
      <c r="B57" s="116"/>
      <c r="C57" s="116"/>
      <c r="D57" s="87"/>
      <c r="E57" s="87"/>
      <c r="F57" s="7" t="str">
        <f>IF(AND(D57="Amina",OR(E57="Manual",E57="Assisted Manual")),A56&amp;"_AZ",IF(AND(D57="Amina",OR(E57="De-Novo Merge",E57="Assisted Merge")),A56&amp;"_SA_AZ",IF(AND(D57="Perry",OR(E57="Manual",E57="Assisted Manual")),A56&amp;"_PB",IF(AND(D57="Perry",OR(E57="De-Novo Merge",E57="Assisted Merge")),A56&amp;"_SA_PB",IF(AND(D57="Gina",OR(E57="Manual",E57="Assisted Manual")),A56&amp;"_GB",IF(AND(D57="Gina",OR(E57="De-Novo Merge",E57="Assisted Merge")),A56&amp;"_SA_GB",IF(AND(D57="Cameron",OR(E57="Manual",E57="Assisted Manual")),A56&amp;"_CA",IF(AND(D57="Cameron",OR(E57="De-Novo Merge",E57="Assisted Merge")),A56&amp;"_SA_CA",IF(AND(D57="Bruno",OR(E57="Manual",E57="Assisted Manual")),A56&amp;"_BD",IF(AND(D57="Bruno",OR(E57="De-Novo Merge",E57="Assisted Merge")),A56&amp;"_SA_BD",IF(AND(D57="Daniel",OR(E57="Manual",E57="Assisted Manual")),A56&amp;"_DR",IF(AND(D57="Daniel",OR(E57="De-Novo Merge",E57="Assisted Merge")),A56&amp;"_SA_DR",IF(AND(D57="Monet",OR(E57="Manual",E57="Assisted Manual")),A56&amp;"_MW",IF(AND(D57="Monet",OR(E57="De-Novo Merge",E57="Assisted Merge")),A56&amp;"_SA_MW",""))))))))))))))</f>
        <v/>
      </c>
      <c r="G57" s="89"/>
      <c r="H57" s="89"/>
      <c r="I57" s="116"/>
      <c r="J57" s="87" t="str">
        <f>IF(AND(NOT(OR(G57="",G57="Ø")),H57=""),"In Progress",IF(AND(NOT(OR(H57="Ø",H57="")),NOT(OR(G57="Ø",G57=""))),"Completed",IF(AND(NOT(A56=""),NOT(OR(D57="",D57="???")),G57=""),"Waiting",IF(D57="???","Waiting",""))))</f>
        <v/>
      </c>
      <c r="K57" s="116"/>
      <c r="L57" s="116"/>
      <c r="M57" s="4"/>
      <c r="N57" s="121"/>
      <c r="O57" s="116"/>
    </row>
    <row r="58" spans="1:15" x14ac:dyDescent="0.25">
      <c r="A58" s="122" t="s">
        <v>2093</v>
      </c>
      <c r="B58" s="117" t="s">
        <v>2094</v>
      </c>
      <c r="C58" s="116" t="s">
        <v>838</v>
      </c>
      <c r="D58" s="87" t="s">
        <v>23</v>
      </c>
      <c r="E58" s="87" t="s">
        <v>24</v>
      </c>
      <c r="F58" s="7" t="str">
        <f>IF(AND(D58="Amina",OR(E58="Manual",E58="Assisted Manual")),A58&amp;"_AZ",IF(AND(D58="Amina",OR(E58="De-Novo Merge",E58="Assisted Merge")),A58&amp;"_SA_AZ",IF(AND(D58="Perry",OR(E58="Manual",E58="Assisted Manual")),A58&amp;"_PB",IF(AND(D58="Perry",OR(E58="De-Novo Merge",E58="Assisted Merge")),A58&amp;"_SA_PB",IF(AND(D58="Gina",OR(E58="Manual",E58="Assisted Manual")),A58&amp;"_GB",IF(AND(D58="Gina",OR(E58="De-Novo Merge",E58="Assisted Merge")),A58&amp;"_SA_GB",IF(AND(D58="Cameron",OR(E58="Manual",E58="Assisted Manual")),A58&amp;"_CA",IF(AND(D58="Cameron",OR(E58="De-Novo Merge",E58="Assisted Merge")),A58&amp;"_SA_CA",IF(AND(D58="Bruno",OR(E58="Manual",E58="Assisted Manual")),A58&amp;"_BD",IF(AND(D58="Bruno",OR(E58="De-Novo Merge",E58="Assisted Merge")),A58&amp;"_SA_BD",IF(AND(D58="Daniel",OR(E58="Manual",E58="Assisted Manual")),A58&amp;"_DR",IF(AND(D58="Daniel",OR(E58="De-Novo Merge",E58="Assisted Merge")),A58&amp;"_SA_DR",IF(AND(D58="Monet",OR(E58="Manual",E58="Assisted Manual")),A58&amp;"_MW",IF(AND(D58="Monet",OR(E58="De-Novo Merge",E58="Assisted Merge")),A58&amp;"_SA_MW",""))))))))))))))</f>
        <v>2017-06-10_G-029_CA</v>
      </c>
      <c r="G58" s="89">
        <v>42942</v>
      </c>
      <c r="H58" s="89">
        <v>42943</v>
      </c>
      <c r="I58" s="122">
        <v>42955</v>
      </c>
      <c r="J58" s="87" t="str">
        <f>IF(AND(NOT(OR(G58="",G58="Ø")),H58=""),"In Progress",IF(AND(NOT(OR(H58="Ø",H58="")),NOT(OR(G58="Ø",G58=""))),"Completed",IF(AND(NOT(A57=""),NOT(OR(D58="",D58="???")),G58=""),"Waiting",IF(D58="???","Waiting",""))))</f>
        <v>Completed</v>
      </c>
      <c r="K58" s="116" t="str">
        <f>IF(AND(NOT(OR(H58="Ø",H58="")),I58="Split"),"In Progress",IF(AND(NOT(OR(H58="Ø",H58="")),I58="Needs to be Split"),"Waiting",IF(AND(J58="Review",J59="Review"),"Review",IF(OR(AND(J58="Review",J59="Incomplete"),AND(J58="Incomplete",J59="Review")),"Review",IF(OR(AND(J58="Untraceable",J59="Review"),AND(J58="Review",J59="Untraceable")),"Review",IF(OR(AND(J58="Review",J59="Completed"),AND(J58="Completed",J59="Review")),"Review",IF(OR(AND(J58="Other",J59="Review"),AND(J58="Review",J59="Other")),"Review",IF(OR(AND(J58="Other",J59="Incomplete"),AND(J58="Incomplete",J59="Other")),"Review",IF(OR(AND(J58="Other",J59="Untraceable"),AND(J58="Untraceable",J59="Other")),"Review",IF(OR(AND(J58="Other",J59="Completed"),AND(J58="Completed",J59="Other")),"Review",IF(AND(J58="Waiting",J59="Waiting"),"Waiting",IF(OR(AND(J58="Review",J59="Waiting"),AND(J58="Waiting",J59="Review")),"Waiting",IF(OR(AND(J58="Other",J59="Waiting"),AND(J58="Waiting",J59="Other")),"Waiting",IF(OR(AND(J58="Incomplete",J59="Waiting"),AND(J58="Waiting",J59="Incomplete")),"Waiting",IF(OR(AND(J58="Completed",J59="Waiting"),AND(J58="Waiting",J59="Completed")),"Waiting",IF(OR(J58="In Progress",J59="In Progress"),"In Progress",IF(OR(AND(J58="Completed",J59="Untraceable"),AND(J58="Untraceable",J59="Completed")),"Review",IF(OR(AND(J58="Completed",J59="Incomplete"),AND(J58="Incomplete",J59="Completed")),"Review",IF(OR(AND(J58="Incomplete",J59="Untraceable"),AND(J58="Untraceable",J59="Incomplete")),"Untraceable",IF(AND(NOT(OR(H58="Ø",H58="")),NOT(OR(H59="Ø",H59="")),I58=""),"In Progress",IF(AND(J58="Untraceable",J59="Untraceable"),"Untraceable",IF(AND(NOT(OR(H58="Ø",H58="")),NOT(OR(H59="Ø",H59="")),NOT(OR(I58="Ø",I58="",I58="Split",I58="Needs to be Split"))),"Completed",IF(AND(J58="Incomplete",J59="Incomplete"),"Incomplete",IF(AND(J58="Other",J59="Other"),"Review",IF(AND(J58="Untraceable",J59=""),"Untraceable","")))))))))))))))))))))))))</f>
        <v>Completed</v>
      </c>
      <c r="L58" s="116" t="s">
        <v>0</v>
      </c>
      <c r="M58" s="4" t="s">
        <v>2095</v>
      </c>
      <c r="N58" s="121" t="s">
        <v>25</v>
      </c>
      <c r="O58" s="116" t="s">
        <v>2096</v>
      </c>
    </row>
    <row r="59" spans="1:15" x14ac:dyDescent="0.25">
      <c r="A59" s="116"/>
      <c r="B59" s="116"/>
      <c r="C59" s="116"/>
      <c r="D59" s="87" t="s">
        <v>113</v>
      </c>
      <c r="E59" s="87" t="s">
        <v>24</v>
      </c>
      <c r="F59" s="7" t="str">
        <f>IF(AND(D59="Amina",OR(E59="Manual",E59="Assisted Manual")),A58&amp;"_AZ",IF(AND(D59="Amina",OR(E59="De-Novo Merge",E59="Assisted Merge")),A58&amp;"_SA_AZ",IF(AND(D59="Perry",OR(E59="Manual",E59="Assisted Manual")),A58&amp;"_PB",IF(AND(D59="Perry",OR(E59="De-Novo Merge",E59="Assisted Merge")),A58&amp;"_SA_PB",IF(AND(D59="Gina",OR(E59="Manual",E59="Assisted Manual")),A58&amp;"_GB",IF(AND(D59="Gina",OR(E59="De-Novo Merge",E59="Assisted Merge")),A58&amp;"_SA_GB",IF(AND(D59="Cameron",OR(E59="Manual",E59="Assisted Manual")),A58&amp;"_CA",IF(AND(D59="Cameron",OR(E59="De-Novo Merge",E59="Assisted Merge")),A58&amp;"_SA_CA",IF(AND(D59="Bruno",OR(E59="Manual",E59="Assisted Manual")),A58&amp;"_BD",IF(AND(D59="Bruno",OR(E59="De-Novo Merge",E59="Assisted Merge")),A58&amp;"_SA_BD",IF(AND(D59="Daniel",OR(E59="Manual",E59="Assisted Manual")),A58&amp;"_DR",IF(AND(D59="Daniel",OR(E59="De-Novo Merge",E59="Assisted Merge")),A58&amp;"_SA_DR",IF(AND(D59="Monet",OR(E59="Manual",E59="Assisted Manual")),A58&amp;"_MW",IF(AND(D59="Monet",OR(E59="De-Novo Merge",E59="Assisted Merge")),A58&amp;"_SA_MW",""))))))))))))))</f>
        <v>2017-06-10_G-029_DR</v>
      </c>
      <c r="G59" s="89">
        <v>42943</v>
      </c>
      <c r="H59" s="89">
        <v>42943</v>
      </c>
      <c r="I59" s="117"/>
      <c r="J59" s="87" t="str">
        <f>IF(AND(NOT(OR(G59="",G59="Ø")),H59=""),"In Progress",IF(AND(NOT(OR(H59="Ø",H59="")),NOT(OR(G59="Ø",G59=""))),"Completed",IF(AND(NOT(A58=""),NOT(OR(D59="",D59="???")),G59=""),"Waiting",IF(D59="???","Waiting",""))))</f>
        <v>Completed</v>
      </c>
      <c r="K59" s="116"/>
      <c r="L59" s="116"/>
      <c r="M59" s="4"/>
      <c r="N59" s="121"/>
      <c r="O59" s="116"/>
    </row>
    <row r="60" spans="1:15" x14ac:dyDescent="0.25">
      <c r="A60" s="122" t="s">
        <v>2097</v>
      </c>
      <c r="B60" s="131" t="s">
        <v>2098</v>
      </c>
      <c r="C60" s="116" t="s">
        <v>1372</v>
      </c>
      <c r="D60" s="87" t="s">
        <v>27</v>
      </c>
      <c r="E60" s="87" t="s">
        <v>24</v>
      </c>
      <c r="F60" s="7" t="str">
        <f>IF(AND(D60="Amina",OR(E60="Manual",E60="Assisted Manual")),A60&amp;"_AZ",IF(AND(D60="Amina",OR(E60="De-Novo Merge",E60="Assisted Merge")),A60&amp;"_SA_AZ",IF(AND(D60="Perry",OR(E60="Manual",E60="Assisted Manual")),A60&amp;"_PB",IF(AND(D60="Perry",OR(E60="De-Novo Merge",E60="Assisted Merge")),A60&amp;"_SA_PB",IF(AND(D60="Gina",OR(E60="Manual",E60="Assisted Manual")),A60&amp;"_GB",IF(AND(D60="Gina",OR(E60="De-Novo Merge",E60="Assisted Merge")),A60&amp;"_SA_GB",IF(AND(D60="Cameron",OR(E60="Manual",E60="Assisted Manual")),A60&amp;"_CA",IF(AND(D60="Cameron",OR(E60="De-Novo Merge",E60="Assisted Merge")),A60&amp;"_SA_CA",IF(AND(D60="Bruno",OR(E60="Manual",E60="Assisted Manual")),A60&amp;"_BD",IF(AND(D60="Bruno",OR(E60="De-Novo Merge",E60="Assisted Merge")),A60&amp;"_SA_BD",IF(AND(D60="Daniel",OR(E60="Manual",E60="Assisted Manual")),A60&amp;"_DR",IF(AND(D60="Daniel",OR(E60="De-Novo Merge",E60="Assisted Merge")),A60&amp;"_SA_DR",IF(AND(D60="Monet",OR(E60="Manual",E60="Assisted Manual")),A60&amp;"_MW",IF(AND(D60="Monet",OR(E60="De-Novo Merge",E60="Assisted Merge")),A60&amp;"_SA_MW",""))))))))))))))</f>
        <v>2017-06-10_G-030_GB</v>
      </c>
      <c r="G60" s="89">
        <v>42935</v>
      </c>
      <c r="H60" s="89">
        <v>42935</v>
      </c>
      <c r="I60" s="118">
        <v>42941</v>
      </c>
      <c r="J60" s="87" t="str">
        <f>IF(AND(NOT(OR(G60="",G60="Ø")),H60=""),"In Progress",IF(AND(NOT(OR(H60="Ø",H60="")),NOT(OR(G60="Ø",G60=""))),"Completed",IF(AND(NOT(A60=""),NOT(OR(D60="",D60="???")),G60=""),"Waiting",IF(D60="???","Waiting",""))))</f>
        <v>Completed</v>
      </c>
      <c r="K60" s="116" t="str">
        <f>IF(AND(NOT(OR(H60="Ø",H60="")),I60="Split"),"In Progress",IF(AND(NOT(OR(H60="Ø",H60="")),I60="Needs to be Split"),"Waiting",IF(AND(J60="Review",J61="Review"),"Review",IF(OR(AND(J60="Review",J61="Incomplete"),AND(J60="Incomplete",J61="Review")),"Review",IF(OR(AND(J60="Untraceable",J61="Review"),AND(J60="Review",J61="Untraceable")),"Review",IF(OR(AND(J60="Review",J61="Completed"),AND(J60="Completed",J61="Review")),"Review",IF(OR(AND(J60="Other",J61="Review"),AND(J60="Review",J61="Other")),"Review",IF(OR(AND(J60="Other",J61="Incomplete"),AND(J60="Incomplete",J61="Other")),"Review",IF(OR(AND(J60="Other",J61="Untraceable"),AND(J60="Untraceable",J61="Other")),"Review",IF(OR(AND(J60="Other",J61="Completed"),AND(J60="Completed",J61="Other")),"Review",IF(AND(J60="Waiting",J61="Waiting"),"Waiting",IF(OR(AND(J60="Review",J61="Waiting"),AND(J60="Waiting",J61="Review")),"Waiting",IF(OR(AND(J60="Other",J61="Waiting"),AND(J60="Waiting",J61="Other")),"Waiting",IF(OR(AND(J60="Incomplete",J61="Waiting"),AND(J60="Waiting",J61="Incomplete")),"Waiting",IF(OR(AND(J60="Completed",J61="Waiting"),AND(J60="Waiting",J61="Completed")),"Waiting",IF(OR(J60="In Progress",J61="In Progress"),"In Progress",IF(OR(AND(J60="Completed",J61="Untraceable"),AND(J60="Untraceable",J61="Completed")),"Review",IF(OR(AND(J60="Completed",J61="Incomplete"),AND(J60="Incomplete",J61="Completed")),"Review",IF(OR(AND(J60="Incomplete",J61="Untraceable"),AND(J60="Untraceable",J61="Incomplete")),"Untraceable",IF(AND(NOT(OR(H60="Ø",H60="")),NOT(OR(H61="Ø",H61="")),I60=""),"In Progress",IF(AND(J60="Untraceable",J61="Untraceable"),"Untraceable",IF(AND(NOT(OR(H60="Ø",H60="")),NOT(OR(H61="Ø",H61="")),NOT(OR(I60="Ø",I60="",I60="Split",I60="Needs to be Split"))),"Completed",IF(AND(J60="Incomplete",J61="Incomplete"),"Incomplete",IF(AND(J60="Other",J61="Other"),"Review",IF(AND(J60="Untraceable",J61=""),"Untraceable","")))))))))))))))))))))))))</f>
        <v>Completed</v>
      </c>
      <c r="L60" s="116" t="s">
        <v>0</v>
      </c>
      <c r="M60" s="4" t="s">
        <v>2099</v>
      </c>
      <c r="N60" s="121" t="s">
        <v>25</v>
      </c>
      <c r="O60" s="116" t="s">
        <v>2100</v>
      </c>
    </row>
    <row r="61" spans="1:15" x14ac:dyDescent="0.25">
      <c r="A61" s="116"/>
      <c r="B61" s="125"/>
      <c r="C61" s="116"/>
      <c r="D61" s="87" t="s">
        <v>161</v>
      </c>
      <c r="E61" s="87" t="s">
        <v>1512</v>
      </c>
      <c r="F61" s="7" t="str">
        <f>IF(AND(D61="Amina",OR(E61="Manual",E61="Assisted Manual")),A60&amp;"_AZ",IF(AND(D61="Amina",OR(E61="De-Novo Merge",E61="Assisted Merge")),A60&amp;"_SA_AZ",IF(AND(D61="Perry",OR(E61="Manual",E61="Assisted Manual")),A60&amp;"_PB",IF(AND(D61="Perry",OR(E61="De-Novo Merge",E61="Assisted Merge")),A60&amp;"_SA_PB",IF(AND(D61="Gina",OR(E61="Manual",E61="Assisted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f>
        <v>2017-06-10_G-030_BD</v>
      </c>
      <c r="G61" s="89">
        <v>42941</v>
      </c>
      <c r="H61" s="89">
        <v>42941</v>
      </c>
      <c r="I61" s="116"/>
      <c r="J61" s="87" t="str">
        <f>IF(AND(NOT(OR(G61="",G61="Ø")),H61=""),"In Progress",IF(AND(NOT(OR(H61="Ø",H61="")),NOT(OR(G61="Ø",G61=""))),"Completed",IF(AND(NOT(A60=""),NOT(OR(D61="",D61="???")),G61=""),"Waiting",IF(D61="???","Waiting",""))))</f>
        <v>Completed</v>
      </c>
      <c r="K61" s="116"/>
      <c r="L61" s="116"/>
      <c r="M61" s="4"/>
      <c r="N61" s="121"/>
      <c r="O61" s="116"/>
    </row>
    <row r="62" spans="1:15" x14ac:dyDescent="0.25">
      <c r="A62" s="122" t="s">
        <v>2101</v>
      </c>
      <c r="B62" s="131" t="s">
        <v>2102</v>
      </c>
      <c r="C62" s="116" t="s">
        <v>1372</v>
      </c>
      <c r="D62" s="87" t="s">
        <v>27</v>
      </c>
      <c r="E62" s="87" t="s">
        <v>24</v>
      </c>
      <c r="F62" s="7" t="str">
        <f>IF(AND(D62="Amina",OR(E62="Manual",E62="Assisted Manual")),A62&amp;"_AZ",IF(AND(D62="Amina",OR(E62="De-Novo Merge",E62="Assisted Merge")),A62&amp;"_SA_AZ",IF(AND(D62="Perry",OR(E62="Manual",E62="Assisted Manual")),A62&amp;"_PB",IF(AND(D62="Perry",OR(E62="De-Novo Merge",E62="Assisted Merge")),A62&amp;"_SA_PB",IF(AND(D62="Gina",OR(E62="Manual",E62="Assisted Manual")),A62&amp;"_GB",IF(AND(D62="Gina",OR(E62="De-Novo Merge",E62="Assisted Merge")),A62&amp;"_SA_GB",IF(AND(D62="Cameron",OR(E62="Manual",E62="Assisted Manual")),A62&amp;"_CA",IF(AND(D62="Cameron",OR(E62="De-Novo Merge",E62="Assisted Merge")),A62&amp;"_SA_CA",IF(AND(D62="Bruno",OR(E62="Manual",E62="Assisted Manual")),A62&amp;"_BD",IF(AND(D62="Bruno",OR(E62="De-Novo Merge",E62="Assisted Merge")),A62&amp;"_SA_BD",IF(AND(D62="Daniel",OR(E62="Manual",E62="Assisted Manual")),A62&amp;"_DR",IF(AND(D62="Daniel",OR(E62="De-Novo Merge",E62="Assisted Merge")),A62&amp;"_SA_DR",IF(AND(D62="Monet",OR(E62="Manual",E62="Assisted Manual")),A62&amp;"_MW",IF(AND(D62="Monet",OR(E62="De-Novo Merge",E62="Assisted Merge")),A62&amp;"_SA_MW",""))))))))))))))</f>
        <v>2017-06-10_G-031_GB</v>
      </c>
      <c r="G62" s="89">
        <v>42935</v>
      </c>
      <c r="H62" s="89">
        <v>42935</v>
      </c>
      <c r="I62" s="118">
        <v>42941</v>
      </c>
      <c r="J62" s="87" t="str">
        <f>IF(AND(NOT(OR(G62="",G62="Ø")),H62=""),"In Progress",IF(AND(NOT(OR(H62="Ø",H62="")),NOT(OR(G62="Ø",G62=""))),"Completed",IF(AND(NOT(A62=""),NOT(OR(D62="",D62="???")),G62=""),"Waiting",IF(D62="???","Waiting",""))))</f>
        <v>Completed</v>
      </c>
      <c r="K62" s="116" t="str">
        <f>IF(AND(NOT(OR(H62="Ø",H62="")),I62="Split"),"In Progress",IF(AND(NOT(OR(H62="Ø",H62="")),I62="Needs to be Split"),"Waiting",IF(AND(J62="Review",J63="Review"),"Review",IF(OR(AND(J62="Review",J63="Incomplete"),AND(J62="Incomplete",J63="Review")),"Review",IF(OR(AND(J62="Untraceable",J63="Review"),AND(J62="Review",J63="Untraceable")),"Review",IF(OR(AND(J62="Review",J63="Completed"),AND(J62="Completed",J63="Review")),"Review",IF(OR(AND(J62="Other",J63="Review"),AND(J62="Review",J63="Other")),"Review",IF(OR(AND(J62="Other",J63="Incomplete"),AND(J62="Incomplete",J63="Other")),"Review",IF(OR(AND(J62="Other",J63="Untraceable"),AND(J62="Untraceable",J63="Other")),"Review",IF(OR(AND(J62="Other",J63="Completed"),AND(J62="Completed",J63="Other")),"Review",IF(AND(J62="Waiting",J63="Waiting"),"Waiting",IF(OR(AND(J62="Review",J63="Waiting"),AND(J62="Waiting",J63="Review")),"Waiting",IF(OR(AND(J62="Other",J63="Waiting"),AND(J62="Waiting",J63="Other")),"Waiting",IF(OR(AND(J62="Incomplete",J63="Waiting"),AND(J62="Waiting",J63="Incomplete")),"Waiting",IF(OR(AND(J62="Completed",J63="Waiting"),AND(J62="Waiting",J63="Completed")),"Waiting",IF(OR(J62="In Progress",J63="In Progress"),"In Progress",IF(OR(AND(J62="Completed",J63="Untraceable"),AND(J62="Untraceable",J63="Completed")),"Review",IF(OR(AND(J62="Completed",J63="Incomplete"),AND(J62="Incomplete",J63="Completed")),"Review",IF(OR(AND(J62="Incomplete",J63="Untraceable"),AND(J62="Untraceable",J63="Incomplete")),"Untraceable",IF(AND(NOT(OR(H62="Ø",H62="")),NOT(OR(H63="Ø",H63="")),I62=""),"In Progress",IF(AND(J62="Untraceable",J63="Untraceable"),"Untraceable",IF(AND(NOT(OR(H62="Ø",H62="")),NOT(OR(H63="Ø",H63="")),NOT(OR(I62="Ø",I62="",I62="Split",I62="Needs to be Split"))),"Completed",IF(AND(J62="Incomplete",J63="Incomplete"),"Incomplete",IF(AND(J62="Other",J63="Other"),"Review",IF(AND(J62="Untraceable",J63=""),"Untraceable","")))))))))))))))))))))))))</f>
        <v>Completed</v>
      </c>
      <c r="L62" s="116" t="s">
        <v>0</v>
      </c>
      <c r="M62" s="4" t="s">
        <v>2099</v>
      </c>
      <c r="N62" s="121" t="s">
        <v>25</v>
      </c>
      <c r="O62" s="116" t="s">
        <v>2103</v>
      </c>
    </row>
    <row r="63" spans="1:15" x14ac:dyDescent="0.25">
      <c r="A63" s="116"/>
      <c r="B63" s="125"/>
      <c r="C63" s="116"/>
      <c r="D63" s="87" t="s">
        <v>161</v>
      </c>
      <c r="E63" s="87" t="s">
        <v>1512</v>
      </c>
      <c r="F63" s="7" t="str">
        <f>IF(AND(D63="Amina",OR(E63="Manual",E63="Assisted Manual")),A62&amp;"_AZ",IF(AND(D63="Amina",OR(E63="De-Novo Merge",E63="Assisted Merge")),A62&amp;"_SA_AZ",IF(AND(D63="Perry",OR(E63="Manual",E63="Assisted Manual")),A62&amp;"_PB",IF(AND(D63="Perry",OR(E63="De-Novo Merge",E63="Assisted Merge")),A62&amp;"_SA_PB",IF(AND(D63="Gina",OR(E63="Manual",E63="Assisted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f>
        <v>2017-06-10_G-031_BD</v>
      </c>
      <c r="G63" s="89">
        <v>42941</v>
      </c>
      <c r="H63" s="89">
        <v>42941</v>
      </c>
      <c r="I63" s="116"/>
      <c r="J63" s="87" t="str">
        <f>IF(AND(NOT(OR(G63="",G63="Ø")),H63=""),"In Progress",IF(AND(NOT(OR(H63="Ø",H63="")),NOT(OR(G63="Ø",G63=""))),"Completed",IF(AND(NOT(A62=""),NOT(OR(D63="",D63="???")),G63=""),"Waiting",IF(D63="???","Waiting",""))))</f>
        <v>Completed</v>
      </c>
      <c r="K63" s="116"/>
      <c r="L63" s="116"/>
      <c r="M63" s="4"/>
      <c r="N63" s="121"/>
      <c r="O63" s="116"/>
    </row>
    <row r="64" spans="1:15" x14ac:dyDescent="0.25">
      <c r="A64" s="122" t="s">
        <v>2104</v>
      </c>
      <c r="B64" s="117" t="s">
        <v>2105</v>
      </c>
      <c r="C64" s="117" t="s">
        <v>1167</v>
      </c>
      <c r="D64" s="87" t="s">
        <v>27</v>
      </c>
      <c r="E64" s="87" t="s">
        <v>24</v>
      </c>
      <c r="F64" s="7" t="str">
        <f>IF(AND(D64="Amina",OR(E64="Manual",E64="Assisted Manual")),A64&amp;"_AZ",IF(AND(D64="Amina",OR(E64="De-Novo Merge",E64="Assisted Merge")),A64&amp;"_SA_AZ",IF(AND(D64="Perry",OR(E64="Manual",E64="Assisted Manual")),A64&amp;"_PB",IF(AND(D64="Perry",OR(E64="De-Novo Merge",E64="Assisted Merge")),A64&amp;"_SA_PB",IF(AND(D64="Gina",OR(E64="Manual",E64="Assisted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f>
        <v>2017-06-10_G-032_GB</v>
      </c>
      <c r="G64" s="89">
        <v>42935</v>
      </c>
      <c r="H64" s="89">
        <v>42935</v>
      </c>
      <c r="I64" s="116" t="str">
        <f>IF(AND(NOT(OR(H64="",H64="Ø")),NOT(OR(H65="",H65="Ø"))),"Needs to be Split","")</f>
        <v/>
      </c>
      <c r="J64" s="87" t="s">
        <v>1</v>
      </c>
      <c r="K64" s="116" t="str">
        <f>IF(AND(NOT(OR(H64="Ø",H64="")),I64="Split"),"In Progress",IF(AND(NOT(OR(H64="Ø",H64="")),I64="Needs to be Split"),"Waiting",IF(AND(J64="Review",J65="Review"),"Review",IF(OR(AND(J64="Review",J65="Incomplete"),AND(J64="Incomplete",J65="Review")),"Review",IF(OR(AND(J64="Untraceable",J65="Review"),AND(J64="Review",J65="Untraceable")),"Review",IF(OR(AND(J64="Review",J65="Completed"),AND(J64="Completed",J65="Review")),"Review",IF(OR(AND(J64="Other",J65="Review"),AND(J64="Review",J65="Other")),"Review",IF(OR(AND(J64="Other",J65="Incomplete"),AND(J64="Incomplete",J65="Other")),"Review",IF(OR(AND(J64="Other",J65="Untraceable"),AND(J64="Untraceable",J65="Other")),"Review",IF(OR(AND(J64="Other",J65="Completed"),AND(J64="Completed",J65="Other")),"Review",IF(AND(J64="Waiting",J65="Waiting"),"Waiting",IF(OR(AND(J64="Review",J65="Waiting"),AND(J64="Waiting",J65="Review")),"Waiting",IF(OR(AND(J64="Other",J65="Waiting"),AND(J64="Waiting",J65="Other")),"Waiting",IF(OR(AND(J64="Incomplete",J65="Waiting"),AND(J64="Waiting",J65="Incomplete")),"Waiting",IF(OR(AND(J64="Completed",J65="Waiting"),AND(J64="Waiting",J65="Completed")),"Waiting",IF(OR(J64="In Progress",J65="In Progress"),"In Progress",IF(OR(AND(J64="Completed",J65="Untraceable"),AND(J64="Untraceable",J65="Completed")),"Review",IF(OR(AND(J64="Completed",J65="Incomplete"),AND(J64="Incomplete",J65="Completed")),"Review",IF(OR(AND(J64="Incomplete",J65="Untraceable"),AND(J64="Untraceable",J65="Incomplete")),"Untraceable",IF(AND(NOT(OR(H64="Ø",H64="")),NOT(OR(H65="Ø",H65="")),I64=""),"In Progress",IF(AND(J64="Untraceable",J65="Untraceable"),"Untraceable",IF(AND(NOT(OR(H64="Ø",H64="")),NOT(OR(H65="Ø",H65="")),NOT(OR(I64="Ø",I64="",I64="Split",I64="Needs to be Split"))),"Completed",IF(AND(J64="Incomplete",J65="Incomplete"),"Incomplete",IF(AND(J64="Other",J65="Other"),"Review",IF(AND(J64="Untraceable",J65=""),"Untraceable","")))))))))))))))))))))))))</f>
        <v>Untraceable</v>
      </c>
      <c r="L64" s="116" t="str">
        <f>IF(OR(K64="Untraceable"),"Ignore",IF(OR(K64="Incomplete",K64="Completed"),"Waiting",IF(OR(K64="Waiting",K64="In Progress",K64="Review",K64="Other"),"HOLD","")))</f>
        <v>Ignore</v>
      </c>
      <c r="M64" s="4" t="s">
        <v>2106</v>
      </c>
      <c r="N64" s="121" t="str">
        <f>IF(OR(K64="Untraceable",K64="Incomplete"),"No",IF(K64="Completed","In Progress",""))</f>
        <v>No</v>
      </c>
      <c r="O64" s="116"/>
    </row>
    <row r="65" spans="1:15" x14ac:dyDescent="0.25">
      <c r="A65" s="116"/>
      <c r="B65" s="116"/>
      <c r="C65" s="116"/>
      <c r="D65" s="87" t="str">
        <f>IF(AND(NOT(A64=""),NOT(J64="Untraceable")),"???","")</f>
        <v/>
      </c>
      <c r="E65" s="87"/>
      <c r="F65" s="7" t="str">
        <f>IF(AND(D65="Amina",OR(E65="Manual",E65="Assisted Manual")),A64&amp;"_AZ",IF(AND(D65="Amina",OR(E65="De-Novo Merge",E65="Assisted Merge")),A64&amp;"_SA_AZ",IF(AND(D65="Perry",OR(E65="Manual",E65="Assisted Manual")),A64&amp;"_PB",IF(AND(D65="Perry",OR(E65="De-Novo Merge",E65="Assisted Merge")),A64&amp;"_SA_PB",IF(AND(D65="Gina",OR(E65="Manual",E65="Assisted Manual")),A64&amp;"_GB",IF(AND(D65="Gina",OR(E65="De-Novo Merge",E65="Assisted Merge")),A64&amp;"_SA_GB",IF(AND(D65="Cameron",OR(E65="Manual",E65="Assisted Manual")),A64&amp;"_CA",IF(AND(D65="Cameron",OR(E65="De-Novo Merge",E65="Assisted Merge")),A64&amp;"_SA_CA",IF(AND(D65="Bruno",OR(E65="Manual",E65="Assisted Manual")),A64&amp;"_BD",IF(AND(D65="Bruno",OR(E65="De-Novo Merge",E65="Assisted Merge")),A64&amp;"_SA_BD",IF(AND(D65="Daniel",OR(E65="Manual",E65="Assisted Manual")),A64&amp;"_DR",IF(AND(D65="Daniel",OR(E65="De-Novo Merge",E65="Assisted Merge")),A64&amp;"_SA_DR",IF(AND(D65="Monet",OR(E65="Manual",E65="Assisted Manual")),A64&amp;"_MW",IF(AND(D65="Monet",OR(E65="De-Novo Merge",E65="Assisted Merge")),A64&amp;"_SA_MW",""))))))))))))))</f>
        <v/>
      </c>
      <c r="G65" s="89"/>
      <c r="H65" s="89"/>
      <c r="I65" s="116"/>
      <c r="J65" s="87" t="str">
        <f>IF(AND(NOT(OR(G65="",G65="Ø")),H65=""),"In Progress",IF(AND(NOT(OR(H65="Ø",H65="")),NOT(OR(G65="Ø",G65=""))),"Completed",IF(AND(NOT(A64=""),NOT(OR(D65="",D65="???")),G65=""),"Waiting",IF(D65="???","Waiting",""))))</f>
        <v/>
      </c>
      <c r="K65" s="116"/>
      <c r="L65" s="116"/>
      <c r="M65" s="4"/>
      <c r="N65" s="121"/>
      <c r="O65" s="116"/>
    </row>
    <row r="66" spans="1:15" x14ac:dyDescent="0.25">
      <c r="H66"/>
      <c r="N66"/>
      <c r="O66"/>
    </row>
    <row r="67" spans="1:15" x14ac:dyDescent="0.25">
      <c r="H67"/>
      <c r="N67"/>
      <c r="O67"/>
    </row>
    <row r="68" spans="1:15" x14ac:dyDescent="0.25">
      <c r="H68"/>
      <c r="N68"/>
      <c r="O68"/>
    </row>
    <row r="69" spans="1:15" x14ac:dyDescent="0.25">
      <c r="H69"/>
      <c r="N69"/>
      <c r="O69"/>
    </row>
    <row r="70" spans="1:15" x14ac:dyDescent="0.25">
      <c r="H70"/>
      <c r="N70"/>
      <c r="O70"/>
    </row>
    <row r="71" spans="1:15" x14ac:dyDescent="0.25">
      <c r="H71"/>
      <c r="N71"/>
      <c r="O71"/>
    </row>
    <row r="72" spans="1:15" x14ac:dyDescent="0.25">
      <c r="H72"/>
      <c r="N72"/>
      <c r="O72"/>
    </row>
    <row r="73" spans="1:15" x14ac:dyDescent="0.25">
      <c r="H73"/>
      <c r="N73"/>
      <c r="O73"/>
    </row>
    <row r="74" spans="1:15" x14ac:dyDescent="0.25">
      <c r="H74"/>
      <c r="N74"/>
      <c r="O74"/>
    </row>
    <row r="75" spans="1:15" x14ac:dyDescent="0.25">
      <c r="H75"/>
      <c r="N75"/>
      <c r="O75"/>
    </row>
    <row r="76" spans="1:15" x14ac:dyDescent="0.25">
      <c r="H76"/>
      <c r="N76"/>
      <c r="O76"/>
    </row>
    <row r="77" spans="1:15" x14ac:dyDescent="0.25">
      <c r="H77"/>
      <c r="N77"/>
      <c r="O77"/>
    </row>
    <row r="78" spans="1:15" x14ac:dyDescent="0.25">
      <c r="H78"/>
      <c r="N78"/>
      <c r="O78"/>
    </row>
    <row r="79" spans="1:15" x14ac:dyDescent="0.25">
      <c r="H79"/>
      <c r="N79"/>
      <c r="O79"/>
    </row>
    <row r="80" spans="1:15" x14ac:dyDescent="0.25">
      <c r="H80"/>
      <c r="N80"/>
      <c r="O80"/>
    </row>
    <row r="81" spans="8:15" x14ac:dyDescent="0.25">
      <c r="H81"/>
      <c r="N81"/>
      <c r="O81"/>
    </row>
    <row r="82" spans="8:15" x14ac:dyDescent="0.25">
      <c r="H82"/>
      <c r="N82"/>
      <c r="O82"/>
    </row>
    <row r="83" spans="8:15" x14ac:dyDescent="0.25">
      <c r="H83"/>
      <c r="N83"/>
      <c r="O83"/>
    </row>
    <row r="84" spans="8:15" x14ac:dyDescent="0.25">
      <c r="H84"/>
      <c r="N84"/>
      <c r="O84"/>
    </row>
    <row r="85" spans="8:15" x14ac:dyDescent="0.25">
      <c r="H85"/>
      <c r="N85"/>
      <c r="O85"/>
    </row>
    <row r="86" spans="8:15" x14ac:dyDescent="0.25">
      <c r="H86"/>
      <c r="N86"/>
      <c r="O86"/>
    </row>
    <row r="87" spans="8:15" x14ac:dyDescent="0.25">
      <c r="H87"/>
      <c r="N87"/>
      <c r="O87"/>
    </row>
    <row r="88" spans="8:15" x14ac:dyDescent="0.25">
      <c r="H88"/>
      <c r="N88"/>
      <c r="O88"/>
    </row>
    <row r="89" spans="8:15" x14ac:dyDescent="0.25">
      <c r="H89"/>
      <c r="N89"/>
      <c r="O89"/>
    </row>
    <row r="90" spans="8:15" x14ac:dyDescent="0.25">
      <c r="H90"/>
      <c r="N90"/>
      <c r="O90"/>
    </row>
    <row r="91" spans="8:15" x14ac:dyDescent="0.25">
      <c r="H91"/>
      <c r="N91"/>
      <c r="O91"/>
    </row>
    <row r="92" spans="8:15" x14ac:dyDescent="0.25">
      <c r="H92"/>
      <c r="N92"/>
      <c r="O92"/>
    </row>
    <row r="93" spans="8:15" x14ac:dyDescent="0.25">
      <c r="H93"/>
      <c r="N93"/>
      <c r="O93"/>
    </row>
    <row r="94" spans="8:15" x14ac:dyDescent="0.25">
      <c r="H94"/>
      <c r="N94"/>
      <c r="O94"/>
    </row>
    <row r="95" spans="8:15" x14ac:dyDescent="0.25">
      <c r="H95"/>
      <c r="N95"/>
      <c r="O95"/>
    </row>
    <row r="96" spans="8:15" x14ac:dyDescent="0.25">
      <c r="H96"/>
      <c r="N96"/>
      <c r="O96"/>
    </row>
    <row r="97" spans="8:15" x14ac:dyDescent="0.25">
      <c r="H97"/>
      <c r="N97"/>
      <c r="O97"/>
    </row>
  </sheetData>
  <autoFilter ref="A1:O97"/>
  <mergeCells count="256">
    <mergeCell ref="A2:A3"/>
    <mergeCell ref="B2:B3"/>
    <mergeCell ref="C2:C3"/>
    <mergeCell ref="I2:I3"/>
    <mergeCell ref="K2:K3"/>
    <mergeCell ref="L2:L3"/>
    <mergeCell ref="N2:N3"/>
    <mergeCell ref="O2:O3"/>
    <mergeCell ref="A4:A5"/>
    <mergeCell ref="B4:B5"/>
    <mergeCell ref="C4:C5"/>
    <mergeCell ref="I4:I5"/>
    <mergeCell ref="K4:K5"/>
    <mergeCell ref="L4:L5"/>
    <mergeCell ref="N4:N5"/>
    <mergeCell ref="O4:O5"/>
    <mergeCell ref="B6:B7"/>
    <mergeCell ref="C6:C7"/>
    <mergeCell ref="I6:I7"/>
    <mergeCell ref="K6:K7"/>
    <mergeCell ref="L6:L7"/>
    <mergeCell ref="C8:C9"/>
    <mergeCell ref="N6:N7"/>
    <mergeCell ref="O6:O7"/>
    <mergeCell ref="A8:A9"/>
    <mergeCell ref="B8:B9"/>
    <mergeCell ref="I8:I9"/>
    <mergeCell ref="K8:K9"/>
    <mergeCell ref="L8:L9"/>
    <mergeCell ref="N8:N9"/>
    <mergeCell ref="O8:O9"/>
    <mergeCell ref="A6:A7"/>
    <mergeCell ref="A10:A11"/>
    <mergeCell ref="B10:B11"/>
    <mergeCell ref="I10:I11"/>
    <mergeCell ref="K10:K11"/>
    <mergeCell ref="L10:L11"/>
    <mergeCell ref="C10:C11"/>
    <mergeCell ref="N10:N11"/>
    <mergeCell ref="O10:O11"/>
    <mergeCell ref="A12:A13"/>
    <mergeCell ref="B12:B13"/>
    <mergeCell ref="C12:C13"/>
    <mergeCell ref="I12:I13"/>
    <mergeCell ref="K12:K13"/>
    <mergeCell ref="L12:L13"/>
    <mergeCell ref="N12:N13"/>
    <mergeCell ref="O12:O13"/>
    <mergeCell ref="A14:A15"/>
    <mergeCell ref="B14:B15"/>
    <mergeCell ref="C14:C15"/>
    <mergeCell ref="I14:I15"/>
    <mergeCell ref="K14:K15"/>
    <mergeCell ref="L14:L15"/>
    <mergeCell ref="N14:N15"/>
    <mergeCell ref="O14:O15"/>
    <mergeCell ref="A16:A17"/>
    <mergeCell ref="B16:B17"/>
    <mergeCell ref="C16:C17"/>
    <mergeCell ref="I16:I17"/>
    <mergeCell ref="K16:K17"/>
    <mergeCell ref="L16:L17"/>
    <mergeCell ref="N16:N17"/>
    <mergeCell ref="O16:O17"/>
    <mergeCell ref="A18:A19"/>
    <mergeCell ref="B18:B19"/>
    <mergeCell ref="C18:C19"/>
    <mergeCell ref="I18:I19"/>
    <mergeCell ref="K18:K19"/>
    <mergeCell ref="L18:L19"/>
    <mergeCell ref="N18:N19"/>
    <mergeCell ref="O18:O19"/>
    <mergeCell ref="A20:A21"/>
    <mergeCell ref="B20:B21"/>
    <mergeCell ref="C20:C21"/>
    <mergeCell ref="I20:I21"/>
    <mergeCell ref="K20:K21"/>
    <mergeCell ref="L20:L21"/>
    <mergeCell ref="N20:N21"/>
    <mergeCell ref="O20:O21"/>
    <mergeCell ref="A22:A23"/>
    <mergeCell ref="B22:B23"/>
    <mergeCell ref="C22:C23"/>
    <mergeCell ref="I22:I23"/>
    <mergeCell ref="K22:K23"/>
    <mergeCell ref="L22:L23"/>
    <mergeCell ref="N22:N23"/>
    <mergeCell ref="O22:O23"/>
    <mergeCell ref="A24:A25"/>
    <mergeCell ref="B24:B25"/>
    <mergeCell ref="C24:C25"/>
    <mergeCell ref="I24:I25"/>
    <mergeCell ref="K24:K25"/>
    <mergeCell ref="L24:L25"/>
    <mergeCell ref="N24:N25"/>
    <mergeCell ref="O24:O25"/>
    <mergeCell ref="A26:A27"/>
    <mergeCell ref="B26:B27"/>
    <mergeCell ref="C26:C27"/>
    <mergeCell ref="I26:I27"/>
    <mergeCell ref="K26:K27"/>
    <mergeCell ref="L26:L27"/>
    <mergeCell ref="N26:N27"/>
    <mergeCell ref="O26:O27"/>
    <mergeCell ref="A28:A29"/>
    <mergeCell ref="B28:B29"/>
    <mergeCell ref="C28:C29"/>
    <mergeCell ref="I28:I29"/>
    <mergeCell ref="K28:K29"/>
    <mergeCell ref="L28:L29"/>
    <mergeCell ref="N28:N29"/>
    <mergeCell ref="O28:O29"/>
    <mergeCell ref="A30:A31"/>
    <mergeCell ref="B30:B31"/>
    <mergeCell ref="C30:C31"/>
    <mergeCell ref="I30:I31"/>
    <mergeCell ref="K30:K31"/>
    <mergeCell ref="L30:L31"/>
    <mergeCell ref="N30:N31"/>
    <mergeCell ref="O30:O31"/>
    <mergeCell ref="A32:A33"/>
    <mergeCell ref="B32:B33"/>
    <mergeCell ref="C32:C33"/>
    <mergeCell ref="I32:I33"/>
    <mergeCell ref="K32:K33"/>
    <mergeCell ref="L32:L33"/>
    <mergeCell ref="N32:N33"/>
    <mergeCell ref="O32:O33"/>
    <mergeCell ref="A34:A35"/>
    <mergeCell ref="B34:B35"/>
    <mergeCell ref="C34:C35"/>
    <mergeCell ref="I34:I35"/>
    <mergeCell ref="K34:K35"/>
    <mergeCell ref="L34:L35"/>
    <mergeCell ref="N34:N35"/>
    <mergeCell ref="O34:O35"/>
    <mergeCell ref="A36:A37"/>
    <mergeCell ref="B36:B37"/>
    <mergeCell ref="C36:C37"/>
    <mergeCell ref="I36:I37"/>
    <mergeCell ref="K36:K37"/>
    <mergeCell ref="L36:L37"/>
    <mergeCell ref="N36:N37"/>
    <mergeCell ref="O36:O37"/>
    <mergeCell ref="A38:A39"/>
    <mergeCell ref="B38:B39"/>
    <mergeCell ref="C38:C39"/>
    <mergeCell ref="I38:I39"/>
    <mergeCell ref="K38:K39"/>
    <mergeCell ref="L38:L39"/>
    <mergeCell ref="N38:N39"/>
    <mergeCell ref="O38:O39"/>
    <mergeCell ref="A40:A41"/>
    <mergeCell ref="B40:B41"/>
    <mergeCell ref="C40:C41"/>
    <mergeCell ref="I40:I41"/>
    <mergeCell ref="K40:K41"/>
    <mergeCell ref="L40:L41"/>
    <mergeCell ref="N40:N41"/>
    <mergeCell ref="O40:O41"/>
    <mergeCell ref="A42:A43"/>
    <mergeCell ref="B42:B43"/>
    <mergeCell ref="C42:C43"/>
    <mergeCell ref="I42:I43"/>
    <mergeCell ref="K42:K43"/>
    <mergeCell ref="L42:L43"/>
    <mergeCell ref="N42:N43"/>
    <mergeCell ref="O42:O43"/>
    <mergeCell ref="A44:A45"/>
    <mergeCell ref="B44:B45"/>
    <mergeCell ref="C44:C45"/>
    <mergeCell ref="I44:I45"/>
    <mergeCell ref="K44:K45"/>
    <mergeCell ref="L44:L45"/>
    <mergeCell ref="N44:N45"/>
    <mergeCell ref="O44:O45"/>
    <mergeCell ref="A46:A47"/>
    <mergeCell ref="B46:B47"/>
    <mergeCell ref="C46:C47"/>
    <mergeCell ref="I46:I47"/>
    <mergeCell ref="K46:K47"/>
    <mergeCell ref="L46:L47"/>
    <mergeCell ref="N46:N47"/>
    <mergeCell ref="O46:O47"/>
    <mergeCell ref="A48:A49"/>
    <mergeCell ref="B48:B49"/>
    <mergeCell ref="C48:C49"/>
    <mergeCell ref="I48:I49"/>
    <mergeCell ref="K48:K49"/>
    <mergeCell ref="L48:L49"/>
    <mergeCell ref="N48:N49"/>
    <mergeCell ref="O48:O49"/>
    <mergeCell ref="A50:A51"/>
    <mergeCell ref="B50:B51"/>
    <mergeCell ref="C50:C51"/>
    <mergeCell ref="I50:I51"/>
    <mergeCell ref="K50:K51"/>
    <mergeCell ref="L50:L51"/>
    <mergeCell ref="N50:N51"/>
    <mergeCell ref="O50:O51"/>
    <mergeCell ref="A52:A53"/>
    <mergeCell ref="B52:B53"/>
    <mergeCell ref="C52:C53"/>
    <mergeCell ref="I52:I53"/>
    <mergeCell ref="K52:K53"/>
    <mergeCell ref="L52:L53"/>
    <mergeCell ref="N52:N53"/>
    <mergeCell ref="O52:O53"/>
    <mergeCell ref="A54:A55"/>
    <mergeCell ref="B54:B55"/>
    <mergeCell ref="C54:C55"/>
    <mergeCell ref="I54:I55"/>
    <mergeCell ref="K54:K55"/>
    <mergeCell ref="L54:L55"/>
    <mergeCell ref="N54:N55"/>
    <mergeCell ref="O54:O55"/>
    <mergeCell ref="A56:A57"/>
    <mergeCell ref="B56:B57"/>
    <mergeCell ref="C56:C57"/>
    <mergeCell ref="I56:I57"/>
    <mergeCell ref="K56:K57"/>
    <mergeCell ref="L56:L57"/>
    <mergeCell ref="N56:N57"/>
    <mergeCell ref="O56:O57"/>
    <mergeCell ref="A58:A59"/>
    <mergeCell ref="B58:B59"/>
    <mergeCell ref="C58:C59"/>
    <mergeCell ref="I58:I59"/>
    <mergeCell ref="K58:K59"/>
    <mergeCell ref="L58:L59"/>
    <mergeCell ref="N58:N59"/>
    <mergeCell ref="O58:O59"/>
    <mergeCell ref="A60:A61"/>
    <mergeCell ref="B60:B61"/>
    <mergeCell ref="C60:C61"/>
    <mergeCell ref="I60:I61"/>
    <mergeCell ref="K60:K61"/>
    <mergeCell ref="L60:L61"/>
    <mergeCell ref="N60:N61"/>
    <mergeCell ref="O60:O61"/>
    <mergeCell ref="A62:A63"/>
    <mergeCell ref="B62:B63"/>
    <mergeCell ref="C62:C63"/>
    <mergeCell ref="I62:I63"/>
    <mergeCell ref="K62:K63"/>
    <mergeCell ref="L62:L63"/>
    <mergeCell ref="N62:N63"/>
    <mergeCell ref="O62:O63"/>
    <mergeCell ref="A64:A65"/>
    <mergeCell ref="B64:B65"/>
    <mergeCell ref="C64:C65"/>
    <mergeCell ref="I64:I65"/>
    <mergeCell ref="K64:K65"/>
    <mergeCell ref="L64:L65"/>
    <mergeCell ref="N64:N65"/>
    <mergeCell ref="O64:O65"/>
  </mergeCells>
  <conditionalFormatting sqref="L1:L65 L98:L1048576">
    <cfRule type="containsText" dxfId="1900" priority="3" operator="containsText" text="HOLD">
      <formula>NOT(ISERROR(SEARCH("HOLD",L1)))</formula>
    </cfRule>
    <cfRule type="containsText" dxfId="1899" priority="12" operator="containsText" text="Ignore">
      <formula>NOT(ISERROR(SEARCH("Ignore",L1)))</formula>
    </cfRule>
  </conditionalFormatting>
  <conditionalFormatting sqref="J1:L65 J98:L1048576">
    <cfRule type="containsText" dxfId="1898" priority="2" operator="containsText" text="Waiting">
      <formula>NOT(ISERROR(SEARCH("Waiting",J1)))</formula>
    </cfRule>
    <cfRule type="containsText" dxfId="1897" priority="6" operator="containsText" text="Review">
      <formula>NOT(ISERROR(SEARCH("Review",J1)))</formula>
    </cfRule>
    <cfRule type="containsText" dxfId="1896" priority="7" operator="containsText" text="Other">
      <formula>NOT(ISERROR(SEARCH("Other",J1)))</formula>
    </cfRule>
    <cfRule type="containsText" dxfId="1895" priority="8" operator="containsText" text="Incomplete">
      <formula>NOT(ISERROR(SEARCH("Incomplete",J1)))</formula>
    </cfRule>
    <cfRule type="containsText" dxfId="1894" priority="9" operator="containsText" text="Untraceable">
      <formula>NOT(ISERROR(SEARCH("Untraceable",J1)))</formula>
    </cfRule>
    <cfRule type="containsText" dxfId="1893" priority="10" operator="containsText" text="Completed">
      <formula>NOT(ISERROR(SEARCH("Completed",J1)))</formula>
    </cfRule>
  </conditionalFormatting>
  <conditionalFormatting sqref="J1:L65 N98:N1048576 J98:L1048576 N1:N65">
    <cfRule type="containsText" dxfId="1892" priority="11" operator="containsText" text="In Progress">
      <formula>NOT(ISERROR(SEARCH("In Progress",J1)))</formula>
    </cfRule>
  </conditionalFormatting>
  <conditionalFormatting sqref="N98:N1048576 N1:N65">
    <cfRule type="containsText" dxfId="1891" priority="4" operator="containsText" text="No">
      <formula>NOT(ISERROR(SEARCH("No",N1)))</formula>
    </cfRule>
    <cfRule type="containsText" dxfId="1890" priority="5" operator="containsText" text="Yes">
      <formula>NOT(ISERROR(SEARCH("Yes",N1)))</formula>
    </cfRule>
  </conditionalFormatting>
  <conditionalFormatting sqref="I1:I65 I98:I1048576">
    <cfRule type="containsText" dxfId="1889" priority="1" operator="containsText" text="Needs to be">
      <formula>NOT(ISERROR(SEARCH("Needs to be",I1)))</formula>
    </cfRule>
  </conditionalFormatting>
  <dataValidations count="8">
    <dataValidation type="list" allowBlank="1" showInputMessage="1" sqref="G2:G30 G32:G65">
      <formula1>"Ø"</formula1>
    </dataValidation>
    <dataValidation type="list" allowBlank="1" showInputMessage="1" showErrorMessage="1" sqref="L2:L65">
      <formula1>"In Progress, Completed, Untraceable, Review, Ignore"</formula1>
    </dataValidation>
    <dataValidation type="list" operator="equal" allowBlank="1" showInputMessage="1" sqref="H2:H30 H32:H65">
      <formula1>"Ø"</formula1>
    </dataValidation>
    <dataValidation type="list" operator="equal" allowBlank="1" showInputMessage="1" showErrorMessage="1" sqref="E2:E65">
      <formula1>"Manual,Assisted Manual, De-Novo Merge, Assisted Merge"</formula1>
    </dataValidation>
    <dataValidation type="list" operator="equal" allowBlank="1" showInputMessage="1" showErrorMessage="1" sqref="D2:D65">
      <formula1>"Amina,Bruno,Cameron,Daniel,Gina,Monet,Perry,???"</formula1>
    </dataValidation>
    <dataValidation type="list" allowBlank="1" showInputMessage="1" sqref="I2:I65">
      <formula1>"Ø, Split"</formula1>
    </dataValidation>
    <dataValidation type="list" allowBlank="1" showInputMessage="1" showErrorMessage="1" sqref="J2:K65">
      <formula1>"In Progress, Completed, Untraceable, Incomplete, Other, Review"</formula1>
    </dataValidation>
    <dataValidation type="list" allowBlank="1" showInputMessage="1" showErrorMessage="1" sqref="N2:N65">
      <formula1>"Yes, No, In Progress"</formula1>
    </dataValidation>
  </dataValidations>
  <pageMargins left="0.7" right="0.7" top="0.75" bottom="0.75" header="0.3" footer="0.3"/>
  <pageSetup orientation="portrait"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53"/>
  <sheetViews>
    <sheetView topLeftCell="A104" workbookViewId="0">
      <selection activeCell="B100" sqref="B100:B101"/>
    </sheetView>
  </sheetViews>
  <sheetFormatPr defaultRowHeight="15" x14ac:dyDescent="0.25"/>
  <cols>
    <col min="1" max="1" width="18.140625" customWidth="1"/>
    <col min="2" max="2" width="25.140625" customWidth="1"/>
    <col min="3" max="3" width="23.42578125" customWidth="1"/>
    <col min="4" max="4" width="14.5703125" customWidth="1"/>
    <col min="5" max="5" width="17.7109375" customWidth="1"/>
    <col min="6" max="6" width="25.7109375" customWidth="1"/>
    <col min="7" max="7" width="14.28515625" customWidth="1"/>
    <col min="8" max="8" width="13.42578125" customWidth="1"/>
    <col min="9" max="9" width="19.7109375" customWidth="1"/>
    <col min="10" max="10" width="22.85546875" customWidth="1"/>
    <col min="11" max="11" width="18.28515625" customWidth="1"/>
    <col min="12" max="12" width="14.28515625" customWidth="1"/>
    <col min="13" max="13" width="110" customWidth="1"/>
    <col min="14" max="14" width="14.5703125" customWidth="1"/>
    <col min="15" max="15" width="14.7109375" customWidth="1"/>
    <col min="16" max="16" width="14.85546875" customWidth="1"/>
  </cols>
  <sheetData>
    <row r="1" spans="1:15" x14ac:dyDescent="0.25">
      <c r="A1" s="47" t="s">
        <v>6</v>
      </c>
      <c r="B1" s="47" t="s">
        <v>7</v>
      </c>
      <c r="C1" s="47" t="s">
        <v>8</v>
      </c>
      <c r="D1" s="48" t="s">
        <v>9</v>
      </c>
      <c r="E1" s="48" t="s">
        <v>10</v>
      </c>
      <c r="F1" s="48" t="s">
        <v>11</v>
      </c>
      <c r="G1" s="48" t="s">
        <v>12</v>
      </c>
      <c r="H1" s="48" t="s">
        <v>13</v>
      </c>
      <c r="I1" s="47" t="s">
        <v>14</v>
      </c>
      <c r="J1" s="47" t="s">
        <v>15</v>
      </c>
      <c r="K1" s="47" t="s">
        <v>16</v>
      </c>
      <c r="L1" s="47" t="s">
        <v>17</v>
      </c>
      <c r="M1" s="10" t="s">
        <v>18</v>
      </c>
      <c r="N1" s="9" t="s">
        <v>19</v>
      </c>
      <c r="O1" s="9" t="s">
        <v>20</v>
      </c>
    </row>
    <row r="2" spans="1:15" x14ac:dyDescent="0.25">
      <c r="A2" s="122" t="s">
        <v>2107</v>
      </c>
      <c r="B2" s="117" t="s">
        <v>2108</v>
      </c>
      <c r="C2" s="116" t="s">
        <v>1372</v>
      </c>
      <c r="D2" s="87" t="s">
        <v>161</v>
      </c>
      <c r="E2" s="87" t="s">
        <v>24</v>
      </c>
      <c r="F2" s="7" t="s">
        <v>2109</v>
      </c>
      <c r="G2" s="89">
        <v>42947</v>
      </c>
      <c r="H2" s="89">
        <v>42948</v>
      </c>
      <c r="I2" s="118">
        <v>42969</v>
      </c>
      <c r="J2" s="87" t="s">
        <v>0</v>
      </c>
      <c r="K2" s="116" t="str">
        <f>IF(AND(NOT(OR(H2="Ø",H2="")),I2="Split"),"In Progress",IF(AND(NOT(OR(H2="Ø",H2="")),I2="Needs to be Split"),"Waiting",IF(AND(J2="Review",J3="Review"),"Review",IF(OR(AND(J2="Review",J3="Incomplete"),AND(J2="Incomplete",J3="Review")),"Review",IF(OR(AND(J2="Untraceable",J3="Review"),AND(J2="Review",J3="Untraceable")),"Review",IF(OR(AND(J2="Review",J3="Completed"),AND(J2="Completed",J3="Review")),"Review",IF(OR(AND(J2="Other",J3="Review"),AND(J2="Review",J3="Other")),"Review",IF(OR(AND(J2="Other",J3="Incomplete"),AND(J2="Incomplete",J3="Other")),"Review",IF(OR(AND(J2="Other",J3="Untraceable"),AND(J2="Untraceable",J3="Other")),"Review",IF(OR(AND(J2="Other",J3="Completed"),AND(J2="Completed",J3="Other")),"Review",IF(AND(J2="Waiting",J3="Waiting"),"Waiting",IF(OR(AND(J2="Review",J3="Waiting"),AND(J2="Waiting",J3="Review")),"Waiting",IF(OR(AND(J2="Other",J3="Waiting"),AND(J2="Waiting",J3="Other")),"Waiting",IF(OR(AND(J2="Incomplete",J3="Waiting"),AND(J2="Waiting",J3="Incomplete")),"Waiting",IF(OR(AND(J2="Completed",J3="Waiting"),AND(J2="Waiting",J3="Completed")),"Waiting",IF(OR(J2="In Progress",J3="In Progress"),"In Progress",IF(OR(AND(J2="Completed",J3="Untraceable"),AND(J2="Untraceable",J3="Completed")),"Review",IF(OR(AND(J2="Completed",J3="Incomplete"),AND(J2="Incomplete",J3="Completed")),"Review",IF(OR(AND(J2="Incomplete",J3="Untraceable"),AND(J2="Untraceable",J3="Incomplete")),"Untraceable",IF(AND(NOT(OR(H2="Ø",H2="")),NOT(OR(H3="Ø",H3="")),I2=""),"In Progress",IF(AND(J2="Untraceable",J3="Untraceable"),"Untraceable",IF(AND(NOT(OR(H2="Ø",H2="")),NOT(OR(H3="Ø",H3="")),NOT(OR(I2="Ø",I2="",I2="Split",I2="Needs to be Split"))),"Completed",IF(AND(J2="Incomplete",J3="Incomplete"),"Incomplete",IF(AND(J2="Other",J3="Other"),"Review",IF(AND(J2="Untraceable",J3=""),"Untraceable","")))))))))))))))))))))))))</f>
        <v>Completed</v>
      </c>
      <c r="L2" s="116" t="s">
        <v>0</v>
      </c>
      <c r="M2" s="67" t="s">
        <v>2110</v>
      </c>
      <c r="N2" s="121" t="s">
        <v>25</v>
      </c>
      <c r="O2" s="116" t="s">
        <v>2111</v>
      </c>
    </row>
    <row r="3" spans="1:15" x14ac:dyDescent="0.25">
      <c r="A3" s="116"/>
      <c r="B3" s="116"/>
      <c r="C3" s="116"/>
      <c r="D3" s="87" t="s">
        <v>27</v>
      </c>
      <c r="E3" s="87" t="s">
        <v>1512</v>
      </c>
      <c r="F3" s="7" t="str">
        <f>IF(AND(D3="Amina",OR(E3="Manual",E3="Assisted Manual")),A2&amp;"_AZ",IF(AND(D3="Amina",OR(E3="De-Novo Merge",E3="Assisted Merge")),A2&amp;"_SA_AZ",IF(AND(D3="Perry",OR(E3="Manual",E3="Assisted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f>
        <v>2017-06-28_G-001_GB</v>
      </c>
      <c r="G3" s="89">
        <v>42962</v>
      </c>
      <c r="H3" s="89">
        <v>42962</v>
      </c>
      <c r="I3" s="116"/>
      <c r="J3" s="87" t="str">
        <f>IF(AND(NOT(OR(G3="",G3="Ø")),H3=""),"In Progress",IF(AND(NOT(OR(H3="Ø",H3="")),NOT(OR(G3="Ø",G3=""))),"Completed",IF(AND(NOT(A2=""),NOT(OR(D3="",D3="???")),G3=""),"Waiting",IF(D3="???","Waiting",""))))</f>
        <v>Completed</v>
      </c>
      <c r="K3" s="116"/>
      <c r="L3" s="116"/>
      <c r="M3" s="4" t="s">
        <v>2112</v>
      </c>
      <c r="N3" s="121"/>
      <c r="O3" s="116"/>
    </row>
    <row r="4" spans="1:15" x14ac:dyDescent="0.25">
      <c r="A4" s="122" t="s">
        <v>2113</v>
      </c>
      <c r="B4" s="117" t="s">
        <v>2114</v>
      </c>
      <c r="C4" s="116" t="s">
        <v>2022</v>
      </c>
      <c r="D4" s="87" t="s">
        <v>27</v>
      </c>
      <c r="E4" s="87" t="s">
        <v>24</v>
      </c>
      <c r="F4" s="7" t="str">
        <f>IF(AND(D4="Amina",OR(E4="Manual",E4="Assisted Manual")),A4&amp;"_AZ",IF(AND(D4="Amina",OR(E4="De-Novo Merge",E4="Assisted Merge")),A4&amp;"_SA_AZ",IF(AND(D4="Perry",OR(E4="Manual",E4="Assisted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f>
        <v>2017-06-28_G-002_GB</v>
      </c>
      <c r="G4" s="89">
        <v>42947</v>
      </c>
      <c r="H4" s="89">
        <v>42948</v>
      </c>
      <c r="I4" s="118">
        <v>42970</v>
      </c>
      <c r="J4" s="87" t="str">
        <f>IF(AND(NOT(OR(G4="",G4="Ø")),H4=""),"In Progress",IF(AND(NOT(OR(H4="Ø",H4="")),NOT(OR(G4="Ø",G4=""))),"Completed",IF(AND(NOT(A4=""),NOT(OR(D4="",D4="???")),G4=""),"Waiting",IF(D4="???","Waiting",""))))</f>
        <v>Completed</v>
      </c>
      <c r="K4" s="116" t="str">
        <f>IF(AND(NOT(OR(H4="Ø",H4="")),I4="Split"),"In Progress",IF(AND(NOT(OR(H4="Ø",H4="")),I4="Needs to be Split"),"Waiting",IF(AND(J4="Review",J5="Review"),"Review",IF(OR(AND(J4="Review",J5="Incomplete"),AND(J4="Incomplete",J5="Review")),"Review",IF(OR(AND(J4="Untraceable",J5="Review"),AND(J4="Review",J5="Untraceable")),"Review",IF(OR(AND(J4="Review",J5="Completed"),AND(J4="Completed",J5="Review")),"Review",IF(OR(AND(J4="Other",J5="Review"),AND(J4="Review",J5="Other")),"Review",IF(OR(AND(J4="Other",J5="Incomplete"),AND(J4="Incomplete",J5="Other")),"Review",IF(OR(AND(J4="Other",J5="Untraceable"),AND(J4="Untraceable",J5="Other")),"Review",IF(OR(AND(J4="Other",J5="Completed"),AND(J4="Completed",J5="Other")),"Review",IF(AND(J4="Waiting",J5="Waiting"),"Waiting",IF(OR(AND(J4="Review",J5="Waiting"),AND(J4="Waiting",J5="Review")),"Waiting",IF(OR(AND(J4="Other",J5="Waiting"),AND(J4="Waiting",J5="Other")),"Waiting",IF(OR(AND(J4="Incomplete",J5="Waiting"),AND(J4="Waiting",J5="Incomplete")),"Waiting",IF(OR(AND(J4="Completed",J5="Waiting"),AND(J4="Waiting",J5="Completed")),"Waiting",IF(OR(J4="In Progress",J5="In Progress"),"In Progress",IF(OR(AND(J4="Completed",J5="Untraceable"),AND(J4="Untraceable",J5="Completed")),"Review",IF(OR(AND(J4="Completed",J5="Incomplete"),AND(J4="Incomplete",J5="Completed")),"Review",IF(OR(AND(J4="Incomplete",J5="Untraceable"),AND(J4="Untraceable",J5="Incomplete")),"Untraceable",IF(AND(NOT(OR(H4="Ø",H4="")),NOT(OR(H5="Ø",H5="")),I4=""),"In Progress",IF(AND(J4="Untraceable",J5="Untraceable"),"Untraceable",IF(AND(NOT(OR(H4="Ø",H4="")),NOT(OR(H5="Ø",H5="")),NOT(OR(I4="Ø",I4="",I4="Split",I4="Needs to be Split"))),"Completed",IF(AND(J4="Incomplete",J5="Incomplete"),"Incomplete",IF(AND(J4="Other",J5="Other"),"Review",IF(AND(J4="Untraceable",J5=""),"Untraceable","")))))))))))))))))))))))))</f>
        <v>Completed</v>
      </c>
      <c r="L4" s="116" t="s">
        <v>0</v>
      </c>
      <c r="M4" s="4" t="s">
        <v>2115</v>
      </c>
      <c r="N4" s="121" t="s">
        <v>25</v>
      </c>
      <c r="O4" s="116" t="s">
        <v>2116</v>
      </c>
    </row>
    <row r="5" spans="1:15" x14ac:dyDescent="0.25">
      <c r="A5" s="116"/>
      <c r="B5" s="116"/>
      <c r="C5" s="116"/>
      <c r="D5" s="87" t="s">
        <v>161</v>
      </c>
      <c r="E5" s="87" t="s">
        <v>1512</v>
      </c>
      <c r="F5" s="7" t="str">
        <f>IF(AND(D5="Amina",OR(E5="Manual",E5="Assisted Manual")),A4&amp;"_AZ",IF(AND(D5="Amina",OR(E5="De-Novo Merge",E5="Assisted Merge")),A4&amp;"_SA_AZ",IF(AND(D5="Perry",OR(E5="Manual",E5="Assisted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f>
        <v>2017-06-28_G-002_BD</v>
      </c>
      <c r="G5" s="89">
        <v>42965</v>
      </c>
      <c r="H5" s="89">
        <v>42968</v>
      </c>
      <c r="I5" s="116"/>
      <c r="J5" s="87" t="str">
        <f>IF(AND(NOT(OR(G5="",G5="Ø")),H5=""),"In Progress",IF(AND(NOT(OR(H5="Ø",H5="")),NOT(OR(G5="Ø",G5=""))),"Completed",IF(AND(NOT(A4=""),NOT(OR(D5="",D5="???")),G5=""),"Waiting",IF(D5="???","Waiting",""))))</f>
        <v>Completed</v>
      </c>
      <c r="K5" s="116"/>
      <c r="L5" s="116"/>
      <c r="M5" s="67" t="s">
        <v>2117</v>
      </c>
      <c r="N5" s="121"/>
      <c r="O5" s="116"/>
    </row>
    <row r="6" spans="1:15" ht="15" customHeight="1" x14ac:dyDescent="0.25">
      <c r="A6" s="122" t="s">
        <v>2118</v>
      </c>
      <c r="B6" s="117" t="s">
        <v>2119</v>
      </c>
      <c r="C6" s="117" t="s">
        <v>590</v>
      </c>
      <c r="D6" s="87" t="s">
        <v>32</v>
      </c>
      <c r="E6" s="87" t="s">
        <v>24</v>
      </c>
      <c r="F6" s="7" t="str">
        <f>IF(AND(D6="Amina",OR(E6="Manual",E6="Assisted Manual")),A6&amp;"_AZ",IF(AND(D6="Amina",OR(E6="De-Novo Merge",E6="Assisted Merge")),A6&amp;"_SA_AZ",IF(AND(D6="Perry",OR(E6="Manual",E6="Assisted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f>
        <v>2017-06-28_G-003_AZ</v>
      </c>
      <c r="G6" s="89">
        <v>42947</v>
      </c>
      <c r="H6" s="89">
        <v>42947</v>
      </c>
      <c r="I6" s="118">
        <v>42962</v>
      </c>
      <c r="J6" s="87" t="s">
        <v>0</v>
      </c>
      <c r="K6" s="116" t="s">
        <v>0</v>
      </c>
      <c r="L6" s="116" t="s">
        <v>0</v>
      </c>
      <c r="M6" s="4" t="s">
        <v>2120</v>
      </c>
      <c r="N6" s="121" t="s">
        <v>25</v>
      </c>
      <c r="O6" s="116" t="s">
        <v>2121</v>
      </c>
    </row>
    <row r="7" spans="1:15" x14ac:dyDescent="0.25">
      <c r="A7" s="116"/>
      <c r="B7" s="116"/>
      <c r="C7" s="116"/>
      <c r="D7" s="87" t="s">
        <v>27</v>
      </c>
      <c r="E7" s="87" t="s">
        <v>1512</v>
      </c>
      <c r="F7" s="7" t="str">
        <f>IF(AND(D7="Amina",OR(E7="Manual",E7="Assisted Manual")),A6&amp;"_AZ",IF(AND(D7="Amina",OR(E7="De-Novo Merge",E7="Assisted Merge")),A6&amp;"_SA_AZ",IF(AND(D7="Perry",OR(E7="Manual",E7="Assisted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f>
        <v>2017-06-28_G-003_GB</v>
      </c>
      <c r="G7" s="89">
        <v>42962</v>
      </c>
      <c r="H7" s="89">
        <v>42962</v>
      </c>
      <c r="I7" s="116"/>
      <c r="J7" s="87" t="str">
        <f>IF(AND(NOT(OR(G7="",G7="Ø")),H7=""),"In Progress",IF(AND(NOT(OR(H7="Ø",H7="")),NOT(OR(G7="Ø",G7=""))),"Completed",IF(AND(NOT(A6=""),NOT(OR(D7="",D7="???")),G7=""),"Waiting",IF(D7="???","Waiting",""))))</f>
        <v>Completed</v>
      </c>
      <c r="K7" s="116"/>
      <c r="L7" s="116"/>
      <c r="M7" s="4" t="s">
        <v>2122</v>
      </c>
      <c r="N7" s="121"/>
      <c r="O7" s="116"/>
    </row>
    <row r="8" spans="1:15" x14ac:dyDescent="0.25">
      <c r="A8" s="122" t="s">
        <v>2123</v>
      </c>
      <c r="B8" s="131" t="s">
        <v>2124</v>
      </c>
      <c r="C8" s="124" t="s">
        <v>1167</v>
      </c>
      <c r="D8" s="87" t="s">
        <v>113</v>
      </c>
      <c r="E8" s="87" t="s">
        <v>24</v>
      </c>
      <c r="F8" s="7" t="str">
        <f>IF(AND(D8="Amina",OR(E8="Manual",E8="Assisted Manual")),A8&amp;"_AZ",IF(AND(D8="Amina",OR(E8="De-Novo Merge",E8="Assisted Merge")),A8&amp;"_SA_AZ",IF(AND(D8="Perry",OR(E8="Manual",E8="Assisted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f>
        <v>2017-06-28_G-004_DR</v>
      </c>
      <c r="G8" s="89">
        <v>42948</v>
      </c>
      <c r="H8" s="89" t="s">
        <v>51</v>
      </c>
      <c r="I8" s="116" t="s">
        <v>51</v>
      </c>
      <c r="J8" s="87" t="s">
        <v>1</v>
      </c>
      <c r="K8" s="116" t="s">
        <v>1</v>
      </c>
      <c r="L8" s="116" t="s">
        <v>1</v>
      </c>
      <c r="M8" s="4"/>
      <c r="N8" s="121" t="str">
        <f>IF(OR(K8="Untraceable",K8="Incomplete"),"No",IF(K8="Completed","In Progress",""))</f>
        <v>No</v>
      </c>
      <c r="O8" s="116"/>
    </row>
    <row r="9" spans="1:15" x14ac:dyDescent="0.25">
      <c r="A9" s="116"/>
      <c r="B9" s="132"/>
      <c r="C9" s="125"/>
      <c r="D9" s="87" t="s">
        <v>161</v>
      </c>
      <c r="E9" s="87" t="s">
        <v>1379</v>
      </c>
      <c r="F9" s="7" t="str">
        <f>IF(AND(D9="Amina",OR(E9="Manual",E9="Assisted Manual")),A8&amp;"_AZ",IF(AND(D9="Amina",OR(E9="De-Novo Merge",E9="Assisted Merge")),A8&amp;"_SA_AZ",IF(AND(D9="Perry",OR(E9="Manual",E9="Assisted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f>
        <v>2017-06-28_G-004_SA_BD</v>
      </c>
      <c r="G9" s="89">
        <v>42998</v>
      </c>
      <c r="H9" s="89" t="s">
        <v>51</v>
      </c>
      <c r="I9" s="124"/>
      <c r="J9" s="87" t="s">
        <v>1</v>
      </c>
      <c r="K9" s="116"/>
      <c r="L9" s="116"/>
      <c r="M9" s="4" t="s">
        <v>2125</v>
      </c>
      <c r="N9" s="121"/>
      <c r="O9" s="116"/>
    </row>
    <row r="10" spans="1:15" x14ac:dyDescent="0.25">
      <c r="A10" s="122" t="s">
        <v>2126</v>
      </c>
      <c r="B10" s="117" t="s">
        <v>2127</v>
      </c>
      <c r="C10" s="117"/>
      <c r="D10" s="87" t="s">
        <v>23</v>
      </c>
      <c r="E10" s="87" t="s">
        <v>24</v>
      </c>
      <c r="F10" s="7" t="str">
        <f>IF(AND(D10="Amina",OR(E10="Manual",E10="Assisted Manual")),A10&amp;"_AZ",IF(AND(D10="Amina",OR(E10="De-Novo Merge",E10="Assisted Merge")),A10&amp;"_SA_AZ",IF(AND(D10="Perry",OR(E10="Manual",E10="Assisted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f>
        <v>2017-06-28_G-005_CA</v>
      </c>
      <c r="G10" s="89"/>
      <c r="H10" s="66"/>
      <c r="I10" s="118">
        <v>42970</v>
      </c>
      <c r="J10" s="102" t="s">
        <v>0</v>
      </c>
      <c r="K10" s="116" t="s">
        <v>0</v>
      </c>
      <c r="L10" s="116" t="s">
        <v>0</v>
      </c>
      <c r="M10" s="4"/>
      <c r="N10" s="121" t="s">
        <v>25</v>
      </c>
      <c r="O10" s="116" t="s">
        <v>2128</v>
      </c>
    </row>
    <row r="11" spans="1:15" x14ac:dyDescent="0.25">
      <c r="A11" s="116"/>
      <c r="B11" s="116"/>
      <c r="C11" s="116"/>
      <c r="D11" s="87" t="s">
        <v>27</v>
      </c>
      <c r="E11" s="87" t="s">
        <v>1512</v>
      </c>
      <c r="F11" s="7" t="str">
        <f>IF(AND(D11="Amina",OR(E11="Manual",E11="Assisted Manual")),A10&amp;"_AZ",IF(AND(D11="Amina",OR(E11="De-Novo Merge",E11="Assisted Merge")),A10&amp;"_SA_AZ",IF(AND(D11="Perry",OR(E11="Manual",E11="Assisted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f>
        <v>2017-06-28_G-005_GB</v>
      </c>
      <c r="G11" s="89">
        <v>42968</v>
      </c>
      <c r="H11" s="66">
        <v>42968</v>
      </c>
      <c r="I11" s="116"/>
      <c r="J11" s="102" t="str">
        <f>IF(AND(NOT(OR(G11="",G11="Ø")),H11=""),"In Progress",IF(AND(NOT(OR(H11="Ø",H11="")),NOT(OR(G11="Ø",G11=""))),"Completed",IF(AND(NOT(A10=""),NOT(OR(D11="",D11="???")),G11=""),"Waiting",IF(D11="???","Waiting",""))))</f>
        <v>Completed</v>
      </c>
      <c r="K11" s="116"/>
      <c r="L11" s="116"/>
      <c r="M11" s="4" t="s">
        <v>2129</v>
      </c>
      <c r="N11" s="121"/>
      <c r="O11" s="116"/>
    </row>
    <row r="12" spans="1:15" x14ac:dyDescent="0.25">
      <c r="A12" s="122" t="s">
        <v>2130</v>
      </c>
      <c r="B12" s="117" t="s">
        <v>2131</v>
      </c>
      <c r="C12" s="116"/>
      <c r="D12" s="87" t="s">
        <v>32</v>
      </c>
      <c r="E12" s="87" t="s">
        <v>24</v>
      </c>
      <c r="F12" s="7" t="str">
        <f>IF(AND(D12="Amina",OR(E12="Manual",E12="Assisted Manual")),A12&amp;"_AZ",IF(AND(D12="Amina",OR(E12="De-Novo Merge",E12="Assisted Merge")),A12&amp;"_SA_AZ",IF(AND(D12="Perry",OR(E12="Manual",E12="Assisted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f>
        <v>2017-06-28_G-006_AZ</v>
      </c>
      <c r="G12" s="89">
        <v>42948</v>
      </c>
      <c r="H12" s="89">
        <v>42948</v>
      </c>
      <c r="I12" s="134">
        <v>43007</v>
      </c>
      <c r="J12" s="87" t="str">
        <f>IF(AND(NOT(OR(G12="",G12="Ø")),H12=""),"In Progress",IF(AND(NOT(OR(H12="Ø",H12="")),NOT(OR(G12="Ø",G12=""))),"Completed",IF(AND(NOT(A12=""),NOT(OR(D12="",D12="???")),G12=""),"Waiting",IF(D12="???","Waiting",""))))</f>
        <v>Completed</v>
      </c>
      <c r="K12" s="116" t="str">
        <f>IF(AND(NOT(OR(H12="Ø",H12="")),I12="Split"),"In Progress",IF(AND(NOT(OR(H12="Ø",H12="")),I12="Needs to be Split"),"Waiting",IF(AND(J12="Review",J13="Review"),"Review",IF(OR(AND(J12="Review",J13="Incomplete"),AND(J12="Incomplete",J13="Review")),"Review",IF(OR(AND(J12="Untraceable",J13="Review"),AND(J12="Review",J13="Untraceable")),"Review",IF(OR(AND(J12="Review",J13="Completed"),AND(J12="Completed",J13="Review")),"Review",IF(OR(AND(J12="Other",J13="Review"),AND(J12="Review",J13="Other")),"Review",IF(OR(AND(J12="Other",J13="Incomplete"),AND(J12="Incomplete",J13="Other")),"Review",IF(OR(AND(J12="Other",J13="Untraceable"),AND(J12="Untraceable",J13="Other")),"Review",IF(OR(AND(J12="Other",J13="Completed"),AND(J12="Completed",J13="Other")),"Review",IF(AND(J12="Waiting",J13="Waiting"),"Waiting",IF(OR(AND(J12="Review",J13="Waiting"),AND(J12="Waiting",J13="Review")),"Waiting",IF(OR(AND(J12="Other",J13="Waiting"),AND(J12="Waiting",J13="Other")),"Waiting",IF(OR(AND(J12="Incomplete",J13="Waiting"),AND(J12="Waiting",J13="Incomplete")),"Waiting",IF(OR(AND(J12="Completed",J13="Waiting"),AND(J12="Waiting",J13="Completed")),"Waiting",IF(OR(J12="In Progress",J13="In Progress"),"In Progress",IF(OR(AND(J12="Completed",J13="Untraceable"),AND(J12="Untraceable",J13="Completed")),"Review",IF(OR(AND(J12="Completed",J13="Incomplete"),AND(J12="Incomplete",J13="Completed")),"Review",IF(OR(AND(J12="Incomplete",J13="Untraceable"),AND(J12="Untraceable",J13="Incomplete")),"Untraceable",IF(AND(NOT(OR(H12="Ø",H12="")),NOT(OR(H13="Ø",H13="")),I12=""),"In Progress",IF(AND(J12="Untraceable",J13="Untraceable"),"Untraceable",IF(AND(NOT(OR(H12="Ø",H12="")),NOT(OR(H13="Ø",H13="")),NOT(OR(I12="Ø",I12="",I12="Split",I12="Needs to be Split"))),"Completed",IF(AND(J12="Incomplete",J13="Incomplete"),"Incomplete",IF(AND(J12="Other",J13="Other"),"Review",IF(AND(J12="Untraceable",J13=""),"Untraceable","")))))))))))))))))))))))))</f>
        <v>Completed</v>
      </c>
      <c r="L12" s="116" t="s">
        <v>0</v>
      </c>
      <c r="M12" s="4" t="s">
        <v>2132</v>
      </c>
      <c r="N12" s="121" t="s">
        <v>25</v>
      </c>
      <c r="O12" s="116" t="s">
        <v>2133</v>
      </c>
    </row>
    <row r="13" spans="1:15" x14ac:dyDescent="0.25">
      <c r="A13" s="116"/>
      <c r="B13" s="116"/>
      <c r="C13" s="116"/>
      <c r="D13" s="87" t="s">
        <v>23</v>
      </c>
      <c r="E13" s="87" t="s">
        <v>1512</v>
      </c>
      <c r="F13" s="7" t="str">
        <f>IF(AND(D13="Amina",OR(E13="Manual",E13="Assisted Manual")),A12&amp;"_AZ",IF(AND(D13="Amina",OR(E13="De-Novo Merge",E13="Assisted Merge")),A12&amp;"_SA_AZ",IF(AND(D13="Perry",OR(E13="Manual",E13="Assisted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f>
        <v>2017-06-28_G-006_CA</v>
      </c>
      <c r="G13" s="89">
        <v>42964</v>
      </c>
      <c r="H13" s="89">
        <v>42965</v>
      </c>
      <c r="I13" s="116"/>
      <c r="J13" s="87" t="str">
        <f>IF(AND(NOT(OR(G13="",G13="Ø")),H13=""),"In Progress",IF(AND(NOT(OR(H13="Ø",H13="")),NOT(OR(G13="Ø",G13=""))),"Completed",IF(AND(NOT(A12=""),NOT(OR(D13="",D13="???")),G13=""),"Waiting",IF(D13="???","Waiting",""))))</f>
        <v>Completed</v>
      </c>
      <c r="K13" s="116"/>
      <c r="L13" s="116"/>
      <c r="M13" s="4" t="s">
        <v>2134</v>
      </c>
      <c r="N13" s="121"/>
      <c r="O13" s="116"/>
    </row>
    <row r="14" spans="1:15" x14ac:dyDescent="0.25">
      <c r="A14" s="122" t="s">
        <v>2135</v>
      </c>
      <c r="B14" s="117" t="s">
        <v>2136</v>
      </c>
      <c r="C14" s="116" t="s">
        <v>1372</v>
      </c>
      <c r="D14" s="87" t="s">
        <v>161</v>
      </c>
      <c r="E14" s="87" t="s">
        <v>24</v>
      </c>
      <c r="F14" s="7" t="str">
        <f>IF(AND(D14="Amina",OR(E14="Manual",E14="Assisted Manual")),A14&amp;"_AZ",IF(AND(D14="Amina",OR(E14="De-Novo Merge",E14="Assisted Merge")),A14&amp;"_SA_AZ",IF(AND(D14="Perry",OR(E14="Manual",E14="Assisted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f>
        <v>2017-06-28_G-007_BD</v>
      </c>
      <c r="G14" s="89">
        <v>42948</v>
      </c>
      <c r="H14" s="89">
        <v>42948</v>
      </c>
      <c r="I14" s="118">
        <v>42979</v>
      </c>
      <c r="J14" s="87" t="str">
        <f>IF(AND(NOT(OR(G14="",G14="Ø")),H14=""),"In Progress",IF(AND(NOT(OR(H14="Ø",H14="")),NOT(OR(G14="Ø",G14=""))),"Completed",IF(AND(NOT(A14=""),NOT(OR(D14="",D14="???")),G14=""),"Waiting",IF(D14="???","Waiting",""))))</f>
        <v>Completed</v>
      </c>
      <c r="K14" s="116" t="s">
        <v>0</v>
      </c>
      <c r="L14" s="116" t="s">
        <v>0</v>
      </c>
      <c r="M14" s="6" t="s">
        <v>2137</v>
      </c>
      <c r="N14" s="121" t="s">
        <v>25</v>
      </c>
      <c r="O14" s="116" t="s">
        <v>2138</v>
      </c>
    </row>
    <row r="15" spans="1:15" x14ac:dyDescent="0.25">
      <c r="A15" s="116"/>
      <c r="B15" s="116"/>
      <c r="C15" s="116"/>
      <c r="D15" s="87" t="s">
        <v>23</v>
      </c>
      <c r="E15" s="87" t="s">
        <v>1512</v>
      </c>
      <c r="F15" s="7" t="str">
        <f>IF(AND(D15="Amina",OR(E15="Manual",E15="Assisted Manual")),A14&amp;"_AZ",IF(AND(D15="Amina",OR(E15="De-Novo Merge",E15="Assisted Merge")),A14&amp;"_SA_AZ",IF(AND(D15="Perry",OR(E15="Manual",E15="Assisted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f>
        <v>2017-06-28_G-007_CA</v>
      </c>
      <c r="G15" s="89">
        <v>42964</v>
      </c>
      <c r="H15" s="89">
        <v>42964</v>
      </c>
      <c r="I15" s="116"/>
      <c r="J15" s="87" t="str">
        <f>IF(AND(NOT(OR(G15="",G15="Ø")),H15=""),"In Progress",IF(AND(NOT(OR(H15="Ø",H15="")),NOT(OR(G15="Ø",G15=""))),"Completed",IF(AND(NOT(A14=""),NOT(OR(D15="",D15="???")),G15=""),"Waiting",IF(D15="???","Waiting",""))))</f>
        <v>Completed</v>
      </c>
      <c r="K15" s="116"/>
      <c r="L15" s="116"/>
      <c r="M15" s="6"/>
      <c r="N15" s="121"/>
      <c r="O15" s="116"/>
    </row>
    <row r="16" spans="1:15" x14ac:dyDescent="0.25">
      <c r="A16" s="122" t="s">
        <v>2139</v>
      </c>
      <c r="B16" s="117" t="s">
        <v>2140</v>
      </c>
      <c r="C16" s="116"/>
      <c r="D16" s="87" t="s">
        <v>113</v>
      </c>
      <c r="E16" s="87" t="s">
        <v>24</v>
      </c>
      <c r="F16" s="7" t="str">
        <f>IF(AND(D16="Amina",OR(E16="Manual",E16="Assisted Manual")),A16&amp;"_AZ",IF(AND(D16="Amina",OR(E16="De-Novo Merge",E16="Assisted Merge")),A16&amp;"_SA_AZ",IF(AND(D16="Perry",OR(E16="Manual",E16="Assisted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f>
        <v>2017-06-28_G-008_DR</v>
      </c>
      <c r="G16" s="89">
        <v>42948</v>
      </c>
      <c r="H16" s="89">
        <v>42950</v>
      </c>
      <c r="I16" s="118">
        <v>42992</v>
      </c>
      <c r="J16" s="87" t="str">
        <f>IF(AND(NOT(OR(G16="",G16="Ø")),H16=""),"In Progress",IF(AND(NOT(OR(H16="Ø",H16="")),NOT(OR(G16="Ø",G16=""))),"Completed",IF(AND(NOT(A16=""),NOT(OR(D16="",D16="???")),G16=""),"Waiting",IF(D16="???","Waiting",""))))</f>
        <v>Completed</v>
      </c>
      <c r="K16" s="116" t="str">
        <f>IF(AND(NOT(OR(H16="Ø",H16="")),I16="Split"),"In Progress",IF(AND(NOT(OR(H16="Ø",H16="")),I16="Needs to be Split"),"Waiting",IF(AND(J16="Review",J17="Review"),"Review",IF(OR(AND(J16="Review",J17="Incomplete"),AND(J16="Incomplete",J17="Review")),"Review",IF(OR(AND(J16="Untraceable",J17="Review"),AND(J16="Review",J17="Untraceable")),"Review",IF(OR(AND(J16="Review",J17="Completed"),AND(J16="Completed",J17="Review")),"Review",IF(OR(AND(J16="Other",J17="Review"),AND(J16="Review",J17="Other")),"Review",IF(OR(AND(J16="Other",J17="Incomplete"),AND(J16="Incomplete",J17="Other")),"Review",IF(OR(AND(J16="Other",J17="Untraceable"),AND(J16="Untraceable",J17="Other")),"Review",IF(OR(AND(J16="Other",J17="Completed"),AND(J16="Completed",J17="Other")),"Review",IF(AND(J16="Waiting",J17="Waiting"),"Waiting",IF(OR(AND(J16="Review",J17="Waiting"),AND(J16="Waiting",J17="Review")),"Waiting",IF(OR(AND(J16="Other",J17="Waiting"),AND(J16="Waiting",J17="Other")),"Waiting",IF(OR(AND(J16="Incomplete",J17="Waiting"),AND(J16="Waiting",J17="Incomplete")),"Waiting",IF(OR(AND(J16="Completed",J17="Waiting"),AND(J16="Waiting",J17="Completed")),"Waiting",IF(OR(J16="In Progress",J17="In Progress"),"In Progress",IF(OR(AND(J16="Completed",J17="Untraceable"),AND(J16="Untraceable",J17="Completed")),"Review",IF(OR(AND(J16="Completed",J17="Incomplete"),AND(J16="Incomplete",J17="Completed")),"Review",IF(OR(AND(J16="Incomplete",J17="Untraceable"),AND(J16="Untraceable",J17="Incomplete")),"Untraceable",IF(AND(NOT(OR(H16="Ø",H16="")),NOT(OR(H17="Ø",H17="")),I16=""),"In Progress",IF(AND(J16="Untraceable",J17="Untraceable"),"Untraceable",IF(AND(NOT(OR(H16="Ø",H16="")),NOT(OR(H17="Ø",H17="")),NOT(OR(I16="Ø",I16="",I16="Split",I16="Needs to be Split"))),"Completed",IF(AND(J16="Incomplete",J17="Incomplete"),"Incomplete",IF(AND(J16="Other",J17="Other"),"Review",IF(AND(J16="Untraceable",J17=""),"Untraceable","")))))))))))))))))))))))))</f>
        <v>Completed</v>
      </c>
      <c r="L16" s="116" t="s">
        <v>0</v>
      </c>
      <c r="M16" s="4" t="s">
        <v>2141</v>
      </c>
      <c r="N16" s="121" t="s">
        <v>25</v>
      </c>
      <c r="O16" s="116" t="s">
        <v>2142</v>
      </c>
    </row>
    <row r="17" spans="1:15" x14ac:dyDescent="0.25">
      <c r="A17" s="116"/>
      <c r="B17" s="116"/>
      <c r="C17" s="116"/>
      <c r="D17" s="87" t="s">
        <v>32</v>
      </c>
      <c r="E17" s="87" t="s">
        <v>1512</v>
      </c>
      <c r="F17" s="7" t="str">
        <f>IF(AND(D17="Amina",OR(E17="Manual",E17="Assisted Manual")),A16&amp;"_AZ",IF(AND(D17="Amina",OR(E17="De-Novo Merge",E17="Assisted Merge")),A16&amp;"_SA_AZ",IF(AND(D17="Perry",OR(E17="Manual",E17="Assisted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f>
        <v>2017-06-28_G-008_AZ</v>
      </c>
      <c r="G17" s="89">
        <v>42965</v>
      </c>
      <c r="H17" s="89">
        <v>42970</v>
      </c>
      <c r="I17" s="116"/>
      <c r="J17" s="87" t="str">
        <f>IF(AND(NOT(OR(G17="",G17="Ø")),H17=""),"In Progress",IF(AND(NOT(OR(H17="Ø",H17="")),NOT(OR(G17="Ø",G17=""))),"Completed",IF(AND(NOT(A16=""),NOT(OR(D17="",D17="???")),G17=""),"Waiting",IF(D17="???","Waiting",""))))</f>
        <v>Completed</v>
      </c>
      <c r="K17" s="116"/>
      <c r="L17" s="116"/>
      <c r="M17" s="4"/>
      <c r="N17" s="121"/>
      <c r="O17" s="116"/>
    </row>
    <row r="18" spans="1:15" x14ac:dyDescent="0.25">
      <c r="A18" s="122" t="s">
        <v>2143</v>
      </c>
      <c r="B18" s="117" t="s">
        <v>2144</v>
      </c>
      <c r="C18" s="116" t="s">
        <v>1372</v>
      </c>
      <c r="D18" s="87" t="s">
        <v>187</v>
      </c>
      <c r="E18" s="87" t="s">
        <v>24</v>
      </c>
      <c r="F18" s="7" t="str">
        <f>IF(AND(D18="Amina",OR(E18="Manual",E18="Assisted Manual")),A18&amp;"_AZ",IF(AND(D18="Amina",OR(E18="De-Novo Merge",E18="Assisted Merge")),A18&amp;"_SA_AZ",IF(AND(D18="Perry",OR(E18="Manual",E18="Assisted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f>
        <v>2017-06-28_G-009_MW</v>
      </c>
      <c r="G18" s="89">
        <v>42948</v>
      </c>
      <c r="H18" s="89">
        <v>42949</v>
      </c>
      <c r="I18" s="118">
        <v>42971</v>
      </c>
      <c r="J18" s="87" t="str">
        <f>IF(AND(NOT(OR(G18="",G18="Ø")),H18=""),"In Progress",IF(AND(NOT(OR(H18="Ø",H18="")),NOT(OR(G18="Ø",G18=""))),"Completed",IF(AND(NOT(A18=""),NOT(OR(D18="",D18="???")),G18=""),"Waiting",IF(D18="???","Waiting",""))))</f>
        <v>Completed</v>
      </c>
      <c r="K18" s="116" t="str">
        <f>IF(AND(NOT(OR(H18="Ø",H18="")),I18="Split"),"In Progress",IF(AND(NOT(OR(H18="Ø",H18="")),I18="Needs to be Split"),"Waiting",IF(AND(J18="Review",J19="Review"),"Review",IF(OR(AND(J18="Review",J19="Incomplete"),AND(J18="Incomplete",J19="Review")),"Review",IF(OR(AND(J18="Untraceable",J19="Review"),AND(J18="Review",J19="Untraceable")),"Review",IF(OR(AND(J18="Review",J19="Completed"),AND(J18="Completed",J19="Review")),"Review",IF(OR(AND(J18="Other",J19="Review"),AND(J18="Review",J19="Other")),"Review",IF(OR(AND(J18="Other",J19="Incomplete"),AND(J18="Incomplete",J19="Other")),"Review",IF(OR(AND(J18="Other",J19="Untraceable"),AND(J18="Untraceable",J19="Other")),"Review",IF(OR(AND(J18="Other",J19="Completed"),AND(J18="Completed",J19="Other")),"Review",IF(AND(J18="Waiting",J19="Waiting"),"Waiting",IF(OR(AND(J18="Review",J19="Waiting"),AND(J18="Waiting",J19="Review")),"Waiting",IF(OR(AND(J18="Other",J19="Waiting"),AND(J18="Waiting",J19="Other")),"Waiting",IF(OR(AND(J18="Incomplete",J19="Waiting"),AND(J18="Waiting",J19="Incomplete")),"Waiting",IF(OR(AND(J18="Completed",J19="Waiting"),AND(J18="Waiting",J19="Completed")),"Waiting",IF(OR(J18="In Progress",J19="In Progress"),"In Progress",IF(OR(AND(J18="Completed",J19="Untraceable"),AND(J18="Untraceable",J19="Completed")),"Review",IF(OR(AND(J18="Completed",J19="Incomplete"),AND(J18="Incomplete",J19="Completed")),"Review",IF(OR(AND(J18="Incomplete",J19="Untraceable"),AND(J18="Untraceable",J19="Incomplete")),"Untraceable",IF(AND(NOT(OR(H18="Ø",H18="")),NOT(OR(H19="Ø",H19="")),I18=""),"In Progress",IF(AND(J18="Untraceable",J19="Untraceable"),"Untraceable",IF(AND(NOT(OR(H18="Ø",H18="")),NOT(OR(H19="Ø",H19="")),NOT(OR(I18="Ø",I18="",I18="Split",I18="Needs to be Split"))),"Completed",IF(AND(J18="Incomplete",J19="Incomplete"),"Incomplete",IF(AND(J18="Other",J19="Other"),"Review",IF(AND(J18="Untraceable",J19=""),"Untraceable","")))))))))))))))))))))))))</f>
        <v>Completed</v>
      </c>
      <c r="L18" s="116" t="s">
        <v>0</v>
      </c>
      <c r="M18" s="4"/>
      <c r="N18" s="121" t="s">
        <v>25</v>
      </c>
      <c r="O18" s="116" t="s">
        <v>2145</v>
      </c>
    </row>
    <row r="19" spans="1:15" x14ac:dyDescent="0.25">
      <c r="A19" s="116"/>
      <c r="B19" s="116"/>
      <c r="C19" s="116"/>
      <c r="D19" s="87" t="s">
        <v>27</v>
      </c>
      <c r="E19" s="87" t="s">
        <v>1512</v>
      </c>
      <c r="F19" s="7" t="str">
        <f>IF(AND(D19="Amina",OR(E19="Manual",E19="Assisted Manual")),A18&amp;"_AZ",IF(AND(D19="Amina",OR(E19="De-Novo Merge",E19="Assisted Merge")),A18&amp;"_SA_AZ",IF(AND(D19="Perry",OR(E19="Manual",E19="Assisted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f>
        <v>2017-06-28_G-009_GB</v>
      </c>
      <c r="G19" s="89">
        <v>42969</v>
      </c>
      <c r="H19" s="89">
        <v>42970</v>
      </c>
      <c r="I19" s="116"/>
      <c r="J19" s="87" t="str">
        <f>IF(AND(NOT(OR(G19="",G19="Ø")),H19=""),"In Progress",IF(AND(NOT(OR(H19="Ø",H19="")),NOT(OR(G19="Ø",G19=""))),"Completed",IF(AND(NOT(A18=""),NOT(OR(D19="",D19="???")),G19=""),"Waiting",IF(D19="???","Waiting",""))))</f>
        <v>Completed</v>
      </c>
      <c r="K19" s="116"/>
      <c r="L19" s="116"/>
      <c r="M19" s="4" t="s">
        <v>2122</v>
      </c>
      <c r="N19" s="121"/>
      <c r="O19" s="116"/>
    </row>
    <row r="20" spans="1:15" x14ac:dyDescent="0.25">
      <c r="A20" s="122" t="s">
        <v>2146</v>
      </c>
      <c r="B20" s="117" t="s">
        <v>2147</v>
      </c>
      <c r="C20" s="116" t="s">
        <v>590</v>
      </c>
      <c r="D20" s="87" t="s">
        <v>27</v>
      </c>
      <c r="E20" s="87" t="s">
        <v>24</v>
      </c>
      <c r="F20" s="7" t="str">
        <f>IF(AND(D20="Amina",OR(E20="Manual",E20="Assisted Manual")),A20&amp;"_AZ",IF(AND(D20="Amina",OR(E20="De-Novo Merge",E20="Assisted Merge")),A20&amp;"_SA_AZ",IF(AND(D20="Perry",OR(E20="Manual",E20="Assisted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f>
        <v>2017-06-28_G-010_GB</v>
      </c>
      <c r="G20" s="89">
        <v>42948</v>
      </c>
      <c r="H20" s="89">
        <v>42949</v>
      </c>
      <c r="I20" s="116" t="s">
        <v>2148</v>
      </c>
      <c r="J20" s="87" t="s">
        <v>0</v>
      </c>
      <c r="K20" s="116" t="s">
        <v>3</v>
      </c>
      <c r="L20" s="116" t="s">
        <v>190</v>
      </c>
      <c r="M20" s="4" t="s">
        <v>2149</v>
      </c>
      <c r="N20" s="121" t="s">
        <v>53</v>
      </c>
      <c r="O20" s="116"/>
    </row>
    <row r="21" spans="1:15" x14ac:dyDescent="0.25">
      <c r="A21" s="116"/>
      <c r="B21" s="116"/>
      <c r="C21" s="116"/>
      <c r="D21" s="87"/>
      <c r="E21" s="87"/>
      <c r="F21" s="7" t="str">
        <f>IF(AND(D21="Amina",OR(E21="Manual",E21="Assisted Manual")),A20&amp;"_AZ",IF(AND(D21="Amina",OR(E21="De-Novo Merge",E21="Assisted Merge")),A20&amp;"_SA_AZ",IF(AND(D21="Perry",OR(E21="Manual",E21="Assisted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f>
        <v/>
      </c>
      <c r="G21" s="89"/>
      <c r="H21" s="89"/>
      <c r="I21" s="116"/>
      <c r="J21" s="87" t="s">
        <v>3</v>
      </c>
      <c r="K21" s="116"/>
      <c r="L21" s="116"/>
      <c r="M21" s="4"/>
      <c r="N21" s="121"/>
      <c r="O21" s="116"/>
    </row>
    <row r="22" spans="1:15" x14ac:dyDescent="0.25">
      <c r="A22" s="122" t="s">
        <v>2150</v>
      </c>
      <c r="B22" s="117" t="s">
        <v>2151</v>
      </c>
      <c r="C22" s="116"/>
      <c r="D22" s="87" t="s">
        <v>32</v>
      </c>
      <c r="E22" s="87" t="s">
        <v>24</v>
      </c>
      <c r="F22" s="7" t="str">
        <f>IF(AND(D22="Amina",OR(E22="Manual",E22="Assisted Manual")),A22&amp;"_AZ",IF(AND(D22="Amina",OR(E22="De-Novo Merge",E22="Assisted Merge")),A22&amp;"_SA_AZ",IF(AND(D22="Perry",OR(E22="Manual",E22="Assisted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f>
        <v>2017-06-28_G-011_AZ</v>
      </c>
      <c r="G22" s="89">
        <v>42997</v>
      </c>
      <c r="H22" s="89">
        <v>42998</v>
      </c>
      <c r="I22" s="118">
        <v>43007</v>
      </c>
      <c r="J22" s="87" t="s">
        <v>0</v>
      </c>
      <c r="K22" s="116" t="s">
        <v>0</v>
      </c>
      <c r="L22" s="116" t="s">
        <v>0</v>
      </c>
      <c r="M22" s="4" t="s">
        <v>2152</v>
      </c>
      <c r="N22" s="121" t="s">
        <v>25</v>
      </c>
      <c r="O22" s="116" t="s">
        <v>2153</v>
      </c>
    </row>
    <row r="23" spans="1:15" x14ac:dyDescent="0.25">
      <c r="A23" s="116"/>
      <c r="B23" s="116"/>
      <c r="C23" s="116"/>
      <c r="D23" s="87" t="s">
        <v>187</v>
      </c>
      <c r="E23" s="87" t="s">
        <v>1512</v>
      </c>
      <c r="F23" s="7" t="str">
        <f>IF(AND(D23="Amina",OR(E23="Manual",E23="Assisted Manual")),A22&amp;"_AZ",IF(AND(D23="Amina",OR(E23="De-Novo Merge",E23="Assisted Merge")),A22&amp;"_SA_AZ",IF(AND(D23="Perry",OR(E23="Manual",E23="Assisted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f>
        <v>2017-06-28_G-011_MW</v>
      </c>
      <c r="G23" s="89">
        <v>42998</v>
      </c>
      <c r="H23" s="89">
        <v>43003</v>
      </c>
      <c r="I23" s="116"/>
      <c r="J23" s="87" t="s">
        <v>0</v>
      </c>
      <c r="K23" s="116"/>
      <c r="L23" s="116"/>
      <c r="M23" s="4" t="s">
        <v>2154</v>
      </c>
      <c r="N23" s="121"/>
      <c r="O23" s="116"/>
    </row>
    <row r="24" spans="1:15" x14ac:dyDescent="0.25">
      <c r="A24" s="122" t="s">
        <v>2155</v>
      </c>
      <c r="B24" s="117" t="s">
        <v>2156</v>
      </c>
      <c r="C24" s="116" t="s">
        <v>590</v>
      </c>
      <c r="D24" s="87" t="s">
        <v>23</v>
      </c>
      <c r="E24" s="87" t="s">
        <v>24</v>
      </c>
      <c r="F24" s="7" t="str">
        <f>IF(AND(D24="Amina",OR(E24="Manual",E24="Assisted Manual")),A24&amp;"_AZ",IF(AND(D24="Amina",OR(E24="De-Novo Merge",E24="Assisted Merge")),A24&amp;"_SA_AZ",IF(AND(D24="Perry",OR(E24="Manual",E24="Assisted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f>
        <v>2017-06-28_G-012_CA</v>
      </c>
      <c r="G24" s="89">
        <v>42947</v>
      </c>
      <c r="H24" s="89">
        <v>42948</v>
      </c>
      <c r="I24" s="118">
        <v>42978</v>
      </c>
      <c r="J24" s="87" t="str">
        <f>IF(AND(NOT(OR(G24="",G24="Ø")),H24=""),"In Progress",IF(AND(NOT(OR(H24="Ø",H24="")),NOT(OR(G24="Ø",G24=""))),"Completed",IF(AND(NOT(A24=""),NOT(OR(D24="",D24="???")),G24=""),"Waiting",IF(D24="???","Waiting",""))))</f>
        <v>Completed</v>
      </c>
      <c r="K24" s="116" t="str">
        <f>IF(AND(NOT(OR(H24="Ø",H24="")),I24="Split"),"In Progress",IF(AND(NOT(OR(H24="Ø",H24="")),I24="Needs to be Split"),"Waiting",IF(AND(J24="Review",J25="Review"),"Review",IF(OR(AND(J24="Review",J25="Incomplete"),AND(J24="Incomplete",J25="Review")),"Review",IF(OR(AND(J24="Untraceable",J25="Review"),AND(J24="Review",J25="Untraceable")),"Review",IF(OR(AND(J24="Review",J25="Completed"),AND(J24="Completed",J25="Review")),"Review",IF(OR(AND(J24="Other",J25="Review"),AND(J24="Review",J25="Other")),"Review",IF(OR(AND(J24="Other",J25="Incomplete"),AND(J24="Incomplete",J25="Other")),"Review",IF(OR(AND(J24="Other",J25="Untraceable"),AND(J24="Untraceable",J25="Other")),"Review",IF(OR(AND(J24="Other",J25="Completed"),AND(J24="Completed",J25="Other")),"Review",IF(AND(J24="Waiting",J25="Waiting"),"Waiting",IF(OR(AND(J24="Review",J25="Waiting"),AND(J24="Waiting",J25="Review")),"Waiting",IF(OR(AND(J24="Other",J25="Waiting"),AND(J24="Waiting",J25="Other")),"Waiting",IF(OR(AND(J24="Incomplete",J25="Waiting"),AND(J24="Waiting",J25="Incomplete")),"Waiting",IF(OR(AND(J24="Completed",J25="Waiting"),AND(J24="Waiting",J25="Completed")),"Waiting",IF(OR(J24="In Progress",J25="In Progress"),"In Progress",IF(OR(AND(J24="Completed",J25="Untraceable"),AND(J24="Untraceable",J25="Completed")),"Review",IF(OR(AND(J24="Completed",J25="Incomplete"),AND(J24="Incomplete",J25="Completed")),"Review",IF(OR(AND(J24="Incomplete",J25="Untraceable"),AND(J24="Untraceable",J25="Incomplete")),"Untraceable",IF(AND(NOT(OR(H24="Ø",H24="")),NOT(OR(H25="Ø",H25="")),I24=""),"In Progress",IF(AND(J24="Untraceable",J25="Untraceable"),"Untraceable",IF(AND(NOT(OR(H24="Ø",H24="")),NOT(OR(H25="Ø",H25="")),NOT(OR(I24="Ø",I24="",I24="Split",I24="Needs to be Split"))),"Completed",IF(AND(J24="Incomplete",J25="Incomplete"),"Incomplete",IF(AND(J24="Other",J25="Other"),"Review",IF(AND(J24="Untraceable",J25=""),"Untraceable","")))))))))))))))))))))))))</f>
        <v>Completed</v>
      </c>
      <c r="L24" s="116" t="s">
        <v>0</v>
      </c>
      <c r="M24" s="4" t="s">
        <v>2157</v>
      </c>
      <c r="N24" s="121" t="s">
        <v>25</v>
      </c>
      <c r="O24" s="116" t="s">
        <v>2158</v>
      </c>
    </row>
    <row r="25" spans="1:15" x14ac:dyDescent="0.25">
      <c r="A25" s="116"/>
      <c r="B25" s="116"/>
      <c r="C25" s="116"/>
      <c r="D25" s="87" t="s">
        <v>27</v>
      </c>
      <c r="E25" s="87" t="s">
        <v>1512</v>
      </c>
      <c r="F25" s="7" t="str">
        <f>IF(AND(D25="Amina",OR(E25="Manual",E25="Assisted Manual")),A24&amp;"_AZ",IF(AND(D25="Amina",OR(E25="De-Novo Merge",E25="Assisted Merge")),A24&amp;"_SA_AZ",IF(AND(D25="Perry",OR(E25="Manual",E25="Assisted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f>
        <v>2017-06-28_G-012_GB</v>
      </c>
      <c r="G25" s="89">
        <v>42971</v>
      </c>
      <c r="H25" s="89">
        <v>42975</v>
      </c>
      <c r="I25" s="116"/>
      <c r="J25" s="87" t="str">
        <f>IF(AND(NOT(OR(G25="",G25="Ø")),H25=""),"In Progress",IF(AND(NOT(OR(H25="Ø",H25="")),NOT(OR(G25="Ø",G25=""))),"Completed",IF(AND(NOT(A24=""),NOT(OR(D25="",D25="???")),G25=""),"Waiting",IF(D25="???","Waiting",""))))</f>
        <v>Completed</v>
      </c>
      <c r="K25" s="116"/>
      <c r="L25" s="116"/>
      <c r="M25" s="4"/>
      <c r="N25" s="121"/>
      <c r="O25" s="116"/>
    </row>
    <row r="26" spans="1:15" x14ac:dyDescent="0.25">
      <c r="A26" s="122" t="s">
        <v>2159</v>
      </c>
      <c r="B26" s="117" t="s">
        <v>2160</v>
      </c>
      <c r="C26" s="116" t="s">
        <v>2161</v>
      </c>
      <c r="D26" s="87" t="s">
        <v>23</v>
      </c>
      <c r="E26" s="87" t="s">
        <v>24</v>
      </c>
      <c r="F26" s="7" t="str">
        <f>IF(AND(D26="Amina",OR(E26="Manual",E26="Assisted Manual")),A26&amp;"_AZ",IF(AND(D26="Amina",OR(E26="De-Novo Merge",E26="Assisted Merge")),A26&amp;"_SA_AZ",IF(AND(D26="Perry",OR(E26="Manual",E26="Assisted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f>
        <v>2017-06-28_G-013_CA</v>
      </c>
      <c r="G26" s="89">
        <v>42948</v>
      </c>
      <c r="H26" s="89">
        <v>42951</v>
      </c>
      <c r="I26" s="118">
        <v>42984</v>
      </c>
      <c r="J26" s="87" t="str">
        <f>IF(AND(NOT(OR(G26="",G26="Ø")),H26=""),"In Progress",IF(AND(NOT(OR(H26="Ø",H26="")),NOT(OR(G26="Ø",G26=""))),"Completed",IF(AND(NOT(A26=""),NOT(OR(D26="",D26="???")),G26=""),"Waiting",IF(D26="???","Waiting",""))))</f>
        <v>Completed</v>
      </c>
      <c r="K26" s="116" t="s">
        <v>0</v>
      </c>
      <c r="L26" s="116" t="s">
        <v>0</v>
      </c>
      <c r="M26" s="4"/>
      <c r="N26" s="121" t="s">
        <v>25</v>
      </c>
      <c r="O26" s="116" t="s">
        <v>2162</v>
      </c>
    </row>
    <row r="27" spans="1:15" x14ac:dyDescent="0.25">
      <c r="A27" s="116"/>
      <c r="B27" s="116"/>
      <c r="C27" s="116"/>
      <c r="D27" s="87" t="s">
        <v>161</v>
      </c>
      <c r="E27" s="87" t="s">
        <v>1379</v>
      </c>
      <c r="F27" s="7" t="str">
        <f>IF(AND(D27="Amina",OR(E27="Manual",E27="Assisted Manual")),A26&amp;"_AZ",IF(AND(D27="Amina",OR(E27="De-Novo Merge",E27="Assisted Merge")),A26&amp;"_SA_AZ",IF(AND(D27="Perry",OR(E27="Manual",E27="Assisted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f>
        <v>2017-06-28_G-013_SA_BD</v>
      </c>
      <c r="G27" s="89">
        <v>42977</v>
      </c>
      <c r="H27" s="89">
        <v>42979</v>
      </c>
      <c r="I27" s="116"/>
      <c r="J27" s="87" t="str">
        <f>IF(AND(NOT(OR(G27="",G27="Ø")),H27=""),"In Progress",IF(AND(NOT(OR(H27="Ø",H27="")),NOT(OR(G27="Ø",G27=""))),"Completed",IF(AND(NOT(A26=""),NOT(OR(D27="",D27="???")),G27=""),"Waiting",IF(D27="???","Waiting",""))))</f>
        <v>Completed</v>
      </c>
      <c r="K27" s="116"/>
      <c r="L27" s="116"/>
      <c r="M27" s="4"/>
      <c r="N27" s="121"/>
      <c r="O27" s="116"/>
    </row>
    <row r="28" spans="1:15" x14ac:dyDescent="0.25">
      <c r="A28" s="122" t="s">
        <v>2163</v>
      </c>
      <c r="B28" s="117" t="s">
        <v>2164</v>
      </c>
      <c r="C28" s="116" t="s">
        <v>1167</v>
      </c>
      <c r="D28" s="87" t="s">
        <v>32</v>
      </c>
      <c r="E28" s="87" t="s">
        <v>24</v>
      </c>
      <c r="F28" s="7" t="s">
        <v>2165</v>
      </c>
      <c r="G28" s="89">
        <v>42949</v>
      </c>
      <c r="H28" s="89" t="s">
        <v>51</v>
      </c>
      <c r="I28" s="116" t="s">
        <v>51</v>
      </c>
      <c r="J28" s="87" t="s">
        <v>2</v>
      </c>
      <c r="K28" s="116" t="s">
        <v>2</v>
      </c>
      <c r="L28" s="116" t="s">
        <v>190</v>
      </c>
      <c r="M28" s="4" t="s">
        <v>2166</v>
      </c>
      <c r="N28" s="121" t="str">
        <f>IF(OR(K28="Untraceable",K28="Incomplete"),"No",IF(K28="Completed","In Progress",""))</f>
        <v>No</v>
      </c>
      <c r="O28" s="116"/>
    </row>
    <row r="29" spans="1:15" x14ac:dyDescent="0.25">
      <c r="A29" s="116"/>
      <c r="B29" s="116"/>
      <c r="C29" s="116"/>
      <c r="D29" s="87"/>
      <c r="E29" s="87"/>
      <c r="F29" s="7" t="str">
        <f>IF(AND(D29="Amina",OR(E29="Manual",E29="Assisted Manual")),A28&amp;"_AZ",IF(AND(D29="Amina",OR(E29="De-Novo Merge",E29="Assisted Merge")),A28&amp;"_SA_AZ",IF(AND(D29="Perry",OR(E29="Manual",E29="Assisted Manual")),A28&amp;"_PB",IF(AND(D29="Perry",OR(E29="De-Novo Merge",E29="Assisted Merge")),A28&amp;"_SA_PB",IF(AND(D29="Gina",OR(E29="Manual",E29="Assisted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f>
        <v/>
      </c>
      <c r="G29" s="89"/>
      <c r="H29" s="89"/>
      <c r="I29" s="116"/>
      <c r="J29" s="87" t="str">
        <f>IF(AND(NOT(OR(G29="",G29="Ø")),H29=""),"In Progress",IF(AND(NOT(OR(H29="Ø",H29="")),NOT(OR(G29="Ø",G29=""))),"Completed",IF(AND(NOT(A28=""),NOT(OR(D29="",D29="???")),G29=""),"Waiting",IF(D29="???","Waiting",""))))</f>
        <v/>
      </c>
      <c r="K29" s="116"/>
      <c r="L29" s="116"/>
      <c r="M29" s="4"/>
      <c r="N29" s="121"/>
      <c r="O29" s="116"/>
    </row>
    <row r="30" spans="1:15" x14ac:dyDescent="0.25">
      <c r="A30" s="122" t="s">
        <v>2167</v>
      </c>
      <c r="B30" s="117" t="s">
        <v>2168</v>
      </c>
      <c r="C30" s="116" t="s">
        <v>2169</v>
      </c>
      <c r="D30" s="87" t="s">
        <v>161</v>
      </c>
      <c r="E30" s="87" t="s">
        <v>24</v>
      </c>
      <c r="F30" s="7" t="str">
        <f>IF(AND(D30="Amina",OR(E30="Manual",E30="Assisted Manual")),A30&amp;"_AZ",IF(AND(D30="Amina",OR(E30="De-Novo Merge",E30="Assisted Merge")),A30&amp;"_SA_AZ",IF(AND(D30="Perry",OR(E30="Manual",E30="Assisted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f>
        <v>2017-06-28_G-015_BD</v>
      </c>
      <c r="G30" s="89">
        <v>42949</v>
      </c>
      <c r="H30" s="89">
        <v>42951</v>
      </c>
      <c r="I30" s="118">
        <v>42998</v>
      </c>
      <c r="J30" s="87" t="str">
        <f>IF(AND(NOT(OR(G30="",G30="Ø")),H30=""),"In Progress",IF(AND(NOT(OR(H30="Ø",H30="")),NOT(OR(G30="Ø",G30=""))),"Completed",IF(AND(NOT(A30=""),NOT(OR(D30="",D30="???")),G30=""),"Waiting",IF(D30="???","Waiting",""))))</f>
        <v>Completed</v>
      </c>
      <c r="K30" s="116" t="str">
        <f>IF(AND(NOT(OR(H30="Ø",H30="")),I30="Split"),"In Progress",IF(AND(NOT(OR(H30="Ø",H30="")),I30="Needs to be Split"),"Waiting",IF(AND(J30="Review",J31="Review"),"Review",IF(OR(AND(J30="Review",J31="Incomplete"),AND(J30="Incomplete",J31="Review")),"Review",IF(OR(AND(J30="Untraceable",J31="Review"),AND(J30="Review",J31="Untraceable")),"Review",IF(OR(AND(J30="Review",J31="Completed"),AND(J30="Completed",J31="Review")),"Review",IF(OR(AND(J30="Other",J31="Review"),AND(J30="Review",J31="Other")),"Review",IF(OR(AND(J30="Other",J31="Incomplete"),AND(J30="Incomplete",J31="Other")),"Review",IF(OR(AND(J30="Other",J31="Untraceable"),AND(J30="Untraceable",J31="Other")),"Review",IF(OR(AND(J30="Other",J31="Completed"),AND(J30="Completed",J31="Other")),"Review",IF(AND(J30="Waiting",J31="Waiting"),"Waiting",IF(OR(AND(J30="Review",J31="Waiting"),AND(J30="Waiting",J31="Review")),"Waiting",IF(OR(AND(J30="Other",J31="Waiting"),AND(J30="Waiting",J31="Other")),"Waiting",IF(OR(AND(J30="Incomplete",J31="Waiting"),AND(J30="Waiting",J31="Incomplete")),"Waiting",IF(OR(AND(J30="Completed",J31="Waiting"),AND(J30="Waiting",J31="Completed")),"Waiting",IF(OR(J30="In Progress",J31="In Progress"),"In Progress",IF(OR(AND(J30="Completed",J31="Untraceable"),AND(J30="Untraceable",J31="Completed")),"Review",IF(OR(AND(J30="Completed",J31="Incomplete"),AND(J30="Incomplete",J31="Completed")),"Review",IF(OR(AND(J30="Incomplete",J31="Untraceable"),AND(J30="Untraceable",J31="Incomplete")),"Untraceable",IF(AND(NOT(OR(H30="Ø",H30="")),NOT(OR(H31="Ø",H31="")),I30=""),"In Progress",IF(AND(J30="Untraceable",J31="Untraceable"),"Untraceable",IF(AND(NOT(OR(H30="Ø",H30="")),NOT(OR(H31="Ø",H31="")),NOT(OR(I30="Ø",I30="",I30="Split",I30="Needs to be Split"))),"Completed",IF(AND(J30="Incomplete",J31="Incomplete"),"Incomplete",IF(AND(J30="Other",J31="Other"),"Review",IF(AND(J30="Untraceable",J31=""),"Untraceable","")))))))))))))))))))))))))</f>
        <v>Completed</v>
      </c>
      <c r="L30" s="116" t="s">
        <v>0</v>
      </c>
      <c r="M30" s="4" t="s">
        <v>2170</v>
      </c>
      <c r="N30" s="121" t="s">
        <v>25</v>
      </c>
      <c r="O30" s="116" t="s">
        <v>2171</v>
      </c>
    </row>
    <row r="31" spans="1:15" x14ac:dyDescent="0.25">
      <c r="A31" s="116"/>
      <c r="B31" s="116"/>
      <c r="C31" s="116"/>
      <c r="D31" s="87" t="s">
        <v>32</v>
      </c>
      <c r="E31" s="87" t="s">
        <v>1379</v>
      </c>
      <c r="F31" s="7" t="str">
        <f>IF(AND(D31="Amina",OR(E31="Manual",E31="Assisted Manual")),A30&amp;"_AZ",IF(AND(D31="Amina",OR(E31="De-Novo Merge",E31="Assisted Merge")),A30&amp;"_SA_AZ",IF(AND(D31="Perry",OR(E31="Manual",E31="Assisted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f>
        <v>2017-06-28_G-015_SA_AZ</v>
      </c>
      <c r="G31" s="89">
        <v>42977</v>
      </c>
      <c r="H31" s="89">
        <v>42986</v>
      </c>
      <c r="I31" s="116"/>
      <c r="J31" s="87" t="str">
        <f>IF(AND(NOT(OR(G31="",G31="Ø")),H31=""),"In Progress",IF(AND(NOT(OR(H31="Ø",H31="")),NOT(OR(G31="Ø",G31=""))),"Completed",IF(AND(NOT(A30=""),NOT(OR(D31="",D31="???")),G31=""),"Waiting",IF(D31="???","Waiting",""))))</f>
        <v>Completed</v>
      </c>
      <c r="K31" s="116"/>
      <c r="L31" s="116"/>
      <c r="M31" s="4"/>
      <c r="N31" s="121"/>
      <c r="O31" s="116"/>
    </row>
    <row r="32" spans="1:15" x14ac:dyDescent="0.25">
      <c r="A32" s="122" t="s">
        <v>2172</v>
      </c>
      <c r="B32" s="117" t="s">
        <v>2173</v>
      </c>
      <c r="C32" s="116"/>
      <c r="D32" s="87" t="s">
        <v>187</v>
      </c>
      <c r="E32" s="87" t="s">
        <v>24</v>
      </c>
      <c r="F32" s="7" t="str">
        <f>IF(AND(D32="Amina",OR(E32="Manual",E32="Assisted Manual")),A32&amp;"_AZ",IF(AND(D32="Amina",OR(E32="De-Novo Merge",E32="Assisted Merge")),A32&amp;"_SA_AZ",IF(AND(D32="Perry",OR(E32="Manual",E32="Assisted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f>
        <v>2017-06-28_G-016_MW</v>
      </c>
      <c r="G32" s="89">
        <v>42949</v>
      </c>
      <c r="H32" s="89">
        <v>42950</v>
      </c>
      <c r="I32" s="118">
        <v>42986</v>
      </c>
      <c r="J32" s="87" t="str">
        <f>IF(AND(NOT(OR(G32="",G32="Ø")),H32=""),"In Progress",IF(AND(NOT(OR(H32="Ø",H32="")),NOT(OR(G32="Ø",G32=""))),"Completed",IF(AND(NOT(A32=""),NOT(OR(D32="",D32="???")),G32=""),"Waiting",IF(D32="???","Waiting",""))))</f>
        <v>Completed</v>
      </c>
      <c r="K32" s="116" t="str">
        <f>IF(AND(NOT(OR(H32="Ø",H32="")),I32="Split"),"In Progress",IF(AND(NOT(OR(H32="Ø",H32="")),I32="Needs to be Split"),"Waiting",IF(AND(J32="Review",J33="Review"),"Review",IF(OR(AND(J32="Review",J33="Incomplete"),AND(J32="Incomplete",J33="Review")),"Review",IF(OR(AND(J32="Untraceable",J33="Review"),AND(J32="Review",J33="Untraceable")),"Review",IF(OR(AND(J32="Review",J33="Completed"),AND(J32="Completed",J33="Review")),"Review",IF(OR(AND(J32="Other",J33="Review"),AND(J32="Review",J33="Other")),"Review",IF(OR(AND(J32="Other",J33="Incomplete"),AND(J32="Incomplete",J33="Other")),"Review",IF(OR(AND(J32="Other",J33="Untraceable"),AND(J32="Untraceable",J33="Other")),"Review",IF(OR(AND(J32="Other",J33="Completed"),AND(J32="Completed",J33="Other")),"Review",IF(AND(J32="Waiting",J33="Waiting"),"Waiting",IF(OR(AND(J32="Review",J33="Waiting"),AND(J32="Waiting",J33="Review")),"Waiting",IF(OR(AND(J32="Other",J33="Waiting"),AND(J32="Waiting",J33="Other")),"Waiting",IF(OR(AND(J32="Incomplete",J33="Waiting"),AND(J32="Waiting",J33="Incomplete")),"Waiting",IF(OR(AND(J32="Completed",J33="Waiting"),AND(J32="Waiting",J33="Completed")),"Waiting",IF(OR(J32="In Progress",J33="In Progress"),"In Progress",IF(OR(AND(J32="Completed",J33="Untraceable"),AND(J32="Untraceable",J33="Completed")),"Review",IF(OR(AND(J32="Completed",J33="Incomplete"),AND(J32="Incomplete",J33="Completed")),"Review",IF(OR(AND(J32="Incomplete",J33="Untraceable"),AND(J32="Untraceable",J33="Incomplete")),"Untraceable",IF(AND(NOT(OR(H32="Ø",H32="")),NOT(OR(H33="Ø",H33="")),I32=""),"In Progress",IF(AND(J32="Untraceable",J33="Untraceable"),"Untraceable",IF(AND(NOT(OR(H32="Ø",H32="")),NOT(OR(H33="Ø",H33="")),NOT(OR(I32="Ø",I32="",I32="Split",I32="Needs to be Split"))),"Completed",IF(AND(J32="Incomplete",J33="Incomplete"),"Incomplete",IF(AND(J32="Other",J33="Other"),"Review",IF(AND(J32="Untraceable",J33=""),"Untraceable","")))))))))))))))))))))))))</f>
        <v>Completed</v>
      </c>
      <c r="L32" s="116" t="s">
        <v>0</v>
      </c>
      <c r="M32" s="4" t="s">
        <v>2174</v>
      </c>
      <c r="N32" s="121" t="s">
        <v>25</v>
      </c>
      <c r="O32" s="116" t="s">
        <v>2175</v>
      </c>
    </row>
    <row r="33" spans="1:15" x14ac:dyDescent="0.25">
      <c r="A33" s="116"/>
      <c r="B33" s="116"/>
      <c r="C33" s="116"/>
      <c r="D33" s="87" t="s">
        <v>27</v>
      </c>
      <c r="E33" s="87" t="s">
        <v>1512</v>
      </c>
      <c r="F33" s="7" t="str">
        <f>IF(AND(D33="Amina",OR(E33="Manual",E33="Assisted Manual")),A32&amp;"_AZ",IF(AND(D33="Amina",OR(E33="De-Novo Merge",E33="Assisted Merge")),A32&amp;"_SA_AZ",IF(AND(D33="Perry",OR(E33="Manual",E33="Assisted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f>
        <v>2017-06-28_G-016_GB</v>
      </c>
      <c r="G33" s="89">
        <v>42975</v>
      </c>
      <c r="H33" s="89">
        <v>42977</v>
      </c>
      <c r="I33" s="116"/>
      <c r="J33" s="87" t="str">
        <f>IF(AND(NOT(OR(G33="",G33="Ø")),H33=""),"In Progress",IF(AND(NOT(OR(H33="Ø",H33="")),NOT(OR(G33="Ø",G33=""))),"Completed",IF(AND(NOT(A32=""),NOT(OR(D33="",D33="???")),G33=""),"Waiting",IF(D33="???","Waiting",""))))</f>
        <v>Completed</v>
      </c>
      <c r="K33" s="116"/>
      <c r="L33" s="116"/>
      <c r="M33" s="4" t="s">
        <v>2176</v>
      </c>
      <c r="N33" s="121"/>
      <c r="O33" s="116"/>
    </row>
    <row r="34" spans="1:15" x14ac:dyDescent="0.25">
      <c r="A34" s="122" t="s">
        <v>2177</v>
      </c>
      <c r="B34" s="117" t="s">
        <v>2178</v>
      </c>
      <c r="C34" s="116"/>
      <c r="D34" s="87" t="s">
        <v>32</v>
      </c>
      <c r="E34" s="87" t="s">
        <v>24</v>
      </c>
      <c r="F34" s="7" t="s">
        <v>2179</v>
      </c>
      <c r="G34" s="89">
        <v>42949</v>
      </c>
      <c r="H34" s="89">
        <v>42950</v>
      </c>
      <c r="I34" s="118">
        <v>42993</v>
      </c>
      <c r="J34" s="87" t="s">
        <v>0</v>
      </c>
      <c r="K34" s="116" t="s">
        <v>0</v>
      </c>
      <c r="L34" s="116" t="s">
        <v>0</v>
      </c>
      <c r="M34" s="4" t="s">
        <v>2180</v>
      </c>
      <c r="N34" s="121" t="s">
        <v>25</v>
      </c>
      <c r="O34" s="116" t="s">
        <v>2181</v>
      </c>
    </row>
    <row r="35" spans="1:15" x14ac:dyDescent="0.25">
      <c r="A35" s="116"/>
      <c r="B35" s="116"/>
      <c r="C35" s="116"/>
      <c r="D35" s="87" t="s">
        <v>187</v>
      </c>
      <c r="E35" s="87" t="s">
        <v>1379</v>
      </c>
      <c r="F35" s="7" t="str">
        <f>IF(AND(D35="Amina",OR(E35="Manual",E35="Assisted Manual")),A34&amp;"_AZ",IF(AND(D35="Amina",OR(E35="De-Novo Merge",E35="Assisted Merge")),A34&amp;"_SA_AZ",IF(AND(D35="Perry",OR(E35="Manual",E35="Assisted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f>
        <v>2017-06-28_G-017_SA_MW</v>
      </c>
      <c r="G35" s="89">
        <v>42954</v>
      </c>
      <c r="H35" s="89">
        <v>42989</v>
      </c>
      <c r="I35" s="116"/>
      <c r="J35" s="87" t="str">
        <f>IF(AND(NOT(OR(G35="",G35="Ø")),H35=""),"In Progress",IF(AND(NOT(OR(H35="Ø",H35="")),NOT(OR(G35="Ø",G35=""))),"Completed",IF(AND(NOT(A34=""),NOT(OR(D35="",D35="???")),G35=""),"Waiting",IF(D35="???","Waiting",""))))</f>
        <v>Completed</v>
      </c>
      <c r="K35" s="116"/>
      <c r="L35" s="116"/>
      <c r="M35" s="4"/>
      <c r="N35" s="121"/>
      <c r="O35" s="116"/>
    </row>
    <row r="36" spans="1:15" x14ac:dyDescent="0.25">
      <c r="A36" s="122" t="s">
        <v>2182</v>
      </c>
      <c r="B36" s="117" t="s">
        <v>2183</v>
      </c>
      <c r="C36" s="116" t="s">
        <v>1167</v>
      </c>
      <c r="D36" s="87" t="s">
        <v>27</v>
      </c>
      <c r="E36" s="87" t="s">
        <v>24</v>
      </c>
      <c r="F36" s="7" t="str">
        <f>IF(AND(D36="Amina",OR(E36="Manual",E36="Assisted Manual")),A36&amp;"_AZ",IF(AND(D36="Amina",OR(E36="De-Novo Merge",E36="Assisted Merge")),A36&amp;"_SA_AZ",IF(AND(D36="Perry",OR(E36="Manual",E36="Assisted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f>
        <v>2017-06-28_G-018_GB</v>
      </c>
      <c r="G36" s="89">
        <v>42949</v>
      </c>
      <c r="H36" s="89" t="s">
        <v>51</v>
      </c>
      <c r="I36" s="116" t="s">
        <v>51</v>
      </c>
      <c r="J36" s="87" t="s">
        <v>1</v>
      </c>
      <c r="K36" s="116" t="s">
        <v>1</v>
      </c>
      <c r="L36" s="116" t="s">
        <v>1</v>
      </c>
      <c r="M36" s="4" t="s">
        <v>2184</v>
      </c>
      <c r="N36" s="121" t="str">
        <f>IF(OR(K36="Untraceable",K36="Incomplete"),"No",IF(K36="Completed","In Progress",""))</f>
        <v>No</v>
      </c>
      <c r="O36" s="116"/>
    </row>
    <row r="37" spans="1:15" x14ac:dyDescent="0.25">
      <c r="A37" s="116"/>
      <c r="B37" s="116"/>
      <c r="C37" s="116"/>
      <c r="D37" s="87" t="s">
        <v>161</v>
      </c>
      <c r="E37" s="87" t="s">
        <v>24</v>
      </c>
      <c r="F37" s="7" t="str">
        <f>IF(AND(D37="Amina",OR(E37="Manual",E37="Assisted Manual")),A36&amp;"_AZ",IF(AND(D37="Amina",OR(E37="De-Novo Merge",E37="Assisted Merge")),A36&amp;"_SA_AZ",IF(AND(D37="Perry",OR(E37="Manual",E37="Assisted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f>
        <v>2017-06-28_G-018_BD</v>
      </c>
      <c r="G37" s="89">
        <v>42998</v>
      </c>
      <c r="H37" s="89" t="s">
        <v>51</v>
      </c>
      <c r="I37" s="116"/>
      <c r="J37" s="87" t="s">
        <v>1</v>
      </c>
      <c r="K37" s="116"/>
      <c r="L37" s="116"/>
      <c r="M37" s="4" t="s">
        <v>2185</v>
      </c>
      <c r="N37" s="121"/>
      <c r="O37" s="116"/>
    </row>
    <row r="38" spans="1:15" x14ac:dyDescent="0.25">
      <c r="A38" s="122" t="s">
        <v>2186</v>
      </c>
      <c r="B38" s="117" t="s">
        <v>2187</v>
      </c>
      <c r="C38" s="116" t="s">
        <v>544</v>
      </c>
      <c r="D38" s="87" t="s">
        <v>32</v>
      </c>
      <c r="E38" s="87" t="s">
        <v>24</v>
      </c>
      <c r="F38" s="7" t="str">
        <f>IF(AND(D38="Amina",OR(E38="Manual",E38="Assisted Manual")),A38&amp;"_AZ",IF(AND(D38="Amina",OR(E38="De-Novo Merge",E38="Assisted Merge")),A38&amp;"_SA_AZ",IF(AND(D38="Perry",OR(E38="Manual",E38="Assisted Manual")),A38&amp;"_PB",IF(AND(D38="Perry",OR(E38="De-Novo Merge",E38="Assisted Merge")),A38&amp;"_SA_PB",IF(AND(D38="Gina",OR(E38="Manual",E38="Assisted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f>
        <v>2017-06-28_G-019_AZ</v>
      </c>
      <c r="G38" s="89">
        <v>42950</v>
      </c>
      <c r="H38" s="89" t="s">
        <v>51</v>
      </c>
      <c r="I38" s="116" t="s">
        <v>51</v>
      </c>
      <c r="J38" s="87" t="s">
        <v>2</v>
      </c>
      <c r="K38" s="116" t="s">
        <v>2</v>
      </c>
      <c r="L38" s="116" t="s">
        <v>190</v>
      </c>
      <c r="M38" s="4" t="s">
        <v>2188</v>
      </c>
      <c r="N38" s="121" t="str">
        <f>IF(OR(K38="Untraceable",K38="Incomplete"),"No",IF(K38="Completed","In Progress",""))</f>
        <v>No</v>
      </c>
      <c r="O38" s="116"/>
    </row>
    <row r="39" spans="1:15" x14ac:dyDescent="0.25">
      <c r="A39" s="116"/>
      <c r="B39" s="116"/>
      <c r="C39" s="116"/>
      <c r="D39" s="87"/>
      <c r="E39" s="87"/>
      <c r="F39" s="7" t="str">
        <f>IF(AND(D39="Amina",OR(E39="Manual",E39="Assisted Manual")),A38&amp;"_AZ",IF(AND(D39="Amina",OR(E39="De-Novo Merge",E39="Assisted Merge")),A38&amp;"_SA_AZ",IF(AND(D39="Perry",OR(E39="Manual",E39="Assisted Manual")),A38&amp;"_PB",IF(AND(D39="Perry",OR(E39="De-Novo Merge",E39="Assisted Merge")),A38&amp;"_SA_PB",IF(AND(D39="Gina",OR(E39="Manual",E39="Assisted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f>
        <v/>
      </c>
      <c r="G39" s="89"/>
      <c r="H39" s="89"/>
      <c r="I39" s="116"/>
      <c r="J39" s="87" t="str">
        <f>IF(AND(NOT(OR(G39="",G39="Ø")),H39=""),"In Progress",IF(AND(NOT(OR(H39="Ø",H39="")),NOT(OR(G39="Ø",G39=""))),"Completed",IF(AND(NOT(A38=""),NOT(OR(D39="",D39="???")),G39=""),"Waiting",IF(D39="???","Waiting",""))))</f>
        <v/>
      </c>
      <c r="K39" s="116"/>
      <c r="L39" s="116"/>
      <c r="M39" s="4"/>
      <c r="N39" s="121"/>
      <c r="O39" s="116"/>
    </row>
    <row r="40" spans="1:15" x14ac:dyDescent="0.25">
      <c r="A40" s="122" t="s">
        <v>2189</v>
      </c>
      <c r="B40" s="117" t="s">
        <v>2190</v>
      </c>
      <c r="C40" s="116" t="s">
        <v>2191</v>
      </c>
      <c r="D40" s="87" t="s">
        <v>27</v>
      </c>
      <c r="E40" s="87" t="s">
        <v>24</v>
      </c>
      <c r="F40" s="7" t="str">
        <f>IF(AND(D40="Amina",OR(E40="Manual",E40="Assisted Manual")),A40&amp;"_AZ",IF(AND(D40="Amina",OR(E40="De-Novo Merge",E40="Assisted Merge")),A40&amp;"_SA_AZ",IF(AND(D40="Perry",OR(E40="Manual",E40="Assisted Manual")),A40&amp;"_PB",IF(AND(D40="Perry",OR(E40="De-Novo Merge",E40="Assisted Merge")),A40&amp;"_SA_PB",IF(AND(D40="Gina",OR(E40="Manual",E40="Assisted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f>
        <v>2017-06-28_G-020_GB</v>
      </c>
      <c r="G40" s="89">
        <v>42950</v>
      </c>
      <c r="H40" s="89">
        <v>42954</v>
      </c>
      <c r="I40" s="118">
        <v>42979</v>
      </c>
      <c r="J40" s="87" t="str">
        <f>IF(AND(NOT(OR(G40="",G40="Ø")),H40=""),"In Progress",IF(AND(NOT(OR(H40="Ø",H40="")),NOT(OR(G40="Ø",G40=""))),"Completed",IF(AND(NOT(A40=""),NOT(OR(D40="",D40="???")),G40=""),"Waiting",IF(D40="???","Waiting",""))))</f>
        <v>Completed</v>
      </c>
      <c r="K40" s="116" t="s">
        <v>0</v>
      </c>
      <c r="L40" s="116" t="s">
        <v>0</v>
      </c>
      <c r="M40" s="4"/>
      <c r="N40" s="121" t="s">
        <v>25</v>
      </c>
      <c r="O40" s="116" t="s">
        <v>2192</v>
      </c>
    </row>
    <row r="41" spans="1:15" x14ac:dyDescent="0.25">
      <c r="A41" s="116"/>
      <c r="B41" s="116"/>
      <c r="C41" s="116"/>
      <c r="D41" s="87" t="s">
        <v>23</v>
      </c>
      <c r="E41" s="87" t="s">
        <v>1379</v>
      </c>
      <c r="F41" s="7" t="str">
        <f>IF(AND(D41="Amina",OR(E41="Manual",E41="Assisted Manual")),A40&amp;"_AZ",IF(AND(D41="Amina",OR(E41="De-Novo Merge",E41="Assisted Merge")),A40&amp;"_SA_AZ",IF(AND(D41="Perry",OR(E41="Manual",E41="Assisted Manual")),A40&amp;"_PB",IF(AND(D41="Perry",OR(E41="De-Novo Merge",E41="Assisted Merge")),A40&amp;"_SA_PB",IF(AND(D41="Gina",OR(E41="Manual",E41="Assisted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f>
        <v>2017-06-28_G-020_SA_CA</v>
      </c>
      <c r="G41" s="89">
        <v>42979</v>
      </c>
      <c r="H41" s="89">
        <v>42979</v>
      </c>
      <c r="I41" s="116"/>
      <c r="J41" s="87" t="str">
        <f>IF(AND(NOT(OR(G41="",G41="Ø")),H41=""),"In Progress",IF(AND(NOT(OR(H41="Ø",H41="")),NOT(OR(G41="Ø",G41=""))),"Completed",IF(AND(NOT(A40=""),NOT(OR(D41="",D41="???")),G41=""),"Waiting",IF(D41="???","Waiting",""))))</f>
        <v>Completed</v>
      </c>
      <c r="K41" s="116"/>
      <c r="L41" s="116"/>
      <c r="M41" s="4" t="s">
        <v>2193</v>
      </c>
      <c r="N41" s="121"/>
      <c r="O41" s="116"/>
    </row>
    <row r="42" spans="1:15" x14ac:dyDescent="0.25">
      <c r="A42" s="122" t="s">
        <v>2194</v>
      </c>
      <c r="B42" s="117" t="s">
        <v>2195</v>
      </c>
      <c r="C42" s="116" t="s">
        <v>544</v>
      </c>
      <c r="D42" s="87" t="s">
        <v>113</v>
      </c>
      <c r="E42" s="87" t="s">
        <v>24</v>
      </c>
      <c r="F42" s="7" t="str">
        <f>IF(AND(D42="Amina",OR(E42="Manual",E42="Assisted Manual")),A42&amp;"_AZ",IF(AND(D42="Amina",OR(E42="De-Novo Merge",E42="Assisted Merge")),A42&amp;"_SA_AZ",IF(AND(D42="Perry",OR(E42="Manual",E42="Assisted Manual")),A42&amp;"_PB",IF(AND(D42="Perry",OR(E42="De-Novo Merge",E42="Assisted Merge")),A42&amp;"_SA_PB",IF(AND(D42="Gina",OR(E42="Manual",E42="Assisted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f>
        <v>2017-06-28_G-021_DR</v>
      </c>
      <c r="G42" s="89">
        <v>42950</v>
      </c>
      <c r="H42" s="89" t="s">
        <v>51</v>
      </c>
      <c r="I42" s="116" t="s">
        <v>51</v>
      </c>
      <c r="J42" s="87" t="s">
        <v>2</v>
      </c>
      <c r="K42" s="116" t="s">
        <v>2</v>
      </c>
      <c r="L42" s="116" t="s">
        <v>190</v>
      </c>
      <c r="M42" s="4" t="s">
        <v>2196</v>
      </c>
      <c r="N42" s="121" t="str">
        <f>IF(OR(K42="Untraceable",K42="Incomplete"),"No",IF(K42="Completed","In Progress",""))</f>
        <v>No</v>
      </c>
      <c r="O42" s="116"/>
    </row>
    <row r="43" spans="1:15" x14ac:dyDescent="0.25">
      <c r="A43" s="116"/>
      <c r="B43" s="116"/>
      <c r="C43" s="116"/>
      <c r="D43" s="87"/>
      <c r="E43" s="87"/>
      <c r="F43" s="7" t="str">
        <f>IF(AND(D43="Amina",OR(E43="Manual",E43="Assisted Manual")),A42&amp;"_AZ",IF(AND(D43="Amina",OR(E43="De-Novo Merge",E43="Assisted Merge")),A42&amp;"_SA_AZ",IF(AND(D43="Perry",OR(E43="Manual",E43="Assisted Manual")),A42&amp;"_PB",IF(AND(D43="Perry",OR(E43="De-Novo Merge",E43="Assisted Merge")),A42&amp;"_SA_PB",IF(AND(D43="Gina",OR(E43="Manual",E43="Assisted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f>
        <v/>
      </c>
      <c r="G43" s="89"/>
      <c r="H43" s="89"/>
      <c r="I43" s="116"/>
      <c r="J43" s="87" t="str">
        <f>IF(AND(NOT(OR(G43="",G43="Ø")),H43=""),"In Progress",IF(AND(NOT(OR(H43="Ø",H43="")),NOT(OR(G43="Ø",G43=""))),"Completed",IF(AND(NOT(A42=""),NOT(OR(D43="",D43="???")),G43=""),"Waiting",IF(D43="???","Waiting",""))))</f>
        <v/>
      </c>
      <c r="K43" s="116"/>
      <c r="L43" s="116"/>
      <c r="M43" s="4"/>
      <c r="N43" s="121"/>
      <c r="O43" s="116"/>
    </row>
    <row r="44" spans="1:15" x14ac:dyDescent="0.25">
      <c r="A44" s="122" t="s">
        <v>2197</v>
      </c>
      <c r="B44" s="117" t="s">
        <v>2198</v>
      </c>
      <c r="C44" s="116" t="s">
        <v>544</v>
      </c>
      <c r="D44" s="87" t="s">
        <v>187</v>
      </c>
      <c r="E44" s="87" t="s">
        <v>24</v>
      </c>
      <c r="F44" s="7" t="str">
        <f>IF(AND(D44="Amina",OR(E44="Manual",E44="Assisted Manual")),A44&amp;"_AZ",IF(AND(D44="Amina",OR(E44="De-Novo Merge",E44="Assisted Merge")),A44&amp;"_SA_AZ",IF(AND(D44="Perry",OR(E44="Manual",E44="Assisted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f>
        <v>2017-06-28_G-022_MW</v>
      </c>
      <c r="G44" s="89">
        <v>42950</v>
      </c>
      <c r="H44" s="89" t="s">
        <v>51</v>
      </c>
      <c r="I44" s="116" t="s">
        <v>51</v>
      </c>
      <c r="J44" s="87" t="s">
        <v>2</v>
      </c>
      <c r="K44" s="116" t="s">
        <v>2</v>
      </c>
      <c r="L44" s="116" t="s">
        <v>190</v>
      </c>
      <c r="M44" s="4"/>
      <c r="N44" s="121" t="str">
        <f>IF(OR(K44="Untraceable",K44="Incomplete"),"No",IF(K44="Completed","In Progress",""))</f>
        <v>No</v>
      </c>
      <c r="O44" s="116"/>
    </row>
    <row r="45" spans="1:15" x14ac:dyDescent="0.25">
      <c r="A45" s="116"/>
      <c r="B45" s="116"/>
      <c r="C45" s="116"/>
      <c r="D45" s="87"/>
      <c r="E45" s="87"/>
      <c r="F45" s="7" t="str">
        <f>IF(AND(D45="Amina",OR(E45="Manual",E45="Assisted Manual")),A44&amp;"_AZ",IF(AND(D45="Amina",OR(E45="De-Novo Merge",E45="Assisted Merge")),A44&amp;"_SA_AZ",IF(AND(D45="Perry",OR(E45="Manual",E45="Assisted Manual")),A44&amp;"_PB",IF(AND(D45="Perry",OR(E45="De-Novo Merge",E45="Assisted Merge")),A44&amp;"_SA_PB",IF(AND(D45="Gina",OR(E45="Manual",E45="Assisted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f>
        <v/>
      </c>
      <c r="G45" s="89"/>
      <c r="H45" s="89"/>
      <c r="I45" s="116"/>
      <c r="J45" s="87" t="str">
        <f>IF(AND(NOT(OR(G45="",G45="Ø")),H45=""),"In Progress",IF(AND(NOT(OR(H45="Ø",H45="")),NOT(OR(G45="Ø",G45=""))),"Completed",IF(AND(NOT(A44=""),NOT(OR(D45="",D45="???")),G45=""),"Waiting",IF(D45="???","Waiting",""))))</f>
        <v/>
      </c>
      <c r="K45" s="116"/>
      <c r="L45" s="116"/>
      <c r="M45" s="4"/>
      <c r="N45" s="121"/>
      <c r="O45" s="116"/>
    </row>
    <row r="46" spans="1:15" x14ac:dyDescent="0.25">
      <c r="A46" s="122" t="s">
        <v>2199</v>
      </c>
      <c r="B46" s="117" t="s">
        <v>2200</v>
      </c>
      <c r="C46" s="116" t="s">
        <v>2161</v>
      </c>
      <c r="D46" s="87" t="s">
        <v>161</v>
      </c>
      <c r="E46" s="87" t="s">
        <v>24</v>
      </c>
      <c r="F46" s="7" t="str">
        <f>IF(AND(D46="Amina",OR(E46="Manual",E46="Assisted Manual")),A46&amp;"_AZ",IF(AND(D46="Amina",OR(E46="De-Novo Merge",E46="Assisted Merge")),A46&amp;"_SA_AZ",IF(AND(D46="Perry",OR(E46="Manual",E46="Assisted Manual")),A46&amp;"_PB",IF(AND(D46="Perry",OR(E46="De-Novo Merge",E46="Assisted Merge")),A46&amp;"_SA_PB",IF(AND(D46="Gina",OR(E46="Manual",E46="Assisted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f>
        <v>2017-06-28_G-023_BD</v>
      </c>
      <c r="G46" s="89">
        <v>42955</v>
      </c>
      <c r="H46" s="89" t="s">
        <v>51</v>
      </c>
      <c r="I46" s="116" t="s">
        <v>51</v>
      </c>
      <c r="J46" s="87" t="s">
        <v>2</v>
      </c>
      <c r="K46" s="116" t="s">
        <v>2</v>
      </c>
      <c r="L46" s="116" t="s">
        <v>190</v>
      </c>
      <c r="M46" s="4" t="s">
        <v>2201</v>
      </c>
      <c r="N46" s="121" t="str">
        <f>IF(OR(K46="Untraceable",K46="Incomplete"),"No",IF(K46="Completed","In Progress",""))</f>
        <v>No</v>
      </c>
      <c r="O46" s="116"/>
    </row>
    <row r="47" spans="1:15" x14ac:dyDescent="0.25">
      <c r="A47" s="116"/>
      <c r="B47" s="116"/>
      <c r="C47" s="116"/>
      <c r="D47" s="87"/>
      <c r="E47" s="87"/>
      <c r="F47" s="7" t="str">
        <f>IF(AND(D47="Amina",OR(E47="Manual",E47="Assisted Manual")),A46&amp;"_AZ",IF(AND(D47="Amina",OR(E47="De-Novo Merge",E47="Assisted Merge")),A46&amp;"_SA_AZ",IF(AND(D47="Perry",OR(E47="Manual",E47="Assisted Manual")),A46&amp;"_PB",IF(AND(D47="Perry",OR(E47="De-Novo Merge",E47="Assisted Merge")),A46&amp;"_SA_PB",IF(AND(D47="Gina",OR(E47="Manual",E47="Assisted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f>
        <v/>
      </c>
      <c r="G47" s="89"/>
      <c r="H47" s="89"/>
      <c r="I47" s="116"/>
      <c r="J47" s="87" t="str">
        <f>IF(AND(NOT(OR(G47="",G47="Ø")),H47=""),"In Progress",IF(AND(NOT(OR(H47="Ø",H47="")),NOT(OR(G47="Ø",G47=""))),"Completed",IF(AND(NOT(A46=""),NOT(OR(D47="",D47="???")),G47=""),"Waiting",IF(D47="???","Waiting",""))))</f>
        <v/>
      </c>
      <c r="K47" s="116"/>
      <c r="L47" s="116"/>
      <c r="M47" s="4"/>
      <c r="N47" s="121"/>
      <c r="O47" s="116"/>
    </row>
    <row r="48" spans="1:15" x14ac:dyDescent="0.25">
      <c r="A48" s="122" t="s">
        <v>2202</v>
      </c>
      <c r="B48" s="117" t="s">
        <v>2203</v>
      </c>
      <c r="C48" s="116" t="s">
        <v>2161</v>
      </c>
      <c r="D48" s="87" t="s">
        <v>161</v>
      </c>
      <c r="E48" s="87" t="s">
        <v>24</v>
      </c>
      <c r="F48" s="7" t="str">
        <f>IF(AND(D48="Amina",OR(E48="Manual",E48="Assisted Manual")),A48&amp;"_AZ",IF(AND(D48="Amina",OR(E48="De-Novo Merge",E48="Assisted Merge")),A48&amp;"_SA_AZ",IF(AND(D48="Perry",OR(E48="Manual",E48="Assisted Manual")),A48&amp;"_PB",IF(AND(D48="Perry",OR(E48="De-Novo Merge",E48="Assisted Merge")),A48&amp;"_SA_PB",IF(AND(D48="Gina",OR(E48="Manual",E48="Assisted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f>
        <v>2017-06-28_G-024_BD</v>
      </c>
      <c r="G48" s="89">
        <v>42953</v>
      </c>
      <c r="H48" s="89">
        <v>42953</v>
      </c>
      <c r="I48" s="118">
        <v>42986</v>
      </c>
      <c r="J48" s="87" t="str">
        <f>IF(AND(NOT(OR(G48="",G48="Ø")),H48=""),"In Progress",IF(AND(NOT(OR(H48="Ø",H48="")),NOT(OR(G48="Ø",G48=""))),"Completed",IF(AND(NOT(A48=""),NOT(OR(D48="",D48="???")),G48=""),"Waiting",IF(D48="???","Waiting",""))))</f>
        <v>Completed</v>
      </c>
      <c r="K48" s="116" t="str">
        <f>IF(AND(NOT(OR(H48="Ø",H48="")),I48="Split"),"In Progress",IF(AND(NOT(OR(H48="Ø",H48="")),I48="Needs to be Split"),"Waiting",IF(AND(J48="Review",J49="Review"),"Review",IF(OR(AND(J48="Review",J49="Incomplete"),AND(J48="Incomplete",J49="Review")),"Review",IF(OR(AND(J48="Untraceable",J49="Review"),AND(J48="Review",J49="Untraceable")),"Review",IF(OR(AND(J48="Review",J49="Completed"),AND(J48="Completed",J49="Review")),"Review",IF(OR(AND(J48="Other",J49="Review"),AND(J48="Review",J49="Other")),"Review",IF(OR(AND(J48="Other",J49="Incomplete"),AND(J48="Incomplete",J49="Other")),"Review",IF(OR(AND(J48="Other",J49="Untraceable"),AND(J48="Untraceable",J49="Other")),"Review",IF(OR(AND(J48="Other",J49="Completed"),AND(J48="Completed",J49="Other")),"Review",IF(AND(J48="Waiting",J49="Waiting"),"Waiting",IF(OR(AND(J48="Review",J49="Waiting"),AND(J48="Waiting",J49="Review")),"Waiting",IF(OR(AND(J48="Other",J49="Waiting"),AND(J48="Waiting",J49="Other")),"Waiting",IF(OR(AND(J48="Incomplete",J49="Waiting"),AND(J48="Waiting",J49="Incomplete")),"Waiting",IF(OR(AND(J48="Completed",J49="Waiting"),AND(J48="Waiting",J49="Completed")),"Waiting",IF(OR(J48="In Progress",J49="In Progress"),"In Progress",IF(OR(AND(J48="Completed",J49="Untraceable"),AND(J48="Untraceable",J49="Completed")),"Review",IF(OR(AND(J48="Completed",J49="Incomplete"),AND(J48="Incomplete",J49="Completed")),"Review",IF(OR(AND(J48="Incomplete",J49="Untraceable"),AND(J48="Untraceable",J49="Incomplete")),"Untraceable",IF(AND(NOT(OR(H48="Ø",H48="")),NOT(OR(H49="Ø",H49="")),I48=""),"In Progress",IF(AND(J48="Untraceable",J49="Untraceable"),"Untraceable",IF(AND(NOT(OR(H48="Ø",H48="")),NOT(OR(H49="Ø",H49="")),NOT(OR(I48="Ø",I48="",I48="Split",I48="Needs to be Split"))),"Completed",IF(AND(J48="Incomplete",J49="Incomplete"),"Incomplete",IF(AND(J48="Other",J49="Other"),"Review",IF(AND(J48="Untraceable",J49=""),"Untraceable","")))))))))))))))))))))))))</f>
        <v>Completed</v>
      </c>
      <c r="L48" s="116" t="s">
        <v>0</v>
      </c>
      <c r="M48" s="4" t="s">
        <v>2204</v>
      </c>
      <c r="N48" s="121" t="s">
        <v>25</v>
      </c>
      <c r="O48" s="116" t="s">
        <v>2205</v>
      </c>
    </row>
    <row r="49" spans="1:15" x14ac:dyDescent="0.25">
      <c r="A49" s="116"/>
      <c r="B49" s="116"/>
      <c r="C49" s="116"/>
      <c r="D49" s="87" t="s">
        <v>27</v>
      </c>
      <c r="E49" s="87" t="s">
        <v>1512</v>
      </c>
      <c r="F49" s="7" t="str">
        <f>IF(AND(D49="Amina",OR(E49="Manual",E49="Assisted Manual")),A48&amp;"_AZ",IF(AND(D49="Amina",OR(E49="De-Novo Merge",E49="Assisted Merge")),A48&amp;"_SA_AZ",IF(AND(D49="Perry",OR(E49="Manual",E49="Assisted Manual")),A48&amp;"_PB",IF(AND(D49="Perry",OR(E49="De-Novo Merge",E49="Assisted Merge")),A48&amp;"_SA_PB",IF(AND(D49="Gina",OR(E49="Manual",E49="Assisted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f>
        <v>2017-06-28_G-024_GB</v>
      </c>
      <c r="G49" s="89">
        <v>42977</v>
      </c>
      <c r="H49" s="89">
        <v>42985</v>
      </c>
      <c r="I49" s="116"/>
      <c r="J49" s="87" t="str">
        <f>IF(AND(NOT(OR(G49="",G49="Ø")),H49=""),"In Progress",IF(AND(NOT(OR(H49="Ø",H49="")),NOT(OR(G49="Ø",G49=""))),"Completed",IF(AND(NOT(A48=""),NOT(OR(D49="",D49="???")),G49=""),"Waiting",IF(D49="???","Waiting",""))))</f>
        <v>Completed</v>
      </c>
      <c r="K49" s="116"/>
      <c r="L49" s="116"/>
      <c r="M49" s="4" t="s">
        <v>2206</v>
      </c>
      <c r="N49" s="121"/>
      <c r="O49" s="116"/>
    </row>
    <row r="50" spans="1:15" x14ac:dyDescent="0.25">
      <c r="A50" s="122" t="s">
        <v>2207</v>
      </c>
      <c r="B50" s="117" t="s">
        <v>2208</v>
      </c>
      <c r="C50" s="116" t="s">
        <v>2161</v>
      </c>
      <c r="D50" s="87" t="s">
        <v>187</v>
      </c>
      <c r="E50" s="87" t="s">
        <v>24</v>
      </c>
      <c r="F50" s="7" t="s">
        <v>2209</v>
      </c>
      <c r="G50" s="89">
        <v>42950</v>
      </c>
      <c r="H50" s="89">
        <v>42951</v>
      </c>
      <c r="I50" s="118">
        <v>42986</v>
      </c>
      <c r="J50" s="87" t="str">
        <f>IF(AND(NOT(OR(G50="",G50="Ø")),H50=""),"In Progress",IF(AND(NOT(OR(H50="Ø",H50="")),NOT(OR(G50="Ø",G50=""))),"Completed",IF(AND(NOT(A50=""),NOT(OR(D50="",D50="???")),G50=""),"Waiting",IF(D50="???","Waiting",""))))</f>
        <v>Completed</v>
      </c>
      <c r="K50" s="116" t="s">
        <v>0</v>
      </c>
      <c r="L50" s="116" t="s">
        <v>0</v>
      </c>
      <c r="M50" s="4" t="s">
        <v>2210</v>
      </c>
      <c r="N50" s="121" t="s">
        <v>25</v>
      </c>
      <c r="O50" s="116" t="s">
        <v>2211</v>
      </c>
    </row>
    <row r="51" spans="1:15" x14ac:dyDescent="0.25">
      <c r="A51" s="116"/>
      <c r="B51" s="116"/>
      <c r="C51" s="116"/>
      <c r="D51" s="87" t="s">
        <v>161</v>
      </c>
      <c r="E51" s="87" t="s">
        <v>1512</v>
      </c>
      <c r="F51" s="7" t="str">
        <f>IF(AND(D51="Amina",OR(E51="Manual",E51="Assisted Manual")),A50&amp;"_AZ",IF(AND(D51="Amina",OR(E51="De-Novo Merge",E51="Assisted Merge")),A50&amp;"_SA_AZ",IF(AND(D51="Perry",OR(E51="Manual",E51="Assisted Manual")),A50&amp;"_PB",IF(AND(D51="Perry",OR(E51="De-Novo Merge",E51="Assisted Merge")),A50&amp;"_SA_PB",IF(AND(D51="Gina",OR(E51="Manual",E51="Assisted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f>
        <v>2017-06-28_G-025_BD</v>
      </c>
      <c r="G51" s="89">
        <v>42985</v>
      </c>
      <c r="H51" s="89">
        <v>42986</v>
      </c>
      <c r="I51" s="116"/>
      <c r="J51" s="87" t="str">
        <f>IF(AND(NOT(OR(G51="",G51="Ø")),H51=""),"In Progress",IF(AND(NOT(OR(H51="Ø",H51="")),NOT(OR(G51="Ø",G51=""))),"Completed",IF(AND(NOT(A50=""),NOT(OR(D51="",D51="???")),G51=""),"Waiting",IF(D51="???","Waiting",""))))</f>
        <v>Completed</v>
      </c>
      <c r="K51" s="116"/>
      <c r="L51" s="116"/>
      <c r="M51" s="4" t="s">
        <v>2212</v>
      </c>
      <c r="N51" s="121"/>
      <c r="O51" s="116"/>
    </row>
    <row r="52" spans="1:15" x14ac:dyDescent="0.25">
      <c r="A52" s="122" t="s">
        <v>2213</v>
      </c>
      <c r="B52" s="117" t="s">
        <v>2214</v>
      </c>
      <c r="C52" s="116" t="s">
        <v>2022</v>
      </c>
      <c r="D52" s="87" t="s">
        <v>23</v>
      </c>
      <c r="E52" s="87" t="s">
        <v>24</v>
      </c>
      <c r="F52" s="7" t="str">
        <f>IF(AND(D52="Amina",OR(E52="Manual",E52="Assisted Manual")),A52&amp;"_AZ",IF(AND(D52="Amina",OR(E52="De-Novo Merge",E52="Assisted Merge")),A52&amp;"_SA_AZ",IF(AND(D52="Perry",OR(E52="Manual",E52="Assisted Manual")),A52&amp;"_PB",IF(AND(D52="Perry",OR(E52="De-Novo Merge",E52="Assisted Merge")),A52&amp;"_SA_PB",IF(AND(D52="Gina",OR(E52="Manual",E52="Assisted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f>
        <v>2017-06-28_G-026_CA</v>
      </c>
      <c r="G52" s="89">
        <v>42951</v>
      </c>
      <c r="H52" s="89">
        <v>42955</v>
      </c>
      <c r="I52" s="118">
        <v>42993</v>
      </c>
      <c r="J52" s="87" t="str">
        <f>IF(AND(NOT(OR(G52="",G52="Ø")),H52=""),"In Progress",IF(AND(NOT(OR(H52="Ø",H52="")),NOT(OR(G52="Ø",G52=""))),"Completed",IF(AND(NOT(A52=""),NOT(OR(D52="",D52="???")),G52=""),"Waiting",IF(D52="???","Waiting",""))))</f>
        <v>Completed</v>
      </c>
      <c r="K52" s="116" t="str">
        <f>IF(AND(NOT(OR(H52="Ø",H52="")),I52="Split"),"In Progress",IF(AND(NOT(OR(H52="Ø",H52="")),I52="Needs to be Split"),"Waiting",IF(AND(J52="Review",J53="Review"),"Review",IF(OR(AND(J52="Review",J53="Incomplete"),AND(J52="Incomplete",J53="Review")),"Review",IF(OR(AND(J52="Untraceable",J53="Review"),AND(J52="Review",J53="Untraceable")),"Review",IF(OR(AND(J52="Review",J53="Completed"),AND(J52="Completed",J53="Review")),"Review",IF(OR(AND(J52="Other",J53="Review"),AND(J52="Review",J53="Other")),"Review",IF(OR(AND(J52="Other",J53="Incomplete"),AND(J52="Incomplete",J53="Other")),"Review",IF(OR(AND(J52="Other",J53="Untraceable"),AND(J52="Untraceable",J53="Other")),"Review",IF(OR(AND(J52="Other",J53="Completed"),AND(J52="Completed",J53="Other")),"Review",IF(AND(J52="Waiting",J53="Waiting"),"Waiting",IF(OR(AND(J52="Review",J53="Waiting"),AND(J52="Waiting",J53="Review")),"Waiting",IF(OR(AND(J52="Other",J53="Waiting"),AND(J52="Waiting",J53="Other")),"Waiting",IF(OR(AND(J52="Incomplete",J53="Waiting"),AND(J52="Waiting",J53="Incomplete")),"Waiting",IF(OR(AND(J52="Completed",J53="Waiting"),AND(J52="Waiting",J53="Completed")),"Waiting",IF(OR(J52="In Progress",J53="In Progress"),"In Progress",IF(OR(AND(J52="Completed",J53="Untraceable"),AND(J52="Untraceable",J53="Completed")),"Review",IF(OR(AND(J52="Completed",J53="Incomplete"),AND(J52="Incomplete",J53="Completed")),"Review",IF(OR(AND(J52="Incomplete",J53="Untraceable"),AND(J52="Untraceable",J53="Incomplete")),"Untraceable",IF(AND(NOT(OR(H52="Ø",H52="")),NOT(OR(H53="Ø",H53="")),I52=""),"In Progress",IF(AND(J52="Untraceable",J53="Untraceable"),"Untraceable",IF(AND(NOT(OR(H52="Ø",H52="")),NOT(OR(H53="Ø",H53="")),NOT(OR(I52="Ø",I52="",I52="Split",I52="Needs to be Split"))),"Completed",IF(AND(J52="Incomplete",J53="Incomplete"),"Incomplete",IF(AND(J52="Other",J53="Other"),"Review",IF(AND(J52="Untraceable",J53=""),"Untraceable","")))))))))))))))))))))))))</f>
        <v>Completed</v>
      </c>
      <c r="L52" s="116" t="s">
        <v>0</v>
      </c>
      <c r="M52" s="4" t="s">
        <v>2215</v>
      </c>
      <c r="N52" s="121" t="s">
        <v>25</v>
      </c>
      <c r="O52" s="116" t="s">
        <v>2216</v>
      </c>
    </row>
    <row r="53" spans="1:15" x14ac:dyDescent="0.25">
      <c r="A53" s="116"/>
      <c r="B53" s="116"/>
      <c r="C53" s="116"/>
      <c r="D53" s="87" t="s">
        <v>113</v>
      </c>
      <c r="E53" s="87" t="s">
        <v>1379</v>
      </c>
      <c r="F53" s="7" t="str">
        <f>IF(AND(D53="Amina",OR(E53="Manual",E53="Assisted Manual")),A52&amp;"_AZ",IF(AND(D53="Amina",OR(E53="De-Novo Merge",E53="Assisted Merge")),A52&amp;"_SA_AZ",IF(AND(D53="Perry",OR(E53="Manual",E53="Assisted Manual")),A52&amp;"_PB",IF(AND(D53="Perry",OR(E53="De-Novo Merge",E53="Assisted Merge")),A52&amp;"_SA_PB",IF(AND(D53="Gina",OR(E53="Manual",E53="Assisted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f>
        <v>2017-06-28_G-026_SA_DR</v>
      </c>
      <c r="G53" s="89">
        <v>42984</v>
      </c>
      <c r="H53" s="89">
        <v>42991</v>
      </c>
      <c r="I53" s="116"/>
      <c r="J53" s="87" t="str">
        <f>IF(AND(NOT(OR(G53="",G53="Ø")),H53=""),"In Progress",IF(AND(NOT(OR(H53="Ø",H53="")),NOT(OR(G53="Ø",G53=""))),"Completed",IF(AND(NOT(A52=""),NOT(OR(D53="",D53="???")),G53=""),"Waiting",IF(D53="???","Waiting",""))))</f>
        <v>Completed</v>
      </c>
      <c r="K53" s="116"/>
      <c r="L53" s="116"/>
      <c r="M53" s="4" t="s">
        <v>2217</v>
      </c>
      <c r="N53" s="121"/>
      <c r="O53" s="116"/>
    </row>
    <row r="54" spans="1:15" x14ac:dyDescent="0.25">
      <c r="A54" s="122" t="s">
        <v>2218</v>
      </c>
      <c r="B54" s="117" t="s">
        <v>2219</v>
      </c>
      <c r="C54" s="116" t="s">
        <v>544</v>
      </c>
      <c r="D54" s="87" t="s">
        <v>113</v>
      </c>
      <c r="E54" s="87" t="s">
        <v>24</v>
      </c>
      <c r="F54" s="7" t="str">
        <f>IF(AND(D54="Amina",OR(E54="Manual",E54="Assisted Manual")),A54&amp;"_AZ",IF(AND(D54="Amina",OR(E54="De-Novo Merge",E54="Assisted Merge")),A54&amp;"_SA_AZ",IF(AND(D54="Perry",OR(E54="Manual",E54="Assisted Manual")),A54&amp;"_PB",IF(AND(D54="Perry",OR(E54="De-Novo Merge",E54="Assisted Merge")),A54&amp;"_SA_PB",IF(AND(D54="Gina",OR(E54="Manual",E54="Assisted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f>
        <v>2017-06-28_G-027_DR</v>
      </c>
      <c r="G54" s="89">
        <v>42951</v>
      </c>
      <c r="H54" s="89">
        <v>42954</v>
      </c>
      <c r="I54" s="118">
        <v>42992</v>
      </c>
      <c r="J54" s="87" t="str">
        <f>IF(AND(NOT(OR(G54="",G54="Ø")),H54=""),"In Progress",IF(AND(NOT(OR(H54="Ø",H54="")),NOT(OR(G54="Ø",G54=""))),"Completed",IF(AND(NOT(A54=""),NOT(OR(D54="",D54="???")),G54=""),"Waiting",IF(D54="???","Waiting",""))))</f>
        <v>Completed</v>
      </c>
      <c r="K54" s="116" t="str">
        <f>IF(AND(NOT(OR(H54="Ø",H54="")),I54="Split"),"In Progress",IF(AND(NOT(OR(H54="Ø",H54="")),I54="Needs to be Split"),"Waiting",IF(AND(J54="Review",J55="Review"),"Review",IF(OR(AND(J54="Review",J55="Incomplete"),AND(J54="Incomplete",J55="Review")),"Review",IF(OR(AND(J54="Untraceable",J55="Review"),AND(J54="Review",J55="Untraceable")),"Review",IF(OR(AND(J54="Review",J55="Completed"),AND(J54="Completed",J55="Review")),"Review",IF(OR(AND(J54="Other",J55="Review"),AND(J54="Review",J55="Other")),"Review",IF(OR(AND(J54="Other",J55="Incomplete"),AND(J54="Incomplete",J55="Other")),"Review",IF(OR(AND(J54="Other",J55="Untraceable"),AND(J54="Untraceable",J55="Other")),"Review",IF(OR(AND(J54="Other",J55="Completed"),AND(J54="Completed",J55="Other")),"Review",IF(AND(J54="Waiting",J55="Waiting"),"Waiting",IF(OR(AND(J54="Review",J55="Waiting"),AND(J54="Waiting",J55="Review")),"Waiting",IF(OR(AND(J54="Other",J55="Waiting"),AND(J54="Waiting",J55="Other")),"Waiting",IF(OR(AND(J54="Incomplete",J55="Waiting"),AND(J54="Waiting",J55="Incomplete")),"Waiting",IF(OR(AND(J54="Completed",J55="Waiting"),AND(J54="Waiting",J55="Completed")),"Waiting",IF(OR(J54="In Progress",J55="In Progress"),"In Progress",IF(OR(AND(J54="Completed",J55="Untraceable"),AND(J54="Untraceable",J55="Completed")),"Review",IF(OR(AND(J54="Completed",J55="Incomplete"),AND(J54="Incomplete",J55="Completed")),"Review",IF(OR(AND(J54="Incomplete",J55="Untraceable"),AND(J54="Untraceable",J55="Incomplete")),"Untraceable",IF(AND(NOT(OR(H54="Ø",H54="")),NOT(OR(H55="Ø",H55="")),I54=""),"In Progress",IF(AND(J54="Untraceable",J55="Untraceable"),"Untraceable",IF(AND(NOT(OR(H54="Ø",H54="")),NOT(OR(H55="Ø",H55="")),NOT(OR(I54="Ø",I54="",I54="Split",I54="Needs to be Split"))),"Completed",IF(AND(J54="Incomplete",J55="Incomplete"),"Incomplete",IF(AND(J54="Other",J55="Other"),"Review",IF(AND(J54="Untraceable",J55=""),"Untraceable","")))))))))))))))))))))))))</f>
        <v>Completed</v>
      </c>
      <c r="L54" s="116" t="s">
        <v>0</v>
      </c>
      <c r="M54" s="4" t="s">
        <v>2220</v>
      </c>
      <c r="N54" s="121" t="s">
        <v>25</v>
      </c>
      <c r="O54" s="116" t="s">
        <v>2221</v>
      </c>
    </row>
    <row r="55" spans="1:15" x14ac:dyDescent="0.25">
      <c r="A55" s="116"/>
      <c r="B55" s="116"/>
      <c r="C55" s="116"/>
      <c r="D55" s="87" t="s">
        <v>187</v>
      </c>
      <c r="E55" s="87" t="s">
        <v>1379</v>
      </c>
      <c r="F55" s="7" t="str">
        <f>IF(AND(D55="Amina",OR(E55="Manual",E55="Assisted Manual")),A54&amp;"_AZ",IF(AND(D55="Amina",OR(E55="De-Novo Merge",E55="Assisted Merge")),A54&amp;"_SA_AZ",IF(AND(D55="Perry",OR(E55="Manual",E55="Assisted Manual")),A54&amp;"_PB",IF(AND(D55="Perry",OR(E55="De-Novo Merge",E55="Assisted Merge")),A54&amp;"_SA_PB",IF(AND(D55="Gina",OR(E55="Manual",E55="Assisted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f>
        <v>2017-06-28_G-027_SA_MW</v>
      </c>
      <c r="G55" s="89">
        <v>42977</v>
      </c>
      <c r="H55" s="89">
        <v>42978</v>
      </c>
      <c r="I55" s="116"/>
      <c r="J55" s="87" t="str">
        <f>IF(AND(NOT(OR(G55="",G55="Ø")),H55=""),"In Progress",IF(AND(NOT(OR(H55="Ø",H55="")),NOT(OR(G55="Ø",G55=""))),"Completed",IF(AND(NOT(A54=""),NOT(OR(D55="",D55="???")),G55=""),"Waiting",IF(D55="???","Waiting",""))))</f>
        <v>Completed</v>
      </c>
      <c r="K55" s="116"/>
      <c r="L55" s="116"/>
      <c r="M55" s="4"/>
      <c r="N55" s="121"/>
      <c r="O55" s="116"/>
    </row>
    <row r="56" spans="1:15" x14ac:dyDescent="0.25">
      <c r="A56" s="174" t="s">
        <v>2222</v>
      </c>
      <c r="B56" s="117" t="s">
        <v>2223</v>
      </c>
      <c r="C56" s="116" t="s">
        <v>544</v>
      </c>
      <c r="D56" s="87" t="s">
        <v>187</v>
      </c>
      <c r="E56" s="87" t="s">
        <v>24</v>
      </c>
      <c r="F56" s="7" t="str">
        <f>IF(AND(D56="Amina",OR(E56="Manual",E56="Assisted Manual")),A56&amp;"_AZ",IF(AND(D56="Amina",OR(E56="De-Novo Merge",E56="Assisted Merge")),A56&amp;"_SA_AZ",IF(AND(D56="Perry",OR(E56="Manual",E56="Assisted Manual")),A56&amp;"_PB",IF(AND(D56="Perry",OR(E56="De-Novo Merge",E56="Assisted Merge")),A56&amp;"_SA_PB",IF(AND(D56="Gina",OR(E56="Manual",E56="Assisted Manual")),A56&amp;"_GB",IF(AND(D56="Gina",OR(E56="De-Novo Merge",E56="Assisted Merge")),A56&amp;"_SA_GB",IF(AND(D56="Cameron",OR(E56="Manual",E56="Assisted Manual")),A56&amp;"_CA",IF(AND(D56="Cameron",OR(E56="De-Novo Merge",E56="Assisted Merge")),A56&amp;"_SA_CA",IF(AND(D56="Bruno",OR(E56="Manual",E56="Assisted Manual")),A56&amp;"_BD",IF(AND(D56="Bruno",OR(E56="De-Novo Merge",E56="Assisted Merge")),A56&amp;"_SA_BD",IF(AND(D56="Daniel",OR(E56="Manual",E56="Assisted Manual")),A56&amp;"_DR",IF(AND(D56="Daniel",OR(E56="De-Novo Merge",E56="Assisted Merge")),A56&amp;"_SA_DR",IF(AND(D56="Monet",OR(E56="Manual",E56="Assisted Manual")),A56&amp;"_MW",IF(AND(D56="Monet",OR(E56="De-Novo Merge",E56="Assisted Merge")),A56&amp;"_SA_MW",""))))))))))))))</f>
        <v>2017-06-28_G-028_MW</v>
      </c>
      <c r="G56" s="89">
        <v>42951</v>
      </c>
      <c r="H56" s="89" t="s">
        <v>51</v>
      </c>
      <c r="I56" s="116" t="s">
        <v>51</v>
      </c>
      <c r="J56" s="87" t="s">
        <v>2</v>
      </c>
      <c r="K56" s="116" t="s">
        <v>2</v>
      </c>
      <c r="L56" s="116" t="s">
        <v>190</v>
      </c>
      <c r="M56" s="4" t="s">
        <v>2224</v>
      </c>
      <c r="N56" s="121" t="str">
        <f>IF(OR(K56="Untraceable",K56="Incomplete"),"No",IF(K56="Completed","In Progress",""))</f>
        <v>No</v>
      </c>
      <c r="O56" s="116"/>
    </row>
    <row r="57" spans="1:15" x14ac:dyDescent="0.25">
      <c r="A57" s="168"/>
      <c r="B57" s="116"/>
      <c r="C57" s="116"/>
      <c r="D57" s="87"/>
      <c r="E57" s="87"/>
      <c r="F57" s="7" t="str">
        <f>IF(AND(D57="Amina",OR(E57="Manual",E57="Assisted Manual")),A56&amp;"_AZ",IF(AND(D57="Amina",OR(E57="De-Novo Merge",E57="Assisted Merge")),A56&amp;"_SA_AZ",IF(AND(D57="Perry",OR(E57="Manual",E57="Assisted Manual")),A56&amp;"_PB",IF(AND(D57="Perry",OR(E57="De-Novo Merge",E57="Assisted Merge")),A56&amp;"_SA_PB",IF(AND(D57="Gina",OR(E57="Manual",E57="Assisted Manual")),A56&amp;"_GB",IF(AND(D57="Gina",OR(E57="De-Novo Merge",E57="Assisted Merge")),A56&amp;"_SA_GB",IF(AND(D57="Cameron",OR(E57="Manual",E57="Assisted Manual")),A56&amp;"_CA",IF(AND(D57="Cameron",OR(E57="De-Novo Merge",E57="Assisted Merge")),A56&amp;"_SA_CA",IF(AND(D57="Bruno",OR(E57="Manual",E57="Assisted Manual")),A56&amp;"_BD",IF(AND(D57="Bruno",OR(E57="De-Novo Merge",E57="Assisted Merge")),A56&amp;"_SA_BD",IF(AND(D57="Daniel",OR(E57="Manual",E57="Assisted Manual")),A56&amp;"_DR",IF(AND(D57="Daniel",OR(E57="De-Novo Merge",E57="Assisted Merge")),A56&amp;"_SA_DR",IF(AND(D57="Monet",OR(E57="Manual",E57="Assisted Manual")),A56&amp;"_MW",IF(AND(D57="Monet",OR(E57="De-Novo Merge",E57="Assisted Merge")),A56&amp;"_SA_MW",""))))))))))))))</f>
        <v/>
      </c>
      <c r="G57" s="89"/>
      <c r="H57" s="89"/>
      <c r="I57" s="116"/>
      <c r="J57" s="87" t="str">
        <f>IF(AND(NOT(OR(G57="",G57="Ø")),H57=""),"In Progress",IF(AND(NOT(OR(H57="Ø",H57="")),NOT(OR(G57="Ø",G57=""))),"Completed",IF(AND(NOT(A56=""),NOT(OR(D57="",D57="???")),G57=""),"Waiting",IF(D57="???","Waiting",""))))</f>
        <v/>
      </c>
      <c r="K57" s="116"/>
      <c r="L57" s="116"/>
      <c r="M57" s="4"/>
      <c r="N57" s="121"/>
      <c r="O57" s="116"/>
    </row>
    <row r="58" spans="1:15" x14ac:dyDescent="0.25">
      <c r="A58" s="174" t="s">
        <v>2225</v>
      </c>
      <c r="B58" s="117" t="s">
        <v>2226</v>
      </c>
      <c r="C58" s="116" t="s">
        <v>2022</v>
      </c>
      <c r="D58" s="87" t="s">
        <v>187</v>
      </c>
      <c r="E58" s="87" t="s">
        <v>24</v>
      </c>
      <c r="F58" s="7" t="str">
        <f>IF(AND(D58="Amina",OR(E58="Manual",E58="Assisted Manual")),A58&amp;"_AZ",IF(AND(D58="Amina",OR(E58="De-Novo Merge",E58="Assisted Merge")),A58&amp;"_SA_AZ",IF(AND(D58="Perry",OR(E58="Manual",E58="Assisted Manual")),A58&amp;"_PB",IF(AND(D58="Perry",OR(E58="De-Novo Merge",E58="Assisted Merge")),A58&amp;"_SA_PB",IF(AND(D58="Gina",OR(E58="Manual",E58="Assisted Manual")),A58&amp;"_GB",IF(AND(D58="Gina",OR(E58="De-Novo Merge",E58="Assisted Merge")),A58&amp;"_SA_GB",IF(AND(D58="Cameron",OR(E58="Manual",E58="Assisted Manual")),A58&amp;"_CA",IF(AND(D58="Cameron",OR(E58="De-Novo Merge",E58="Assisted Merge")),A58&amp;"_SA_CA",IF(AND(D58="Bruno",OR(E58="Manual",E58="Assisted Manual")),A58&amp;"_BD",IF(AND(D58="Bruno",OR(E58="De-Novo Merge",E58="Assisted Merge")),A58&amp;"_SA_BD",IF(AND(D58="Daniel",OR(E58="Manual",E58="Assisted Manual")),A58&amp;"_DR",IF(AND(D58="Daniel",OR(E58="De-Novo Merge",E58="Assisted Merge")),A58&amp;"_SA_DR",IF(AND(D58="Monet",OR(E58="Manual",E58="Assisted Manual")),A58&amp;"_MW",IF(AND(D58="Monet",OR(E58="De-Novo Merge",E58="Assisted Merge")),A58&amp;"_SA_MW",""))))))))))))))</f>
        <v>2017-06-28_G-029_MW</v>
      </c>
      <c r="G58" s="89">
        <v>42951</v>
      </c>
      <c r="H58" s="89">
        <v>42955</v>
      </c>
      <c r="I58" s="118">
        <v>42983</v>
      </c>
      <c r="J58" s="87" t="str">
        <f>IF(AND(NOT(OR(G58="",G58="Ø")),H58=""),"In Progress",IF(AND(NOT(OR(H58="Ø",H58="")),NOT(OR(G58="Ø",G58=""))),"Completed",IF(AND(NOT(A58=""),NOT(OR(D58="",D58="???")),G58=""),"Waiting",IF(D58="???","Waiting",""))))</f>
        <v>Completed</v>
      </c>
      <c r="K58" s="116" t="s">
        <v>0</v>
      </c>
      <c r="L58" s="116" t="s">
        <v>0</v>
      </c>
      <c r="M58" s="4" t="s">
        <v>2227</v>
      </c>
      <c r="N58" s="121" t="s">
        <v>25</v>
      </c>
      <c r="O58" s="116" t="s">
        <v>2228</v>
      </c>
    </row>
    <row r="59" spans="1:15" x14ac:dyDescent="0.25">
      <c r="A59" s="168"/>
      <c r="B59" s="116"/>
      <c r="C59" s="116"/>
      <c r="D59" s="87" t="s">
        <v>23</v>
      </c>
      <c r="E59" s="87" t="s">
        <v>1379</v>
      </c>
      <c r="F59" s="7" t="str">
        <f>IF(AND(D59="Amina",OR(E59="Manual",E59="Assisted Manual")),A58&amp;"_AZ",IF(AND(D59="Amina",OR(E59="De-Novo Merge",E59="Assisted Merge")),A58&amp;"_SA_AZ",IF(AND(D59="Perry",OR(E59="Manual",E59="Assisted Manual")),A58&amp;"_PB",IF(AND(D59="Perry",OR(E59="De-Novo Merge",E59="Assisted Merge")),A58&amp;"_SA_PB",IF(AND(D59="Gina",OR(E59="Manual",E59="Assisted Manual")),A58&amp;"_GB",IF(AND(D59="Gina",OR(E59="De-Novo Merge",E59="Assisted Merge")),A58&amp;"_SA_GB",IF(AND(D59="Cameron",OR(E59="Manual",E59="Assisted Manual")),A58&amp;"_CA",IF(AND(D59="Cameron",OR(E59="De-Novo Merge",E59="Assisted Merge")),A58&amp;"_SA_CA",IF(AND(D59="Bruno",OR(E59="Manual",E59="Assisted Manual")),A58&amp;"_BD",IF(AND(D59="Bruno",OR(E59="De-Novo Merge",E59="Assisted Merge")),A58&amp;"_SA_BD",IF(AND(D59="Daniel",OR(E59="Manual",E59="Assisted Manual")),A58&amp;"_DR",IF(AND(D59="Daniel",OR(E59="De-Novo Merge",E59="Assisted Merge")),A58&amp;"_SA_DR",IF(AND(D59="Monet",OR(E59="Manual",E59="Assisted Manual")),A58&amp;"_MW",IF(AND(D59="Monet",OR(E59="De-Novo Merge",E59="Assisted Merge")),A58&amp;"_SA_MW",""))))))))))))))</f>
        <v>2017-06-28_G-029_SA_CA</v>
      </c>
      <c r="G59" s="89">
        <v>42975</v>
      </c>
      <c r="H59" s="89">
        <v>42978</v>
      </c>
      <c r="I59" s="116"/>
      <c r="J59" s="87" t="str">
        <f>IF(AND(NOT(OR(G59="",G59="Ø")),H59=""),"In Progress",IF(AND(NOT(OR(H59="Ø",H59="")),NOT(OR(G59="Ø",G59=""))),"Completed",IF(AND(NOT(A58=""),NOT(OR(D59="",D59="???")),G59=""),"Waiting",IF(D59="???","Waiting",""))))</f>
        <v>Completed</v>
      </c>
      <c r="K59" s="116"/>
      <c r="L59" s="116"/>
      <c r="M59" s="4" t="s">
        <v>2229</v>
      </c>
      <c r="N59" s="121"/>
      <c r="O59" s="116"/>
    </row>
    <row r="60" spans="1:15" x14ac:dyDescent="0.25">
      <c r="A60" s="174" t="s">
        <v>2230</v>
      </c>
      <c r="B60" s="117" t="s">
        <v>2231</v>
      </c>
      <c r="C60" s="116" t="s">
        <v>2161</v>
      </c>
      <c r="D60" s="87" t="s">
        <v>161</v>
      </c>
      <c r="E60" s="87" t="s">
        <v>24</v>
      </c>
      <c r="F60" s="7" t="s">
        <v>2232</v>
      </c>
      <c r="G60" s="89">
        <v>42954</v>
      </c>
      <c r="H60" s="89">
        <v>42955</v>
      </c>
      <c r="I60" s="118">
        <v>42983</v>
      </c>
      <c r="J60" s="87" t="str">
        <f>IF(AND(NOT(OR(G60="",G60="Ø")),H60=""),"In Progress",IF(AND(NOT(OR(H60="Ø",H60="")),NOT(OR(G60="Ø",G60=""))),"Completed",IF(AND(NOT(A60=""),NOT(OR(D60="",D60="???")),G60=""),"Waiting",IF(D60="???","Waiting",""))))</f>
        <v>Completed</v>
      </c>
      <c r="K60" s="116" t="s">
        <v>0</v>
      </c>
      <c r="L60" s="116" t="s">
        <v>0</v>
      </c>
      <c r="M60" s="67" t="s">
        <v>2233</v>
      </c>
      <c r="N60" s="121" t="s">
        <v>25</v>
      </c>
      <c r="O60" s="116" t="s">
        <v>2234</v>
      </c>
    </row>
    <row r="61" spans="1:15" x14ac:dyDescent="0.25">
      <c r="A61" s="168"/>
      <c r="B61" s="116"/>
      <c r="C61" s="116"/>
      <c r="D61" s="87" t="s">
        <v>23</v>
      </c>
      <c r="E61" s="87" t="s">
        <v>1379</v>
      </c>
      <c r="F61" s="7" t="str">
        <f>IF(AND(D61="Amina",OR(E61="Manual",E61="Assisted Manual")),A60&amp;"_AZ",IF(AND(D61="Amina",OR(E61="De-Novo Merge",E61="Assisted Merge")),A60&amp;"_SA_AZ",IF(AND(D61="Perry",OR(E61="Manual",E61="Assisted Manual")),A60&amp;"_PB",IF(AND(D61="Perry",OR(E61="De-Novo Merge",E61="Assisted Merge")),A60&amp;"_SA_PB",IF(AND(D61="Gina",OR(E61="Manual",E61="Assisted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f>
        <v>2017-06-28_G-030_SA_CA</v>
      </c>
      <c r="G61" s="89">
        <v>42979</v>
      </c>
      <c r="H61" s="89">
        <v>42983</v>
      </c>
      <c r="I61" s="116"/>
      <c r="J61" s="87" t="str">
        <f>IF(AND(NOT(OR(G61="",G61="Ø")),H61=""),"In Progress",IF(AND(NOT(OR(H61="Ø",H61="")),NOT(OR(G61="Ø",G61=""))),"Completed",IF(AND(NOT(A60=""),NOT(OR(D61="",D61="???")),G61=""),"Waiting",IF(D61="???","Waiting",""))))</f>
        <v>Completed</v>
      </c>
      <c r="K61" s="116"/>
      <c r="L61" s="116"/>
      <c r="M61" s="4"/>
      <c r="N61" s="121"/>
      <c r="O61" s="116"/>
    </row>
    <row r="62" spans="1:15" x14ac:dyDescent="0.25">
      <c r="A62" s="174" t="s">
        <v>2235</v>
      </c>
      <c r="B62" s="117" t="s">
        <v>2236</v>
      </c>
      <c r="C62" s="116" t="s">
        <v>2022</v>
      </c>
      <c r="D62" s="87" t="s">
        <v>27</v>
      </c>
      <c r="E62" s="87" t="s">
        <v>24</v>
      </c>
      <c r="F62" s="7" t="str">
        <f>IF(AND(D62="Amina",OR(E62="Manual",E62="Assisted Manual")),A62&amp;"_AZ",IF(AND(D62="Amina",OR(E62="De-Novo Merge",E62="Assisted Merge")),A62&amp;"_SA_AZ",IF(AND(D62="Perry",OR(E62="Manual",E62="Assisted Manual")),A62&amp;"_PB",IF(AND(D62="Perry",OR(E62="De-Novo Merge",E62="Assisted Merge")),A62&amp;"_SA_PB",IF(AND(D62="Gina",OR(E62="Manual",E62="Assisted Manual")),A62&amp;"_GB",IF(AND(D62="Gina",OR(E62="De-Novo Merge",E62="Assisted Merge")),A62&amp;"_SA_GB",IF(AND(D62="Cameron",OR(E62="Manual",E62="Assisted Manual")),A62&amp;"_CA",IF(AND(D62="Cameron",OR(E62="De-Novo Merge",E62="Assisted Merge")),A62&amp;"_SA_CA",IF(AND(D62="Bruno",OR(E62="Manual",E62="Assisted Manual")),A62&amp;"_BD",IF(AND(D62="Bruno",OR(E62="De-Novo Merge",E62="Assisted Merge")),A62&amp;"_SA_BD",IF(AND(D62="Daniel",OR(E62="Manual",E62="Assisted Manual")),A62&amp;"_DR",IF(AND(D62="Daniel",OR(E62="De-Novo Merge",E62="Assisted Merge")),A62&amp;"_SA_DR",IF(AND(D62="Monet",OR(E62="Manual",E62="Assisted Manual")),A62&amp;"_MW",IF(AND(D62="Monet",OR(E62="De-Novo Merge",E62="Assisted Merge")),A62&amp;"_SA_MW",""))))))))))))))</f>
        <v>2017-06-28_G-031_GB</v>
      </c>
      <c r="G62" s="89">
        <v>42954</v>
      </c>
      <c r="H62" s="89">
        <v>42957</v>
      </c>
      <c r="I62" s="118">
        <v>42986</v>
      </c>
      <c r="J62" s="87" t="str">
        <f>IF(AND(NOT(OR(G62="",G62="Ø")),H62=""),"In Progress",IF(AND(NOT(OR(H62="Ø",H62="")),NOT(OR(G62="Ø",G62=""))),"Completed",IF(AND(NOT(A62=""),NOT(OR(D62="",D62="???")),G62=""),"Waiting",IF(D62="???","Waiting",""))))</f>
        <v>Completed</v>
      </c>
      <c r="K62" s="116" t="str">
        <f>IF(AND(NOT(OR(H62="Ø",H62="")),I62="Split"),"In Progress",IF(AND(NOT(OR(H62="Ø",H62="")),I62="Needs to be Split"),"Waiting",IF(AND(J62="Review",J63="Review"),"Review",IF(OR(AND(J62="Review",J63="Incomplete"),AND(J62="Incomplete",J63="Review")),"Review",IF(OR(AND(J62="Untraceable",J63="Review"),AND(J62="Review",J63="Untraceable")),"Review",IF(OR(AND(J62="Review",J63="Completed"),AND(J62="Completed",J63="Review")),"Review",IF(OR(AND(J62="Other",J63="Review"),AND(J62="Review",J63="Other")),"Review",IF(OR(AND(J62="Other",J63="Incomplete"),AND(J62="Incomplete",J63="Other")),"Review",IF(OR(AND(J62="Other",J63="Untraceable"),AND(J62="Untraceable",J63="Other")),"Review",IF(OR(AND(J62="Other",J63="Completed"),AND(J62="Completed",J63="Other")),"Review",IF(AND(J62="Waiting",J63="Waiting"),"Waiting",IF(OR(AND(J62="Review",J63="Waiting"),AND(J62="Waiting",J63="Review")),"Waiting",IF(OR(AND(J62="Other",J63="Waiting"),AND(J62="Waiting",J63="Other")),"Waiting",IF(OR(AND(J62="Incomplete",J63="Waiting"),AND(J62="Waiting",J63="Incomplete")),"Waiting",IF(OR(AND(J62="Completed",J63="Waiting"),AND(J62="Waiting",J63="Completed")),"Waiting",IF(OR(J62="In Progress",J63="In Progress"),"In Progress",IF(OR(AND(J62="Completed",J63="Untraceable"),AND(J62="Untraceable",J63="Completed")),"Review",IF(OR(AND(J62="Completed",J63="Incomplete"),AND(J62="Incomplete",J63="Completed")),"Review",IF(OR(AND(J62="Incomplete",J63="Untraceable"),AND(J62="Untraceable",J63="Incomplete")),"Untraceable",IF(AND(NOT(OR(H62="Ø",H62="")),NOT(OR(H63="Ø",H63="")),I62=""),"In Progress",IF(AND(J62="Untraceable",J63="Untraceable"),"Untraceable",IF(AND(NOT(OR(H62="Ø",H62="")),NOT(OR(H63="Ø",H63="")),NOT(OR(I62="Ø",I62="",I62="Split",I62="Needs to be Split"))),"Completed",IF(AND(J62="Incomplete",J63="Incomplete"),"Incomplete",IF(AND(J62="Other",J63="Other"),"Review",IF(AND(J62="Untraceable",J63=""),"Untraceable","")))))))))))))))))))))))))</f>
        <v>Completed</v>
      </c>
      <c r="L62" s="116" t="s">
        <v>0</v>
      </c>
      <c r="M62" s="4" t="s">
        <v>2237</v>
      </c>
      <c r="N62" s="121" t="s">
        <v>25</v>
      </c>
      <c r="O62" s="116" t="s">
        <v>2238</v>
      </c>
    </row>
    <row r="63" spans="1:15" x14ac:dyDescent="0.25">
      <c r="A63" s="168"/>
      <c r="B63" s="116"/>
      <c r="C63" s="116"/>
      <c r="D63" s="87" t="s">
        <v>187</v>
      </c>
      <c r="E63" s="87" t="s">
        <v>1379</v>
      </c>
      <c r="F63" s="7" t="str">
        <f>IF(AND(D63="Amina",OR(E63="Manual",E63="Assisted Manual")),A62&amp;"_AZ",IF(AND(D63="Amina",OR(E63="De-Novo Merge",E63="Assisted Merge")),A62&amp;"_SA_AZ",IF(AND(D63="Perry",OR(E63="Manual",E63="Assisted Manual")),A62&amp;"_PB",IF(AND(D63="Perry",OR(E63="De-Novo Merge",E63="Assisted Merge")),A62&amp;"_SA_PB",IF(AND(D63="Gina",OR(E63="Manual",E63="Assisted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f>
        <v>2017-06-28_G-031_SA_MW</v>
      </c>
      <c r="G63" s="89">
        <v>42976</v>
      </c>
      <c r="H63" s="89">
        <v>42977</v>
      </c>
      <c r="I63" s="116"/>
      <c r="J63" s="87" t="str">
        <f>IF(AND(NOT(OR(G63="",G63="Ø")),H63=""),"In Progress",IF(AND(NOT(OR(H63="Ø",H63="")),NOT(OR(G63="Ø",G63=""))),"Completed",IF(AND(NOT(A62=""),NOT(OR(D63="",D63="???")),G63=""),"Waiting",IF(D63="???","Waiting",""))))</f>
        <v>Completed</v>
      </c>
      <c r="K63" s="116"/>
      <c r="L63" s="116"/>
      <c r="M63" s="4"/>
      <c r="N63" s="121"/>
      <c r="O63" s="116"/>
    </row>
    <row r="64" spans="1:15" x14ac:dyDescent="0.25">
      <c r="A64" s="174" t="s">
        <v>2239</v>
      </c>
      <c r="B64" s="117" t="s">
        <v>2240</v>
      </c>
      <c r="C64" s="116" t="s">
        <v>1001</v>
      </c>
      <c r="D64" s="87" t="s">
        <v>32</v>
      </c>
      <c r="E64" s="87" t="s">
        <v>24</v>
      </c>
      <c r="F64" s="7" t="str">
        <f>IF(AND(D64="Amina",OR(E64="Manual",E64="Assisted Manual")),A64&amp;"_AZ",IF(AND(D64="Amina",OR(E64="De-Novo Merge",E64="Assisted Merge")),A64&amp;"_SA_AZ",IF(AND(D64="Perry",OR(E64="Manual",E64="Assisted Manual")),A64&amp;"_PB",IF(AND(D64="Perry",OR(E64="De-Novo Merge",E64="Assisted Merge")),A64&amp;"_SA_PB",IF(AND(D64="Gina",OR(E64="Manual",E64="Assisted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f>
        <v>2017-06-28_G-032_AZ</v>
      </c>
      <c r="G64" s="89">
        <v>42954</v>
      </c>
      <c r="H64" s="89" t="s">
        <v>51</v>
      </c>
      <c r="I64" s="116" t="s">
        <v>51</v>
      </c>
      <c r="J64" s="87" t="s">
        <v>2</v>
      </c>
      <c r="K64" s="116" t="s">
        <v>2</v>
      </c>
      <c r="L64" s="116" t="s">
        <v>190</v>
      </c>
      <c r="M64" s="4" t="s">
        <v>2241</v>
      </c>
      <c r="N64" s="121" t="str">
        <f>IF(OR(K64="Untraceable",K64="Incomplete"),"No",IF(K64="Completed","In Progress",""))</f>
        <v>No</v>
      </c>
      <c r="O64" s="116"/>
    </row>
    <row r="65" spans="1:15" x14ac:dyDescent="0.25">
      <c r="A65" s="168"/>
      <c r="B65" s="116"/>
      <c r="C65" s="116"/>
      <c r="D65" s="87" t="str">
        <f>IF(AND(NOT(A64=""),NOT(J64="Untraceable")),"???","")</f>
        <v>???</v>
      </c>
      <c r="E65" s="87"/>
      <c r="F65" s="7" t="str">
        <f>IF(AND(D65="Amina",OR(E65="Manual",E65="Assisted Manual")),A64&amp;"_AZ",IF(AND(D65="Amina",OR(E65="De-Novo Merge",E65="Assisted Merge")),A64&amp;"_SA_AZ",IF(AND(D65="Perry",OR(E65="Manual",E65="Assisted Manual")),A64&amp;"_PB",IF(AND(D65="Perry",OR(E65="De-Novo Merge",E65="Assisted Merge")),A64&amp;"_SA_PB",IF(AND(D65="Gina",OR(E65="Manual",E65="Assisted Manual")),A64&amp;"_GB",IF(AND(D65="Gina",OR(E65="De-Novo Merge",E65="Assisted Merge")),A64&amp;"_SA_GB",IF(AND(D65="Cameron",OR(E65="Manual",E65="Assisted Manual")),A64&amp;"_CA",IF(AND(D65="Cameron",OR(E65="De-Novo Merge",E65="Assisted Merge")),A64&amp;"_SA_CA",IF(AND(D65="Bruno",OR(E65="Manual",E65="Assisted Manual")),A64&amp;"_BD",IF(AND(D65="Bruno",OR(E65="De-Novo Merge",E65="Assisted Merge")),A64&amp;"_SA_BD",IF(AND(D65="Daniel",OR(E65="Manual",E65="Assisted Manual")),A64&amp;"_DR",IF(AND(D65="Daniel",OR(E65="De-Novo Merge",E65="Assisted Merge")),A64&amp;"_SA_DR",IF(AND(D65="Monet",OR(E65="Manual",E65="Assisted Manual")),A64&amp;"_MW",IF(AND(D65="Monet",OR(E65="De-Novo Merge",E65="Assisted Merge")),A64&amp;"_SA_MW",""))))))))))))))</f>
        <v/>
      </c>
      <c r="G65" s="89"/>
      <c r="H65" s="89"/>
      <c r="I65" s="116"/>
      <c r="J65" s="87"/>
      <c r="K65" s="116"/>
      <c r="L65" s="116"/>
      <c r="M65" s="4"/>
      <c r="N65" s="121"/>
      <c r="O65" s="116"/>
    </row>
    <row r="66" spans="1:15" x14ac:dyDescent="0.25">
      <c r="A66" s="174" t="s">
        <v>2242</v>
      </c>
      <c r="B66" s="117" t="s">
        <v>2243</v>
      </c>
      <c r="C66" s="116"/>
      <c r="D66" s="87" t="s">
        <v>32</v>
      </c>
      <c r="E66" s="87" t="s">
        <v>24</v>
      </c>
      <c r="F66" s="7" t="str">
        <f>IF(AND(D66="Amina",OR(E66="Manual",E66="Assisted Manual")),A66&amp;"_AZ",IF(AND(D66="Amina",OR(E66="De-Novo Merge",E66="Assisted Merge")),A66&amp;"_SA_AZ",IF(AND(D66="Perry",OR(E66="Manual",E66="Assisted Manual")),A66&amp;"_PB",IF(AND(D66="Perry",OR(E66="De-Novo Merge",E66="Assisted Merge")),A66&amp;"_SA_PB",IF(AND(D66="Gina",OR(E66="Manual",E66="Assisted Manual")),A66&amp;"_GB",IF(AND(D66="Gina",OR(E66="De-Novo Merge",E66="Assisted Merge")),A66&amp;"_SA_GB",IF(AND(D66="Cameron",OR(E66="Manual",E66="Assisted Manual")),A66&amp;"_CA",IF(AND(D66="Cameron",OR(E66="De-Novo Merge",E66="Assisted Merge")),A66&amp;"_SA_CA",IF(AND(D66="Bruno",OR(E66="Manual",E66="Assisted Manual")),A66&amp;"_BD",IF(AND(D66="Bruno",OR(E66="De-Novo Merge",E66="Assisted Merge")),A66&amp;"_SA_BD",IF(AND(D66="Daniel",OR(E66="Manual",E66="Assisted Manual")),A66&amp;"_DR",IF(AND(D66="Daniel",OR(E66="De-Novo Merge",E66="Assisted Merge")),A66&amp;"_SA_DR",IF(AND(D66="Monet",OR(E66="Manual",E66="Assisted Manual")),A66&amp;"_MW",IF(AND(D66="Monet",OR(E66="De-Novo Merge",E66="Assisted Merge")),A66&amp;"_SA_MW",""))))))))))))))</f>
        <v>2017-06-28_G-033_AZ</v>
      </c>
      <c r="G66" s="89">
        <v>42955</v>
      </c>
      <c r="H66" s="89">
        <v>42993</v>
      </c>
      <c r="I66" s="118">
        <v>42996</v>
      </c>
      <c r="J66" s="87" t="s">
        <v>0</v>
      </c>
      <c r="K66" s="116" t="s">
        <v>0</v>
      </c>
      <c r="L66" s="116" t="s">
        <v>0</v>
      </c>
      <c r="M66" s="4" t="s">
        <v>2244</v>
      </c>
      <c r="N66" s="121" t="s">
        <v>25</v>
      </c>
      <c r="O66" s="116" t="s">
        <v>2245</v>
      </c>
    </row>
    <row r="67" spans="1:15" x14ac:dyDescent="0.25">
      <c r="A67" s="168"/>
      <c r="B67" s="116"/>
      <c r="C67" s="116"/>
      <c r="D67" s="87" t="s">
        <v>187</v>
      </c>
      <c r="E67" s="87" t="s">
        <v>24</v>
      </c>
      <c r="F67" s="7" t="str">
        <f>IF(AND(D67="Amina",OR(E67="Manual",E67="Assisted Manual")),A66&amp;"_AZ",IF(AND(D67="Amina",OR(E67="De-Novo Merge",E67="Assisted Merge")),A66&amp;"_SA_AZ",IF(AND(D67="Perry",OR(E67="Manual",E67="Assisted Manual")),A66&amp;"_PB",IF(AND(D67="Perry",OR(E67="De-Novo Merge",E67="Assisted Merge")),A66&amp;"_SA_PB",IF(AND(D67="Gina",OR(E67="Manual",E67="Assisted Manual")),A66&amp;"_GB",IF(AND(D67="Gina",OR(E67="De-Novo Merge",E67="Assisted Merge")),A66&amp;"_SA_GB",IF(AND(D67="Cameron",OR(E67="Manual",E67="Assisted Manual")),A66&amp;"_CA",IF(AND(D67="Cameron",OR(E67="De-Novo Merge",E67="Assisted Merge")),A66&amp;"_SA_CA",IF(AND(D67="Bruno",OR(E67="Manual",E67="Assisted Manual")),A66&amp;"_BD",IF(AND(D67="Bruno",OR(E67="De-Novo Merge",E67="Assisted Merge")),A66&amp;"_SA_BD",IF(AND(D67="Daniel",OR(E67="Manual",E67="Assisted Manual")),A66&amp;"_DR",IF(AND(D67="Daniel",OR(E67="De-Novo Merge",E67="Assisted Merge")),A66&amp;"_SA_DR",IF(AND(D67="Monet",OR(E67="Manual",E67="Assisted Manual")),A66&amp;"_MW",IF(AND(D67="Monet",OR(E67="De-Novo Merge",E67="Assisted Merge")),A66&amp;"_SA_MW",""))))))))))))))</f>
        <v>2017-06-28_G-033_MW</v>
      </c>
      <c r="G67" s="89">
        <v>42975</v>
      </c>
      <c r="H67" s="89">
        <v>42993</v>
      </c>
      <c r="I67" s="116"/>
      <c r="J67" s="87" t="s">
        <v>0</v>
      </c>
      <c r="K67" s="116"/>
      <c r="L67" s="116"/>
      <c r="M67" s="4"/>
      <c r="N67" s="121"/>
      <c r="O67" s="116"/>
    </row>
    <row r="68" spans="1:15" x14ac:dyDescent="0.25">
      <c r="A68" s="174" t="s">
        <v>2246</v>
      </c>
      <c r="B68" s="117" t="s">
        <v>2247</v>
      </c>
      <c r="C68" s="116"/>
      <c r="D68" s="87" t="s">
        <v>187</v>
      </c>
      <c r="E68" s="87" t="s">
        <v>24</v>
      </c>
      <c r="F68" s="7" t="str">
        <f>IF(AND(D68="Amina",OR(E68="Manual",E68="Assisted Manual")),A68&amp;"_AZ",IF(AND(D68="Amina",OR(E68="De-Novo Merge",E68="Assisted Merge")),A68&amp;"_SA_AZ",IF(AND(D68="Perry",OR(E68="Manual",E68="Assisted Manual")),A68&amp;"_PB",IF(AND(D68="Perry",OR(E68="De-Novo Merge",E68="Assisted Merge")),A68&amp;"_SA_PB",IF(AND(D68="Gina",OR(E68="Manual",E68="Assisted Manual")),A68&amp;"_GB",IF(AND(D68="Gina",OR(E68="De-Novo Merge",E68="Assisted Merge")),A68&amp;"_SA_GB",IF(AND(D68="Cameron",OR(E68="Manual",E68="Assisted Manual")),A68&amp;"_CA",IF(AND(D68="Cameron",OR(E68="De-Novo Merge",E68="Assisted Merge")),A68&amp;"_SA_CA",IF(AND(D68="Bruno",OR(E68="Manual",E68="Assisted Manual")),A68&amp;"_BD",IF(AND(D68="Bruno",OR(E68="De-Novo Merge",E68="Assisted Merge")),A68&amp;"_SA_BD",IF(AND(D68="Daniel",OR(E68="Manual",E68="Assisted Manual")),A68&amp;"_DR",IF(AND(D68="Daniel",OR(E68="De-Novo Merge",E68="Assisted Merge")),A68&amp;"_SA_DR",IF(AND(D68="Monet",OR(E68="Manual",E68="Assisted Manual")),A68&amp;"_MW",IF(AND(D68="Monet",OR(E68="De-Novo Merge",E68="Assisted Merge")),A68&amp;"_SA_MW",""))))))))))))))</f>
        <v>2017-06-28_G-034_MW</v>
      </c>
      <c r="G68" s="89">
        <v>42955</v>
      </c>
      <c r="H68" s="89">
        <v>42956</v>
      </c>
      <c r="I68" s="118">
        <v>42999</v>
      </c>
      <c r="J68" s="87" t="str">
        <f>IF(AND(NOT(OR(G68="",G68="Ø")),H68=""),"In Progress",IF(AND(NOT(OR(H68="Ø",H68="")),NOT(OR(G68="Ø",G68=""))),"Completed",IF(AND(NOT(A68=""),NOT(OR(D68="",D68="???")),G68=""),"Waiting",IF(D68="???","Waiting",""))))</f>
        <v>Completed</v>
      </c>
      <c r="K68" s="116" t="str">
        <f>IF(AND(NOT(OR(H68="Ø",H68="")),I68="Split"),"In Progress",IF(AND(NOT(OR(H68="Ø",H68="")),I68="Needs to be Split"),"Waiting",IF(AND(J68="Review",J69="Review"),"Review",IF(OR(AND(J68="Review",J69="Incomplete"),AND(J68="Incomplete",J69="Review")),"Review",IF(OR(AND(J68="Untraceable",J69="Review"),AND(J68="Review",J69="Untraceable")),"Review",IF(OR(AND(J68="Review",J69="Completed"),AND(J68="Completed",J69="Review")),"Review",IF(OR(AND(J68="Other",J69="Review"),AND(J68="Review",J69="Other")),"Review",IF(OR(AND(J68="Other",J69="Incomplete"),AND(J68="Incomplete",J69="Other")),"Review",IF(OR(AND(J68="Other",J69="Untraceable"),AND(J68="Untraceable",J69="Other")),"Review",IF(OR(AND(J68="Other",J69="Completed"),AND(J68="Completed",J69="Other")),"Review",IF(AND(J68="Waiting",J69="Waiting"),"Waiting",IF(OR(AND(J68="Review",J69="Waiting"),AND(J68="Waiting",J69="Review")),"Waiting",IF(OR(AND(J68="Other",J69="Waiting"),AND(J68="Waiting",J69="Other")),"Waiting",IF(OR(AND(J68="Incomplete",J69="Waiting"),AND(J68="Waiting",J69="Incomplete")),"Waiting",IF(OR(AND(J68="Completed",J69="Waiting"),AND(J68="Waiting",J69="Completed")),"Waiting",IF(OR(J68="In Progress",J69="In Progress"),"In Progress",IF(OR(AND(J68="Completed",J69="Untraceable"),AND(J68="Untraceable",J69="Completed")),"Review",IF(OR(AND(J68="Completed",J69="Incomplete"),AND(J68="Incomplete",J69="Completed")),"Review",IF(OR(AND(J68="Incomplete",J69="Untraceable"),AND(J68="Untraceable",J69="Incomplete")),"Untraceable",IF(AND(NOT(OR(H68="Ø",H68="")),NOT(OR(H69="Ø",H69="")),I68=""),"In Progress",IF(AND(J68="Untraceable",J69="Untraceable"),"Untraceable",IF(AND(NOT(OR(H68="Ø",H68="")),NOT(OR(H69="Ø",H69="")),NOT(OR(I68="Ø",I68="",I68="Split",I68="Needs to be Split"))),"Completed",IF(AND(J68="Incomplete",J69="Incomplete"),"Incomplete",IF(AND(J68="Other",J69="Other"),"Review",IF(AND(J68="Untraceable",J69=""),"Untraceable","")))))))))))))))))))))))))</f>
        <v>Completed</v>
      </c>
      <c r="L68" s="116" t="s">
        <v>0</v>
      </c>
      <c r="M68" s="4" t="s">
        <v>2248</v>
      </c>
      <c r="N68" s="121" t="s">
        <v>25</v>
      </c>
      <c r="O68" s="116" t="s">
        <v>2249</v>
      </c>
    </row>
    <row r="69" spans="1:15" x14ac:dyDescent="0.25">
      <c r="A69" s="168"/>
      <c r="B69" s="116"/>
      <c r="C69" s="116"/>
      <c r="D69" s="87" t="s">
        <v>23</v>
      </c>
      <c r="E69" s="87" t="s">
        <v>1379</v>
      </c>
      <c r="F69" s="7" t="str">
        <f>IF(AND(D69="Amina",OR(E69="Manual",E69="Assisted Manual")),A68&amp;"_AZ",IF(AND(D69="Amina",OR(E69="De-Novo Merge",E69="Assisted Merge")),A68&amp;"_SA_AZ",IF(AND(D69="Perry",OR(E69="Manual",E69="Assisted Manual")),A68&amp;"_PB",IF(AND(D69="Perry",OR(E69="De-Novo Merge",E69="Assisted Merge")),A68&amp;"_SA_PB",IF(AND(D69="Gina",OR(E69="Manual",E69="Assisted Manual")),A68&amp;"_GB",IF(AND(D69="Gina",OR(E69="De-Novo Merge",E69="Assisted Merge")),A68&amp;"_SA_GB",IF(AND(D69="Cameron",OR(E69="Manual",E69="Assisted Manual")),A68&amp;"_CA",IF(AND(D69="Cameron",OR(E69="De-Novo Merge",E69="Assisted Merge")),A68&amp;"_SA_CA",IF(AND(D69="Bruno",OR(E69="Manual",E69="Assisted Manual")),A68&amp;"_BD",IF(AND(D69="Bruno",OR(E69="De-Novo Merge",E69="Assisted Merge")),A68&amp;"_SA_BD",IF(AND(D69="Daniel",OR(E69="Manual",E69="Assisted Manual")),A68&amp;"_DR",IF(AND(D69="Daniel",OR(E69="De-Novo Merge",E69="Assisted Merge")),A68&amp;"_SA_DR",IF(AND(D69="Monet",OR(E69="Manual",E69="Assisted Manual")),A68&amp;"_MW",IF(AND(D69="Monet",OR(E69="De-Novo Merge",E69="Assisted Merge")),A68&amp;"_SA_MW",""))))))))))))))</f>
        <v>2017-06-28_G-034_SA_CA</v>
      </c>
      <c r="G69" s="89">
        <v>42985</v>
      </c>
      <c r="H69" s="89">
        <v>42986</v>
      </c>
      <c r="I69" s="116"/>
      <c r="J69" s="87" t="str">
        <f>IF(AND(NOT(OR(G69="",G69="Ø")),H69=""),"In Progress",IF(AND(NOT(OR(H69="Ø",H69="")),NOT(OR(G69="Ø",G69=""))),"Completed",IF(AND(NOT(A68=""),NOT(OR(D69="",D69="???")),G69=""),"Waiting",IF(D69="???","Waiting",""))))</f>
        <v>Completed</v>
      </c>
      <c r="K69" s="116"/>
      <c r="L69" s="116"/>
      <c r="M69" s="4" t="s">
        <v>2250</v>
      </c>
      <c r="N69" s="121"/>
      <c r="O69" s="116"/>
    </row>
    <row r="70" spans="1:15" x14ac:dyDescent="0.25">
      <c r="A70" s="174" t="s">
        <v>2251</v>
      </c>
      <c r="B70" s="117" t="s">
        <v>2252</v>
      </c>
      <c r="C70" s="116" t="s">
        <v>2065</v>
      </c>
      <c r="D70" s="87" t="s">
        <v>23</v>
      </c>
      <c r="E70" s="87" t="s">
        <v>24</v>
      </c>
      <c r="F70" s="7" t="str">
        <f>IF(AND(D70="Amina",OR(E70="Manual",E70="Assisted Manual")),A70&amp;"_AZ",IF(AND(D70="Amina",OR(E70="De-Novo Merge",E70="Assisted Merge")),A70&amp;"_SA_AZ",IF(AND(D70="Perry",OR(E70="Manual",E70="Assisted Manual")),A70&amp;"_PB",IF(AND(D70="Perry",OR(E70="De-Novo Merge",E70="Assisted Merge")),A70&amp;"_SA_PB",IF(AND(D70="Gina",OR(E70="Manual",E70="Assisted Manual")),A70&amp;"_GB",IF(AND(D70="Gina",OR(E70="De-Novo Merge",E70="Assisted Merge")),A70&amp;"_SA_GB",IF(AND(D70="Cameron",OR(E70="Manual",E70="Assisted Manual")),A70&amp;"_CA",IF(AND(D70="Cameron",OR(E70="De-Novo Merge",E70="Assisted Merge")),A70&amp;"_SA_CA",IF(AND(D70="Bruno",OR(E70="Manual",E70="Assisted Manual")),A70&amp;"_BD",IF(AND(D70="Bruno",OR(E70="De-Novo Merge",E70="Assisted Merge")),A70&amp;"_SA_BD",IF(AND(D70="Daniel",OR(E70="Manual",E70="Assisted Manual")),A70&amp;"_DR",IF(AND(D70="Daniel",OR(E70="De-Novo Merge",E70="Assisted Merge")),A70&amp;"_SA_DR",IF(AND(D70="Monet",OR(E70="Manual",E70="Assisted Manual")),A70&amp;"_MW",IF(AND(D70="Monet",OR(E70="De-Novo Merge",E70="Assisted Merge")),A70&amp;"_SA_MW",""))))))))))))))</f>
        <v>2017-06-28_G-035_CA</v>
      </c>
      <c r="G70" s="89">
        <v>42955</v>
      </c>
      <c r="H70" s="89" t="s">
        <v>51</v>
      </c>
      <c r="I70" s="116" t="s">
        <v>51</v>
      </c>
      <c r="J70" s="87" t="s">
        <v>1</v>
      </c>
      <c r="K70" s="116" t="str">
        <f>IF(AND(NOT(OR(H70="Ø",H70="")),I70="Split"),"In Progress",IF(AND(NOT(OR(H70="Ø",H70="")),I70="Needs to be Split"),"Waiting",IF(AND(J70="Review",J71="Review"),"Review",IF(OR(AND(J70="Review",J71="Incomplete"),AND(J70="Incomplete",J71="Review")),"Review",IF(OR(AND(J70="Untraceable",J71="Review"),AND(J70="Review",J71="Untraceable")),"Review",IF(OR(AND(J70="Review",J71="Completed"),AND(J70="Completed",J71="Review")),"Review",IF(OR(AND(J70="Other",J71="Review"),AND(J70="Review",J71="Other")),"Review",IF(OR(AND(J70="Other",J71="Incomplete"),AND(J70="Incomplete",J71="Other")),"Review",IF(OR(AND(J70="Other",J71="Untraceable"),AND(J70="Untraceable",J71="Other")),"Review",IF(OR(AND(J70="Other",J71="Completed"),AND(J70="Completed",J71="Other")),"Review",IF(AND(J70="Waiting",J71="Waiting"),"Waiting",IF(OR(AND(J70="Review",J71="Waiting"),AND(J70="Waiting",J71="Review")),"Waiting",IF(OR(AND(J70="Other",J71="Waiting"),AND(J70="Waiting",J71="Other")),"Waiting",IF(OR(AND(J70="Incomplete",J71="Waiting"),AND(J70="Waiting",J71="Incomplete")),"Waiting",IF(OR(AND(J70="Completed",J71="Waiting"),AND(J70="Waiting",J71="Completed")),"Waiting",IF(OR(J70="In Progress",J71="In Progress"),"In Progress",IF(OR(AND(J70="Completed",J71="Untraceable"),AND(J70="Untraceable",J71="Completed")),"Review",IF(OR(AND(J70="Completed",J71="Incomplete"),AND(J70="Incomplete",J71="Completed")),"Review",IF(OR(AND(J70="Incomplete",J71="Untraceable"),AND(J70="Untraceable",J71="Incomplete")),"Untraceable",IF(AND(NOT(OR(H70="Ø",H70="")),NOT(OR(H71="Ø",H71="")),I70=""),"In Progress",IF(AND(J70="Untraceable",J71="Untraceable"),"Untraceable",IF(AND(NOT(OR(H70="Ø",H70="")),NOT(OR(H71="Ø",H71="")),NOT(OR(I70="Ø",I70="",I70="Split",I70="Needs to be Split"))),"Completed",IF(AND(J70="Incomplete",J71="Incomplete"),"Incomplete",IF(AND(J70="Other",J71="Other"),"Review",IF(AND(J70="Untraceable",J71=""),"Untraceable","")))))))))))))))))))))))))</f>
        <v>Untraceable</v>
      </c>
      <c r="L70" s="116" t="str">
        <f>IF(OR(K70="Untraceable"),"Ignore",IF(OR(K70="Incomplete",K70="Completed"),"Waiting",IF(OR(K70="Waiting",K70="In Progress",K70="Review",K70="Other"),"HOLD","")))</f>
        <v>Ignore</v>
      </c>
      <c r="M70" s="4" t="s">
        <v>2253</v>
      </c>
      <c r="N70" s="121" t="str">
        <f>IF(OR(K70="Untraceable",K70="Incomplete"),"No",IF(K70="Completed","In Progress",""))</f>
        <v>No</v>
      </c>
      <c r="O70" s="116"/>
    </row>
    <row r="71" spans="1:15" x14ac:dyDescent="0.25">
      <c r="A71" s="168"/>
      <c r="B71" s="116"/>
      <c r="C71" s="116"/>
      <c r="D71" s="87" t="s">
        <v>32</v>
      </c>
      <c r="E71" s="87" t="s">
        <v>24</v>
      </c>
      <c r="F71" s="7" t="str">
        <f>IF(AND(D71="Amina",OR(E71="Manual",E71="Assisted Manual")),A70&amp;"_AZ",IF(AND(D71="Amina",OR(E71="De-Novo Merge",E71="Assisted Merge")),A70&amp;"_SA_AZ",IF(AND(D71="Perry",OR(E71="Manual",E71="Assisted Manual")),A70&amp;"_PB",IF(AND(D71="Perry",OR(E71="De-Novo Merge",E71="Assisted Merge")),A70&amp;"_SA_PB",IF(AND(D71="Gina",OR(E71="Manual",E71="Assisted Manual")),A70&amp;"_GB",IF(AND(D71="Gina",OR(E71="De-Novo Merge",E71="Assisted Merge")),A70&amp;"_SA_GB",IF(AND(D71="Cameron",OR(E71="Manual",E71="Assisted Manual")),A70&amp;"_CA",IF(AND(D71="Cameron",OR(E71="De-Novo Merge",E71="Assisted Merge")),A70&amp;"_SA_CA",IF(AND(D71="Bruno",OR(E71="Manual",E71="Assisted Manual")),A70&amp;"_BD",IF(AND(D71="Bruno",OR(E71="De-Novo Merge",E71="Assisted Merge")),A70&amp;"_SA_BD",IF(AND(D71="Daniel",OR(E71="Manual",E71="Assisted Manual")),A70&amp;"_DR",IF(AND(D71="Daniel",OR(E71="De-Novo Merge",E71="Assisted Merge")),A70&amp;"_SA_DR",IF(AND(D71="Monet",OR(E71="Manual",E71="Assisted Manual")),A70&amp;"_MW",IF(AND(D71="Monet",OR(E71="De-Novo Merge",E71="Assisted Merge")),A70&amp;"_SA_MW",""))))))))))))))</f>
        <v>2017-06-28_G-035_AZ</v>
      </c>
      <c r="G71" s="89">
        <v>42957</v>
      </c>
      <c r="H71" s="89" t="s">
        <v>51</v>
      </c>
      <c r="I71" s="116"/>
      <c r="J71" s="87" t="s">
        <v>2</v>
      </c>
      <c r="K71" s="116"/>
      <c r="L71" s="116"/>
      <c r="M71" s="4" t="s">
        <v>2254</v>
      </c>
      <c r="N71" s="121"/>
      <c r="O71" s="116"/>
    </row>
    <row r="72" spans="1:15" x14ac:dyDescent="0.25">
      <c r="A72" s="174" t="s">
        <v>2255</v>
      </c>
      <c r="B72" s="117" t="s">
        <v>2256</v>
      </c>
      <c r="C72" s="116"/>
      <c r="D72" s="87" t="s">
        <v>23</v>
      </c>
      <c r="E72" s="87" t="s">
        <v>24</v>
      </c>
      <c r="F72" s="7" t="str">
        <f>IF(AND(D72="Amina",OR(E72="Manual",E72="Assisted Manual")),A72&amp;"_AZ",IF(AND(D72="Amina",OR(E72="De-Novo Merge",E72="Assisted Merge")),A72&amp;"_SA_AZ",IF(AND(D72="Perry",OR(E72="Manual",E72="Assisted Manual")),A72&amp;"_PB",IF(AND(D72="Perry",OR(E72="De-Novo Merge",E72="Assisted Merge")),A72&amp;"_SA_PB",IF(AND(D72="Gina",OR(E72="Manual",E72="Assisted Manual")),A72&amp;"_GB",IF(AND(D72="Gina",OR(E72="De-Novo Merge",E72="Assisted Merge")),A72&amp;"_SA_GB",IF(AND(D72="Cameron",OR(E72="Manual",E72="Assisted Manual")),A72&amp;"_CA",IF(AND(D72="Cameron",OR(E72="De-Novo Merge",E72="Assisted Merge")),A72&amp;"_SA_CA",IF(AND(D72="Bruno",OR(E72="Manual",E72="Assisted Manual")),A72&amp;"_BD",IF(AND(D72="Bruno",OR(E72="De-Novo Merge",E72="Assisted Merge")),A72&amp;"_SA_BD",IF(AND(D72="Daniel",OR(E72="Manual",E72="Assisted Manual")),A72&amp;"_DR",IF(AND(D72="Daniel",OR(E72="De-Novo Merge",E72="Assisted Merge")),A72&amp;"_SA_DR",IF(AND(D72="Monet",OR(E72="Manual",E72="Assisted Manual")),A72&amp;"_MW",IF(AND(D72="Monet",OR(E72="De-Novo Merge",E72="Assisted Merge")),A72&amp;"_SA_MW",""))))))))))))))</f>
        <v>2017-06-28_G-036_CA</v>
      </c>
      <c r="G72" s="89">
        <v>42955</v>
      </c>
      <c r="H72" s="89">
        <v>42958</v>
      </c>
      <c r="I72" s="118">
        <v>42993</v>
      </c>
      <c r="J72" s="87" t="str">
        <f>IF(AND(NOT(OR(G72="",G72="Ø")),H72=""),"In Progress",IF(AND(NOT(OR(H72="Ø",H72="")),NOT(OR(G72="Ø",G72=""))),"Completed",IF(AND(NOT(A72=""),NOT(OR(D72="",D72="???")),G72=""),"Waiting",IF(D72="???","Waiting",""))))</f>
        <v>Completed</v>
      </c>
      <c r="K72" s="116" t="str">
        <f>IF(AND(NOT(OR(H72="Ø",H72="")),I72="Split"),"In Progress",IF(AND(NOT(OR(H72="Ø",H72="")),I72="Needs to be Split"),"Waiting",IF(AND(J72="Review",J73="Review"),"Review",IF(OR(AND(J72="Review",J73="Incomplete"),AND(J72="Incomplete",J73="Review")),"Review",IF(OR(AND(J72="Untraceable",J73="Review"),AND(J72="Review",J73="Untraceable")),"Review",IF(OR(AND(J72="Review",J73="Completed"),AND(J72="Completed",J73="Review")),"Review",IF(OR(AND(J72="Other",J73="Review"),AND(J72="Review",J73="Other")),"Review",IF(OR(AND(J72="Other",J73="Incomplete"),AND(J72="Incomplete",J73="Other")),"Review",IF(OR(AND(J72="Other",J73="Untraceable"),AND(J72="Untraceable",J73="Other")),"Review",IF(OR(AND(J72="Other",J73="Completed"),AND(J72="Completed",J73="Other")),"Review",IF(AND(J72="Waiting",J73="Waiting"),"Waiting",IF(OR(AND(J72="Review",J73="Waiting"),AND(J72="Waiting",J73="Review")),"Waiting",IF(OR(AND(J72="Other",J73="Waiting"),AND(J72="Waiting",J73="Other")),"Waiting",IF(OR(AND(J72="Incomplete",J73="Waiting"),AND(J72="Waiting",J73="Incomplete")),"Waiting",IF(OR(AND(J72="Completed",J73="Waiting"),AND(J72="Waiting",J73="Completed")),"Waiting",IF(OR(J72="In Progress",J73="In Progress"),"In Progress",IF(OR(AND(J72="Completed",J73="Untraceable"),AND(J72="Untraceable",J73="Completed")),"Review",IF(OR(AND(J72="Completed",J73="Incomplete"),AND(J72="Incomplete",J73="Completed")),"Review",IF(OR(AND(J72="Incomplete",J73="Untraceable"),AND(J72="Untraceable",J73="Incomplete")),"Untraceable",IF(AND(NOT(OR(H72="Ø",H72="")),NOT(OR(H73="Ø",H73="")),I72=""),"In Progress",IF(AND(J72="Untraceable",J73="Untraceable"),"Untraceable",IF(AND(NOT(OR(H72="Ø",H72="")),NOT(OR(H73="Ø",H73="")),NOT(OR(I72="Ø",I72="",I72="Split",I72="Needs to be Split"))),"Completed",IF(AND(J72="Incomplete",J73="Incomplete"),"Incomplete",IF(AND(J72="Other",J73="Other"),"Review",IF(AND(J72="Untraceable",J73=""),"Untraceable","")))))))))))))))))))))))))</f>
        <v>Completed</v>
      </c>
      <c r="L72" s="116" t="s">
        <v>0</v>
      </c>
      <c r="M72" s="4"/>
      <c r="N72" s="121" t="s">
        <v>25</v>
      </c>
      <c r="O72" s="116" t="s">
        <v>2257</v>
      </c>
    </row>
    <row r="73" spans="1:15" x14ac:dyDescent="0.25">
      <c r="A73" s="168"/>
      <c r="B73" s="116"/>
      <c r="C73" s="116"/>
      <c r="D73" s="87" t="s">
        <v>187</v>
      </c>
      <c r="E73" s="87" t="s">
        <v>1379</v>
      </c>
      <c r="F73" s="7" t="str">
        <f>IF(AND(D73="Amina",OR(E73="Manual",E73="Assisted Manual")),A72&amp;"_AZ",IF(AND(D73="Amina",OR(E73="De-Novo Merge",E73="Assisted Merge")),A72&amp;"_SA_AZ",IF(AND(D73="Perry",OR(E73="Manual",E73="Assisted Manual")),A72&amp;"_PB",IF(AND(D73="Perry",OR(E73="De-Novo Merge",E73="Assisted Merge")),A72&amp;"_SA_PB",IF(AND(D73="Gina",OR(E73="Manual",E73="Assisted Manual")),A72&amp;"_GB",IF(AND(D73="Gina",OR(E73="De-Novo Merge",E73="Assisted Merge")),A72&amp;"_SA_GB",IF(AND(D73="Cameron",OR(E73="Manual",E73="Assisted Manual")),A72&amp;"_CA",IF(AND(D73="Cameron",OR(E73="De-Novo Merge",E73="Assisted Merge")),A72&amp;"_SA_CA",IF(AND(D73="Bruno",OR(E73="Manual",E73="Assisted Manual")),A72&amp;"_BD",IF(AND(D73="Bruno",OR(E73="De-Novo Merge",E73="Assisted Merge")),A72&amp;"_SA_BD",IF(AND(D73="Daniel",OR(E73="Manual",E73="Assisted Manual")),A72&amp;"_DR",IF(AND(D73="Daniel",OR(E73="De-Novo Merge",E73="Assisted Merge")),A72&amp;"_SA_DR",IF(AND(D73="Monet",OR(E73="Manual",E73="Assisted Manual")),A72&amp;"_MW",IF(AND(D73="Monet",OR(E73="De-Novo Merge",E73="Assisted Merge")),A72&amp;"_SA_MW",""))))))))))))))</f>
        <v>2017-06-28_G-036_SA_MW</v>
      </c>
      <c r="G73" s="89">
        <v>42978</v>
      </c>
      <c r="H73" s="89">
        <v>42985</v>
      </c>
      <c r="I73" s="116"/>
      <c r="J73" s="87" t="str">
        <f>IF(AND(NOT(OR(G73="",G73="Ø")),H73=""),"In Progress",IF(AND(NOT(OR(H73="Ø",H73="")),NOT(OR(G73="Ø",G73=""))),"Completed",IF(AND(NOT(A72=""),NOT(OR(D73="",D73="???")),G73=""),"Waiting",IF(D73="???","Waiting",""))))</f>
        <v>Completed</v>
      </c>
      <c r="K73" s="116"/>
      <c r="L73" s="116"/>
      <c r="M73" s="4"/>
      <c r="N73" s="121"/>
      <c r="O73" s="116"/>
    </row>
    <row r="74" spans="1:15" x14ac:dyDescent="0.25">
      <c r="A74" s="174" t="s">
        <v>2258</v>
      </c>
      <c r="B74" s="117" t="s">
        <v>2259</v>
      </c>
      <c r="C74" s="116"/>
      <c r="D74" s="87" t="s">
        <v>32</v>
      </c>
      <c r="E74" s="87" t="s">
        <v>24</v>
      </c>
      <c r="F74" s="7" t="str">
        <f>IF(AND(D74="Amina",OR(E74="Manual",E74="Assisted Manual")),A74&amp;"_AZ",IF(AND(D74="Amina",OR(E74="De-Novo Merge",E74="Assisted Merge")),A74&amp;"_SA_AZ",IF(AND(D74="Perry",OR(E74="Manual",E74="Assisted Manual")),A74&amp;"_PB",IF(AND(D74="Perry",OR(E74="De-Novo Merge",E74="Assisted Merge")),A74&amp;"_SA_PB",IF(AND(D74="Gina",OR(E74="Manual",E74="Assisted Manual")),A74&amp;"_GB",IF(AND(D74="Gina",OR(E74="De-Novo Merge",E74="Assisted Merge")),A74&amp;"_SA_GB",IF(AND(D74="Cameron",OR(E74="Manual",E74="Assisted Manual")),A74&amp;"_CA",IF(AND(D74="Cameron",OR(E74="De-Novo Merge",E74="Assisted Merge")),A74&amp;"_SA_CA",IF(AND(D74="Bruno",OR(E74="Manual",E74="Assisted Manual")),A74&amp;"_BD",IF(AND(D74="Bruno",OR(E74="De-Novo Merge",E74="Assisted Merge")),A74&amp;"_SA_BD",IF(AND(D74="Daniel",OR(E74="Manual",E74="Assisted Manual")),A74&amp;"_DR",IF(AND(D74="Daniel",OR(E74="De-Novo Merge",E74="Assisted Merge")),A74&amp;"_SA_DR",IF(AND(D74="Monet",OR(E74="Manual",E74="Assisted Manual")),A74&amp;"_MW",IF(AND(D74="Monet",OR(E74="De-Novo Merge",E74="Assisted Merge")),A74&amp;"_SA_MW",""))))))))))))))</f>
        <v>2017-06-28_G-037_AZ</v>
      </c>
      <c r="G74" s="89">
        <v>42955</v>
      </c>
      <c r="H74" s="89">
        <v>42956</v>
      </c>
      <c r="I74" s="118">
        <v>42993</v>
      </c>
      <c r="J74" s="87" t="str">
        <f>IF(AND(NOT(OR(G74="",G74="Ø")),H74=""),"In Progress",IF(AND(NOT(OR(H74="Ø",H74="")),NOT(OR(G74="Ø",G74=""))),"Completed",IF(AND(NOT(A74=""),NOT(OR(D74="",D74="???")),G74=""),"Waiting",IF(D74="???","Waiting",""))))</f>
        <v>Completed</v>
      </c>
      <c r="K74" s="116" t="str">
        <f>IF(AND(NOT(OR(H74="Ø",H74="")),I74="Split"),"In Progress",IF(AND(NOT(OR(H74="Ø",H74="")),I74="Needs to be Split"),"Waiting",IF(AND(J74="Review",J75="Review"),"Review",IF(OR(AND(J74="Review",J75="Incomplete"),AND(J74="Incomplete",J75="Review")),"Review",IF(OR(AND(J74="Untraceable",J75="Review"),AND(J74="Review",J75="Untraceable")),"Review",IF(OR(AND(J74="Review",J75="Completed"),AND(J74="Completed",J75="Review")),"Review",IF(OR(AND(J74="Other",J75="Review"),AND(J74="Review",J75="Other")),"Review",IF(OR(AND(J74="Other",J75="Incomplete"),AND(J74="Incomplete",J75="Other")),"Review",IF(OR(AND(J74="Other",J75="Untraceable"),AND(J74="Untraceable",J75="Other")),"Review",IF(OR(AND(J74="Other",J75="Completed"),AND(J74="Completed",J75="Other")),"Review",IF(AND(J74="Waiting",J75="Waiting"),"Waiting",IF(OR(AND(J74="Review",J75="Waiting"),AND(J74="Waiting",J75="Review")),"Waiting",IF(OR(AND(J74="Other",J75="Waiting"),AND(J74="Waiting",J75="Other")),"Waiting",IF(OR(AND(J74="Incomplete",J75="Waiting"),AND(J74="Waiting",J75="Incomplete")),"Waiting",IF(OR(AND(J74="Completed",J75="Waiting"),AND(J74="Waiting",J75="Completed")),"Waiting",IF(OR(J74="In Progress",J75="In Progress"),"In Progress",IF(OR(AND(J74="Completed",J75="Untraceable"),AND(J74="Untraceable",J75="Completed")),"Review",IF(OR(AND(J74="Completed",J75="Incomplete"),AND(J74="Incomplete",J75="Completed")),"Review",IF(OR(AND(J74="Incomplete",J75="Untraceable"),AND(J74="Untraceable",J75="Incomplete")),"Untraceable",IF(AND(NOT(OR(H74="Ø",H74="")),NOT(OR(H75="Ø",H75="")),I74=""),"In Progress",IF(AND(J74="Untraceable",J75="Untraceable"),"Untraceable",IF(AND(NOT(OR(H74="Ø",H74="")),NOT(OR(H75="Ø",H75="")),NOT(OR(I74="Ø",I74="",I74="Split",I74="Needs to be Split"))),"Completed",IF(AND(J74="Incomplete",J75="Incomplete"),"Incomplete",IF(AND(J74="Other",J75="Other"),"Review",IF(AND(J74="Untraceable",J75=""),"Untraceable","")))))))))))))))))))))))))</f>
        <v>Completed</v>
      </c>
      <c r="L74" s="116" t="s">
        <v>0</v>
      </c>
      <c r="M74" s="4" t="s">
        <v>2260</v>
      </c>
      <c r="N74" s="121" t="s">
        <v>25</v>
      </c>
      <c r="O74" s="116" t="s">
        <v>2261</v>
      </c>
    </row>
    <row r="75" spans="1:15" x14ac:dyDescent="0.25">
      <c r="A75" s="168"/>
      <c r="B75" s="116"/>
      <c r="C75" s="116"/>
      <c r="D75" s="87" t="s">
        <v>187</v>
      </c>
      <c r="E75" s="87" t="s">
        <v>1379</v>
      </c>
      <c r="F75" s="7" t="str">
        <f>IF(AND(D75="Amina",OR(E75="Manual",E75="Assisted Manual")),A74&amp;"_AZ",IF(AND(D75="Amina",OR(E75="De-Novo Merge",E75="Assisted Merge")),A74&amp;"_SA_AZ",IF(AND(D75="Perry",OR(E75="Manual",E75="Assisted Manual")),A74&amp;"_PB",IF(AND(D75="Perry",OR(E75="De-Novo Merge",E75="Assisted Merge")),A74&amp;"_SA_PB",IF(AND(D75="Gina",OR(E75="Manual",E75="Assisted Manual")),A74&amp;"_GB",IF(AND(D75="Gina",OR(E75="De-Novo Merge",E75="Assisted Merge")),A74&amp;"_SA_GB",IF(AND(D75="Cameron",OR(E75="Manual",E75="Assisted Manual")),A74&amp;"_CA",IF(AND(D75="Cameron",OR(E75="De-Novo Merge",E75="Assisted Merge")),A74&amp;"_SA_CA",IF(AND(D75="Bruno",OR(E75="Manual",E75="Assisted Manual")),A74&amp;"_BD",IF(AND(D75="Bruno",OR(E75="De-Novo Merge",E75="Assisted Merge")),A74&amp;"_SA_BD",IF(AND(D75="Daniel",OR(E75="Manual",E75="Assisted Manual")),A74&amp;"_DR",IF(AND(D75="Daniel",OR(E75="De-Novo Merge",E75="Assisted Merge")),A74&amp;"_SA_DR",IF(AND(D75="Monet",OR(E75="Manual",E75="Assisted Manual")),A74&amp;"_MW",IF(AND(D75="Monet",OR(E75="De-Novo Merge",E75="Assisted Merge")),A74&amp;"_SA_MW",""))))))))))))))</f>
        <v>2017-06-28_G-037_SA_MW</v>
      </c>
      <c r="G75" s="89">
        <v>42985</v>
      </c>
      <c r="H75" s="89">
        <v>42985</v>
      </c>
      <c r="I75" s="116"/>
      <c r="J75" s="87" t="str">
        <f>IF(AND(NOT(OR(G75="",G75="Ø")),H75=""),"In Progress",IF(AND(NOT(OR(H75="Ø",H75="")),NOT(OR(G75="Ø",G75=""))),"Completed",IF(AND(NOT(A74=""),NOT(OR(D75="",D75="???")),G75=""),"Waiting",IF(D75="???","Waiting",""))))</f>
        <v>Completed</v>
      </c>
      <c r="K75" s="116"/>
      <c r="L75" s="116"/>
      <c r="M75" s="4" t="s">
        <v>2262</v>
      </c>
      <c r="N75" s="121"/>
      <c r="O75" s="116"/>
    </row>
    <row r="76" spans="1:15" x14ac:dyDescent="0.25">
      <c r="A76" s="174" t="s">
        <v>2263</v>
      </c>
      <c r="B76" s="117" t="s">
        <v>2264</v>
      </c>
      <c r="C76" s="116"/>
      <c r="D76" s="87" t="s">
        <v>161</v>
      </c>
      <c r="E76" s="87" t="s">
        <v>24</v>
      </c>
      <c r="F76" s="7" t="str">
        <f>IF(AND(D76="Amina",OR(E76="Manual",E76="Assisted Manual")),A76&amp;"_AZ",IF(AND(D76="Amina",OR(E76="De-Novo Merge",E76="Assisted Merge")),A76&amp;"_SA_AZ",IF(AND(D76="Perry",OR(E76="Manual",E76="Assisted Manual")),A76&amp;"_PB",IF(AND(D76="Perry",OR(E76="De-Novo Merge",E76="Assisted Merge")),A76&amp;"_SA_PB",IF(AND(D76="Gina",OR(E76="Manual",E76="Assisted Manual")),A76&amp;"_GB",IF(AND(D76="Gina",OR(E76="De-Novo Merge",E76="Assisted Merge")),A76&amp;"_SA_GB",IF(AND(D76="Cameron",OR(E76="Manual",E76="Assisted Manual")),A76&amp;"_CA",IF(AND(D76="Cameron",OR(E76="De-Novo Merge",E76="Assisted Merge")),A76&amp;"_SA_CA",IF(AND(D76="Bruno",OR(E76="Manual",E76="Assisted Manual")),A76&amp;"_BD",IF(AND(D76="Bruno",OR(E76="De-Novo Merge",E76="Assisted Merge")),A76&amp;"_SA_BD",IF(AND(D76="Daniel",OR(E76="Manual",E76="Assisted Manual")),A76&amp;"_DR",IF(AND(D76="Daniel",OR(E76="De-Novo Merge",E76="Assisted Merge")),A76&amp;"_SA_DR",IF(AND(D76="Monet",OR(E76="Manual",E76="Assisted Manual")),A76&amp;"_MW",IF(AND(D76="Monet",OR(E76="De-Novo Merge",E76="Assisted Merge")),A76&amp;"_SA_MW",""))))))))))))))</f>
        <v>2017-06-28_G-038_BD</v>
      </c>
      <c r="G76" s="89">
        <v>42955</v>
      </c>
      <c r="H76" s="89">
        <v>42976</v>
      </c>
      <c r="I76" s="118">
        <v>42992</v>
      </c>
      <c r="J76" s="87" t="s">
        <v>0</v>
      </c>
      <c r="K76" s="116" t="str">
        <f>IF(AND(NOT(OR(H76="Ø",H76="")),I76="Split"),"In Progress",IF(AND(NOT(OR(H76="Ø",H76="")),I76="Needs to be Split"),"Waiting",IF(AND(J76="Review",J77="Review"),"Review",IF(OR(AND(J76="Review",J77="Incomplete"),AND(J76="Incomplete",J77="Review")),"Review",IF(OR(AND(J76="Untraceable",J77="Review"),AND(J76="Review",J77="Untraceable")),"Review",IF(OR(AND(J76="Review",J77="Completed"),AND(J76="Completed",J77="Review")),"Review",IF(OR(AND(J76="Other",J77="Review"),AND(J76="Review",J77="Other")),"Review",IF(OR(AND(J76="Other",J77="Incomplete"),AND(J76="Incomplete",J77="Other")),"Review",IF(OR(AND(J76="Other",J77="Untraceable"),AND(J76="Untraceable",J77="Other")),"Review",IF(OR(AND(J76="Other",J77="Completed"),AND(J76="Completed",J77="Other")),"Review",IF(AND(J76="Waiting",J77="Waiting"),"Waiting",IF(OR(AND(J76="Review",J77="Waiting"),AND(J76="Waiting",J77="Review")),"Waiting",IF(OR(AND(J76="Other",J77="Waiting"),AND(J76="Waiting",J77="Other")),"Waiting",IF(OR(AND(J76="Incomplete",J77="Waiting"),AND(J76="Waiting",J77="Incomplete")),"Waiting",IF(OR(AND(J76="Completed",J77="Waiting"),AND(J76="Waiting",J77="Completed")),"Waiting",IF(OR(J76="In Progress",J77="In Progress"),"In Progress",IF(OR(AND(J76="Completed",J77="Untraceable"),AND(J76="Untraceable",J77="Completed")),"Review",IF(OR(AND(J76="Completed",J77="Incomplete"),AND(J76="Incomplete",J77="Completed")),"Review",IF(OR(AND(J76="Incomplete",J77="Untraceable"),AND(J76="Untraceable",J77="Incomplete")),"Untraceable",IF(AND(NOT(OR(H76="Ø",H76="")),NOT(OR(H77="Ø",H77="")),I76=""),"In Progress",IF(AND(J76="Untraceable",J77="Untraceable"),"Untraceable",IF(AND(NOT(OR(H76="Ø",H76="")),NOT(OR(H77="Ø",H77="")),NOT(OR(I76="Ø",I76="",I76="Split",I76="Needs to be Split"))),"Completed",IF(AND(J76="Incomplete",J77="Incomplete"),"Incomplete",IF(AND(J76="Other",J77="Other"),"Review",IF(AND(J76="Untraceable",J77=""),"Untraceable","")))))))))))))))))))))))))</f>
        <v>Completed</v>
      </c>
      <c r="L76" s="116" t="s">
        <v>0</v>
      </c>
      <c r="M76" s="4"/>
      <c r="N76" s="121" t="s">
        <v>25</v>
      </c>
      <c r="O76" s="116" t="s">
        <v>2265</v>
      </c>
    </row>
    <row r="77" spans="1:15" x14ac:dyDescent="0.25">
      <c r="A77" s="168"/>
      <c r="B77" s="116"/>
      <c r="C77" s="116"/>
      <c r="D77" s="87" t="s">
        <v>32</v>
      </c>
      <c r="E77" s="87" t="s">
        <v>24</v>
      </c>
      <c r="F77" s="7" t="str">
        <f>IF(AND(D77="Amina",OR(E77="Manual",E77="Assisted Manual")),A76&amp;"_AZ",IF(AND(D77="Amina",OR(E77="De-Novo Merge",E77="Assisted Merge")),A76&amp;"_SA_AZ",IF(AND(D77="Perry",OR(E77="Manual",E77="Assisted Manual")),A76&amp;"_PB",IF(AND(D77="Perry",OR(E77="De-Novo Merge",E77="Assisted Merge")),A76&amp;"_SA_PB",IF(AND(D77="Gina",OR(E77="Manual",E77="Assisted Manual")),A76&amp;"_GB",IF(AND(D77="Gina",OR(E77="De-Novo Merge",E77="Assisted Merge")),A76&amp;"_SA_GB",IF(AND(D77="Cameron",OR(E77="Manual",E77="Assisted Manual")),A76&amp;"_CA",IF(AND(D77="Cameron",OR(E77="De-Novo Merge",E77="Assisted Merge")),A76&amp;"_SA_CA",IF(AND(D77="Bruno",OR(E77="Manual",E77="Assisted Manual")),A76&amp;"_BD",IF(AND(D77="Bruno",OR(E77="De-Novo Merge",E77="Assisted Merge")),A76&amp;"_SA_BD",IF(AND(D77="Daniel",OR(E77="Manual",E77="Assisted Manual")),A76&amp;"_DR",IF(AND(D77="Daniel",OR(E77="De-Novo Merge",E77="Assisted Merge")),A76&amp;"_SA_DR",IF(AND(D77="Monet",OR(E77="Manual",E77="Assisted Manual")),A76&amp;"_MW",IF(AND(D77="Monet",OR(E77="De-Novo Merge",E77="Assisted Merge")),A76&amp;"_SA_MW",""))))))))))))))</f>
        <v>2017-06-28_G-038_AZ</v>
      </c>
      <c r="G77" s="89">
        <v>42990</v>
      </c>
      <c r="H77" s="89">
        <v>42992</v>
      </c>
      <c r="I77" s="116"/>
      <c r="J77" s="87" t="str">
        <f>IF(AND(NOT(OR(G77="",G77="Ø")),H77=""),"In Progress",IF(AND(NOT(OR(H77="Ø",H77="")),NOT(OR(G77="Ø",G77=""))),"Completed",IF(AND(NOT(A76=""),NOT(OR(D77="",D77="???")),G77=""),"Waiting",IF(D77="???","Waiting",""))))</f>
        <v>Completed</v>
      </c>
      <c r="K77" s="116"/>
      <c r="L77" s="116"/>
      <c r="M77" s="4"/>
      <c r="N77" s="121"/>
      <c r="O77" s="116"/>
    </row>
    <row r="78" spans="1:15" x14ac:dyDescent="0.25">
      <c r="A78" s="174" t="s">
        <v>2266</v>
      </c>
      <c r="B78" s="117" t="s">
        <v>2267</v>
      </c>
      <c r="C78" s="116" t="s">
        <v>2065</v>
      </c>
      <c r="D78" s="87" t="s">
        <v>113</v>
      </c>
      <c r="E78" s="87" t="s">
        <v>24</v>
      </c>
      <c r="F78" s="7" t="str">
        <f>IF(AND(D78="Amina",OR(E78="Manual",E78="Assisted Manual")),A78&amp;"_AZ",IF(AND(D78="Amina",OR(E78="De-Novo Merge",E78="Assisted Merge")),A78&amp;"_SA_AZ",IF(AND(D78="Perry",OR(E78="Manual",E78="Assisted Manual")),A78&amp;"_PB",IF(AND(D78="Perry",OR(E78="De-Novo Merge",E78="Assisted Merge")),A78&amp;"_SA_PB",IF(AND(D78="Gina",OR(E78="Manual",E78="Assisted Manual")),A78&amp;"_GB",IF(AND(D78="Gina",OR(E78="De-Novo Merge",E78="Assisted Merge")),A78&amp;"_SA_GB",IF(AND(D78="Cameron",OR(E78="Manual",E78="Assisted Manual")),A78&amp;"_CA",IF(AND(D78="Cameron",OR(E78="De-Novo Merge",E78="Assisted Merge")),A78&amp;"_SA_CA",IF(AND(D78="Bruno",OR(E78="Manual",E78="Assisted Manual")),A78&amp;"_BD",IF(AND(D78="Bruno",OR(E78="De-Novo Merge",E78="Assisted Merge")),A78&amp;"_SA_BD",IF(AND(D78="Daniel",OR(E78="Manual",E78="Assisted Manual")),A78&amp;"_DR",IF(AND(D78="Daniel",OR(E78="De-Novo Merge",E78="Assisted Merge")),A78&amp;"_SA_DR",IF(AND(D78="Monet",OR(E78="Manual",E78="Assisted Manual")),A78&amp;"_MW",IF(AND(D78="Monet",OR(E78="De-Novo Merge",E78="Assisted Merge")),A78&amp;"_SA_MW",""))))))))))))))</f>
        <v>2017-06-28_G-039_DR</v>
      </c>
      <c r="G78" s="89">
        <v>42956</v>
      </c>
      <c r="H78" s="89" t="s">
        <v>51</v>
      </c>
      <c r="I78" s="116" t="s">
        <v>51</v>
      </c>
      <c r="J78" s="87" t="s">
        <v>1</v>
      </c>
      <c r="K78" s="116" t="str">
        <f>IF(AND(NOT(OR(H78="Ø",H78="")),I78="Split"),"In Progress",IF(AND(NOT(OR(H78="Ø",H78="")),I78="Needs to be Split"),"Waiting",IF(AND(J78="Review",J79="Review"),"Review",IF(OR(AND(J78="Review",J79="Incomplete"),AND(J78="Incomplete",J79="Review")),"Review",IF(OR(AND(J78="Untraceable",J79="Review"),AND(J78="Review",J79="Untraceable")),"Review",IF(OR(AND(J78="Review",J79="Completed"),AND(J78="Completed",J79="Review")),"Review",IF(OR(AND(J78="Other",J79="Review"),AND(J78="Review",J79="Other")),"Review",IF(OR(AND(J78="Other",J79="Incomplete"),AND(J78="Incomplete",J79="Other")),"Review",IF(OR(AND(J78="Other",J79="Untraceable"),AND(J78="Untraceable",J79="Other")),"Review",IF(OR(AND(J78="Other",J79="Completed"),AND(J78="Completed",J79="Other")),"Review",IF(AND(J78="Waiting",J79="Waiting"),"Waiting",IF(OR(AND(J78="Review",J79="Waiting"),AND(J78="Waiting",J79="Review")),"Waiting",IF(OR(AND(J78="Other",J79="Waiting"),AND(J78="Waiting",J79="Other")),"Waiting",IF(OR(AND(J78="Incomplete",J79="Waiting"),AND(J78="Waiting",J79="Incomplete")),"Waiting",IF(OR(AND(J78="Completed",J79="Waiting"),AND(J78="Waiting",J79="Completed")),"Waiting",IF(OR(J78="In Progress",J79="In Progress"),"In Progress",IF(OR(AND(J78="Completed",J79="Untraceable"),AND(J78="Untraceable",J79="Completed")),"Review",IF(OR(AND(J78="Completed",J79="Incomplete"),AND(J78="Incomplete",J79="Completed")),"Review",IF(OR(AND(J78="Incomplete",J79="Untraceable"),AND(J78="Untraceable",J79="Incomplete")),"Untraceable",IF(AND(NOT(OR(H78="Ø",H78="")),NOT(OR(H79="Ø",H79="")),I78=""),"In Progress",IF(AND(J78="Untraceable",J79="Untraceable"),"Untraceable",IF(AND(NOT(OR(H78="Ø",H78="")),NOT(OR(H79="Ø",H79="")),NOT(OR(I78="Ø",I78="",I78="Split",I78="Needs to be Split"))),"Completed",IF(AND(J78="Incomplete",J79="Incomplete"),"Incomplete",IF(AND(J78="Other",J79="Other"),"Review",IF(AND(J78="Untraceable",J79=""),"Untraceable","")))))))))))))))))))))))))</f>
        <v>Untraceable</v>
      </c>
      <c r="L78" s="116" t="str">
        <f>IF(OR(K78="Untraceable"),"Ignore",IF(OR(K78="Incomplete",K78="Completed"),"Waiting",IF(OR(K78="Waiting",K78="In Progress",K78="Review",K78="Other"),"HOLD","")))</f>
        <v>Ignore</v>
      </c>
      <c r="M78" s="4"/>
      <c r="N78" s="121" t="str">
        <f>IF(OR(K78="Untraceable",K78="Incomplete"),"No",IF(K78="Completed","In Progress",""))</f>
        <v>No</v>
      </c>
      <c r="O78" s="116"/>
    </row>
    <row r="79" spans="1:15" x14ac:dyDescent="0.25">
      <c r="A79" s="168"/>
      <c r="B79" s="116"/>
      <c r="C79" s="116"/>
      <c r="D79" s="87" t="str">
        <f>IF(AND(NOT(A78=""),NOT(J78="Untraceable")),"???","")</f>
        <v/>
      </c>
      <c r="E79" s="87"/>
      <c r="F79" s="7" t="str">
        <f>IF(AND(D79="Amina",OR(E79="Manual",E79="Assisted Manual")),A78&amp;"_AZ",IF(AND(D79="Amina",OR(E79="De-Novo Merge",E79="Assisted Merge")),A78&amp;"_SA_AZ",IF(AND(D79="Perry",OR(E79="Manual",E79="Assisted Manual")),A78&amp;"_PB",IF(AND(D79="Perry",OR(E79="De-Novo Merge",E79="Assisted Merge")),A78&amp;"_SA_PB",IF(AND(D79="Gina",OR(E79="Manual",E79="Assisted Manual")),A78&amp;"_GB",IF(AND(D79="Gina",OR(E79="De-Novo Merge",E79="Assisted Merge")),A78&amp;"_SA_GB",IF(AND(D79="Cameron",OR(E79="Manual",E79="Assisted Manual")),A78&amp;"_CA",IF(AND(D79="Cameron",OR(E79="De-Novo Merge",E79="Assisted Merge")),A78&amp;"_SA_CA",IF(AND(D79="Bruno",OR(E79="Manual",E79="Assisted Manual")),A78&amp;"_BD",IF(AND(D79="Bruno",OR(E79="De-Novo Merge",E79="Assisted Merge")),A78&amp;"_SA_BD",IF(AND(D79="Daniel",OR(E79="Manual",E79="Assisted Manual")),A78&amp;"_DR",IF(AND(D79="Daniel",OR(E79="De-Novo Merge",E79="Assisted Merge")),A78&amp;"_SA_DR",IF(AND(D79="Monet",OR(E79="Manual",E79="Assisted Manual")),A78&amp;"_MW",IF(AND(D79="Monet",OR(E79="De-Novo Merge",E79="Assisted Merge")),A78&amp;"_SA_MW",""))))))))))))))</f>
        <v/>
      </c>
      <c r="G79" s="89"/>
      <c r="H79" s="89"/>
      <c r="I79" s="116"/>
      <c r="J79" s="87" t="str">
        <f>IF(AND(NOT(OR(G79="",G79="Ø")),H79=""),"In Progress",IF(AND(NOT(OR(H79="Ø",H79="")),NOT(OR(G79="Ø",G79=""))),"Completed",IF(AND(NOT(A78=""),NOT(OR(D79="",D79="???")),G79=""),"Waiting",IF(D79="???","Waiting",""))))</f>
        <v/>
      </c>
      <c r="K79" s="116"/>
      <c r="L79" s="116"/>
      <c r="M79" s="4"/>
      <c r="N79" s="121"/>
      <c r="O79" s="116"/>
    </row>
    <row r="80" spans="1:15" x14ac:dyDescent="0.25">
      <c r="A80" s="174" t="s">
        <v>2268</v>
      </c>
      <c r="B80" s="117" t="s">
        <v>2269</v>
      </c>
      <c r="C80" s="116" t="s">
        <v>2270</v>
      </c>
      <c r="D80" s="87" t="s">
        <v>113</v>
      </c>
      <c r="E80" s="87" t="s">
        <v>24</v>
      </c>
      <c r="F80" s="7" t="str">
        <f>IF(AND(D80="Amina",OR(E80="Manual",E80="Assisted Manual")),A80&amp;"_AZ",IF(AND(D80="Amina",OR(E80="De-Novo Merge",E80="Assisted Merge")),A80&amp;"_SA_AZ",IF(AND(D80="Perry",OR(E80="Manual",E80="Assisted Manual")),A80&amp;"_PB",IF(AND(D80="Perry",OR(E80="De-Novo Merge",E80="Assisted Merge")),A80&amp;"_SA_PB",IF(AND(D80="Gina",OR(E80="Manual",E80="Assisted Manual")),A80&amp;"_GB",IF(AND(D80="Gina",OR(E80="De-Novo Merge",E80="Assisted Merge")),A80&amp;"_SA_GB",IF(AND(D80="Cameron",OR(E80="Manual",E80="Assisted Manual")),A80&amp;"_CA",IF(AND(D80="Cameron",OR(E80="De-Novo Merge",E80="Assisted Merge")),A80&amp;"_SA_CA",IF(AND(D80="Bruno",OR(E80="Manual",E80="Assisted Manual")),A80&amp;"_BD",IF(AND(D80="Bruno",OR(E80="De-Novo Merge",E80="Assisted Merge")),A80&amp;"_SA_BD",IF(AND(D80="Daniel",OR(E80="Manual",E80="Assisted Manual")),A80&amp;"_DR",IF(AND(D80="Daniel",OR(E80="De-Novo Merge",E80="Assisted Merge")),A80&amp;"_SA_DR",IF(AND(D80="Monet",OR(E80="Manual",E80="Assisted Manual")),A80&amp;"_MW",IF(AND(D80="Monet",OR(E80="De-Novo Merge",E80="Assisted Merge")),A80&amp;"_SA_MW",""))))))))))))))</f>
        <v>2017-06-28_G-040_DR</v>
      </c>
      <c r="G80" s="89">
        <v>42956</v>
      </c>
      <c r="H80" s="89" t="s">
        <v>51</v>
      </c>
      <c r="I80" s="116" t="s">
        <v>51</v>
      </c>
      <c r="J80" s="87" t="s">
        <v>2</v>
      </c>
      <c r="K80" s="116" t="str">
        <f>IF(AND(NOT(OR(H80="Ø",H80="")),I80="Split"),"In Progress",IF(AND(NOT(OR(H80="Ø",H80="")),I80="Needs to be Split"),"Waiting",IF(AND(J80="Review",J81="Review"),"Review",IF(OR(AND(J80="Review",J81="Incomplete"),AND(J80="Incomplete",J81="Review")),"Review",IF(OR(AND(J80="Untraceable",J81="Review"),AND(J80="Review",J81="Untraceable")),"Review",IF(OR(AND(J80="Review",J81="Completed"),AND(J80="Completed",J81="Review")),"Review",IF(OR(AND(J80="Other",J81="Review"),AND(J80="Review",J81="Other")),"Review",IF(OR(AND(J80="Other",J81="Incomplete"),AND(J80="Incomplete",J81="Other")),"Review",IF(OR(AND(J80="Other",J81="Untraceable"),AND(J80="Untraceable",J81="Other")),"Review",IF(OR(AND(J80="Other",J81="Completed"),AND(J80="Completed",J81="Other")),"Review",IF(AND(J80="Waiting",J81="Waiting"),"Waiting",IF(OR(AND(J80="Review",J81="Waiting"),AND(J80="Waiting",J81="Review")),"Waiting",IF(OR(AND(J80="Other",J81="Waiting"),AND(J80="Waiting",J81="Other")),"Waiting",IF(OR(AND(J80="Incomplete",J81="Waiting"),AND(J80="Waiting",J81="Incomplete")),"Waiting",IF(OR(AND(J80="Completed",J81="Waiting"),AND(J80="Waiting",J81="Completed")),"Waiting",IF(OR(J80="In Progress",J81="In Progress"),"In Progress",IF(OR(AND(J80="Completed",J81="Untraceable"),AND(J80="Untraceable",J81="Completed")),"Review",IF(OR(AND(J80="Completed",J81="Incomplete"),AND(J80="Incomplete",J81="Completed")),"Review",IF(OR(AND(J80="Incomplete",J81="Untraceable"),AND(J80="Untraceable",J81="Incomplete")),"Untraceable",IF(AND(NOT(OR(H80="Ø",H80="")),NOT(OR(H81="Ø",H81="")),I80=""),"In Progress",IF(AND(J80="Untraceable",J81="Untraceable"),"Untraceable",IF(AND(NOT(OR(H80="Ø",H80="")),NOT(OR(H81="Ø",H81="")),NOT(OR(I80="Ø",I80="",I80="Split",I80="Needs to be Split"))),"Completed",IF(AND(J80="Incomplete",J81="Incomplete"),"Incomplete",IF(AND(J80="Other",J81="Other"),"Review",IF(AND(J80="Untraceable",J81=""),"Untraceable","")))))))))))))))))))))))))</f>
        <v>Incomplete</v>
      </c>
      <c r="L80" s="116" t="s">
        <v>190</v>
      </c>
      <c r="M80" s="4"/>
      <c r="N80" s="121" t="str">
        <f>IF(OR(K80="Untraceable",K80="Incomplete"),"No",IF(K80="Completed","In Progress",""))</f>
        <v>No</v>
      </c>
      <c r="O80" s="116"/>
    </row>
    <row r="81" spans="1:15" x14ac:dyDescent="0.25">
      <c r="A81" s="168"/>
      <c r="B81" s="116"/>
      <c r="C81" s="116"/>
      <c r="D81" s="87" t="s">
        <v>187</v>
      </c>
      <c r="E81" s="87" t="s">
        <v>24</v>
      </c>
      <c r="F81" s="7" t="str">
        <f>IF(AND(D81="Amina",OR(E81="Manual",E81="Assisted Manual")),A80&amp;"_AZ",IF(AND(D81="Amina",OR(E81="De-Novo Merge",E81="Assisted Merge")),A80&amp;"_SA_AZ",IF(AND(D81="Perry",OR(E81="Manual",E81="Assisted Manual")),A80&amp;"_PB",IF(AND(D81="Perry",OR(E81="De-Novo Merge",E81="Assisted Merge")),A80&amp;"_SA_PB",IF(AND(D81="Gina",OR(E81="Manual",E81="Assisted Manual")),A80&amp;"_GB",IF(AND(D81="Gina",OR(E81="De-Novo Merge",E81="Assisted Merge")),A80&amp;"_SA_GB",IF(AND(D81="Cameron",OR(E81="Manual",E81="Assisted Manual")),A80&amp;"_CA",IF(AND(D81="Cameron",OR(E81="De-Novo Merge",E81="Assisted Merge")),A80&amp;"_SA_CA",IF(AND(D81="Bruno",OR(E81="Manual",E81="Assisted Manual")),A80&amp;"_BD",IF(AND(D81="Bruno",OR(E81="De-Novo Merge",E81="Assisted Merge")),A80&amp;"_SA_BD",IF(AND(D81="Daniel",OR(E81="Manual",E81="Assisted Manual")),A80&amp;"_DR",IF(AND(D81="Daniel",OR(E81="De-Novo Merge",E81="Assisted Merge")),A80&amp;"_SA_DR",IF(AND(D81="Monet",OR(E81="Manual",E81="Assisted Manual")),A80&amp;"_MW",IF(AND(D81="Monet",OR(E81="De-Novo Merge",E81="Assisted Merge")),A80&amp;"_SA_MW",""))))))))))))))</f>
        <v>2017-06-28_G-040_MW</v>
      </c>
      <c r="G81" s="89">
        <v>42990</v>
      </c>
      <c r="H81" s="89" t="s">
        <v>51</v>
      </c>
      <c r="I81" s="116"/>
      <c r="J81" s="87" t="s">
        <v>2</v>
      </c>
      <c r="K81" s="116"/>
      <c r="L81" s="116"/>
      <c r="M81" s="4" t="s">
        <v>2271</v>
      </c>
      <c r="N81" s="121"/>
      <c r="O81" s="116"/>
    </row>
    <row r="82" spans="1:15" x14ac:dyDescent="0.25">
      <c r="A82" s="174" t="s">
        <v>2272</v>
      </c>
      <c r="B82" s="117" t="s">
        <v>2273</v>
      </c>
      <c r="C82" s="116"/>
      <c r="D82" s="87" t="s">
        <v>113</v>
      </c>
      <c r="E82" s="87" t="s">
        <v>24</v>
      </c>
      <c r="F82" s="7" t="str">
        <f>IF(AND(D82="Amina",OR(E82="Manual",E82="Assisted Manual")),A82&amp;"_AZ",IF(AND(D82="Amina",OR(E82="De-Novo Merge",E82="Assisted Merge")),A82&amp;"_SA_AZ",IF(AND(D82="Perry",OR(E82="Manual",E82="Assisted Manual")),A82&amp;"_PB",IF(AND(D82="Perry",OR(E82="De-Novo Merge",E82="Assisted Merge")),A82&amp;"_SA_PB",IF(AND(D82="Gina",OR(E82="Manual",E82="Assisted Manual")),A82&amp;"_GB",IF(AND(D82="Gina",OR(E82="De-Novo Merge",E82="Assisted Merge")),A82&amp;"_SA_GB",IF(AND(D82="Cameron",OR(E82="Manual",E82="Assisted Manual")),A82&amp;"_CA",IF(AND(D82="Cameron",OR(E82="De-Novo Merge",E82="Assisted Merge")),A82&amp;"_SA_CA",IF(AND(D82="Bruno",OR(E82="Manual",E82="Assisted Manual")),A82&amp;"_BD",IF(AND(D82="Bruno",OR(E82="De-Novo Merge",E82="Assisted Merge")),A82&amp;"_SA_BD",IF(AND(D82="Daniel",OR(E82="Manual",E82="Assisted Manual")),A82&amp;"_DR",IF(AND(D82="Daniel",OR(E82="De-Novo Merge",E82="Assisted Merge")),A82&amp;"_SA_DR",IF(AND(D82="Monet",OR(E82="Manual",E82="Assisted Manual")),A82&amp;"_MW",IF(AND(D82="Monet",OR(E82="De-Novo Merge",E82="Assisted Merge")),A82&amp;"_SA_MW",""))))))))))))))</f>
        <v>2017-06-28_G-041_DR</v>
      </c>
      <c r="G82" s="89">
        <v>42956</v>
      </c>
      <c r="H82" s="89">
        <v>42997</v>
      </c>
      <c r="I82" s="118">
        <v>42997</v>
      </c>
      <c r="J82" s="87" t="str">
        <f>IF(AND(NOT(OR(G82="",G82="Ø")),H82=""),"In Progress",IF(AND(NOT(OR(H82="Ø",H82="")),NOT(OR(G82="Ø",G82=""))),"Completed",IF(AND(NOT(A82=""),NOT(OR(D82="",D82="???")),G82=""),"Waiting",IF(D82="???","Waiting",""))))</f>
        <v>Completed</v>
      </c>
      <c r="K82" s="116" t="str">
        <f>IF(AND(NOT(OR(H82="Ø",H82="")),I82="Split"),"In Progress",IF(AND(NOT(OR(H82="Ø",H82="")),I82="Needs to be Split"),"Waiting",IF(AND(J82="Review",J83="Review"),"Review",IF(OR(AND(J82="Review",J83="Incomplete"),AND(J82="Incomplete",J83="Review")),"Review",IF(OR(AND(J82="Untraceable",J83="Review"),AND(J82="Review",J83="Untraceable")),"Review",IF(OR(AND(J82="Review",J83="Completed"),AND(J82="Completed",J83="Review")),"Review",IF(OR(AND(J82="Other",J83="Review"),AND(J82="Review",J83="Other")),"Review",IF(OR(AND(J82="Other",J83="Incomplete"),AND(J82="Incomplete",J83="Other")),"Review",IF(OR(AND(J82="Other",J83="Untraceable"),AND(J82="Untraceable",J83="Other")),"Review",IF(OR(AND(J82="Other",J83="Completed"),AND(J82="Completed",J83="Other")),"Review",IF(AND(J82="Waiting",J83="Waiting"),"Waiting",IF(OR(AND(J82="Review",J83="Waiting"),AND(J82="Waiting",J83="Review")),"Waiting",IF(OR(AND(J82="Other",J83="Waiting"),AND(J82="Waiting",J83="Other")),"Waiting",IF(OR(AND(J82="Incomplete",J83="Waiting"),AND(J82="Waiting",J83="Incomplete")),"Waiting",IF(OR(AND(J82="Completed",J83="Waiting"),AND(J82="Waiting",J83="Completed")),"Waiting",IF(OR(J82="In Progress",J83="In Progress"),"In Progress",IF(OR(AND(J82="Completed",J83="Untraceable"),AND(J82="Untraceable",J83="Completed")),"Review",IF(OR(AND(J82="Completed",J83="Incomplete"),AND(J82="Incomplete",J83="Completed")),"Review",IF(OR(AND(J82="Incomplete",J83="Untraceable"),AND(J82="Untraceable",J83="Incomplete")),"Untraceable",IF(AND(NOT(OR(H82="Ø",H82="")),NOT(OR(H83="Ø",H83="")),I82=""),"In Progress",IF(AND(J82="Untraceable",J83="Untraceable"),"Untraceable",IF(AND(NOT(OR(H82="Ø",H82="")),NOT(OR(H83="Ø",H83="")),NOT(OR(I82="Ø",I82="",I82="Split",I82="Needs to be Split"))),"Completed",IF(AND(J82="Incomplete",J83="Incomplete"),"Incomplete",IF(AND(J82="Other",J83="Other"),"Review",IF(AND(J82="Untraceable",J83=""),"Untraceable","")))))))))))))))))))))))))</f>
        <v>Completed</v>
      </c>
      <c r="L82" s="116" t="s">
        <v>0</v>
      </c>
      <c r="M82" s="4"/>
      <c r="N82" s="121" t="s">
        <v>25</v>
      </c>
      <c r="O82" s="116" t="s">
        <v>2274</v>
      </c>
    </row>
    <row r="83" spans="1:15" x14ac:dyDescent="0.25">
      <c r="A83" s="168"/>
      <c r="B83" s="116"/>
      <c r="C83" s="116"/>
      <c r="D83" s="87" t="s">
        <v>187</v>
      </c>
      <c r="E83" s="87" t="s">
        <v>1399</v>
      </c>
      <c r="F83" s="7" t="str">
        <f>IF(AND(D83="Amina",OR(E83="Manual",E83="Assisted Manual")),A82&amp;"_AZ",IF(AND(D83="Amina",OR(E83="De-Novo Merge",E83="Assisted Merge")),A82&amp;"_SA_AZ",IF(AND(D83="Perry",OR(E83="Manual",E83="Assisted Manual")),A82&amp;"_PB",IF(AND(D83="Perry",OR(E83="De-Novo Merge",E83="Assisted Merge")),A82&amp;"_SA_PB",IF(AND(D83="Gina",OR(E83="Manual",E83="Assisted Manual")),A82&amp;"_GB",IF(AND(D83="Gina",OR(E83="De-Novo Merge",E83="Assisted Merge")),A82&amp;"_SA_GB",IF(AND(D83="Cameron",OR(E83="Manual",E83="Assisted Manual")),A82&amp;"_CA",IF(AND(D83="Cameron",OR(E83="De-Novo Merge",E83="Assisted Merge")),A82&amp;"_SA_CA",IF(AND(D83="Bruno",OR(E83="Manual",E83="Assisted Manual")),A82&amp;"_BD",IF(AND(D83="Bruno",OR(E83="De-Novo Merge",E83="Assisted Merge")),A82&amp;"_SA_BD",IF(AND(D83="Daniel",OR(E83="Manual",E83="Assisted Manual")),A82&amp;"_DR",IF(AND(D83="Daniel",OR(E83="De-Novo Merge",E83="Assisted Merge")),A82&amp;"_SA_DR",IF(AND(D83="Monet",OR(E83="Manual",E83="Assisted Manual")),A82&amp;"_MW",IF(AND(D83="Monet",OR(E83="De-Novo Merge",E83="Assisted Merge")),A82&amp;"_SA_MW",""))))))))))))))</f>
        <v>2017-06-28_G-041_SA_MW</v>
      </c>
      <c r="G83" s="89">
        <v>42990</v>
      </c>
      <c r="H83" s="89">
        <v>42996</v>
      </c>
      <c r="I83" s="116"/>
      <c r="J83" s="87" t="str">
        <f>IF(AND(NOT(OR(G83="",G83="Ø")),H83=""),"In Progress",IF(AND(NOT(OR(H83="Ø",H83="")),NOT(OR(G83="Ø",G83=""))),"Completed",IF(AND(NOT(A82=""),NOT(OR(D83="",D83="???")),G83=""),"Waiting",IF(D83="???","Waiting",""))))</f>
        <v>Completed</v>
      </c>
      <c r="K83" s="116"/>
      <c r="L83" s="116"/>
      <c r="M83" s="4"/>
      <c r="N83" s="121"/>
      <c r="O83" s="116"/>
    </row>
    <row r="84" spans="1:15" x14ac:dyDescent="0.25">
      <c r="A84" s="174" t="s">
        <v>2275</v>
      </c>
      <c r="B84" s="117" t="s">
        <v>2276</v>
      </c>
      <c r="C84" s="116" t="s">
        <v>2277</v>
      </c>
      <c r="D84" s="87" t="s">
        <v>187</v>
      </c>
      <c r="E84" s="87" t="s">
        <v>24</v>
      </c>
      <c r="F84" s="7" t="str">
        <f>IF(AND(D84="Amina",OR(E84="Manual",E84="Assisted Manual")),A84&amp;"_AZ",IF(AND(D84="Amina",OR(E84="De-Novo Merge",E84="Assisted Merge")),A84&amp;"_SA_AZ",IF(AND(D84="Perry",OR(E84="Manual",E84="Assisted Manual")),A84&amp;"_PB",IF(AND(D84="Perry",OR(E84="De-Novo Merge",E84="Assisted Merge")),A84&amp;"_SA_PB",IF(AND(D84="Gina",OR(E84="Manual",E84="Assisted Manual")),A84&amp;"_GB",IF(AND(D84="Gina",OR(E84="De-Novo Merge",E84="Assisted Merge")),A84&amp;"_SA_GB",IF(AND(D84="Cameron",OR(E84="Manual",E84="Assisted Manual")),A84&amp;"_CA",IF(AND(D84="Cameron",OR(E84="De-Novo Merge",E84="Assisted Merge")),A84&amp;"_SA_CA",IF(AND(D84="Bruno",OR(E84="Manual",E84="Assisted Manual")),A84&amp;"_BD",IF(AND(D84="Bruno",OR(E84="De-Novo Merge",E84="Assisted Merge")),A84&amp;"_SA_BD",IF(AND(D84="Daniel",OR(E84="Manual",E84="Assisted Manual")),A84&amp;"_DR",IF(AND(D84="Daniel",OR(E84="De-Novo Merge",E84="Assisted Merge")),A84&amp;"_SA_DR",IF(AND(D84="Monet",OR(E84="Manual",E84="Assisted Manual")),A84&amp;"_MW",IF(AND(D84="Monet",OR(E84="De-Novo Merge",E84="Assisted Merge")),A84&amp;"_SA_MW",""))))))))))))))</f>
        <v>2017-06-28_G-043_MW</v>
      </c>
      <c r="G84" s="89">
        <v>42956</v>
      </c>
      <c r="H84" s="89">
        <v>42957</v>
      </c>
      <c r="I84" s="118">
        <v>42990</v>
      </c>
      <c r="J84" s="87" t="str">
        <f>IF(AND(NOT(OR(G84="",G84="Ø")),H84=""),"In Progress",IF(AND(NOT(OR(H84="Ø",H84="")),NOT(OR(G84="Ø",G84=""))),"Completed",IF(AND(NOT(A84=""),NOT(OR(D84="",D84="???")),G84=""),"Waiting",IF(D84="???","Waiting",""))))</f>
        <v>Completed</v>
      </c>
      <c r="K84" s="116" t="str">
        <f>IF(AND(NOT(OR(H84="Ø",H84="")),I84="Split"),"In Progress",IF(AND(NOT(OR(H84="Ø",H84="")),I84="Needs to be Split"),"Waiting",IF(AND(J84="Review",J85="Review"),"Review",IF(OR(AND(J84="Review",J85="Incomplete"),AND(J84="Incomplete",J85="Review")),"Review",IF(OR(AND(J84="Untraceable",J85="Review"),AND(J84="Review",J85="Untraceable")),"Review",IF(OR(AND(J84="Review",J85="Completed"),AND(J84="Completed",J85="Review")),"Review",IF(OR(AND(J84="Other",J85="Review"),AND(J84="Review",J85="Other")),"Review",IF(OR(AND(J84="Other",J85="Incomplete"),AND(J84="Incomplete",J85="Other")),"Review",IF(OR(AND(J84="Other",J85="Untraceable"),AND(J84="Untraceable",J85="Other")),"Review",IF(OR(AND(J84="Other",J85="Completed"),AND(J84="Completed",J85="Other")),"Review",IF(AND(J84="Waiting",J85="Waiting"),"Waiting",IF(OR(AND(J84="Review",J85="Waiting"),AND(J84="Waiting",J85="Review")),"Waiting",IF(OR(AND(J84="Other",J85="Waiting"),AND(J84="Waiting",J85="Other")),"Waiting",IF(OR(AND(J84="Incomplete",J85="Waiting"),AND(J84="Waiting",J85="Incomplete")),"Waiting",IF(OR(AND(J84="Completed",J85="Waiting"),AND(J84="Waiting",J85="Completed")),"Waiting",IF(OR(J84="In Progress",J85="In Progress"),"In Progress",IF(OR(AND(J84="Completed",J85="Untraceable"),AND(J84="Untraceable",J85="Completed")),"Review",IF(OR(AND(J84="Completed",J85="Incomplete"),AND(J84="Incomplete",J85="Completed")),"Review",IF(OR(AND(J84="Incomplete",J85="Untraceable"),AND(J84="Untraceable",J85="Incomplete")),"Untraceable",IF(AND(NOT(OR(H84="Ø",H84="")),NOT(OR(H85="Ø",H85="")),I84=""),"In Progress",IF(AND(J84="Untraceable",J85="Untraceable"),"Untraceable",IF(AND(NOT(OR(H84="Ø",H84="")),NOT(OR(H85="Ø",H85="")),NOT(OR(I84="Ø",I84="",I84="Split",I84="Needs to be Split"))),"Completed",IF(AND(J84="Incomplete",J85="Incomplete"),"Incomplete",IF(AND(J84="Other",J85="Other"),"Review",IF(AND(J84="Untraceable",J85=""),"Untraceable","")))))))))))))))))))))))))</f>
        <v>Completed</v>
      </c>
      <c r="L84" s="116" t="s">
        <v>0</v>
      </c>
      <c r="M84" s="4" t="s">
        <v>2278</v>
      </c>
      <c r="N84" s="121" t="s">
        <v>25</v>
      </c>
      <c r="O84" s="116" t="s">
        <v>2279</v>
      </c>
    </row>
    <row r="85" spans="1:15" x14ac:dyDescent="0.25">
      <c r="A85" s="168"/>
      <c r="B85" s="116"/>
      <c r="C85" s="116"/>
      <c r="D85" s="87" t="s">
        <v>27</v>
      </c>
      <c r="E85" s="87" t="s">
        <v>1512</v>
      </c>
      <c r="F85" s="7" t="str">
        <f>IF(AND(D85="Amina",OR(E85="Manual",E85="Assisted Manual")),A84&amp;"_AZ",IF(AND(D85="Amina",OR(E85="De-Novo Merge",E85="Assisted Merge")),A84&amp;"_SA_AZ",IF(AND(D85="Perry",OR(E85="Manual",E85="Assisted Manual")),A84&amp;"_PB",IF(AND(D85="Perry",OR(E85="De-Novo Merge",E85="Assisted Merge")),A84&amp;"_SA_PB",IF(AND(D85="Gina",OR(E85="Manual",E85="Assisted Manual")),A84&amp;"_GB",IF(AND(D85="Gina",OR(E85="De-Novo Merge",E85="Assisted Merge")),A84&amp;"_SA_GB",IF(AND(D85="Cameron",OR(E85="Manual",E85="Assisted Manual")),A84&amp;"_CA",IF(AND(D85="Cameron",OR(E85="De-Novo Merge",E85="Assisted Merge")),A84&amp;"_SA_CA",IF(AND(D85="Bruno",OR(E85="Manual",E85="Assisted Manual")),A84&amp;"_BD",IF(AND(D85="Bruno",OR(E85="De-Novo Merge",E85="Assisted Merge")),A84&amp;"_SA_BD",IF(AND(D85="Daniel",OR(E85="Manual",E85="Assisted Manual")),A84&amp;"_DR",IF(AND(D85="Daniel",OR(E85="De-Novo Merge",E85="Assisted Merge")),A84&amp;"_SA_DR",IF(AND(D85="Monet",OR(E85="Manual",E85="Assisted Manual")),A84&amp;"_MW",IF(AND(D85="Monet",OR(E85="De-Novo Merge",E85="Assisted Merge")),A84&amp;"_SA_MW",""))))))))))))))</f>
        <v>2017-06-28_G-043_GB</v>
      </c>
      <c r="G85" s="89">
        <v>42989</v>
      </c>
      <c r="H85" s="89">
        <v>42989</v>
      </c>
      <c r="I85" s="116"/>
      <c r="J85" s="87" t="str">
        <f>IF(AND(NOT(OR(G85="",G85="Ø")),H85=""),"In Progress",IF(AND(NOT(OR(H85="Ø",H85="")),NOT(OR(G85="Ø",G85=""))),"Completed",IF(AND(NOT(A84=""),NOT(OR(D85="",D85="???")),G85=""),"Waiting",IF(D85="???","Waiting",""))))</f>
        <v>Completed</v>
      </c>
      <c r="K85" s="116"/>
      <c r="L85" s="116"/>
      <c r="M85" s="4" t="s">
        <v>2280</v>
      </c>
      <c r="N85" s="121"/>
      <c r="O85" s="116"/>
    </row>
    <row r="86" spans="1:15" x14ac:dyDescent="0.25">
      <c r="A86" s="174" t="s">
        <v>2281</v>
      </c>
      <c r="B86" s="117" t="s">
        <v>2282</v>
      </c>
      <c r="C86" s="116" t="s">
        <v>2065</v>
      </c>
      <c r="D86" s="87" t="s">
        <v>32</v>
      </c>
      <c r="E86" s="87" t="s">
        <v>24</v>
      </c>
      <c r="F86" s="7" t="str">
        <f>IF(AND(D86="Amina",OR(E86="Manual",E86="Assisted Manual")),A86&amp;"_AZ",IF(AND(D86="Amina",OR(E86="De-Novo Merge",E86="Assisted Merge")),A86&amp;"_SA_AZ",IF(AND(D86="Perry",OR(E86="Manual",E86="Assisted Manual")),A86&amp;"_PB",IF(AND(D86="Perry",OR(E86="De-Novo Merge",E86="Assisted Merge")),A86&amp;"_SA_PB",IF(AND(D86="Gina",OR(E86="Manual",E86="Assisted Manual")),A86&amp;"_GB",IF(AND(D86="Gina",OR(E86="De-Novo Merge",E86="Assisted Merge")),A86&amp;"_SA_GB",IF(AND(D86="Cameron",OR(E86="Manual",E86="Assisted Manual")),A86&amp;"_CA",IF(AND(D86="Cameron",OR(E86="De-Novo Merge",E86="Assisted Merge")),A86&amp;"_SA_CA",IF(AND(D86="Bruno",OR(E86="Manual",E86="Assisted Manual")),A86&amp;"_BD",IF(AND(D86="Bruno",OR(E86="De-Novo Merge",E86="Assisted Merge")),A86&amp;"_SA_BD",IF(AND(D86="Daniel",OR(E86="Manual",E86="Assisted Manual")),A86&amp;"_DR",IF(AND(D86="Daniel",OR(E86="De-Novo Merge",E86="Assisted Merge")),A86&amp;"_SA_DR",IF(AND(D86="Monet",OR(E86="Manual",E86="Assisted Manual")),A86&amp;"_MW",IF(AND(D86="Monet",OR(E86="De-Novo Merge",E86="Assisted Merge")),A86&amp;"_SA_MW",""))))))))))))))</f>
        <v>2017-06-28_G-044_AZ</v>
      </c>
      <c r="G86" s="89">
        <v>42956</v>
      </c>
      <c r="H86" s="89" t="s">
        <v>51</v>
      </c>
      <c r="I86" s="116" t="s">
        <v>51</v>
      </c>
      <c r="J86" s="87" t="s">
        <v>2</v>
      </c>
      <c r="K86" s="116" t="s">
        <v>2</v>
      </c>
      <c r="L86" s="116" t="s">
        <v>190</v>
      </c>
      <c r="M86" s="4" t="s">
        <v>2283</v>
      </c>
      <c r="N86" s="121" t="str">
        <f>IF(OR(K86="Untraceable",K86="Incomplete"),"No",IF(K86="Completed","In Progress",""))</f>
        <v>No</v>
      </c>
      <c r="O86" s="116"/>
    </row>
    <row r="87" spans="1:15" x14ac:dyDescent="0.25">
      <c r="A87" s="168"/>
      <c r="B87" s="116"/>
      <c r="C87" s="116"/>
      <c r="D87" s="87"/>
      <c r="E87" s="87"/>
      <c r="F87" s="7" t="str">
        <f>IF(AND(D87="Amina",OR(E87="Manual",E87="Assisted Manual")),A86&amp;"_AZ",IF(AND(D87="Amina",OR(E87="De-Novo Merge",E87="Assisted Merge")),A86&amp;"_SA_AZ",IF(AND(D87="Perry",OR(E87="Manual",E87="Assisted Manual")),A86&amp;"_PB",IF(AND(D87="Perry",OR(E87="De-Novo Merge",E87="Assisted Merge")),A86&amp;"_SA_PB",IF(AND(D87="Gina",OR(E87="Manual",E87="Assisted Manual")),A86&amp;"_GB",IF(AND(D87="Gina",OR(E87="De-Novo Merge",E87="Assisted Merge")),A86&amp;"_SA_GB",IF(AND(D87="Cameron",OR(E87="Manual",E87="Assisted Manual")),A86&amp;"_CA",IF(AND(D87="Cameron",OR(E87="De-Novo Merge",E87="Assisted Merge")),A86&amp;"_SA_CA",IF(AND(D87="Bruno",OR(E87="Manual",E87="Assisted Manual")),A86&amp;"_BD",IF(AND(D87="Bruno",OR(E87="De-Novo Merge",E87="Assisted Merge")),A86&amp;"_SA_BD",IF(AND(D87="Daniel",OR(E87="Manual",E87="Assisted Manual")),A86&amp;"_DR",IF(AND(D87="Daniel",OR(E87="De-Novo Merge",E87="Assisted Merge")),A86&amp;"_SA_DR",IF(AND(D87="Monet",OR(E87="Manual",E87="Assisted Manual")),A86&amp;"_MW",IF(AND(D87="Monet",OR(E87="De-Novo Merge",E87="Assisted Merge")),A86&amp;"_SA_MW",""))))))))))))))</f>
        <v/>
      </c>
      <c r="G87" s="89"/>
      <c r="H87" s="89"/>
      <c r="I87" s="116"/>
      <c r="J87" s="87"/>
      <c r="K87" s="116"/>
      <c r="L87" s="116"/>
      <c r="M87" s="4"/>
      <c r="N87" s="121"/>
      <c r="O87" s="116"/>
    </row>
    <row r="88" spans="1:15" x14ac:dyDescent="0.25">
      <c r="A88" s="174" t="s">
        <v>2284</v>
      </c>
      <c r="B88" s="117" t="s">
        <v>2285</v>
      </c>
      <c r="C88" s="116"/>
      <c r="D88" s="87" t="s">
        <v>187</v>
      </c>
      <c r="E88" s="87" t="s">
        <v>24</v>
      </c>
      <c r="F88" s="7" t="str">
        <f>IF(AND(D88="Amina",OR(E88="Manual",E88="Assisted Manual")),A88&amp;"_AZ",IF(AND(D88="Amina",OR(E88="De-Novo Merge",E88="Assisted Merge")),A88&amp;"_SA_AZ",IF(AND(D88="Perry",OR(E88="Manual",E88="Assisted Manual")),A88&amp;"_PB",IF(AND(D88="Perry",OR(E88="De-Novo Merge",E88="Assisted Merge")),A88&amp;"_SA_PB",IF(AND(D88="Gina",OR(E88="Manual",E88="Assisted Manual")),A88&amp;"_GB",IF(AND(D88="Gina",OR(E88="De-Novo Merge",E88="Assisted Merge")),A88&amp;"_SA_GB",IF(AND(D88="Cameron",OR(E88="Manual",E88="Assisted Manual")),A88&amp;"_CA",IF(AND(D88="Cameron",OR(E88="De-Novo Merge",E88="Assisted Merge")),A88&amp;"_SA_CA",IF(AND(D88="Bruno",OR(E88="Manual",E88="Assisted Manual")),A88&amp;"_BD",IF(AND(D88="Bruno",OR(E88="De-Novo Merge",E88="Assisted Merge")),A88&amp;"_SA_BD",IF(AND(D88="Daniel",OR(E88="Manual",E88="Assisted Manual")),A88&amp;"_DR",IF(AND(D88="Daniel",OR(E88="De-Novo Merge",E88="Assisted Merge")),A88&amp;"_SA_DR",IF(AND(D88="Monet",OR(E88="Manual",E88="Assisted Manual")),A88&amp;"_MW",IF(AND(D88="Monet",OR(E88="De-Novo Merge",E88="Assisted Merge")),A88&amp;"_SA_MW",""))))))))))))))</f>
        <v>2017-06-28_G-045_MW</v>
      </c>
      <c r="G88" s="89">
        <v>42962</v>
      </c>
      <c r="H88" s="89">
        <v>42962</v>
      </c>
      <c r="I88" s="118">
        <v>42983</v>
      </c>
      <c r="J88" s="87" t="str">
        <f>IF(AND(NOT(OR(G88="",G88="Ø")),H88=""),"In Progress",IF(AND(NOT(OR(H88="Ø",H88="")),NOT(OR(G88="Ø",G88=""))),"Completed",IF(AND(NOT(A88=""),NOT(OR(D88="",D88="???")),G88=""),"Waiting",IF(D88="???","Waiting",""))))</f>
        <v>Completed</v>
      </c>
      <c r="K88" s="116" t="s">
        <v>3</v>
      </c>
      <c r="L88" s="116" t="s">
        <v>0</v>
      </c>
      <c r="M88" s="4" t="s">
        <v>2286</v>
      </c>
      <c r="N88" s="121" t="s">
        <v>53</v>
      </c>
      <c r="O88" s="116"/>
    </row>
    <row r="89" spans="1:15" x14ac:dyDescent="0.25">
      <c r="A89" s="168"/>
      <c r="B89" s="116"/>
      <c r="C89" s="116"/>
      <c r="D89" s="87" t="s">
        <v>161</v>
      </c>
      <c r="E89" s="87" t="s">
        <v>1379</v>
      </c>
      <c r="F89" s="7" t="str">
        <f>IF(AND(D89="Amina",OR(E89="Manual",E89="Assisted Manual")),A88&amp;"_AZ",IF(AND(D89="Amina",OR(E89="De-Novo Merge",E89="Assisted Merge")),A88&amp;"_SA_AZ",IF(AND(D89="Perry",OR(E89="Manual",E89="Assisted Manual")),A88&amp;"_PB",IF(AND(D89="Perry",OR(E89="De-Novo Merge",E89="Assisted Merge")),A88&amp;"_SA_PB",IF(AND(D89="Gina",OR(E89="Manual",E89="Assisted Manual")),A88&amp;"_GB",IF(AND(D89="Gina",OR(E89="De-Novo Merge",E89="Assisted Merge")),A88&amp;"_SA_GB",IF(AND(D89="Cameron",OR(E89="Manual",E89="Assisted Manual")),A88&amp;"_CA",IF(AND(D89="Cameron",OR(E89="De-Novo Merge",E89="Assisted Merge")),A88&amp;"_SA_CA",IF(AND(D89="Bruno",OR(E89="Manual",E89="Assisted Manual")),A88&amp;"_BD",IF(AND(D89="Bruno",OR(E89="De-Novo Merge",E89="Assisted Merge")),A88&amp;"_SA_BD",IF(AND(D89="Daniel",OR(E89="Manual",E89="Assisted Manual")),A88&amp;"_DR",IF(AND(D89="Daniel",OR(E89="De-Novo Merge",E89="Assisted Merge")),A88&amp;"_SA_DR",IF(AND(D89="Monet",OR(E89="Manual",E89="Assisted Manual")),A88&amp;"_MW",IF(AND(D89="Monet",OR(E89="De-Novo Merge",E89="Assisted Merge")),A88&amp;"_SA_MW",""))))))))))))))</f>
        <v>2017-06-28_G-045_SA_BD</v>
      </c>
      <c r="G89" s="89">
        <v>42983</v>
      </c>
      <c r="H89" s="89">
        <v>42983</v>
      </c>
      <c r="I89" s="116"/>
      <c r="J89" s="87" t="str">
        <f>IF(AND(NOT(OR(G89="",G89="Ø")),H89=""),"In Progress",IF(AND(NOT(OR(H89="Ø",H89="")),NOT(OR(G89="Ø",G89=""))),"Completed",IF(AND(NOT(A88=""),NOT(OR(D89="",D89="???")),G89=""),"Waiting",IF(D89="???","Waiting",""))))</f>
        <v>Completed</v>
      </c>
      <c r="K89" s="116"/>
      <c r="L89" s="116"/>
      <c r="M89" s="4"/>
      <c r="N89" s="121"/>
      <c r="O89" s="116"/>
    </row>
    <row r="90" spans="1:15" x14ac:dyDescent="0.25">
      <c r="A90" s="174" t="s">
        <v>2287</v>
      </c>
      <c r="B90" s="117" t="s">
        <v>2288</v>
      </c>
      <c r="C90" s="116" t="s">
        <v>2065</v>
      </c>
      <c r="D90" s="87" t="s">
        <v>23</v>
      </c>
      <c r="E90" s="87" t="s">
        <v>24</v>
      </c>
      <c r="F90" s="7" t="str">
        <f>IF(AND(D90="Amina",OR(E90="Manual",E90="Assisted Manual")),A90&amp;"_AZ",IF(AND(D90="Amina",OR(E90="De-Novo Merge",E90="Assisted Merge")),A90&amp;"_SA_AZ",IF(AND(D90="Perry",OR(E90="Manual",E90="Assisted Manual")),A90&amp;"_PB",IF(AND(D90="Perry",OR(E90="De-Novo Merge",E90="Assisted Merge")),A90&amp;"_SA_PB",IF(AND(D90="Gina",OR(E90="Manual",E90="Assisted Manual")),A90&amp;"_GB",IF(AND(D90="Gina",OR(E90="De-Novo Merge",E90="Assisted Merge")),A90&amp;"_SA_GB",IF(AND(D90="Cameron",OR(E90="Manual",E90="Assisted Manual")),A90&amp;"_CA",IF(AND(D90="Cameron",OR(E90="De-Novo Merge",E90="Assisted Merge")),A90&amp;"_SA_CA",IF(AND(D90="Bruno",OR(E90="Manual",E90="Assisted Manual")),A90&amp;"_BD",IF(AND(D90="Bruno",OR(E90="De-Novo Merge",E90="Assisted Merge")),A90&amp;"_SA_BD",IF(AND(D90="Daniel",OR(E90="Manual",E90="Assisted Manual")),A90&amp;"_DR",IF(AND(D90="Daniel",OR(E90="De-Novo Merge",E90="Assisted Merge")),A90&amp;"_SA_DR",IF(AND(D90="Monet",OR(E90="Manual",E90="Assisted Manual")),A90&amp;"_MW",IF(AND(D90="Monet",OR(E90="De-Novo Merge",E90="Assisted Merge")),A90&amp;"_SA_MW",""))))))))))))))</f>
        <v>2017-06-28_G-046_CA</v>
      </c>
      <c r="G90" s="89"/>
      <c r="H90" s="89" t="s">
        <v>51</v>
      </c>
      <c r="I90" s="116" t="s">
        <v>51</v>
      </c>
      <c r="J90" s="87" t="s">
        <v>1</v>
      </c>
      <c r="K90" s="116" t="str">
        <f>IF(AND(NOT(OR(H90="Ø",H90="")),I90="Split"),"In Progress",IF(AND(NOT(OR(H90="Ø",H90="")),I90="Needs to be Split"),"Waiting",IF(AND(J90="Review",J91="Review"),"Review",IF(OR(AND(J90="Review",J91="Incomplete"),AND(J90="Incomplete",J91="Review")),"Review",IF(OR(AND(J90="Untraceable",J91="Review"),AND(J90="Review",J91="Untraceable")),"Review",IF(OR(AND(J90="Review",J91="Completed"),AND(J90="Completed",J91="Review")),"Review",IF(OR(AND(J90="Other",J91="Review"),AND(J90="Review",J91="Other")),"Review",IF(OR(AND(J90="Other",J91="Incomplete"),AND(J90="Incomplete",J91="Other")),"Review",IF(OR(AND(J90="Other",J91="Untraceable"),AND(J90="Untraceable",J91="Other")),"Review",IF(OR(AND(J90="Other",J91="Completed"),AND(J90="Completed",J91="Other")),"Review",IF(AND(J90="Waiting",J91="Waiting"),"Waiting",IF(OR(AND(J90="Review",J91="Waiting"),AND(J90="Waiting",J91="Review")),"Waiting",IF(OR(AND(J90="Other",J91="Waiting"),AND(J90="Waiting",J91="Other")),"Waiting",IF(OR(AND(J90="Incomplete",J91="Waiting"),AND(J90="Waiting",J91="Incomplete")),"Waiting",IF(OR(AND(J90="Completed",J91="Waiting"),AND(J90="Waiting",J91="Completed")),"Waiting",IF(OR(J90="In Progress",J91="In Progress"),"In Progress",IF(OR(AND(J90="Completed",J91="Untraceable"),AND(J90="Untraceable",J91="Completed")),"Review",IF(OR(AND(J90="Completed",J91="Incomplete"),AND(J90="Incomplete",J91="Completed")),"Review",IF(OR(AND(J90="Incomplete",J91="Untraceable"),AND(J90="Untraceable",J91="Incomplete")),"Untraceable",IF(AND(NOT(OR(H90="Ø",H90="")),NOT(OR(H91="Ø",H91="")),I90=""),"In Progress",IF(AND(J90="Untraceable",J91="Untraceable"),"Untraceable",IF(AND(NOT(OR(H90="Ø",H90="")),NOT(OR(H91="Ø",H91="")),NOT(OR(I90="Ø",I90="",I90="Split",I90="Needs to be Split"))),"Completed",IF(AND(J90="Incomplete",J91="Incomplete"),"Incomplete",IF(AND(J90="Other",J91="Other"),"Review",IF(AND(J90="Untraceable",J91=""),"Untraceable","")))))))))))))))))))))))))</f>
        <v>Untraceable</v>
      </c>
      <c r="L90" s="116" t="s">
        <v>0</v>
      </c>
      <c r="M90" s="4"/>
      <c r="N90" s="121" t="str">
        <f>IF(OR(K90="Untraceable",K90="Incomplete"),"No",IF(K90="Completed","In Progress",""))</f>
        <v>No</v>
      </c>
      <c r="O90" s="116"/>
    </row>
    <row r="91" spans="1:15" x14ac:dyDescent="0.25">
      <c r="A91" s="168"/>
      <c r="B91" s="116"/>
      <c r="C91" s="116"/>
      <c r="D91" s="87" t="str">
        <f>IF(AND(NOT(A90=""),NOT(J90="Untraceable")),"???","")</f>
        <v/>
      </c>
      <c r="E91" s="87"/>
      <c r="F91" s="7" t="str">
        <f>IF(AND(D91="Amina",OR(E91="Manual",E91="Assisted Manual")),A90&amp;"_AZ",IF(AND(D91="Amina",OR(E91="De-Novo Merge",E91="Assisted Merge")),A90&amp;"_SA_AZ",IF(AND(D91="Perry",OR(E91="Manual",E91="Assisted Manual")),A90&amp;"_PB",IF(AND(D91="Perry",OR(E91="De-Novo Merge",E91="Assisted Merge")),A90&amp;"_SA_PB",IF(AND(D91="Gina",OR(E91="Manual",E91="Assisted Manual")),A90&amp;"_GB",IF(AND(D91="Gina",OR(E91="De-Novo Merge",E91="Assisted Merge")),A90&amp;"_SA_GB",IF(AND(D91="Cameron",OR(E91="Manual",E91="Assisted Manual")),A90&amp;"_CA",IF(AND(D91="Cameron",OR(E91="De-Novo Merge",E91="Assisted Merge")),A90&amp;"_SA_CA",IF(AND(D91="Bruno",OR(E91="Manual",E91="Assisted Manual")),A90&amp;"_BD",IF(AND(D91="Bruno",OR(E91="De-Novo Merge",E91="Assisted Merge")),A90&amp;"_SA_BD",IF(AND(D91="Daniel",OR(E91="Manual",E91="Assisted Manual")),A90&amp;"_DR",IF(AND(D91="Daniel",OR(E91="De-Novo Merge",E91="Assisted Merge")),A90&amp;"_SA_DR",IF(AND(D91="Monet",OR(E91="Manual",E91="Assisted Manual")),A90&amp;"_MW",IF(AND(D91="Monet",OR(E91="De-Novo Merge",E91="Assisted Merge")),A90&amp;"_SA_MW",""))))))))))))))</f>
        <v/>
      </c>
      <c r="G91" s="89"/>
      <c r="H91" s="89"/>
      <c r="I91" s="116"/>
      <c r="J91" s="87" t="str">
        <f>IF(AND(NOT(OR(G91="",G91="Ø")),H91=""),"In Progress",IF(AND(NOT(OR(H91="Ø",H91="")),NOT(OR(G91="Ø",G91=""))),"Completed",IF(AND(NOT(A90=""),NOT(OR(D91="",D91="???")),G91=""),"Waiting",IF(D91="???","Waiting",""))))</f>
        <v/>
      </c>
      <c r="K91" s="116"/>
      <c r="L91" s="116"/>
      <c r="M91" s="4"/>
      <c r="N91" s="121"/>
      <c r="O91" s="116"/>
    </row>
    <row r="92" spans="1:15" x14ac:dyDescent="0.25">
      <c r="A92" s="174" t="s">
        <v>2289</v>
      </c>
      <c r="B92" s="117" t="s">
        <v>2290</v>
      </c>
      <c r="C92" s="116"/>
      <c r="D92" s="87" t="s">
        <v>23</v>
      </c>
      <c r="E92" s="87" t="s">
        <v>24</v>
      </c>
      <c r="F92" s="7" t="str">
        <f>IF(AND(D92="Amina",OR(E92="Manual",E92="Assisted Manual")),A92&amp;"_AZ",IF(AND(D92="Amina",OR(E92="De-Novo Merge",E92="Assisted Merge")),A92&amp;"_SA_AZ",IF(AND(D92="Perry",OR(E92="Manual",E92="Assisted Manual")),A92&amp;"_PB",IF(AND(D92="Perry",OR(E92="De-Novo Merge",E92="Assisted Merge")),A92&amp;"_SA_PB",IF(AND(D92="Gina",OR(E92="Manual",E92="Assisted Manual")),A92&amp;"_GB",IF(AND(D92="Gina",OR(E92="De-Novo Merge",E92="Assisted Merge")),A92&amp;"_SA_GB",IF(AND(D92="Cameron",OR(E92="Manual",E92="Assisted Manual")),A92&amp;"_CA",IF(AND(D92="Cameron",OR(E92="De-Novo Merge",E92="Assisted Merge")),A92&amp;"_SA_CA",IF(AND(D92="Bruno",OR(E92="Manual",E92="Assisted Manual")),A92&amp;"_BD",IF(AND(D92="Bruno",OR(E92="De-Novo Merge",E92="Assisted Merge")),A92&amp;"_SA_BD",IF(AND(D92="Daniel",OR(E92="Manual",E92="Assisted Manual")),A92&amp;"_DR",IF(AND(D92="Daniel",OR(E92="De-Novo Merge",E92="Assisted Merge")),A92&amp;"_SA_DR",IF(AND(D92="Monet",OR(E92="Manual",E92="Assisted Manual")),A92&amp;"_MW",IF(AND(D92="Monet",OR(E92="De-Novo Merge",E92="Assisted Merge")),A92&amp;"_SA_MW",""))))))))))))))</f>
        <v>2017-06-28_G-047_CA</v>
      </c>
      <c r="G92" s="89">
        <v>42959</v>
      </c>
      <c r="H92" s="89">
        <v>42961</v>
      </c>
      <c r="I92" s="118">
        <v>42989</v>
      </c>
      <c r="J92" s="87" t="str">
        <f>IF(AND(NOT(OR(G92="",G92="Ø")),H92=""),"In Progress",IF(AND(NOT(OR(H92="Ø",H92="")),NOT(OR(G92="Ø",G92=""))),"Completed",IF(AND(NOT(A92=""),NOT(OR(D92="",D92="???")),G92=""),"Waiting",IF(D92="???","Waiting",""))))</f>
        <v>Completed</v>
      </c>
      <c r="K92" s="116" t="str">
        <f>IF(AND(NOT(OR(H92="Ø",H92="")),I92="Split"),"In Progress",IF(AND(NOT(OR(H92="Ø",H92="")),I92="Needs to be Split"),"Waiting",IF(AND(J92="Review",J93="Review"),"Review",IF(OR(AND(J92="Review",J93="Incomplete"),AND(J92="Incomplete",J93="Review")),"Review",IF(OR(AND(J92="Untraceable",J93="Review"),AND(J92="Review",J93="Untraceable")),"Review",IF(OR(AND(J92="Review",J93="Completed"),AND(J92="Completed",J93="Review")),"Review",IF(OR(AND(J92="Other",J93="Review"),AND(J92="Review",J93="Other")),"Review",IF(OR(AND(J92="Other",J93="Incomplete"),AND(J92="Incomplete",J93="Other")),"Review",IF(OR(AND(J92="Other",J93="Untraceable"),AND(J92="Untraceable",J93="Other")),"Review",IF(OR(AND(J92="Other",J93="Completed"),AND(J92="Completed",J93="Other")),"Review",IF(AND(J92="Waiting",J93="Waiting"),"Waiting",IF(OR(AND(J92="Review",J93="Waiting"),AND(J92="Waiting",J93="Review")),"Waiting",IF(OR(AND(J92="Other",J93="Waiting"),AND(J92="Waiting",J93="Other")),"Waiting",IF(OR(AND(J92="Incomplete",J93="Waiting"),AND(J92="Waiting",J93="Incomplete")),"Waiting",IF(OR(AND(J92="Completed",J93="Waiting"),AND(J92="Waiting",J93="Completed")),"Waiting",IF(OR(J92="In Progress",J93="In Progress"),"In Progress",IF(OR(AND(J92="Completed",J93="Untraceable"),AND(J92="Untraceable",J93="Completed")),"Review",IF(OR(AND(J92="Completed",J93="Incomplete"),AND(J92="Incomplete",J93="Completed")),"Review",IF(OR(AND(J92="Incomplete",J93="Untraceable"),AND(J92="Untraceable",J93="Incomplete")),"Untraceable",IF(AND(NOT(OR(H92="Ø",H92="")),NOT(OR(H93="Ø",H93="")),I92=""),"In Progress",IF(AND(J92="Untraceable",J93="Untraceable"),"Untraceable",IF(AND(NOT(OR(H92="Ø",H92="")),NOT(OR(H93="Ø",H93="")),NOT(OR(I92="Ø",I92="",I92="Split",I92="Needs to be Split"))),"Completed",IF(AND(J92="Incomplete",J93="Incomplete"),"Incomplete",IF(AND(J92="Other",J93="Other"),"Review",IF(AND(J92="Untraceable",J93=""),"Untraceable","")))))))))))))))))))))))))</f>
        <v>Completed</v>
      </c>
      <c r="L92" s="116" t="s">
        <v>0</v>
      </c>
      <c r="M92" s="4" t="s">
        <v>2291</v>
      </c>
      <c r="N92" s="121" t="s">
        <v>25</v>
      </c>
      <c r="O92" s="116" t="s">
        <v>2292</v>
      </c>
    </row>
    <row r="93" spans="1:15" x14ac:dyDescent="0.25">
      <c r="A93" s="168"/>
      <c r="B93" s="116"/>
      <c r="C93" s="116"/>
      <c r="D93" s="87" t="s">
        <v>161</v>
      </c>
      <c r="E93" s="87" t="s">
        <v>1379</v>
      </c>
      <c r="F93" s="7" t="str">
        <f>IF(AND(D93="Amina",OR(E93="Manual",E93="Assisted Manual")),A92&amp;"_AZ",IF(AND(D93="Amina",OR(E93="De-Novo Merge",E93="Assisted Merge")),A92&amp;"_SA_AZ",IF(AND(D93="Perry",OR(E93="Manual",E93="Assisted Manual")),A92&amp;"_PB",IF(AND(D93="Perry",OR(E93="De-Novo Merge",E93="Assisted Merge")),A92&amp;"_SA_PB",IF(AND(D93="Gina",OR(E93="Manual",E93="Assisted Manual")),A92&amp;"_GB",IF(AND(D93="Gina",OR(E93="De-Novo Merge",E93="Assisted Merge")),A92&amp;"_SA_GB",IF(AND(D93="Cameron",OR(E93="Manual",E93="Assisted Manual")),A92&amp;"_CA",IF(AND(D93="Cameron",OR(E93="De-Novo Merge",E93="Assisted Merge")),A92&amp;"_SA_CA",IF(AND(D93="Bruno",OR(E93="Manual",E93="Assisted Manual")),A92&amp;"_BD",IF(AND(D93="Bruno",OR(E93="De-Novo Merge",E93="Assisted Merge")),A92&amp;"_SA_BD",IF(AND(D93="Daniel",OR(E93="Manual",E93="Assisted Manual")),A92&amp;"_DR",IF(AND(D93="Daniel",OR(E93="De-Novo Merge",E93="Assisted Merge")),A92&amp;"_SA_DR",IF(AND(D93="Monet",OR(E93="Manual",E93="Assisted Manual")),A92&amp;"_MW",IF(AND(D93="Monet",OR(E93="De-Novo Merge",E93="Assisted Merge")),A92&amp;"_SA_MW",""))))))))))))))</f>
        <v>2017-06-28_G-047_SA_BD</v>
      </c>
      <c r="G93" s="89">
        <v>42986</v>
      </c>
      <c r="H93" s="89">
        <v>42989</v>
      </c>
      <c r="I93" s="116"/>
      <c r="J93" s="87" t="str">
        <f>IF(AND(NOT(OR(G93="",G93="Ø")),H93=""),"In Progress",IF(AND(NOT(OR(H93="Ø",H93="")),NOT(OR(G93="Ø",G93=""))),"Completed",IF(AND(NOT(A92=""),NOT(OR(D93="",D93="???")),G93=""),"Waiting",IF(D93="???","Waiting",""))))</f>
        <v>Completed</v>
      </c>
      <c r="K93" s="116"/>
      <c r="L93" s="116"/>
      <c r="M93" s="4" t="s">
        <v>2293</v>
      </c>
      <c r="N93" s="121"/>
      <c r="O93" s="116"/>
    </row>
    <row r="94" spans="1:15" x14ac:dyDescent="0.25">
      <c r="A94" s="174" t="s">
        <v>2294</v>
      </c>
      <c r="B94" s="117" t="s">
        <v>2295</v>
      </c>
      <c r="C94" s="116"/>
      <c r="D94" s="87" t="s">
        <v>187</v>
      </c>
      <c r="E94" s="87" t="s">
        <v>24</v>
      </c>
      <c r="F94" s="7" t="str">
        <f>IF(AND(D94="Amina",OR(E94="Manual",E94="Assisted Manual")),A94&amp;"_AZ",IF(AND(D94="Amina",OR(E94="De-Novo Merge",E94="Assisted Merge")),A94&amp;"_SA_AZ",IF(AND(D94="Perry",OR(E94="Manual",E94="Assisted Manual")),A94&amp;"_PB",IF(AND(D94="Perry",OR(E94="De-Novo Merge",E94="Assisted Merge")),A94&amp;"_SA_PB",IF(AND(D94="Gina",OR(E94="Manual",E94="Assisted Manual")),A94&amp;"_GB",IF(AND(D94="Gina",OR(E94="De-Novo Merge",E94="Assisted Merge")),A94&amp;"_SA_GB",IF(AND(D94="Cameron",OR(E94="Manual",E94="Assisted Manual")),A94&amp;"_CA",IF(AND(D94="Cameron",OR(E94="De-Novo Merge",E94="Assisted Merge")),A94&amp;"_SA_CA",IF(AND(D94="Bruno",OR(E94="Manual",E94="Assisted Manual")),A94&amp;"_BD",IF(AND(D94="Bruno",OR(E94="De-Novo Merge",E94="Assisted Merge")),A94&amp;"_SA_BD",IF(AND(D94="Daniel",OR(E94="Manual",E94="Assisted Manual")),A94&amp;"_DR",IF(AND(D94="Daniel",OR(E94="De-Novo Merge",E94="Assisted Merge")),A94&amp;"_SA_DR",IF(AND(D94="Monet",OR(E94="Manual",E94="Assisted Manual")),A94&amp;"_MW",IF(AND(D94="Monet",OR(E94="De-Novo Merge",E94="Assisted Merge")),A94&amp;"_SA_MW",""))))))))))))))</f>
        <v>2017-06-28_G-048_MW</v>
      </c>
      <c r="G94" s="89">
        <v>42962</v>
      </c>
      <c r="H94" s="89"/>
      <c r="I94" s="118">
        <v>43006</v>
      </c>
      <c r="J94" s="87" t="s">
        <v>0</v>
      </c>
      <c r="K94" s="116" t="s">
        <v>0</v>
      </c>
      <c r="L94" s="124" t="s">
        <v>0</v>
      </c>
      <c r="M94" s="4" t="s">
        <v>2296</v>
      </c>
      <c r="N94" s="121" t="s">
        <v>25</v>
      </c>
      <c r="O94" s="116" t="s">
        <v>2297</v>
      </c>
    </row>
    <row r="95" spans="1:15" x14ac:dyDescent="0.25">
      <c r="A95" s="168"/>
      <c r="B95" s="116"/>
      <c r="C95" s="116"/>
      <c r="D95" s="87" t="s">
        <v>27</v>
      </c>
      <c r="E95" s="87" t="s">
        <v>1512</v>
      </c>
      <c r="F95" s="7" t="str">
        <f>IF(AND(D95="Amina",OR(E95="Manual",E95="Assisted Manual")),A94&amp;"_AZ",IF(AND(D95="Amina",OR(E95="De-Novo Merge",E95="Assisted Merge")),A94&amp;"_SA_AZ",IF(AND(D95="Perry",OR(E95="Manual",E95="Assisted Manual")),A94&amp;"_PB",IF(AND(D95="Perry",OR(E95="De-Novo Merge",E95="Assisted Merge")),A94&amp;"_SA_PB",IF(AND(D95="Gina",OR(E95="Manual",E95="Assisted Manual")),A94&amp;"_GB",IF(AND(D95="Gina",OR(E95="De-Novo Merge",E95="Assisted Merge")),A94&amp;"_SA_GB",IF(AND(D95="Cameron",OR(E95="Manual",E95="Assisted Manual")),A94&amp;"_CA",IF(AND(D95="Cameron",OR(E95="De-Novo Merge",E95="Assisted Merge")),A94&amp;"_SA_CA",IF(AND(D95="Bruno",OR(E95="Manual",E95="Assisted Manual")),A94&amp;"_BD",IF(AND(D95="Bruno",OR(E95="De-Novo Merge",E95="Assisted Merge")),A94&amp;"_SA_BD",IF(AND(D95="Daniel",OR(E95="Manual",E95="Assisted Manual")),A94&amp;"_DR",IF(AND(D95="Daniel",OR(E95="De-Novo Merge",E95="Assisted Merge")),A94&amp;"_SA_DR",IF(AND(D95="Monet",OR(E95="Manual",E95="Assisted Manual")),A94&amp;"_MW",IF(AND(D95="Monet",OR(E95="De-Novo Merge",E95="Assisted Merge")),A94&amp;"_SA_MW",""))))))))))))))</f>
        <v>2017-06-28_G-048_GB</v>
      </c>
      <c r="G95" s="89">
        <v>42991</v>
      </c>
      <c r="H95" s="89">
        <v>42992</v>
      </c>
      <c r="I95" s="116"/>
      <c r="J95" s="87" t="str">
        <f>IF(AND(NOT(OR(G95="",G95="Ø")),H95=""),"In Progress",IF(AND(NOT(OR(H95="Ø",H95="")),NOT(OR(G95="Ø",G95=""))),"Completed",IF(AND(NOT(A94=""),NOT(OR(D95="",D95="???")),G95=""),"Waiting",IF(D95="???","Waiting",""))))</f>
        <v>Completed</v>
      </c>
      <c r="K95" s="116"/>
      <c r="L95" s="125"/>
      <c r="M95" s="4"/>
      <c r="N95" s="121"/>
      <c r="O95" s="116"/>
    </row>
    <row r="96" spans="1:15" x14ac:dyDescent="0.25">
      <c r="A96" s="174" t="s">
        <v>2298</v>
      </c>
      <c r="B96" s="117" t="s">
        <v>2299</v>
      </c>
      <c r="C96" s="116"/>
      <c r="D96" s="87" t="s">
        <v>187</v>
      </c>
      <c r="E96" s="87" t="s">
        <v>24</v>
      </c>
      <c r="F96" s="7" t="str">
        <f>IF(AND(D96="Amina",OR(E96="Manual",E96="Assisted Manual")),A96&amp;"_AZ",IF(AND(D96="Amina",OR(E96="De-Novo Merge",E96="Assisted Merge")),A96&amp;"_SA_AZ",IF(AND(D96="Perry",OR(E96="Manual",E96="Assisted Manual")),A96&amp;"_PB",IF(AND(D96="Perry",OR(E96="De-Novo Merge",E96="Assisted Merge")),A96&amp;"_SA_PB",IF(AND(D96="Gina",OR(E96="Manual",E96="Assisted Manual")),A96&amp;"_GB",IF(AND(D96="Gina",OR(E96="De-Novo Merge",E96="Assisted Merge")),A96&amp;"_SA_GB",IF(AND(D96="Cameron",OR(E96="Manual",E96="Assisted Manual")),A96&amp;"_CA",IF(AND(D96="Cameron",OR(E96="De-Novo Merge",E96="Assisted Merge")),A96&amp;"_SA_CA",IF(AND(D96="Bruno",OR(E96="Manual",E96="Assisted Manual")),A96&amp;"_BD",IF(AND(D96="Bruno",OR(E96="De-Novo Merge",E96="Assisted Merge")),A96&amp;"_SA_BD",IF(AND(D96="Daniel",OR(E96="Manual",E96="Assisted Manual")),A96&amp;"_DR",IF(AND(D96="Daniel",OR(E96="De-Novo Merge",E96="Assisted Merge")),A96&amp;"_SA_DR",IF(AND(D96="Monet",OR(E96="Manual",E96="Assisted Manual")),A96&amp;"_MW",IF(AND(D96="Monet",OR(E96="De-Novo Merge",E96="Assisted Merge")),A96&amp;"_SA_MW",""))))))))))))))</f>
        <v>2017-06-28_G-049_MW</v>
      </c>
      <c r="G96" s="89">
        <v>42962</v>
      </c>
      <c r="H96" s="89">
        <v>42962</v>
      </c>
      <c r="I96" s="118">
        <v>42991</v>
      </c>
      <c r="J96" s="87" t="str">
        <f>IF(AND(NOT(OR(G96="",G96="Ø")),H96=""),"In Progress",IF(AND(NOT(OR(H96="Ø",H96="")),NOT(OR(G96="Ø",G96=""))),"Completed",IF(AND(NOT(A96=""),NOT(OR(D96="",D96="???")),G96=""),"Waiting",IF(D96="???","Waiting",""))))</f>
        <v>Completed</v>
      </c>
      <c r="K96" s="116" t="s">
        <v>0</v>
      </c>
      <c r="L96" s="116" t="s">
        <v>0</v>
      </c>
      <c r="M96" s="4" t="s">
        <v>2300</v>
      </c>
      <c r="N96" s="121" t="s">
        <v>25</v>
      </c>
      <c r="O96" s="116" t="s">
        <v>2301</v>
      </c>
    </row>
    <row r="97" spans="1:15" x14ac:dyDescent="0.25">
      <c r="A97" s="168"/>
      <c r="B97" s="116"/>
      <c r="C97" s="116"/>
      <c r="D97" s="87" t="s">
        <v>161</v>
      </c>
      <c r="E97" s="87" t="s">
        <v>1379</v>
      </c>
      <c r="F97" s="7" t="str">
        <f>IF(AND(D97="Amina",OR(E97="Manual",E97="Assisted Manual")),A96&amp;"_AZ",IF(AND(D97="Amina",OR(E97="De-Novo Merge",E97="Assisted Merge")),A96&amp;"_SA_AZ",IF(AND(D97="Perry",OR(E97="Manual",E97="Assisted Manual")),A96&amp;"_PB",IF(AND(D97="Perry",OR(E97="De-Novo Merge",E97="Assisted Merge")),A96&amp;"_SA_PB",IF(AND(D97="Gina",OR(E97="Manual",E97="Assisted Manual")),A96&amp;"_GB",IF(AND(D97="Gina",OR(E97="De-Novo Merge",E97="Assisted Merge")),A96&amp;"_SA_GB",IF(AND(D97="Cameron",OR(E97="Manual",E97="Assisted Manual")),A96&amp;"_CA",IF(AND(D97="Cameron",OR(E97="De-Novo Merge",E97="Assisted Merge")),A96&amp;"_SA_CA",IF(AND(D97="Bruno",OR(E97="Manual",E97="Assisted Manual")),A96&amp;"_BD",IF(AND(D97="Bruno",OR(E97="De-Novo Merge",E97="Assisted Merge")),A96&amp;"_SA_BD",IF(AND(D97="Daniel",OR(E97="Manual",E97="Assisted Manual")),A96&amp;"_DR",IF(AND(D97="Daniel",OR(E97="De-Novo Merge",E97="Assisted Merge")),A96&amp;"_SA_DR",IF(AND(D97="Monet",OR(E97="Manual",E97="Assisted Manual")),A96&amp;"_MW",IF(AND(D97="Monet",OR(E97="De-Novo Merge",E97="Assisted Merge")),A96&amp;"_SA_MW",""))))))))))))))</f>
        <v>2017-06-28_G-049_SA_BD</v>
      </c>
      <c r="G97" s="89">
        <v>42984</v>
      </c>
      <c r="H97" s="89">
        <v>42984</v>
      </c>
      <c r="I97" s="116"/>
      <c r="J97" s="87" t="str">
        <f>IF(AND(NOT(OR(G97="",G97="Ø")),H97=""),"In Progress",IF(AND(NOT(OR(H97="Ø",H97="")),NOT(OR(G97="Ø",G97=""))),"Completed",IF(AND(NOT(A96=""),NOT(OR(D97="",D97="???")),G97=""),"Waiting",IF(D97="???","Waiting",""))))</f>
        <v>Completed</v>
      </c>
      <c r="K97" s="116"/>
      <c r="L97" s="116"/>
      <c r="M97" s="4"/>
      <c r="N97" s="121"/>
      <c r="O97" s="116"/>
    </row>
    <row r="98" spans="1:15" x14ac:dyDescent="0.25">
      <c r="A98" s="174" t="s">
        <v>2302</v>
      </c>
      <c r="B98" s="117" t="s">
        <v>2303</v>
      </c>
      <c r="C98" s="116"/>
      <c r="D98" s="87" t="s">
        <v>23</v>
      </c>
      <c r="E98" s="87" t="s">
        <v>1399</v>
      </c>
      <c r="F98" s="7" t="str">
        <f>IF(AND(D98="Amina",OR(E98="Manual",E98="Assisted Manual")),A98&amp;"_AZ",IF(AND(D98="Amina",OR(E98="De-Novo Merge",E98="Assisted Merge")),A98&amp;"_SA_AZ",IF(AND(D98="Perry",OR(E98="Manual",E98="Assisted Manual")),A98&amp;"_PB",IF(AND(D98="Perry",OR(E98="De-Novo Merge",E98="Assisted Merge")),A98&amp;"_SA_PB",IF(AND(D98="Gina",OR(E98="Manual",E98="Assisted Manual")),A98&amp;"_GB",IF(AND(D98="Gina",OR(E98="De-Novo Merge",E98="Assisted Merge")),A98&amp;"_SA_GB",IF(AND(D98="Cameron",OR(E98="Manual",E98="Assisted Manual")),A98&amp;"_CA",IF(AND(D98="Cameron",OR(E98="De-Novo Merge",E98="Assisted Merge")),A98&amp;"_SA_CA",IF(AND(D98="Bruno",OR(E98="Manual",E98="Assisted Manual")),A98&amp;"_BD",IF(AND(D98="Bruno",OR(E98="De-Novo Merge",E98="Assisted Merge")),A98&amp;"_SA_BD",IF(AND(D98="Daniel",OR(E98="Manual",E98="Assisted Manual")),A98&amp;"_DR",IF(AND(D98="Daniel",OR(E98="De-Novo Merge",E98="Assisted Merge")),A98&amp;"_SA_DR",IF(AND(D98="Monet",OR(E98="Manual",E98="Assisted Manual")),A98&amp;"_MW",IF(AND(D98="Monet",OR(E98="De-Novo Merge",E98="Assisted Merge")),A98&amp;"_SA_MW",""))))))))))))))</f>
        <v>2017-06-28_G-050_SA_CA</v>
      </c>
      <c r="G98" s="89">
        <v>42962</v>
      </c>
      <c r="H98" s="89">
        <v>42962</v>
      </c>
      <c r="I98" s="118">
        <v>42991</v>
      </c>
      <c r="J98" s="87" t="s">
        <v>0</v>
      </c>
      <c r="K98" s="116" t="str">
        <f>IF(AND(NOT(OR(H98="Ø",H98="")),I98="Split"),"In Progress",IF(AND(NOT(OR(H98="Ø",H98="")),I98="Needs to be Split"),"Waiting",IF(AND(J98="Review",J99="Review"),"Review",IF(OR(AND(J98="Review",J99="Incomplete"),AND(J98="Incomplete",J99="Review")),"Review",IF(OR(AND(J98="Untraceable",J99="Review"),AND(J98="Review",J99="Untraceable")),"Review",IF(OR(AND(J98="Review",J99="Completed"),AND(J98="Completed",J99="Review")),"Review",IF(OR(AND(J98="Other",J99="Review"),AND(J98="Review",J99="Other")),"Review",IF(OR(AND(J98="Other",J99="Incomplete"),AND(J98="Incomplete",J99="Other")),"Review",IF(OR(AND(J98="Other",J99="Untraceable"),AND(J98="Untraceable",J99="Other")),"Review",IF(OR(AND(J98="Other",J99="Completed"),AND(J98="Completed",J99="Other")),"Review",IF(AND(J98="Waiting",J99="Waiting"),"Waiting",IF(OR(AND(J98="Review",J99="Waiting"),AND(J98="Waiting",J99="Review")),"Waiting",IF(OR(AND(J98="Other",J99="Waiting"),AND(J98="Waiting",J99="Other")),"Waiting",IF(OR(AND(J98="Incomplete",J99="Waiting"),AND(J98="Waiting",J99="Incomplete")),"Waiting",IF(OR(AND(J98="Completed",J99="Waiting"),AND(J98="Waiting",J99="Completed")),"Waiting",IF(OR(J98="In Progress",J99="In Progress"),"In Progress",IF(OR(AND(J98="Completed",J99="Untraceable"),AND(J98="Untraceable",J99="Completed")),"Review",IF(OR(AND(J98="Completed",J99="Incomplete"),AND(J98="Incomplete",J99="Completed")),"Review",IF(OR(AND(J98="Incomplete",J99="Untraceable"),AND(J98="Untraceable",J99="Incomplete")),"Untraceable",IF(AND(NOT(OR(H98="Ø",H98="")),NOT(OR(H99="Ø",H99="")),I98=""),"In Progress",IF(AND(J98="Untraceable",J99="Untraceable"),"Untraceable",IF(AND(NOT(OR(H98="Ø",H98="")),NOT(OR(H99="Ø",H99="")),NOT(OR(I98="Ø",I98="",I98="Split",I98="Needs to be Split"))),"Completed",IF(AND(J98="Incomplete",J99="Incomplete"),"Incomplete",IF(AND(J98="Other",J99="Other"),"Review",IF(AND(J98="Untraceable",J99=""),"Untraceable","")))))))))))))))))))))))))</f>
        <v>Completed</v>
      </c>
      <c r="L98" s="116" t="s">
        <v>0</v>
      </c>
      <c r="M98" s="4" t="s">
        <v>2304</v>
      </c>
      <c r="N98" s="121" t="s">
        <v>25</v>
      </c>
      <c r="O98" s="116" t="s">
        <v>2305</v>
      </c>
    </row>
    <row r="99" spans="1:15" x14ac:dyDescent="0.25">
      <c r="A99" s="168"/>
      <c r="B99" s="116"/>
      <c r="C99" s="116"/>
      <c r="D99" s="87" t="s">
        <v>161</v>
      </c>
      <c r="E99" s="87" t="s">
        <v>24</v>
      </c>
      <c r="F99" s="7" t="str">
        <f>IF(AND(D99="Amina",OR(E99="Manual",E99="Assisted Manual")),A98&amp;"_AZ",IF(AND(D99="Amina",OR(E99="De-Novo Merge",E99="Assisted Merge")),A98&amp;"_SA_AZ",IF(AND(D99="Perry",OR(E99="Manual",E99="Assisted Manual")),A98&amp;"_PB",IF(AND(D99="Perry",OR(E99="De-Novo Merge",E99="Assisted Merge")),A98&amp;"_SA_PB",IF(AND(D99="Gina",OR(E99="Manual",E99="Assisted Manual")),A98&amp;"_GB",IF(AND(D99="Gina",OR(E99="De-Novo Merge",E99="Assisted Merge")),A98&amp;"_SA_GB",IF(AND(D99="Cameron",OR(E99="Manual",E99="Assisted Manual")),A98&amp;"_CA",IF(AND(D99="Cameron",OR(E99="De-Novo Merge",E99="Assisted Merge")),A98&amp;"_SA_CA",IF(AND(D99="Bruno",OR(E99="Manual",E99="Assisted Manual")),A98&amp;"_BD",IF(AND(D99="Bruno",OR(E99="De-Novo Merge",E99="Assisted Merge")),A98&amp;"_SA_BD",IF(AND(D99="Daniel",OR(E99="Manual",E99="Assisted Manual")),A98&amp;"_DR",IF(AND(D99="Daniel",OR(E99="De-Novo Merge",E99="Assisted Merge")),A98&amp;"_SA_DR",IF(AND(D99="Monet",OR(E99="Manual",E99="Assisted Manual")),A98&amp;"_MW",IF(AND(D99="Monet",OR(E99="De-Novo Merge",E99="Assisted Merge")),A98&amp;"_SA_MW",""))))))))))))))</f>
        <v>2017-06-28_G-050_BD</v>
      </c>
      <c r="G99" s="89">
        <v>42990</v>
      </c>
      <c r="H99" s="89">
        <v>42990</v>
      </c>
      <c r="I99" s="116"/>
      <c r="J99" s="87" t="str">
        <f>IF(AND(NOT(OR(G99="",G99="Ø")),H99=""),"In Progress",IF(AND(NOT(OR(H99="Ø",H99="")),NOT(OR(G99="Ø",G99=""))),"Completed",IF(AND(NOT(A98=""),NOT(OR(D99="",D99="???")),G99=""),"Waiting",IF(D99="???","Waiting",""))))</f>
        <v>Completed</v>
      </c>
      <c r="K99" s="116"/>
      <c r="L99" s="116"/>
      <c r="M99" s="4" t="s">
        <v>2306</v>
      </c>
      <c r="N99" s="121"/>
      <c r="O99" s="116"/>
    </row>
    <row r="100" spans="1:15" x14ac:dyDescent="0.25">
      <c r="A100" s="174" t="s">
        <v>2307</v>
      </c>
      <c r="B100" s="117" t="s">
        <v>2308</v>
      </c>
      <c r="C100" s="116"/>
      <c r="D100" s="87" t="s">
        <v>187</v>
      </c>
      <c r="E100" s="87" t="s">
        <v>24</v>
      </c>
      <c r="F100" s="7" t="str">
        <f>IF(AND(D100="Amina",OR(E100="Manual",E100="Assisted Manual")),A100&amp;"_AZ",IF(AND(D100="Amina",OR(E100="De-Novo Merge",E100="Assisted Merge")),A100&amp;"_SA_AZ",IF(AND(D100="Perry",OR(E100="Manual",E100="Assisted Manual")),A100&amp;"_PB",IF(AND(D100="Perry",OR(E100="De-Novo Merge",E100="Assisted Merge")),A100&amp;"_SA_PB",IF(AND(D100="Gina",OR(E100="Manual",E100="Assisted Manual")),A100&amp;"_GB",IF(AND(D100="Gina",OR(E100="De-Novo Merge",E100="Assisted Merge")),A100&amp;"_SA_GB",IF(AND(D100="Cameron",OR(E100="Manual",E100="Assisted Manual")),A100&amp;"_CA",IF(AND(D100="Cameron",OR(E100="De-Novo Merge",E100="Assisted Merge")),A100&amp;"_SA_CA",IF(AND(D100="Bruno",OR(E100="Manual",E100="Assisted Manual")),A100&amp;"_BD",IF(AND(D100="Bruno",OR(E100="De-Novo Merge",E100="Assisted Merge")),A100&amp;"_SA_BD",IF(AND(D100="Daniel",OR(E100="Manual",E100="Assisted Manual")),A100&amp;"_DR",IF(AND(D100="Daniel",OR(E100="De-Novo Merge",E100="Assisted Merge")),A100&amp;"_SA_DR",IF(AND(D100="Monet",OR(E100="Manual",E100="Assisted Manual")),A100&amp;"_MW",IF(AND(D100="Monet",OR(E100="De-Novo Merge",E100="Assisted Merge")),A100&amp;"_SA_MW",""))))))))))))))</f>
        <v>2017-06-28_G-051_MW</v>
      </c>
      <c r="G100" s="89">
        <v>42963</v>
      </c>
      <c r="H100" s="89">
        <v>42965</v>
      </c>
      <c r="I100" s="118">
        <v>42992</v>
      </c>
      <c r="J100" s="87" t="str">
        <f>IF(AND(NOT(OR(G100="",G100="Ø")),H100=""),"In Progress",IF(AND(NOT(OR(H100="Ø",H100="")),NOT(OR(G100="Ø",G100=""))),"Completed",IF(AND(NOT(A99=""),NOT(OR(D100="",D100="???")),G100=""),"Waiting",IF(D100="???","Waiting",""))))</f>
        <v>Completed</v>
      </c>
      <c r="K100" s="116" t="s">
        <v>0</v>
      </c>
      <c r="L100" s="116" t="s">
        <v>0</v>
      </c>
      <c r="M100" s="4"/>
      <c r="N100" s="121" t="s">
        <v>25</v>
      </c>
      <c r="O100" s="116" t="s">
        <v>2309</v>
      </c>
    </row>
    <row r="101" spans="1:15" x14ac:dyDescent="0.25">
      <c r="A101" s="168"/>
      <c r="B101" s="116"/>
      <c r="C101" s="116"/>
      <c r="D101" s="87" t="s">
        <v>32</v>
      </c>
      <c r="E101" s="87" t="s">
        <v>1512</v>
      </c>
      <c r="F101" s="7" t="str">
        <f>IF(AND(D101="Amina",OR(E101="Manual",E101="Assisted Manual")),A100&amp;"_AZ",IF(AND(D101="Amina",OR(E101="De-Novo Merge",E101="Assisted Merge")),A100&amp;"_SA_AZ",IF(AND(D101="Perry",OR(E101="Manual",E101="Assisted Manual")),A100&amp;"_PB",IF(AND(D101="Perry",OR(E101="De-Novo Merge",E101="Assisted Merge")),A100&amp;"_SA_PB",IF(AND(D101="Gina",OR(E101="Manual",E101="Assisted Manual")),A100&amp;"_GB",IF(AND(D101="Gina",OR(E101="De-Novo Merge",E101="Assisted Merge")),A100&amp;"_SA_GB",IF(AND(D101="Cameron",OR(E101="Manual",E101="Assisted Manual")),A100&amp;"_CA",IF(AND(D101="Cameron",OR(E101="De-Novo Merge",E101="Assisted Merge")),A100&amp;"_SA_CA",IF(AND(D101="Bruno",OR(E101="Manual",E101="Assisted Manual")),A100&amp;"_BD",IF(AND(D101="Bruno",OR(E101="De-Novo Merge",E101="Assisted Merge")),A100&amp;"_SA_BD",IF(AND(D101="Daniel",OR(E101="Manual",E101="Assisted Manual")),A100&amp;"_DR",IF(AND(D101="Daniel",OR(E101="De-Novo Merge",E101="Assisted Merge")),A100&amp;"_SA_DR",IF(AND(D101="Monet",OR(E101="Manual",E101="Assisted Manual")),A100&amp;"_MW",IF(AND(D101="Monet",OR(E101="De-Novo Merge",E101="Assisted Merge")),A100&amp;"_SA_MW",""))))))))))))))</f>
        <v>2017-06-28_G-051_AZ</v>
      </c>
      <c r="G101" s="89">
        <v>42986</v>
      </c>
      <c r="H101" s="89">
        <v>42989</v>
      </c>
      <c r="I101" s="116"/>
      <c r="J101" s="87" t="str">
        <f>IF(AND(NOT(OR(G101="",G101="Ø")),H101=""),"In Progress",IF(AND(NOT(OR(H101="Ø",H101="")),NOT(OR(G101="Ø",G101=""))),"Completed",IF(AND(NOT(A100=""),NOT(OR(D101="",D101="???")),G101=""),"Waiting",IF(D101="???","Waiting",""))))</f>
        <v>Completed</v>
      </c>
      <c r="K101" s="116"/>
      <c r="L101" s="116"/>
      <c r="M101" s="4"/>
      <c r="N101" s="121"/>
      <c r="O101" s="116"/>
    </row>
    <row r="102" spans="1:15" x14ac:dyDescent="0.25">
      <c r="A102" s="174" t="s">
        <v>2310</v>
      </c>
      <c r="B102" s="117" t="s">
        <v>2311</v>
      </c>
      <c r="C102" s="116"/>
      <c r="D102" s="87" t="s">
        <v>187</v>
      </c>
      <c r="E102" s="87" t="s">
        <v>24</v>
      </c>
      <c r="F102" s="7" t="str">
        <f>IF(AND(D102="Amina",OR(E102="Manual",E102="Assisted Manual")),A102&amp;"_AZ",IF(AND(D102="Amina",OR(E102="De-Novo Merge",E102="Assisted Merge")),A102&amp;"_SA_AZ",IF(AND(D102="Perry",OR(E102="Manual",E102="Assisted Manual")),A102&amp;"_PB",IF(AND(D102="Perry",OR(E102="De-Novo Merge",E102="Assisted Merge")),A102&amp;"_SA_PB",IF(AND(D102="Gina",OR(E102="Manual",E102="Assisted Manual")),A102&amp;"_GB",IF(AND(D102="Gina",OR(E102="De-Novo Merge",E102="Assisted Merge")),A102&amp;"_SA_GB",IF(AND(D102="Cameron",OR(E102="Manual",E102="Assisted Manual")),A102&amp;"_CA",IF(AND(D102="Cameron",OR(E102="De-Novo Merge",E102="Assisted Merge")),A102&amp;"_SA_CA",IF(AND(D102="Bruno",OR(E102="Manual",E102="Assisted Manual")),A102&amp;"_BD",IF(AND(D102="Bruno",OR(E102="De-Novo Merge",E102="Assisted Merge")),A102&amp;"_SA_BD",IF(AND(D102="Daniel",OR(E102="Manual",E102="Assisted Manual")),A102&amp;"_DR",IF(AND(D102="Daniel",OR(E102="De-Novo Merge",E102="Assisted Merge")),A102&amp;"_SA_DR",IF(AND(D102="Monet",OR(E102="Manual",E102="Assisted Manual")),A102&amp;"_MW",IF(AND(D102="Monet",OR(E102="De-Novo Merge",E102="Assisted Merge")),A102&amp;"_SA_MW",""))))))))))))))</f>
        <v>2017-06-28_G-052_MW</v>
      </c>
      <c r="G102" s="89">
        <v>42965</v>
      </c>
      <c r="H102" s="89">
        <v>42968</v>
      </c>
      <c r="I102" s="118">
        <v>42999</v>
      </c>
      <c r="J102" s="87" t="str">
        <f>IF(AND(NOT(OR(G102="",G102="Ø")),H102=""),"In Progress",IF(AND(NOT(OR(H102="Ø",H102="")),NOT(OR(G102="Ø",G102=""))),"Completed",IF(AND(NOT(A101=""),NOT(OR(D102="",D102="???")),G102=""),"Waiting",IF(D102="???","Waiting",""))))</f>
        <v>Completed</v>
      </c>
      <c r="K102" s="116" t="str">
        <f>IF(AND(NOT(OR(H102="Ø",H102="")),I102="Split"),"In Progress",IF(AND(NOT(OR(H102="Ø",H102="")),I102="Needs to be Split"),"Waiting",IF(AND(J102="Review",J103="Review"),"Review",IF(OR(AND(J102="Review",J103="Incomplete"),AND(J102="Incomplete",J103="Review")),"Review",IF(OR(AND(J102="Untraceable",J103="Review"),AND(J102="Review",J103="Untraceable")),"Review",IF(OR(AND(J102="Review",J103="Completed"),AND(J102="Completed",J103="Review")),"Review",IF(OR(AND(J102="Other",J103="Review"),AND(J102="Review",J103="Other")),"Review",IF(OR(AND(J102="Other",J103="Incomplete"),AND(J102="Incomplete",J103="Other")),"Review",IF(OR(AND(J102="Other",J103="Untraceable"),AND(J102="Untraceable",J103="Other")),"Review",IF(OR(AND(J102="Other",J103="Completed"),AND(J102="Completed",J103="Other")),"Review",IF(AND(J102="Waiting",J103="Waiting"),"Waiting",IF(OR(AND(J102="Review",J103="Waiting"),AND(J102="Waiting",J103="Review")),"Waiting",IF(OR(AND(J102="Other",J103="Waiting"),AND(J102="Waiting",J103="Other")),"Waiting",IF(OR(AND(J102="Incomplete",J103="Waiting"),AND(J102="Waiting",J103="Incomplete")),"Waiting",IF(OR(AND(J102="Completed",J103="Waiting"),AND(J102="Waiting",J103="Completed")),"Waiting",IF(OR(J102="In Progress",J103="In Progress"),"In Progress",IF(OR(AND(J102="Completed",J103="Untraceable"),AND(J102="Untraceable",J103="Completed")),"Review",IF(OR(AND(J102="Completed",J103="Incomplete"),AND(J102="Incomplete",J103="Completed")),"Review",IF(OR(AND(J102="Incomplete",J103="Untraceable"),AND(J102="Untraceable",J103="Incomplete")),"Untraceable",IF(AND(NOT(OR(H102="Ø",H102="")),NOT(OR(H103="Ø",H103="")),I102=""),"In Progress",IF(AND(J102="Untraceable",J103="Untraceable"),"Untraceable",IF(AND(NOT(OR(H102="Ø",H102="")),NOT(OR(H103="Ø",H103="")),NOT(OR(I102="Ø",I102="",I102="Split",I102="Needs to be Split"))),"Completed",IF(AND(J102="Incomplete",J103="Incomplete"),"Incomplete",IF(AND(J102="Other",J103="Other"),"Review",IF(AND(J102="Untraceable",J103=""),"Untraceable","")))))))))))))))))))))))))</f>
        <v>Completed</v>
      </c>
      <c r="L102" s="116" t="s">
        <v>0</v>
      </c>
      <c r="M102" s="4"/>
      <c r="N102" s="121" t="s">
        <v>25</v>
      </c>
      <c r="O102" s="116" t="s">
        <v>2312</v>
      </c>
    </row>
    <row r="103" spans="1:15" x14ac:dyDescent="0.25">
      <c r="A103" s="168"/>
      <c r="B103" s="116"/>
      <c r="C103" s="116"/>
      <c r="D103" s="87" t="s">
        <v>23</v>
      </c>
      <c r="E103" s="87" t="s">
        <v>1379</v>
      </c>
      <c r="F103" s="7" t="s">
        <v>2313</v>
      </c>
      <c r="G103" s="89">
        <v>42986</v>
      </c>
      <c r="H103" s="89">
        <v>42997</v>
      </c>
      <c r="I103" s="116"/>
      <c r="J103" s="87" t="str">
        <f>IF(AND(NOT(OR(G103="",G103="Ø")),H103=""),"In Progress",IF(AND(NOT(OR(H103="Ø",H103="")),NOT(OR(G103="Ø",G103=""))),"Completed",IF(AND(NOT(A102=""),NOT(OR(D103="",D103="???")),G103=""),"Waiting",IF(D103="???","Waiting",""))))</f>
        <v>Completed</v>
      </c>
      <c r="K103" s="116"/>
      <c r="L103" s="116"/>
      <c r="M103" s="4"/>
      <c r="N103" s="121"/>
      <c r="O103" s="116"/>
    </row>
    <row r="104" spans="1:15" x14ac:dyDescent="0.25">
      <c r="A104" s="174" t="s">
        <v>2314</v>
      </c>
      <c r="B104" s="117" t="s">
        <v>2315</v>
      </c>
      <c r="C104" s="116" t="s">
        <v>2316</v>
      </c>
      <c r="D104" s="87" t="s">
        <v>27</v>
      </c>
      <c r="E104" s="87" t="s">
        <v>24</v>
      </c>
      <c r="F104" s="7" t="str">
        <f>IF(AND(D104="Amina",OR(E104="Manual",E104="Assisted Manual")),A104&amp;"_AZ",IF(AND(D104="Amina",OR(E104="De-Novo Merge",E104="Assisted Merge")),A104&amp;"_SA_AZ",IF(AND(D104="Perry",OR(E104="Manual",E104="Assisted Manual")),A104&amp;"_PB",IF(AND(D104="Perry",OR(E104="De-Novo Merge",E104="Assisted Merge")),A104&amp;"_SA_PB",IF(AND(D104="Gina",OR(E104="Manual",E104="Assisted Manual")),A104&amp;"_GB",IF(AND(D104="Gina",OR(E104="De-Novo Merge",E104="Assisted Merge")),A104&amp;"_SA_GB",IF(AND(D104="Cameron",OR(E104="Manual",E104="Assisted Manual")),A104&amp;"_CA",IF(AND(D104="Cameron",OR(E104="De-Novo Merge",E104="Assisted Merge")),A104&amp;"_SA_CA",IF(AND(D104="Bruno",OR(E104="Manual",E104="Assisted Manual")),A104&amp;"_BD",IF(AND(D104="Bruno",OR(E104="De-Novo Merge",E104="Assisted Merge")),A104&amp;"_SA_BD",IF(AND(D104="Daniel",OR(E104="Manual",E104="Assisted Manual")),A104&amp;"_DR",IF(AND(D104="Daniel",OR(E104="De-Novo Merge",E104="Assisted Merge")),A104&amp;"_SA_DR",IF(AND(D104="Monet",OR(E104="Manual",E104="Assisted Manual")),A104&amp;"_MW",IF(AND(D104="Monet",OR(E104="De-Novo Merge",E104="Assisted Merge")),A104&amp;"_SA_MW",""))))))))))))))</f>
        <v>2017-06-28_G-053_GB</v>
      </c>
      <c r="G104" s="89">
        <v>42968</v>
      </c>
      <c r="H104" s="89" t="s">
        <v>51</v>
      </c>
      <c r="I104" s="116" t="s">
        <v>51</v>
      </c>
      <c r="J104" s="87" t="s">
        <v>2</v>
      </c>
      <c r="K104" s="116" t="s">
        <v>2</v>
      </c>
      <c r="L104" s="116" t="s">
        <v>190</v>
      </c>
      <c r="M104" s="4" t="s">
        <v>2317</v>
      </c>
      <c r="N104" s="121" t="str">
        <f>IF(OR(K104="Untraceable",K104="Incomplete"),"No",IF(K104="Completed","In Progress",""))</f>
        <v>No</v>
      </c>
      <c r="O104" s="116"/>
    </row>
    <row r="105" spans="1:15" x14ac:dyDescent="0.25">
      <c r="A105" s="168"/>
      <c r="B105" s="116"/>
      <c r="C105" s="116"/>
      <c r="D105" s="87"/>
      <c r="E105" s="87"/>
      <c r="F105" s="7" t="str">
        <f>IF(AND(D105="Amina",OR(E105="Manual",E105="Assisted Manual")),A104&amp;"_AZ",IF(AND(D105="Amina",OR(E105="De-Novo Merge",E105="Assisted Merge")),A104&amp;"_SA_AZ",IF(AND(D105="Perry",OR(E105="Manual",E105="Assisted Manual")),A104&amp;"_PB",IF(AND(D105="Perry",OR(E105="De-Novo Merge",E105="Assisted Merge")),A104&amp;"_SA_PB",IF(AND(D105="Gina",OR(E105="Manual",E105="Assisted Manual")),A104&amp;"_GB",IF(AND(D105="Gina",OR(E105="De-Novo Merge",E105="Assisted Merge")),A104&amp;"_SA_GB",IF(AND(D105="Cameron",OR(E105="Manual",E105="Assisted Manual")),A104&amp;"_CA",IF(AND(D105="Cameron",OR(E105="De-Novo Merge",E105="Assisted Merge")),A104&amp;"_SA_CA",IF(AND(D105="Bruno",OR(E105="Manual",E105="Assisted Manual")),A104&amp;"_BD",IF(AND(D105="Bruno",OR(E105="De-Novo Merge",E105="Assisted Merge")),A104&amp;"_SA_BD",IF(AND(D105="Daniel",OR(E105="Manual",E105="Assisted Manual")),A104&amp;"_DR",IF(AND(D105="Daniel",OR(E105="De-Novo Merge",E105="Assisted Merge")),A104&amp;"_SA_DR",IF(AND(D105="Monet",OR(E105="Manual",E105="Assisted Manual")),A104&amp;"_MW",IF(AND(D105="Monet",OR(E105="De-Novo Merge",E105="Assisted Merge")),A104&amp;"_SA_MW",""))))))))))))))</f>
        <v/>
      </c>
      <c r="G105" s="89"/>
      <c r="H105" s="89"/>
      <c r="I105" s="116"/>
      <c r="J105" s="87"/>
      <c r="K105" s="116"/>
      <c r="L105" s="116"/>
      <c r="M105" s="4"/>
      <c r="N105" s="121"/>
      <c r="O105" s="116"/>
    </row>
    <row r="106" spans="1:15" x14ac:dyDescent="0.25">
      <c r="A106" s="174" t="s">
        <v>2318</v>
      </c>
      <c r="B106" s="117" t="s">
        <v>2319</v>
      </c>
      <c r="C106" s="116" t="s">
        <v>2316</v>
      </c>
      <c r="D106" s="87" t="s">
        <v>161</v>
      </c>
      <c r="E106" s="87" t="s">
        <v>24</v>
      </c>
      <c r="F106" s="7" t="str">
        <f>IF(AND(D106="Amina",OR(E106="Manual",E106="Assisted Manual")),A106&amp;"_AZ",IF(AND(D106="Amina",OR(E106="De-Novo Merge",E106="Assisted Merge")),A106&amp;"_SA_AZ",IF(AND(D106="Perry",OR(E106="Manual",E106="Assisted Manual")),A106&amp;"_PB",IF(AND(D106="Perry",OR(E106="De-Novo Merge",E106="Assisted Merge")),A106&amp;"_SA_PB",IF(AND(D106="Gina",OR(E106="Manual",E106="Assisted Manual")),A106&amp;"_GB",IF(AND(D106="Gina",OR(E106="De-Novo Merge",E106="Assisted Merge")),A106&amp;"_SA_GB",IF(AND(D106="Cameron",OR(E106="Manual",E106="Assisted Manual")),A106&amp;"_CA",IF(AND(D106="Cameron",OR(E106="De-Novo Merge",E106="Assisted Merge")),A106&amp;"_SA_CA",IF(AND(D106="Bruno",OR(E106="Manual",E106="Assisted Manual")),A106&amp;"_BD",IF(AND(D106="Bruno",OR(E106="De-Novo Merge",E106="Assisted Merge")),A106&amp;"_SA_BD",IF(AND(D106="Daniel",OR(E106="Manual",E106="Assisted Manual")),A106&amp;"_DR",IF(AND(D106="Daniel",OR(E106="De-Novo Merge",E106="Assisted Merge")),A106&amp;"_SA_DR",IF(AND(D106="Monet",OR(E106="Manual",E106="Assisted Manual")),A106&amp;"_MW",IF(AND(D106="Monet",OR(E106="De-Novo Merge",E106="Assisted Merge")),A106&amp;"_SA_MW",""))))))))))))))</f>
        <v>2017-06-28_G-054_BD</v>
      </c>
      <c r="G106" s="89">
        <v>42964</v>
      </c>
      <c r="H106" s="89" t="s">
        <v>51</v>
      </c>
      <c r="I106" s="116" t="s">
        <v>51</v>
      </c>
      <c r="J106" s="87" t="s">
        <v>2</v>
      </c>
      <c r="K106" s="116" t="s">
        <v>2</v>
      </c>
      <c r="L106" s="116" t="s">
        <v>0</v>
      </c>
      <c r="M106" s="67" t="s">
        <v>2320</v>
      </c>
      <c r="N106" s="121" t="str">
        <f>IF(OR(K106="Untraceable",K106="Incomplete"),"No",IF(K106="Completed","In Progress",""))</f>
        <v>No</v>
      </c>
      <c r="O106" s="116"/>
    </row>
    <row r="107" spans="1:15" x14ac:dyDescent="0.25">
      <c r="A107" s="168"/>
      <c r="B107" s="116"/>
      <c r="C107" s="116"/>
      <c r="D107" s="87"/>
      <c r="E107" s="87"/>
      <c r="F107" s="7" t="str">
        <f>IF(AND(D107="Amina",OR(E107="Manual",E107="Assisted Manual")),A106&amp;"_AZ",IF(AND(D107="Amina",OR(E107="De-Novo Merge",E107="Assisted Merge")),A106&amp;"_SA_AZ",IF(AND(D107="Perry",OR(E107="Manual",E107="Assisted Manual")),A106&amp;"_PB",IF(AND(D107="Perry",OR(E107="De-Novo Merge",E107="Assisted Merge")),A106&amp;"_SA_PB",IF(AND(D107="Gina",OR(E107="Manual",E107="Assisted Manual")),A106&amp;"_GB",IF(AND(D107="Gina",OR(E107="De-Novo Merge",E107="Assisted Merge")),A106&amp;"_SA_GB",IF(AND(D107="Cameron",OR(E107="Manual",E107="Assisted Manual")),A106&amp;"_CA",IF(AND(D107="Cameron",OR(E107="De-Novo Merge",E107="Assisted Merge")),A106&amp;"_SA_CA",IF(AND(D107="Bruno",OR(E107="Manual",E107="Assisted Manual")),A106&amp;"_BD",IF(AND(D107="Bruno",OR(E107="De-Novo Merge",E107="Assisted Merge")),A106&amp;"_SA_BD",IF(AND(D107="Daniel",OR(E107="Manual",E107="Assisted Manual")),A106&amp;"_DR",IF(AND(D107="Daniel",OR(E107="De-Novo Merge",E107="Assisted Merge")),A106&amp;"_SA_DR",IF(AND(D107="Monet",OR(E107="Manual",E107="Assisted Manual")),A106&amp;"_MW",IF(AND(D107="Monet",OR(E107="De-Novo Merge",E107="Assisted Merge")),A106&amp;"_SA_MW",""))))))))))))))</f>
        <v/>
      </c>
      <c r="G107" s="89"/>
      <c r="H107" s="89"/>
      <c r="I107" s="116"/>
      <c r="J107" s="87"/>
      <c r="K107" s="116"/>
      <c r="L107" s="116"/>
      <c r="M107" s="4"/>
      <c r="N107" s="121"/>
      <c r="O107" s="116"/>
    </row>
    <row r="108" spans="1:15" x14ac:dyDescent="0.25">
      <c r="A108" s="174" t="s">
        <v>2321</v>
      </c>
      <c r="B108" s="117" t="s">
        <v>2322</v>
      </c>
      <c r="C108" s="116"/>
      <c r="D108" s="87" t="s">
        <v>23</v>
      </c>
      <c r="E108" s="87" t="s">
        <v>24</v>
      </c>
      <c r="F108" s="7" t="str">
        <f>IF(AND(D108="Amina",OR(E108="Manual",E108="Assisted Manual")),A108&amp;"_AZ",IF(AND(D108="Amina",OR(E108="De-Novo Merge",E108="Assisted Merge")),A108&amp;"_SA_AZ",IF(AND(D108="Perry",OR(E108="Manual",E108="Assisted Manual")),A108&amp;"_PB",IF(AND(D108="Perry",OR(E108="De-Novo Merge",E108="Assisted Merge")),A108&amp;"_SA_PB",IF(AND(D108="Gina",OR(E108="Manual",E108="Assisted Manual")),A108&amp;"_GB",IF(AND(D108="Gina",OR(E108="De-Novo Merge",E108="Assisted Merge")),A108&amp;"_SA_GB",IF(AND(D108="Cameron",OR(E108="Manual",E108="Assisted Manual")),A108&amp;"_CA",IF(AND(D108="Cameron",OR(E108="De-Novo Merge",E108="Assisted Merge")),A108&amp;"_SA_CA",IF(AND(D108="Bruno",OR(E108="Manual",E108="Assisted Manual")),A108&amp;"_BD",IF(AND(D108="Bruno",OR(E108="De-Novo Merge",E108="Assisted Merge")),A108&amp;"_SA_BD",IF(AND(D108="Daniel",OR(E108="Manual",E108="Assisted Manual")),A108&amp;"_DR",IF(AND(D108="Daniel",OR(E108="De-Novo Merge",E108="Assisted Merge")),A108&amp;"_SA_DR",IF(AND(D108="Monet",OR(E108="Manual",E108="Assisted Manual")),A108&amp;"_MW",IF(AND(D108="Monet",OR(E108="De-Novo Merge",E108="Assisted Merge")),A108&amp;"_SA_MW",""))))))))))))))</f>
        <v>2017-06-28_G-055_CA</v>
      </c>
      <c r="G108" s="89">
        <v>42964</v>
      </c>
      <c r="H108" s="89">
        <v>42964</v>
      </c>
      <c r="I108" s="118">
        <v>42991</v>
      </c>
      <c r="J108" s="87" t="str">
        <f>IF(AND(NOT(OR(G108="",G108="Ø")),H108=""),"In Progress",IF(AND(NOT(OR(H108="Ø",H108="")),NOT(OR(G108="Ø",G108=""))),"Completed",IF(AND(NOT(A107=""),NOT(OR(D108="",D108="???")),G108=""),"Waiting",IF(D108="???","Waiting",""))))</f>
        <v>Completed</v>
      </c>
      <c r="K108" s="116" t="s">
        <v>0</v>
      </c>
      <c r="L108" s="116" t="s">
        <v>0</v>
      </c>
      <c r="M108" s="4" t="s">
        <v>2323</v>
      </c>
      <c r="N108" s="121" t="s">
        <v>25</v>
      </c>
      <c r="O108" s="116" t="s">
        <v>2324</v>
      </c>
    </row>
    <row r="109" spans="1:15" x14ac:dyDescent="0.25">
      <c r="A109" s="168"/>
      <c r="B109" s="116"/>
      <c r="C109" s="116"/>
      <c r="D109" s="87" t="s">
        <v>161</v>
      </c>
      <c r="E109" s="87" t="s">
        <v>1379</v>
      </c>
      <c r="F109" s="7" t="str">
        <f>IF(AND(D109="Amina",OR(E109="Manual",E109="Assisted Manual")),A108&amp;"_AZ",IF(AND(D109="Amina",OR(E109="De-Novo Merge",E109="Assisted Merge")),A108&amp;"_SA_AZ",IF(AND(D109="Perry",OR(E109="Manual",E109="Assisted Manual")),A108&amp;"_PB",IF(AND(D109="Perry",OR(E109="De-Novo Merge",E109="Assisted Merge")),A108&amp;"_SA_PB",IF(AND(D109="Gina",OR(E109="Manual",E109="Assisted Manual")),A108&amp;"_GB",IF(AND(D109="Gina",OR(E109="De-Novo Merge",E109="Assisted Merge")),A108&amp;"_SA_GB",IF(AND(D109="Cameron",OR(E109="Manual",E109="Assisted Manual")),A108&amp;"_CA",IF(AND(D109="Cameron",OR(E109="De-Novo Merge",E109="Assisted Merge")),A108&amp;"_SA_CA",IF(AND(D109="Bruno",OR(E109="Manual",E109="Assisted Manual")),A108&amp;"_BD",IF(AND(D109="Bruno",OR(E109="De-Novo Merge",E109="Assisted Merge")),A108&amp;"_SA_BD",IF(AND(D109="Daniel",OR(E109="Manual",E109="Assisted Manual")),A108&amp;"_DR",IF(AND(D109="Daniel",OR(E109="De-Novo Merge",E109="Assisted Merge")),A108&amp;"_SA_DR",IF(AND(D109="Monet",OR(E109="Manual",E109="Assisted Manual")),A108&amp;"_MW",IF(AND(D109="Monet",OR(E109="De-Novo Merge",E109="Assisted Merge")),A108&amp;"_SA_MW",""))))))))))))))</f>
        <v>2017-06-28_G-055_SA_BD</v>
      </c>
      <c r="G109" s="89">
        <v>42990</v>
      </c>
      <c r="H109" s="89">
        <v>42990</v>
      </c>
      <c r="I109" s="116"/>
      <c r="J109" s="87" t="s">
        <v>0</v>
      </c>
      <c r="K109" s="116"/>
      <c r="L109" s="116"/>
      <c r="M109" s="67" t="s">
        <v>2325</v>
      </c>
      <c r="N109" s="121"/>
      <c r="O109" s="116"/>
    </row>
    <row r="110" spans="1:15" x14ac:dyDescent="0.25">
      <c r="A110" s="174" t="s">
        <v>2326</v>
      </c>
      <c r="B110" s="117" t="s">
        <v>2327</v>
      </c>
      <c r="C110" s="116"/>
      <c r="D110" s="87" t="s">
        <v>161</v>
      </c>
      <c r="E110" s="87" t="s">
        <v>24</v>
      </c>
      <c r="F110" s="7" t="str">
        <f>IF(AND(D110="Amina",OR(E110="Manual",E110="Assisted Manual")),A110&amp;"_AZ",IF(AND(D110="Amina",OR(E110="De-Novo Merge",E110="Assisted Merge")),A110&amp;"_SA_AZ",IF(AND(D110="Perry",OR(E110="Manual",E110="Assisted Manual")),A110&amp;"_PB",IF(AND(D110="Perry",OR(E110="De-Novo Merge",E110="Assisted Merge")),A110&amp;"_SA_PB",IF(AND(D110="Gina",OR(E110="Manual",E110="Assisted Manual")),A110&amp;"_GB",IF(AND(D110="Gina",OR(E110="De-Novo Merge",E110="Assisted Merge")),A110&amp;"_SA_GB",IF(AND(D110="Cameron",OR(E110="Manual",E110="Assisted Manual")),A110&amp;"_CA",IF(AND(D110="Cameron",OR(E110="De-Novo Merge",E110="Assisted Merge")),A110&amp;"_SA_CA",IF(AND(D110="Bruno",OR(E110="Manual",E110="Assisted Manual")),A110&amp;"_BD",IF(AND(D110="Bruno",OR(E110="De-Novo Merge",E110="Assisted Merge")),A110&amp;"_SA_BD",IF(AND(D110="Daniel",OR(E110="Manual",E110="Assisted Manual")),A110&amp;"_DR",IF(AND(D110="Daniel",OR(E110="De-Novo Merge",E110="Assisted Merge")),A110&amp;"_SA_DR",IF(AND(D110="Monet",OR(E110="Manual",E110="Assisted Manual")),A110&amp;"_MW",IF(AND(D110="Monet",OR(E110="De-Novo Merge",E110="Assisted Merge")),A110&amp;"_SA_MW",""))))))))))))))</f>
        <v>2017-06-28_G-056_BD</v>
      </c>
      <c r="G110" s="89">
        <v>42968</v>
      </c>
      <c r="H110" s="89">
        <v>42968</v>
      </c>
      <c r="I110" s="118">
        <v>42993</v>
      </c>
      <c r="J110" s="87" t="s">
        <v>0</v>
      </c>
      <c r="K110" s="116" t="str">
        <f>IF(AND(NOT(OR(H110="Ø",H110="")),I110="Split"),"In Progress",IF(AND(NOT(OR(H110="Ø",H110="")),I110="Needs to be Split"),"Waiting",IF(AND(J110="Review",J111="Review"),"Review",IF(OR(AND(J110="Review",J111="Incomplete"),AND(J110="Incomplete",J111="Review")),"Review",IF(OR(AND(J110="Untraceable",J111="Review"),AND(J110="Review",J111="Untraceable")),"Review",IF(OR(AND(J110="Review",J111="Completed"),AND(J110="Completed",J111="Review")),"Review",IF(OR(AND(J110="Other",J111="Review"),AND(J110="Review",J111="Other")),"Review",IF(OR(AND(J110="Other",J111="Incomplete"),AND(J110="Incomplete",J111="Other")),"Review",IF(OR(AND(J110="Other",J111="Untraceable"),AND(J110="Untraceable",J111="Other")),"Review",IF(OR(AND(J110="Other",J111="Completed"),AND(J110="Completed",J111="Other")),"Review",IF(AND(J110="Waiting",J111="Waiting"),"Waiting",IF(OR(AND(J110="Review",J111="Waiting"),AND(J110="Waiting",J111="Review")),"Waiting",IF(OR(AND(J110="Other",J111="Waiting"),AND(J110="Waiting",J111="Other")),"Waiting",IF(OR(AND(J110="Incomplete",J111="Waiting"),AND(J110="Waiting",J111="Incomplete")),"Waiting",IF(OR(AND(J110="Completed",J111="Waiting"),AND(J110="Waiting",J111="Completed")),"Waiting",IF(OR(J110="In Progress",J111="In Progress"),"In Progress",IF(OR(AND(J110="Completed",J111="Untraceable"),AND(J110="Untraceable",J111="Completed")),"Review",IF(OR(AND(J110="Completed",J111="Incomplete"),AND(J110="Incomplete",J111="Completed")),"Review",IF(OR(AND(J110="Incomplete",J111="Untraceable"),AND(J110="Untraceable",J111="Incomplete")),"Untraceable",IF(AND(NOT(OR(H110="Ø",H110="")),NOT(OR(H111="Ø",H111="")),I110=""),"In Progress",IF(AND(J110="Untraceable",J111="Untraceable"),"Untraceable",IF(AND(NOT(OR(H110="Ø",H110="")),NOT(OR(H111="Ø",H111="")),NOT(OR(I110="Ø",I110="",I110="Split",I110="Needs to be Split"))),"Completed",IF(AND(J110="Incomplete",J111="Incomplete"),"Incomplete",IF(AND(J110="Other",J111="Other"),"Review",IF(AND(J110="Untraceable",J111=""),"Untraceable","")))))))))))))))))))))))))</f>
        <v>Completed</v>
      </c>
      <c r="L110" s="116" t="s">
        <v>0</v>
      </c>
      <c r="M110" s="4" t="s">
        <v>2328</v>
      </c>
      <c r="N110" s="121" t="s">
        <v>25</v>
      </c>
      <c r="O110" s="116" t="s">
        <v>2329</v>
      </c>
    </row>
    <row r="111" spans="1:15" x14ac:dyDescent="0.25">
      <c r="A111" s="168"/>
      <c r="B111" s="116"/>
      <c r="C111" s="116"/>
      <c r="D111" s="87" t="s">
        <v>187</v>
      </c>
      <c r="E111" s="87" t="s">
        <v>1512</v>
      </c>
      <c r="F111" s="7" t="str">
        <f>IF(AND(D111="Amina",OR(E111="Manual",E111="Assisted Manual")),A110&amp;"_AZ",IF(AND(D111="Amina",OR(E111="De-Novo Merge",E111="Assisted Merge")),A110&amp;"_SA_AZ",IF(AND(D111="Perry",OR(E111="Manual",E111="Assisted Manual")),A110&amp;"_PB",IF(AND(D111="Perry",OR(E111="De-Novo Merge",E111="Assisted Merge")),A110&amp;"_SA_PB",IF(AND(D111="Gina",OR(E111="Manual",E111="Assisted Manual")),A110&amp;"_GB",IF(AND(D111="Gina",OR(E111="De-Novo Merge",E111="Assisted Merge")),A110&amp;"_SA_GB",IF(AND(D111="Cameron",OR(E111="Manual",E111="Assisted Manual")),A110&amp;"_CA",IF(AND(D111="Cameron",OR(E111="De-Novo Merge",E111="Assisted Merge")),A110&amp;"_SA_CA",IF(AND(D111="Bruno",OR(E111="Manual",E111="Assisted Manual")),A110&amp;"_BD",IF(AND(D111="Bruno",OR(E111="De-Novo Merge",E111="Assisted Merge")),A110&amp;"_SA_BD",IF(AND(D111="Daniel",OR(E111="Manual",E111="Assisted Manual")),A110&amp;"_DR",IF(AND(D111="Daniel",OR(E111="De-Novo Merge",E111="Assisted Merge")),A110&amp;"_SA_DR",IF(AND(D111="Monet",OR(E111="Manual",E111="Assisted Manual")),A110&amp;"_MW",IF(AND(D111="Monet",OR(E111="De-Novo Merge",E111="Assisted Merge")),A110&amp;"_SA_MW",""))))))))))))))</f>
        <v>2017-06-28_G-056_MW</v>
      </c>
      <c r="G111" s="89">
        <v>42989</v>
      </c>
      <c r="H111" s="89">
        <v>42990</v>
      </c>
      <c r="I111" s="116"/>
      <c r="J111" s="87" t="s">
        <v>0</v>
      </c>
      <c r="K111" s="116"/>
      <c r="L111" s="116"/>
      <c r="M111" s="4"/>
      <c r="N111" s="121"/>
      <c r="O111" s="116"/>
    </row>
    <row r="112" spans="1:15" x14ac:dyDescent="0.25">
      <c r="A112" s="174" t="s">
        <v>2330</v>
      </c>
      <c r="B112" s="117" t="s">
        <v>2331</v>
      </c>
      <c r="C112" s="116" t="s">
        <v>1167</v>
      </c>
      <c r="D112" s="87" t="s">
        <v>187</v>
      </c>
      <c r="E112" s="87" t="s">
        <v>24</v>
      </c>
      <c r="F112" s="7" t="str">
        <f>IF(AND(D112="Amina",OR(E112="Manual",E112="Assisted Manual")),A112&amp;"_AZ",IF(AND(D112="Amina",OR(E112="De-Novo Merge",E112="Assisted Merge")),A112&amp;"_SA_AZ",IF(AND(D112="Perry",OR(E112="Manual",E112="Assisted Manual")),A112&amp;"_PB",IF(AND(D112="Perry",OR(E112="De-Novo Merge",E112="Assisted Merge")),A112&amp;"_SA_PB",IF(AND(D112="Gina",OR(E112="Manual",E112="Assisted Manual")),A112&amp;"_GB",IF(AND(D112="Gina",OR(E112="De-Novo Merge",E112="Assisted Merge")),A112&amp;"_SA_GB",IF(AND(D112="Cameron",OR(E112="Manual",E112="Assisted Manual")),A112&amp;"_CA",IF(AND(D112="Cameron",OR(E112="De-Novo Merge",E112="Assisted Merge")),A112&amp;"_SA_CA",IF(AND(D112="Bruno",OR(E112="Manual",E112="Assisted Manual")),A112&amp;"_BD",IF(AND(D112="Bruno",OR(E112="De-Novo Merge",E112="Assisted Merge")),A112&amp;"_SA_BD",IF(AND(D112="Daniel",OR(E112="Manual",E112="Assisted Manual")),A112&amp;"_DR",IF(AND(D112="Daniel",OR(E112="De-Novo Merge",E112="Assisted Merge")),A112&amp;"_SA_DR",IF(AND(D112="Monet",OR(E112="Manual",E112="Assisted Manual")),A112&amp;"_MW",IF(AND(D112="Monet",OR(E112="De-Novo Merge",E112="Assisted Merge")),A112&amp;"_SA_MW",""))))))))))))))</f>
        <v>2017-06-28_G-057_MW</v>
      </c>
      <c r="G112" s="89">
        <v>42968</v>
      </c>
      <c r="H112" s="89" t="s">
        <v>51</v>
      </c>
      <c r="I112" s="116" t="s">
        <v>51</v>
      </c>
      <c r="J112" s="87" t="s">
        <v>2</v>
      </c>
      <c r="K112" s="116" t="s">
        <v>2</v>
      </c>
      <c r="L112" s="116" t="s">
        <v>190</v>
      </c>
      <c r="M112" s="4" t="s">
        <v>2332</v>
      </c>
      <c r="N112" s="121" t="str">
        <f>IF(OR(K112="Untraceable",K112="Incomplete"),"No",IF(K112="Completed","In Progress",""))</f>
        <v>No</v>
      </c>
      <c r="O112" s="116"/>
    </row>
    <row r="113" spans="1:15" x14ac:dyDescent="0.25">
      <c r="A113" s="168"/>
      <c r="B113" s="116"/>
      <c r="C113" s="116"/>
      <c r="D113" s="87" t="str">
        <f>IF(AND(NOT(A112=""),NOT(J112="Untraceable")),"???","")</f>
        <v>???</v>
      </c>
      <c r="E113" s="87"/>
      <c r="F113" s="7" t="str">
        <f>IF(AND(D113="Amina",OR(E113="Manual",E113="Assisted Manual")),A112&amp;"_AZ",IF(AND(D113="Amina",OR(E113="De-Novo Merge",E113="Assisted Merge")),A112&amp;"_SA_AZ",IF(AND(D113="Perry",OR(E113="Manual",E113="Assisted Manual")),A112&amp;"_PB",IF(AND(D113="Perry",OR(E113="De-Novo Merge",E113="Assisted Merge")),A112&amp;"_SA_PB",IF(AND(D113="Gina",OR(E113="Manual",E113="Assisted Manual")),A112&amp;"_GB",IF(AND(D113="Gina",OR(E113="De-Novo Merge",E113="Assisted Merge")),A112&amp;"_SA_GB",IF(AND(D113="Cameron",OR(E113="Manual",E113="Assisted Manual")),A112&amp;"_CA",IF(AND(D113="Cameron",OR(E113="De-Novo Merge",E113="Assisted Merge")),A112&amp;"_SA_CA",IF(AND(D113="Bruno",OR(E113="Manual",E113="Assisted Manual")),A112&amp;"_BD",IF(AND(D113="Bruno",OR(E113="De-Novo Merge",E113="Assisted Merge")),A112&amp;"_SA_BD",IF(AND(D113="Daniel",OR(E113="Manual",E113="Assisted Manual")),A112&amp;"_DR",IF(AND(D113="Daniel",OR(E113="De-Novo Merge",E113="Assisted Merge")),A112&amp;"_SA_DR",IF(AND(D113="Monet",OR(E113="Manual",E113="Assisted Manual")),A112&amp;"_MW",IF(AND(D113="Monet",OR(E113="De-Novo Merge",E113="Assisted Merge")),A112&amp;"_SA_MW",""))))))))))))))</f>
        <v/>
      </c>
      <c r="G113" s="89"/>
      <c r="H113" s="89"/>
      <c r="I113" s="116"/>
      <c r="J113" s="87"/>
      <c r="K113" s="116"/>
      <c r="L113" s="116"/>
      <c r="M113" s="4"/>
      <c r="N113" s="121"/>
      <c r="O113" s="116"/>
    </row>
    <row r="114" spans="1:15" x14ac:dyDescent="0.25">
      <c r="A114" s="174" t="s">
        <v>2333</v>
      </c>
      <c r="B114" s="117" t="s">
        <v>2334</v>
      </c>
      <c r="C114" s="116"/>
      <c r="D114" s="87" t="s">
        <v>187</v>
      </c>
      <c r="E114" s="87" t="s">
        <v>24</v>
      </c>
      <c r="F114" s="7" t="str">
        <f>IF(AND(D114="Amina",OR(E114="Manual",E114="Assisted Manual")),A114&amp;"_AZ",IF(AND(D114="Amina",OR(E114="De-Novo Merge",E114="Assisted Merge")),A114&amp;"_SA_AZ",IF(AND(D114="Perry",OR(E114="Manual",E114="Assisted Manual")),A114&amp;"_PB",IF(AND(D114="Perry",OR(E114="De-Novo Merge",E114="Assisted Merge")),A114&amp;"_SA_PB",IF(AND(D114="Gina",OR(E114="Manual",E114="Assisted Manual")),A114&amp;"_GB",IF(AND(D114="Gina",OR(E114="De-Novo Merge",E114="Assisted Merge")),A114&amp;"_SA_GB",IF(AND(D114="Cameron",OR(E114="Manual",E114="Assisted Manual")),A114&amp;"_CA",IF(AND(D114="Cameron",OR(E114="De-Novo Merge",E114="Assisted Merge")),A114&amp;"_SA_CA",IF(AND(D114="Bruno",OR(E114="Manual",E114="Assisted Manual")),A114&amp;"_BD",IF(AND(D114="Bruno",OR(E114="De-Novo Merge",E114="Assisted Merge")),A114&amp;"_SA_BD",IF(AND(D114="Daniel",OR(E114="Manual",E114="Assisted Manual")),A114&amp;"_DR",IF(AND(D114="Daniel",OR(E114="De-Novo Merge",E114="Assisted Merge")),A114&amp;"_SA_DR",IF(AND(D114="Monet",OR(E114="Manual",E114="Assisted Manual")),A114&amp;"_MW",IF(AND(D114="Monet",OR(E114="De-Novo Merge",E114="Assisted Merge")),A114&amp;"_SA_MW",""))))))))))))))</f>
        <v>2017-06-28_G-058_MW</v>
      </c>
      <c r="G114" s="89">
        <v>42968</v>
      </c>
      <c r="H114" s="89">
        <v>42968</v>
      </c>
      <c r="I114" s="118">
        <v>42989</v>
      </c>
      <c r="J114" s="87" t="str">
        <f t="shared" ref="J114:J119" si="0">IF(AND(NOT(OR(G114="",G114="Ø")),H114=""),"In Progress",IF(AND(NOT(OR(H114="Ø",H114="")),NOT(OR(G114="Ø",G114=""))),"Completed",IF(AND(NOT(A113=""),NOT(OR(D114="",D114="???")),G114=""),"Waiting",IF(D114="???","Waiting",""))))</f>
        <v>Completed</v>
      </c>
      <c r="K114" s="116" t="str">
        <f>IF(AND(NOT(OR(H114="Ø",H114="")),I114="Split"),"In Progress",IF(AND(NOT(OR(H114="Ø",H114="")),I114="Needs to be Split"),"Waiting",IF(AND(J114="Review",J115="Review"),"Review",IF(OR(AND(J114="Review",J115="Incomplete"),AND(J114="Incomplete",J115="Review")),"Review",IF(OR(AND(J114="Untraceable",J115="Review"),AND(J114="Review",J115="Untraceable")),"Review",IF(OR(AND(J114="Review",J115="Completed"),AND(J114="Completed",J115="Review")),"Review",IF(OR(AND(J114="Other",J115="Review"),AND(J114="Review",J115="Other")),"Review",IF(OR(AND(J114="Other",J115="Incomplete"),AND(J114="Incomplete",J115="Other")),"Review",IF(OR(AND(J114="Other",J115="Untraceable"),AND(J114="Untraceable",J115="Other")),"Review",IF(OR(AND(J114="Other",J115="Completed"),AND(J114="Completed",J115="Other")),"Review",IF(AND(J114="Waiting",J115="Waiting"),"Waiting",IF(OR(AND(J114="Review",J115="Waiting"),AND(J114="Waiting",J115="Review")),"Waiting",IF(OR(AND(J114="Other",J115="Waiting"),AND(J114="Waiting",J115="Other")),"Waiting",IF(OR(AND(J114="Incomplete",J115="Waiting"),AND(J114="Waiting",J115="Incomplete")),"Waiting",IF(OR(AND(J114="Completed",J115="Waiting"),AND(J114="Waiting",J115="Completed")),"Waiting",IF(OR(J114="In Progress",J115="In Progress"),"In Progress",IF(OR(AND(J114="Completed",J115="Untraceable"),AND(J114="Untraceable",J115="Completed")),"Review",IF(OR(AND(J114="Completed",J115="Incomplete"),AND(J114="Incomplete",J115="Completed")),"Review",IF(OR(AND(J114="Incomplete",J115="Untraceable"),AND(J114="Untraceable",J115="Incomplete")),"Untraceable",IF(AND(NOT(OR(H114="Ø",H114="")),NOT(OR(H115="Ø",H115="")),I114=""),"In Progress",IF(AND(J114="Untraceable",J115="Untraceable"),"Untraceable",IF(AND(NOT(OR(H114="Ø",H114="")),NOT(OR(H115="Ø",H115="")),NOT(OR(I114="Ø",I114="",I114="Split",I114="Needs to be Split"))),"Completed",IF(AND(J114="Incomplete",J115="Incomplete"),"Incomplete",IF(AND(J114="Other",J115="Other"),"Review",IF(AND(J114="Untraceable",J115=""),"Untraceable","")))))))))))))))))))))))))</f>
        <v>Completed</v>
      </c>
      <c r="L114" s="116" t="s">
        <v>0</v>
      </c>
      <c r="M114" s="4"/>
      <c r="N114" s="121" t="s">
        <v>25</v>
      </c>
      <c r="O114" s="116" t="s">
        <v>2335</v>
      </c>
    </row>
    <row r="115" spans="1:15" x14ac:dyDescent="0.25">
      <c r="A115" s="168"/>
      <c r="B115" s="116"/>
      <c r="C115" s="116"/>
      <c r="D115" s="87" t="s">
        <v>27</v>
      </c>
      <c r="E115" s="87" t="s">
        <v>1512</v>
      </c>
      <c r="F115" s="7" t="str">
        <f>IF(AND(D115="Amina",OR(E115="Manual",E115="Assisted Manual")),A114&amp;"_AZ",IF(AND(D115="Amina",OR(E115="De-Novo Merge",E115="Assisted Merge")),A114&amp;"_SA_AZ",IF(AND(D115="Perry",OR(E115="Manual",E115="Assisted Manual")),A114&amp;"_PB",IF(AND(D115="Perry",OR(E115="De-Novo Merge",E115="Assisted Merge")),A114&amp;"_SA_PB",IF(AND(D115="Gina",OR(E115="Manual",E115="Assisted Manual")),A114&amp;"_GB",IF(AND(D115="Gina",OR(E115="De-Novo Merge",E115="Assisted Merge")),A114&amp;"_SA_GB",IF(AND(D115="Cameron",OR(E115="Manual",E115="Assisted Manual")),A114&amp;"_CA",IF(AND(D115="Cameron",OR(E115="De-Novo Merge",E115="Assisted Merge")),A114&amp;"_SA_CA",IF(AND(D115="Bruno",OR(E115="Manual",E115="Assisted Manual")),A114&amp;"_BD",IF(AND(D115="Bruno",OR(E115="De-Novo Merge",E115="Assisted Merge")),A114&amp;"_SA_BD",IF(AND(D115="Daniel",OR(E115="Manual",E115="Assisted Manual")),A114&amp;"_DR",IF(AND(D115="Daniel",OR(E115="De-Novo Merge",E115="Assisted Merge")),A114&amp;"_SA_DR",IF(AND(D115="Monet",OR(E115="Manual",E115="Assisted Manual")),A114&amp;"_MW",IF(AND(D115="Monet",OR(E115="De-Novo Merge",E115="Assisted Merge")),A114&amp;"_SA_MW",""))))))))))))))</f>
        <v>2017-06-28_G-058_GB</v>
      </c>
      <c r="G115" s="89">
        <v>42989</v>
      </c>
      <c r="H115" s="89">
        <v>42990</v>
      </c>
      <c r="I115" s="116"/>
      <c r="J115" s="87" t="str">
        <f t="shared" si="0"/>
        <v>Completed</v>
      </c>
      <c r="K115" s="116"/>
      <c r="L115" s="116"/>
      <c r="M115" s="4" t="s">
        <v>2336</v>
      </c>
      <c r="N115" s="121"/>
      <c r="O115" s="116"/>
    </row>
    <row r="116" spans="1:15" x14ac:dyDescent="0.25">
      <c r="A116" s="174" t="s">
        <v>2337</v>
      </c>
      <c r="B116" s="117" t="s">
        <v>2338</v>
      </c>
      <c r="C116" s="116"/>
      <c r="D116" s="87" t="s">
        <v>161</v>
      </c>
      <c r="E116" s="87" t="s">
        <v>24</v>
      </c>
      <c r="F116" s="7" t="str">
        <f>IF(AND(D116="Amina",OR(E116="Manual",E116="Assisted Manual")),A116&amp;"_AZ",IF(AND(D116="Amina",OR(E116="De-Novo Merge",E116="Assisted Merge")),A116&amp;"_SA_AZ",IF(AND(D116="Perry",OR(E116="Manual",E116="Assisted Manual")),A116&amp;"_PB",IF(AND(D116="Perry",OR(E116="De-Novo Merge",E116="Assisted Merge")),A116&amp;"_SA_PB",IF(AND(D116="Gina",OR(E116="Manual",E116="Assisted Manual")),A116&amp;"_GB",IF(AND(D116="Gina",OR(E116="De-Novo Merge",E116="Assisted Merge")),A116&amp;"_SA_GB",IF(AND(D116="Cameron",OR(E116="Manual",E116="Assisted Manual")),A116&amp;"_CA",IF(AND(D116="Cameron",OR(E116="De-Novo Merge",E116="Assisted Merge")),A116&amp;"_SA_CA",IF(AND(D116="Bruno",OR(E116="Manual",E116="Assisted Manual")),A116&amp;"_BD",IF(AND(D116="Bruno",OR(E116="De-Novo Merge",E116="Assisted Merge")),A116&amp;"_SA_BD",IF(AND(D116="Daniel",OR(E116="Manual",E116="Assisted Manual")),A116&amp;"_DR",IF(AND(D116="Daniel",OR(E116="De-Novo Merge",E116="Assisted Merge")),A116&amp;"_SA_DR",IF(AND(D116="Monet",OR(E116="Manual",E116="Assisted Manual")),A116&amp;"_MW",IF(AND(D116="Monet",OR(E116="De-Novo Merge",E116="Assisted Merge")),A116&amp;"_SA_MW",""))))))))))))))</f>
        <v>2017-06-28_G-059_BD</v>
      </c>
      <c r="G116" s="89">
        <v>42968</v>
      </c>
      <c r="H116" s="89">
        <v>42969</v>
      </c>
      <c r="I116" s="118">
        <v>42992</v>
      </c>
      <c r="J116" s="87" t="str">
        <f t="shared" si="0"/>
        <v>Completed</v>
      </c>
      <c r="K116" s="116" t="str">
        <f>IF(AND(NOT(OR(H116="Ø",H116="")),I116="Split"),"In Progress",IF(AND(NOT(OR(H116="Ø",H116="")),I116="Needs to be Split"),"Waiting",IF(AND(J116="Review",J117="Review"),"Review",IF(OR(AND(J116="Review",J117="Incomplete"),AND(J116="Incomplete",J117="Review")),"Review",IF(OR(AND(J116="Untraceable",J117="Review"),AND(J116="Review",J117="Untraceable")),"Review",IF(OR(AND(J116="Review",J117="Completed"),AND(J116="Completed",J117="Review")),"Review",IF(OR(AND(J116="Other",J117="Review"),AND(J116="Review",J117="Other")),"Review",IF(OR(AND(J116="Other",J117="Incomplete"),AND(J116="Incomplete",J117="Other")),"Review",IF(OR(AND(J116="Other",J117="Untraceable"),AND(J116="Untraceable",J117="Other")),"Review",IF(OR(AND(J116="Other",J117="Completed"),AND(J116="Completed",J117="Other")),"Review",IF(AND(J116="Waiting",J117="Waiting"),"Waiting",IF(OR(AND(J116="Review",J117="Waiting"),AND(J116="Waiting",J117="Review")),"Waiting",IF(OR(AND(J116="Other",J117="Waiting"),AND(J116="Waiting",J117="Other")),"Waiting",IF(OR(AND(J116="Incomplete",J117="Waiting"),AND(J116="Waiting",J117="Incomplete")),"Waiting",IF(OR(AND(J116="Completed",J117="Waiting"),AND(J116="Waiting",J117="Completed")),"Waiting",IF(OR(J116="In Progress",J117="In Progress"),"In Progress",IF(OR(AND(J116="Completed",J117="Untraceable"),AND(J116="Untraceable",J117="Completed")),"Review",IF(OR(AND(J116="Completed",J117="Incomplete"),AND(J116="Incomplete",J117="Completed")),"Review",IF(OR(AND(J116="Incomplete",J117="Untraceable"),AND(J116="Untraceable",J117="Incomplete")),"Untraceable",IF(AND(NOT(OR(H116="Ø",H116="")),NOT(OR(H117="Ø",H117="")),I116=""),"In Progress",IF(AND(J116="Untraceable",J117="Untraceable"),"Untraceable",IF(AND(NOT(OR(H116="Ø",H116="")),NOT(OR(H117="Ø",H117="")),NOT(OR(I116="Ø",I116="",I116="Split",I116="Needs to be Split"))),"Completed",IF(AND(J116="Incomplete",J117="Incomplete"),"Incomplete",IF(AND(J116="Other",J117="Other"),"Review",IF(AND(J116="Untraceable",J117=""),"Untraceable","")))))))))))))))))))))))))</f>
        <v>Completed</v>
      </c>
      <c r="L116" s="116" t="s">
        <v>0</v>
      </c>
      <c r="M116" s="67" t="s">
        <v>2339</v>
      </c>
      <c r="N116" s="121" t="s">
        <v>25</v>
      </c>
      <c r="O116" s="116" t="s">
        <v>2340</v>
      </c>
    </row>
    <row r="117" spans="1:15" x14ac:dyDescent="0.25">
      <c r="A117" s="168"/>
      <c r="B117" s="116"/>
      <c r="C117" s="116"/>
      <c r="D117" s="87" t="s">
        <v>23</v>
      </c>
      <c r="E117" s="87" t="s">
        <v>1512</v>
      </c>
      <c r="F117" s="7" t="str">
        <f>IF(AND(D117="Amina",OR(E117="Manual",E117="Assisted Manual")),A116&amp;"_AZ",IF(AND(D117="Amina",OR(E117="De-Novo Merge",E117="Assisted Merge")),A116&amp;"_SA_AZ",IF(AND(D117="Perry",OR(E117="Manual",E117="Assisted Manual")),A116&amp;"_PB",IF(AND(D117="Perry",OR(E117="De-Novo Merge",E117="Assisted Merge")),A116&amp;"_SA_PB",IF(AND(D117="Gina",OR(E117="Manual",E117="Assisted Manual")),A116&amp;"_GB",IF(AND(D117="Gina",OR(E117="De-Novo Merge",E117="Assisted Merge")),A116&amp;"_SA_GB",IF(AND(D117="Cameron",OR(E117="Manual",E117="Assisted Manual")),A116&amp;"_CA",IF(AND(D117="Cameron",OR(E117="De-Novo Merge",E117="Assisted Merge")),A116&amp;"_SA_CA",IF(AND(D117="Bruno",OR(E117="Manual",E117="Assisted Manual")),A116&amp;"_BD",IF(AND(D117="Bruno",OR(E117="De-Novo Merge",E117="Assisted Merge")),A116&amp;"_SA_BD",IF(AND(D117="Daniel",OR(E117="Manual",E117="Assisted Manual")),A116&amp;"_DR",IF(AND(D117="Daniel",OR(E117="De-Novo Merge",E117="Assisted Merge")),A116&amp;"_SA_DR",IF(AND(D117="Monet",OR(E117="Manual",E117="Assisted Manual")),A116&amp;"_MW",IF(AND(D117="Monet",OR(E117="De-Novo Merge",E117="Assisted Merge")),A116&amp;"_SA_MW",""))))))))))))))</f>
        <v>2017-06-28_G-059_CA</v>
      </c>
      <c r="G117" s="89">
        <v>42975</v>
      </c>
      <c r="H117" s="89">
        <v>42975</v>
      </c>
      <c r="I117" s="116"/>
      <c r="J117" s="87" t="str">
        <f t="shared" si="0"/>
        <v>Completed</v>
      </c>
      <c r="K117" s="116"/>
      <c r="L117" s="116"/>
      <c r="M117" s="4" t="s">
        <v>2341</v>
      </c>
      <c r="N117" s="121"/>
      <c r="O117" s="116"/>
    </row>
    <row r="118" spans="1:15" x14ac:dyDescent="0.25">
      <c r="A118" s="174" t="s">
        <v>2342</v>
      </c>
      <c r="B118" s="117" t="s">
        <v>2343</v>
      </c>
      <c r="C118" s="116"/>
      <c r="D118" s="87" t="s">
        <v>187</v>
      </c>
      <c r="E118" s="87" t="s">
        <v>24</v>
      </c>
      <c r="F118" s="7" t="str">
        <f>IF(AND(D118="Amina",OR(E118="Manual",E118="Assisted Manual")),A118&amp;"_AZ",IF(AND(D118="Amina",OR(E118="De-Novo Merge",E118="Assisted Merge")),A118&amp;"_SA_AZ",IF(AND(D118="Perry",OR(E118="Manual",E118="Assisted Manual")),A118&amp;"_PB",IF(AND(D118="Perry",OR(E118="De-Novo Merge",E118="Assisted Merge")),A118&amp;"_SA_PB",IF(AND(D118="Gina",OR(E118="Manual",E118="Assisted Manual")),A118&amp;"_GB",IF(AND(D118="Gina",OR(E118="De-Novo Merge",E118="Assisted Merge")),A118&amp;"_SA_GB",IF(AND(D118="Cameron",OR(E118="Manual",E118="Assisted Manual")),A118&amp;"_CA",IF(AND(D118="Cameron",OR(E118="De-Novo Merge",E118="Assisted Merge")),A118&amp;"_SA_CA",IF(AND(D118="Bruno",OR(E118="Manual",E118="Assisted Manual")),A118&amp;"_BD",IF(AND(D118="Bruno",OR(E118="De-Novo Merge",E118="Assisted Merge")),A118&amp;"_SA_BD",IF(AND(D118="Daniel",OR(E118="Manual",E118="Assisted Manual")),A118&amp;"_DR",IF(AND(D118="Daniel",OR(E118="De-Novo Merge",E118="Assisted Merge")),A118&amp;"_SA_DR",IF(AND(D118="Monet",OR(E118="Manual",E118="Assisted Manual")),A118&amp;"_MW",IF(AND(D118="Monet",OR(E118="De-Novo Merge",E118="Assisted Merge")),A118&amp;"_SA_MW",""))))))))))))))</f>
        <v>2017-06-28_G-060_MW</v>
      </c>
      <c r="G118" s="89">
        <v>42968</v>
      </c>
      <c r="H118" s="89">
        <v>42969</v>
      </c>
      <c r="I118" s="118">
        <v>42993</v>
      </c>
      <c r="J118" s="87" t="str">
        <f t="shared" si="0"/>
        <v>Completed</v>
      </c>
      <c r="K118" s="116" t="s">
        <v>0</v>
      </c>
      <c r="L118" s="116" t="s">
        <v>0</v>
      </c>
      <c r="M118" s="4"/>
      <c r="N118" s="121" t="s">
        <v>25</v>
      </c>
      <c r="O118" s="116" t="s">
        <v>2344</v>
      </c>
    </row>
    <row r="119" spans="1:15" x14ac:dyDescent="0.25">
      <c r="A119" s="168"/>
      <c r="B119" s="116"/>
      <c r="C119" s="116"/>
      <c r="D119" s="87" t="s">
        <v>32</v>
      </c>
      <c r="E119" s="87" t="s">
        <v>24</v>
      </c>
      <c r="F119" s="7" t="str">
        <f>IF(AND(D119="Amina",OR(E119="Manual",E119="Assisted Manual")),A118&amp;"_AZ",IF(AND(D119="Amina",OR(E119="De-Novo Merge",E119="Assisted Merge")),A118&amp;"_SA_AZ",IF(AND(D119="Perry",OR(E119="Manual",E119="Assisted Manual")),A118&amp;"_PB",IF(AND(D119="Perry",OR(E119="De-Novo Merge",E119="Assisted Merge")),A118&amp;"_SA_PB",IF(AND(D119="Gina",OR(E119="Manual",E119="Assisted Manual")),A118&amp;"_GB",IF(AND(D119="Gina",OR(E119="De-Novo Merge",E119="Assisted Merge")),A118&amp;"_SA_GB",IF(AND(D119="Cameron",OR(E119="Manual",E119="Assisted Manual")),A118&amp;"_CA",IF(AND(D119="Cameron",OR(E119="De-Novo Merge",E119="Assisted Merge")),A118&amp;"_SA_CA",IF(AND(D119="Bruno",OR(E119="Manual",E119="Assisted Manual")),A118&amp;"_BD",IF(AND(D119="Bruno",OR(E119="De-Novo Merge",E119="Assisted Merge")),A118&amp;"_SA_BD",IF(AND(D119="Daniel",OR(E119="Manual",E119="Assisted Manual")),A118&amp;"_DR",IF(AND(D119="Daniel",OR(E119="De-Novo Merge",E119="Assisted Merge")),A118&amp;"_SA_DR",IF(AND(D119="Monet",OR(E119="Manual",E119="Assisted Manual")),A118&amp;"_MW",IF(AND(D119="Monet",OR(E119="De-Novo Merge",E119="Assisted Merge")),A118&amp;"_SA_MW",""))))))))))))))</f>
        <v>2017-06-28_G-060_AZ</v>
      </c>
      <c r="G119" s="89">
        <v>42989</v>
      </c>
      <c r="H119" s="89">
        <v>42990</v>
      </c>
      <c r="I119" s="116"/>
      <c r="J119" s="87" t="str">
        <f t="shared" si="0"/>
        <v>Completed</v>
      </c>
      <c r="K119" s="116"/>
      <c r="L119" s="116"/>
      <c r="M119" s="4"/>
      <c r="N119" s="121"/>
      <c r="O119" s="116"/>
    </row>
    <row r="120" spans="1:15" x14ac:dyDescent="0.25">
      <c r="A120" s="174" t="s">
        <v>2345</v>
      </c>
      <c r="B120" s="117" t="s">
        <v>2346</v>
      </c>
      <c r="C120" s="116" t="s">
        <v>2065</v>
      </c>
      <c r="D120" s="87" t="s">
        <v>161</v>
      </c>
      <c r="E120" s="87" t="s">
        <v>24</v>
      </c>
      <c r="F120" s="7" t="str">
        <f>IF(AND(D120="Amina",OR(E120="Manual",E120="Assisted Manual")),A120&amp;"_AZ",IF(AND(D120="Amina",OR(E120="De-Novo Merge",E120="Assisted Merge")),A120&amp;"_SA_AZ",IF(AND(D120="Perry",OR(E120="Manual",E120="Assisted Manual")),A120&amp;"_PB",IF(AND(D120="Perry",OR(E120="De-Novo Merge",E120="Assisted Merge")),A120&amp;"_SA_PB",IF(AND(D120="Gina",OR(E120="Manual",E120="Assisted Manual")),A120&amp;"_GB",IF(AND(D120="Gina",OR(E120="De-Novo Merge",E120="Assisted Merge")),A120&amp;"_SA_GB",IF(AND(D120="Cameron",OR(E120="Manual",E120="Assisted Manual")),A120&amp;"_CA",IF(AND(D120="Cameron",OR(E120="De-Novo Merge",E120="Assisted Merge")),A120&amp;"_SA_CA",IF(AND(D120="Bruno",OR(E120="Manual",E120="Assisted Manual")),A120&amp;"_BD",IF(AND(D120="Bruno",OR(E120="De-Novo Merge",E120="Assisted Merge")),A120&amp;"_SA_BD",IF(AND(D120="Daniel",OR(E120="Manual",E120="Assisted Manual")),A120&amp;"_DR",IF(AND(D120="Daniel",OR(E120="De-Novo Merge",E120="Assisted Merge")),A120&amp;"_SA_DR",IF(AND(D120="Monet",OR(E120="Manual",E120="Assisted Manual")),A120&amp;"_MW",IF(AND(D120="Monet",OR(E120="De-Novo Merge",E120="Assisted Merge")),A120&amp;"_SA_MW",""))))))))))))))</f>
        <v>2017-06-28_G-061_BD</v>
      </c>
      <c r="G120" s="89">
        <v>42969</v>
      </c>
      <c r="H120" s="89" t="s">
        <v>51</v>
      </c>
      <c r="I120" s="116" t="s">
        <v>51</v>
      </c>
      <c r="J120" s="87" t="s">
        <v>2</v>
      </c>
      <c r="K120" s="116" t="s">
        <v>2</v>
      </c>
      <c r="L120" s="116" t="s">
        <v>190</v>
      </c>
      <c r="M120" s="4" t="s">
        <v>2347</v>
      </c>
      <c r="N120" s="121" t="str">
        <f>IF(OR(K120="Untraceable",K120="Incomplete"),"No",IF(K120="Completed","In Progress",""))</f>
        <v>No</v>
      </c>
      <c r="O120" s="116"/>
    </row>
    <row r="121" spans="1:15" x14ac:dyDescent="0.25">
      <c r="A121" s="168"/>
      <c r="B121" s="116"/>
      <c r="C121" s="116"/>
      <c r="D121" s="87"/>
      <c r="E121" s="87"/>
      <c r="F121" s="7" t="str">
        <f>IF(AND(D121="Amina",OR(E121="Manual",E121="Assisted Manual")),A120&amp;"_AZ",IF(AND(D121="Amina",OR(E121="De-Novo Merge",E121="Assisted Merge")),A120&amp;"_SA_AZ",IF(AND(D121="Perry",OR(E121="Manual",E121="Assisted Manual")),A120&amp;"_PB",IF(AND(D121="Perry",OR(E121="De-Novo Merge",E121="Assisted Merge")),A120&amp;"_SA_PB",IF(AND(D121="Gina",OR(E121="Manual",E121="Assisted Manual")),A120&amp;"_GB",IF(AND(D121="Gina",OR(E121="De-Novo Merge",E121="Assisted Merge")),A120&amp;"_SA_GB",IF(AND(D121="Cameron",OR(E121="Manual",E121="Assisted Manual")),A120&amp;"_CA",IF(AND(D121="Cameron",OR(E121="De-Novo Merge",E121="Assisted Merge")),A120&amp;"_SA_CA",IF(AND(D121="Bruno",OR(E121="Manual",E121="Assisted Manual")),A120&amp;"_BD",IF(AND(D121="Bruno",OR(E121="De-Novo Merge",E121="Assisted Merge")),A120&amp;"_SA_BD",IF(AND(D121="Daniel",OR(E121="Manual",E121="Assisted Manual")),A120&amp;"_DR",IF(AND(D121="Daniel",OR(E121="De-Novo Merge",E121="Assisted Merge")),A120&amp;"_SA_DR",IF(AND(D121="Monet",OR(E121="Manual",E121="Assisted Manual")),A120&amp;"_MW",IF(AND(D121="Monet",OR(E121="De-Novo Merge",E121="Assisted Merge")),A120&amp;"_SA_MW",""))))))))))))))</f>
        <v/>
      </c>
      <c r="G121" s="89"/>
      <c r="H121" s="89"/>
      <c r="I121" s="116"/>
      <c r="J121" s="87"/>
      <c r="K121" s="116"/>
      <c r="L121" s="116"/>
      <c r="M121" s="4"/>
      <c r="N121" s="121"/>
      <c r="O121" s="116"/>
    </row>
    <row r="122" spans="1:15" x14ac:dyDescent="0.25">
      <c r="A122" s="174" t="s">
        <v>2348</v>
      </c>
      <c r="B122" s="117" t="s">
        <v>2349</v>
      </c>
      <c r="C122" s="116" t="s">
        <v>2350</v>
      </c>
      <c r="D122" s="87" t="s">
        <v>161</v>
      </c>
      <c r="E122" s="87" t="s">
        <v>24</v>
      </c>
      <c r="F122" s="7" t="str">
        <f>IF(AND(D122="Amina",OR(E122="Manual",E122="Assisted Manual")),A122&amp;"_AZ",IF(AND(D122="Amina",OR(E122="De-Novo Merge",E122="Assisted Merge")),A122&amp;"_SA_AZ",IF(AND(D122="Perry",OR(E122="Manual",E122="Assisted Manual")),A122&amp;"_PB",IF(AND(D122="Perry",OR(E122="De-Novo Merge",E122="Assisted Merge")),A122&amp;"_SA_PB",IF(AND(D122="Gina",OR(E122="Manual",E122="Assisted Manual")),A122&amp;"_GB",IF(AND(D122="Gina",OR(E122="De-Novo Merge",E122="Assisted Merge")),A122&amp;"_SA_GB",IF(AND(D122="Cameron",OR(E122="Manual",E122="Assisted Manual")),A122&amp;"_CA",IF(AND(D122="Cameron",OR(E122="De-Novo Merge",E122="Assisted Merge")),A122&amp;"_SA_CA",IF(AND(D122="Bruno",OR(E122="Manual",E122="Assisted Manual")),A122&amp;"_BD",IF(AND(D122="Bruno",OR(E122="De-Novo Merge",E122="Assisted Merge")),A122&amp;"_SA_BD",IF(AND(D122="Daniel",OR(E122="Manual",E122="Assisted Manual")),A122&amp;"_DR",IF(AND(D122="Daniel",OR(E122="De-Novo Merge",E122="Assisted Merge")),A122&amp;"_SA_DR",IF(AND(D122="Monet",OR(E122="Manual",E122="Assisted Manual")),A122&amp;"_MW",IF(AND(D122="Monet",OR(E122="De-Novo Merge",E122="Assisted Merge")),A122&amp;"_SA_MW",""))))))))))))))</f>
        <v>2017-06-28_G-062_BD</v>
      </c>
      <c r="G122" s="89">
        <v>42969</v>
      </c>
      <c r="H122" s="89">
        <v>42971</v>
      </c>
      <c r="I122" s="118">
        <v>42991</v>
      </c>
      <c r="J122" s="87" t="s">
        <v>0</v>
      </c>
      <c r="K122" s="116" t="str">
        <f>IF(AND(NOT(OR(H122="Ø",H122="")),I122="Split"),"In Progress",IF(AND(NOT(OR(H122="Ø",H122="")),I122="Needs to be Split"),"Waiting",IF(AND(J122="Review",J123="Review"),"Review",IF(OR(AND(J122="Review",J123="Incomplete"),AND(J122="Incomplete",J123="Review")),"Review",IF(OR(AND(J122="Untraceable",J123="Review"),AND(J122="Review",J123="Untraceable")),"Review",IF(OR(AND(J122="Review",J123="Completed"),AND(J122="Completed",J123="Review")),"Review",IF(OR(AND(J122="Other",J123="Review"),AND(J122="Review",J123="Other")),"Review",IF(OR(AND(J122="Other",J123="Incomplete"),AND(J122="Incomplete",J123="Other")),"Review",IF(OR(AND(J122="Other",J123="Untraceable"),AND(J122="Untraceable",J123="Other")),"Review",IF(OR(AND(J122="Other",J123="Completed"),AND(J122="Completed",J123="Other")),"Review",IF(AND(J122="Waiting",J123="Waiting"),"Waiting",IF(OR(AND(J122="Review",J123="Waiting"),AND(J122="Waiting",J123="Review")),"Waiting",IF(OR(AND(J122="Other",J123="Waiting"),AND(J122="Waiting",J123="Other")),"Waiting",IF(OR(AND(J122="Incomplete",J123="Waiting"),AND(J122="Waiting",J123="Incomplete")),"Waiting",IF(OR(AND(J122="Completed",J123="Waiting"),AND(J122="Waiting",J123="Completed")),"Waiting",IF(OR(J122="In Progress",J123="In Progress"),"In Progress",IF(OR(AND(J122="Completed",J123="Untraceable"),AND(J122="Untraceable",J123="Completed")),"Review",IF(OR(AND(J122="Completed",J123="Incomplete"),AND(J122="Incomplete",J123="Completed")),"Review",IF(OR(AND(J122="Incomplete",J123="Untraceable"),AND(J122="Untraceable",J123="Incomplete")),"Untraceable",IF(AND(NOT(OR(H122="Ø",H122="")),NOT(OR(H123="Ø",H123="")),I122=""),"In Progress",IF(AND(J122="Untraceable",J123="Untraceable"),"Untraceable",IF(AND(NOT(OR(H122="Ø",H122="")),NOT(OR(H123="Ø",H123="")),NOT(OR(I122="Ø",I122="",I122="Split",I122="Needs to be Split"))),"Completed",IF(AND(J122="Incomplete",J123="Incomplete"),"Incomplete",IF(AND(J122="Other",J123="Other"),"Review",IF(AND(J122="Untraceable",J123=""),"Untraceable","")))))))))))))))))))))))))</f>
        <v>Completed</v>
      </c>
      <c r="L122" s="116" t="s">
        <v>0</v>
      </c>
      <c r="M122" s="4" t="s">
        <v>2351</v>
      </c>
      <c r="N122" s="121" t="s">
        <v>25</v>
      </c>
      <c r="O122" s="116" t="s">
        <v>2352</v>
      </c>
    </row>
    <row r="123" spans="1:15" x14ac:dyDescent="0.25">
      <c r="A123" s="168"/>
      <c r="B123" s="116"/>
      <c r="C123" s="116"/>
      <c r="D123" s="87" t="s">
        <v>27</v>
      </c>
      <c r="E123" s="87" t="s">
        <v>1512</v>
      </c>
      <c r="F123" s="7" t="str">
        <f>IF(AND(D123="Amina",OR(E123="Manual",E123="Assisted Manual")),A122&amp;"_AZ",IF(AND(D123="Amina",OR(E123="De-Novo Merge",E123="Assisted Merge")),A122&amp;"_SA_AZ",IF(AND(D123="Perry",OR(E123="Manual",E123="Assisted Manual")),A122&amp;"_PB",IF(AND(D123="Perry",OR(E123="De-Novo Merge",E123="Assisted Merge")),A122&amp;"_SA_PB",IF(AND(D123="Gina",OR(E123="Manual",E123="Assisted Manual")),A122&amp;"_GB",IF(AND(D123="Gina",OR(E123="De-Novo Merge",E123="Assisted Merge")),A122&amp;"_SA_GB",IF(AND(D123="Cameron",OR(E123="Manual",E123="Assisted Manual")),A122&amp;"_CA",IF(AND(D123="Cameron",OR(E123="De-Novo Merge",E123="Assisted Merge")),A122&amp;"_SA_CA",IF(AND(D123="Bruno",OR(E123="Manual",E123="Assisted Manual")),A122&amp;"_BD",IF(AND(D123="Bruno",OR(E123="De-Novo Merge",E123="Assisted Merge")),A122&amp;"_SA_BD",IF(AND(D123="Daniel",OR(E123="Manual",E123="Assisted Manual")),A122&amp;"_DR",IF(AND(D123="Daniel",OR(E123="De-Novo Merge",E123="Assisted Merge")),A122&amp;"_SA_DR",IF(AND(D123="Monet",OR(E123="Manual",E123="Assisted Manual")),A122&amp;"_MW",IF(AND(D123="Monet",OR(E123="De-Novo Merge",E123="Assisted Merge")),A122&amp;"_SA_MW",""))))))))))))))</f>
        <v>2017-06-28_G-062_GB</v>
      </c>
      <c r="G123" s="89">
        <v>42990</v>
      </c>
      <c r="H123" s="89">
        <v>42991</v>
      </c>
      <c r="I123" s="116"/>
      <c r="J123" s="87" t="str">
        <f>IF(AND(NOT(OR(G123="",G123="Ø")),H123=""),"In Progress",IF(AND(NOT(OR(H123="Ø",H123="")),NOT(OR(G123="Ø",G123=""))),"Completed",IF(AND(NOT(A122=""),NOT(OR(D123="",D123="???")),G123=""),"Waiting",IF(D123="???","Waiting",""))))</f>
        <v>Completed</v>
      </c>
      <c r="K123" s="116"/>
      <c r="L123" s="116"/>
      <c r="M123" s="4" t="s">
        <v>2353</v>
      </c>
      <c r="N123" s="121"/>
      <c r="O123" s="116"/>
    </row>
    <row r="124" spans="1:15" x14ac:dyDescent="0.25">
      <c r="A124" s="174" t="s">
        <v>2354</v>
      </c>
      <c r="B124" s="117" t="s">
        <v>2355</v>
      </c>
      <c r="C124" s="116"/>
      <c r="D124" s="87" t="s">
        <v>187</v>
      </c>
      <c r="E124" s="87" t="s">
        <v>24</v>
      </c>
      <c r="F124" s="7" t="str">
        <f>IF(AND(D124="Amina",OR(E124="Manual",E124="Assisted Manual")),A124&amp;"_AZ",IF(AND(D124="Amina",OR(E124="De-Novo Merge",E124="Assisted Merge")),A124&amp;"_SA_AZ",IF(AND(D124="Perry",OR(E124="Manual",E124="Assisted Manual")),A124&amp;"_PB",IF(AND(D124="Perry",OR(E124="De-Novo Merge",E124="Assisted Merge")),A124&amp;"_SA_PB",IF(AND(D124="Gina",OR(E124="Manual",E124="Assisted Manual")),A124&amp;"_GB",IF(AND(D124="Gina",OR(E124="De-Novo Merge",E124="Assisted Merge")),A124&amp;"_SA_GB",IF(AND(D124="Cameron",OR(E124="Manual",E124="Assisted Manual")),A124&amp;"_CA",IF(AND(D124="Cameron",OR(E124="De-Novo Merge",E124="Assisted Merge")),A124&amp;"_SA_CA",IF(AND(D124="Bruno",OR(E124="Manual",E124="Assisted Manual")),A124&amp;"_BD",IF(AND(D124="Bruno",OR(E124="De-Novo Merge",E124="Assisted Merge")),A124&amp;"_SA_BD",IF(AND(D124="Daniel",OR(E124="Manual",E124="Assisted Manual")),A124&amp;"_DR",IF(AND(D124="Daniel",OR(E124="De-Novo Merge",E124="Assisted Merge")),A124&amp;"_SA_DR",IF(AND(D124="Monet",OR(E124="Manual",E124="Assisted Manual")),A124&amp;"_MW",IF(AND(D124="Monet",OR(E124="De-Novo Merge",E124="Assisted Merge")),A124&amp;"_SA_MW",""))))))))))))))</f>
        <v>2017-06-28_G-063_MW</v>
      </c>
      <c r="G124" s="89">
        <v>42969</v>
      </c>
      <c r="H124" s="89">
        <v>42970</v>
      </c>
      <c r="I124" s="118">
        <v>42996</v>
      </c>
      <c r="J124" s="87" t="str">
        <f>IF(AND(NOT(OR(G124="",G124="Ø")),H124=""),"In Progress",IF(AND(NOT(OR(H124="Ø",H124="")),NOT(OR(G124="Ø",G124=""))),"Completed",IF(AND(NOT(A123=""),NOT(OR(D124="",D124="???")),G124=""),"Waiting",IF(D124="???","Waiting",""))))</f>
        <v>Completed</v>
      </c>
      <c r="K124" s="116" t="str">
        <f>IF(AND(NOT(OR(H124="Ø",H124="")),I124="Split"),"In Progress",IF(AND(NOT(OR(H124="Ø",H124="")),I124="Needs to be Split"),"Waiting",IF(AND(J124="Review",J125="Review"),"Review",IF(OR(AND(J124="Review",J125="Incomplete"),AND(J124="Incomplete",J125="Review")),"Review",IF(OR(AND(J124="Untraceable",J125="Review"),AND(J124="Review",J125="Untraceable")),"Review",IF(OR(AND(J124="Review",J125="Completed"),AND(J124="Completed",J125="Review")),"Review",IF(OR(AND(J124="Other",J125="Review"),AND(J124="Review",J125="Other")),"Review",IF(OR(AND(J124="Other",J125="Incomplete"),AND(J124="Incomplete",J125="Other")),"Review",IF(OR(AND(J124="Other",J125="Untraceable"),AND(J124="Untraceable",J125="Other")),"Review",IF(OR(AND(J124="Other",J125="Completed"),AND(J124="Completed",J125="Other")),"Review",IF(AND(J124="Waiting",J125="Waiting"),"Waiting",IF(OR(AND(J124="Review",J125="Waiting"),AND(J124="Waiting",J125="Review")),"Waiting",IF(OR(AND(J124="Other",J125="Waiting"),AND(J124="Waiting",J125="Other")),"Waiting",IF(OR(AND(J124="Incomplete",J125="Waiting"),AND(J124="Waiting",J125="Incomplete")),"Waiting",IF(OR(AND(J124="Completed",J125="Waiting"),AND(J124="Waiting",J125="Completed")),"Waiting",IF(OR(J124="In Progress",J125="In Progress"),"In Progress",IF(OR(AND(J124="Completed",J125="Untraceable"),AND(J124="Untraceable",J125="Completed")),"Review",IF(OR(AND(J124="Completed",J125="Incomplete"),AND(J124="Incomplete",J125="Completed")),"Review",IF(OR(AND(J124="Incomplete",J125="Untraceable"),AND(J124="Untraceable",J125="Incomplete")),"Untraceable",IF(AND(NOT(OR(H124="Ø",H124="")),NOT(OR(H125="Ø",H125="")),I124=""),"In Progress",IF(AND(J124="Untraceable",J125="Untraceable"),"Untraceable",IF(AND(NOT(OR(H124="Ø",H124="")),NOT(OR(H125="Ø",H125="")),NOT(OR(I124="Ø",I124="",I124="Split",I124="Needs to be Split"))),"Completed",IF(AND(J124="Incomplete",J125="Incomplete"),"Incomplete",IF(AND(J124="Other",J125="Other"),"Review",IF(AND(J124="Untraceable",J125=""),"Untraceable","")))))))))))))))))))))))))</f>
        <v>Completed</v>
      </c>
      <c r="L124" s="116" t="s">
        <v>0</v>
      </c>
      <c r="M124" s="4"/>
      <c r="N124" s="121" t="s">
        <v>25</v>
      </c>
      <c r="O124" s="116" t="s">
        <v>2356</v>
      </c>
    </row>
    <row r="125" spans="1:15" x14ac:dyDescent="0.25">
      <c r="A125" s="168"/>
      <c r="B125" s="116"/>
      <c r="C125" s="116"/>
      <c r="D125" s="87" t="s">
        <v>23</v>
      </c>
      <c r="E125" s="87" t="s">
        <v>1379</v>
      </c>
      <c r="F125" s="7" t="str">
        <f>IF(AND(D125="Amina",OR(E125="Manual",E125="Assisted Manual")),A124&amp;"_AZ",IF(AND(D125="Amina",OR(E125="De-Novo Merge",E125="Assisted Merge")),A124&amp;"_SA_AZ",IF(AND(D125="Perry",OR(E125="Manual",E125="Assisted Manual")),A124&amp;"_PB",IF(AND(D125="Perry",OR(E125="De-Novo Merge",E125="Assisted Merge")),A124&amp;"_SA_PB",IF(AND(D125="Gina",OR(E125="Manual",E125="Assisted Manual")),A124&amp;"_GB",IF(AND(D125="Gina",OR(E125="De-Novo Merge",E125="Assisted Merge")),A124&amp;"_SA_GB",IF(AND(D125="Cameron",OR(E125="Manual",E125="Assisted Manual")),A124&amp;"_CA",IF(AND(D125="Cameron",OR(E125="De-Novo Merge",E125="Assisted Merge")),A124&amp;"_SA_CA",IF(AND(D125="Bruno",OR(E125="Manual",E125="Assisted Manual")),A124&amp;"_BD",IF(AND(D125="Bruno",OR(E125="De-Novo Merge",E125="Assisted Merge")),A124&amp;"_SA_BD",IF(AND(D125="Daniel",OR(E125="Manual",E125="Assisted Manual")),A124&amp;"_DR",IF(AND(D125="Daniel",OR(E125="De-Novo Merge",E125="Assisted Merge")),A124&amp;"_SA_DR",IF(AND(D125="Monet",OR(E125="Manual",E125="Assisted Manual")),A124&amp;"_MW",IF(AND(D125="Monet",OR(E125="De-Novo Merge",E125="Assisted Merge")),A124&amp;"_SA_MW",""))))))))))))))</f>
        <v>2017-06-28_G-063_SA_CA</v>
      </c>
      <c r="G125" s="89">
        <v>42984</v>
      </c>
      <c r="H125" s="89">
        <v>42984</v>
      </c>
      <c r="I125" s="116"/>
      <c r="J125" s="87" t="str">
        <f>IF(AND(NOT(OR(G125="",G125="Ø")),H125=""),"In Progress",IF(AND(NOT(OR(H125="Ø",H125="")),NOT(OR(G125="Ø",G125=""))),"Completed",IF(AND(NOT(A124=""),NOT(OR(D125="",D125="???")),G125=""),"Waiting",IF(D125="???","Waiting",""))))</f>
        <v>Completed</v>
      </c>
      <c r="K125" s="116"/>
      <c r="L125" s="116"/>
      <c r="M125" s="4" t="s">
        <v>2357</v>
      </c>
      <c r="N125" s="121"/>
      <c r="O125" s="116"/>
    </row>
    <row r="126" spans="1:15" x14ac:dyDescent="0.25">
      <c r="A126" s="174" t="s">
        <v>2358</v>
      </c>
      <c r="B126" s="117" t="s">
        <v>2359</v>
      </c>
      <c r="C126" s="116" t="s">
        <v>2065</v>
      </c>
      <c r="D126" s="87" t="s">
        <v>187</v>
      </c>
      <c r="E126" s="87" t="s">
        <v>24</v>
      </c>
      <c r="F126" s="7" t="str">
        <f>IF(AND(D126="Amina",OR(E126="Manual",E126="Assisted Manual")),A126&amp;"_AZ",IF(AND(D126="Amina",OR(E126="De-Novo Merge",E126="Assisted Merge")),A126&amp;"_SA_AZ",IF(AND(D126="Perry",OR(E126="Manual",E126="Assisted Manual")),A126&amp;"_PB",IF(AND(D126="Perry",OR(E126="De-Novo Merge",E126="Assisted Merge")),A126&amp;"_SA_PB",IF(AND(D126="Gina",OR(E126="Manual",E126="Assisted Manual")),A126&amp;"_GB",IF(AND(D126="Gina",OR(E126="De-Novo Merge",E126="Assisted Merge")),A126&amp;"_SA_GB",IF(AND(D126="Cameron",OR(E126="Manual",E126="Assisted Manual")),A126&amp;"_CA",IF(AND(D126="Cameron",OR(E126="De-Novo Merge",E126="Assisted Merge")),A126&amp;"_SA_CA",IF(AND(D126="Bruno",OR(E126="Manual",E126="Assisted Manual")),A126&amp;"_BD",IF(AND(D126="Bruno",OR(E126="De-Novo Merge",E126="Assisted Merge")),A126&amp;"_SA_BD",IF(AND(D126="Daniel",OR(E126="Manual",E126="Assisted Manual")),A126&amp;"_DR",IF(AND(D126="Daniel",OR(E126="De-Novo Merge",E126="Assisted Merge")),A126&amp;"_SA_DR",IF(AND(D126="Monet",OR(E126="Manual",E126="Assisted Manual")),A126&amp;"_MW",IF(AND(D126="Monet",OR(E126="De-Novo Merge",E126="Assisted Merge")),A126&amp;"_SA_MW",""))))))))))))))</f>
        <v>2017-06-28_G-064_MW</v>
      </c>
      <c r="G126" s="89">
        <v>42970</v>
      </c>
      <c r="H126" s="89" t="s">
        <v>51</v>
      </c>
      <c r="I126" s="116" t="str">
        <f>IF(AND(NOT(OR(H126="",H126="Ø")),NOT(OR(H127="",H127="Ø"))),"Needs to be Split","")</f>
        <v/>
      </c>
      <c r="J126" s="87" t="s">
        <v>2</v>
      </c>
      <c r="K126" s="116" t="s">
        <v>2</v>
      </c>
      <c r="L126" s="116" t="s">
        <v>190</v>
      </c>
      <c r="M126" s="4"/>
      <c r="N126" s="121" t="s">
        <v>53</v>
      </c>
      <c r="O126" s="116"/>
    </row>
    <row r="127" spans="1:15" x14ac:dyDescent="0.25">
      <c r="A127" s="168"/>
      <c r="B127" s="116"/>
      <c r="C127" s="116"/>
      <c r="D127" s="87"/>
      <c r="E127" s="87"/>
      <c r="F127" s="7" t="str">
        <f>IF(AND(D127="Amina",OR(E127="Manual",E127="Assisted Manual")),A127&amp;"_AZ",IF(AND(D127="Amina",OR(E127="De-Novo Merge",E127="Assisted Merge")),A127&amp;"_SA_AZ",IF(AND(D127="Perry",OR(E127="Manual",E127="Assisted Manual")),A127&amp;"_PB",IF(AND(D127="Perry",OR(E127="De-Novo Merge",E127="Assisted Merge")),A127&amp;"_SA_PB",IF(AND(D127="Gina",OR(E127="Manual",E127="Assisted Manual")),A127&amp;"_GB",IF(AND(D127="Gina",OR(E127="De-Novo Merge",E127="Assisted Merge")),A127&amp;"_SA_GB",IF(AND(D127="Cameron",OR(E127="Manual",E127="Assisted Manual")),A127&amp;"_CA",IF(AND(D127="Cameron",OR(E127="De-Novo Merge",E127="Assisted Merge")),A127&amp;"_SA_CA",IF(AND(D127="Bruno",OR(E127="Manual",E127="Assisted Manual")),A127&amp;"_BD",IF(AND(D127="Bruno",OR(E127="De-Novo Merge",E127="Assisted Merge")),A127&amp;"_SA_BD",IF(AND(D127="Daniel",OR(E127="Manual",E127="Assisted Manual")),A127&amp;"_DR",IF(AND(D127="Daniel",OR(E127="De-Novo Merge",E127="Assisted Merge")),A127&amp;"_SA_DR",IF(AND(D127="Monet",OR(E127="Manual",E127="Assisted Manual")),A127&amp;"_MW",IF(AND(D127="Monet",OR(E127="De-Novo Merge",E127="Assisted Merge")),A127&amp;"_SA_MW",""))))))))))))))</f>
        <v/>
      </c>
      <c r="G127" s="89"/>
      <c r="H127" s="89"/>
      <c r="I127" s="116"/>
      <c r="J127" s="87"/>
      <c r="K127" s="116"/>
      <c r="L127" s="116"/>
      <c r="M127" s="4" t="s">
        <v>2359</v>
      </c>
      <c r="N127" s="121"/>
      <c r="O127" s="116"/>
    </row>
    <row r="128" spans="1:15" x14ac:dyDescent="0.25">
      <c r="A128" s="174" t="s">
        <v>2360</v>
      </c>
      <c r="B128" s="117" t="s">
        <v>2361</v>
      </c>
      <c r="C128" s="116" t="s">
        <v>2065</v>
      </c>
      <c r="D128" s="87" t="s">
        <v>32</v>
      </c>
      <c r="E128" s="87" t="s">
        <v>24</v>
      </c>
      <c r="F128" s="7" t="str">
        <f>IF(AND(D128="Amina",OR(E128="Manual",E128="Assisted Manual")),A128&amp;"_AZ",IF(AND(D128="Amina",OR(E128="De-Novo Merge",E128="Assisted Merge")),A128&amp;"_SA_AZ",IF(AND(D128="Perry",OR(E128="Manual",E128="Assisted Manual")),A128&amp;"_PB",IF(AND(D128="Perry",OR(E128="De-Novo Merge",E128="Assisted Merge")),A128&amp;"_SA_PB",IF(AND(D128="Gina",OR(E128="Manual",E128="Assisted Manual")),A128&amp;"_GB",IF(AND(D128="Gina",OR(E128="De-Novo Merge",E128="Assisted Merge")),A128&amp;"_SA_GB",IF(AND(D128="Cameron",OR(E128="Manual",E128="Assisted Manual")),A128&amp;"_CA",IF(AND(D128="Cameron",OR(E128="De-Novo Merge",E128="Assisted Merge")),A128&amp;"_SA_CA",IF(AND(D128="Bruno",OR(E128="Manual",E128="Assisted Manual")),A128&amp;"_BD",IF(AND(D128="Bruno",OR(E128="De-Novo Merge",E128="Assisted Merge")),A128&amp;"_SA_BD",IF(AND(D128="Daniel",OR(E128="Manual",E128="Assisted Manual")),A128&amp;"_DR",IF(AND(D128="Daniel",OR(E128="De-Novo Merge",E128="Assisted Merge")),A128&amp;"_SA_DR",IF(AND(D128="Monet",OR(E128="Manual",E128="Assisted Manual")),A128&amp;"_MW",IF(AND(D128="Monet",OR(E128="De-Novo Merge",E128="Assisted Merge")),A128&amp;"_SA_MW",""))))))))))))))</f>
        <v>2017-06-28_G-065_AZ</v>
      </c>
      <c r="G128" s="89">
        <v>42971</v>
      </c>
      <c r="H128" s="89" t="s">
        <v>51</v>
      </c>
      <c r="I128" s="116" t="s">
        <v>51</v>
      </c>
      <c r="J128" s="87" t="s">
        <v>2</v>
      </c>
      <c r="K128" s="116" t="s">
        <v>2</v>
      </c>
      <c r="L128" s="116" t="s">
        <v>190</v>
      </c>
      <c r="M128" s="4" t="s">
        <v>2362</v>
      </c>
      <c r="N128" s="121" t="str">
        <f>IF(OR(K128="Untraceable",K128="Incomplete"),"No",IF(K128="Completed","In Progress",""))</f>
        <v>No</v>
      </c>
      <c r="O128" s="116"/>
    </row>
    <row r="129" spans="1:15" x14ac:dyDescent="0.25">
      <c r="A129" s="168"/>
      <c r="B129" s="116"/>
      <c r="C129" s="116"/>
      <c r="D129" s="87"/>
      <c r="E129" s="87"/>
      <c r="F129" s="7" t="str">
        <f>IF(AND(D129="Amina",OR(E129="Manual",E129="Assisted Manual")),A128&amp;"_AZ",IF(AND(D129="Amina",OR(E129="De-Novo Merge",E129="Assisted Merge")),A128&amp;"_SA_AZ",IF(AND(D129="Perry",OR(E129="Manual",E129="Assisted Manual")),A128&amp;"_PB",IF(AND(D129="Perry",OR(E129="De-Novo Merge",E129="Assisted Merge")),A128&amp;"_SA_PB",IF(AND(D129="Gina",OR(E129="Manual",E129="Assisted Manual")),A128&amp;"_GB",IF(AND(D129="Gina",OR(E129="De-Novo Merge",E129="Assisted Merge")),A128&amp;"_SA_GB",IF(AND(D129="Cameron",OR(E129="Manual",E129="Assisted Manual")),A128&amp;"_CA",IF(AND(D129="Cameron",OR(E129="De-Novo Merge",E129="Assisted Merge")),A128&amp;"_SA_CA",IF(AND(D129="Bruno",OR(E129="Manual",E129="Assisted Manual")),A128&amp;"_BD",IF(AND(D129="Bruno",OR(E129="De-Novo Merge",E129="Assisted Merge")),A128&amp;"_SA_BD",IF(AND(D129="Daniel",OR(E129="Manual",E129="Assisted Manual")),A128&amp;"_DR",IF(AND(D129="Daniel",OR(E129="De-Novo Merge",E129="Assisted Merge")),A128&amp;"_SA_DR",IF(AND(D129="Monet",OR(E129="Manual",E129="Assisted Manual")),A128&amp;"_MW",IF(AND(D129="Monet",OR(E129="De-Novo Merge",E129="Assisted Merge")),A128&amp;"_SA_MW",""))))))))))))))</f>
        <v/>
      </c>
      <c r="G129" s="89"/>
      <c r="H129" s="89"/>
      <c r="I129" s="116"/>
      <c r="J129" s="87" t="str">
        <f>IF(AND(NOT(OR(G129="",G129="Ø")),H129=""),"In Progress",IF(AND(NOT(OR(H129="Ø",H129="")),NOT(OR(G129="Ø",G129=""))),"Completed",IF(AND(NOT(A128=""),NOT(OR(D129="",D129="???")),G129=""),"Waiting",IF(D129="???","Waiting",""))))</f>
        <v/>
      </c>
      <c r="K129" s="116"/>
      <c r="L129" s="116"/>
      <c r="M129" s="4"/>
      <c r="N129" s="121"/>
      <c r="O129" s="116"/>
    </row>
    <row r="130" spans="1:15" x14ac:dyDescent="0.25">
      <c r="A130" s="174" t="s">
        <v>2363</v>
      </c>
      <c r="B130" s="117" t="s">
        <v>2364</v>
      </c>
      <c r="C130" s="116" t="s">
        <v>2065</v>
      </c>
      <c r="D130" s="87" t="s">
        <v>187</v>
      </c>
      <c r="E130" s="87" t="s">
        <v>24</v>
      </c>
      <c r="F130" s="7" t="str">
        <f>IF(AND(D130="Amina",OR(E130="Manual",E130="Assisted Manual")),A130&amp;"_AZ",IF(AND(D130="Amina",OR(E130="De-Novo Merge",E130="Assisted Merge")),A130&amp;"_SA_AZ",IF(AND(D130="Perry",OR(E130="Manual",E130="Assisted Manual")),A130&amp;"_PB",IF(AND(D130="Perry",OR(E130="De-Novo Merge",E130="Assisted Merge")),A130&amp;"_SA_PB",IF(AND(D130="Gina",OR(E130="Manual",E130="Assisted Manual")),A130&amp;"_GB",IF(AND(D130="Gina",OR(E130="De-Novo Merge",E130="Assisted Merge")),A130&amp;"_SA_GB",IF(AND(D130="Cameron",OR(E130="Manual",E130="Assisted Manual")),A130&amp;"_CA",IF(AND(D130="Cameron",OR(E130="De-Novo Merge",E130="Assisted Merge")),A130&amp;"_SA_CA",IF(AND(D130="Bruno",OR(E130="Manual",E130="Assisted Manual")),A130&amp;"_BD",IF(AND(D130="Bruno",OR(E130="De-Novo Merge",E130="Assisted Merge")),A130&amp;"_SA_BD",IF(AND(D130="Daniel",OR(E130="Manual",E130="Assisted Manual")),A130&amp;"_DR",IF(AND(D130="Daniel",OR(E130="De-Novo Merge",E130="Assisted Merge")),A130&amp;"_SA_DR",IF(AND(D130="Monet",OR(E130="Manual",E130="Assisted Manual")),A130&amp;"_MW",IF(AND(D130="Monet",OR(E130="De-Novo Merge",E130="Assisted Merge")),A130&amp;"_SA_MW",""))))))))))))))</f>
        <v>2017-06-28_G-066_MW</v>
      </c>
      <c r="G130" s="89">
        <v>42971</v>
      </c>
      <c r="H130" s="89">
        <v>42972</v>
      </c>
      <c r="I130" s="118" t="s">
        <v>51</v>
      </c>
      <c r="J130" s="87" t="s">
        <v>3</v>
      </c>
      <c r="K130" s="116" t="s">
        <v>1</v>
      </c>
      <c r="L130" s="116" t="s">
        <v>1</v>
      </c>
      <c r="M130" s="4" t="s">
        <v>2365</v>
      </c>
      <c r="N130" s="121" t="s">
        <v>53</v>
      </c>
      <c r="O130" s="116"/>
    </row>
    <row r="131" spans="1:15" x14ac:dyDescent="0.25">
      <c r="A131" s="168"/>
      <c r="B131" s="116"/>
      <c r="C131" s="116"/>
      <c r="D131" s="87" t="s">
        <v>113</v>
      </c>
      <c r="E131" s="87" t="s">
        <v>1379</v>
      </c>
      <c r="F131" s="7" t="str">
        <f>IF(AND(D131="Amina",OR(E131="Manual",E131="Assisted Manual")),A130&amp;"_AZ",IF(AND(D131="Amina",OR(E131="De-Novo Merge",E131="Assisted Merge")),A130&amp;"_SA_AZ",IF(AND(D131="Perry",OR(E131="Manual",E131="Assisted Manual")),A130&amp;"_PB",IF(AND(D131="Perry",OR(E131="De-Novo Merge",E131="Assisted Merge")),A130&amp;"_SA_PB",IF(AND(D131="Gina",OR(E131="Manual",E131="Assisted Manual")),A130&amp;"_GB",IF(AND(D131="Gina",OR(E131="De-Novo Merge",E131="Assisted Merge")),A130&amp;"_SA_GB",IF(AND(D131="Cameron",OR(E131="Manual",E131="Assisted Manual")),A130&amp;"_CA",IF(AND(D131="Cameron",OR(E131="De-Novo Merge",E131="Assisted Merge")),A130&amp;"_SA_CA",IF(AND(D131="Bruno",OR(E131="Manual",E131="Assisted Manual")),A130&amp;"_BD",IF(AND(D131="Bruno",OR(E131="De-Novo Merge",E131="Assisted Merge")),A130&amp;"_SA_BD",IF(AND(D131="Daniel",OR(E131="Manual",E131="Assisted Manual")),A130&amp;"_DR",IF(AND(D131="Daniel",OR(E131="De-Novo Merge",E131="Assisted Merge")),A130&amp;"_SA_DR",IF(AND(D131="Monet",OR(E131="Manual",E131="Assisted Manual")),A130&amp;"_MW",IF(AND(D131="Monet",OR(E131="De-Novo Merge",E131="Assisted Merge")),A130&amp;"_SA_MW",""))))))))))))))</f>
        <v>2017-06-28_G-066_SA_DR</v>
      </c>
      <c r="G131" s="89">
        <v>42978</v>
      </c>
      <c r="H131" s="89">
        <v>42984</v>
      </c>
      <c r="I131" s="116"/>
      <c r="J131" s="87" t="s">
        <v>3</v>
      </c>
      <c r="K131" s="116"/>
      <c r="L131" s="116"/>
      <c r="M131" s="4" t="s">
        <v>2366</v>
      </c>
      <c r="N131" s="121"/>
      <c r="O131" s="116"/>
    </row>
    <row r="132" spans="1:15" x14ac:dyDescent="0.25">
      <c r="A132" s="174" t="s">
        <v>2367</v>
      </c>
      <c r="B132" s="117" t="s">
        <v>2368</v>
      </c>
      <c r="C132" s="116"/>
      <c r="D132" s="87" t="s">
        <v>161</v>
      </c>
      <c r="E132" s="87" t="s">
        <v>24</v>
      </c>
      <c r="F132" s="7" t="str">
        <f>IF(AND(D132="Amina",OR(E132="Manual",E132="Assisted Manual")),A132&amp;"_AZ",IF(AND(D132="Amina",OR(E132="De-Novo Merge",E132="Assisted Merge")),A132&amp;"_SA_AZ",IF(AND(D132="Perry",OR(E132="Manual",E132="Assisted Manual")),A132&amp;"_PB",IF(AND(D132="Perry",OR(E132="De-Novo Merge",E132="Assisted Merge")),A132&amp;"_SA_PB",IF(AND(D132="Gina",OR(E132="Manual",E132="Assisted Manual")),A132&amp;"_GB",IF(AND(D132="Gina",OR(E132="De-Novo Merge",E132="Assisted Merge")),A132&amp;"_SA_GB",IF(AND(D132="Cameron",OR(E132="Manual",E132="Assisted Manual")),A132&amp;"_CA",IF(AND(D132="Cameron",OR(E132="De-Novo Merge",E132="Assisted Merge")),A132&amp;"_SA_CA",IF(AND(D132="Bruno",OR(E132="Manual",E132="Assisted Manual")),A132&amp;"_BD",IF(AND(D132="Bruno",OR(E132="De-Novo Merge",E132="Assisted Merge")),A132&amp;"_SA_BD",IF(AND(D132="Daniel",OR(E132="Manual",E132="Assisted Manual")),A132&amp;"_DR",IF(AND(D132="Daniel",OR(E132="De-Novo Merge",E132="Assisted Merge")),A132&amp;"_SA_DR",IF(AND(D132="Monet",OR(E132="Manual",E132="Assisted Manual")),A132&amp;"_MW",IF(AND(D132="Monet",OR(E132="De-Novo Merge",E132="Assisted Merge")),A132&amp;"_SA_MW",""))))))))))))))</f>
        <v>2017-06-28_G-067_BD</v>
      </c>
      <c r="G132" s="89">
        <v>42971</v>
      </c>
      <c r="H132" s="89">
        <v>42972</v>
      </c>
      <c r="I132" s="118">
        <v>42993</v>
      </c>
      <c r="J132" s="87" t="str">
        <f t="shared" ref="J132:J137" si="1">IF(AND(NOT(OR(G132="",G132="Ø")),H132=""),"In Progress",IF(AND(NOT(OR(H132="Ø",H132="")),NOT(OR(G132="Ø",G132=""))),"Completed",IF(AND(NOT(A131=""),NOT(OR(D132="",D132="???")),G132=""),"Waiting",IF(D132="???","Waiting",""))))</f>
        <v>Completed</v>
      </c>
      <c r="K132" s="116" t="str">
        <f>IF(AND(NOT(OR(H132="Ø",H132="")),I132="Split"),"In Progress",IF(AND(NOT(OR(H132="Ø",H132="")),I132="Needs to be Split"),"Waiting",IF(AND(J132="Review",J133="Review"),"Review",IF(OR(AND(J132="Review",J133="Incomplete"),AND(J132="Incomplete",J133="Review")),"Review",IF(OR(AND(J132="Untraceable",J133="Review"),AND(J132="Review",J133="Untraceable")),"Review",IF(OR(AND(J132="Review",J133="Completed"),AND(J132="Completed",J133="Review")),"Review",IF(OR(AND(J132="Other",J133="Review"),AND(J132="Review",J133="Other")),"Review",IF(OR(AND(J132="Other",J133="Incomplete"),AND(J132="Incomplete",J133="Other")),"Review",IF(OR(AND(J132="Other",J133="Untraceable"),AND(J132="Untraceable",J133="Other")),"Review",IF(OR(AND(J132="Other",J133="Completed"),AND(J132="Completed",J133="Other")),"Review",IF(AND(J132="Waiting",J133="Waiting"),"Waiting",IF(OR(AND(J132="Review",J133="Waiting"),AND(J132="Waiting",J133="Review")),"Waiting",IF(OR(AND(J132="Other",J133="Waiting"),AND(J132="Waiting",J133="Other")),"Waiting",IF(OR(AND(J132="Incomplete",J133="Waiting"),AND(J132="Waiting",J133="Incomplete")),"Waiting",IF(OR(AND(J132="Completed",J133="Waiting"),AND(J132="Waiting",J133="Completed")),"Waiting",IF(OR(J132="In Progress",J133="In Progress"),"In Progress",IF(OR(AND(J132="Completed",J133="Untraceable"),AND(J132="Untraceable",J133="Completed")),"Review",IF(OR(AND(J132="Completed",J133="Incomplete"),AND(J132="Incomplete",J133="Completed")),"Review",IF(OR(AND(J132="Incomplete",J133="Untraceable"),AND(J132="Untraceable",J133="Incomplete")),"Untraceable",IF(AND(NOT(OR(H132="Ø",H132="")),NOT(OR(H133="Ø",H133="")),I132=""),"In Progress",IF(AND(J132="Untraceable",J133="Untraceable"),"Untraceable",IF(AND(NOT(OR(H132="Ø",H132="")),NOT(OR(H133="Ø",H133="")),NOT(OR(I132="Ø",I132="",I132="Split",I132="Needs to be Split"))),"Completed",IF(AND(J132="Incomplete",J133="Incomplete"),"Incomplete",IF(AND(J132="Other",J133="Other"),"Review",IF(AND(J132="Untraceable",J133=""),"Untraceable","")))))))))))))))))))))))))</f>
        <v>Completed</v>
      </c>
      <c r="L132" s="116" t="s">
        <v>0</v>
      </c>
      <c r="M132" s="67" t="s">
        <v>2369</v>
      </c>
      <c r="N132" s="121" t="s">
        <v>25</v>
      </c>
      <c r="O132" s="116" t="s">
        <v>2370</v>
      </c>
    </row>
    <row r="133" spans="1:15" x14ac:dyDescent="0.25">
      <c r="A133" s="168"/>
      <c r="B133" s="116"/>
      <c r="C133" s="116"/>
      <c r="D133" s="87" t="s">
        <v>23</v>
      </c>
      <c r="E133" s="87" t="s">
        <v>1379</v>
      </c>
      <c r="F133" s="7" t="str">
        <f>IF(AND(D133="Amina",OR(E133="Manual",E133="Assisted Manual")),A132&amp;"_AZ",IF(AND(D133="Amina",OR(E133="De-Novo Merge",E133="Assisted Merge")),A132&amp;"_SA_AZ",IF(AND(D133="Perry",OR(E133="Manual",E133="Assisted Manual")),A132&amp;"_PB",IF(AND(D133="Perry",OR(E133="De-Novo Merge",E133="Assisted Merge")),A132&amp;"_SA_PB",IF(AND(D133="Gina",OR(E133="Manual",E133="Assisted Manual")),A132&amp;"_GB",IF(AND(D133="Gina",OR(E133="De-Novo Merge",E133="Assisted Merge")),A132&amp;"_SA_GB",IF(AND(D133="Cameron",OR(E133="Manual",E133="Assisted Manual")),A132&amp;"_CA",IF(AND(D133="Cameron",OR(E133="De-Novo Merge",E133="Assisted Merge")),A132&amp;"_SA_CA",IF(AND(D133="Bruno",OR(E133="Manual",E133="Assisted Manual")),A132&amp;"_BD",IF(AND(D133="Bruno",OR(E133="De-Novo Merge",E133="Assisted Merge")),A132&amp;"_SA_BD",IF(AND(D133="Daniel",OR(E133="Manual",E133="Assisted Manual")),A132&amp;"_DR",IF(AND(D133="Daniel",OR(E133="De-Novo Merge",E133="Assisted Merge")),A132&amp;"_SA_DR",IF(AND(D133="Monet",OR(E133="Manual",E133="Assisted Manual")),A132&amp;"_MW",IF(AND(D133="Monet",OR(E133="De-Novo Merge",E133="Assisted Merge")),A132&amp;"_SA_MW",""))))))))))))))</f>
        <v>2017-06-28_G-067_SA_CA</v>
      </c>
      <c r="G133" s="89">
        <v>42983</v>
      </c>
      <c r="H133" s="89">
        <v>42985</v>
      </c>
      <c r="I133" s="116"/>
      <c r="J133" s="87" t="str">
        <f t="shared" si="1"/>
        <v>Completed</v>
      </c>
      <c r="K133" s="116"/>
      <c r="L133" s="116"/>
      <c r="M133" s="4" t="s">
        <v>2371</v>
      </c>
      <c r="N133" s="121"/>
      <c r="O133" s="116"/>
    </row>
    <row r="134" spans="1:15" x14ac:dyDescent="0.25">
      <c r="A134" s="174" t="s">
        <v>2372</v>
      </c>
      <c r="B134" s="117" t="s">
        <v>2373</v>
      </c>
      <c r="C134" s="116"/>
      <c r="D134" s="87" t="s">
        <v>187</v>
      </c>
      <c r="E134" s="87" t="s">
        <v>24</v>
      </c>
      <c r="F134" s="7" t="str">
        <f>IF(AND(D134="Amina",OR(E134="Manual",E134="Assisted Manual")),A134&amp;"_AZ",IF(AND(D134="Amina",OR(E134="De-Novo Merge",E134="Assisted Merge")),A134&amp;"_SA_AZ",IF(AND(D134="Perry",OR(E134="Manual",E134="Assisted Manual")),A134&amp;"_PB",IF(AND(D134="Perry",OR(E134="De-Novo Merge",E134="Assisted Merge")),A134&amp;"_SA_PB",IF(AND(D134="Gina",OR(E134="Manual",E134="Assisted Manual")),A134&amp;"_GB",IF(AND(D134="Gina",OR(E134="De-Novo Merge",E134="Assisted Merge")),A134&amp;"_SA_GB",IF(AND(D134="Cameron",OR(E134="Manual",E134="Assisted Manual")),A134&amp;"_CA",IF(AND(D134="Cameron",OR(E134="De-Novo Merge",E134="Assisted Merge")),A134&amp;"_SA_CA",IF(AND(D134="Bruno",OR(E134="Manual",E134="Assisted Manual")),A134&amp;"_BD",IF(AND(D134="Bruno",OR(E134="De-Novo Merge",E134="Assisted Merge")),A134&amp;"_SA_BD",IF(AND(D134="Daniel",OR(E134="Manual",E134="Assisted Manual")),A134&amp;"_DR",IF(AND(D134="Daniel",OR(E134="De-Novo Merge",E134="Assisted Merge")),A134&amp;"_SA_DR",IF(AND(D134="Monet",OR(E134="Manual",E134="Assisted Manual")),A134&amp;"_MW",IF(AND(D134="Monet",OR(E134="De-Novo Merge",E134="Assisted Merge")),A134&amp;"_SA_MW",""))))))))))))))</f>
        <v>2017-06-28_G-068_MW</v>
      </c>
      <c r="G134" s="89">
        <v>42972</v>
      </c>
      <c r="H134" s="89">
        <v>42972</v>
      </c>
      <c r="I134" s="118">
        <v>42996</v>
      </c>
      <c r="J134" s="87" t="str">
        <f t="shared" si="1"/>
        <v>Completed</v>
      </c>
      <c r="K134" s="116" t="str">
        <f>IF(AND(NOT(OR(H134="Ø",H134="")),I134="Split"),"In Progress",IF(AND(NOT(OR(H134="Ø",H134="")),I134="Needs to be Split"),"Waiting",IF(AND(J134="Review",J135="Review"),"Review",IF(OR(AND(J134="Review",J135="Incomplete"),AND(J134="Incomplete",J135="Review")),"Review",IF(OR(AND(J134="Untraceable",J135="Review"),AND(J134="Review",J135="Untraceable")),"Review",IF(OR(AND(J134="Review",J135="Completed"),AND(J134="Completed",J135="Review")),"Review",IF(OR(AND(J134="Other",J135="Review"),AND(J134="Review",J135="Other")),"Review",IF(OR(AND(J134="Other",J135="Incomplete"),AND(J134="Incomplete",J135="Other")),"Review",IF(OR(AND(J134="Other",J135="Untraceable"),AND(J134="Untraceable",J135="Other")),"Review",IF(OR(AND(J134="Other",J135="Completed"),AND(J134="Completed",J135="Other")),"Review",IF(AND(J134="Waiting",J135="Waiting"),"Waiting",IF(OR(AND(J134="Review",J135="Waiting"),AND(J134="Waiting",J135="Review")),"Waiting",IF(OR(AND(J134="Other",J135="Waiting"),AND(J134="Waiting",J135="Other")),"Waiting",IF(OR(AND(J134="Incomplete",J135="Waiting"),AND(J134="Waiting",J135="Incomplete")),"Waiting",IF(OR(AND(J134="Completed",J135="Waiting"),AND(J134="Waiting",J135="Completed")),"Waiting",IF(OR(J134="In Progress",J135="In Progress"),"In Progress",IF(OR(AND(J134="Completed",J135="Untraceable"),AND(J134="Untraceable",J135="Completed")),"Review",IF(OR(AND(J134="Completed",J135="Incomplete"),AND(J134="Incomplete",J135="Completed")),"Review",IF(OR(AND(J134="Incomplete",J135="Untraceable"),AND(J134="Untraceable",J135="Incomplete")),"Untraceable",IF(AND(NOT(OR(H134="Ø",H134="")),NOT(OR(H135="Ø",H135="")),I134=""),"In Progress",IF(AND(J134="Untraceable",J135="Untraceable"),"Untraceable",IF(AND(NOT(OR(H134="Ø",H134="")),NOT(OR(H135="Ø",H135="")),NOT(OR(I134="Ø",I134="",I134="Split",I134="Needs to be Split"))),"Completed",IF(AND(J134="Incomplete",J135="Incomplete"),"Incomplete",IF(AND(J134="Other",J135="Other"),"Review",IF(AND(J134="Untraceable",J135=""),"Untraceable","")))))))))))))))))))))))))</f>
        <v>Completed</v>
      </c>
      <c r="L134" s="116" t="s">
        <v>0</v>
      </c>
      <c r="M134" s="4"/>
      <c r="N134" s="121" t="s">
        <v>25</v>
      </c>
      <c r="O134" s="116" t="s">
        <v>2374</v>
      </c>
    </row>
    <row r="135" spans="1:15" x14ac:dyDescent="0.25">
      <c r="A135" s="168"/>
      <c r="B135" s="116"/>
      <c r="C135" s="116"/>
      <c r="D135" s="87" t="s">
        <v>113</v>
      </c>
      <c r="E135" s="87" t="s">
        <v>1379</v>
      </c>
      <c r="F135" s="7" t="str">
        <f>IF(AND(D135="Amina",OR(E135="Manual",E135="Assisted Manual")),A134&amp;"_AZ",IF(AND(D135="Amina",OR(E135="De-Novo Merge",E135="Assisted Merge")),A134&amp;"_SA_AZ",IF(AND(D135="Perry",OR(E135="Manual",E135="Assisted Manual")),A134&amp;"_PB",IF(AND(D135="Perry",OR(E135="De-Novo Merge",E135="Assisted Merge")),A134&amp;"_SA_PB",IF(AND(D135="Gina",OR(E135="Manual",E135="Assisted Manual")),A134&amp;"_GB",IF(AND(D135="Gina",OR(E135="De-Novo Merge",E135="Assisted Merge")),A134&amp;"_SA_GB",IF(AND(D135="Cameron",OR(E135="Manual",E135="Assisted Manual")),A134&amp;"_CA",IF(AND(D135="Cameron",OR(E135="De-Novo Merge",E135="Assisted Merge")),A134&amp;"_SA_CA",IF(AND(D135="Bruno",OR(E135="Manual",E135="Assisted Manual")),A134&amp;"_BD",IF(AND(D135="Bruno",OR(E135="De-Novo Merge",E135="Assisted Merge")),A134&amp;"_SA_BD",IF(AND(D135="Daniel",OR(E135="Manual",E135="Assisted Manual")),A134&amp;"_DR",IF(AND(D135="Daniel",OR(E135="De-Novo Merge",E135="Assisted Merge")),A134&amp;"_SA_DR",IF(AND(D135="Monet",OR(E135="Manual",E135="Assisted Manual")),A134&amp;"_MW",IF(AND(D135="Monet",OR(E135="De-Novo Merge",E135="Assisted Merge")),A134&amp;"_SA_MW",""))))))))))))))</f>
        <v>2017-06-28_G-068_SA_DR</v>
      </c>
      <c r="G135" s="89">
        <v>42984</v>
      </c>
      <c r="H135" s="89">
        <v>42984</v>
      </c>
      <c r="I135" s="116"/>
      <c r="J135" s="87" t="str">
        <f t="shared" si="1"/>
        <v>Completed</v>
      </c>
      <c r="K135" s="116"/>
      <c r="L135" s="116"/>
      <c r="M135" t="s">
        <v>2375</v>
      </c>
      <c r="N135" s="121"/>
      <c r="O135" s="116"/>
    </row>
    <row r="136" spans="1:15" x14ac:dyDescent="0.25">
      <c r="A136" s="174" t="s">
        <v>2376</v>
      </c>
      <c r="B136" s="117" t="s">
        <v>2377</v>
      </c>
      <c r="C136" s="116"/>
      <c r="D136" s="87" t="s">
        <v>32</v>
      </c>
      <c r="E136" s="87" t="s">
        <v>24</v>
      </c>
      <c r="F136" s="7" t="str">
        <f>IF(AND(D136="Amina",OR(E136="Manual",E136="Assisted Manual")),A136&amp;"_AZ",IF(AND(D136="Amina",OR(E136="De-Novo Merge",E136="Assisted Merge")),A136&amp;"_SA_AZ",IF(AND(D136="Perry",OR(E136="Manual",E136="Assisted Manual")),A136&amp;"_PB",IF(AND(D136="Perry",OR(E136="De-Novo Merge",E136="Assisted Merge")),A136&amp;"_SA_PB",IF(AND(D136="Gina",OR(E136="Manual",E136="Assisted Manual")),A136&amp;"_GB",IF(AND(D136="Gina",OR(E136="De-Novo Merge",E136="Assisted Merge")),A136&amp;"_SA_GB",IF(AND(D136="Cameron",OR(E136="Manual",E136="Assisted Manual")),A136&amp;"_CA",IF(AND(D136="Cameron",OR(E136="De-Novo Merge",E136="Assisted Merge")),A136&amp;"_SA_CA",IF(AND(D136="Bruno",OR(E136="Manual",E136="Assisted Manual")),A136&amp;"_BD",IF(AND(D136="Bruno",OR(E136="De-Novo Merge",E136="Assisted Merge")),A136&amp;"_SA_BD",IF(AND(D136="Daniel",OR(E136="Manual",E136="Assisted Manual")),A136&amp;"_DR",IF(AND(D136="Daniel",OR(E136="De-Novo Merge",E136="Assisted Merge")),A136&amp;"_SA_DR",IF(AND(D136="Monet",OR(E136="Manual",E136="Assisted Manual")),A136&amp;"_MW",IF(AND(D136="Monet",OR(E136="De-Novo Merge",E136="Assisted Merge")),A136&amp;"_SA_MW",""))))))))))))))</f>
        <v>2017-06-28_G-069_AZ</v>
      </c>
      <c r="G136" s="89">
        <v>42971</v>
      </c>
      <c r="H136" s="89">
        <v>42972</v>
      </c>
      <c r="I136" s="118">
        <v>42993</v>
      </c>
      <c r="J136" s="87" t="str">
        <f t="shared" si="1"/>
        <v>Completed</v>
      </c>
      <c r="K136" s="116" t="str">
        <f>IF(AND(NOT(OR(H136="Ø",H136="")),I136="Split"),"In Progress",IF(AND(NOT(OR(H136="Ø",H136="")),I136="Needs to be Split"),"Waiting",IF(AND(J136="Review",J137="Review"),"Review",IF(OR(AND(J136="Review",J137="Incomplete"),AND(J136="Incomplete",J137="Review")),"Review",IF(OR(AND(J136="Untraceable",J137="Review"),AND(J136="Review",J137="Untraceable")),"Review",IF(OR(AND(J136="Review",J137="Completed"),AND(J136="Completed",J137="Review")),"Review",IF(OR(AND(J136="Other",J137="Review"),AND(J136="Review",J137="Other")),"Review",IF(OR(AND(J136="Other",J137="Incomplete"),AND(J136="Incomplete",J137="Other")),"Review",IF(OR(AND(J136="Other",J137="Untraceable"),AND(J136="Untraceable",J137="Other")),"Review",IF(OR(AND(J136="Other",J137="Completed"),AND(J136="Completed",J137="Other")),"Review",IF(AND(J136="Waiting",J137="Waiting"),"Waiting",IF(OR(AND(J136="Review",J137="Waiting"),AND(J136="Waiting",J137="Review")),"Waiting",IF(OR(AND(J136="Other",J137="Waiting"),AND(J136="Waiting",J137="Other")),"Waiting",IF(OR(AND(J136="Incomplete",J137="Waiting"),AND(J136="Waiting",J137="Incomplete")),"Waiting",IF(OR(AND(J136="Completed",J137="Waiting"),AND(J136="Waiting",J137="Completed")),"Waiting",IF(OR(J136="In Progress",J137="In Progress"),"In Progress",IF(OR(AND(J136="Completed",J137="Untraceable"),AND(J136="Untraceable",J137="Completed")),"Review",IF(OR(AND(J136="Completed",J137="Incomplete"),AND(J136="Incomplete",J137="Completed")),"Review",IF(OR(AND(J136="Incomplete",J137="Untraceable"),AND(J136="Untraceable",J137="Incomplete")),"Untraceable",IF(AND(NOT(OR(H136="Ø",H136="")),NOT(OR(H137="Ø",H137="")),I136=""),"In Progress",IF(AND(J136="Untraceable",J137="Untraceable"),"Untraceable",IF(AND(NOT(OR(H136="Ø",H136="")),NOT(OR(H137="Ø",H137="")),NOT(OR(I136="Ø",I136="",I136="Split",I136="Needs to be Split"))),"Completed",IF(AND(J136="Incomplete",J137="Incomplete"),"Incomplete",IF(AND(J136="Other",J137="Other"),"Review",IF(AND(J136="Untraceable",J137=""),"Untraceable","")))))))))))))))))))))))))</f>
        <v>Completed</v>
      </c>
      <c r="L136" s="116" t="s">
        <v>0</v>
      </c>
      <c r="M136" s="4"/>
      <c r="N136" s="121" t="s">
        <v>25</v>
      </c>
      <c r="O136" s="116" t="s">
        <v>2378</v>
      </c>
    </row>
    <row r="137" spans="1:15" x14ac:dyDescent="0.25">
      <c r="A137" s="168"/>
      <c r="B137" s="116"/>
      <c r="C137" s="116"/>
      <c r="D137" s="87" t="s">
        <v>187</v>
      </c>
      <c r="E137" s="87" t="s">
        <v>1512</v>
      </c>
      <c r="F137" s="7" t="str">
        <f>IF(AND(D137="Amina",OR(E137="Manual",E137="Assisted Manual")),A136&amp;"_AZ",IF(AND(D137="Amina",OR(E137="De-Novo Merge",E137="Assisted Merge")),A136&amp;"_SA_AZ",IF(AND(D137="Perry",OR(E137="Manual",E137="Assisted Manual")),A136&amp;"_PB",IF(AND(D137="Perry",OR(E137="De-Novo Merge",E137="Assisted Merge")),A136&amp;"_SA_PB",IF(AND(D137="Gina",OR(E137="Manual",E137="Assisted Manual")),A136&amp;"_GB",IF(AND(D137="Gina",OR(E137="De-Novo Merge",E137="Assisted Merge")),A136&amp;"_SA_GB",IF(AND(D137="Cameron",OR(E137="Manual",E137="Assisted Manual")),A136&amp;"_CA",IF(AND(D137="Cameron",OR(E137="De-Novo Merge",E137="Assisted Merge")),A136&amp;"_SA_CA",IF(AND(D137="Bruno",OR(E137="Manual",E137="Assisted Manual")),A136&amp;"_BD",IF(AND(D137="Bruno",OR(E137="De-Novo Merge",E137="Assisted Merge")),A136&amp;"_SA_BD",IF(AND(D137="Daniel",OR(E137="Manual",E137="Assisted Manual")),A136&amp;"_DR",IF(AND(D137="Daniel",OR(E137="De-Novo Merge",E137="Assisted Merge")),A136&amp;"_SA_DR",IF(AND(D137="Monet",OR(E137="Manual",E137="Assisted Manual")),A136&amp;"_MW",IF(AND(D137="Monet",OR(E137="De-Novo Merge",E137="Assisted Merge")),A136&amp;"_SA_MW",""))))))))))))))</f>
        <v>2017-06-28_G-069_MW</v>
      </c>
      <c r="G137" s="89">
        <v>42976</v>
      </c>
      <c r="H137" s="89">
        <v>42976</v>
      </c>
      <c r="I137" s="116"/>
      <c r="J137" s="87" t="str">
        <f t="shared" si="1"/>
        <v>Completed</v>
      </c>
      <c r="K137" s="116"/>
      <c r="L137" s="116"/>
      <c r="M137" s="4"/>
      <c r="N137" s="121"/>
      <c r="O137" s="116"/>
    </row>
    <row r="138" spans="1:15" x14ac:dyDescent="0.25">
      <c r="A138" s="174" t="s">
        <v>2379</v>
      </c>
      <c r="B138" s="117" t="s">
        <v>2380</v>
      </c>
      <c r="C138" s="116"/>
      <c r="D138" s="87" t="s">
        <v>187</v>
      </c>
      <c r="E138" s="87" t="s">
        <v>24</v>
      </c>
      <c r="F138" s="7" t="str">
        <f>IF(AND(D138="Amina",OR(E138="Manual",E138="Assisted Manual")),A138&amp;"_AZ",IF(AND(D138="Amina",OR(E138="De-Novo Merge",E138="Assisted Merge")),A138&amp;"_SA_AZ",IF(AND(D138="Perry",OR(E138="Manual",E138="Assisted Manual")),A138&amp;"_PB",IF(AND(D138="Perry",OR(E138="De-Novo Merge",E138="Assisted Merge")),A138&amp;"_SA_PB",IF(AND(D138="Gina",OR(E138="Manual",E138="Assisted Manual")),A138&amp;"_GB",IF(AND(D138="Gina",OR(E138="De-Novo Merge",E138="Assisted Merge")),A138&amp;"_SA_GB",IF(AND(D138="Cameron",OR(E138="Manual",E138="Assisted Manual")),A138&amp;"_CA",IF(AND(D138="Cameron",OR(E138="De-Novo Merge",E138="Assisted Merge")),A138&amp;"_SA_CA",IF(AND(D138="Bruno",OR(E138="Manual",E138="Assisted Manual")),A138&amp;"_BD",IF(AND(D138="Bruno",OR(E138="De-Novo Merge",E138="Assisted Merge")),A138&amp;"_SA_BD",IF(AND(D138="Daniel",OR(E138="Manual",E138="Assisted Manual")),A138&amp;"_DR",IF(AND(D138="Daniel",OR(E138="De-Novo Merge",E138="Assisted Merge")),A138&amp;"_SA_DR",IF(AND(D138="Monet",OR(E138="Manual",E138="Assisted Manual")),A138&amp;"_MW",IF(AND(D138="Monet",OR(E138="De-Novo Merge",E138="Assisted Merge")),A138&amp;"_SA_MW",""))))))))))))))</f>
        <v>2017-06-28_G-070_MW</v>
      </c>
      <c r="G138" s="89">
        <v>42972</v>
      </c>
      <c r="H138" s="89">
        <v>42997</v>
      </c>
      <c r="I138" s="118">
        <v>42999</v>
      </c>
      <c r="J138" s="87" t="s">
        <v>0</v>
      </c>
      <c r="K138" s="116" t="str">
        <f>IF(AND(NOT(OR(H138="Ø",H138="")),I138="Split"),"In Progress",IF(AND(NOT(OR(H138="Ø",H138="")),I138="Needs to be Split"),"Waiting",IF(AND(J138="Review",J139="Review"),"Review",IF(OR(AND(J138="Review",J139="Incomplete"),AND(J138="Incomplete",J139="Review")),"Review",IF(OR(AND(J138="Untraceable",J139="Review"),AND(J138="Review",J139="Untraceable")),"Review",IF(OR(AND(J138="Review",J139="Completed"),AND(J138="Completed",J139="Review")),"Review",IF(OR(AND(J138="Other",J139="Review"),AND(J138="Review",J139="Other")),"Review",IF(OR(AND(J138="Other",J139="Incomplete"),AND(J138="Incomplete",J139="Other")),"Review",IF(OR(AND(J138="Other",J139="Untraceable"),AND(J138="Untraceable",J139="Other")),"Review",IF(OR(AND(J138="Other",J139="Completed"),AND(J138="Completed",J139="Other")),"Review",IF(AND(J138="Waiting",J139="Waiting"),"Waiting",IF(OR(AND(J138="Review",J139="Waiting"),AND(J138="Waiting",J139="Review")),"Waiting",IF(OR(AND(J138="Other",J139="Waiting"),AND(J138="Waiting",J139="Other")),"Waiting",IF(OR(AND(J138="Incomplete",J139="Waiting"),AND(J138="Waiting",J139="Incomplete")),"Waiting",IF(OR(AND(J138="Completed",J139="Waiting"),AND(J138="Waiting",J139="Completed")),"Waiting",IF(OR(J138="In Progress",J139="In Progress"),"In Progress",IF(OR(AND(J138="Completed",J139="Untraceable"),AND(J138="Untraceable",J139="Completed")),"Review",IF(OR(AND(J138="Completed",J139="Incomplete"),AND(J138="Incomplete",J139="Completed")),"Review",IF(OR(AND(J138="Incomplete",J139="Untraceable"),AND(J138="Untraceable",J139="Incomplete")),"Untraceable",IF(AND(NOT(OR(H138="Ø",H138="")),NOT(OR(H139="Ø",H139="")),I138=""),"In Progress",IF(AND(J138="Untraceable",J139="Untraceable"),"Untraceable",IF(AND(NOT(OR(H138="Ø",H138="")),NOT(OR(H139="Ø",H139="")),NOT(OR(I138="Ø",I138="",I138="Split",I138="Needs to be Split"))),"Completed",IF(AND(J138="Incomplete",J139="Incomplete"),"Incomplete",IF(AND(J138="Other",J139="Other"),"Review",IF(AND(J138="Untraceable",J139=""),"Untraceable","")))))))))))))))))))))))))</f>
        <v>Completed</v>
      </c>
      <c r="L138" s="116" t="s">
        <v>0</v>
      </c>
      <c r="N138" s="121" t="s">
        <v>25</v>
      </c>
      <c r="O138" s="182" t="s">
        <v>2381</v>
      </c>
    </row>
    <row r="139" spans="1:15" x14ac:dyDescent="0.25">
      <c r="A139" s="168"/>
      <c r="B139" s="116"/>
      <c r="C139" s="116"/>
      <c r="D139" s="87" t="s">
        <v>113</v>
      </c>
      <c r="E139" s="87" t="s">
        <v>1379</v>
      </c>
      <c r="F139" s="7" t="str">
        <f>IF(AND(D139="Amina",OR(E139="Manual",E139="Assisted Manual")),A138&amp;"_AZ",IF(AND(D139="Amina",OR(E139="De-Novo Merge",E139="Assisted Merge")),A138&amp;"_SA_AZ",IF(AND(D139="Perry",OR(E139="Manual",E139="Assisted Manual")),A138&amp;"_PB",IF(AND(D139="Perry",OR(E139="De-Novo Merge",E139="Assisted Merge")),A138&amp;"_SA_PB",IF(AND(D139="Gina",OR(E139="Manual",E139="Assisted Manual")),A138&amp;"_GB",IF(AND(D139="Gina",OR(E139="De-Novo Merge",E139="Assisted Merge")),A138&amp;"_SA_GB",IF(AND(D139="Cameron",OR(E139="Manual",E139="Assisted Manual")),A138&amp;"_CA",IF(AND(D139="Cameron",OR(E139="De-Novo Merge",E139="Assisted Merge")),A138&amp;"_SA_CA",IF(AND(D139="Bruno",OR(E139="Manual",E139="Assisted Manual")),A138&amp;"_BD",IF(AND(D139="Bruno",OR(E139="De-Novo Merge",E139="Assisted Merge")),A138&amp;"_SA_BD",IF(AND(D139="Daniel",OR(E139="Manual",E139="Assisted Manual")),A138&amp;"_DR",IF(AND(D139="Daniel",OR(E139="De-Novo Merge",E139="Assisted Merge")),A138&amp;"_SA_DR",IF(AND(D139="Monet",OR(E139="Manual",E139="Assisted Manual")),A138&amp;"_MW",IF(AND(D139="Monet",OR(E139="De-Novo Merge",E139="Assisted Merge")),A138&amp;"_SA_MW",""))))))))))))))</f>
        <v>2017-06-28_G-070_SA_DR</v>
      </c>
      <c r="G139" s="89">
        <v>42984</v>
      </c>
      <c r="H139" s="89">
        <v>42997</v>
      </c>
      <c r="I139" s="116"/>
      <c r="J139" s="87" t="str">
        <f>IF(AND(NOT(OR(G139="",G139="Ø")),H139=""),"In Progress",IF(AND(NOT(OR(H139="Ø",H139="")),NOT(OR(G139="Ø",G139=""))),"Completed",IF(AND(NOT(A138=""),NOT(OR(D139="",D139="???")),G139=""),"Waiting",IF(D139="???","Waiting",""))))</f>
        <v>Completed</v>
      </c>
      <c r="K139" s="116"/>
      <c r="L139" s="116"/>
      <c r="N139" s="121"/>
      <c r="O139" s="183"/>
    </row>
    <row r="140" spans="1:15" x14ac:dyDescent="0.25">
      <c r="A140" s="174" t="s">
        <v>2382</v>
      </c>
      <c r="B140" s="117" t="s">
        <v>2383</v>
      </c>
      <c r="C140" s="116" t="s">
        <v>1167</v>
      </c>
      <c r="D140" s="87" t="s">
        <v>161</v>
      </c>
      <c r="E140" s="87" t="s">
        <v>24</v>
      </c>
      <c r="F140" s="7" t="str">
        <f>IF(AND(D140="Amina",OR(E140="Manual",E140="Assisted Manual")),A140&amp;"_AZ",IF(AND(D140="Amina",OR(E140="De-Novo Merge",E140="Assisted Merge")),A140&amp;"_SA_AZ",IF(AND(D140="Perry",OR(E140="Manual",E140="Assisted Manual")),A140&amp;"_PB",IF(AND(D140="Perry",OR(E140="De-Novo Merge",E140="Assisted Merge")),A140&amp;"_SA_PB",IF(AND(D140="Gina",OR(E140="Manual",E140="Assisted Manual")),A140&amp;"_GB",IF(AND(D140="Gina",OR(E140="De-Novo Merge",E140="Assisted Merge")),A140&amp;"_SA_GB",IF(AND(D140="Cameron",OR(E140="Manual",E140="Assisted Manual")),A140&amp;"_CA",IF(AND(D140="Cameron",OR(E140="De-Novo Merge",E140="Assisted Merge")),A140&amp;"_SA_CA",IF(AND(D140="Bruno",OR(E140="Manual",E140="Assisted Manual")),A140&amp;"_BD",IF(AND(D140="Bruno",OR(E140="De-Novo Merge",E140="Assisted Merge")),A140&amp;"_SA_BD",IF(AND(D140="Daniel",OR(E140="Manual",E140="Assisted Manual")),A140&amp;"_DR",IF(AND(D140="Daniel",OR(E140="De-Novo Merge",E140="Assisted Merge")),A140&amp;"_SA_DR",IF(AND(D140="Monet",OR(E140="Manual",E140="Assisted Manual")),A140&amp;"_MW",IF(AND(D140="Monet",OR(E140="De-Novo Merge",E140="Assisted Merge")),A140&amp;"_SA_MW",""))))))))))))))</f>
        <v>2017-06-28_G-071_BD</v>
      </c>
      <c r="G140" s="89">
        <v>42972</v>
      </c>
      <c r="H140" s="89" t="s">
        <v>51</v>
      </c>
      <c r="I140" s="116" t="s">
        <v>51</v>
      </c>
      <c r="J140" s="87" t="s">
        <v>2</v>
      </c>
      <c r="K140" s="116" t="s">
        <v>2</v>
      </c>
      <c r="L140" s="116" t="s">
        <v>190</v>
      </c>
      <c r="M140" s="4" t="s">
        <v>2384</v>
      </c>
      <c r="N140" s="121" t="str">
        <f>IF(OR(K140="Untraceable",K140="Incomplete"),"No",IF(K140="Completed","In Progress",""))</f>
        <v>No</v>
      </c>
      <c r="O140" s="116"/>
    </row>
    <row r="141" spans="1:15" x14ac:dyDescent="0.25">
      <c r="A141" s="168"/>
      <c r="B141" s="116"/>
      <c r="C141" s="116"/>
      <c r="D141" s="87" t="str">
        <f>IF(AND(NOT(A140=""),NOT(J140="Untraceable")),"???","")</f>
        <v>???</v>
      </c>
      <c r="E141" s="87"/>
      <c r="F141" s="7" t="str">
        <f>IF(AND(D141="Amina",OR(E141="Manual",E141="Assisted Manual")),A140&amp;"_AZ",IF(AND(D141="Amina",OR(E141="De-Novo Merge",E141="Assisted Merge")),A140&amp;"_SA_AZ",IF(AND(D141="Perry",OR(E141="Manual",E141="Assisted Manual")),A140&amp;"_PB",IF(AND(D141="Perry",OR(E141="De-Novo Merge",E141="Assisted Merge")),A140&amp;"_SA_PB",IF(AND(D141="Gina",OR(E141="Manual",E141="Assisted Manual")),A140&amp;"_GB",IF(AND(D141="Gina",OR(E141="De-Novo Merge",E141="Assisted Merge")),A140&amp;"_SA_GB",IF(AND(D141="Cameron",OR(E141="Manual",E141="Assisted Manual")),A140&amp;"_CA",IF(AND(D141="Cameron",OR(E141="De-Novo Merge",E141="Assisted Merge")),A140&amp;"_SA_CA",IF(AND(D141="Bruno",OR(E141="Manual",E141="Assisted Manual")),A140&amp;"_BD",IF(AND(D141="Bruno",OR(E141="De-Novo Merge",E141="Assisted Merge")),A140&amp;"_SA_BD",IF(AND(D141="Daniel",OR(E141="Manual",E141="Assisted Manual")),A140&amp;"_DR",IF(AND(D141="Daniel",OR(E141="De-Novo Merge",E141="Assisted Merge")),A140&amp;"_SA_DR",IF(AND(D141="Monet",OR(E141="Manual",E141="Assisted Manual")),A140&amp;"_MW",IF(AND(D141="Monet",OR(E141="De-Novo Merge",E141="Assisted Merge")),A140&amp;"_SA_MW",""))))))))))))))</f>
        <v/>
      </c>
      <c r="G141" s="89"/>
      <c r="H141" s="89"/>
      <c r="I141" s="116"/>
      <c r="J141" s="87"/>
      <c r="K141" s="116"/>
      <c r="L141" s="116"/>
      <c r="M141" s="4"/>
      <c r="N141" s="121"/>
      <c r="O141" s="116"/>
    </row>
    <row r="142" spans="1:15" x14ac:dyDescent="0.25">
      <c r="A142" s="174" t="s">
        <v>2385</v>
      </c>
      <c r="B142" s="117" t="s">
        <v>2386</v>
      </c>
      <c r="C142" s="116"/>
      <c r="D142" s="87" t="s">
        <v>161</v>
      </c>
      <c r="E142" s="87" t="s">
        <v>24</v>
      </c>
      <c r="F142" s="7" t="str">
        <f>IF(AND(D142="Amina",OR(E142="Manual",E142="Assisted Manual")),A142&amp;"_AZ",IF(AND(D142="Amina",OR(E142="De-Novo Merge",E142="Assisted Merge")),A142&amp;"_SA_AZ",IF(AND(D142="Perry",OR(E142="Manual",E142="Assisted Manual")),A142&amp;"_PB",IF(AND(D142="Perry",OR(E142="De-Novo Merge",E142="Assisted Merge")),A142&amp;"_SA_PB",IF(AND(D142="Gina",OR(E142="Manual",E142="Assisted Manual")),A142&amp;"_GB",IF(AND(D142="Gina",OR(E142="De-Novo Merge",E142="Assisted Merge")),A142&amp;"_SA_GB",IF(AND(D142="Cameron",OR(E142="Manual",E142="Assisted Manual")),A142&amp;"_CA",IF(AND(D142="Cameron",OR(E142="De-Novo Merge",E142="Assisted Merge")),A142&amp;"_SA_CA",IF(AND(D142="Bruno",OR(E142="Manual",E142="Assisted Manual")),A142&amp;"_BD",IF(AND(D142="Bruno",OR(E142="De-Novo Merge",E142="Assisted Merge")),A142&amp;"_SA_BD",IF(AND(D142="Daniel",OR(E142="Manual",E142="Assisted Manual")),A142&amp;"_DR",IF(AND(D142="Daniel",OR(E142="De-Novo Merge",E142="Assisted Merge")),A142&amp;"_SA_DR",IF(AND(D142="Monet",OR(E142="Manual",E142="Assisted Manual")),A142&amp;"_MW",IF(AND(D142="Monet",OR(E142="De-Novo Merge",E142="Assisted Merge")),A142&amp;"_SA_MW",""))))))))))))))</f>
        <v>2017-06-28_G-072_BD</v>
      </c>
      <c r="G142" s="89">
        <v>42972</v>
      </c>
      <c r="H142" s="89">
        <v>42976</v>
      </c>
      <c r="I142" s="118">
        <v>42997</v>
      </c>
      <c r="J142" s="87" t="s">
        <v>0</v>
      </c>
      <c r="K142" s="116" t="str">
        <f>IF(AND(NOT(OR(H142="Ø",H142="")),I142="Split"),"In Progress",IF(AND(NOT(OR(H142="Ø",H142="")),I142="Needs to be Split"),"Waiting",IF(AND(J142="Review",J143="Review"),"Review",IF(OR(AND(J142="Review",J143="Incomplete"),AND(J142="Incomplete",J143="Review")),"Review",IF(OR(AND(J142="Untraceable",J143="Review"),AND(J142="Review",J143="Untraceable")),"Review",IF(OR(AND(J142="Review",J143="Completed"),AND(J142="Completed",J143="Review")),"Review",IF(OR(AND(J142="Other",J143="Review"),AND(J142="Review",J143="Other")),"Review",IF(OR(AND(J142="Other",J143="Incomplete"),AND(J142="Incomplete",J143="Other")),"Review",IF(OR(AND(J142="Other",J143="Untraceable"),AND(J142="Untraceable",J143="Other")),"Review",IF(OR(AND(J142="Other",J143="Completed"),AND(J142="Completed",J143="Other")),"Review",IF(AND(J142="Waiting",J143="Waiting"),"Waiting",IF(OR(AND(J142="Review",J143="Waiting"),AND(J142="Waiting",J143="Review")),"Waiting",IF(OR(AND(J142="Other",J143="Waiting"),AND(J142="Waiting",J143="Other")),"Waiting",IF(OR(AND(J142="Incomplete",J143="Waiting"),AND(J142="Waiting",J143="Incomplete")),"Waiting",IF(OR(AND(J142="Completed",J143="Waiting"),AND(J142="Waiting",J143="Completed")),"Waiting",IF(OR(J142="In Progress",J143="In Progress"),"In Progress",IF(OR(AND(J142="Completed",J143="Untraceable"),AND(J142="Untraceable",J143="Completed")),"Review",IF(OR(AND(J142="Completed",J143="Incomplete"),AND(J142="Incomplete",J143="Completed")),"Review",IF(OR(AND(J142="Incomplete",J143="Untraceable"),AND(J142="Untraceable",J143="Incomplete")),"Untraceable",IF(AND(NOT(OR(H142="Ø",H142="")),NOT(OR(H143="Ø",H143="")),I142=""),"In Progress",IF(AND(J142="Untraceable",J143="Untraceable"),"Untraceable",IF(AND(NOT(OR(H142="Ø",H142="")),NOT(OR(H143="Ø",H143="")),NOT(OR(I142="Ø",I142="",I142="Split",I142="Needs to be Split"))),"Completed",IF(AND(J142="Incomplete",J143="Incomplete"),"Incomplete",IF(AND(J142="Other",J143="Other"),"Review",IF(AND(J142="Untraceable",J143=""),"Untraceable","")))))))))))))))))))))))))</f>
        <v>Completed</v>
      </c>
      <c r="L142" s="116" t="s">
        <v>0</v>
      </c>
      <c r="M142" s="4" t="s">
        <v>2351</v>
      </c>
      <c r="N142" s="121" t="s">
        <v>25</v>
      </c>
      <c r="O142" s="116" t="s">
        <v>2387</v>
      </c>
    </row>
    <row r="143" spans="1:15" x14ac:dyDescent="0.25">
      <c r="A143" s="168"/>
      <c r="B143" s="116"/>
      <c r="C143" s="116"/>
      <c r="D143" s="87" t="s">
        <v>113</v>
      </c>
      <c r="E143" s="87" t="s">
        <v>1379</v>
      </c>
      <c r="F143" s="7" t="str">
        <f>IF(AND(D143="Amina",OR(E143="Manual",E143="Assisted Manual")),A142&amp;"_AZ",IF(AND(D143="Amina",OR(E143="De-Novo Merge",E143="Assisted Merge")),A142&amp;"_SA_AZ",IF(AND(D143="Perry",OR(E143="Manual",E143="Assisted Manual")),A142&amp;"_PB",IF(AND(D143="Perry",OR(E143="De-Novo Merge",E143="Assisted Merge")),A142&amp;"_SA_PB",IF(AND(D143="Gina",OR(E143="Manual",E143="Assisted Manual")),A142&amp;"_GB",IF(AND(D143="Gina",OR(E143="De-Novo Merge",E143="Assisted Merge")),A142&amp;"_SA_GB",IF(AND(D143="Cameron",OR(E143="Manual",E143="Assisted Manual")),A142&amp;"_CA",IF(AND(D143="Cameron",OR(E143="De-Novo Merge",E143="Assisted Merge")),A142&amp;"_SA_CA",IF(AND(D143="Bruno",OR(E143="Manual",E143="Assisted Manual")),A142&amp;"_BD",IF(AND(D143="Bruno",OR(E143="De-Novo Merge",E143="Assisted Merge")),A142&amp;"_SA_BD",IF(AND(D143="Daniel",OR(E143="Manual",E143="Assisted Manual")),A142&amp;"_DR",IF(AND(D143="Daniel",OR(E143="De-Novo Merge",E143="Assisted Merge")),A142&amp;"_SA_DR",IF(AND(D143="Monet",OR(E143="Manual",E143="Assisted Manual")),A142&amp;"_MW",IF(AND(D143="Monet",OR(E143="De-Novo Merge",E143="Assisted Merge")),A142&amp;"_SA_MW",""))))))))))))))</f>
        <v>2017-06-28_G-072_SA_DR</v>
      </c>
      <c r="G143" s="89">
        <v>42993</v>
      </c>
      <c r="H143" s="89">
        <v>42997</v>
      </c>
      <c r="I143" s="116"/>
      <c r="J143" s="87" t="str">
        <f>IF(AND(NOT(OR(G143="",G143="Ø")),H143=""),"In Progress",IF(AND(NOT(OR(H143="Ø",H143="")),NOT(OR(G143="Ø",G143=""))),"Completed",IF(AND(NOT(A142=""),NOT(OR(D143="",D143="???")),G143=""),"Waiting",IF(D143="???","Waiting",""))))</f>
        <v>Completed</v>
      </c>
      <c r="K143" s="116"/>
      <c r="L143" s="116"/>
      <c r="M143" s="4"/>
      <c r="N143" s="121"/>
      <c r="O143" s="116"/>
    </row>
    <row r="144" spans="1:15" x14ac:dyDescent="0.25">
      <c r="A144" s="174" t="s">
        <v>2388</v>
      </c>
      <c r="B144" s="117" t="s">
        <v>2389</v>
      </c>
      <c r="C144" s="116" t="s">
        <v>2065</v>
      </c>
      <c r="D144" s="87" t="s">
        <v>187</v>
      </c>
      <c r="E144" s="87" t="s">
        <v>24</v>
      </c>
      <c r="F144" s="7" t="str">
        <f>IF(AND(D144="Amina",OR(E144="Manual",E144="Assisted Manual")),A144&amp;"_AZ",IF(AND(D144="Amina",OR(E144="De-Novo Merge",E144="Assisted Merge")),A144&amp;"_SA_AZ",IF(AND(D144="Perry",OR(E144="Manual",E144="Assisted Manual")),A144&amp;"_PB",IF(AND(D144="Perry",OR(E144="De-Novo Merge",E144="Assisted Merge")),A144&amp;"_SA_PB",IF(AND(D144="Gina",OR(E144="Manual",E144="Assisted Manual")),A144&amp;"_GB",IF(AND(D144="Gina",OR(E144="De-Novo Merge",E144="Assisted Merge")),A144&amp;"_SA_GB",IF(AND(D144="Cameron",OR(E144="Manual",E144="Assisted Manual")),A144&amp;"_CA",IF(AND(D144="Cameron",OR(E144="De-Novo Merge",E144="Assisted Merge")),A144&amp;"_SA_CA",IF(AND(D144="Bruno",OR(E144="Manual",E144="Assisted Manual")),A144&amp;"_BD",IF(AND(D144="Bruno",OR(E144="De-Novo Merge",E144="Assisted Merge")),A144&amp;"_SA_BD",IF(AND(D144="Daniel",OR(E144="Manual",E144="Assisted Manual")),A144&amp;"_DR",IF(AND(D144="Daniel",OR(E144="De-Novo Merge",E144="Assisted Merge")),A144&amp;"_SA_DR",IF(AND(D144="Monet",OR(E144="Manual",E144="Assisted Manual")),A144&amp;"_MW",IF(AND(D144="Monet",OR(E144="De-Novo Merge",E144="Assisted Merge")),A144&amp;"_SA_MW",""))))))))))))))</f>
        <v>2017-06-28_G-073_MW</v>
      </c>
      <c r="G144" s="89">
        <v>42975</v>
      </c>
      <c r="H144" s="89">
        <v>42975</v>
      </c>
      <c r="I144" s="116" t="s">
        <v>51</v>
      </c>
      <c r="J144" s="87" t="str">
        <f>IF(AND(NOT(OR(G144="",G144="Ø")),H144=""),"In Progress",IF(AND(NOT(OR(H144="Ø",H144="")),NOT(OR(G144="Ø",G144=""))),"Completed",IF(AND(NOT(A143=""),NOT(OR(D144="",D144="???")),G144=""),"Waiting",IF(D144="???","Waiting",""))))</f>
        <v>Completed</v>
      </c>
      <c r="K144" s="116" t="s">
        <v>1</v>
      </c>
      <c r="L144" s="116" t="str">
        <f>IF(OR(K144="Untraceable"),"Ignore",IF(OR(K144="Incomplete",K144="Completed"),"Waiting",IF(OR(K144="Waiting",K144="In Progress",K144="Review",K144="Other"),"HOLD","")))</f>
        <v>Ignore</v>
      </c>
      <c r="M144" s="4" t="s">
        <v>2390</v>
      </c>
      <c r="N144" s="121" t="str">
        <f>IF(OR(K144="Untraceable",K144="Incomplete"),"No",IF(K144="Completed","In Progress",""))</f>
        <v>No</v>
      </c>
      <c r="O144" s="116"/>
    </row>
    <row r="145" spans="1:15" x14ac:dyDescent="0.25">
      <c r="A145" s="168"/>
      <c r="B145" s="116"/>
      <c r="C145" s="116"/>
      <c r="D145" s="87" t="s">
        <v>161</v>
      </c>
      <c r="E145" s="87" t="s">
        <v>24</v>
      </c>
      <c r="F145" s="7" t="str">
        <f>IF(AND(D145="Amina",OR(E145="Manual",E145="Assisted Manual")),A144&amp;"_AZ",IF(AND(D145="Amina",OR(E145="De-Novo Merge",E145="Assisted Merge")),A144&amp;"_SA_AZ",IF(AND(D145="Perry",OR(E145="Manual",E145="Assisted Manual")),A144&amp;"_PB",IF(AND(D145="Perry",OR(E145="De-Novo Merge",E145="Assisted Merge")),A144&amp;"_SA_PB",IF(AND(D145="Gina",OR(E145="Manual",E145="Assisted Manual")),A144&amp;"_GB",IF(AND(D145="Gina",OR(E145="De-Novo Merge",E145="Assisted Merge")),A144&amp;"_SA_GB",IF(AND(D145="Cameron",OR(E145="Manual",E145="Assisted Manual")),A144&amp;"_CA",IF(AND(D145="Cameron",OR(E145="De-Novo Merge",E145="Assisted Merge")),A144&amp;"_SA_CA",IF(AND(D145="Bruno",OR(E145="Manual",E145="Assisted Manual")),A144&amp;"_BD",IF(AND(D145="Bruno",OR(E145="De-Novo Merge",E145="Assisted Merge")),A144&amp;"_SA_BD",IF(AND(D145="Daniel",OR(E145="Manual",E145="Assisted Manual")),A144&amp;"_DR",IF(AND(D145="Daniel",OR(E145="De-Novo Merge",E145="Assisted Merge")),A144&amp;"_SA_DR",IF(AND(D145="Monet",OR(E145="Manual",E145="Assisted Manual")),A144&amp;"_MW",IF(AND(D145="Monet",OR(E145="De-Novo Merge",E145="Assisted Merge")),A144&amp;"_SA_MW",""))))))))))))))</f>
        <v>2017-06-28_G-073_BD</v>
      </c>
      <c r="G145" s="89">
        <v>42992</v>
      </c>
      <c r="H145" s="89" t="s">
        <v>51</v>
      </c>
      <c r="I145" s="116"/>
      <c r="J145" s="87" t="s">
        <v>1</v>
      </c>
      <c r="K145" s="116"/>
      <c r="L145" s="116"/>
      <c r="M145" s="4" t="s">
        <v>2391</v>
      </c>
      <c r="N145" s="121"/>
      <c r="O145" s="116"/>
    </row>
    <row r="146" spans="1:15" x14ac:dyDescent="0.25">
      <c r="A146" s="174" t="s">
        <v>2392</v>
      </c>
      <c r="B146" s="117" t="s">
        <v>2393</v>
      </c>
      <c r="C146" s="116" t="s">
        <v>1167</v>
      </c>
      <c r="D146" s="87" t="s">
        <v>32</v>
      </c>
      <c r="E146" s="87" t="s">
        <v>24</v>
      </c>
      <c r="F146" s="7" t="s">
        <v>2394</v>
      </c>
      <c r="G146" s="89">
        <v>42975</v>
      </c>
      <c r="H146" s="89">
        <v>42977</v>
      </c>
      <c r="I146" s="116" t="str">
        <f>IF(AND(NOT(OR(H146="",H146="Ø")),NOT(OR(H147="",H147="Ø"))),"Needs to be Split","")</f>
        <v/>
      </c>
      <c r="J146" s="87" t="str">
        <f>IF(AND(NOT(OR(G146="",G146="Ø")),H146=""),"In Progress",IF(AND(NOT(OR(H146="Ø",H146="")),NOT(OR(G146="Ø",G146=""))),"Completed",IF(AND(NOT(A146=""),NOT(OR(D146="",D146="???")),G146=""),"Waiting",IF(D146="???","Waiting",""))))</f>
        <v>Completed</v>
      </c>
      <c r="K146" s="116" t="s">
        <v>1</v>
      </c>
      <c r="L146" s="116" t="str">
        <f>IF(OR(K146="Untraceable"),"Ignore",IF(OR(K146="Incomplete",K146="Completed"),"Waiting",IF(OR(K146="Waiting",K146="In Progress",K146="Review",K146="Other"),"HOLD","")))</f>
        <v>Ignore</v>
      </c>
      <c r="M146" s="49" t="s">
        <v>2395</v>
      </c>
      <c r="N146" s="121" t="str">
        <f>IF(OR(K146="Untraceable",K146="Incomplete"),"No",IF(K146="Completed","In Progress",""))</f>
        <v>No</v>
      </c>
      <c r="O146" s="116"/>
    </row>
    <row r="147" spans="1:15" x14ac:dyDescent="0.25">
      <c r="A147" s="168"/>
      <c r="B147" s="116"/>
      <c r="C147" s="116"/>
      <c r="D147" s="87" t="s">
        <v>187</v>
      </c>
      <c r="E147" s="87" t="s">
        <v>1399</v>
      </c>
      <c r="F147" s="7" t="str">
        <f>IF(AND(D147="Amina",OR(E147="Manual",E147="Assisted Manual")),A146&amp;"_AZ",IF(AND(D147="Amina",OR(E147="De-Novo Merge",E147="Assisted Merge")),A146&amp;"_SA_AZ",IF(AND(D147="Perry",OR(E147="Manual",E147="Assisted Manual")),A146&amp;"_PB",IF(AND(D147="Perry",OR(E147="De-Novo Merge",E147="Assisted Merge")),A146&amp;"_SA_PB",IF(AND(D147="Gina",OR(E147="Manual",E147="Assisted Manual")),A146&amp;"_GB",IF(AND(D147="Gina",OR(E147="De-Novo Merge",E147="Assisted Merge")),A146&amp;"_SA_GB",IF(AND(D147="Cameron",OR(E147="Manual",E147="Assisted Manual")),A146&amp;"_CA",IF(AND(D147="Cameron",OR(E147="De-Novo Merge",E147="Assisted Merge")),A146&amp;"_SA_CA",IF(AND(D147="Bruno",OR(E147="Manual",E147="Assisted Manual")),A146&amp;"_BD",IF(AND(D147="Bruno",OR(E147="De-Novo Merge",E147="Assisted Merge")),A146&amp;"_SA_BD",IF(AND(D147="Daniel",OR(E147="Manual",E147="Assisted Manual")),A146&amp;"_DR",IF(AND(D147="Daniel",OR(E147="De-Novo Merge",E147="Assisted Merge")),A146&amp;"_SA_DR",IF(AND(D147="Monet",OR(E147="Manual",E147="Assisted Manual")),A146&amp;"_MW",IF(AND(D147="Monet",OR(E147="De-Novo Merge",E147="Assisted Merge")),A146&amp;"_SA_MW",""))))))))))))))</f>
        <v>2017-06-28_G-074_SA_MW</v>
      </c>
      <c r="G147" s="89">
        <v>42989</v>
      </c>
      <c r="H147" s="89" t="s">
        <v>51</v>
      </c>
      <c r="I147" s="116"/>
      <c r="J147" s="87" t="s">
        <v>2</v>
      </c>
      <c r="K147" s="116"/>
      <c r="L147" s="116"/>
      <c r="M147" s="50" t="s">
        <v>2396</v>
      </c>
      <c r="N147" s="121"/>
      <c r="O147" s="116"/>
    </row>
    <row r="148" spans="1:15" x14ac:dyDescent="0.25">
      <c r="A148" s="174" t="s">
        <v>2397</v>
      </c>
      <c r="B148" s="116" t="s">
        <v>2398</v>
      </c>
      <c r="C148" s="116" t="s">
        <v>2065</v>
      </c>
      <c r="D148" s="87" t="s">
        <v>161</v>
      </c>
      <c r="E148" s="87"/>
      <c r="F148" s="7" t="str">
        <f>IF(AND(D148="Amina",OR(E148="Manual",E148="Assisted Manual")),A148&amp;"_AZ",IF(AND(D148="Amina",OR(E148="De-Novo Merge",E148="Assisted Merge")),A148&amp;"_SA_AZ",IF(AND(D148="Perry",OR(E148="Manual",E148="Assisted Manual")),A148&amp;"_PB",IF(AND(D148="Perry",OR(E148="De-Novo Merge",E148="Assisted Merge")),A148&amp;"_SA_PB",IF(AND(D148="Gina",OR(E148="Manual",E148="Assisted Manual")),A148&amp;"_GB",IF(AND(D148="Gina",OR(E148="De-Novo Merge",E148="Assisted Merge")),A148&amp;"_SA_GB",IF(AND(D148="Cameron",OR(E148="Manual",E148="Assisted Manual")),A148&amp;"_CA",IF(AND(D148="Cameron",OR(E148="De-Novo Merge",E148="Assisted Merge")),A148&amp;"_SA_CA",IF(AND(D148="Bruno",OR(E148="Manual",E148="Assisted Manual")),A148&amp;"_BD",IF(AND(D148="Bruno",OR(E148="De-Novo Merge",E148="Assisted Merge")),A148&amp;"_SA_BD",IF(AND(D148="Daniel",OR(E148="Manual",E148="Assisted Manual")),A148&amp;"_DR",IF(AND(D148="Daniel",OR(E148="De-Novo Merge",E148="Assisted Merge")),A148&amp;"_SA_DR",IF(AND(D148="Monet",OR(E148="Manual",E148="Assisted Manual")),A148&amp;"_MW",IF(AND(D148="Monet",OR(E148="De-Novo Merge",E148="Assisted Merge")),A148&amp;"_SA_MW",""))))))))))))))</f>
        <v/>
      </c>
      <c r="G148" s="89"/>
      <c r="H148" s="89"/>
      <c r="I148" s="116" t="str">
        <f>IF(AND(NOT(OR(H148="",H148="Ø")),NOT(OR(H149="",H149="Ø"))),"Needs to be Split","")</f>
        <v/>
      </c>
      <c r="J148" s="87" t="s">
        <v>2</v>
      </c>
      <c r="K148" s="116" t="s">
        <v>2</v>
      </c>
      <c r="L148" s="116" t="s">
        <v>190</v>
      </c>
      <c r="M148" s="4" t="s">
        <v>2399</v>
      </c>
      <c r="N148" s="121" t="str">
        <f>IF(OR(K148="Untraceable",K148="Incomplete"),"No",IF(K148="Completed","In Progress",""))</f>
        <v>No</v>
      </c>
      <c r="O148" s="116"/>
    </row>
    <row r="149" spans="1:15" x14ac:dyDescent="0.25">
      <c r="A149" s="168"/>
      <c r="B149" s="116"/>
      <c r="C149" s="116"/>
      <c r="D149" s="87"/>
      <c r="E149" s="87"/>
      <c r="F149" s="7" t="str">
        <f>IF(AND(D149="Amina",OR(E149="Manual",E149="Assisted Manual")),A148&amp;"_AZ",IF(AND(D149="Amina",OR(E149="De-Novo Merge",E149="Assisted Merge")),A148&amp;"_SA_AZ",IF(AND(D149="Perry",OR(E149="Manual",E149="Assisted Manual")),A148&amp;"_PB",IF(AND(D149="Perry",OR(E149="De-Novo Merge",E149="Assisted Merge")),A148&amp;"_SA_PB",IF(AND(D149="Gina",OR(E149="Manual",E149="Assisted Manual")),A148&amp;"_GB",IF(AND(D149="Gina",OR(E149="De-Novo Merge",E149="Assisted Merge")),A148&amp;"_SA_GB",IF(AND(D149="Cameron",OR(E149="Manual",E149="Assisted Manual")),A148&amp;"_CA",IF(AND(D149="Cameron",OR(E149="De-Novo Merge",E149="Assisted Merge")),A148&amp;"_SA_CA",IF(AND(D149="Bruno",OR(E149="Manual",E149="Assisted Manual")),A148&amp;"_BD",IF(AND(D149="Bruno",OR(E149="De-Novo Merge",E149="Assisted Merge")),A148&amp;"_SA_BD",IF(AND(D149="Daniel",OR(E149="Manual",E149="Assisted Manual")),A148&amp;"_DR",IF(AND(D149="Daniel",OR(E149="De-Novo Merge",E149="Assisted Merge")),A148&amp;"_SA_DR",IF(AND(D149="Monet",OR(E149="Manual",E149="Assisted Manual")),A148&amp;"_MW",IF(AND(D149="Monet",OR(E149="De-Novo Merge",E149="Assisted Merge")),A148&amp;"_SA_MW",""))))))))))))))</f>
        <v/>
      </c>
      <c r="G149" s="89"/>
      <c r="H149" s="89"/>
      <c r="I149" s="116"/>
      <c r="J149" s="87"/>
      <c r="K149" s="116"/>
      <c r="L149" s="116"/>
      <c r="M149" s="4"/>
      <c r="N149" s="121"/>
      <c r="O149" s="116"/>
    </row>
    <row r="150" spans="1:15" x14ac:dyDescent="0.25">
      <c r="A150" s="174" t="s">
        <v>2400</v>
      </c>
      <c r="B150" s="116" t="s">
        <v>2401</v>
      </c>
      <c r="C150" s="116"/>
      <c r="D150" s="87" t="s">
        <v>161</v>
      </c>
      <c r="E150" s="87" t="s">
        <v>24</v>
      </c>
      <c r="F150" s="7" t="str">
        <f>IF(AND(D150="Amina",OR(E150="Manual",E150="Assisted Manual")),A150&amp;"_AZ",IF(AND(D150="Amina",OR(E150="De-Novo Merge",E150="Assisted Merge")),A150&amp;"_SA_AZ",IF(AND(D150="Perry",OR(E150="Manual",E150="Assisted Manual")),A150&amp;"_PB",IF(AND(D150="Perry",OR(E150="De-Novo Merge",E150="Assisted Merge")),A150&amp;"_SA_PB",IF(AND(D150="Gina",OR(E150="Manual",E150="Assisted Manual")),A150&amp;"_GB",IF(AND(D150="Gina",OR(E150="De-Novo Merge",E150="Assisted Merge")),A150&amp;"_SA_GB",IF(AND(D150="Cameron",OR(E150="Manual",E150="Assisted Manual")),A150&amp;"_CA",IF(AND(D150="Cameron",OR(E150="De-Novo Merge",E150="Assisted Merge")),A150&amp;"_SA_CA",IF(AND(D150="Bruno",OR(E150="Manual",E150="Assisted Manual")),A150&amp;"_BD",IF(AND(D150="Bruno",OR(E150="De-Novo Merge",E150="Assisted Merge")),A150&amp;"_SA_BD",IF(AND(D150="Daniel",OR(E150="Manual",E150="Assisted Manual")),A150&amp;"_DR",IF(AND(D150="Daniel",OR(E150="De-Novo Merge",E150="Assisted Merge")),A150&amp;"_SA_DR",IF(AND(D150="Monet",OR(E150="Manual",E150="Assisted Manual")),A150&amp;"_MW",IF(AND(D150="Monet",OR(E150="De-Novo Merge",E150="Assisted Merge")),A150&amp;"_SA_MW",""))))))))))))))</f>
        <v>2017-06-28_G-076_BD</v>
      </c>
      <c r="G150" s="89">
        <v>42999</v>
      </c>
      <c r="H150" s="89">
        <v>43000</v>
      </c>
      <c r="I150" s="118">
        <v>43012</v>
      </c>
      <c r="J150" s="87" t="str">
        <f>IF(AND(NOT(OR(G150="",G150="Ø")),H150=""),"In Progress",IF(AND(NOT(OR(H150="Ø",H150="")),NOT(OR(G150="Ø",G150=""))),"Completed",IF(AND(NOT(A150=""),NOT(OR(D150="",D150="???")),G150=""),"Waiting",IF(D150="???","Waiting",""))))</f>
        <v>Completed</v>
      </c>
      <c r="K150" s="116" t="str">
        <f>IF(AND(NOT(OR(H150="Ø",H150="")),I150="Split"),"In Progress",IF(AND(NOT(OR(H150="Ø",H150="")),I150="Needs to be Split"),"Waiting",IF(AND(J150="Review",J151="Review"),"Review",IF(OR(AND(J150="Review",J151="Incomplete"),AND(J150="Incomplete",J151="Review")),"Review",IF(OR(AND(J150="Untraceable",J151="Review"),AND(J150="Review",J151="Untraceable")),"Review",IF(OR(AND(J150="Review",J151="Completed"),AND(J150="Completed",J151="Review")),"Review",IF(OR(AND(J150="Other",J151="Review"),AND(J150="Review",J151="Other")),"Review",IF(OR(AND(J150="Other",J151="Incomplete"),AND(J150="Incomplete",J151="Other")),"Review",IF(OR(AND(J150="Other",J151="Untraceable"),AND(J150="Untraceable",J151="Other")),"Review",IF(OR(AND(J150="Other",J151="Completed"),AND(J150="Completed",J151="Other")),"Review",IF(AND(J150="Waiting",J151="Waiting"),"Waiting",IF(OR(AND(J150="Review",J151="Waiting"),AND(J150="Waiting",J151="Review")),"Waiting",IF(OR(AND(J150="Other",J151="Waiting"),AND(J150="Waiting",J151="Other")),"Waiting",IF(OR(AND(J150="Incomplete",J151="Waiting"),AND(J150="Waiting",J151="Incomplete")),"Waiting",IF(OR(AND(J150="Completed",J151="Waiting"),AND(J150="Waiting",J151="Completed")),"Waiting",IF(OR(J150="In Progress",J151="In Progress"),"In Progress",IF(OR(AND(J150="Completed",J151="Untraceable"),AND(J150="Untraceable",J151="Completed")),"Review",IF(OR(AND(J150="Completed",J151="Incomplete"),AND(J150="Incomplete",J151="Completed")),"Review",IF(OR(AND(J150="Incomplete",J151="Untraceable"),AND(J150="Untraceable",J151="Incomplete")),"Untraceable",IF(AND(NOT(OR(H150="Ø",H150="")),NOT(OR(H151="Ø",H151="")),I150=""),"In Progress",IF(AND(J150="Untraceable",J151="Untraceable"),"Untraceable",IF(AND(NOT(OR(H150="Ø",H150="")),NOT(OR(H151="Ø",H151="")),NOT(OR(I150="Ø",I150="",I150="Split",I150="Needs to be Split"))),"Completed",IF(AND(J150="Incomplete",J151="Incomplete"),"Incomplete",IF(AND(J150="Other",J151="Other"),"Review",IF(AND(J150="Untraceable",J151=""),"Untraceable","")))))))))))))))))))))))))</f>
        <v>Completed</v>
      </c>
      <c r="L150" s="116" t="s">
        <v>0</v>
      </c>
      <c r="M150" s="4" t="s">
        <v>2402</v>
      </c>
      <c r="N150" s="121" t="s">
        <v>25</v>
      </c>
      <c r="O150" s="116" t="s">
        <v>2403</v>
      </c>
    </row>
    <row r="151" spans="1:15" x14ac:dyDescent="0.25">
      <c r="A151" s="168"/>
      <c r="B151" s="116"/>
      <c r="C151" s="116"/>
      <c r="D151" s="2" t="s">
        <v>2404</v>
      </c>
      <c r="E151" s="87" t="s">
        <v>1512</v>
      </c>
      <c r="F151" t="s">
        <v>2405</v>
      </c>
      <c r="G151" s="89">
        <v>43006</v>
      </c>
      <c r="H151" s="89">
        <v>43012</v>
      </c>
      <c r="I151" s="116"/>
      <c r="J151" s="87" t="str">
        <f>IF(AND(NOT(OR(G151="",G151="Ø")),H151=""),"In Progress",IF(AND(NOT(OR(H151="Ø",H151="")),NOT(OR(G151="Ø",G151=""))),"Completed",IF(AND(NOT(A150=""),NOT(OR(D151="",D151="???")),G151=""),"Waiting",IF(D151="???","Waiting",""))))</f>
        <v>Completed</v>
      </c>
      <c r="K151" s="116"/>
      <c r="L151" s="116"/>
      <c r="M151" s="4"/>
      <c r="N151" s="121"/>
      <c r="O151" s="116"/>
    </row>
    <row r="152" spans="1:15" x14ac:dyDescent="0.25">
      <c r="A152" s="174" t="s">
        <v>2406</v>
      </c>
      <c r="B152" s="116" t="s">
        <v>2407</v>
      </c>
      <c r="C152" s="116" t="s">
        <v>2065</v>
      </c>
      <c r="D152" s="87" t="s">
        <v>161</v>
      </c>
      <c r="E152" s="87" t="s">
        <v>24</v>
      </c>
      <c r="F152" s="7" t="str">
        <f>IF(AND(D152="Amina",OR(E152="Manual",E152="Assisted Manual")),A152&amp;"_AZ",IF(AND(D152="Amina",OR(E152="De-Novo Merge",E152="Assisted Merge")),A152&amp;"_SA_AZ",IF(AND(D152="Perry",OR(E152="Manual",E152="Assisted Manual")),A152&amp;"_PB",IF(AND(D152="Perry",OR(E152="De-Novo Merge",E152="Assisted Merge")),A152&amp;"_SA_PB",IF(AND(D152="Gina",OR(E152="Manual",E152="Assisted Manual")),A152&amp;"_GB",IF(AND(D152="Gina",OR(E152="De-Novo Merge",E152="Assisted Merge")),A152&amp;"_SA_GB",IF(AND(D152="Cameron",OR(E152="Manual",E152="Assisted Manual")),A152&amp;"_CA",IF(AND(D152="Cameron",OR(E152="De-Novo Merge",E152="Assisted Merge")),A152&amp;"_SA_CA",IF(AND(D152="Bruno",OR(E152="Manual",E152="Assisted Manual")),A152&amp;"_BD",IF(AND(D152="Bruno",OR(E152="De-Novo Merge",E152="Assisted Merge")),A152&amp;"_SA_BD",IF(AND(D152="Daniel",OR(E152="Manual",E152="Assisted Manual")),A152&amp;"_DR",IF(AND(D152="Daniel",OR(E152="De-Novo Merge",E152="Assisted Merge")),A152&amp;"_SA_DR",IF(AND(D152="Monet",OR(E152="Manual",E152="Assisted Manual")),A152&amp;"_MW",IF(AND(D152="Monet",OR(E152="De-Novo Merge",E152="Assisted Merge")),A152&amp;"_SA_MW",""))))))))))))))</f>
        <v>2017-06-28_G-077_BD</v>
      </c>
      <c r="G152" s="89">
        <v>43003</v>
      </c>
      <c r="H152" s="89"/>
      <c r="I152" s="116" t="str">
        <f>IF(AND(NOT(OR(H152="",H152="Ø")),NOT(OR(H153="",H153="Ø"))),"Needs to be Split","")</f>
        <v/>
      </c>
      <c r="J152" s="87" t="s">
        <v>2</v>
      </c>
      <c r="K152" s="116" t="s">
        <v>2</v>
      </c>
      <c r="L152" s="116" t="s">
        <v>190</v>
      </c>
      <c r="M152" s="4"/>
      <c r="N152" s="121" t="str">
        <f>IF(OR(K152="Untraceable",K152="Incomplete"),"No",IF(K152="Completed","In Progress",""))</f>
        <v>No</v>
      </c>
      <c r="O152" s="116"/>
    </row>
    <row r="153" spans="1:15" x14ac:dyDescent="0.25">
      <c r="A153" s="168"/>
      <c r="B153" s="116"/>
      <c r="C153" s="116"/>
      <c r="D153" s="87"/>
      <c r="E153" s="87"/>
      <c r="F153" s="7" t="str">
        <f>IF(AND(D153="Amina",OR(E153="Manual",E153="Assisted Manual")),A152&amp;"_AZ",IF(AND(D153="Amina",OR(E153="De-Novo Merge",E153="Assisted Merge")),A152&amp;"_SA_AZ",IF(AND(D153="Perry",OR(E153="Manual",E153="Assisted Manual")),A152&amp;"_PB",IF(AND(D153="Perry",OR(E153="De-Novo Merge",E153="Assisted Merge")),A152&amp;"_SA_PB",IF(AND(D153="Gina",OR(E153="Manual",E153="Assisted Manual")),A152&amp;"_GB",IF(AND(D153="Gina",OR(E153="De-Novo Merge",E153="Assisted Merge")),A152&amp;"_SA_GB",IF(AND(D153="Cameron",OR(E153="Manual",E153="Assisted Manual")),A152&amp;"_CA",IF(AND(D153="Cameron",OR(E153="De-Novo Merge",E153="Assisted Merge")),A152&amp;"_SA_CA",IF(AND(D153="Bruno",OR(E153="Manual",E153="Assisted Manual")),A152&amp;"_BD",IF(AND(D153="Bruno",OR(E153="De-Novo Merge",E153="Assisted Merge")),A152&amp;"_SA_BD",IF(AND(D153="Daniel",OR(E153="Manual",E153="Assisted Manual")),A152&amp;"_DR",IF(AND(D153="Daniel",OR(E153="De-Novo Merge",E153="Assisted Merge")),A152&amp;"_SA_DR",IF(AND(D153="Monet",OR(E153="Manual",E153="Assisted Manual")),A152&amp;"_MW",IF(AND(D153="Monet",OR(E153="De-Novo Merge",E153="Assisted Merge")),A152&amp;"_SA_MW",""))))))))))))))</f>
        <v/>
      </c>
      <c r="G153" s="89"/>
      <c r="H153" s="89"/>
      <c r="I153" s="116"/>
      <c r="J153" s="87"/>
      <c r="K153" s="116"/>
      <c r="L153" s="116"/>
      <c r="M153" s="4"/>
      <c r="N153" s="121"/>
      <c r="O153" s="116"/>
    </row>
  </sheetData>
  <autoFilter ref="A1:O153"/>
  <mergeCells count="608">
    <mergeCell ref="N86:N87"/>
    <mergeCell ref="O86:O87"/>
    <mergeCell ref="A88:A89"/>
    <mergeCell ref="B88:B89"/>
    <mergeCell ref="C88:C89"/>
    <mergeCell ref="I88:I89"/>
    <mergeCell ref="K88:K89"/>
    <mergeCell ref="L88:L89"/>
    <mergeCell ref="N88:N89"/>
    <mergeCell ref="O88:O89"/>
    <mergeCell ref="A86:A87"/>
    <mergeCell ref="B86:B87"/>
    <mergeCell ref="C86:C87"/>
    <mergeCell ref="I86:I87"/>
    <mergeCell ref="K86:K87"/>
    <mergeCell ref="L86:L87"/>
    <mergeCell ref="N112:N113"/>
    <mergeCell ref="O98:O99"/>
    <mergeCell ref="O100:O101"/>
    <mergeCell ref="O102:O103"/>
    <mergeCell ref="O104:O105"/>
    <mergeCell ref="O106:O107"/>
    <mergeCell ref="O108:O109"/>
    <mergeCell ref="O110:O111"/>
    <mergeCell ref="O112:O113"/>
    <mergeCell ref="N98:N99"/>
    <mergeCell ref="N100:N101"/>
    <mergeCell ref="N102:N103"/>
    <mergeCell ref="N104:N105"/>
    <mergeCell ref="N106:N107"/>
    <mergeCell ref="N108:N109"/>
    <mergeCell ref="N110:N111"/>
    <mergeCell ref="K112:K113"/>
    <mergeCell ref="L98:L99"/>
    <mergeCell ref="L100:L101"/>
    <mergeCell ref="L102:L103"/>
    <mergeCell ref="L104:L105"/>
    <mergeCell ref="L106:L107"/>
    <mergeCell ref="L108:L109"/>
    <mergeCell ref="L110:L111"/>
    <mergeCell ref="L112:L113"/>
    <mergeCell ref="K98:K99"/>
    <mergeCell ref="K100:K101"/>
    <mergeCell ref="K102:K103"/>
    <mergeCell ref="K104:K105"/>
    <mergeCell ref="K106:K107"/>
    <mergeCell ref="K108:K109"/>
    <mergeCell ref="K110:K111"/>
    <mergeCell ref="N64:N65"/>
    <mergeCell ref="O64:O65"/>
    <mergeCell ref="A62:A63"/>
    <mergeCell ref="B62:B63"/>
    <mergeCell ref="C62:C63"/>
    <mergeCell ref="I62:I63"/>
    <mergeCell ref="K62:K63"/>
    <mergeCell ref="L62:L63"/>
    <mergeCell ref="C110:C111"/>
    <mergeCell ref="N62:N63"/>
    <mergeCell ref="O62:O63"/>
    <mergeCell ref="A64:A65"/>
    <mergeCell ref="B64:B65"/>
    <mergeCell ref="C64:C65"/>
    <mergeCell ref="I64:I65"/>
    <mergeCell ref="K64:K65"/>
    <mergeCell ref="L64:L65"/>
    <mergeCell ref="I110:I111"/>
    <mergeCell ref="C98:C99"/>
    <mergeCell ref="A98:A99"/>
    <mergeCell ref="C100:C101"/>
    <mergeCell ref="C102:C103"/>
    <mergeCell ref="C104:C105"/>
    <mergeCell ref="C106:C107"/>
    <mergeCell ref="A58:A59"/>
    <mergeCell ref="B58:B59"/>
    <mergeCell ref="C58:C59"/>
    <mergeCell ref="I58:I59"/>
    <mergeCell ref="K58:K59"/>
    <mergeCell ref="L58:L59"/>
    <mergeCell ref="N58:N59"/>
    <mergeCell ref="O58:O59"/>
    <mergeCell ref="A60:A61"/>
    <mergeCell ref="B60:B61"/>
    <mergeCell ref="C60:C61"/>
    <mergeCell ref="I60:I61"/>
    <mergeCell ref="K60:K61"/>
    <mergeCell ref="L60:L61"/>
    <mergeCell ref="N60:N61"/>
    <mergeCell ref="O60:O61"/>
    <mergeCell ref="A54:A55"/>
    <mergeCell ref="B54:B55"/>
    <mergeCell ref="C54:C55"/>
    <mergeCell ref="I54:I55"/>
    <mergeCell ref="K54:K55"/>
    <mergeCell ref="L54:L55"/>
    <mergeCell ref="N54:N55"/>
    <mergeCell ref="O54:O55"/>
    <mergeCell ref="A56:A57"/>
    <mergeCell ref="B56:B57"/>
    <mergeCell ref="C56:C57"/>
    <mergeCell ref="I56:I57"/>
    <mergeCell ref="K56:K57"/>
    <mergeCell ref="L56:L57"/>
    <mergeCell ref="N56:N57"/>
    <mergeCell ref="O56:O57"/>
    <mergeCell ref="A50:A51"/>
    <mergeCell ref="B50:B51"/>
    <mergeCell ref="C50:C51"/>
    <mergeCell ref="I50:I51"/>
    <mergeCell ref="K50:K51"/>
    <mergeCell ref="L50:L51"/>
    <mergeCell ref="N50:N51"/>
    <mergeCell ref="O50:O51"/>
    <mergeCell ref="A52:A53"/>
    <mergeCell ref="B52:B53"/>
    <mergeCell ref="C52:C53"/>
    <mergeCell ref="I52:I53"/>
    <mergeCell ref="K52:K53"/>
    <mergeCell ref="L52:L53"/>
    <mergeCell ref="N52:N53"/>
    <mergeCell ref="O52:O53"/>
    <mergeCell ref="A46:A47"/>
    <mergeCell ref="B46:B47"/>
    <mergeCell ref="C46:C47"/>
    <mergeCell ref="I46:I47"/>
    <mergeCell ref="K46:K47"/>
    <mergeCell ref="L46:L47"/>
    <mergeCell ref="N46:N47"/>
    <mergeCell ref="O46:O47"/>
    <mergeCell ref="A48:A49"/>
    <mergeCell ref="B48:B49"/>
    <mergeCell ref="C48:C49"/>
    <mergeCell ref="I48:I49"/>
    <mergeCell ref="K48:K49"/>
    <mergeCell ref="L48:L49"/>
    <mergeCell ref="N48:N49"/>
    <mergeCell ref="O48:O49"/>
    <mergeCell ref="A42:A43"/>
    <mergeCell ref="B42:B43"/>
    <mergeCell ref="C42:C43"/>
    <mergeCell ref="I42:I43"/>
    <mergeCell ref="K42:K43"/>
    <mergeCell ref="L42:L43"/>
    <mergeCell ref="N42:N43"/>
    <mergeCell ref="O42:O43"/>
    <mergeCell ref="A44:A45"/>
    <mergeCell ref="B44:B45"/>
    <mergeCell ref="C44:C45"/>
    <mergeCell ref="I44:I45"/>
    <mergeCell ref="K44:K45"/>
    <mergeCell ref="L44:L45"/>
    <mergeCell ref="N44:N45"/>
    <mergeCell ref="O44:O45"/>
    <mergeCell ref="A38:A39"/>
    <mergeCell ref="B38:B39"/>
    <mergeCell ref="C38:C39"/>
    <mergeCell ref="I38:I39"/>
    <mergeCell ref="K38:K39"/>
    <mergeCell ref="L38:L39"/>
    <mergeCell ref="N38:N39"/>
    <mergeCell ref="O38:O39"/>
    <mergeCell ref="A40:A41"/>
    <mergeCell ref="B40:B41"/>
    <mergeCell ref="C40:C41"/>
    <mergeCell ref="I40:I41"/>
    <mergeCell ref="K40:K41"/>
    <mergeCell ref="L40:L41"/>
    <mergeCell ref="N40:N41"/>
    <mergeCell ref="O40:O41"/>
    <mergeCell ref="A34:A35"/>
    <mergeCell ref="B34:B35"/>
    <mergeCell ref="C34:C35"/>
    <mergeCell ref="I34:I35"/>
    <mergeCell ref="K34:K35"/>
    <mergeCell ref="L34:L35"/>
    <mergeCell ref="N34:N35"/>
    <mergeCell ref="O34:O35"/>
    <mergeCell ref="A36:A37"/>
    <mergeCell ref="B36:B37"/>
    <mergeCell ref="C36:C37"/>
    <mergeCell ref="I36:I37"/>
    <mergeCell ref="K36:K37"/>
    <mergeCell ref="L36:L37"/>
    <mergeCell ref="N36:N37"/>
    <mergeCell ref="O36:O37"/>
    <mergeCell ref="A30:A31"/>
    <mergeCell ref="B30:B31"/>
    <mergeCell ref="C30:C31"/>
    <mergeCell ref="I30:I31"/>
    <mergeCell ref="K30:K31"/>
    <mergeCell ref="L30:L31"/>
    <mergeCell ref="N30:N31"/>
    <mergeCell ref="O30:O31"/>
    <mergeCell ref="A32:A33"/>
    <mergeCell ref="B32:B33"/>
    <mergeCell ref="C32:C33"/>
    <mergeCell ref="I32:I33"/>
    <mergeCell ref="K32:K33"/>
    <mergeCell ref="L32:L33"/>
    <mergeCell ref="N32:N33"/>
    <mergeCell ref="O32:O33"/>
    <mergeCell ref="A26:A27"/>
    <mergeCell ref="B26:B27"/>
    <mergeCell ref="C26:C27"/>
    <mergeCell ref="I26:I27"/>
    <mergeCell ref="K26:K27"/>
    <mergeCell ref="L26:L27"/>
    <mergeCell ref="N26:N27"/>
    <mergeCell ref="O26:O27"/>
    <mergeCell ref="A28:A29"/>
    <mergeCell ref="B28:B29"/>
    <mergeCell ref="C28:C29"/>
    <mergeCell ref="I28:I29"/>
    <mergeCell ref="K28:K29"/>
    <mergeCell ref="L28:L29"/>
    <mergeCell ref="N28:N29"/>
    <mergeCell ref="O28:O29"/>
    <mergeCell ref="A22:A23"/>
    <mergeCell ref="B22:B23"/>
    <mergeCell ref="C22:C23"/>
    <mergeCell ref="I22:I23"/>
    <mergeCell ref="K22:K23"/>
    <mergeCell ref="L22:L23"/>
    <mergeCell ref="N22:N23"/>
    <mergeCell ref="O22:O23"/>
    <mergeCell ref="A24:A25"/>
    <mergeCell ref="B24:B25"/>
    <mergeCell ref="C24:C25"/>
    <mergeCell ref="I24:I25"/>
    <mergeCell ref="K24:K25"/>
    <mergeCell ref="L24:L25"/>
    <mergeCell ref="N24:N25"/>
    <mergeCell ref="O24:O25"/>
    <mergeCell ref="A18:A19"/>
    <mergeCell ref="B18:B19"/>
    <mergeCell ref="C18:C19"/>
    <mergeCell ref="I18:I19"/>
    <mergeCell ref="K18:K19"/>
    <mergeCell ref="L18:L19"/>
    <mergeCell ref="N18:N19"/>
    <mergeCell ref="O18:O19"/>
    <mergeCell ref="A20:A21"/>
    <mergeCell ref="B20:B21"/>
    <mergeCell ref="C20:C21"/>
    <mergeCell ref="I20:I21"/>
    <mergeCell ref="K20:K21"/>
    <mergeCell ref="L20:L21"/>
    <mergeCell ref="N20:N21"/>
    <mergeCell ref="O20:O21"/>
    <mergeCell ref="A14:A15"/>
    <mergeCell ref="B14:B15"/>
    <mergeCell ref="C14:C15"/>
    <mergeCell ref="I14:I15"/>
    <mergeCell ref="K14:K15"/>
    <mergeCell ref="L14:L15"/>
    <mergeCell ref="N14:N15"/>
    <mergeCell ref="O14:O15"/>
    <mergeCell ref="A16:A17"/>
    <mergeCell ref="B16:B17"/>
    <mergeCell ref="C16:C17"/>
    <mergeCell ref="I16:I17"/>
    <mergeCell ref="K16:K17"/>
    <mergeCell ref="L16:L17"/>
    <mergeCell ref="N16:N17"/>
    <mergeCell ref="O16:O17"/>
    <mergeCell ref="A10:A11"/>
    <mergeCell ref="B10:B11"/>
    <mergeCell ref="C10:C11"/>
    <mergeCell ref="I10:I11"/>
    <mergeCell ref="K10:K11"/>
    <mergeCell ref="L10:L11"/>
    <mergeCell ref="N10:N11"/>
    <mergeCell ref="O10:O11"/>
    <mergeCell ref="A12:A13"/>
    <mergeCell ref="B12:B13"/>
    <mergeCell ref="C12:C13"/>
    <mergeCell ref="I12:I13"/>
    <mergeCell ref="K12:K13"/>
    <mergeCell ref="L12:L13"/>
    <mergeCell ref="N12:N13"/>
    <mergeCell ref="O12:O13"/>
    <mergeCell ref="A6:A7"/>
    <mergeCell ref="B6:B7"/>
    <mergeCell ref="C6:C7"/>
    <mergeCell ref="I6:I7"/>
    <mergeCell ref="K6:K7"/>
    <mergeCell ref="L6:L7"/>
    <mergeCell ref="N6:N7"/>
    <mergeCell ref="O6:O7"/>
    <mergeCell ref="A8:A9"/>
    <mergeCell ref="B8:B9"/>
    <mergeCell ref="C8:C9"/>
    <mergeCell ref="I8:I9"/>
    <mergeCell ref="K8:K9"/>
    <mergeCell ref="L8:L9"/>
    <mergeCell ref="N8:N9"/>
    <mergeCell ref="O8:O9"/>
    <mergeCell ref="A2:A3"/>
    <mergeCell ref="B2:B3"/>
    <mergeCell ref="C2:C3"/>
    <mergeCell ref="I2:I3"/>
    <mergeCell ref="K2:K3"/>
    <mergeCell ref="L2:L3"/>
    <mergeCell ref="N2:N3"/>
    <mergeCell ref="O2:O3"/>
    <mergeCell ref="A4:A5"/>
    <mergeCell ref="B4:B5"/>
    <mergeCell ref="C4:C5"/>
    <mergeCell ref="I4:I5"/>
    <mergeCell ref="K4:K5"/>
    <mergeCell ref="L4:L5"/>
    <mergeCell ref="N4:N5"/>
    <mergeCell ref="O4:O5"/>
    <mergeCell ref="N66:N67"/>
    <mergeCell ref="O66:O67"/>
    <mergeCell ref="A68:A69"/>
    <mergeCell ref="B68:B69"/>
    <mergeCell ref="C68:C69"/>
    <mergeCell ref="I68:I69"/>
    <mergeCell ref="K68:K69"/>
    <mergeCell ref="L68:L69"/>
    <mergeCell ref="N68:N69"/>
    <mergeCell ref="O68:O69"/>
    <mergeCell ref="A66:A67"/>
    <mergeCell ref="B66:B67"/>
    <mergeCell ref="C66:C67"/>
    <mergeCell ref="I66:I67"/>
    <mergeCell ref="K66:K67"/>
    <mergeCell ref="L66:L67"/>
    <mergeCell ref="N70:N71"/>
    <mergeCell ref="O70:O71"/>
    <mergeCell ref="A72:A73"/>
    <mergeCell ref="B72:B73"/>
    <mergeCell ref="C72:C73"/>
    <mergeCell ref="I72:I73"/>
    <mergeCell ref="K72:K73"/>
    <mergeCell ref="L72:L73"/>
    <mergeCell ref="N72:N73"/>
    <mergeCell ref="O72:O73"/>
    <mergeCell ref="A70:A71"/>
    <mergeCell ref="B70:B71"/>
    <mergeCell ref="C70:C71"/>
    <mergeCell ref="I70:I71"/>
    <mergeCell ref="K70:K71"/>
    <mergeCell ref="L70:L71"/>
    <mergeCell ref="N74:N75"/>
    <mergeCell ref="O74:O75"/>
    <mergeCell ref="A76:A77"/>
    <mergeCell ref="B76:B77"/>
    <mergeCell ref="C76:C77"/>
    <mergeCell ref="I76:I77"/>
    <mergeCell ref="K76:K77"/>
    <mergeCell ref="L76:L77"/>
    <mergeCell ref="N76:N77"/>
    <mergeCell ref="O76:O77"/>
    <mergeCell ref="A74:A75"/>
    <mergeCell ref="B74:B75"/>
    <mergeCell ref="C74:C75"/>
    <mergeCell ref="I74:I75"/>
    <mergeCell ref="K74:K75"/>
    <mergeCell ref="L74:L75"/>
    <mergeCell ref="N78:N79"/>
    <mergeCell ref="O78:O79"/>
    <mergeCell ref="A80:A81"/>
    <mergeCell ref="B80:B81"/>
    <mergeCell ref="C80:C81"/>
    <mergeCell ref="I80:I81"/>
    <mergeCell ref="K80:K81"/>
    <mergeCell ref="L80:L81"/>
    <mergeCell ref="N80:N81"/>
    <mergeCell ref="O80:O81"/>
    <mergeCell ref="A78:A79"/>
    <mergeCell ref="B78:B79"/>
    <mergeCell ref="C78:C79"/>
    <mergeCell ref="I78:I79"/>
    <mergeCell ref="K78:K79"/>
    <mergeCell ref="L78:L79"/>
    <mergeCell ref="N82:N83"/>
    <mergeCell ref="O82:O83"/>
    <mergeCell ref="A84:A85"/>
    <mergeCell ref="B84:B85"/>
    <mergeCell ref="C84:C85"/>
    <mergeCell ref="I84:I85"/>
    <mergeCell ref="K84:K85"/>
    <mergeCell ref="L84:L85"/>
    <mergeCell ref="N84:N85"/>
    <mergeCell ref="O84:O85"/>
    <mergeCell ref="A82:A83"/>
    <mergeCell ref="B82:B83"/>
    <mergeCell ref="C82:C83"/>
    <mergeCell ref="I82:I83"/>
    <mergeCell ref="K82:K83"/>
    <mergeCell ref="L82:L83"/>
    <mergeCell ref="N90:N91"/>
    <mergeCell ref="O90:O91"/>
    <mergeCell ref="A96:A97"/>
    <mergeCell ref="B96:B97"/>
    <mergeCell ref="C96:C97"/>
    <mergeCell ref="I96:I97"/>
    <mergeCell ref="K96:K97"/>
    <mergeCell ref="L96:L97"/>
    <mergeCell ref="N96:N97"/>
    <mergeCell ref="O96:O97"/>
    <mergeCell ref="A90:A91"/>
    <mergeCell ref="B90:B91"/>
    <mergeCell ref="C90:C91"/>
    <mergeCell ref="I90:I91"/>
    <mergeCell ref="K90:K91"/>
    <mergeCell ref="L90:L91"/>
    <mergeCell ref="N92:N93"/>
    <mergeCell ref="O92:O93"/>
    <mergeCell ref="A94:A95"/>
    <mergeCell ref="B94:B95"/>
    <mergeCell ref="C94:C95"/>
    <mergeCell ref="I94:I95"/>
    <mergeCell ref="K94:K95"/>
    <mergeCell ref="L94:L95"/>
    <mergeCell ref="N94:N95"/>
    <mergeCell ref="O94:O95"/>
    <mergeCell ref="A92:A93"/>
    <mergeCell ref="B92:B93"/>
    <mergeCell ref="C92:C93"/>
    <mergeCell ref="I92:I93"/>
    <mergeCell ref="K92:K93"/>
    <mergeCell ref="L92:L93"/>
    <mergeCell ref="B98:B99"/>
    <mergeCell ref="I98:I99"/>
    <mergeCell ref="B100:B101"/>
    <mergeCell ref="B102:B103"/>
    <mergeCell ref="B104:B105"/>
    <mergeCell ref="B106:B107"/>
    <mergeCell ref="B108:B109"/>
    <mergeCell ref="N114:N115"/>
    <mergeCell ref="O114:O115"/>
    <mergeCell ref="A100:A101"/>
    <mergeCell ref="A102:A103"/>
    <mergeCell ref="A104:A105"/>
    <mergeCell ref="A106:A107"/>
    <mergeCell ref="A108:A109"/>
    <mergeCell ref="A110:A111"/>
    <mergeCell ref="A112:A113"/>
    <mergeCell ref="B110:B111"/>
    <mergeCell ref="C112:C113"/>
    <mergeCell ref="I112:I113"/>
    <mergeCell ref="B112:B113"/>
    <mergeCell ref="C108:C109"/>
    <mergeCell ref="I100:I101"/>
    <mergeCell ref="I102:I103"/>
    <mergeCell ref="I104:I105"/>
    <mergeCell ref="I106:I107"/>
    <mergeCell ref="I108:I109"/>
    <mergeCell ref="N116:N117"/>
    <mergeCell ref="O116:O117"/>
    <mergeCell ref="A114:A115"/>
    <mergeCell ref="I114:I115"/>
    <mergeCell ref="L114:L115"/>
    <mergeCell ref="B114:B115"/>
    <mergeCell ref="C114:C115"/>
    <mergeCell ref="K114:K115"/>
    <mergeCell ref="A116:A117"/>
    <mergeCell ref="B116:B117"/>
    <mergeCell ref="C116:C117"/>
    <mergeCell ref="I116:I117"/>
    <mergeCell ref="K116:K117"/>
    <mergeCell ref="L116:L117"/>
    <mergeCell ref="N118:N119"/>
    <mergeCell ref="O118:O119"/>
    <mergeCell ref="A120:A121"/>
    <mergeCell ref="B120:B121"/>
    <mergeCell ref="C120:C121"/>
    <mergeCell ref="I120:I121"/>
    <mergeCell ref="K120:K121"/>
    <mergeCell ref="L120:L121"/>
    <mergeCell ref="N120:N121"/>
    <mergeCell ref="O120:O121"/>
    <mergeCell ref="A118:A119"/>
    <mergeCell ref="B118:B119"/>
    <mergeCell ref="C118:C119"/>
    <mergeCell ref="I118:I119"/>
    <mergeCell ref="K118:K119"/>
    <mergeCell ref="L118:L119"/>
    <mergeCell ref="N122:N123"/>
    <mergeCell ref="O122:O123"/>
    <mergeCell ref="A124:A125"/>
    <mergeCell ref="B124:B125"/>
    <mergeCell ref="C124:C125"/>
    <mergeCell ref="I124:I125"/>
    <mergeCell ref="K124:K125"/>
    <mergeCell ref="L124:L125"/>
    <mergeCell ref="N124:N125"/>
    <mergeCell ref="O124:O125"/>
    <mergeCell ref="A122:A123"/>
    <mergeCell ref="B122:B123"/>
    <mergeCell ref="C122:C123"/>
    <mergeCell ref="I122:I123"/>
    <mergeCell ref="K122:K123"/>
    <mergeCell ref="L122:L123"/>
    <mergeCell ref="N126:N127"/>
    <mergeCell ref="O126:O127"/>
    <mergeCell ref="A128:A129"/>
    <mergeCell ref="B128:B129"/>
    <mergeCell ref="C128:C129"/>
    <mergeCell ref="I128:I129"/>
    <mergeCell ref="K128:K129"/>
    <mergeCell ref="L128:L129"/>
    <mergeCell ref="N128:N129"/>
    <mergeCell ref="O128:O129"/>
    <mergeCell ref="A126:A127"/>
    <mergeCell ref="B126:B127"/>
    <mergeCell ref="C126:C127"/>
    <mergeCell ref="I126:I127"/>
    <mergeCell ref="K126:K127"/>
    <mergeCell ref="L126:L127"/>
    <mergeCell ref="N130:N131"/>
    <mergeCell ref="O130:O131"/>
    <mergeCell ref="A132:A133"/>
    <mergeCell ref="B132:B133"/>
    <mergeCell ref="C132:C133"/>
    <mergeCell ref="I132:I133"/>
    <mergeCell ref="K132:K133"/>
    <mergeCell ref="L132:L133"/>
    <mergeCell ref="N132:N133"/>
    <mergeCell ref="O132:O133"/>
    <mergeCell ref="A130:A131"/>
    <mergeCell ref="B130:B131"/>
    <mergeCell ref="C130:C131"/>
    <mergeCell ref="I130:I131"/>
    <mergeCell ref="K130:K131"/>
    <mergeCell ref="L130:L131"/>
    <mergeCell ref="A138:A139"/>
    <mergeCell ref="B138:B139"/>
    <mergeCell ref="C138:C139"/>
    <mergeCell ref="I138:I139"/>
    <mergeCell ref="K138:K139"/>
    <mergeCell ref="L138:L139"/>
    <mergeCell ref="A140:A141"/>
    <mergeCell ref="B140:B141"/>
    <mergeCell ref="C140:C141"/>
    <mergeCell ref="I140:I141"/>
    <mergeCell ref="K140:K141"/>
    <mergeCell ref="L140:L141"/>
    <mergeCell ref="N134:N135"/>
    <mergeCell ref="O134:O135"/>
    <mergeCell ref="A136:A137"/>
    <mergeCell ref="B136:B137"/>
    <mergeCell ref="C136:C137"/>
    <mergeCell ref="I136:I137"/>
    <mergeCell ref="K136:K137"/>
    <mergeCell ref="L136:L137"/>
    <mergeCell ref="N136:N137"/>
    <mergeCell ref="O136:O137"/>
    <mergeCell ref="A134:A135"/>
    <mergeCell ref="B134:B135"/>
    <mergeCell ref="C134:C135"/>
    <mergeCell ref="I134:I135"/>
    <mergeCell ref="K134:K135"/>
    <mergeCell ref="L134:L135"/>
    <mergeCell ref="A146:A147"/>
    <mergeCell ref="A148:A149"/>
    <mergeCell ref="A150:A151"/>
    <mergeCell ref="A152:A153"/>
    <mergeCell ref="N142:N143"/>
    <mergeCell ref="O142:O143"/>
    <mergeCell ref="A144:A145"/>
    <mergeCell ref="B144:B145"/>
    <mergeCell ref="C144:C145"/>
    <mergeCell ref="I144:I145"/>
    <mergeCell ref="A142:A143"/>
    <mergeCell ref="B142:B143"/>
    <mergeCell ref="C142:C143"/>
    <mergeCell ref="I142:I143"/>
    <mergeCell ref="K142:K143"/>
    <mergeCell ref="L142:L143"/>
    <mergeCell ref="K148:K149"/>
    <mergeCell ref="L148:L149"/>
    <mergeCell ref="N148:N149"/>
    <mergeCell ref="O148:O149"/>
    <mergeCell ref="C146:C147"/>
    <mergeCell ref="C148:C149"/>
    <mergeCell ref="C150:C151"/>
    <mergeCell ref="C152:C153"/>
    <mergeCell ref="O138:O139"/>
    <mergeCell ref="N138:N139"/>
    <mergeCell ref="N140:N141"/>
    <mergeCell ref="O140:O141"/>
    <mergeCell ref="K144:K145"/>
    <mergeCell ref="L144:L145"/>
    <mergeCell ref="N144:N145"/>
    <mergeCell ref="O144:O145"/>
    <mergeCell ref="K146:K147"/>
    <mergeCell ref="L146:L147"/>
    <mergeCell ref="N146:N147"/>
    <mergeCell ref="O146:O147"/>
    <mergeCell ref="N150:N151"/>
    <mergeCell ref="O150:O151"/>
    <mergeCell ref="I152:I153"/>
    <mergeCell ref="K152:K153"/>
    <mergeCell ref="L152:L153"/>
    <mergeCell ref="N152:N153"/>
    <mergeCell ref="O152:O153"/>
    <mergeCell ref="B146:B147"/>
    <mergeCell ref="B148:B149"/>
    <mergeCell ref="B150:B151"/>
    <mergeCell ref="B152:B153"/>
    <mergeCell ref="I148:I149"/>
    <mergeCell ref="I146:I147"/>
    <mergeCell ref="I150:I151"/>
    <mergeCell ref="K150:K151"/>
    <mergeCell ref="L150:L151"/>
  </mergeCells>
  <conditionalFormatting sqref="L1:L145">
    <cfRule type="containsText" dxfId="1888" priority="21" operator="containsText" text="HOLD">
      <formula>NOT(ISERROR(SEARCH("HOLD",L1)))</formula>
    </cfRule>
    <cfRule type="containsText" dxfId="1887" priority="30" operator="containsText" text="Ignore">
      <formula>NOT(ISERROR(SEARCH("Ignore",L1)))</formula>
    </cfRule>
  </conditionalFormatting>
  <conditionalFormatting sqref="J1:L145">
    <cfRule type="containsText" dxfId="1886" priority="20" operator="containsText" text="Waiting">
      <formula>NOT(ISERROR(SEARCH("Waiting",J1)))</formula>
    </cfRule>
    <cfRule type="containsText" dxfId="1885" priority="24" operator="containsText" text="Review">
      <formula>NOT(ISERROR(SEARCH("Review",J1)))</formula>
    </cfRule>
    <cfRule type="containsText" dxfId="1884" priority="25" operator="containsText" text="Other">
      <formula>NOT(ISERROR(SEARCH("Other",J1)))</formula>
    </cfRule>
    <cfRule type="containsText" dxfId="1883" priority="26" operator="containsText" text="Incomplete">
      <formula>NOT(ISERROR(SEARCH("Incomplete",J1)))</formula>
    </cfRule>
    <cfRule type="containsText" dxfId="1882" priority="27" operator="containsText" text="Untraceable">
      <formula>NOT(ISERROR(SEARCH("Untraceable",J1)))</formula>
    </cfRule>
    <cfRule type="containsText" dxfId="1881" priority="28" operator="containsText" text="Completed">
      <formula>NOT(ISERROR(SEARCH("Completed",J1)))</formula>
    </cfRule>
  </conditionalFormatting>
  <conditionalFormatting sqref="N1:N137 J1:L145">
    <cfRule type="containsText" dxfId="1880" priority="29" operator="containsText" text="In Progress">
      <formula>NOT(ISERROR(SEARCH("In Progress",J1)))</formula>
    </cfRule>
  </conditionalFormatting>
  <conditionalFormatting sqref="N1:N137">
    <cfRule type="containsText" dxfId="1879" priority="22" operator="containsText" text="No">
      <formula>NOT(ISERROR(SEARCH("No",N1)))</formula>
    </cfRule>
    <cfRule type="containsText" dxfId="1878" priority="23" operator="containsText" text="Yes">
      <formula>NOT(ISERROR(SEARCH("Yes",N1)))</formula>
    </cfRule>
  </conditionalFormatting>
  <conditionalFormatting sqref="I1:I145">
    <cfRule type="containsText" dxfId="1877" priority="19" operator="containsText" text="Needs to be">
      <formula>NOT(ISERROR(SEARCH("Needs to be",I1)))</formula>
    </cfRule>
  </conditionalFormatting>
  <conditionalFormatting sqref="N140:N145">
    <cfRule type="containsText" dxfId="1876" priority="18" operator="containsText" text="In Progress">
      <formula>NOT(ISERROR(SEARCH("In Progress",N140)))</formula>
    </cfRule>
  </conditionalFormatting>
  <conditionalFormatting sqref="N140:N145">
    <cfRule type="containsText" dxfId="1875" priority="16" operator="containsText" text="No">
      <formula>NOT(ISERROR(SEARCH("No",N140)))</formula>
    </cfRule>
    <cfRule type="containsText" dxfId="1874" priority="17" operator="containsText" text="Yes">
      <formula>NOT(ISERROR(SEARCH("Yes",N140)))</formula>
    </cfRule>
  </conditionalFormatting>
  <conditionalFormatting sqref="L146:L153">
    <cfRule type="containsText" dxfId="1873" priority="6" operator="containsText" text="HOLD">
      <formula>NOT(ISERROR(SEARCH("HOLD",L146)))</formula>
    </cfRule>
    <cfRule type="containsText" dxfId="1872" priority="15" operator="containsText" text="Ignore">
      <formula>NOT(ISERROR(SEARCH("Ignore",L146)))</formula>
    </cfRule>
  </conditionalFormatting>
  <conditionalFormatting sqref="J146:L153">
    <cfRule type="containsText" dxfId="1871" priority="5" operator="containsText" text="Waiting">
      <formula>NOT(ISERROR(SEARCH("Waiting",J146)))</formula>
    </cfRule>
    <cfRule type="containsText" dxfId="1870" priority="9" operator="containsText" text="Review">
      <formula>NOT(ISERROR(SEARCH("Review",J146)))</formula>
    </cfRule>
    <cfRule type="containsText" dxfId="1869" priority="10" operator="containsText" text="Other">
      <formula>NOT(ISERROR(SEARCH("Other",J146)))</formula>
    </cfRule>
    <cfRule type="containsText" dxfId="1868" priority="11" operator="containsText" text="Incomplete">
      <formula>NOT(ISERROR(SEARCH("Incomplete",J146)))</formula>
    </cfRule>
    <cfRule type="containsText" dxfId="1867" priority="12" operator="containsText" text="Untraceable">
      <formula>NOT(ISERROR(SEARCH("Untraceable",J146)))</formula>
    </cfRule>
    <cfRule type="containsText" dxfId="1866" priority="13" operator="containsText" text="Completed">
      <formula>NOT(ISERROR(SEARCH("Completed",J146)))</formula>
    </cfRule>
  </conditionalFormatting>
  <conditionalFormatting sqref="N146:N153 J146:L153">
    <cfRule type="containsText" dxfId="1865" priority="14" operator="containsText" text="In Progress">
      <formula>NOT(ISERROR(SEARCH("In Progress",J146)))</formula>
    </cfRule>
  </conditionalFormatting>
  <conditionalFormatting sqref="N146:N153">
    <cfRule type="containsText" dxfId="1864" priority="7" operator="containsText" text="No">
      <formula>NOT(ISERROR(SEARCH("No",N146)))</formula>
    </cfRule>
    <cfRule type="containsText" dxfId="1863" priority="8" operator="containsText" text="Yes">
      <formula>NOT(ISERROR(SEARCH("Yes",N146)))</formula>
    </cfRule>
  </conditionalFormatting>
  <conditionalFormatting sqref="I146:I153">
    <cfRule type="containsText" dxfId="1862" priority="4" operator="containsText" text="Needs to be">
      <formula>NOT(ISERROR(SEARCH("Needs to be",I146)))</formula>
    </cfRule>
  </conditionalFormatting>
  <conditionalFormatting sqref="N138:N139">
    <cfRule type="containsText" dxfId="1861" priority="3" operator="containsText" text="In Progress">
      <formula>NOT(ISERROR(SEARCH("In Progress",N138)))</formula>
    </cfRule>
  </conditionalFormatting>
  <conditionalFormatting sqref="N138:N139">
    <cfRule type="containsText" dxfId="1860" priority="1" operator="containsText" text="No">
      <formula>NOT(ISERROR(SEARCH("No",N138)))</formula>
    </cfRule>
    <cfRule type="containsText" dxfId="1859" priority="2" operator="containsText" text="Yes">
      <formula>NOT(ISERROR(SEARCH("Yes",N138)))</formula>
    </cfRule>
  </conditionalFormatting>
  <dataValidations count="8">
    <dataValidation type="list" allowBlank="1" showInputMessage="1" showErrorMessage="1" sqref="J2:K153">
      <formula1>"In Progress, Completed, Untraceable, Incomplete, Other, Review"</formula1>
    </dataValidation>
    <dataValidation type="list" allowBlank="1" showInputMessage="1" sqref="I2:I153">
      <formula1>"Ø, Split"</formula1>
    </dataValidation>
    <dataValidation type="list" operator="equal" allowBlank="1" showInputMessage="1" showErrorMessage="1" sqref="E2:E153">
      <formula1>"Manual,Assisted Manual, De-Novo Merge, Assisted Merge"</formula1>
    </dataValidation>
    <dataValidation type="list" operator="equal" allowBlank="1" showInputMessage="1" sqref="H2:H153">
      <formula1>"Ø"</formula1>
    </dataValidation>
    <dataValidation type="list" allowBlank="1" showInputMessage="1" showErrorMessage="1" sqref="L2:L153">
      <formula1>"In Progress, Completed, Untraceable, Review, Ignore"</formula1>
    </dataValidation>
    <dataValidation type="list" allowBlank="1" showInputMessage="1" sqref="G2:G153">
      <formula1>"Ø"</formula1>
    </dataValidation>
    <dataValidation type="list" allowBlank="1" showInputMessage="1" sqref="N2:N153">
      <formula1>"Yes, No, In Progress"</formula1>
    </dataValidation>
    <dataValidation type="list" operator="equal" allowBlank="1" showInputMessage="1" showErrorMessage="1" sqref="D152:D153 D2:D150">
      <formula1>"Amina,Bruno,Cameron,Daniel,Gina,Monet,Perry,???"</formula1>
    </dataValidation>
  </dataValidation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5"/>
  <sheetViews>
    <sheetView topLeftCell="A12" zoomScale="90" zoomScaleNormal="90" workbookViewId="0">
      <selection activeCell="A42" sqref="A42:A43"/>
    </sheetView>
  </sheetViews>
  <sheetFormatPr defaultRowHeight="15" x14ac:dyDescent="0.25"/>
  <cols>
    <col min="1" max="1" width="18.5703125" customWidth="1"/>
    <col min="2" max="2" width="26.140625" customWidth="1"/>
    <col min="3" max="3" width="24" customWidth="1"/>
    <col min="4" max="4" width="15.28515625" customWidth="1"/>
    <col min="5" max="5" width="18.140625" customWidth="1"/>
    <col min="6" max="6" width="25.7109375" customWidth="1"/>
    <col min="7" max="7" width="15" customWidth="1"/>
    <col min="8" max="8" width="14" style="64" customWidth="1"/>
    <col min="9" max="9" width="11.85546875" style="64" customWidth="1"/>
    <col min="10" max="10" width="20" customWidth="1"/>
    <col min="11" max="11" width="23.28515625" customWidth="1"/>
    <col min="12" max="12" width="18.7109375" customWidth="1"/>
    <col min="13" max="13" width="14.7109375" customWidth="1"/>
    <col min="14" max="14" width="111" customWidth="1"/>
    <col min="15" max="15" width="15.5703125" style="1" customWidth="1"/>
    <col min="16" max="16" width="15.85546875" style="1" customWidth="1"/>
  </cols>
  <sheetData>
    <row r="1" spans="1:16" x14ac:dyDescent="0.25">
      <c r="A1" s="47" t="s">
        <v>6</v>
      </c>
      <c r="B1" s="47" t="s">
        <v>7</v>
      </c>
      <c r="C1" s="47" t="s">
        <v>8</v>
      </c>
      <c r="D1" s="48" t="s">
        <v>9</v>
      </c>
      <c r="E1" s="48" t="s">
        <v>10</v>
      </c>
      <c r="F1" s="48" t="s">
        <v>11</v>
      </c>
      <c r="G1" s="48" t="s">
        <v>12</v>
      </c>
      <c r="H1" s="48" t="s">
        <v>13</v>
      </c>
      <c r="I1" s="48" t="s">
        <v>2408</v>
      </c>
      <c r="J1" s="47" t="s">
        <v>14</v>
      </c>
      <c r="K1" s="47" t="s">
        <v>15</v>
      </c>
      <c r="L1" s="47" t="s">
        <v>16</v>
      </c>
      <c r="M1" s="47" t="s">
        <v>17</v>
      </c>
      <c r="N1" s="10" t="s">
        <v>18</v>
      </c>
      <c r="O1" s="9" t="s">
        <v>19</v>
      </c>
      <c r="P1" s="9" t="s">
        <v>20</v>
      </c>
    </row>
    <row r="2" spans="1:16" x14ac:dyDescent="0.25">
      <c r="A2" s="122" t="s">
        <v>2409</v>
      </c>
      <c r="B2" s="117" t="s">
        <v>2410</v>
      </c>
      <c r="C2" s="116" t="s">
        <v>2411</v>
      </c>
      <c r="D2" s="87" t="s">
        <v>23</v>
      </c>
      <c r="E2" s="87" t="s">
        <v>24</v>
      </c>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f>
        <v>2017-08-10_R-001_CA</v>
      </c>
      <c r="G2" s="89"/>
      <c r="H2" s="89"/>
      <c r="I2" s="68" t="str">
        <f t="shared" ref="I2:I9" si="0">IF(H2="Ø","Ø",IF(NOT(OR(H2="Ø",H2="")),"Enter Tracing Time",""))</f>
        <v/>
      </c>
      <c r="J2" s="116" t="str">
        <f>IF(AND(NOT(OR(H2="",H2="Ø")),NOT(OR(H3="",H3="Ø"))),"Needs to be Split","")</f>
        <v/>
      </c>
      <c r="K2" s="87" t="s">
        <v>1</v>
      </c>
      <c r="L2" s="116" t="str">
        <f>IF(AND(NOT(OR(H2="Ø",H2="")),J2="Split"),"In Progress",IF(AND(NOT(OR(H2="Ø",H2="")),J2="Needs to be Split"),"Waiting",IF(AND(K2="Review",K3="Review"),"Review",IF(OR(AND(K2="Review",K3="Incomplete"),AND(K2="Incomplete",K3="Review")),"Review",IF(OR(AND(K2="Untraceable",K3="Review"),AND(K2="Review",K3="Untraceable")),"Review",IF(OR(AND(K2="Review",K3="Completed"),AND(K2="Completed",K3="Review")),"Review",IF(OR(AND(K2="Other",K3="Review"),AND(K2="Review",K3="Other")),"Review",IF(OR(AND(K2="Other",K3="Incomplete"),AND(K2="Incomplete",K3="Other")),"Review",IF(OR(AND(K2="Other",K3="Untraceable"),AND(K2="Untraceable",K3="Other")),"Review",IF(OR(AND(K2="Other",K3="Completed"),AND(K2="Completed",K3="Other")),"Review",IF(AND(K2="Waiting",K3="Waiting"),"Waiting",IF(OR(AND(K2="Review",K3="Waiting"),AND(K2="Waiting",K3="Review")),"Waiting",IF(OR(AND(K2="Other",K3="Waiting"),AND(K2="Waiting",K3="Other")),"Waiting",IF(OR(AND(K2="Incomplete",K3="Waiting"),AND(K2="Waiting",K3="Incomplete")),"Waiting",IF(OR(AND(K2="Completed",K3="Waiting"),AND(K2="Waiting",K3="Completed")),"Waiting",IF(OR(K2="In Progress",K3="In Progress"),"In Progress",IF(OR(AND(K2="Completed",K3="Untraceable"),AND(K2="Untraceable",K3="Completed")),"Review",IF(OR(AND(K2="Completed",K3="Incomplete"),AND(K2="Incomplete",K3="Completed")),"Review",IF(OR(AND(K2="Incomplete",K3="Untraceable"),AND(K2="Untraceable",K3="Incomplete")),"Untraceable",IF(AND(NOT(OR(H2="Ø",H2="")),NOT(OR(H3="Ø",H3="")),J2=""),"In Progress",IF(AND(K2="Untraceable",K3="Untraceable"),"Untraceable",IF(AND(NOT(OR(H2="Ø",H2="")),NOT(OR(H3="Ø",H3="")),NOT(OR(J2="Ø",J2="",J2="Split",J2="Needs to be Split"))),"Completed",IF(AND(K2="Incomplete",K3="Incomplete"),"Incomplete",IF(AND(K2="Other",K3="Other"),"Review",IF(AND(K2="Untraceable",K3=""),"Untraceable","")))))))))))))))))))))))))</f>
        <v>Untraceable</v>
      </c>
      <c r="M2" s="116" t="str">
        <f>IF(OR(L2="Untraceable"),"Ignore",IF(OR(L2="Incomplete",L2="Completed"),"Waiting",IF(OR(L2="Waiting",L2="In Progress",L2="Review",L2="Other"),"HOLD","")))</f>
        <v>Ignore</v>
      </c>
      <c r="N2" s="49" t="s">
        <v>2412</v>
      </c>
      <c r="O2" s="121" t="str">
        <f>IF(OR(L2="Untraceable",L2="Incomplete"),"No",IF(L2="Completed","In Progress",""))</f>
        <v>No</v>
      </c>
      <c r="P2" s="116"/>
    </row>
    <row r="3" spans="1:16" x14ac:dyDescent="0.25">
      <c r="A3" s="116"/>
      <c r="B3" s="116"/>
      <c r="C3" s="116"/>
      <c r="D3" s="87" t="str">
        <f>IF(AND(NOT(A2=""),NOT(K2="Untraceable")),"???","")</f>
        <v/>
      </c>
      <c r="E3" s="87"/>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f>
        <v/>
      </c>
      <c r="G3" s="89"/>
      <c r="H3" s="89"/>
      <c r="I3" s="68" t="str">
        <f t="shared" si="0"/>
        <v/>
      </c>
      <c r="J3" s="116"/>
      <c r="K3" s="87" t="str">
        <f>IF(AND(NOT(OR(G3="",G3="Ø")),H3=""),"In Progress",IF(AND(NOT(OR(H3="Ø",H3="")),NOT(OR(G3="Ø",G3=""))),"Completed",IF(AND(NOT(A2=""),NOT(OR(D3="",D3="???")),G3=""),"Waiting",IF(D3="???","Waiting",""))))</f>
        <v/>
      </c>
      <c r="L3" s="116"/>
      <c r="M3" s="116"/>
      <c r="N3" s="50"/>
      <c r="O3" s="121"/>
      <c r="P3" s="116"/>
    </row>
    <row r="4" spans="1:16" x14ac:dyDescent="0.25">
      <c r="A4" s="122" t="s">
        <v>2413</v>
      </c>
      <c r="B4" s="116" t="s">
        <v>2414</v>
      </c>
      <c r="C4" s="116" t="s">
        <v>2411</v>
      </c>
      <c r="D4" s="87" t="s">
        <v>23</v>
      </c>
      <c r="E4" s="87" t="s">
        <v>24</v>
      </c>
      <c r="F4" s="7" t="str">
        <f>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f>
        <v>2017-08-10_R-002_CA</v>
      </c>
      <c r="G4" s="89"/>
      <c r="H4" s="89"/>
      <c r="I4" s="68" t="str">
        <f t="shared" si="0"/>
        <v/>
      </c>
      <c r="J4" s="116" t="str">
        <f>IF(AND(NOT(OR(H4="",H4="Ø")),NOT(OR(H5="",H5="Ø"))),"Needs to be Split","")</f>
        <v/>
      </c>
      <c r="K4" s="87" t="s">
        <v>1</v>
      </c>
      <c r="L4" s="116" t="str">
        <f>IF(AND(NOT(OR(H4="Ø",H4="")),J4="Split"),"In Progress",IF(AND(NOT(OR(H4="Ø",H4="")),J4="Needs to be Split"),"Waiting",IF(AND(K4="Review",K5="Review"),"Review",IF(OR(AND(K4="Review",K5="Incomplete"),AND(K4="Incomplete",K5="Review")),"Review",IF(OR(AND(K4="Untraceable",K5="Review"),AND(K4="Review",K5="Untraceable")),"Review",IF(OR(AND(K4="Review",K5="Completed"),AND(K4="Completed",K5="Review")),"Review",IF(OR(AND(K4="Other",K5="Review"),AND(K4="Review",K5="Other")),"Review",IF(OR(AND(K4="Other",K5="Incomplete"),AND(K4="Incomplete",K5="Other")),"Review",IF(OR(AND(K4="Other",K5="Untraceable"),AND(K4="Untraceable",K5="Other")),"Review",IF(OR(AND(K4="Other",K5="Completed"),AND(K4="Completed",K5="Other")),"Review",IF(AND(K4="Waiting",K5="Waiting"),"Waiting",IF(OR(AND(K4="Review",K5="Waiting"),AND(K4="Waiting",K5="Review")),"Waiting",IF(OR(AND(K4="Other",K5="Waiting"),AND(K4="Waiting",K5="Other")),"Waiting",IF(OR(AND(K4="Incomplete",K5="Waiting"),AND(K4="Waiting",K5="Incomplete")),"Waiting",IF(OR(AND(K4="Completed",K5="Waiting"),AND(K4="Waiting",K5="Completed")),"Waiting",IF(OR(K4="In Progress",K5="In Progress"),"In Progress",IF(OR(AND(K4="Completed",K5="Untraceable"),AND(K4="Untraceable",K5="Completed")),"Review",IF(OR(AND(K4="Completed",K5="Incomplete"),AND(K4="Incomplete",K5="Completed")),"Review",IF(OR(AND(K4="Incomplete",K5="Untraceable"),AND(K4="Untraceable",K5="Incomplete")),"Untraceable",IF(AND(NOT(OR(H4="Ø",H4="")),NOT(OR(H5="Ø",H5="")),J4=""),"In Progress",IF(AND(K4="Untraceable",K5="Untraceable"),"Untraceable",IF(AND(NOT(OR(H4="Ø",H4="")),NOT(OR(H5="Ø",H5="")),NOT(OR(J4="Ø",J4="",J4="Split",J4="Needs to be Split"))),"Completed",IF(AND(K4="Incomplete",K5="Incomplete"),"Incomplete",IF(AND(K4="Other",K5="Other"),"Review",IF(AND(K4="Untraceable",K5=""),"Untraceable","")))))))))))))))))))))))))</f>
        <v>Untraceable</v>
      </c>
      <c r="M4" s="116" t="str">
        <f>IF(OR(L4="Untraceable"),"Ignore",IF(OR(L4="Incomplete",L4="Completed"),"Waiting",IF(OR(L4="Waiting",L4="In Progress",L4="Review",L4="Other"),"HOLD","")))</f>
        <v>Ignore</v>
      </c>
      <c r="N4" s="4"/>
      <c r="O4" s="121" t="str">
        <f>IF(OR(L4="Untraceable",L4="Incomplete"),"No",IF(L4="Completed","In Progress",""))</f>
        <v>No</v>
      </c>
      <c r="P4" s="116"/>
    </row>
    <row r="5" spans="1:16" x14ac:dyDescent="0.25">
      <c r="A5" s="116"/>
      <c r="B5" s="116"/>
      <c r="C5" s="116"/>
      <c r="D5" s="87" t="str">
        <f>IF(AND(NOT(A4=""),NOT(K4="Untraceable")),"???","")</f>
        <v/>
      </c>
      <c r="E5" s="87"/>
      <c r="F5" s="7" t="str">
        <f>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f>
        <v/>
      </c>
      <c r="G5" s="89"/>
      <c r="H5" s="89"/>
      <c r="I5" s="68" t="str">
        <f t="shared" si="0"/>
        <v/>
      </c>
      <c r="J5" s="116"/>
      <c r="K5" s="87" t="str">
        <f>IF(AND(NOT(OR(G5="",G5="Ø")),H5=""),"In Progress",IF(AND(NOT(OR(H5="Ø",H5="")),NOT(OR(G5="Ø",G5=""))),"Completed",IF(AND(NOT(A4=""),NOT(OR(D5="",D5="???")),G5=""),"Waiting",IF(D5="???","Waiting",""))))</f>
        <v/>
      </c>
      <c r="L5" s="116"/>
      <c r="M5" s="116"/>
      <c r="N5" s="4"/>
      <c r="O5" s="121"/>
      <c r="P5" s="116"/>
    </row>
    <row r="6" spans="1:16" x14ac:dyDescent="0.25">
      <c r="A6" s="122" t="s">
        <v>2415</v>
      </c>
      <c r="B6" s="116" t="s">
        <v>2416</v>
      </c>
      <c r="C6" s="116" t="s">
        <v>2417</v>
      </c>
      <c r="D6" s="87" t="s">
        <v>23</v>
      </c>
      <c r="E6" s="87" t="s">
        <v>24</v>
      </c>
      <c r="F6" s="7" t="str">
        <f>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f>
        <v>2017-08-10_R-003_CA</v>
      </c>
      <c r="G6" s="89"/>
      <c r="H6" s="89"/>
      <c r="I6" s="68" t="str">
        <f t="shared" si="0"/>
        <v/>
      </c>
      <c r="J6" s="116" t="str">
        <f>IF(AND(NOT(OR(H6="",H6="Ø")),NOT(OR(H7="",H7="Ø"))),"Needs to be Split","")</f>
        <v/>
      </c>
      <c r="K6" s="87" t="s">
        <v>1</v>
      </c>
      <c r="L6" s="116" t="str">
        <f>IF(AND(NOT(OR(H6="Ø",H6="")),J6="Split"),"In Progress",IF(AND(NOT(OR(H6="Ø",H6="")),J6="Needs to be Split"),"Waiting",IF(AND(K6="Review",K7="Review"),"Review",IF(OR(AND(K6="Review",K7="Incomplete"),AND(K6="Incomplete",K7="Review")),"Review",IF(OR(AND(K6="Untraceable",K7="Review"),AND(K6="Review",K7="Untraceable")),"Review",IF(OR(AND(K6="Review",K7="Completed"),AND(K6="Completed",K7="Review")),"Review",IF(OR(AND(K6="Other",K7="Review"),AND(K6="Review",K7="Other")),"Review",IF(OR(AND(K6="Other",K7="Incomplete"),AND(K6="Incomplete",K7="Other")),"Review",IF(OR(AND(K6="Other",K7="Untraceable"),AND(K6="Untraceable",K7="Other")),"Review",IF(OR(AND(K6="Other",K7="Completed"),AND(K6="Completed",K7="Other")),"Review",IF(AND(K6="Waiting",K7="Waiting"),"Waiting",IF(OR(AND(K6="Review",K7="Waiting"),AND(K6="Waiting",K7="Review")),"Waiting",IF(OR(AND(K6="Other",K7="Waiting"),AND(K6="Waiting",K7="Other")),"Waiting",IF(OR(AND(K6="Incomplete",K7="Waiting"),AND(K6="Waiting",K7="Incomplete")),"Waiting",IF(OR(AND(K6="Completed",K7="Waiting"),AND(K6="Waiting",K7="Completed")),"Waiting",IF(OR(K6="In Progress",K7="In Progress"),"In Progress",IF(OR(AND(K6="Completed",K7="Untraceable"),AND(K6="Untraceable",K7="Completed")),"Review",IF(OR(AND(K6="Completed",K7="Incomplete"),AND(K6="Incomplete",K7="Completed")),"Review",IF(OR(AND(K6="Incomplete",K7="Untraceable"),AND(K6="Untraceable",K7="Incomplete")),"Untraceable",IF(AND(NOT(OR(H6="Ø",H6="")),NOT(OR(H7="Ø",H7="")),J6=""),"In Progress",IF(AND(K6="Untraceable",K7="Untraceable"),"Untraceable",IF(AND(NOT(OR(H6="Ø",H6="")),NOT(OR(H7="Ø",H7="")),NOT(OR(J6="Ø",J6="",J6="Split",J6="Needs to be Split"))),"Completed",IF(AND(K6="Incomplete",K7="Incomplete"),"Incomplete",IF(AND(K6="Other",K7="Other"),"Review",IF(AND(K6="Untraceable",K7=""),"Untraceable","")))))))))))))))))))))))))</f>
        <v>Untraceable</v>
      </c>
      <c r="M6" s="116" t="str">
        <f>IF(OR(L6="Untraceable"),"Ignore",IF(OR(L6="Incomplete",L6="Completed"),"Waiting",IF(OR(L6="Waiting",L6="In Progress",L6="Review",L6="Other"),"HOLD","")))</f>
        <v>Ignore</v>
      </c>
      <c r="N6" s="4"/>
      <c r="O6" s="121" t="str">
        <f>IF(OR(L6="Untraceable",L6="Incomplete"),"No",IF(L6="Completed","In Progress",""))</f>
        <v>No</v>
      </c>
      <c r="P6" s="116"/>
    </row>
    <row r="7" spans="1:16" x14ac:dyDescent="0.25">
      <c r="A7" s="116"/>
      <c r="B7" s="116"/>
      <c r="C7" s="116"/>
      <c r="D7" s="87" t="str">
        <f>IF(AND(NOT(A6=""),NOT(K6="Untraceable")),"???","")</f>
        <v/>
      </c>
      <c r="E7" s="87"/>
      <c r="F7" s="7" t="str">
        <f>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f>
        <v/>
      </c>
      <c r="G7" s="89"/>
      <c r="H7" s="89"/>
      <c r="I7" s="68" t="str">
        <f t="shared" si="0"/>
        <v/>
      </c>
      <c r="J7" s="116"/>
      <c r="K7" s="87" t="str">
        <f>IF(AND(NOT(OR(G7="",G7="Ø")),H7=""),"In Progress",IF(AND(NOT(OR(H7="Ø",H7="")),NOT(OR(G7="Ø",G7=""))),"Completed",IF(AND(NOT(A6=""),NOT(OR(D7="",D7="???")),G7=""),"Waiting",IF(D7="???","Waiting",""))))</f>
        <v/>
      </c>
      <c r="L7" s="116"/>
      <c r="M7" s="116"/>
      <c r="N7" s="4"/>
      <c r="O7" s="121"/>
      <c r="P7" s="116"/>
    </row>
    <row r="8" spans="1:16" x14ac:dyDescent="0.25">
      <c r="A8" s="122" t="s">
        <v>2418</v>
      </c>
      <c r="B8" s="116" t="s">
        <v>2419</v>
      </c>
      <c r="C8" s="116" t="s">
        <v>2417</v>
      </c>
      <c r="D8" s="87" t="s">
        <v>23</v>
      </c>
      <c r="E8" s="87" t="s">
        <v>24</v>
      </c>
      <c r="F8" s="7" t="str">
        <f>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f>
        <v>2017-08-10_R-004_CA</v>
      </c>
      <c r="G8" s="89"/>
      <c r="H8" s="89"/>
      <c r="I8" s="68" t="str">
        <f t="shared" si="0"/>
        <v/>
      </c>
      <c r="J8" s="116" t="str">
        <f>IF(AND(NOT(OR(H8="",H8="Ø")),NOT(OR(H9="",H9="Ø"))),"Needs to be Split","")</f>
        <v/>
      </c>
      <c r="K8" s="87" t="s">
        <v>1</v>
      </c>
      <c r="L8" s="116" t="str">
        <f>IF(AND(NOT(OR(H8="Ø",H8="")),J8="Split"),"In Progress",IF(AND(NOT(OR(H8="Ø",H8="")),J8="Needs to be Split"),"Waiting",IF(AND(K8="Review",K9="Review"),"Review",IF(OR(AND(K8="Review",K9="Incomplete"),AND(K8="Incomplete",K9="Review")),"Review",IF(OR(AND(K8="Untraceable",K9="Review"),AND(K8="Review",K9="Untraceable")),"Review",IF(OR(AND(K8="Review",K9="Completed"),AND(K8="Completed",K9="Review")),"Review",IF(OR(AND(K8="Other",K9="Review"),AND(K8="Review",K9="Other")),"Review",IF(OR(AND(K8="Other",K9="Incomplete"),AND(K8="Incomplete",K9="Other")),"Review",IF(OR(AND(K8="Other",K9="Untraceable"),AND(K8="Untraceable",K9="Other")),"Review",IF(OR(AND(K8="Other",K9="Completed"),AND(K8="Completed",K9="Other")),"Review",IF(AND(K8="Waiting",K9="Waiting"),"Waiting",IF(OR(AND(K8="Review",K9="Waiting"),AND(K8="Waiting",K9="Review")),"Waiting",IF(OR(AND(K8="Other",K9="Waiting"),AND(K8="Waiting",K9="Other")),"Waiting",IF(OR(AND(K8="Incomplete",K9="Waiting"),AND(K8="Waiting",K9="Incomplete")),"Waiting",IF(OR(AND(K8="Completed",K9="Waiting"),AND(K8="Waiting",K9="Completed")),"Waiting",IF(OR(K8="In Progress",K9="In Progress"),"In Progress",IF(OR(AND(K8="Completed",K9="Untraceable"),AND(K8="Untraceable",K9="Completed")),"Review",IF(OR(AND(K8="Completed",K9="Incomplete"),AND(K8="Incomplete",K9="Completed")),"Review",IF(OR(AND(K8="Incomplete",K9="Untraceable"),AND(K8="Untraceable",K9="Incomplete")),"Untraceable",IF(AND(NOT(OR(H8="Ø",H8="")),NOT(OR(H9="Ø",H9="")),J8=""),"In Progress",IF(AND(K8="Untraceable",K9="Untraceable"),"Untraceable",IF(AND(NOT(OR(H8="Ø",H8="")),NOT(OR(H9="Ø",H9="")),NOT(OR(J8="Ø",J8="",J8="Split",J8="Needs to be Split"))),"Completed",IF(AND(K8="Incomplete",K9="Incomplete"),"Incomplete",IF(AND(K8="Other",K9="Other"),"Review",IF(AND(K8="Untraceable",K9=""),"Untraceable","")))))))))))))))))))))))))</f>
        <v>Untraceable</v>
      </c>
      <c r="M8" s="116" t="str">
        <f>IF(OR(L8="Untraceable"),"Ignore",IF(OR(L8="Incomplete",L8="Completed"),"Waiting",IF(OR(L8="Waiting",L8="In Progress",L8="Review",L8="Other"),"HOLD","")))</f>
        <v>Ignore</v>
      </c>
      <c r="N8" s="4"/>
      <c r="O8" s="121" t="str">
        <f>IF(OR(L8="Untraceable",L8="Incomplete"),"No",IF(L8="Completed","In Progress",""))</f>
        <v>No</v>
      </c>
      <c r="P8" s="116"/>
    </row>
    <row r="9" spans="1:16" x14ac:dyDescent="0.25">
      <c r="A9" s="116"/>
      <c r="B9" s="116"/>
      <c r="C9" s="116"/>
      <c r="D9" s="87" t="str">
        <f>IF(AND(NOT(A8=""),NOT(K8="Untraceable")),"???","")</f>
        <v/>
      </c>
      <c r="E9" s="87"/>
      <c r="F9" s="7" t="str">
        <f>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f>
        <v/>
      </c>
      <c r="G9" s="89"/>
      <c r="H9" s="89"/>
      <c r="I9" s="68" t="str">
        <f t="shared" si="0"/>
        <v/>
      </c>
      <c r="J9" s="116"/>
      <c r="K9" s="87" t="str">
        <f>IF(AND(NOT(OR(G9="",G9="Ø")),H9=""),"In Progress",IF(AND(NOT(OR(H9="Ø",H9="")),NOT(OR(G9="Ø",G9=""))),"Completed",IF(AND(NOT(A8=""),NOT(OR(D9="",D9="???")),G9=""),"Waiting",IF(D9="???","Waiting",""))))</f>
        <v/>
      </c>
      <c r="L9" s="116"/>
      <c r="M9" s="116"/>
      <c r="N9" s="4"/>
      <c r="O9" s="121"/>
      <c r="P9" s="116"/>
    </row>
    <row r="10" spans="1:16" x14ac:dyDescent="0.25">
      <c r="A10" s="122" t="s">
        <v>2420</v>
      </c>
      <c r="B10" s="116" t="s">
        <v>2421</v>
      </c>
      <c r="C10" s="116" t="s">
        <v>2417</v>
      </c>
      <c r="D10" s="87" t="s">
        <v>23</v>
      </c>
      <c r="E10" s="87" t="s">
        <v>24</v>
      </c>
      <c r="F10" s="7" t="str">
        <f>IF(AND(D10="Amina",OR(E10="Manual",E10="Assisted Manual")),A10&amp;"_AZ",IF(AND(D10="Amina",OR(E10="De-Novo Merge",E10="Assisted Merge")),A10&amp;"_SA_AZ",IF(AND(D10="Mashtura",OR(E10="Manual",E10="Assisted Manual")),A10&amp;"_MH",IF(AND(D10="Mashtura",OR(E10="De-Novo Merge",E10="Assisted Merge")),A10&amp;"_SA_MH",IF(AND(D10="Perry",OR(E10="Manual",E10="Assisted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f>
        <v>2017-08-10_R-005_CA</v>
      </c>
      <c r="G10" s="89">
        <v>42996</v>
      </c>
      <c r="H10" s="89">
        <v>42996</v>
      </c>
      <c r="I10" s="68" t="s">
        <v>2422</v>
      </c>
      <c r="J10" s="118">
        <v>43019</v>
      </c>
      <c r="K10" s="87" t="s">
        <v>0</v>
      </c>
      <c r="L10" s="116" t="s">
        <v>0</v>
      </c>
      <c r="M10" s="116" t="s">
        <v>0</v>
      </c>
      <c r="N10" s="4" t="s">
        <v>2423</v>
      </c>
      <c r="O10" s="121" t="s">
        <v>25</v>
      </c>
      <c r="P10" s="116" t="s">
        <v>2424</v>
      </c>
    </row>
    <row r="11" spans="1:16" x14ac:dyDescent="0.25">
      <c r="A11" s="116"/>
      <c r="B11" s="116"/>
      <c r="C11" s="116"/>
      <c r="D11" s="87" t="s">
        <v>187</v>
      </c>
      <c r="E11" s="87" t="s">
        <v>24</v>
      </c>
      <c r="F11" s="7" t="str">
        <f>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f>
        <v>2017-08-10_R-005_MW</v>
      </c>
      <c r="G11" s="89">
        <v>42997</v>
      </c>
      <c r="H11" s="89">
        <v>42998</v>
      </c>
      <c r="I11" s="68" t="s">
        <v>2425</v>
      </c>
      <c r="J11" s="116"/>
      <c r="K11" s="87" t="s">
        <v>0</v>
      </c>
      <c r="L11" s="116"/>
      <c r="M11" s="116"/>
      <c r="N11" s="4" t="s">
        <v>2426</v>
      </c>
      <c r="O11" s="121"/>
      <c r="P11" s="116"/>
    </row>
    <row r="12" spans="1:16" x14ac:dyDescent="0.25">
      <c r="A12" s="122" t="s">
        <v>2427</v>
      </c>
      <c r="B12" s="116" t="s">
        <v>2428</v>
      </c>
      <c r="C12" s="116" t="s">
        <v>838</v>
      </c>
      <c r="D12" s="87" t="s">
        <v>23</v>
      </c>
      <c r="E12" s="87" t="s">
        <v>24</v>
      </c>
      <c r="F12" s="7" t="str">
        <f>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f>
        <v>2017-08-10_R-006_CA</v>
      </c>
      <c r="G12" s="89"/>
      <c r="H12" s="89"/>
      <c r="I12" s="68" t="str">
        <f t="shared" ref="I12:I17" si="1">IF(H12="Ø","Ø",IF(NOT(OR(H12="Ø",H12="")),"Enter Tracing Time",""))</f>
        <v/>
      </c>
      <c r="J12" s="116" t="str">
        <f>IF(AND(NOT(OR(H12="",H12="Ø")),NOT(OR(H13="",H13="Ø"))),"Needs to be Split","")</f>
        <v/>
      </c>
      <c r="K12" s="87" t="s">
        <v>1</v>
      </c>
      <c r="L12" s="116" t="str">
        <f>IF(AND(NOT(OR(H12="Ø",H12="")),J12="Split"),"In Progress",IF(AND(NOT(OR(H12="Ø",H12="")),J12="Needs to be Split"),"Waiting",IF(AND(K12="Review",K13="Review"),"Review",IF(OR(AND(K12="Review",K13="Incomplete"),AND(K12="Incomplete",K13="Review")),"Review",IF(OR(AND(K12="Untraceable",K13="Review"),AND(K12="Review",K13="Untraceable")),"Review",IF(OR(AND(K12="Review",K13="Completed"),AND(K12="Completed",K13="Review")),"Review",IF(OR(AND(K12="Other",K13="Review"),AND(K12="Review",K13="Other")),"Review",IF(OR(AND(K12="Other",K13="Incomplete"),AND(K12="Incomplete",K13="Other")),"Review",IF(OR(AND(K12="Other",K13="Untraceable"),AND(K12="Untraceable",K13="Other")),"Review",IF(OR(AND(K12="Other",K13="Completed"),AND(K12="Completed",K13="Other")),"Review",IF(AND(K12="Waiting",K13="Waiting"),"Waiting",IF(OR(AND(K12="Review",K13="Waiting"),AND(K12="Waiting",K13="Review")),"Waiting",IF(OR(AND(K12="Other",K13="Waiting"),AND(K12="Waiting",K13="Other")),"Waiting",IF(OR(AND(K12="Incomplete",K13="Waiting"),AND(K12="Waiting",K13="Incomplete")),"Waiting",IF(OR(AND(K12="Completed",K13="Waiting"),AND(K12="Waiting",K13="Completed")),"Waiting",IF(OR(K12="In Progress",K13="In Progress"),"In Progress",IF(OR(AND(K12="Completed",K13="Untraceable"),AND(K12="Untraceable",K13="Completed")),"Review",IF(OR(AND(K12="Completed",K13="Incomplete"),AND(K12="Incomplete",K13="Completed")),"Review",IF(OR(AND(K12="Incomplete",K13="Untraceable"),AND(K12="Untraceable",K13="Incomplete")),"Untraceable",IF(AND(NOT(OR(H12="Ø",H12="")),NOT(OR(H13="Ø",H13="")),J12=""),"In Progress",IF(AND(K12="Untraceable",K13="Untraceable"),"Untraceable",IF(AND(NOT(OR(H12="Ø",H12="")),NOT(OR(H13="Ø",H13="")),NOT(OR(J12="Ø",J12="",J12="Split",J12="Needs to be Split"))),"Completed",IF(AND(K12="Incomplete",K13="Incomplete"),"Incomplete",IF(AND(K12="Other",K13="Other"),"Review",IF(AND(K12="Untraceable",K13=""),"Untraceable","")))))))))))))))))))))))))</f>
        <v>Untraceable</v>
      </c>
      <c r="M12" s="116" t="str">
        <f>IF(OR(L12="Untraceable"),"Ignore",IF(OR(L12="Incomplete",L12="Completed"),"Waiting",IF(OR(L12="Waiting",L12="In Progress",L12="Review",L12="Other"),"HOLD","")))</f>
        <v>Ignore</v>
      </c>
      <c r="N12" s="4" t="s">
        <v>2429</v>
      </c>
      <c r="O12" s="121" t="str">
        <f>IF(OR(L12="Untraceable",L12="Incomplete"),"No",IF(L12="Completed","In Progress",""))</f>
        <v>No</v>
      </c>
      <c r="P12" s="116"/>
    </row>
    <row r="13" spans="1:16" x14ac:dyDescent="0.25">
      <c r="A13" s="116"/>
      <c r="B13" s="116"/>
      <c r="C13" s="116"/>
      <c r="D13" s="87" t="str">
        <f>IF(AND(NOT(A12=""),NOT(K12="Untraceable")),"???","")</f>
        <v/>
      </c>
      <c r="E13" s="87"/>
      <c r="F13" s="7" t="str">
        <f>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f>
        <v/>
      </c>
      <c r="G13" s="89"/>
      <c r="H13" s="89"/>
      <c r="I13" s="68" t="str">
        <f t="shared" si="1"/>
        <v/>
      </c>
      <c r="J13" s="116"/>
      <c r="K13" s="87" t="str">
        <f>IF(AND(NOT(OR(G13="",G13="Ø")),H13=""),"In Progress",IF(AND(NOT(OR(H13="Ø",H13="")),NOT(OR(G13="Ø",G13=""))),"Completed",IF(AND(NOT(A12=""),NOT(OR(D13="",D13="???")),G13=""),"Waiting",IF(D13="???","Waiting",""))))</f>
        <v/>
      </c>
      <c r="L13" s="116"/>
      <c r="M13" s="116"/>
      <c r="N13" s="4"/>
      <c r="O13" s="121"/>
      <c r="P13" s="116"/>
    </row>
    <row r="14" spans="1:16" x14ac:dyDescent="0.25">
      <c r="A14" s="122" t="s">
        <v>2430</v>
      </c>
      <c r="B14" s="116" t="s">
        <v>2431</v>
      </c>
      <c r="C14" s="116" t="s">
        <v>838</v>
      </c>
      <c r="D14" s="87" t="s">
        <v>23</v>
      </c>
      <c r="E14" s="87" t="s">
        <v>24</v>
      </c>
      <c r="F14" s="7" t="str">
        <f>IF(AND(D14="Amina",OR(E14="Manual",E14="Assisted Manual")),A14&amp;"_AZ",IF(AND(D14="Amina",OR(E14="De-Novo Merge",E14="Assisted Merge")),A14&amp;"_SA_AZ",IF(AND(D14="Mashtura",OR(E14="Manual",E14="Assisted Manual")),A14&amp;"_MH",IF(AND(D14="Mashtura",OR(E14="De-Novo Merge",E14="Assisted Merge")),A14&amp;"_SA_MH",IF(AND(D14="Perry",OR(E14="Manual",E14="Assisted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f>
        <v>2017-08-10_R-007_CA</v>
      </c>
      <c r="G14" s="89"/>
      <c r="H14" s="89"/>
      <c r="I14" s="68" t="str">
        <f t="shared" si="1"/>
        <v/>
      </c>
      <c r="J14" s="116" t="str">
        <f>IF(AND(NOT(OR(H14="",H14="Ø")),NOT(OR(H15="",H15="Ø"))),"Needs to be Split","")</f>
        <v/>
      </c>
      <c r="K14" s="87" t="s">
        <v>1</v>
      </c>
      <c r="L14" s="116" t="str">
        <f>IF(AND(NOT(OR(H14="Ø",H14="")),J14="Split"),"In Progress",IF(AND(NOT(OR(H14="Ø",H14="")),J14="Needs to be Split"),"Waiting",IF(AND(K14="Review",K15="Review"),"Review",IF(OR(AND(K14="Review",K15="Incomplete"),AND(K14="Incomplete",K15="Review")),"Review",IF(OR(AND(K14="Untraceable",K15="Review"),AND(K14="Review",K15="Untraceable")),"Review",IF(OR(AND(K14="Review",K15="Completed"),AND(K14="Completed",K15="Review")),"Review",IF(OR(AND(K14="Other",K15="Review"),AND(K14="Review",K15="Other")),"Review",IF(OR(AND(K14="Other",K15="Incomplete"),AND(K14="Incomplete",K15="Other")),"Review",IF(OR(AND(K14="Other",K15="Untraceable"),AND(K14="Untraceable",K15="Other")),"Review",IF(OR(AND(K14="Other",K15="Completed"),AND(K14="Completed",K15="Other")),"Review",IF(AND(K14="Waiting",K15="Waiting"),"Waiting",IF(OR(AND(K14="Review",K15="Waiting"),AND(K14="Waiting",K15="Review")),"Waiting",IF(OR(AND(K14="Other",K15="Waiting"),AND(K14="Waiting",K15="Other")),"Waiting",IF(OR(AND(K14="Incomplete",K15="Waiting"),AND(K14="Waiting",K15="Incomplete")),"Waiting",IF(OR(AND(K14="Completed",K15="Waiting"),AND(K14="Waiting",K15="Completed")),"Waiting",IF(OR(K14="In Progress",K15="In Progress"),"In Progress",IF(OR(AND(K14="Completed",K15="Untraceable"),AND(K14="Untraceable",K15="Completed")),"Review",IF(OR(AND(K14="Completed",K15="Incomplete"),AND(K14="Incomplete",K15="Completed")),"Review",IF(OR(AND(K14="Incomplete",K15="Untraceable"),AND(K14="Untraceable",K15="Incomplete")),"Untraceable",IF(AND(NOT(OR(H14="Ø",H14="")),NOT(OR(H15="Ø",H15="")),J14=""),"In Progress",IF(AND(K14="Untraceable",K15="Untraceable"),"Untraceable",IF(AND(NOT(OR(H14="Ø",H14="")),NOT(OR(H15="Ø",H15="")),NOT(OR(J14="Ø",J14="",J14="Split",J14="Needs to be Split"))),"Completed",IF(AND(K14="Incomplete",K15="Incomplete"),"Incomplete",IF(AND(K14="Other",K15="Other"),"Review",IF(AND(K14="Untraceable",K15=""),"Untraceable","")))))))))))))))))))))))))</f>
        <v>Untraceable</v>
      </c>
      <c r="M14" s="116" t="str">
        <f>IF(OR(L14="Untraceable"),"Ignore",IF(OR(L14="Incomplete",L14="Completed"),"Waiting",IF(OR(L14="Waiting",L14="In Progress",L14="Review",L14="Other"),"HOLD","")))</f>
        <v>Ignore</v>
      </c>
      <c r="N14" s="4"/>
      <c r="O14" s="121" t="str">
        <f>IF(OR(L14="Untraceable",L14="Incomplete"),"No",IF(L14="Completed","In Progress",""))</f>
        <v>No</v>
      </c>
      <c r="P14" s="116"/>
    </row>
    <row r="15" spans="1:16" x14ac:dyDescent="0.25">
      <c r="A15" s="116"/>
      <c r="B15" s="116"/>
      <c r="C15" s="116"/>
      <c r="D15" s="87" t="str">
        <f>IF(AND(NOT(A14=""),NOT(K14="Untraceable")),"???","")</f>
        <v/>
      </c>
      <c r="E15" s="87"/>
      <c r="F15" s="7" t="str">
        <f>IF(AND(D15="Amina",OR(E15="Manual",E15="Assisted Manual")),A14&amp;"_AZ",IF(AND(D15="Amina",OR(E15="De-Novo Merge",E15="Assisted Merge")),A14&amp;"_SA_AZ",IF(AND(D15="Mashtura",OR(E15="Manual",E15="Assisted Manual")),A14&amp;"_MH",IF(AND(D15="Mashtura",OR(E15="De-Novo Merge",E15="Assisted Merge")),A14&amp;"_SA_MH",IF(AND(D15="Perry",OR(E15="Manual",E15="Assisted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f>
        <v/>
      </c>
      <c r="G15" s="89"/>
      <c r="H15" s="89"/>
      <c r="I15" s="68" t="str">
        <f t="shared" si="1"/>
        <v/>
      </c>
      <c r="J15" s="116"/>
      <c r="K15" s="87"/>
      <c r="L15" s="116"/>
      <c r="M15" s="116"/>
      <c r="N15" s="4"/>
      <c r="O15" s="121"/>
      <c r="P15" s="116"/>
    </row>
    <row r="16" spans="1:16" x14ac:dyDescent="0.25">
      <c r="A16" s="122" t="s">
        <v>2432</v>
      </c>
      <c r="B16" s="116" t="s">
        <v>2433</v>
      </c>
      <c r="C16" s="116" t="s">
        <v>838</v>
      </c>
      <c r="D16" s="87" t="s">
        <v>23</v>
      </c>
      <c r="E16" s="87" t="s">
        <v>24</v>
      </c>
      <c r="F16" s="7" t="str">
        <f>IF(AND(D16="Amina",OR(E16="Manual",E16="Assisted Manual")),A16&amp;"_AZ",IF(AND(D16="Amina",OR(E16="De-Novo Merge",E16="Assisted Merge")),A16&amp;"_SA_AZ",IF(AND(D16="Mashtura",OR(E16="Manual",E16="Assisted Manual")),A16&amp;"_MH",IF(AND(D16="Mashtura",OR(E16="De-Novo Merge",E16="Assisted Merge")),A16&amp;"_SA_MH",IF(AND(D16="Perry",OR(E16="Manual",E16="Assisted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f>
        <v>2017-08-10_R-008_CA</v>
      </c>
      <c r="G16" s="89"/>
      <c r="H16" s="89"/>
      <c r="I16" s="68" t="str">
        <f t="shared" si="1"/>
        <v/>
      </c>
      <c r="J16" s="116" t="str">
        <f>IF(AND(NOT(OR(H16="",H16="Ø")),NOT(OR(H17="",H17="Ø"))),"Needs to be Split","")</f>
        <v/>
      </c>
      <c r="K16" s="87" t="s">
        <v>1</v>
      </c>
      <c r="L16" s="116" t="str">
        <f>IF(AND(NOT(OR(H16="Ø",H16="")),J16="Split"),"In Progress",IF(AND(NOT(OR(H16="Ø",H16="")),J16="Needs to be Split"),"Waiting",IF(AND(K16="Review",K17="Review"),"Review",IF(OR(AND(K16="Review",K17="Incomplete"),AND(K16="Incomplete",K17="Review")),"Review",IF(OR(AND(K16="Untraceable",K17="Review"),AND(K16="Review",K17="Untraceable")),"Review",IF(OR(AND(K16="Review",K17="Completed"),AND(K16="Completed",K17="Review")),"Review",IF(OR(AND(K16="Other",K17="Review"),AND(K16="Review",K17="Other")),"Review",IF(OR(AND(K16="Other",K17="Incomplete"),AND(K16="Incomplete",K17="Other")),"Review",IF(OR(AND(K16="Other",K17="Untraceable"),AND(K16="Untraceable",K17="Other")),"Review",IF(OR(AND(K16="Other",K17="Completed"),AND(K16="Completed",K17="Other")),"Review",IF(AND(K16="Waiting",K17="Waiting"),"Waiting",IF(OR(AND(K16="Review",K17="Waiting"),AND(K16="Waiting",K17="Review")),"Waiting",IF(OR(AND(K16="Other",K17="Waiting"),AND(K16="Waiting",K17="Other")),"Waiting",IF(OR(AND(K16="Incomplete",K17="Waiting"),AND(K16="Waiting",K17="Incomplete")),"Waiting",IF(OR(AND(K16="Completed",K17="Waiting"),AND(K16="Waiting",K17="Completed")),"Waiting",IF(OR(K16="In Progress",K17="In Progress"),"In Progress",IF(OR(AND(K16="Completed",K17="Untraceable"),AND(K16="Untraceable",K17="Completed")),"Review",IF(OR(AND(K16="Completed",K17="Incomplete"),AND(K16="Incomplete",K17="Completed")),"Review",IF(OR(AND(K16="Incomplete",K17="Untraceable"),AND(K16="Untraceable",K17="Incomplete")),"Untraceable",IF(AND(NOT(OR(H16="Ø",H16="")),NOT(OR(H17="Ø",H17="")),J16=""),"In Progress",IF(AND(K16="Untraceable",K17="Untraceable"),"Untraceable",IF(AND(NOT(OR(H16="Ø",H16="")),NOT(OR(H17="Ø",H17="")),NOT(OR(J16="Ø",J16="",J16="Split",J16="Needs to be Split"))),"Completed",IF(AND(K16="Incomplete",K17="Incomplete"),"Incomplete",IF(AND(K16="Other",K17="Other"),"Review",IF(AND(K16="Untraceable",K17=""),"Untraceable","")))))))))))))))))))))))))</f>
        <v>Untraceable</v>
      </c>
      <c r="M16" s="116" t="str">
        <f>IF(OR(L16="Untraceable"),"Ignore",IF(OR(L16="Incomplete",L16="Completed"),"Waiting",IF(OR(L16="Waiting",L16="In Progress",L16="Review",L16="Other"),"HOLD","")))</f>
        <v>Ignore</v>
      </c>
      <c r="N16" s="4"/>
      <c r="O16" s="121" t="str">
        <f>IF(OR(L16="Untraceable",L16="Incomplete"),"No",IF(L16="Completed","In Progress",""))</f>
        <v>No</v>
      </c>
      <c r="P16" s="116"/>
    </row>
    <row r="17" spans="1:16" x14ac:dyDescent="0.25">
      <c r="A17" s="116"/>
      <c r="B17" s="116"/>
      <c r="C17" s="116"/>
      <c r="D17" s="87" t="str">
        <f>IF(AND(NOT(A16=""),NOT(K16="Untraceable")),"???","")</f>
        <v/>
      </c>
      <c r="E17" s="87"/>
      <c r="F17" s="7" t="str">
        <f>IF(AND(D17="Amina",OR(E17="Manual",E17="Assisted Manual")),A16&amp;"_AZ",IF(AND(D17="Amina",OR(E17="De-Novo Merge",E17="Assisted Merge")),A16&amp;"_SA_AZ",IF(AND(D17="Mashtura",OR(E17="Manual",E17="Assisted Manual")),A16&amp;"_MH",IF(AND(D17="Mashtura",OR(E17="De-Novo Merge",E17="Assisted Merge")),A16&amp;"_SA_MH",IF(AND(D17="Perry",OR(E17="Manual",E17="Assisted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f>
        <v/>
      </c>
      <c r="G17" s="89"/>
      <c r="H17" s="89"/>
      <c r="I17" s="68" t="str">
        <f t="shared" si="1"/>
        <v/>
      </c>
      <c r="J17" s="116"/>
      <c r="K17" s="87" t="str">
        <f>IF(AND(NOT(OR(G17="",G17="Ø")),H17=""),"In Progress",IF(AND(NOT(OR(H17="Ø",H17="")),NOT(OR(G17="Ø",G17=""))),"Completed",IF(AND(NOT(A16=""),NOT(OR(D17="",D17="???")),G17=""),"Waiting",IF(D17="???","Waiting",""))))</f>
        <v/>
      </c>
      <c r="L17" s="116"/>
      <c r="M17" s="116"/>
      <c r="N17" s="4"/>
      <c r="O17" s="121"/>
      <c r="P17" s="116"/>
    </row>
    <row r="18" spans="1:16" x14ac:dyDescent="0.25">
      <c r="A18" s="122" t="s">
        <v>2434</v>
      </c>
      <c r="B18" s="116" t="s">
        <v>2435</v>
      </c>
      <c r="C18" s="116" t="s">
        <v>791</v>
      </c>
      <c r="D18" s="87" t="s">
        <v>23</v>
      </c>
      <c r="E18" s="87" t="s">
        <v>24</v>
      </c>
      <c r="F18" s="7" t="str">
        <f>IF(AND(D18="Amina",OR(E18="Manual",E18="Assisted Manual")),A18&amp;"_AZ",IF(AND(D18="Amina",OR(E18="De-Novo Merge",E18="Assisted Merge")),A18&amp;"_SA_AZ",IF(AND(D18="Mashtura",OR(E18="Manual",E18="Assisted Manual")),A18&amp;"_MH",IF(AND(D18="Mashtura",OR(E18="De-Novo Merge",E18="Assisted Merge")),A18&amp;"_SA_MH",IF(AND(D18="Perry",OR(E18="Manual",E18="Assisted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f>
        <v>2017-08-10_R-009_CA</v>
      </c>
      <c r="G18" s="89">
        <v>42993</v>
      </c>
      <c r="H18" s="89">
        <v>42993</v>
      </c>
      <c r="I18" s="68" t="s">
        <v>2436</v>
      </c>
      <c r="J18" s="118">
        <v>42996</v>
      </c>
      <c r="K18" s="87" t="str">
        <f>IF(AND(NOT(OR(G18="",G18="Ø")),H18=""),"In Progress",IF(AND(NOT(OR(H18="Ø",H18="")),NOT(OR(G18="Ø",G18=""))),"Completed",IF(AND(NOT(A18=""),NOT(OR(D18="",D18="???")),G18=""),"Waiting",IF(D18="???","Waiting",""))))</f>
        <v>Completed</v>
      </c>
      <c r="L18" s="116" t="str">
        <f>IF(AND(NOT(OR(H18="Ø",H18="")),J18="Split"),"In Progress",IF(AND(NOT(OR(H18="Ø",H18="")),J18="Needs to be Split"),"Waiting",IF(AND(K18="Review",K19="Review"),"Review",IF(OR(AND(K18="Review",K19="Incomplete"),AND(K18="Incomplete",K19="Review")),"Review",IF(OR(AND(K18="Untraceable",K19="Review"),AND(K18="Review",K19="Untraceable")),"Review",IF(OR(AND(K18="Review",K19="Completed"),AND(K18="Completed",K19="Review")),"Review",IF(OR(AND(K18="Other",K19="Review"),AND(K18="Review",K19="Other")),"Review",IF(OR(AND(K18="Other",K19="Incomplete"),AND(K18="Incomplete",K19="Other")),"Review",IF(OR(AND(K18="Other",K19="Untraceable"),AND(K18="Untraceable",K19="Other")),"Review",IF(OR(AND(K18="Other",K19="Completed"),AND(K18="Completed",K19="Other")),"Review",IF(AND(K18="Waiting",K19="Waiting"),"Waiting",IF(OR(AND(K18="Review",K19="Waiting"),AND(K18="Waiting",K19="Review")),"Waiting",IF(OR(AND(K18="Other",K19="Waiting"),AND(K18="Waiting",K19="Other")),"Waiting",IF(OR(AND(K18="Incomplete",K19="Waiting"),AND(K18="Waiting",K19="Incomplete")),"Waiting",IF(OR(AND(K18="Completed",K19="Waiting"),AND(K18="Waiting",K19="Completed")),"Waiting",IF(OR(K18="In Progress",K19="In Progress"),"In Progress",IF(OR(AND(K18="Completed",K19="Untraceable"),AND(K18="Untraceable",K19="Completed")),"Review",IF(OR(AND(K18="Completed",K19="Incomplete"),AND(K18="Incomplete",K19="Completed")),"Review",IF(OR(AND(K18="Incomplete",K19="Untraceable"),AND(K18="Untraceable",K19="Incomplete")),"Untraceable",IF(AND(NOT(OR(H18="Ø",H18="")),NOT(OR(H19="Ø",H19="")),J18=""),"In Progress",IF(AND(K18="Untraceable",K19="Untraceable"),"Untraceable",IF(AND(NOT(OR(H18="Ø",H18="")),NOT(OR(H19="Ø",H19="")),NOT(OR(J18="Ø",J18="",J18="Split",J18="Needs to be Split"))),"Completed",IF(AND(K18="Incomplete",K19="Incomplete"),"Incomplete",IF(AND(K18="Other",K19="Other"),"Review",IF(AND(K18="Untraceable",K19=""),"Untraceable","")))))))))))))))))))))))))</f>
        <v>Completed</v>
      </c>
      <c r="M18" s="116" t="s">
        <v>0</v>
      </c>
      <c r="N18" s="4" t="s">
        <v>2437</v>
      </c>
      <c r="O18" s="121" t="s">
        <v>25</v>
      </c>
      <c r="P18" s="116" t="s">
        <v>2438</v>
      </c>
    </row>
    <row r="19" spans="1:16" x14ac:dyDescent="0.25">
      <c r="A19" s="116"/>
      <c r="B19" s="116"/>
      <c r="C19" s="116"/>
      <c r="D19" s="87" t="s">
        <v>27</v>
      </c>
      <c r="E19" s="87" t="s">
        <v>1512</v>
      </c>
      <c r="F19" s="7" t="str">
        <f>IF(AND(D19="Amina",OR(E19="Manual",E19="Assisted Manual")),A18&amp;"_AZ",IF(AND(D19="Amina",OR(E19="De-Novo Merge",E19="Assisted Merge")),A18&amp;"_SA_AZ",IF(AND(D19="Mashtura",OR(E19="Manual",E19="Assisted Manual")),A18&amp;"_MH",IF(AND(D19="Mashtura",OR(E19="De-Novo Merge",E19="Assisted Merge")),A18&amp;"_SA_MH",IF(AND(D19="Perry",OR(E19="Manual",E19="Assisted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f>
        <v>2017-08-10_R-009_GB</v>
      </c>
      <c r="G19" s="89">
        <v>42996</v>
      </c>
      <c r="H19" s="89">
        <v>42996</v>
      </c>
      <c r="I19" s="68" t="s">
        <v>2439</v>
      </c>
      <c r="J19" s="116"/>
      <c r="K19" s="87" t="str">
        <f>IF(AND(NOT(OR(G19="",G19="Ø")),H19=""),"In Progress",IF(AND(NOT(OR(H19="Ø",H19="")),NOT(OR(G19="Ø",G19=""))),"Completed",IF(AND(NOT(A18=""),NOT(OR(D19="",D19="???")),G19=""),"Waiting",IF(D19="???","Waiting",""))))</f>
        <v>Completed</v>
      </c>
      <c r="L19" s="116"/>
      <c r="M19" s="116"/>
      <c r="N19" s="4" t="s">
        <v>2440</v>
      </c>
      <c r="O19" s="121"/>
      <c r="P19" s="116"/>
    </row>
    <row r="20" spans="1:16" x14ac:dyDescent="0.25">
      <c r="A20" s="122" t="s">
        <v>2441</v>
      </c>
      <c r="B20" s="116" t="s">
        <v>2442</v>
      </c>
      <c r="C20" s="116" t="s">
        <v>791</v>
      </c>
      <c r="D20" s="87" t="s">
        <v>23</v>
      </c>
      <c r="E20" s="87" t="s">
        <v>24</v>
      </c>
      <c r="F20" s="7" t="str">
        <f>IF(AND(D20="Amina",OR(E20="Manual",E20="Assisted Manual")),A20&amp;"_AZ",IF(AND(D20="Amina",OR(E20="De-Novo Merge",E20="Assisted Merge")),A20&amp;"_SA_AZ",IF(AND(D20="Mashtura",OR(E20="Manual",E20="Assisted Manual")),A20&amp;"_MH",IF(AND(D20="Mashtura",OR(E20="De-Novo Merge",E20="Assisted Merge")),A20&amp;"_SA_MH",IF(AND(D20="Perry",OR(E20="Manual",E20="Assisted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f>
        <v>2017-08-10_R-010_CA</v>
      </c>
      <c r="G20" s="89">
        <v>42993</v>
      </c>
      <c r="H20" s="89">
        <v>42993</v>
      </c>
      <c r="I20" s="68" t="s">
        <v>2443</v>
      </c>
      <c r="J20" s="118">
        <v>42996</v>
      </c>
      <c r="K20" s="87" t="str">
        <f>IF(AND(NOT(OR(G20="",G20="Ø")),H20=""),"In Progress",IF(AND(NOT(OR(H20="Ø",H20="")),NOT(OR(G20="Ø",G20=""))),"Completed",IF(AND(NOT(A20=""),NOT(OR(D20="",D20="???")),G20=""),"Waiting",IF(D20="???","Waiting",""))))</f>
        <v>Completed</v>
      </c>
      <c r="L20" s="116" t="str">
        <f>IF(AND(NOT(OR(H20="Ø",H20="")),J20="Split"),"In Progress",IF(AND(NOT(OR(H20="Ø",H20="")),J20="Needs to be Split"),"Waiting",IF(AND(K20="Review",K21="Review"),"Review",IF(OR(AND(K20="Review",K21="Incomplete"),AND(K20="Incomplete",K21="Review")),"Review",IF(OR(AND(K20="Untraceable",K21="Review"),AND(K20="Review",K21="Untraceable")),"Review",IF(OR(AND(K20="Review",K21="Completed"),AND(K20="Completed",K21="Review")),"Review",IF(OR(AND(K20="Other",K21="Review"),AND(K20="Review",K21="Other")),"Review",IF(OR(AND(K20="Other",K21="Incomplete"),AND(K20="Incomplete",K21="Other")),"Review",IF(OR(AND(K20="Other",K21="Untraceable"),AND(K20="Untraceable",K21="Other")),"Review",IF(OR(AND(K20="Other",K21="Completed"),AND(K20="Completed",K21="Other")),"Review",IF(AND(K20="Waiting",K21="Waiting"),"Waiting",IF(OR(AND(K20="Review",K21="Waiting"),AND(K20="Waiting",K21="Review")),"Waiting",IF(OR(AND(K20="Other",K21="Waiting"),AND(K20="Waiting",K21="Other")),"Waiting",IF(OR(AND(K20="Incomplete",K21="Waiting"),AND(K20="Waiting",K21="Incomplete")),"Waiting",IF(OR(AND(K20="Completed",K21="Waiting"),AND(K20="Waiting",K21="Completed")),"Waiting",IF(OR(K20="In Progress",K21="In Progress"),"In Progress",IF(OR(AND(K20="Completed",K21="Untraceable"),AND(K20="Untraceable",K21="Completed")),"Review",IF(OR(AND(K20="Completed",K21="Incomplete"),AND(K20="Incomplete",K21="Completed")),"Review",IF(OR(AND(K20="Incomplete",K21="Untraceable"),AND(K20="Untraceable",K21="Incomplete")),"Untraceable",IF(AND(NOT(OR(H20="Ø",H20="")),NOT(OR(H21="Ø",H21="")),J20=""),"In Progress",IF(AND(K20="Untraceable",K21="Untraceable"),"Untraceable",IF(AND(NOT(OR(H20="Ø",H20="")),NOT(OR(H21="Ø",H21="")),NOT(OR(J20="Ø",J20="",J20="Split",J20="Needs to be Split"))),"Completed",IF(AND(K20="Incomplete",K21="Incomplete"),"Incomplete",IF(AND(K20="Other",K21="Other"),"Review",IF(AND(K20="Untraceable",K21=""),"Untraceable","")))))))))))))))))))))))))</f>
        <v>Completed</v>
      </c>
      <c r="M20" s="116" t="s">
        <v>0</v>
      </c>
      <c r="N20" s="4" t="s">
        <v>2444</v>
      </c>
      <c r="O20" s="121" t="s">
        <v>25</v>
      </c>
      <c r="P20" s="116" t="s">
        <v>2445</v>
      </c>
    </row>
    <row r="21" spans="1:16" x14ac:dyDescent="0.25">
      <c r="A21" s="116"/>
      <c r="B21" s="116"/>
      <c r="C21" s="116"/>
      <c r="D21" s="87" t="s">
        <v>32</v>
      </c>
      <c r="E21" s="87" t="s">
        <v>24</v>
      </c>
      <c r="F21" s="7" t="str">
        <f>IF(AND(D21="Amina",OR(E21="Manual",E21="Assisted Manual")),A20&amp;"_AZ",IF(AND(D21="Amina",OR(E21="De-Novo Merge",E21="Assisted Merge")),A20&amp;"_SA_AZ",IF(AND(D21="Mashtura",OR(E21="Manual",E21="Assisted Manual")),A20&amp;"_MH",IF(AND(D21="Mashtura",OR(E21="De-Novo Merge",E21="Assisted Merge")),A20&amp;"_SA_MH",IF(AND(D21="Perry",OR(E21="Manual",E21="Assisted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f>
        <v>2017-08-10_R-010_AZ</v>
      </c>
      <c r="G21" s="89">
        <v>42996</v>
      </c>
      <c r="H21" s="89">
        <v>42996</v>
      </c>
      <c r="I21" s="68" t="s">
        <v>2443</v>
      </c>
      <c r="J21" s="116"/>
      <c r="K21" s="87" t="str">
        <f>IF(AND(NOT(OR(G21="",G21="Ø")),H21=""),"In Progress",IF(AND(NOT(OR(H21="Ø",H21="")),NOT(OR(G21="Ø",G21=""))),"Completed",IF(AND(NOT(A20=""),NOT(OR(D21="",D21="???")),G21=""),"Waiting",IF(D21="???","Waiting",""))))</f>
        <v>Completed</v>
      </c>
      <c r="L21" s="116"/>
      <c r="M21" s="116"/>
      <c r="N21" s="4"/>
      <c r="O21" s="121"/>
      <c r="P21" s="116"/>
    </row>
    <row r="22" spans="1:16" x14ac:dyDescent="0.25">
      <c r="A22" s="122" t="s">
        <v>2446</v>
      </c>
      <c r="B22" s="116" t="s">
        <v>2447</v>
      </c>
      <c r="C22" s="116" t="s">
        <v>791</v>
      </c>
      <c r="D22" s="87" t="s">
        <v>23</v>
      </c>
      <c r="E22" s="87" t="s">
        <v>24</v>
      </c>
      <c r="F22" s="7" t="str">
        <f>IF(AND(D22="Amina",OR(E22="Manual",E22="Assisted Manual")),A22&amp;"_AZ",IF(AND(D22="Amina",OR(E22="De-Novo Merge",E22="Assisted Merge")),A22&amp;"_SA_AZ",IF(AND(D22="Mashtura",OR(E22="Manual",E22="Assisted Manual")),A22&amp;"_MH",IF(AND(D22="Mashtura",OR(E22="De-Novo Merge",E22="Assisted Merge")),A22&amp;"_SA_MH",IF(AND(D22="Perry",OR(E22="Manual",E22="Assisted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f>
        <v>2017-08-10_R-011_CA</v>
      </c>
      <c r="G22" s="89">
        <v>42993</v>
      </c>
      <c r="H22" s="89">
        <v>42998</v>
      </c>
      <c r="I22" s="68" t="s">
        <v>2448</v>
      </c>
      <c r="J22" s="118">
        <v>43018</v>
      </c>
      <c r="K22" s="87" t="str">
        <f>IF(AND(NOT(OR(G22="",G22="Ø")),H22=""),"In Progress",IF(AND(NOT(OR(H22="Ø",H22="")),NOT(OR(G22="Ø",G22=""))),"Completed",IF(AND(NOT(A22=""),NOT(OR(D22="",D22="???")),G22=""),"Waiting",IF(D22="???","Waiting",""))))</f>
        <v>Completed</v>
      </c>
      <c r="L22" s="116" t="str">
        <f>IF(AND(NOT(OR(H22="Ø",H22="")),J22="Split"),"In Progress",IF(AND(NOT(OR(H22="Ø",H22="")),J22="Needs to be Split"),"Waiting",IF(AND(K22="Review",K23="Review"),"Review",IF(OR(AND(K22="Review",K23="Incomplete"),AND(K22="Incomplete",K23="Review")),"Review",IF(OR(AND(K22="Untraceable",K23="Review"),AND(K22="Review",K23="Untraceable")),"Review",IF(OR(AND(K22="Review",K23="Completed"),AND(K22="Completed",K23="Review")),"Review",IF(OR(AND(K22="Other",K23="Review"),AND(K22="Review",K23="Other")),"Review",IF(OR(AND(K22="Other",K23="Incomplete"),AND(K22="Incomplete",K23="Other")),"Review",IF(OR(AND(K22="Other",K23="Untraceable"),AND(K22="Untraceable",K23="Other")),"Review",IF(OR(AND(K22="Other",K23="Completed"),AND(K22="Completed",K23="Other")),"Review",IF(AND(K22="Waiting",K23="Waiting"),"Waiting",IF(OR(AND(K22="Review",K23="Waiting"),AND(K22="Waiting",K23="Review")),"Waiting",IF(OR(AND(K22="Other",K23="Waiting"),AND(K22="Waiting",K23="Other")),"Waiting",IF(OR(AND(K22="Incomplete",K23="Waiting"),AND(K22="Waiting",K23="Incomplete")),"Waiting",IF(OR(AND(K22="Completed",K23="Waiting"),AND(K22="Waiting",K23="Completed")),"Waiting",IF(OR(K22="In Progress",K23="In Progress"),"In Progress",IF(OR(AND(K22="Completed",K23="Untraceable"),AND(K22="Untraceable",K23="Completed")),"Review",IF(OR(AND(K22="Completed",K23="Incomplete"),AND(K22="Incomplete",K23="Completed")),"Review",IF(OR(AND(K22="Incomplete",K23="Untraceable"),AND(K22="Untraceable",K23="Incomplete")),"Untraceable",IF(AND(NOT(OR(H22="Ø",H22="")),NOT(OR(H23="Ø",H23="")),J22=""),"In Progress",IF(AND(K22="Untraceable",K23="Untraceable"),"Untraceable",IF(AND(NOT(OR(H22="Ø",H22="")),NOT(OR(H23="Ø",H23="")),NOT(OR(J22="Ø",J22="",J22="Split",J22="Needs to be Split"))),"Completed",IF(AND(K22="Incomplete",K23="Incomplete"),"Incomplete",IF(AND(K22="Other",K23="Other"),"Review",IF(AND(K22="Untraceable",K23=""),"Untraceable","")))))))))))))))))))))))))</f>
        <v>Completed</v>
      </c>
      <c r="M22" s="116" t="s">
        <v>0</v>
      </c>
      <c r="N22" s="4"/>
      <c r="O22" s="121" t="s">
        <v>25</v>
      </c>
      <c r="P22" s="116" t="s">
        <v>2449</v>
      </c>
    </row>
    <row r="23" spans="1:16" x14ac:dyDescent="0.25">
      <c r="A23" s="116"/>
      <c r="B23" s="116"/>
      <c r="C23" s="116"/>
      <c r="D23" s="87" t="s">
        <v>113</v>
      </c>
      <c r="E23" s="87" t="s">
        <v>1379</v>
      </c>
      <c r="F23" s="7" t="str">
        <f>IF(AND(D23="Amina",OR(E23="Manual",E23="Assisted Manual")),A22&amp;"_AZ",IF(AND(D23="Amina",OR(E23="De-Novo Merge",E23="Assisted Merge")),A22&amp;"_SA_AZ",IF(AND(D23="Mashtura",OR(E23="Manual",E23="Assisted Manual")),A22&amp;"_MH",IF(AND(D23="Mashtura",OR(E23="De-Novo Merge",E23="Assisted Merge")),A22&amp;"_SA_MH",IF(AND(D23="Perry",OR(E23="Manual",E23="Assisted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f>
        <v>2017-08-10_R-011_SA_DR</v>
      </c>
      <c r="G23" s="89">
        <v>42999</v>
      </c>
      <c r="H23" s="89">
        <v>43003</v>
      </c>
      <c r="I23" s="68" t="s">
        <v>2422</v>
      </c>
      <c r="J23" s="116"/>
      <c r="K23" s="87" t="str">
        <f>IF(AND(NOT(OR(G23="",G23="Ø")),H23=""),"In Progress",IF(AND(NOT(OR(H23="Ø",H23="")),NOT(OR(G23="Ø",G23=""))),"Completed",IF(AND(NOT(A22=""),NOT(OR(D23="",D23="???")),G23=""),"Waiting",IF(D23="???","Waiting",""))))</f>
        <v>Completed</v>
      </c>
      <c r="L23" s="116"/>
      <c r="M23" s="116"/>
      <c r="N23" s="4"/>
      <c r="O23" s="121"/>
      <c r="P23" s="116"/>
    </row>
    <row r="24" spans="1:16" x14ac:dyDescent="0.25">
      <c r="A24" s="122" t="s">
        <v>2450</v>
      </c>
      <c r="B24" s="116" t="s">
        <v>2451</v>
      </c>
      <c r="C24" s="116"/>
      <c r="D24" s="87" t="s">
        <v>32</v>
      </c>
      <c r="E24" s="87" t="s">
        <v>24</v>
      </c>
      <c r="F24" s="7" t="str">
        <f>IF(AND(D24="Amina",OR(E24="Manual",E24="Assisted Manual")),A24&amp;"_AZ",IF(AND(D24="Amina",OR(E24="De-Novo Merge",E24="Assisted Merge")),A24&amp;"_SA_AZ",IF(AND(D24="Mashtura",OR(E24="Manual",E24="Assisted Manual")),A24&amp;"_MH",IF(AND(D24="Mashtura",OR(E24="De-Novo Merge",E24="Assisted Merge")),A24&amp;"_SA_MH",IF(AND(D24="Perry",OR(E24="Manual",E24="Assisted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f>
        <v>2017-08-10_R-012_AZ</v>
      </c>
      <c r="G24" s="89">
        <v>42996</v>
      </c>
      <c r="H24" s="89" t="s">
        <v>51</v>
      </c>
      <c r="I24" s="68" t="str">
        <f>IF(H24="Ø","Ø",IF(NOT(OR(H24="Ø",H24="")),"Enter Tracing Time",""))</f>
        <v>Ø</v>
      </c>
      <c r="J24" s="116" t="str">
        <f>IF(AND(NOT(OR(H24="",H24="Ø")),NOT(OR(H25="",H25="Ø"))),"Needs to be Split","")</f>
        <v/>
      </c>
      <c r="K24" s="87" t="s">
        <v>2</v>
      </c>
      <c r="L24" s="116" t="s">
        <v>2</v>
      </c>
      <c r="M24" s="116" t="s">
        <v>190</v>
      </c>
      <c r="N24" s="4" t="s">
        <v>2452</v>
      </c>
      <c r="O24" s="121" t="str">
        <f>IF(OR(L24="Untraceable",L24="Incomplete"),"No",IF(L24="Completed","In Progress",""))</f>
        <v>No</v>
      </c>
      <c r="P24" s="116"/>
    </row>
    <row r="25" spans="1:16" x14ac:dyDescent="0.25">
      <c r="A25" s="116"/>
      <c r="B25" s="116"/>
      <c r="C25" s="116"/>
      <c r="D25" s="87"/>
      <c r="E25" s="87"/>
      <c r="F25" s="7" t="str">
        <f>IF(AND(D25="Amina",OR(E25="Manual",E25="Assisted Manual")),A24&amp;"_AZ",IF(AND(D25="Amina",OR(E25="De-Novo Merge",E25="Assisted Merge")),A24&amp;"_SA_AZ",IF(AND(D25="Mashtura",OR(E25="Manual",E25="Assisted Manual")),A24&amp;"_MH",IF(AND(D25="Mashtura",OR(E25="De-Novo Merge",E25="Assisted Merge")),A24&amp;"_SA_MH",IF(AND(D25="Perry",OR(E25="Manual",E25="Assisted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f>
        <v/>
      </c>
      <c r="G25" s="89"/>
      <c r="H25" s="89"/>
      <c r="I25" s="68" t="str">
        <f>IF(H25="Ø","Ø",IF(NOT(OR(H25="Ø",H25="")),"Enter Tracing Time",""))</f>
        <v/>
      </c>
      <c r="J25" s="116"/>
      <c r="K25" s="87" t="str">
        <f>IF(AND(NOT(OR(G25="",G25="Ø")),H25=""),"In Progress",IF(AND(NOT(OR(H25="Ø",H25="")),NOT(OR(G25="Ø",G25=""))),"Completed",IF(AND(NOT(A24=""),NOT(OR(D25="",D25="???")),G25=""),"Waiting",IF(D25="???","Waiting",""))))</f>
        <v/>
      </c>
      <c r="L25" s="116"/>
      <c r="M25" s="116"/>
      <c r="N25" s="4"/>
      <c r="O25" s="121"/>
      <c r="P25" s="116"/>
    </row>
    <row r="26" spans="1:16" x14ac:dyDescent="0.25">
      <c r="A26" s="122" t="s">
        <v>2453</v>
      </c>
      <c r="B26" s="116" t="s">
        <v>2454</v>
      </c>
      <c r="C26" s="116"/>
      <c r="D26" s="87" t="s">
        <v>32</v>
      </c>
      <c r="E26" s="87" t="s">
        <v>24</v>
      </c>
      <c r="F26" s="7" t="str">
        <f>IF(AND(D26="Amina",OR(E26="Manual",E26="Assisted Manual")),A26&amp;"_AZ",IF(AND(D26="Amina",OR(E26="De-Novo Merge",E26="Assisted Merge")),A26&amp;"_SA_AZ",IF(AND(D26="Mashtura",OR(E26="Manual",E26="Assisted Manual")),A26&amp;"_MH",IF(AND(D26="Mashtura",OR(E26="De-Novo Merge",E26="Assisted Merge")),A26&amp;"_SA_MH",IF(AND(D26="Perry",OR(E26="Manual",E26="Assisted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f>
        <v>2017-08-10_R-013_AZ</v>
      </c>
      <c r="G26" s="89">
        <v>42996</v>
      </c>
      <c r="H26" s="89">
        <v>43003</v>
      </c>
      <c r="I26" s="68">
        <v>5</v>
      </c>
      <c r="J26" s="118">
        <v>43010</v>
      </c>
      <c r="K26" s="87" t="str">
        <f>IF(AND(NOT(OR(G26="",G26="Ø")),H26=""),"In Progress",IF(AND(NOT(OR(H26="Ø",H26="")),NOT(OR(G26="Ø",G26=""))),"Completed",IF(AND(NOT(A26=""),NOT(OR(D26="",D26="???")),G26=""),"Waiting",IF(D26="???","Waiting",""))))</f>
        <v>Completed</v>
      </c>
      <c r="L26" s="116" t="str">
        <f>IF(AND(NOT(OR(H26="Ø",H26="")),J26="Split"),"In Progress",IF(AND(NOT(OR(H26="Ø",H26="")),J26="Needs to be Split"),"Waiting",IF(AND(K26="Review",K27="Review"),"Review",IF(OR(AND(K26="Review",K27="Incomplete"),AND(K26="Incomplete",K27="Review")),"Review",IF(OR(AND(K26="Untraceable",K27="Review"),AND(K26="Review",K27="Untraceable")),"Review",IF(OR(AND(K26="Review",K27="Completed"),AND(K26="Completed",K27="Review")),"Review",IF(OR(AND(K26="Other",K27="Review"),AND(K26="Review",K27="Other")),"Review",IF(OR(AND(K26="Other",K27="Incomplete"),AND(K26="Incomplete",K27="Other")),"Review",IF(OR(AND(K26="Other",K27="Untraceable"),AND(K26="Untraceable",K27="Other")),"Review",IF(OR(AND(K26="Other",K27="Completed"),AND(K26="Completed",K27="Other")),"Review",IF(AND(K26="Waiting",K27="Waiting"),"Waiting",IF(OR(AND(K26="Review",K27="Waiting"),AND(K26="Waiting",K27="Review")),"Waiting",IF(OR(AND(K26="Other",K27="Waiting"),AND(K26="Waiting",K27="Other")),"Waiting",IF(OR(AND(K26="Incomplete",K27="Waiting"),AND(K26="Waiting",K27="Incomplete")),"Waiting",IF(OR(AND(K26="Completed",K27="Waiting"),AND(K26="Waiting",K27="Completed")),"Waiting",IF(OR(K26="In Progress",K27="In Progress"),"In Progress",IF(OR(AND(K26="Completed",K27="Untraceable"),AND(K26="Untraceable",K27="Completed")),"Review",IF(OR(AND(K26="Completed",K27="Incomplete"),AND(K26="Incomplete",K27="Completed")),"Review",IF(OR(AND(K26="Incomplete",K27="Untraceable"),AND(K26="Untraceable",K27="Incomplete")),"Untraceable",IF(AND(NOT(OR(H26="Ø",H26="")),NOT(OR(H27="Ø",H27="")),J26=""),"In Progress",IF(AND(K26="Untraceable",K27="Untraceable"),"Untraceable",IF(AND(NOT(OR(H26="Ø",H26="")),NOT(OR(H27="Ø",H27="")),NOT(OR(J26="Ø",J26="",J26="Split",J26="Needs to be Split"))),"Completed",IF(AND(K26="Incomplete",K27="Incomplete"),"Incomplete",IF(AND(K26="Other",K27="Other"),"Review",IF(AND(K26="Untraceable",K27=""),"Untraceable","")))))))))))))))))))))))))</f>
        <v>Completed</v>
      </c>
      <c r="M26" s="116" t="s">
        <v>0</v>
      </c>
      <c r="N26" s="4"/>
      <c r="O26" s="121" t="s">
        <v>25</v>
      </c>
      <c r="P26" s="116" t="s">
        <v>2455</v>
      </c>
    </row>
    <row r="27" spans="1:16" x14ac:dyDescent="0.25">
      <c r="A27" s="116"/>
      <c r="B27" s="116"/>
      <c r="C27" s="116"/>
      <c r="D27" s="87" t="s">
        <v>113</v>
      </c>
      <c r="E27" s="87" t="s">
        <v>1379</v>
      </c>
      <c r="F27" s="7" t="str">
        <f>IF(AND(D27="Amina",OR(E27="Manual",E27="Assisted Manual")),A26&amp;"_AZ",IF(AND(D27="Amina",OR(E27="De-Novo Merge",E27="Assisted Merge")),A26&amp;"_SA_AZ",IF(AND(D27="Mashtura",OR(E27="Manual",E27="Assisted Manual")),A26&amp;"_MH",IF(AND(D27="Mashtura",OR(E27="De-Novo Merge",E27="Assisted Merge")),A26&amp;"_SA_MH",IF(AND(D27="Perry",OR(E27="Manual",E27="Assisted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f>
        <v>2017-08-10_R-013_SA_DR</v>
      </c>
      <c r="G27" s="89">
        <v>43004</v>
      </c>
      <c r="H27" s="89">
        <v>43005</v>
      </c>
      <c r="I27" s="68" t="s">
        <v>2456</v>
      </c>
      <c r="J27" s="116"/>
      <c r="K27" s="87" t="str">
        <f>IF(AND(NOT(OR(G27="",G27="Ø")),H27=""),"In Progress",IF(AND(NOT(OR(H27="Ø",H27="")),NOT(OR(G27="Ø",G27=""))),"Completed",IF(AND(NOT(A26=""),NOT(OR(D27="",D27="???")),G27=""),"Waiting",IF(D27="???","Waiting",""))))</f>
        <v>Completed</v>
      </c>
      <c r="L27" s="116"/>
      <c r="M27" s="116"/>
      <c r="N27" s="4"/>
      <c r="O27" s="121"/>
      <c r="P27" s="116"/>
    </row>
    <row r="28" spans="1:16" x14ac:dyDescent="0.25">
      <c r="A28" s="116" t="s">
        <v>2457</v>
      </c>
      <c r="B28" s="116" t="s">
        <v>2458</v>
      </c>
      <c r="C28" s="116"/>
      <c r="D28" s="87" t="s">
        <v>23</v>
      </c>
      <c r="E28" s="87" t="s">
        <v>1399</v>
      </c>
      <c r="F28" s="7" t="str">
        <f>IF(AND(D28="Amina",OR(E28="Manual",E28="Assisted Manual")),A28&amp;"_AZ",IF(AND(D28="Amina",OR(E28="De-Novo Merge",E28="Assisted Merge")),A28&amp;"_SA_AZ",IF(AND(D28="Mashtura",OR(E28="Manual",E28="Assisted Manual")),A28&amp;"_MH",IF(AND(D28="Mashtura",OR(E28="De-Novo Merge",E28="Assisted Merge")),A28&amp;"_SA_MH",IF(AND(D28="Perry",OR(E28="Manual",E28="Assisted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f>
        <v>2017-08-10_R-014_SA_CA</v>
      </c>
      <c r="G28" s="89">
        <v>42998</v>
      </c>
      <c r="H28" s="89">
        <v>43000</v>
      </c>
      <c r="I28" s="68" t="s">
        <v>2459</v>
      </c>
      <c r="J28" s="118">
        <v>43010</v>
      </c>
      <c r="K28" s="87" t="str">
        <f>IF(AND(NOT(OR(G28="",G28="Ø")),H28=""),"In Progress",IF(AND(NOT(OR(H28="Ø",H28="")),NOT(OR(G28="Ø",G28=""))),"Completed",IF(AND(NOT(A28=""),NOT(OR(D28="",D28="???")),G28=""),"Waiting",IF(D28="???","Waiting",""))))</f>
        <v>Completed</v>
      </c>
      <c r="L28" s="116" t="str">
        <f>IF(AND(NOT(OR(H28="Ø",H28="")),J28="Split"),"In Progress",IF(AND(NOT(OR(H28="Ø",H28="")),J28="Needs to be Split"),"Waiting",IF(AND(K28="Review",K29="Review"),"Review",IF(OR(AND(K28="Review",K29="Incomplete"),AND(K28="Incomplete",K29="Review")),"Review",IF(OR(AND(K28="Untraceable",K29="Review"),AND(K28="Review",K29="Untraceable")),"Review",IF(OR(AND(K28="Review",K29="Completed"),AND(K28="Completed",K29="Review")),"Review",IF(OR(AND(K28="Other",K29="Review"),AND(K28="Review",K29="Other")),"Review",IF(OR(AND(K28="Other",K29="Incomplete"),AND(K28="Incomplete",K29="Other")),"Review",IF(OR(AND(K28="Other",K29="Untraceable"),AND(K28="Untraceable",K29="Other")),"Review",IF(OR(AND(K28="Other",K29="Completed"),AND(K28="Completed",K29="Other")),"Review",IF(AND(K28="Waiting",K29="Waiting"),"Waiting",IF(OR(AND(K28="Review",K29="Waiting"),AND(K28="Waiting",K29="Review")),"Waiting",IF(OR(AND(K28="Other",K29="Waiting"),AND(K28="Waiting",K29="Other")),"Waiting",IF(OR(AND(K28="Incomplete",K29="Waiting"),AND(K28="Waiting",K29="Incomplete")),"Waiting",IF(OR(AND(K28="Completed",K29="Waiting"),AND(K28="Waiting",K29="Completed")),"Waiting",IF(OR(K28="In Progress",K29="In Progress"),"In Progress",IF(OR(AND(K28="Completed",K29="Untraceable"),AND(K28="Untraceable",K29="Completed")),"Review",IF(OR(AND(K28="Completed",K29="Incomplete"),AND(K28="Incomplete",K29="Completed")),"Review",IF(OR(AND(K28="Incomplete",K29="Untraceable"),AND(K28="Untraceable",K29="Incomplete")),"Untraceable",IF(AND(NOT(OR(H28="Ø",H28="")),NOT(OR(H29="Ø",H29="")),J28=""),"In Progress",IF(AND(K28="Untraceable",K29="Untraceable"),"Untraceable",IF(AND(NOT(OR(H28="Ø",H28="")),NOT(OR(H29="Ø",H29="")),NOT(OR(J28="Ø",J28="",J28="Split",J28="Needs to be Split"))),"Completed",IF(AND(K28="Incomplete",K29="Incomplete"),"Incomplete",IF(AND(K28="Other",K29="Other"),"Review",IF(AND(K28="Untraceable",K29=""),"Untraceable","")))))))))))))))))))))))))</f>
        <v>Completed</v>
      </c>
      <c r="M28" s="116" t="s">
        <v>0</v>
      </c>
      <c r="N28" s="6"/>
      <c r="O28" s="121" t="s">
        <v>25</v>
      </c>
      <c r="P28" s="116" t="s">
        <v>2460</v>
      </c>
    </row>
    <row r="29" spans="1:16" x14ac:dyDescent="0.25">
      <c r="A29" s="116"/>
      <c r="B29" s="116"/>
      <c r="C29" s="116"/>
      <c r="D29" s="87" t="s">
        <v>187</v>
      </c>
      <c r="E29" s="87" t="s">
        <v>24</v>
      </c>
      <c r="F29" s="7" t="str">
        <f>IF(AND(D29="Amina",OR(E29="Manual",E29="Assisted Manual")),A28&amp;"_AZ",IF(AND(D29="Amina",OR(E29="De-Novo Merge",E29="Assisted Merge")),A28&amp;"_SA_AZ",IF(AND(D29="Mashtura",OR(E29="Manual",E29="Assisted Manual")),A28&amp;"_MH",IF(AND(D29="Mashtura",OR(E29="De-Novo Merge",E29="Assisted Merge")),A28&amp;"_SA_MH",IF(AND(D29="Perry",OR(E29="Manual",E29="Assisted Manual")),A28&amp;"_PB",IF(AND(D29="Perry",OR(E29="De-Novo Merge",E29="Assisted Merge")),A28&amp;"_SA_PB",IF(AND(D29="Gina",OR(E29="Manual",E29="Assisted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f>
        <v>2017-08-10_R-014_MW</v>
      </c>
      <c r="G29" s="89">
        <v>43003</v>
      </c>
      <c r="H29" s="89">
        <v>43004</v>
      </c>
      <c r="I29" s="68" t="s">
        <v>2461</v>
      </c>
      <c r="J29" s="116"/>
      <c r="K29" s="87" t="str">
        <f>IF(AND(NOT(OR(G29="",G29="Ø")),H29=""),"In Progress",IF(AND(NOT(OR(H29="Ø",H29="")),NOT(OR(G29="Ø",G29=""))),"Completed",IF(AND(NOT(A28=""),NOT(OR(D29="",D29="???")),G29=""),"Waiting",IF(D29="???","Waiting",""))))</f>
        <v>Completed</v>
      </c>
      <c r="L29" s="116"/>
      <c r="M29" s="116"/>
      <c r="N29" s="4"/>
      <c r="O29" s="121"/>
      <c r="P29" s="116"/>
    </row>
    <row r="30" spans="1:16" x14ac:dyDescent="0.25">
      <c r="A30" s="116" t="s">
        <v>2462</v>
      </c>
      <c r="B30" s="116" t="s">
        <v>2463</v>
      </c>
      <c r="C30" s="116"/>
      <c r="D30" s="87" t="s">
        <v>23</v>
      </c>
      <c r="E30" s="87" t="s">
        <v>1399</v>
      </c>
      <c r="F30" s="7" t="str">
        <f>IF(AND(D30="Amina",OR(E30="Manual",E30="Assisted Manual")),A30&amp;"_AZ",IF(AND(D30="Amina",OR(E30="De-Novo Merge",E30="Assisted Merge")),A30&amp;"_SA_AZ",IF(AND(D30="Mashtura",OR(E30="Manual",E30="Assisted Manual")),A30&amp;"_MH",IF(AND(D30="Mashtura",OR(E30="De-Novo Merge",E30="Assisted Merge")),A30&amp;"_SA_MH",IF(AND(D30="Perry",OR(E30="Manual",E30="Assisted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f>
        <v>2017-08-10_R-015_SA_CA</v>
      </c>
      <c r="G30" s="89">
        <v>43000</v>
      </c>
      <c r="H30" s="89">
        <v>43003</v>
      </c>
      <c r="I30" s="68" t="s">
        <v>2422</v>
      </c>
      <c r="J30" s="118">
        <v>43010</v>
      </c>
      <c r="K30" s="87" t="str">
        <f>IF(AND(NOT(OR(G30="",G30="Ø")),H30=""),"In Progress",IF(AND(NOT(OR(H30="Ø",H30="")),NOT(OR(G30="Ø",G30=""))),"Completed",IF(AND(NOT(A30=""),NOT(OR(D30="",D30="???")),G30=""),"Waiting",IF(D30="???","Waiting",""))))</f>
        <v>Completed</v>
      </c>
      <c r="L30" s="116" t="str">
        <f>IF(AND(NOT(OR(H30="Ø",H30="")),J30="Split"),"In Progress",IF(AND(NOT(OR(H30="Ø",H30="")),J30="Needs to be Split"),"Waiting",IF(AND(K30="Review",K31="Review"),"Review",IF(OR(AND(K30="Review",K31="Incomplete"),AND(K30="Incomplete",K31="Review")),"Review",IF(OR(AND(K30="Untraceable",K31="Review"),AND(K30="Review",K31="Untraceable")),"Review",IF(OR(AND(K30="Review",K31="Completed"),AND(K30="Completed",K31="Review")),"Review",IF(OR(AND(K30="Other",K31="Review"),AND(K30="Review",K31="Other")),"Review",IF(OR(AND(K30="Other",K31="Incomplete"),AND(K30="Incomplete",K31="Other")),"Review",IF(OR(AND(K30="Other",K31="Untraceable"),AND(K30="Untraceable",K31="Other")),"Review",IF(OR(AND(K30="Other",K31="Completed"),AND(K30="Completed",K31="Other")),"Review",IF(AND(K30="Waiting",K31="Waiting"),"Waiting",IF(OR(AND(K30="Review",K31="Waiting"),AND(K30="Waiting",K31="Review")),"Waiting",IF(OR(AND(K30="Other",K31="Waiting"),AND(K30="Waiting",K31="Other")),"Waiting",IF(OR(AND(K30="Incomplete",K31="Waiting"),AND(K30="Waiting",K31="Incomplete")),"Waiting",IF(OR(AND(K30="Completed",K31="Waiting"),AND(K30="Waiting",K31="Completed")),"Waiting",IF(OR(K30="In Progress",K31="In Progress"),"In Progress",IF(OR(AND(K30="Completed",K31="Untraceable"),AND(K30="Untraceable",K31="Completed")),"Review",IF(OR(AND(K30="Completed",K31="Incomplete"),AND(K30="Incomplete",K31="Completed")),"Review",IF(OR(AND(K30="Incomplete",K31="Untraceable"),AND(K30="Untraceable",K31="Incomplete")),"Untraceable",IF(AND(NOT(OR(H30="Ø",H30="")),NOT(OR(H31="Ø",H31="")),J30=""),"In Progress",IF(AND(K30="Untraceable",K31="Untraceable"),"Untraceable",IF(AND(NOT(OR(H30="Ø",H30="")),NOT(OR(H31="Ø",H31="")),NOT(OR(J30="Ø",J30="",J30="Split",J30="Needs to be Split"))),"Completed",IF(AND(K30="Incomplete",K31="Incomplete"),"Incomplete",IF(AND(K30="Other",K31="Other"),"Review",IF(AND(K30="Untraceable",K31=""),"Untraceable","")))))))))))))))))))))))))</f>
        <v>Completed</v>
      </c>
      <c r="M30" s="116" t="s">
        <v>0</v>
      </c>
      <c r="N30" s="4"/>
      <c r="O30" s="121" t="s">
        <v>25</v>
      </c>
      <c r="P30" s="116" t="s">
        <v>2464</v>
      </c>
    </row>
    <row r="31" spans="1:16" x14ac:dyDescent="0.25">
      <c r="A31" s="116"/>
      <c r="B31" s="116"/>
      <c r="C31" s="116"/>
      <c r="D31" s="87" t="s">
        <v>27</v>
      </c>
      <c r="E31" s="87" t="s">
        <v>1512</v>
      </c>
      <c r="F31" s="7" t="str">
        <f>IF(AND(D31="Amina",OR(E31="Manual",E31="Assisted Manual")),A30&amp;"_AZ",IF(AND(D31="Amina",OR(E31="De-Novo Merge",E31="Assisted Merge")),A30&amp;"_SA_AZ",IF(AND(D31="Mashtura",OR(E31="Manual",E31="Assisted Manual")),A30&amp;"_MH",IF(AND(D31="Mashtura",OR(E31="De-Novo Merge",E31="Assisted Merge")),A30&amp;"_SA_MH",IF(AND(D31="Perry",OR(E31="Manual",E31="Assisted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f>
        <v>2017-08-10_R-015_GB</v>
      </c>
      <c r="G31" s="89">
        <v>43005</v>
      </c>
      <c r="H31" s="89">
        <v>43006</v>
      </c>
      <c r="I31" s="68" t="s">
        <v>2176</v>
      </c>
      <c r="J31" s="116"/>
      <c r="K31" s="87" t="str">
        <f>IF(AND(NOT(OR(G31="",G31="Ø")),H31=""),"In Progress",IF(AND(NOT(OR(H31="Ø",H31="")),NOT(OR(G31="Ø",G31=""))),"Completed",IF(AND(NOT(A30=""),NOT(OR(D31="",D31="???")),G31=""),"Waiting",IF(D31="???","Waiting",""))))</f>
        <v>Completed</v>
      </c>
      <c r="L31" s="116"/>
      <c r="M31" s="116"/>
      <c r="N31" s="4"/>
      <c r="O31" s="121"/>
      <c r="P31" s="116"/>
    </row>
    <row r="32" spans="1:16" x14ac:dyDescent="0.25">
      <c r="A32" s="116" t="s">
        <v>2465</v>
      </c>
      <c r="B32" s="116" t="s">
        <v>2466</v>
      </c>
      <c r="C32" s="116" t="s">
        <v>791</v>
      </c>
      <c r="D32" s="87" t="s">
        <v>161</v>
      </c>
      <c r="E32" s="87" t="s">
        <v>1399</v>
      </c>
      <c r="F32" s="7" t="str">
        <f>IF(AND(D32="Amina",OR(E32="Manual",E32="Assisted Manual")),A32&amp;"_AZ",IF(AND(D32="Amina",OR(E32="De-Novo Merge",E32="Assisted Merge")),A32&amp;"_SA_AZ",IF(AND(D32="Mashtura",OR(E32="Manual",E32="Assisted Manual")),A32&amp;"_MH",IF(AND(D32="Mashtura",OR(E32="De-Novo Merge",E32="Assisted Merge")),A32&amp;"_SA_MH",IF(AND(D32="Perry",OR(E32="Manual",E32="Assisted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f>
        <v>2017-08-10_R-016_SA_BD</v>
      </c>
      <c r="G32" s="89">
        <v>43003</v>
      </c>
      <c r="H32" s="89">
        <v>43006</v>
      </c>
      <c r="I32" s="69" t="s">
        <v>2467</v>
      </c>
      <c r="J32" s="116" t="str">
        <f>IF(AND(NOT(OR(H32="",H32="Ø")),NOT(OR(H33="",H33="Ø"))),"Needs to be Split","")</f>
        <v/>
      </c>
      <c r="K32" s="87" t="s">
        <v>0</v>
      </c>
      <c r="L32" s="116" t="s">
        <v>2</v>
      </c>
      <c r="M32" s="116" t="s">
        <v>190</v>
      </c>
      <c r="N32" s="4"/>
      <c r="O32" s="121" t="str">
        <f>IF(OR(L32="Untraceable",L32="Incomplete"),"No",IF(L32="Completed","In Progress",""))</f>
        <v>No</v>
      </c>
      <c r="P32" s="116"/>
    </row>
    <row r="33" spans="1:16" x14ac:dyDescent="0.25">
      <c r="A33" s="116"/>
      <c r="B33" s="116"/>
      <c r="C33" s="116"/>
      <c r="D33" s="87" t="s">
        <v>23</v>
      </c>
      <c r="E33" s="87" t="s">
        <v>24</v>
      </c>
      <c r="F33" s="7" t="str">
        <f>IF(AND(D33="Amina",OR(E33="Manual",E33="Assisted Manual")),A32&amp;"_AZ",IF(AND(D33="Amina",OR(E33="De-Novo Merge",E33="Assisted Merge")),A32&amp;"_SA_AZ",IF(AND(D33="Mashtura",OR(E33="Manual",E33="Assisted Manual")),A32&amp;"_MH",IF(AND(D33="Mashtura",OR(E33="De-Novo Merge",E33="Assisted Merge")),A32&amp;"_SA_MH",IF(AND(D33="Perry",OR(E33="Manual",E33="Assisted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f>
        <v>2017-08-10_R-016_CA</v>
      </c>
      <c r="G33" s="89">
        <v>43003</v>
      </c>
      <c r="H33" s="89" t="s">
        <v>51</v>
      </c>
      <c r="I33" s="69"/>
      <c r="J33" s="116"/>
      <c r="K33" s="87" t="s">
        <v>2</v>
      </c>
      <c r="L33" s="116"/>
      <c r="M33" s="116"/>
      <c r="N33" s="4"/>
      <c r="O33" s="121"/>
      <c r="P33" s="116"/>
    </row>
    <row r="34" spans="1:16" x14ac:dyDescent="0.25">
      <c r="A34" s="116" t="s">
        <v>2468</v>
      </c>
      <c r="B34" s="116" t="s">
        <v>2469</v>
      </c>
      <c r="C34" s="116" t="s">
        <v>2470</v>
      </c>
      <c r="D34" s="87" t="s">
        <v>27</v>
      </c>
      <c r="E34" s="87" t="s">
        <v>24</v>
      </c>
      <c r="F34" s="7" t="str">
        <f>IF(AND(D34="Amina",OR(E34="Manual",E34="Assisted Manual")),A34&amp;"_AZ",IF(AND(D34="Amina",OR(E34="De-Novo Merge",E34="Assisted Merge")),A34&amp;"_SA_AZ",IF(AND(D34="Mashtura",OR(E34="Manual",E34="Assisted Manual")),A34&amp;"_MH",IF(AND(D34="Mashtura",OR(E34="De-Novo Merge",E34="Assisted Merge")),A34&amp;"_SA_MH",IF(AND(D34="Perry",OR(E34="Manual",E34="Assisted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f>
        <v>2017-08-10_R-017_GB</v>
      </c>
      <c r="G34" s="89">
        <v>43004</v>
      </c>
      <c r="H34" s="89">
        <v>43004</v>
      </c>
      <c r="I34" s="68" t="s">
        <v>2471</v>
      </c>
      <c r="J34" s="116" t="str">
        <f>IF(AND(NOT(OR(H34="",H34="Ø")),NOT(OR(H35="",H35="Ø"))),"Needs to be Split","")</f>
        <v/>
      </c>
      <c r="K34" s="87" t="str">
        <f>IF(AND(NOT(OR(G34="",G34="Ø")),H34=""),"In Progress",IF(AND(NOT(OR(H34="Ø",H34="")),NOT(OR(G34="Ø",G34=""))),"Completed",IF(AND(NOT(A34=""),NOT(OR(D34="",D34="???")),G34=""),"Waiting",IF(D34="???","Waiting",""))))</f>
        <v>Completed</v>
      </c>
      <c r="L34" s="116" t="s">
        <v>2</v>
      </c>
      <c r="M34" s="116" t="s">
        <v>190</v>
      </c>
      <c r="N34" s="4" t="s">
        <v>2472</v>
      </c>
      <c r="O34" s="121" t="str">
        <f>IF(OR(L34="Untraceable",L34="Incomplete"),"No",IF(L34="Completed","In Progress",""))</f>
        <v>No</v>
      </c>
      <c r="P34" s="116"/>
    </row>
    <row r="35" spans="1:16" x14ac:dyDescent="0.25">
      <c r="A35" s="116"/>
      <c r="B35" s="116"/>
      <c r="C35" s="116"/>
      <c r="D35" s="87"/>
      <c r="E35" s="87"/>
      <c r="F35" s="7" t="str">
        <f>IF(AND(D35="Amina",OR(E35="Manual",E35="Assisted Manual")),A34&amp;"_AZ",IF(AND(D35="Amina",OR(E35="De-Novo Merge",E35="Assisted Merge")),A34&amp;"_SA_AZ",IF(AND(D35="Mashtura",OR(E35="Manual",E35="Assisted Manual")),A34&amp;"_MH",IF(AND(D35="Mashtura",OR(E35="De-Novo Merge",E35="Assisted Merge")),A34&amp;"_SA_MH",IF(AND(D35="Perry",OR(E35="Manual",E35="Assisted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f>
        <v/>
      </c>
      <c r="G35" s="89"/>
      <c r="H35" s="89"/>
      <c r="I35" s="68" t="str">
        <f>IF(H35="Ø","Ø",IF(NOT(OR(H35="Ø",H35="")),"Enter Tracing Time",""))</f>
        <v/>
      </c>
      <c r="J35" s="116"/>
      <c r="K35" s="87"/>
      <c r="L35" s="116"/>
      <c r="M35" s="116"/>
      <c r="N35" s="4"/>
      <c r="O35" s="121"/>
      <c r="P35" s="116"/>
    </row>
    <row r="36" spans="1:16" x14ac:dyDescent="0.25">
      <c r="A36" s="116" t="s">
        <v>2473</v>
      </c>
      <c r="B36" s="116" t="s">
        <v>2474</v>
      </c>
      <c r="C36" s="116"/>
      <c r="D36" s="87" t="s">
        <v>113</v>
      </c>
      <c r="E36" s="87" t="s">
        <v>24</v>
      </c>
      <c r="F36" s="7" t="str">
        <f>IF(AND(D36="Amina",OR(E36="Manual",E36="Assisted Manual")),A36&amp;"_AZ",IF(AND(D36="Amina",OR(E36="De-Novo Merge",E36="Assisted Merge")),A36&amp;"_SA_AZ",IF(AND(D36="Mashtura",OR(E36="Manual",E36="Assisted Manual")),A36&amp;"_MH",IF(AND(D36="Mashtura",OR(E36="De-Novo Merge",E36="Assisted Merge")),A36&amp;"_SA_MH",IF(AND(D36="Perry",OR(E36="Manual",E36="Assisted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f>
        <v>2017-08-10_R-018_DR</v>
      </c>
      <c r="G36" s="89">
        <v>43003</v>
      </c>
      <c r="H36" s="89" t="s">
        <v>51</v>
      </c>
      <c r="I36" s="68" t="str">
        <f>IF(H36="Ø","Ø",IF(NOT(OR(H36="Ø",H36="")),"Enter Tracing Time",""))</f>
        <v>Ø</v>
      </c>
      <c r="J36" s="116" t="str">
        <f>IF(AND(NOT(OR(H36="",H36="Ø")),NOT(OR(H37="",H37="Ø"))),"Needs to be Split","")</f>
        <v/>
      </c>
      <c r="K36" s="87" t="s">
        <v>2</v>
      </c>
      <c r="L36" s="116" t="str">
        <f>IF(AND(NOT(OR(H36="Ø",H36="")),J36="Split"),"In Progress",IF(AND(NOT(OR(H36="Ø",H36="")),J36="Needs to be Split"),"Waiting",IF(AND(K36="Review",K37="Review"),"Review",IF(OR(AND(K36="Review",K37="Incomplete"),AND(K36="Incomplete",K37="Review")),"Review",IF(OR(AND(K36="Untraceable",K37="Review"),AND(K36="Review",K37="Untraceable")),"Review",IF(OR(AND(K36="Review",K37="Completed"),AND(K36="Completed",K37="Review")),"Review",IF(OR(AND(K36="Other",K37="Review"),AND(K36="Review",K37="Other")),"Review",IF(OR(AND(K36="Other",K37="Incomplete"),AND(K36="Incomplete",K37="Other")),"Review",IF(OR(AND(K36="Other",K37="Untraceable"),AND(K36="Untraceable",K37="Other")),"Review",IF(OR(AND(K36="Other",K37="Completed"),AND(K36="Completed",K37="Other")),"Review",IF(AND(K36="Waiting",K37="Waiting"),"Waiting",IF(OR(AND(K36="Review",K37="Waiting"),AND(K36="Waiting",K37="Review")),"Waiting",IF(OR(AND(K36="Other",K37="Waiting"),AND(K36="Waiting",K37="Other")),"Waiting",IF(OR(AND(K36="Incomplete",K37="Waiting"),AND(K36="Waiting",K37="Incomplete")),"Waiting",IF(OR(AND(K36="Completed",K37="Waiting"),AND(K36="Waiting",K37="Completed")),"Waiting",IF(OR(K36="In Progress",K37="In Progress"),"In Progress",IF(OR(AND(K36="Completed",K37="Untraceable"),AND(K36="Untraceable",K37="Completed")),"Review",IF(OR(AND(K36="Completed",K37="Incomplete"),AND(K36="Incomplete",K37="Completed")),"Review",IF(OR(AND(K36="Incomplete",K37="Untraceable"),AND(K36="Untraceable",K37="Incomplete")),"Untraceable",IF(AND(NOT(OR(H36="Ø",H36="")),NOT(OR(H37="Ø",H37="")),J36=""),"In Progress",IF(AND(K36="Untraceable",K37="Untraceable"),"Untraceable",IF(AND(NOT(OR(H36="Ø",H36="")),NOT(OR(H37="Ø",H37="")),NOT(OR(J36="Ø",J36="",J36="Split",J36="Needs to be Split"))),"Completed",IF(AND(K36="Incomplete",K37="Incomplete"),"Incomplete",IF(AND(K36="Other",K37="Other"),"Review",IF(AND(K36="Untraceable",K37=""),"Untraceable","")))))))))))))))))))))))))</f>
        <v>Incomplete</v>
      </c>
      <c r="M36" s="116" t="s">
        <v>190</v>
      </c>
      <c r="N36" s="4" t="s">
        <v>2475</v>
      </c>
      <c r="O36" s="121" t="str">
        <f>IF(OR(L36="Untraceable",L36="Incomplete"),"No",IF(L36="Completed","In Progress",""))</f>
        <v>No</v>
      </c>
      <c r="P36" s="116"/>
    </row>
    <row r="37" spans="1:16" x14ac:dyDescent="0.25">
      <c r="A37" s="116"/>
      <c r="B37" s="116"/>
      <c r="C37" s="116"/>
      <c r="D37" s="87" t="s">
        <v>32</v>
      </c>
      <c r="E37" s="87" t="s">
        <v>24</v>
      </c>
      <c r="F37" s="7" t="str">
        <f>IF(AND(D37="Amina",OR(E37="Manual",E37="Assisted Manual")),A36&amp;"_AZ",IF(AND(D37="Amina",OR(E37="De-Novo Merge",E37="Assisted Merge")),A36&amp;"_SA_AZ",IF(AND(D37="Mashtura",OR(E37="Manual",E37="Assisted Manual")),A36&amp;"_MH",IF(AND(D37="Mashtura",OR(E37="De-Novo Merge",E37="Assisted Merge")),A36&amp;"_SA_MH",IF(AND(D37="Perry",OR(E37="Manual",E37="Assisted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f>
        <v>2017-08-10_R-018_AZ</v>
      </c>
      <c r="G37" s="89">
        <v>43004</v>
      </c>
      <c r="H37" s="89" t="s">
        <v>51</v>
      </c>
      <c r="I37" s="68" t="str">
        <f>IF(H37="Ø","Ø",IF(NOT(OR(H37="Ø",H37="")),"Enter Tracing Time",""))</f>
        <v>Ø</v>
      </c>
      <c r="J37" s="116"/>
      <c r="K37" s="87" t="s">
        <v>2</v>
      </c>
      <c r="L37" s="116"/>
      <c r="M37" s="116"/>
      <c r="N37" s="4" t="s">
        <v>2476</v>
      </c>
      <c r="O37" s="121"/>
      <c r="P37" s="116"/>
    </row>
    <row r="38" spans="1:16" x14ac:dyDescent="0.25">
      <c r="A38" s="116" t="s">
        <v>2477</v>
      </c>
      <c r="B38" s="116" t="s">
        <v>2478</v>
      </c>
      <c r="C38" s="116"/>
      <c r="D38" s="87" t="s">
        <v>187</v>
      </c>
      <c r="E38" s="87" t="s">
        <v>24</v>
      </c>
      <c r="F38" s="7" t="str">
        <f>IF(AND(D38="Amina",OR(E38="Manual",E38="Assisted Manual")),A38&amp;"_AZ",IF(AND(D38="Amina",OR(E38="De-Novo Merge",E38="Assisted Merge")),A38&amp;"_SA_AZ",IF(AND(D38="Mashtura",OR(E38="Manual",E38="Assisted Manual")),A38&amp;"_MH",IF(AND(D38="Mashtura",OR(E38="De-Novo Merge",E38="Assisted Merge")),A38&amp;"_SA_MH",IF(AND(D38="Perry",OR(E38="Manual",E38="Assisted Manual")),A38&amp;"_PB",IF(AND(D38="Perry",OR(E38="De-Novo Merge",E38="Assisted Merge")),A38&amp;"_SA_PB",IF(AND(D38="Gina",OR(E38="Manual",E38="Assisted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f>
        <v>2017-08-10_R-019_MW</v>
      </c>
      <c r="G38" s="89">
        <v>43005</v>
      </c>
      <c r="H38" s="89" t="s">
        <v>51</v>
      </c>
      <c r="I38" s="68" t="str">
        <f>IF(H38="Ø","Ø",IF(NOT(OR(H38="Ø",H38="")),"Enter Tracing Time",""))</f>
        <v>Ø</v>
      </c>
      <c r="J38" s="116" t="str">
        <f>IF(AND(NOT(OR(H38="",H38="Ø")),NOT(OR(H39="",H39="Ø"))),"Needs to be Split","")</f>
        <v/>
      </c>
      <c r="K38" s="87" t="s">
        <v>2</v>
      </c>
      <c r="L38" s="116" t="s">
        <v>2</v>
      </c>
      <c r="M38" s="116" t="s">
        <v>190</v>
      </c>
      <c r="N38" s="4" t="s">
        <v>2479</v>
      </c>
      <c r="O38" s="121" t="str">
        <f>IF(OR(L38="Untraceable",L38="Incomplete"),"No",IF(L38="Completed","In Progress",""))</f>
        <v>No</v>
      </c>
      <c r="P38" s="116"/>
    </row>
    <row r="39" spans="1:16" x14ac:dyDescent="0.25">
      <c r="A39" s="116"/>
      <c r="B39" s="116"/>
      <c r="C39" s="116"/>
      <c r="D39" s="87"/>
      <c r="E39" s="87"/>
      <c r="F39" s="7" t="str">
        <f>IF(AND(D39="Amina",OR(E39="Manual",E39="Assisted Manual")),A38&amp;"_AZ",IF(AND(D39="Amina",OR(E39="De-Novo Merge",E39="Assisted Merge")),A38&amp;"_SA_AZ",IF(AND(D39="Mashtura",OR(E39="Manual",E39="Assisted Manual")),A38&amp;"_MH",IF(AND(D39="Mashtura",OR(E39="De-Novo Merge",E39="Assisted Merge")),A38&amp;"_SA_MH",IF(AND(D39="Perry",OR(E39="Manual",E39="Assisted Manual")),A38&amp;"_PB",IF(AND(D39="Perry",OR(E39="De-Novo Merge",E39="Assisted Merge")),A38&amp;"_SA_PB",IF(AND(D39="Gina",OR(E39="Manual",E39="Assisted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f>
        <v/>
      </c>
      <c r="G39" s="89"/>
      <c r="H39" s="89"/>
      <c r="I39" s="68" t="str">
        <f>IF(H39="Ø","Ø",IF(NOT(OR(H39="Ø",H39="")),"Enter Tracing Time",""))</f>
        <v/>
      </c>
      <c r="J39" s="116"/>
      <c r="K39" s="87" t="str">
        <f>IF(AND(NOT(OR(G39="",G39="Ø")),H39=""),"In Progress",IF(AND(NOT(OR(H39="Ø",H39="")),NOT(OR(G39="Ø",G39=""))),"Completed",IF(AND(NOT(A38=""),NOT(OR(D39="",D39="???")),G39=""),"Waiting",IF(D39="???","Waiting",""))))</f>
        <v/>
      </c>
      <c r="L39" s="116"/>
      <c r="M39" s="116"/>
      <c r="N39" s="4"/>
      <c r="O39" s="121"/>
      <c r="P39" s="116"/>
    </row>
    <row r="40" spans="1:16" x14ac:dyDescent="0.25">
      <c r="A40" s="116" t="s">
        <v>2480</v>
      </c>
      <c r="B40" s="116" t="s">
        <v>2481</v>
      </c>
      <c r="C40" s="116"/>
      <c r="D40" s="87" t="s">
        <v>187</v>
      </c>
      <c r="E40" s="87" t="s">
        <v>24</v>
      </c>
      <c r="F40" s="7" t="str">
        <f>IF(AND(D40="Amina",OR(E40="Manual",E40="Assisted Manual")),A40&amp;"_AZ",IF(AND(D40="Amina",OR(E40="De-Novo Merge",E40="Assisted Merge")),A40&amp;"_SA_AZ",IF(AND(D40="Mashtura",OR(E40="Manual",E40="Assisted Manual")),A40&amp;"_MH",IF(AND(D40="Mashtura",OR(E40="De-Novo Merge",E40="Assisted Merge")),A40&amp;"_SA_MH",IF(AND(D40="Perry",OR(E40="Manual",E40="Assisted Manual")),A40&amp;"_PB",IF(AND(D40="Perry",OR(E40="De-Novo Merge",E40="Assisted Merge")),A40&amp;"_SA_PB",IF(AND(D40="Gina",OR(E40="Manual",E40="Assisted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f>
        <v>2017-08-10_R-020_MW</v>
      </c>
      <c r="G40" s="89">
        <v>43004</v>
      </c>
      <c r="H40" s="89">
        <v>43005</v>
      </c>
      <c r="I40" s="68" t="s">
        <v>2448</v>
      </c>
      <c r="J40" s="118">
        <v>43017</v>
      </c>
      <c r="K40" s="87" t="str">
        <f>IF(AND(NOT(OR(G40="",G40="Ø")),H40=""),"In Progress",IF(AND(NOT(OR(H40="Ø",H40="")),NOT(OR(G40="Ø",G40=""))),"Completed",IF(AND(NOT(A40=""),NOT(OR(D40="",D40="???")),G40=""),"Waiting",IF(D40="???","Waiting",""))))</f>
        <v>Completed</v>
      </c>
      <c r="L40" s="116" t="s">
        <v>0</v>
      </c>
      <c r="M40" s="116" t="s">
        <v>0</v>
      </c>
      <c r="N40" s="4" t="s">
        <v>2482</v>
      </c>
      <c r="O40" s="121" t="s">
        <v>25</v>
      </c>
      <c r="P40" s="116" t="s">
        <v>2483</v>
      </c>
    </row>
    <row r="41" spans="1:16" x14ac:dyDescent="0.25">
      <c r="A41" s="116"/>
      <c r="B41" s="116"/>
      <c r="C41" s="116"/>
      <c r="D41" s="87" t="s">
        <v>161</v>
      </c>
      <c r="E41" s="87" t="s">
        <v>1379</v>
      </c>
      <c r="F41" s="7" t="str">
        <f>IF(AND(D41="Amina",OR(E41="Manual",E41="Assisted Manual")),A40&amp;"_AZ",IF(AND(D41="Amina",OR(E41="De-Novo Merge",E41="Assisted Merge")),A40&amp;"_SA_AZ",IF(AND(D41="Mashtura",OR(E41="Manual",E41="Assisted Manual")),A40&amp;"_MH",IF(AND(D41="Mashtura",OR(E41="De-Novo Merge",E41="Assisted Merge")),A40&amp;"_SA_MH",IF(AND(D41="Perry",OR(E41="Manual",E41="Assisted Manual")),A40&amp;"_PB",IF(AND(D41="Perry",OR(E41="De-Novo Merge",E41="Assisted Merge")),A40&amp;"_SA_PB",IF(AND(D41="Gina",OR(E41="Manual",E41="Assisted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f>
        <v>2017-08-10_R-020_SA_BD</v>
      </c>
      <c r="G41" s="89">
        <v>43006</v>
      </c>
      <c r="H41" s="89">
        <v>43006</v>
      </c>
      <c r="I41" s="69" t="s">
        <v>2484</v>
      </c>
      <c r="J41" s="116"/>
      <c r="K41" s="87" t="s">
        <v>0</v>
      </c>
      <c r="L41" s="116"/>
      <c r="M41" s="116"/>
      <c r="N41" s="4"/>
      <c r="O41" s="121"/>
      <c r="P41" s="116"/>
    </row>
    <row r="42" spans="1:16" x14ac:dyDescent="0.25">
      <c r="A42" s="116" t="s">
        <v>2485</v>
      </c>
      <c r="B42" s="116" t="s">
        <v>2486</v>
      </c>
      <c r="C42" s="116" t="s">
        <v>2487</v>
      </c>
      <c r="D42" s="87" t="s">
        <v>27</v>
      </c>
      <c r="E42" s="87" t="s">
        <v>24</v>
      </c>
      <c r="F42" s="7" t="str">
        <f>IF(AND(D42="Amina",OR(E42="Manual",E42="Assisted Manual")),A42&amp;"_AZ",IF(AND(D42="Amina",OR(E42="De-Novo Merge",E42="Assisted Merge")),A42&amp;"_SA_AZ",IF(AND(D42="Mashtura",OR(E42="Manual",E42="Assisted Manual")),A42&amp;"_MH",IF(AND(D42="Mashtura",OR(E42="De-Novo Merge",E42="Assisted Merge")),A42&amp;"_SA_MH",IF(AND(D42="Perry",OR(E42="Manual",E42="Assisted Manual")),A42&amp;"_PB",IF(AND(D42="Perry",OR(E42="De-Novo Merge",E42="Assisted Merge")),A42&amp;"_SA_PB",IF(AND(D42="Gina",OR(E42="Manual",E42="Assisted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f>
        <v>2017-08-10_R-021_GB</v>
      </c>
      <c r="G42" s="89">
        <v>43004</v>
      </c>
      <c r="H42" s="89">
        <v>43005</v>
      </c>
      <c r="I42" s="68" t="s">
        <v>2488</v>
      </c>
      <c r="J42" s="116" t="s">
        <v>51</v>
      </c>
      <c r="K42" s="87" t="str">
        <f>IF(AND(NOT(OR(G42="",G42="Ø")),H42=""),"In Progress",IF(AND(NOT(OR(H42="Ø",H42="")),NOT(OR(G42="Ø",G42=""))),"Completed",IF(AND(NOT(A42=""),NOT(OR(D42="",D42="???")),G42=""),"Waiting",IF(D42="???","Waiting",""))))</f>
        <v>Completed</v>
      </c>
      <c r="L42" s="116" t="s">
        <v>2</v>
      </c>
      <c r="M42" s="116" t="s">
        <v>190</v>
      </c>
      <c r="N42" s="6" t="s">
        <v>2489</v>
      </c>
      <c r="O42" s="121" t="str">
        <f>IF(OR(L42="Untraceable",L42="Incomplete"),"No",IF(L42="Completed","In Progress",""))</f>
        <v>No</v>
      </c>
      <c r="P42" s="116"/>
    </row>
    <row r="43" spans="1:16" x14ac:dyDescent="0.25">
      <c r="A43" s="116"/>
      <c r="B43" s="116"/>
      <c r="C43" s="116"/>
      <c r="D43" s="87" t="s">
        <v>161</v>
      </c>
      <c r="E43" s="87" t="s">
        <v>1379</v>
      </c>
      <c r="F43" s="7" t="str">
        <f>IF(AND(D43="Amina",OR(E43="Manual",E43="Assisted Manual")),A42&amp;"_AZ",IF(AND(D43="Amina",OR(E43="De-Novo Merge",E43="Assisted Merge")),A42&amp;"_SA_AZ",IF(AND(D43="Mashtura",OR(E43="Manual",E43="Assisted Manual")),A42&amp;"_MH",IF(AND(D43="Mashtura",OR(E43="De-Novo Merge",E43="Assisted Merge")),A42&amp;"_SA_MH",IF(AND(D43="Perry",OR(E43="Manual",E43="Assisted Manual")),A42&amp;"_PB",IF(AND(D43="Perry",OR(E43="De-Novo Merge",E43="Assisted Merge")),A42&amp;"_SA_PB",IF(AND(D43="Gina",OR(E43="Manual",E43="Assisted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f>
        <v>2017-08-10_R-021_SA_BD</v>
      </c>
      <c r="G43" s="89">
        <v>43006</v>
      </c>
      <c r="H43" s="89" t="s">
        <v>51</v>
      </c>
      <c r="I43" s="69"/>
      <c r="J43" s="116"/>
      <c r="K43" s="87" t="s">
        <v>2</v>
      </c>
      <c r="L43" s="116"/>
      <c r="M43" s="116"/>
      <c r="N43" s="4" t="s">
        <v>2490</v>
      </c>
      <c r="O43" s="121"/>
      <c r="P43" s="116"/>
    </row>
    <row r="44" spans="1:16" x14ac:dyDescent="0.25">
      <c r="A44" s="116" t="s">
        <v>2491</v>
      </c>
      <c r="B44" s="116" t="s">
        <v>2492</v>
      </c>
      <c r="C44" s="116"/>
      <c r="D44" s="87" t="s">
        <v>187</v>
      </c>
      <c r="E44" s="87" t="s">
        <v>24</v>
      </c>
      <c r="F44" s="7" t="str">
        <f>IF(AND(D44="Amina",OR(E44="Manual",E44="Assisted Manual")),A44&amp;"_AZ",IF(AND(D44="Amina",OR(E44="De-Novo Merge",E44="Assisted Merge")),A44&amp;"_SA_AZ",IF(AND(D44="Mashtura",OR(E44="Manual",E44="Assisted Manual")),A44&amp;"_MH",IF(AND(D44="Mashtura",OR(E44="De-Novo Merge",E44="Assisted Merge")),A44&amp;"_SA_MH",IF(AND(D44="Perry",OR(E44="Manual",E44="Assisted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f>
        <v>2017-08-10_R-022_MW</v>
      </c>
      <c r="G44" s="89">
        <v>43005</v>
      </c>
      <c r="H44" s="89">
        <v>43005</v>
      </c>
      <c r="I44" s="68" t="s">
        <v>1769</v>
      </c>
      <c r="J44" s="118">
        <v>43012</v>
      </c>
      <c r="K44" s="87" t="str">
        <f>IF(AND(NOT(OR(G44="",G44="Ø")),H44=""),"In Progress",IF(AND(NOT(OR(H44="Ø",H44="")),NOT(OR(G44="Ø",G44=""))),"Completed",IF(AND(NOT(A44=""),NOT(OR(D44="",D44="???")),G44=""),"Waiting",IF(D44="???","Waiting",""))))</f>
        <v>Completed</v>
      </c>
      <c r="L44" s="116" t="str">
        <f>IF(AND(NOT(OR(H44="Ø",H44="")),J44="Split"),"In Progress",IF(AND(NOT(OR(H44="Ø",H44="")),J44="Needs to be Split"),"Waiting",IF(AND(K44="Review",K45="Review"),"Review",IF(OR(AND(K44="Review",K45="Incomplete"),AND(K44="Incomplete",K45="Review")),"Review",IF(OR(AND(K44="Untraceable",K45="Review"),AND(K44="Review",K45="Untraceable")),"Review",IF(OR(AND(K44="Review",K45="Completed"),AND(K44="Completed",K45="Review")),"Review",IF(OR(AND(K44="Other",K45="Review"),AND(K44="Review",K45="Other")),"Review",IF(OR(AND(K44="Other",K45="Incomplete"),AND(K44="Incomplete",K45="Other")),"Review",IF(OR(AND(K44="Other",K45="Untraceable"),AND(K44="Untraceable",K45="Other")),"Review",IF(OR(AND(K44="Other",K45="Completed"),AND(K44="Completed",K45="Other")),"Review",IF(AND(K44="Waiting",K45="Waiting"),"Waiting",IF(OR(AND(K44="Review",K45="Waiting"),AND(K44="Waiting",K45="Review")),"Waiting",IF(OR(AND(K44="Other",K45="Waiting"),AND(K44="Waiting",K45="Other")),"Waiting",IF(OR(AND(K44="Incomplete",K45="Waiting"),AND(K44="Waiting",K45="Incomplete")),"Waiting",IF(OR(AND(K44="Completed",K45="Waiting"),AND(K44="Waiting",K45="Completed")),"Waiting",IF(OR(K44="In Progress",K45="In Progress"),"In Progress",IF(OR(AND(K44="Completed",K45="Untraceable"),AND(K44="Untraceable",K45="Completed")),"Review",IF(OR(AND(K44="Completed",K45="Incomplete"),AND(K44="Incomplete",K45="Completed")),"Review",IF(OR(AND(K44="Incomplete",K45="Untraceable"),AND(K44="Untraceable",K45="Incomplete")),"Untraceable",IF(AND(NOT(OR(H44="Ø",H44="")),NOT(OR(H45="Ø",H45="")),J44=""),"In Progress",IF(AND(K44="Untraceable",K45="Untraceable"),"Untraceable",IF(AND(NOT(OR(H44="Ø",H44="")),NOT(OR(H45="Ø",H45="")),NOT(OR(J44="Ø",J44="",J44="Split",J44="Needs to be Split"))),"Completed",IF(AND(K44="Incomplete",K45="Incomplete"),"Incomplete",IF(AND(K44="Other",K45="Other"),"Review",IF(AND(K44="Untraceable",K45=""),"Untraceable","")))))))))))))))))))))))))</f>
        <v>Completed</v>
      </c>
      <c r="M44" s="116" t="s">
        <v>0</v>
      </c>
      <c r="N44" s="4"/>
      <c r="O44" s="121" t="s">
        <v>25</v>
      </c>
      <c r="P44" s="116" t="s">
        <v>2493</v>
      </c>
    </row>
    <row r="45" spans="1:16" x14ac:dyDescent="0.25">
      <c r="A45" s="116"/>
      <c r="B45" s="116"/>
      <c r="C45" s="116"/>
      <c r="D45" s="87" t="s">
        <v>27</v>
      </c>
      <c r="E45" s="87" t="s">
        <v>1512</v>
      </c>
      <c r="F45" s="7" t="str">
        <f>IF(AND(D45="Amina",OR(E45="Manual",E45="Assisted Manual")),A44&amp;"_AZ",IF(AND(D45="Amina",OR(E45="De-Novo Merge",E45="Assisted Merge")),A44&amp;"_SA_AZ",IF(AND(D45="Mashtura",OR(E45="Manual",E45="Assisted Manual")),A44&amp;"_MH",IF(AND(D45="Mashtura",OR(E45="De-Novo Merge",E45="Assisted Merge")),A44&amp;"_SA_MH",IF(AND(D45="Perry",OR(E45="Manual",E45="Assisted Manual")),A44&amp;"_PB",IF(AND(D45="Perry",OR(E45="De-Novo Merge",E45="Assisted Merge")),A44&amp;"_SA_PB",IF(AND(D45="Gina",OR(E45="Manual",E45="Assisted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f>
        <v>2017-08-10_R-022_GB</v>
      </c>
      <c r="G45" s="89">
        <v>43012</v>
      </c>
      <c r="H45" s="89">
        <v>43012</v>
      </c>
      <c r="I45" s="68" t="s">
        <v>2112</v>
      </c>
      <c r="J45" s="116"/>
      <c r="K45" s="87" t="str">
        <f>IF(AND(NOT(OR(G45="",G45="Ø")),H45=""),"In Progress",IF(AND(NOT(OR(H45="Ø",H45="")),NOT(OR(G45="Ø",G45=""))),"Completed",IF(AND(NOT(A44=""),NOT(OR(D45="",D45="???")),G45=""),"Waiting",IF(D45="???","Waiting",""))))</f>
        <v>Completed</v>
      </c>
      <c r="L45" s="116"/>
      <c r="M45" s="116"/>
      <c r="N45" s="4"/>
      <c r="O45" s="121"/>
      <c r="P45" s="116"/>
    </row>
    <row r="46" spans="1:16" x14ac:dyDescent="0.25">
      <c r="A46" s="116" t="s">
        <v>2494</v>
      </c>
      <c r="B46" s="117" t="s">
        <v>2495</v>
      </c>
      <c r="C46" s="117"/>
      <c r="D46" s="87" t="s">
        <v>32</v>
      </c>
      <c r="E46" s="87" t="s">
        <v>24</v>
      </c>
      <c r="F46" s="7" t="str">
        <f>IF(AND(D46="Amina",OR(E46="Manual",E46="Assisted Manual")),A46&amp;"_AZ",IF(AND(D46="Amina",OR(E46="De-Novo Merge",E46="Assisted Merge")),A46&amp;"_SA_AZ",IF(AND(D46="Mashtura",OR(E46="Manual",E46="Assisted Manual")),A46&amp;"_MH",IF(AND(D46="Mashtura",OR(E46="De-Novo Merge",E46="Assisted Merge")),A46&amp;"_SA_MH",IF(AND(D46="Perry",OR(E46="Manual",E46="Assisted Manual")),A46&amp;"_PB",IF(AND(D46="Perry",OR(E46="De-Novo Merge",E46="Assisted Merge")),A46&amp;"_SA_PB",IF(AND(D46="Gina",OR(E46="Manual",E46="Assisted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f>
        <v>2017-08-10_R-023_AZ</v>
      </c>
      <c r="G46" s="89">
        <v>43004</v>
      </c>
      <c r="H46" s="89" t="s">
        <v>51</v>
      </c>
      <c r="I46" s="68" t="str">
        <f>IF(H46="Ø","Ø",IF(NOT(OR(H46="Ø",H46="")),"Enter Tracing Time",""))</f>
        <v>Ø</v>
      </c>
      <c r="J46" s="116" t="str">
        <f>IF(AND(NOT(OR(H46="",H46="Ø")),NOT(OR(H47="",H47="Ø"))),"Needs to be Split","")</f>
        <v/>
      </c>
      <c r="K46" s="87" t="s">
        <v>2</v>
      </c>
      <c r="L46" s="116" t="s">
        <v>2</v>
      </c>
      <c r="M46" s="116" t="s">
        <v>190</v>
      </c>
      <c r="N46" s="6" t="s">
        <v>2452</v>
      </c>
      <c r="O46" s="121" t="str">
        <f>IF(OR(L46="Untraceable",L46="Incomplete"),"No",IF(L46="Completed","In Progress",""))</f>
        <v>No</v>
      </c>
      <c r="P46" s="116"/>
    </row>
    <row r="47" spans="1:16" x14ac:dyDescent="0.25">
      <c r="A47" s="116"/>
      <c r="B47" s="116"/>
      <c r="C47" s="116"/>
      <c r="D47" s="87"/>
      <c r="E47" s="87"/>
      <c r="F47" s="7" t="str">
        <f>IF(AND(D47="Amina",OR(E47="Manual",E47="Assisted Manual")),A46&amp;"_AZ",IF(AND(D47="Amina",OR(E47="De-Novo Merge",E47="Assisted Merge")),A46&amp;"_SA_AZ",IF(AND(D47="Mashtura",OR(E47="Manual",E47="Assisted Manual")),A46&amp;"_MH",IF(AND(D47="Mashtura",OR(E47="De-Novo Merge",E47="Assisted Merge")),A46&amp;"_SA_MH",IF(AND(D47="Perry",OR(E47="Manual",E47="Assisted Manual")),A46&amp;"_PB",IF(AND(D47="Perry",OR(E47="De-Novo Merge",E47="Assisted Merge")),A46&amp;"_SA_PB",IF(AND(D47="Gina",OR(E47="Manual",E47="Assisted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f>
        <v/>
      </c>
      <c r="G47" s="89"/>
      <c r="H47" s="89"/>
      <c r="I47" s="68" t="str">
        <f>IF(H47="Ø","Ø",IF(NOT(OR(H47="Ø",H47="")),"Enter Tracing Time",""))</f>
        <v/>
      </c>
      <c r="J47" s="116"/>
      <c r="K47" s="87" t="str">
        <f>IF(AND(NOT(OR(G47="",G47="Ø")),H47=""),"In Progress",IF(AND(NOT(OR(H47="Ø",H47="")),NOT(OR(G47="Ø",G47=""))),"Completed",IF(AND(NOT(A46=""),NOT(OR(D47="",D47="???")),G47=""),"Waiting",IF(D47="???","Waiting",""))))</f>
        <v/>
      </c>
      <c r="L47" s="116"/>
      <c r="M47" s="116"/>
      <c r="N47" s="4"/>
      <c r="O47" s="121"/>
      <c r="P47" s="116"/>
    </row>
    <row r="48" spans="1:16" x14ac:dyDescent="0.25">
      <c r="A48" s="116" t="s">
        <v>2496</v>
      </c>
      <c r="B48" s="117" t="s">
        <v>2497</v>
      </c>
      <c r="C48" s="116"/>
      <c r="D48" s="87" t="s">
        <v>113</v>
      </c>
      <c r="E48" s="87" t="s">
        <v>24</v>
      </c>
      <c r="F48" s="7" t="str">
        <f>IF(AND(D48="Amina",OR(E48="Manual",E48="Assisted Manual")),A48&amp;"_AZ",IF(AND(D48="Amina",OR(E48="De-Novo Merge",E48="Assisted Merge")),A48&amp;"_SA_AZ",IF(AND(D48="Mashtura",OR(E48="Manual",E48="Assisted Manual")),A48&amp;"_MH",IF(AND(D48="Mashtura",OR(E48="De-Novo Merge",E48="Assisted Merge")),A48&amp;"_SA_MH",IF(AND(D48="Perry",OR(E48="Manual",E48="Assisted Manual")),A48&amp;"_PB",IF(AND(D48="Perry",OR(E48="De-Novo Merge",E48="Assisted Merge")),A48&amp;"_SA_PB",IF(AND(D48="Gina",OR(E48="Manual",E48="Assisted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f>
        <v>2017-08-10_R-024_DR</v>
      </c>
      <c r="G48" s="89">
        <v>43005</v>
      </c>
      <c r="H48" s="89">
        <v>43010</v>
      </c>
      <c r="I48" s="68" t="s">
        <v>2498</v>
      </c>
      <c r="J48" s="118">
        <v>43017</v>
      </c>
      <c r="K48" s="87" t="str">
        <f>IF(AND(NOT(OR(G48="",G48="Ø")),H48=""),"In Progress",IF(AND(NOT(OR(H48="Ø",H48="")),NOT(OR(G48="Ø",G48=""))),"Completed",IF(AND(NOT(A48=""),NOT(OR(D48="",D48="???")),G48=""),"Waiting",IF(D48="???","Waiting",""))))</f>
        <v>Completed</v>
      </c>
      <c r="L48" s="116" t="str">
        <f>IF(AND(NOT(OR(H48="Ø",H48="")),J48="Split"),"In Progress",IF(AND(NOT(OR(H48="Ø",H48="")),J48="Needs to be Split"),"Waiting",IF(AND(K48="Review",K49="Review"),"Review",IF(OR(AND(K48="Review",K49="Incomplete"),AND(K48="Incomplete",K49="Review")),"Review",IF(OR(AND(K48="Untraceable",K49="Review"),AND(K48="Review",K49="Untraceable")),"Review",IF(OR(AND(K48="Review",K49="Completed"),AND(K48="Completed",K49="Review")),"Review",IF(OR(AND(K48="Other",K49="Review"),AND(K48="Review",K49="Other")),"Review",IF(OR(AND(K48="Other",K49="Incomplete"),AND(K48="Incomplete",K49="Other")),"Review",IF(OR(AND(K48="Other",K49="Untraceable"),AND(K48="Untraceable",K49="Other")),"Review",IF(OR(AND(K48="Other",K49="Completed"),AND(K48="Completed",K49="Other")),"Review",IF(AND(K48="Waiting",K49="Waiting"),"Waiting",IF(OR(AND(K48="Review",K49="Waiting"),AND(K48="Waiting",K49="Review")),"Waiting",IF(OR(AND(K48="Other",K49="Waiting"),AND(K48="Waiting",K49="Other")),"Waiting",IF(OR(AND(K48="Incomplete",K49="Waiting"),AND(K48="Waiting",K49="Incomplete")),"Waiting",IF(OR(AND(K48="Completed",K49="Waiting"),AND(K48="Waiting",K49="Completed")),"Waiting",IF(OR(K48="In Progress",K49="In Progress"),"In Progress",IF(OR(AND(K48="Completed",K49="Untraceable"),AND(K48="Untraceable",K49="Completed")),"Review",IF(OR(AND(K48="Completed",K49="Incomplete"),AND(K48="Incomplete",K49="Completed")),"Review",IF(OR(AND(K48="Incomplete",K49="Untraceable"),AND(K48="Untraceable",K49="Incomplete")),"Untraceable",IF(AND(NOT(OR(H48="Ø",H48="")),NOT(OR(H49="Ø",H49="")),J48=""),"In Progress",IF(AND(K48="Untraceable",K49="Untraceable"),"Untraceable",IF(AND(NOT(OR(H48="Ø",H48="")),NOT(OR(H49="Ø",H49="")),NOT(OR(J48="Ø",J48="",J48="Split",J48="Needs to be Split"))),"Completed",IF(AND(K48="Incomplete",K49="Incomplete"),"Incomplete",IF(AND(K48="Other",K49="Other"),"Review",IF(AND(K48="Untraceable",K49=""),"Untraceable","")))))))))))))))))))))))))</f>
        <v>Completed</v>
      </c>
      <c r="M48" s="116" t="s">
        <v>0</v>
      </c>
      <c r="N48" s="4"/>
      <c r="O48" s="121" t="s">
        <v>25</v>
      </c>
      <c r="P48" s="116" t="s">
        <v>2499</v>
      </c>
    </row>
    <row r="49" spans="1:16" x14ac:dyDescent="0.25">
      <c r="A49" s="116"/>
      <c r="B49" s="116"/>
      <c r="C49" s="116"/>
      <c r="D49" s="87" t="s">
        <v>187</v>
      </c>
      <c r="E49" s="87" t="s">
        <v>24</v>
      </c>
      <c r="F49" s="7" t="str">
        <f>IF(AND(D49="Amina",OR(E49="Manual",E49="Assisted Manual")),A48&amp;"_AZ",IF(AND(D49="Amina",OR(E49="De-Novo Merge",E49="Assisted Merge")),A48&amp;"_SA_AZ",IF(AND(D49="Mashtura",OR(E49="Manual",E49="Assisted Manual")),A48&amp;"_MH",IF(AND(D49="Mashtura",OR(E49="De-Novo Merge",E49="Assisted Merge")),A48&amp;"_SA_MH",IF(AND(D49="Perry",OR(E49="Manual",E49="Assisted Manual")),A48&amp;"_PB",IF(AND(D49="Perry",OR(E49="De-Novo Merge",E49="Assisted Merge")),A48&amp;"_SA_PB",IF(AND(D49="Gina",OR(E49="Manual",E49="Assisted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f>
        <v>2017-08-10_R-024_MW</v>
      </c>
      <c r="G49" s="89">
        <v>43007</v>
      </c>
      <c r="H49" s="89">
        <v>43011</v>
      </c>
      <c r="I49" s="68" t="s">
        <v>2500</v>
      </c>
      <c r="J49" s="116"/>
      <c r="K49" s="87" t="str">
        <f>IF(AND(NOT(OR(G49="",G49="Ø")),H49=""),"In Progress",IF(AND(NOT(OR(H49="Ø",H49="")),NOT(OR(G49="Ø",G49=""))),"Completed",IF(AND(NOT(A48=""),NOT(OR(D49="",D49="???")),G49=""),"Waiting",IF(D49="???","Waiting",""))))</f>
        <v>Completed</v>
      </c>
      <c r="L49" s="116"/>
      <c r="M49" s="116"/>
      <c r="N49" s="8"/>
      <c r="O49" s="121"/>
      <c r="P49" s="116"/>
    </row>
    <row r="50" spans="1:16" x14ac:dyDescent="0.25">
      <c r="A50" s="116" t="s">
        <v>2501</v>
      </c>
      <c r="B50" s="117" t="s">
        <v>2502</v>
      </c>
      <c r="C50" s="117"/>
      <c r="D50" s="87" t="s">
        <v>187</v>
      </c>
      <c r="E50" s="87" t="s">
        <v>24</v>
      </c>
      <c r="F50" s="7" t="str">
        <f>IF(AND(D50="Amina",OR(E50="Manual",E50="Assisted Manual")),A50&amp;"_AZ",IF(AND(D50="Amina",OR(E50="De-Novo Merge",E50="Assisted Merge")),A50&amp;"_SA_AZ",IF(AND(D50="Mashtura",OR(E50="Manual",E50="Assisted Manual")),A50&amp;"_MH",IF(AND(D50="Mashtura",OR(E50="De-Novo Merge",E50="Assisted Merge")),A50&amp;"_SA_MH",IF(AND(D50="Perry",OR(E50="Manual",E50="Assisted Manual")),A50&amp;"_PB",IF(AND(D50="Perry",OR(E50="De-Novo Merge",E50="Assisted Merge")),A50&amp;"_SA_PB",IF(AND(D50="Gina",OR(E50="Manual",E50="Assisted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f>
        <v>2017-08-10_R-025_MW</v>
      </c>
      <c r="G50" s="89">
        <v>43006</v>
      </c>
      <c r="H50" s="89">
        <v>43007</v>
      </c>
      <c r="I50" s="68" t="s">
        <v>2174</v>
      </c>
      <c r="J50" s="118">
        <v>43014</v>
      </c>
      <c r="K50" s="87" t="str">
        <f>IF(AND(NOT(OR(G50="",G50="Ø")),H50=""),"In Progress",IF(AND(NOT(OR(H50="Ø",H50="")),NOT(OR(G50="Ø",G50=""))),"Completed",IF(AND(NOT(A50=""),NOT(OR(D50="",D50="???")),G50=""),"Waiting",IF(D50="???","Waiting",""))))</f>
        <v>Completed</v>
      </c>
      <c r="L50" s="116" t="str">
        <f>IF(AND(NOT(OR(H50="Ø",H50="")),J50="Split"),"In Progress",IF(AND(NOT(OR(H50="Ø",H50="")),J50="Needs to be Split"),"Waiting",IF(AND(K50="Review",K51="Review"),"Review",IF(OR(AND(K50="Review",K51="Incomplete"),AND(K50="Incomplete",K51="Review")),"Review",IF(OR(AND(K50="Untraceable",K51="Review"),AND(K50="Review",K51="Untraceable")),"Review",IF(OR(AND(K50="Review",K51="Completed"),AND(K50="Completed",K51="Review")),"Review",IF(OR(AND(K50="Other",K51="Review"),AND(K50="Review",K51="Other")),"Review",IF(OR(AND(K50="Other",K51="Incomplete"),AND(K50="Incomplete",K51="Other")),"Review",IF(OR(AND(K50="Other",K51="Untraceable"),AND(K50="Untraceable",K51="Other")),"Review",IF(OR(AND(K50="Other",K51="Completed"),AND(K50="Completed",K51="Other")),"Review",IF(AND(K50="Waiting",K51="Waiting"),"Waiting",IF(OR(AND(K50="Review",K51="Waiting"),AND(K50="Waiting",K51="Review")),"Waiting",IF(OR(AND(K50="Other",K51="Waiting"),AND(K50="Waiting",K51="Other")),"Waiting",IF(OR(AND(K50="Incomplete",K51="Waiting"),AND(K50="Waiting",K51="Incomplete")),"Waiting",IF(OR(AND(K50="Completed",K51="Waiting"),AND(K50="Waiting",K51="Completed")),"Waiting",IF(OR(K50="In Progress",K51="In Progress"),"In Progress",IF(OR(AND(K50="Completed",K51="Untraceable"),AND(K50="Untraceable",K51="Completed")),"Review",IF(OR(AND(K50="Completed",K51="Incomplete"),AND(K50="Incomplete",K51="Completed")),"Review",IF(OR(AND(K50="Incomplete",K51="Untraceable"),AND(K50="Untraceable",K51="Incomplete")),"Untraceable",IF(AND(NOT(OR(H50="Ø",H50="")),NOT(OR(H51="Ø",H51="")),J50=""),"In Progress",IF(AND(K50="Untraceable",K51="Untraceable"),"Untraceable",IF(AND(NOT(OR(H50="Ø",H50="")),NOT(OR(H51="Ø",H51="")),NOT(OR(J50="Ø",J50="",J50="Split",J50="Needs to be Split"))),"Completed",IF(AND(K50="Incomplete",K51="Incomplete"),"Incomplete",IF(AND(K50="Other",K51="Other"),"Review",IF(AND(K50="Untraceable",K51=""),"Untraceable","")))))))))))))))))))))))))</f>
        <v>Completed</v>
      </c>
      <c r="M50" s="116" t="s">
        <v>0</v>
      </c>
      <c r="N50" s="4" t="s">
        <v>2503</v>
      </c>
      <c r="O50" s="121" t="s">
        <v>25</v>
      </c>
      <c r="P50" s="116" t="s">
        <v>2504</v>
      </c>
    </row>
    <row r="51" spans="1:16" x14ac:dyDescent="0.25">
      <c r="A51" s="116"/>
      <c r="B51" s="116"/>
      <c r="C51" s="116"/>
      <c r="D51" s="87" t="s">
        <v>113</v>
      </c>
      <c r="E51" s="87" t="s">
        <v>1512</v>
      </c>
      <c r="F51" s="7" t="str">
        <f>IF(AND(D51="Amina",OR(E51="Manual",E51="Assisted Manual")),A50&amp;"_AZ",IF(AND(D51="Amina",OR(E51="De-Novo Merge",E51="Assisted Merge")),A50&amp;"_SA_AZ",IF(AND(D51="Mashtura",OR(E51="Manual",E51="Assisted Manual")),A50&amp;"_MH",IF(AND(D51="Mashtura",OR(E51="De-Novo Merge",E51="Assisted Merge")),A50&amp;"_SA_MH",IF(AND(D51="Perry",OR(E51="Manual",E51="Assisted Manual")),A50&amp;"_PB",IF(AND(D51="Perry",OR(E51="De-Novo Merge",E51="Assisted Merge")),A50&amp;"_SA_PB",IF(AND(D51="Gina",OR(E51="Manual",E51="Assisted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f>
        <v>2017-08-10_R-025_DR</v>
      </c>
      <c r="G51" s="89">
        <v>43012</v>
      </c>
      <c r="H51" s="89">
        <v>43014</v>
      </c>
      <c r="I51" s="68" t="s">
        <v>2505</v>
      </c>
      <c r="J51" s="116"/>
      <c r="K51" s="87" t="str">
        <f>IF(AND(NOT(OR(G51="",G51="Ø")),H51=""),"In Progress",IF(AND(NOT(OR(H51="Ø",H51="")),NOT(OR(G51="Ø",G51=""))),"Completed",IF(AND(NOT(A50=""),NOT(OR(D51="",D51="???")),G51=""),"Waiting",IF(D51="???","Waiting",""))))</f>
        <v>Completed</v>
      </c>
      <c r="L51" s="116"/>
      <c r="M51" s="116"/>
      <c r="N51" s="4"/>
      <c r="O51" s="121"/>
      <c r="P51" s="116"/>
    </row>
    <row r="52" spans="1:16" x14ac:dyDescent="0.25">
      <c r="H52"/>
      <c r="I52"/>
      <c r="O52"/>
      <c r="P52"/>
    </row>
    <row r="53" spans="1:16" x14ac:dyDescent="0.25">
      <c r="H53"/>
      <c r="I53"/>
      <c r="O53"/>
      <c r="P53"/>
    </row>
    <row r="54" spans="1:16" x14ac:dyDescent="0.25">
      <c r="H54"/>
      <c r="I54"/>
      <c r="O54"/>
      <c r="P54"/>
    </row>
    <row r="55" spans="1:16" x14ac:dyDescent="0.25">
      <c r="H55"/>
      <c r="I55"/>
      <c r="O55"/>
      <c r="P55"/>
    </row>
    <row r="56" spans="1:16" x14ac:dyDescent="0.25">
      <c r="H56"/>
      <c r="I56"/>
      <c r="O56"/>
      <c r="P56"/>
    </row>
    <row r="57" spans="1:16" x14ac:dyDescent="0.25">
      <c r="H57"/>
      <c r="I57"/>
      <c r="O57"/>
      <c r="P57"/>
    </row>
    <row r="58" spans="1:16" x14ac:dyDescent="0.25">
      <c r="H58"/>
      <c r="I58"/>
      <c r="O58"/>
      <c r="P58"/>
    </row>
    <row r="59" spans="1:16" x14ac:dyDescent="0.25">
      <c r="H59"/>
      <c r="I59"/>
      <c r="O59"/>
      <c r="P59"/>
    </row>
    <row r="60" spans="1:16" x14ac:dyDescent="0.25">
      <c r="H60"/>
      <c r="I60"/>
      <c r="O60"/>
      <c r="P60"/>
    </row>
    <row r="61" spans="1:16" x14ac:dyDescent="0.25">
      <c r="H61"/>
      <c r="I61"/>
      <c r="O61"/>
      <c r="P61"/>
    </row>
    <row r="62" spans="1:16" x14ac:dyDescent="0.25">
      <c r="H62"/>
      <c r="I62"/>
      <c r="O62"/>
      <c r="P62"/>
    </row>
    <row r="63" spans="1:16" x14ac:dyDescent="0.25">
      <c r="H63"/>
      <c r="I63"/>
      <c r="O63"/>
      <c r="P63"/>
    </row>
    <row r="64" spans="1:16" x14ac:dyDescent="0.25">
      <c r="H64"/>
      <c r="I64"/>
      <c r="O64"/>
      <c r="P64"/>
    </row>
    <row r="65" spans="8:16" x14ac:dyDescent="0.25">
      <c r="H65"/>
      <c r="I65"/>
      <c r="O65"/>
      <c r="P65"/>
    </row>
    <row r="66" spans="8:16" x14ac:dyDescent="0.25">
      <c r="H66"/>
      <c r="I66"/>
      <c r="O66"/>
      <c r="P66"/>
    </row>
    <row r="67" spans="8:16" x14ac:dyDescent="0.25">
      <c r="H67"/>
      <c r="I67"/>
      <c r="O67"/>
      <c r="P67"/>
    </row>
    <row r="68" spans="8:16" x14ac:dyDescent="0.25">
      <c r="H68"/>
      <c r="I68"/>
      <c r="O68"/>
      <c r="P68"/>
    </row>
    <row r="69" spans="8:16" x14ac:dyDescent="0.25">
      <c r="H69"/>
      <c r="I69"/>
      <c r="O69"/>
      <c r="P69"/>
    </row>
    <row r="70" spans="8:16" x14ac:dyDescent="0.25">
      <c r="H70"/>
      <c r="I70"/>
      <c r="O70"/>
      <c r="P70"/>
    </row>
    <row r="71" spans="8:16" x14ac:dyDescent="0.25">
      <c r="H71"/>
      <c r="I71"/>
      <c r="O71"/>
      <c r="P71"/>
    </row>
    <row r="72" spans="8:16" x14ac:dyDescent="0.25">
      <c r="H72"/>
      <c r="I72"/>
      <c r="O72"/>
      <c r="P72"/>
    </row>
    <row r="73" spans="8:16" x14ac:dyDescent="0.25">
      <c r="H73"/>
      <c r="I73"/>
      <c r="O73"/>
      <c r="P73"/>
    </row>
    <row r="74" spans="8:16" x14ac:dyDescent="0.25">
      <c r="H74"/>
      <c r="I74"/>
      <c r="O74"/>
      <c r="P74"/>
    </row>
    <row r="75" spans="8:16" x14ac:dyDescent="0.25">
      <c r="H75"/>
      <c r="I75"/>
      <c r="O75"/>
      <c r="P75"/>
    </row>
    <row r="76" spans="8:16" x14ac:dyDescent="0.25">
      <c r="H76"/>
      <c r="I76"/>
      <c r="O76"/>
      <c r="P76"/>
    </row>
    <row r="77" spans="8:16" x14ac:dyDescent="0.25">
      <c r="H77"/>
      <c r="I77"/>
      <c r="O77"/>
      <c r="P77"/>
    </row>
    <row r="78" spans="8:16" x14ac:dyDescent="0.25">
      <c r="H78"/>
      <c r="I78"/>
      <c r="O78"/>
      <c r="P78"/>
    </row>
    <row r="79" spans="8:16" x14ac:dyDescent="0.25">
      <c r="H79"/>
      <c r="I79"/>
      <c r="O79"/>
      <c r="P79"/>
    </row>
    <row r="80" spans="8:16" x14ac:dyDescent="0.25">
      <c r="H80"/>
      <c r="I80"/>
      <c r="O80"/>
      <c r="P80"/>
    </row>
    <row r="81" spans="8:16" x14ac:dyDescent="0.25">
      <c r="H81"/>
      <c r="I81"/>
      <c r="O81"/>
      <c r="P81"/>
    </row>
    <row r="82" spans="8:16" x14ac:dyDescent="0.25">
      <c r="H82"/>
      <c r="I82"/>
      <c r="O82"/>
      <c r="P82"/>
    </row>
    <row r="83" spans="8:16" x14ac:dyDescent="0.25">
      <c r="H83"/>
      <c r="I83"/>
      <c r="O83"/>
      <c r="P83"/>
    </row>
    <row r="84" spans="8:16" x14ac:dyDescent="0.25">
      <c r="H84"/>
      <c r="I84"/>
      <c r="O84"/>
      <c r="P84"/>
    </row>
    <row r="85" spans="8:16" x14ac:dyDescent="0.25">
      <c r="H85"/>
      <c r="I85"/>
      <c r="O85"/>
      <c r="P85"/>
    </row>
    <row r="86" spans="8:16" x14ac:dyDescent="0.25">
      <c r="H86"/>
      <c r="I86"/>
      <c r="O86"/>
      <c r="P86"/>
    </row>
    <row r="87" spans="8:16" x14ac:dyDescent="0.25">
      <c r="H87"/>
      <c r="I87"/>
      <c r="O87"/>
      <c r="P87"/>
    </row>
    <row r="88" spans="8:16" x14ac:dyDescent="0.25">
      <c r="H88"/>
      <c r="I88"/>
      <c r="O88"/>
      <c r="P88"/>
    </row>
    <row r="89" spans="8:16" x14ac:dyDescent="0.25">
      <c r="H89"/>
      <c r="I89"/>
      <c r="O89"/>
      <c r="P89"/>
    </row>
    <row r="90" spans="8:16" x14ac:dyDescent="0.25">
      <c r="H90"/>
      <c r="I90"/>
      <c r="O90"/>
      <c r="P90"/>
    </row>
    <row r="91" spans="8:16" x14ac:dyDescent="0.25">
      <c r="H91"/>
      <c r="I91"/>
      <c r="O91"/>
      <c r="P91"/>
    </row>
    <row r="92" spans="8:16" x14ac:dyDescent="0.25">
      <c r="H92"/>
      <c r="I92"/>
      <c r="O92"/>
      <c r="P92"/>
    </row>
    <row r="93" spans="8:16" x14ac:dyDescent="0.25">
      <c r="H93"/>
      <c r="I93"/>
      <c r="O93"/>
      <c r="P93"/>
    </row>
    <row r="94" spans="8:16" x14ac:dyDescent="0.25">
      <c r="H94"/>
      <c r="I94"/>
      <c r="O94"/>
      <c r="P94"/>
    </row>
    <row r="95" spans="8:16" x14ac:dyDescent="0.25">
      <c r="H95"/>
      <c r="I95"/>
      <c r="O95"/>
      <c r="P95"/>
    </row>
  </sheetData>
  <autoFilter ref="A1:P97"/>
  <mergeCells count="200">
    <mergeCell ref="A2:A3"/>
    <mergeCell ref="B2:B3"/>
    <mergeCell ref="C2:C3"/>
    <mergeCell ref="J2:J3"/>
    <mergeCell ref="L2:L3"/>
    <mergeCell ref="M2:M3"/>
    <mergeCell ref="O2:O3"/>
    <mergeCell ref="P2:P3"/>
    <mergeCell ref="A4:A5"/>
    <mergeCell ref="B4:B5"/>
    <mergeCell ref="C4:C5"/>
    <mergeCell ref="J4:J5"/>
    <mergeCell ref="L4:L5"/>
    <mergeCell ref="M4:M5"/>
    <mergeCell ref="O4:O5"/>
    <mergeCell ref="P4:P5"/>
    <mergeCell ref="A6:A7"/>
    <mergeCell ref="B6:B7"/>
    <mergeCell ref="C6:C7"/>
    <mergeCell ref="J6:J7"/>
    <mergeCell ref="L6:L7"/>
    <mergeCell ref="M6:M7"/>
    <mergeCell ref="O6:O7"/>
    <mergeCell ref="P6:P7"/>
    <mergeCell ref="A8:A9"/>
    <mergeCell ref="B8:B9"/>
    <mergeCell ref="C8:C9"/>
    <mergeCell ref="J8:J9"/>
    <mergeCell ref="L8:L9"/>
    <mergeCell ref="M8:M9"/>
    <mergeCell ref="O8:O9"/>
    <mergeCell ref="P8:P9"/>
    <mergeCell ref="A10:A11"/>
    <mergeCell ref="B10:B11"/>
    <mergeCell ref="C10:C11"/>
    <mergeCell ref="J10:J11"/>
    <mergeCell ref="L10:L11"/>
    <mergeCell ref="M10:M11"/>
    <mergeCell ref="O10:O11"/>
    <mergeCell ref="P10:P11"/>
    <mergeCell ref="A12:A13"/>
    <mergeCell ref="B12:B13"/>
    <mergeCell ref="C12:C13"/>
    <mergeCell ref="J12:J13"/>
    <mergeCell ref="L12:L13"/>
    <mergeCell ref="M12:M13"/>
    <mergeCell ref="O12:O13"/>
    <mergeCell ref="P12:P13"/>
    <mergeCell ref="A14:A15"/>
    <mergeCell ref="B14:B15"/>
    <mergeCell ref="C14:C15"/>
    <mergeCell ref="J14:J15"/>
    <mergeCell ref="L14:L15"/>
    <mergeCell ref="M14:M15"/>
    <mergeCell ref="O14:O15"/>
    <mergeCell ref="P14:P15"/>
    <mergeCell ref="A16:A17"/>
    <mergeCell ref="B16:B17"/>
    <mergeCell ref="C16:C17"/>
    <mergeCell ref="J16:J17"/>
    <mergeCell ref="L16:L17"/>
    <mergeCell ref="M16:M17"/>
    <mergeCell ref="O16:O17"/>
    <mergeCell ref="P16:P17"/>
    <mergeCell ref="A18:A19"/>
    <mergeCell ref="B18:B19"/>
    <mergeCell ref="C18:C19"/>
    <mergeCell ref="J18:J19"/>
    <mergeCell ref="L18:L19"/>
    <mergeCell ref="M18:M19"/>
    <mergeCell ref="O18:O19"/>
    <mergeCell ref="P18:P19"/>
    <mergeCell ref="A20:A21"/>
    <mergeCell ref="B20:B21"/>
    <mergeCell ref="C20:C21"/>
    <mergeCell ref="J20:J21"/>
    <mergeCell ref="L20:L21"/>
    <mergeCell ref="M20:M21"/>
    <mergeCell ref="O20:O21"/>
    <mergeCell ref="P20:P21"/>
    <mergeCell ref="O26:O27"/>
    <mergeCell ref="P26:P27"/>
    <mergeCell ref="A26:A27"/>
    <mergeCell ref="B26:B27"/>
    <mergeCell ref="C26:C27"/>
    <mergeCell ref="J26:J27"/>
    <mergeCell ref="L26:L27"/>
    <mergeCell ref="M26:M27"/>
    <mergeCell ref="A22:A23"/>
    <mergeCell ref="B22:B23"/>
    <mergeCell ref="C22:C23"/>
    <mergeCell ref="J22:J23"/>
    <mergeCell ref="L22:L23"/>
    <mergeCell ref="M22:M23"/>
    <mergeCell ref="O22:O23"/>
    <mergeCell ref="P22:P23"/>
    <mergeCell ref="A24:A25"/>
    <mergeCell ref="B24:B25"/>
    <mergeCell ref="C24:C25"/>
    <mergeCell ref="J24:J25"/>
    <mergeCell ref="L24:L25"/>
    <mergeCell ref="M24:M25"/>
    <mergeCell ref="O24:O25"/>
    <mergeCell ref="P24:P25"/>
    <mergeCell ref="A28:A29"/>
    <mergeCell ref="B28:B29"/>
    <mergeCell ref="C28:C29"/>
    <mergeCell ref="J28:J29"/>
    <mergeCell ref="L28:L29"/>
    <mergeCell ref="M28:M29"/>
    <mergeCell ref="O28:O29"/>
    <mergeCell ref="P28:P29"/>
    <mergeCell ref="A30:A31"/>
    <mergeCell ref="B30:B31"/>
    <mergeCell ref="C30:C31"/>
    <mergeCell ref="J30:J31"/>
    <mergeCell ref="L30:L31"/>
    <mergeCell ref="M30:M31"/>
    <mergeCell ref="O30:O31"/>
    <mergeCell ref="P30:P31"/>
    <mergeCell ref="A32:A33"/>
    <mergeCell ref="B32:B33"/>
    <mergeCell ref="C32:C33"/>
    <mergeCell ref="J32:J33"/>
    <mergeCell ref="L32:L33"/>
    <mergeCell ref="M32:M33"/>
    <mergeCell ref="O32:O33"/>
    <mergeCell ref="P32:P33"/>
    <mergeCell ref="A34:A35"/>
    <mergeCell ref="B34:B35"/>
    <mergeCell ref="C34:C35"/>
    <mergeCell ref="J34:J35"/>
    <mergeCell ref="L34:L35"/>
    <mergeCell ref="M34:M35"/>
    <mergeCell ref="O34:O35"/>
    <mergeCell ref="P34:P35"/>
    <mergeCell ref="A36:A37"/>
    <mergeCell ref="B36:B37"/>
    <mergeCell ref="C36:C37"/>
    <mergeCell ref="J36:J37"/>
    <mergeCell ref="L36:L37"/>
    <mergeCell ref="M36:M37"/>
    <mergeCell ref="O36:O37"/>
    <mergeCell ref="P36:P37"/>
    <mergeCell ref="A38:A39"/>
    <mergeCell ref="B38:B39"/>
    <mergeCell ref="C38:C39"/>
    <mergeCell ref="J38:J39"/>
    <mergeCell ref="L38:L39"/>
    <mergeCell ref="M38:M39"/>
    <mergeCell ref="O38:O39"/>
    <mergeCell ref="P38:P39"/>
    <mergeCell ref="A40:A41"/>
    <mergeCell ref="B40:B41"/>
    <mergeCell ref="C40:C41"/>
    <mergeCell ref="J40:J41"/>
    <mergeCell ref="L40:L41"/>
    <mergeCell ref="M40:M41"/>
    <mergeCell ref="O40:O41"/>
    <mergeCell ref="P40:P41"/>
    <mergeCell ref="A42:A43"/>
    <mergeCell ref="B42:B43"/>
    <mergeCell ref="C42:C43"/>
    <mergeCell ref="J42:J43"/>
    <mergeCell ref="L42:L43"/>
    <mergeCell ref="M42:M43"/>
    <mergeCell ref="O42:O43"/>
    <mergeCell ref="P42:P43"/>
    <mergeCell ref="A44:A45"/>
    <mergeCell ref="B44:B45"/>
    <mergeCell ref="C44:C45"/>
    <mergeCell ref="J44:J45"/>
    <mergeCell ref="L44:L45"/>
    <mergeCell ref="M44:M45"/>
    <mergeCell ref="O44:O45"/>
    <mergeCell ref="P44:P45"/>
    <mergeCell ref="A46:A47"/>
    <mergeCell ref="B46:B47"/>
    <mergeCell ref="C46:C47"/>
    <mergeCell ref="J46:J47"/>
    <mergeCell ref="L46:L47"/>
    <mergeCell ref="M46:M47"/>
    <mergeCell ref="O46:O47"/>
    <mergeCell ref="P46:P47"/>
    <mergeCell ref="A48:A49"/>
    <mergeCell ref="B48:B49"/>
    <mergeCell ref="C48:C49"/>
    <mergeCell ref="J48:J49"/>
    <mergeCell ref="L48:L49"/>
    <mergeCell ref="M48:M49"/>
    <mergeCell ref="O48:O49"/>
    <mergeCell ref="P48:P49"/>
    <mergeCell ref="A50:A51"/>
    <mergeCell ref="B50:B51"/>
    <mergeCell ref="C50:C51"/>
    <mergeCell ref="J50:J51"/>
    <mergeCell ref="L50:L51"/>
    <mergeCell ref="M50:M51"/>
    <mergeCell ref="O50:O51"/>
    <mergeCell ref="P50:P51"/>
  </mergeCells>
  <conditionalFormatting sqref="M1:M51 M96:M1048576">
    <cfRule type="containsText" dxfId="1858" priority="4" operator="containsText" text="HOLD">
      <formula>NOT(ISERROR(SEARCH("HOLD",M1)))</formula>
    </cfRule>
    <cfRule type="containsText" dxfId="1857" priority="13" operator="containsText" text="Ignore">
      <formula>NOT(ISERROR(SEARCH("Ignore",M1)))</formula>
    </cfRule>
  </conditionalFormatting>
  <conditionalFormatting sqref="K96:M1048576 K1:M51">
    <cfRule type="containsText" dxfId="1856" priority="3" operator="containsText" text="Waiting">
      <formula>NOT(ISERROR(SEARCH("Waiting",K1)))</formula>
    </cfRule>
    <cfRule type="containsText" dxfId="1855" priority="7" operator="containsText" text="Review">
      <formula>NOT(ISERROR(SEARCH("Review",K1)))</formula>
    </cfRule>
    <cfRule type="containsText" dxfId="1854" priority="8" operator="containsText" text="Other">
      <formula>NOT(ISERROR(SEARCH("Other",K1)))</formula>
    </cfRule>
    <cfRule type="containsText" dxfId="1853" priority="9" operator="containsText" text="Incomplete">
      <formula>NOT(ISERROR(SEARCH("Incomplete",K1)))</formula>
    </cfRule>
    <cfRule type="containsText" dxfId="1852" priority="10" operator="containsText" text="Untraceable">
      <formula>NOT(ISERROR(SEARCH("Untraceable",K1)))</formula>
    </cfRule>
    <cfRule type="containsText" dxfId="1851" priority="11" operator="containsText" text="Completed">
      <formula>NOT(ISERROR(SEARCH("Completed",K1)))</formula>
    </cfRule>
  </conditionalFormatting>
  <conditionalFormatting sqref="O1:O51 K96:M1048576 O96:O1048576 K1:M51">
    <cfRule type="containsText" dxfId="1850" priority="12" operator="containsText" text="In Progress">
      <formula>NOT(ISERROR(SEARCH("In Progress",K1)))</formula>
    </cfRule>
  </conditionalFormatting>
  <conditionalFormatting sqref="O1:O51 O96:O1048576">
    <cfRule type="containsText" dxfId="1849" priority="5" operator="containsText" text="No">
      <formula>NOT(ISERROR(SEARCH("No",O1)))</formula>
    </cfRule>
    <cfRule type="containsText" dxfId="1848" priority="6" operator="containsText" text="Yes">
      <formula>NOT(ISERROR(SEARCH("Yes",O1)))</formula>
    </cfRule>
  </conditionalFormatting>
  <conditionalFormatting sqref="J1:J51 J96:J1048576">
    <cfRule type="containsText" dxfId="1847" priority="2" operator="containsText" text="Needs to be">
      <formula>NOT(ISERROR(SEARCH("Needs to be",J1)))</formula>
    </cfRule>
  </conditionalFormatting>
  <conditionalFormatting sqref="I96:I1048576 I1:I51">
    <cfRule type="containsText" dxfId="1846" priority="1" operator="containsText" text="Please Enter Tracing Time">
      <formula>NOT(ISERROR(SEARCH("Please Enter Tracing Time",I1)))</formula>
    </cfRule>
  </conditionalFormatting>
  <dataValidations count="8">
    <dataValidation type="list" allowBlank="1" showInputMessage="1" showErrorMessage="1" sqref="O2:O51">
      <formula1>"Yes, No, In Progress"</formula1>
    </dataValidation>
    <dataValidation type="list" allowBlank="1" showInputMessage="1" sqref="G2:G51">
      <formula1>"Ø"</formula1>
    </dataValidation>
    <dataValidation type="list" allowBlank="1" showInputMessage="1" showErrorMessage="1" sqref="M2:M51">
      <formula1>"In Progress, Completed, Untraceable, Review, Ignore"</formula1>
    </dataValidation>
    <dataValidation type="list" operator="equal" allowBlank="1" showInputMessage="1" sqref="H2:H51">
      <formula1>"Ø"</formula1>
    </dataValidation>
    <dataValidation type="list" operator="equal" allowBlank="1" showInputMessage="1" showErrorMessage="1" sqref="E2:E51">
      <formula1>"Manual,Assisted Manual, De-Novo Merge, Assisted Merge"</formula1>
    </dataValidation>
    <dataValidation type="list" allowBlank="1" showInputMessage="1" showErrorMessage="1" sqref="K2:L51">
      <formula1>"In Progress, Completed, Untraceable, Incomplete, Other, Review"</formula1>
    </dataValidation>
    <dataValidation type="list" operator="equal" allowBlank="1" showInputMessage="1" showErrorMessage="1" sqref="D2:D51">
      <formula1>"Amina,Bruno,Cameron,Daniel,Gina,Mashtura,Monet,Perry,???"</formula1>
    </dataValidation>
    <dataValidation type="list" allowBlank="1" showInputMessage="1" sqref="J2:J51">
      <formula1>"Ø, Split"</formula1>
    </dataValidation>
  </dataValidations>
  <pageMargins left="0.7" right="0.7" top="0.75" bottom="0.75" header="0.3" footer="0.3"/>
  <pageSetup orientation="portrait" verticalDpi="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5"/>
  <sheetViews>
    <sheetView workbookViewId="0">
      <selection activeCell="F24" sqref="F24"/>
    </sheetView>
  </sheetViews>
  <sheetFormatPr defaultRowHeight="15" x14ac:dyDescent="0.25"/>
  <cols>
    <col min="1" max="1" width="18.140625" customWidth="1"/>
    <col min="2" max="2" width="25.140625" customWidth="1"/>
    <col min="3" max="3" width="23.42578125" customWidth="1"/>
    <col min="4" max="4" width="14.5703125" customWidth="1"/>
    <col min="5" max="5" width="17.7109375" customWidth="1"/>
    <col min="6" max="6" width="25.7109375" customWidth="1"/>
    <col min="7" max="7" width="14.28515625" customWidth="1"/>
    <col min="8" max="8" width="13.42578125" customWidth="1"/>
    <col min="9" max="9" width="11.5703125" customWidth="1"/>
    <col min="10" max="10" width="19.7109375" customWidth="1"/>
    <col min="11" max="11" width="22.85546875" customWidth="1"/>
    <col min="12" max="12" width="18.28515625" customWidth="1"/>
    <col min="13" max="13" width="14.28515625" customWidth="1"/>
    <col min="14" max="14" width="70.85546875" customWidth="1"/>
    <col min="15" max="15" width="14.5703125" customWidth="1"/>
    <col min="16" max="16" width="14.7109375" customWidth="1"/>
  </cols>
  <sheetData>
    <row r="1" spans="1:16" x14ac:dyDescent="0.25">
      <c r="A1" s="47" t="s">
        <v>6</v>
      </c>
      <c r="B1" s="47" t="s">
        <v>7</v>
      </c>
      <c r="C1" s="47" t="s">
        <v>8</v>
      </c>
      <c r="D1" s="48" t="s">
        <v>9</v>
      </c>
      <c r="E1" s="48" t="s">
        <v>10</v>
      </c>
      <c r="F1" s="48" t="s">
        <v>11</v>
      </c>
      <c r="G1" s="48" t="s">
        <v>12</v>
      </c>
      <c r="H1" s="48" t="s">
        <v>13</v>
      </c>
      <c r="I1" s="48" t="s">
        <v>2408</v>
      </c>
      <c r="J1" s="47" t="s">
        <v>14</v>
      </c>
      <c r="K1" s="47" t="s">
        <v>15</v>
      </c>
      <c r="L1" s="47" t="s">
        <v>16</v>
      </c>
      <c r="M1" s="47" t="s">
        <v>17</v>
      </c>
      <c r="N1" s="10" t="s">
        <v>18</v>
      </c>
      <c r="O1" s="9" t="s">
        <v>19</v>
      </c>
      <c r="P1" s="9" t="s">
        <v>20</v>
      </c>
    </row>
    <row r="2" spans="1:16" x14ac:dyDescent="0.25">
      <c r="A2" s="122" t="s">
        <v>2506</v>
      </c>
      <c r="B2" s="117" t="s">
        <v>2507</v>
      </c>
      <c r="C2" s="116" t="s">
        <v>1372</v>
      </c>
      <c r="D2" s="87" t="s">
        <v>23</v>
      </c>
      <c r="E2" s="87" t="s">
        <v>24</v>
      </c>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f>
        <v>2017-08-28_G-001_CA</v>
      </c>
      <c r="G2" s="89">
        <v>43005</v>
      </c>
      <c r="H2" s="89">
        <v>43010</v>
      </c>
      <c r="I2" s="68" t="s">
        <v>2508</v>
      </c>
      <c r="J2" s="118">
        <v>43014</v>
      </c>
      <c r="K2" s="87" t="str">
        <f>IF(AND(NOT(OR(G2="",G2="Ø")),H2=""),"In Progress",IF(AND(NOT(OR(H2="Ø",H2="")),NOT(OR(G2="Ø",G2=""))),"Completed",IF(AND(NOT(A2=""),NOT(OR(D2="",D2="???")),G2=""),"Waiting",IF(D2="???","Waiting",""))))</f>
        <v>Completed</v>
      </c>
      <c r="L2" s="116" t="s">
        <v>0</v>
      </c>
      <c r="M2" s="116" t="s">
        <v>0</v>
      </c>
      <c r="N2" s="49" t="s">
        <v>2509</v>
      </c>
      <c r="O2" s="121" t="s">
        <v>25</v>
      </c>
      <c r="P2" s="116" t="s">
        <v>2510</v>
      </c>
    </row>
    <row r="3" spans="1:16" x14ac:dyDescent="0.25">
      <c r="A3" s="116"/>
      <c r="B3" s="116"/>
      <c r="C3" s="116"/>
      <c r="D3" s="87" t="s">
        <v>161</v>
      </c>
      <c r="E3" s="87" t="s">
        <v>1512</v>
      </c>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f>
        <v>2017-08-28_G-001_BD</v>
      </c>
      <c r="G3" s="89">
        <v>43010</v>
      </c>
      <c r="H3" s="89">
        <v>43014</v>
      </c>
      <c r="I3" s="68" t="s">
        <v>2511</v>
      </c>
      <c r="J3" s="116"/>
      <c r="K3" s="87" t="s">
        <v>0</v>
      </c>
      <c r="L3" s="116"/>
      <c r="M3" s="116"/>
      <c r="N3" s="50"/>
      <c r="O3" s="121"/>
      <c r="P3" s="116"/>
    </row>
    <row r="4" spans="1:16" x14ac:dyDescent="0.25">
      <c r="A4" s="122" t="s">
        <v>2512</v>
      </c>
      <c r="B4" s="116" t="s">
        <v>2513</v>
      </c>
      <c r="C4" s="116" t="s">
        <v>1372</v>
      </c>
      <c r="D4" s="87" t="s">
        <v>161</v>
      </c>
      <c r="E4" s="87" t="s">
        <v>24</v>
      </c>
      <c r="F4" s="7" t="str">
        <f>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f>
        <v>2017-08-28_G-002_BD</v>
      </c>
      <c r="G4" s="89">
        <v>43006</v>
      </c>
      <c r="H4" s="89">
        <v>43010</v>
      </c>
      <c r="I4" s="68" t="s">
        <v>1405</v>
      </c>
      <c r="J4" s="118">
        <v>43018</v>
      </c>
      <c r="K4" s="87" t="str">
        <f>IF(AND(NOT(OR(G4="",G4="Ø")),H4=""),"In Progress",IF(AND(NOT(OR(H4="Ø",H4="")),NOT(OR(G4="Ø",G4=""))),"Completed",IF(AND(NOT(A4=""),NOT(OR(D4="",D4="???")),G4=""),"Waiting",IF(D4="???","Waiting",""))))</f>
        <v>Completed</v>
      </c>
      <c r="L4" s="116" t="str">
        <f>IF(AND(NOT(OR(H4="Ø",H4="")),J4="Split"),"In Progress",IF(AND(NOT(OR(H4="Ø",H4="")),J4="Needs to be Split"),"Waiting",IF(AND(K4="Review",K5="Review"),"Review",IF(OR(AND(K4="Review",K5="Incomplete"),AND(K4="Incomplete",K5="Review")),"Review",IF(OR(AND(K4="Untraceable",K5="Review"),AND(K4="Review",K5="Untraceable")),"Review",IF(OR(AND(K4="Review",K5="Completed"),AND(K4="Completed",K5="Review")),"Review",IF(OR(AND(K4="Other",K5="Review"),AND(K4="Review",K5="Other")),"Review",IF(OR(AND(K4="Other",K5="Incomplete"),AND(K4="Incomplete",K5="Other")),"Review",IF(OR(AND(K4="Other",K5="Untraceable"),AND(K4="Untraceable",K5="Other")),"Review",IF(OR(AND(K4="Other",K5="Completed"),AND(K4="Completed",K5="Other")),"Review",IF(AND(K4="Waiting",K5="Waiting"),"Waiting",IF(OR(AND(K4="Review",K5="Waiting"),AND(K4="Waiting",K5="Review")),"Waiting",IF(OR(AND(K4="Other",K5="Waiting"),AND(K4="Waiting",K5="Other")),"Waiting",IF(OR(AND(K4="Incomplete",K5="Waiting"),AND(K4="Waiting",K5="Incomplete")),"Waiting",IF(OR(AND(K4="Completed",K5="Waiting"),AND(K4="Waiting",K5="Completed")),"Waiting",IF(OR(K4="In Progress",K5="In Progress"),"In Progress",IF(OR(AND(K4="Completed",K5="Untraceable"),AND(K4="Untraceable",K5="Completed")),"Review",IF(OR(AND(K4="Completed",K5="Incomplete"),AND(K4="Incomplete",K5="Completed")),"Review",IF(OR(AND(K4="Incomplete",K5="Untraceable"),AND(K4="Untraceable",K5="Incomplete")),"Untraceable",IF(AND(NOT(OR(H4="Ø",H4="")),NOT(OR(H5="Ø",H5="")),J4=""),"In Progress",IF(AND(K4="Untraceable",K5="Untraceable"),"Untraceable",IF(AND(NOT(OR(H4="Ø",H4="")),NOT(OR(H5="Ø",H5="")),NOT(OR(J4="Ø",J4="",J4="Split",J4="Needs to be Split"))),"Completed",IF(AND(K4="Incomplete",K5="Incomplete"),"Incomplete",IF(AND(K4="Other",K5="Other"),"Review",IF(AND(K4="Untraceable",K5=""),"Untraceable","")))))))))))))))))))))))))</f>
        <v>Completed</v>
      </c>
      <c r="M4" s="116" t="s">
        <v>0</v>
      </c>
      <c r="N4" s="4"/>
      <c r="O4" s="121" t="s">
        <v>25</v>
      </c>
      <c r="P4" s="116" t="s">
        <v>2514</v>
      </c>
    </row>
    <row r="5" spans="1:16" x14ac:dyDescent="0.25">
      <c r="A5" s="116"/>
      <c r="B5" s="116"/>
      <c r="C5" s="116"/>
      <c r="D5" s="87" t="s">
        <v>23</v>
      </c>
      <c r="E5" s="87" t="s">
        <v>1512</v>
      </c>
      <c r="F5" s="7" t="str">
        <f>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f>
        <v>2017-08-28_G-002_CA</v>
      </c>
      <c r="G5" s="89">
        <v>43010</v>
      </c>
      <c r="H5" s="89">
        <v>43011</v>
      </c>
      <c r="I5" s="68" t="s">
        <v>2422</v>
      </c>
      <c r="J5" s="116"/>
      <c r="K5" s="87" t="str">
        <f>IF(AND(NOT(OR(G5="",G5="Ø")),H5=""),"In Progress",IF(AND(NOT(OR(H5="Ø",H5="")),NOT(OR(G5="Ø",G5=""))),"Completed",IF(AND(NOT(A4=""),NOT(OR(D5="",D5="???")),G5=""),"Waiting",IF(D5="???","Waiting",""))))</f>
        <v>Completed</v>
      </c>
      <c r="L5" s="116"/>
      <c r="M5" s="116"/>
      <c r="N5" s="4"/>
      <c r="O5" s="121"/>
      <c r="P5" s="116"/>
    </row>
    <row r="6" spans="1:16" x14ac:dyDescent="0.25">
      <c r="A6" s="116" t="s">
        <v>2515</v>
      </c>
      <c r="B6" s="117" t="s">
        <v>2516</v>
      </c>
      <c r="C6" s="116" t="s">
        <v>1372</v>
      </c>
      <c r="D6" s="87" t="s">
        <v>27</v>
      </c>
      <c r="E6" s="87" t="s">
        <v>24</v>
      </c>
      <c r="F6" s="7" t="str">
        <f>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f>
        <v>2017-08-28_G-003_GB</v>
      </c>
      <c r="G6" s="89">
        <v>43007</v>
      </c>
      <c r="H6" s="89">
        <v>43010</v>
      </c>
      <c r="I6" s="68" t="s">
        <v>2112</v>
      </c>
      <c r="J6" s="116" t="str">
        <f>IF(AND(NOT(OR(H6="",H6="Ø")),NOT(OR(H7="",H7="Ø"))),"Needs to be Split","")</f>
        <v/>
      </c>
      <c r="K6" s="87" t="str">
        <f>IF(AND(NOT(OR(G6="",G6="Ø")),H6=""),"In Progress",IF(AND(NOT(OR(H6="Ø",H6="")),NOT(OR(G6="Ø",G6=""))),"Completed",IF(AND(NOT(A6=""),NOT(OR(D6="",D6="???")),G6=""),"Waiting",IF(D6="???","Waiting",""))))</f>
        <v>Completed</v>
      </c>
      <c r="L6" s="116" t="s">
        <v>2</v>
      </c>
      <c r="M6" s="116" t="s">
        <v>0</v>
      </c>
      <c r="N6" s="4" t="s">
        <v>2517</v>
      </c>
      <c r="O6" s="121" t="str">
        <f>IF(OR(L6="Untraceable",L6="Incomplete"),"No",IF(L6="Completed","In Progress",""))</f>
        <v>No</v>
      </c>
      <c r="P6" s="116"/>
    </row>
    <row r="7" spans="1:16" x14ac:dyDescent="0.25">
      <c r="A7" s="116"/>
      <c r="B7" s="116"/>
      <c r="C7" s="116"/>
      <c r="D7" s="87" t="s">
        <v>23</v>
      </c>
      <c r="E7" s="87" t="s">
        <v>1512</v>
      </c>
      <c r="F7" s="7" t="str">
        <f>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f>
        <v>2017-08-28_G-003_CA</v>
      </c>
      <c r="G7" s="89">
        <v>43011</v>
      </c>
      <c r="H7" s="89" t="s">
        <v>51</v>
      </c>
      <c r="I7" s="68"/>
      <c r="J7" s="116"/>
      <c r="K7" s="87" t="s">
        <v>2</v>
      </c>
      <c r="L7" s="116"/>
      <c r="M7" s="116"/>
      <c r="N7" s="4"/>
      <c r="O7" s="121"/>
      <c r="P7" s="116"/>
    </row>
    <row r="8" spans="1:16" x14ac:dyDescent="0.25">
      <c r="A8" s="116" t="s">
        <v>2518</v>
      </c>
      <c r="B8" s="116" t="s">
        <v>2519</v>
      </c>
      <c r="C8" s="116"/>
      <c r="D8" s="87" t="s">
        <v>32</v>
      </c>
      <c r="E8" s="87" t="s">
        <v>24</v>
      </c>
      <c r="F8" s="7" t="str">
        <f>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f>
        <v>2017-08-28_G-004_AZ</v>
      </c>
      <c r="G8" s="89">
        <v>43007</v>
      </c>
      <c r="H8" s="89">
        <v>43007</v>
      </c>
      <c r="I8" s="68" t="s">
        <v>2520</v>
      </c>
      <c r="J8" s="118">
        <v>43019</v>
      </c>
      <c r="K8" s="87" t="str">
        <f>IF(AND(NOT(OR(G8="",G8="Ø")),H8=""),"In Progress",IF(AND(NOT(OR(H8="Ø",H8="")),NOT(OR(G8="Ø",G8=""))),"Completed",IF(AND(NOT(A8=""),NOT(OR(D8="",D8="???")),G8=""),"Waiting",IF(D8="???","Waiting",""))))</f>
        <v>Completed</v>
      </c>
      <c r="L8" s="116" t="s">
        <v>0</v>
      </c>
      <c r="M8" s="116" t="s">
        <v>0</v>
      </c>
      <c r="N8" s="4"/>
      <c r="O8" s="121" t="s">
        <v>25</v>
      </c>
      <c r="P8" s="116" t="s">
        <v>2521</v>
      </c>
    </row>
    <row r="9" spans="1:16" x14ac:dyDescent="0.25">
      <c r="A9" s="116"/>
      <c r="B9" s="116"/>
      <c r="C9" s="116"/>
      <c r="D9" s="87" t="s">
        <v>187</v>
      </c>
      <c r="E9" s="87" t="s">
        <v>24</v>
      </c>
      <c r="F9" s="7" t="str">
        <f>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f>
        <v>2017-08-28_G-004_MW</v>
      </c>
      <c r="G9" s="89">
        <v>43011</v>
      </c>
      <c r="H9" s="89">
        <v>43011</v>
      </c>
      <c r="I9" s="68" t="s">
        <v>2522</v>
      </c>
      <c r="J9" s="116"/>
      <c r="K9" s="87" t="str">
        <f>IF(AND(NOT(OR(G9="",G9="Ø")),H9=""),"In Progress",IF(AND(NOT(OR(H9="Ø",H9="")),NOT(OR(G9="Ø",G9=""))),"Completed",IF(AND(NOT(A8=""),NOT(OR(D9="",D9="???")),G9=""),"Waiting",IF(D9="???","Waiting",""))))</f>
        <v>Completed</v>
      </c>
      <c r="L9" s="116"/>
      <c r="M9" s="116"/>
      <c r="N9" s="4"/>
      <c r="O9" s="121"/>
      <c r="P9" s="116"/>
    </row>
    <row r="10" spans="1:16" x14ac:dyDescent="0.25">
      <c r="A10" s="116" t="s">
        <v>2523</v>
      </c>
      <c r="B10" s="116" t="s">
        <v>2524</v>
      </c>
      <c r="C10" s="116"/>
      <c r="D10" s="87" t="s">
        <v>32</v>
      </c>
      <c r="E10" s="87" t="s">
        <v>24</v>
      </c>
      <c r="F10" s="7" t="str">
        <f>IF(AND(D10="Amina",OR(E10="Manual",E10="Assisted Manual")),A10&amp;"_AZ",IF(AND(D10="Amina",OR(E10="De-Novo Merge",E10="Assisted Merge")),A10&amp;"_SA_AZ",IF(AND(D10="Mashtura",OR(E10="Manual",E10="Assisted Manual")),A10&amp;"_MH",IF(AND(D10="Mashtura",OR(E10="De-Novo Merge",E10="Assisted Merge")),A10&amp;"_SA_MH",IF(AND(D10="Perry",OR(E10="Manual",E10="Assisted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f>
        <v>2017-08-28_G-005_AZ</v>
      </c>
      <c r="G10" s="89">
        <v>43007</v>
      </c>
      <c r="H10" s="89" t="s">
        <v>51</v>
      </c>
      <c r="I10" s="68"/>
      <c r="J10" s="116" t="str">
        <f>IF(AND(NOT(OR(H10="",H10="Ø")),NOT(OR(H11="",H11="Ø"))),"Needs to be Split","")</f>
        <v/>
      </c>
      <c r="K10" s="87" t="s">
        <v>2</v>
      </c>
      <c r="L10" s="116" t="str">
        <f>IF(AND(NOT(OR(H10="Ø",H10="")),J10="Split"),"In Progress",IF(AND(NOT(OR(H10="Ø",H10="")),J10="Needs to be Split"),"Waiting",IF(AND(K10="Review",K11="Review"),"Review",IF(OR(AND(K10="Review",K11="Incomplete"),AND(K10="Incomplete",K11="Review")),"Review",IF(OR(AND(K10="Untraceable",K11="Review"),AND(K10="Review",K11="Untraceable")),"Review",IF(OR(AND(K10="Review",K11="Completed"),AND(K10="Completed",K11="Review")),"Review",IF(OR(AND(K10="Other",K11="Review"),AND(K10="Review",K11="Other")),"Review",IF(OR(AND(K10="Other",K11="Incomplete"),AND(K10="Incomplete",K11="Other")),"Review",IF(OR(AND(K10="Other",K11="Untraceable"),AND(K10="Untraceable",K11="Other")),"Review",IF(OR(AND(K10="Other",K11="Completed"),AND(K10="Completed",K11="Other")),"Review",IF(AND(K10="Waiting",K11="Waiting"),"Waiting",IF(OR(AND(K10="Review",K11="Waiting"),AND(K10="Waiting",K11="Review")),"Waiting",IF(OR(AND(K10="Other",K11="Waiting"),AND(K10="Waiting",K11="Other")),"Waiting",IF(OR(AND(K10="Incomplete",K11="Waiting"),AND(K10="Waiting",K11="Incomplete")),"Waiting",IF(OR(AND(K10="Completed",K11="Waiting"),AND(K10="Waiting",K11="Completed")),"Waiting",IF(OR(K10="In Progress",K11="In Progress"),"In Progress",IF(OR(AND(K10="Completed",K11="Untraceable"),AND(K10="Untraceable",K11="Completed")),"Review",IF(OR(AND(K10="Completed",K11="Incomplete"),AND(K10="Incomplete",K11="Completed")),"Review",IF(OR(AND(K10="Incomplete",K11="Untraceable"),AND(K10="Untraceable",K11="Incomplete")),"Untraceable",IF(AND(NOT(OR(H10="Ø",H10="")),NOT(OR(H11="Ø",H11="")),J10=""),"In Progress",IF(AND(K10="Untraceable",K11="Untraceable"),"Untraceable",IF(AND(NOT(OR(H10="Ø",H10="")),NOT(OR(H11="Ø",H11="")),NOT(OR(J10="Ø",J10="",J10="Split",J10="Needs to be Split"))),"Completed",IF(AND(K10="Incomplete",K11="Incomplete"),"Incomplete",IF(AND(K10="Other",K11="Other"),"Review",IF(AND(K10="Untraceable",K11=""),"Untraceable","")))))))))))))))))))))))))</f>
        <v>Incomplete</v>
      </c>
      <c r="M10" s="116" t="s">
        <v>190</v>
      </c>
      <c r="N10" s="4" t="s">
        <v>2525</v>
      </c>
      <c r="O10" s="121" t="str">
        <f>IF(OR(L10="Untraceable",L10="Incomplete"),"No",IF(L10="Completed","In Progress",""))</f>
        <v>No</v>
      </c>
      <c r="P10" s="116"/>
    </row>
    <row r="11" spans="1:16" x14ac:dyDescent="0.25">
      <c r="A11" s="116"/>
      <c r="B11" s="116"/>
      <c r="C11" s="116"/>
      <c r="D11" s="87" t="s">
        <v>187</v>
      </c>
      <c r="E11" s="87" t="s">
        <v>24</v>
      </c>
      <c r="F11" s="7" t="str">
        <f>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f>
        <v>2017-08-28_G-005_MW</v>
      </c>
      <c r="G11" s="89">
        <v>43012</v>
      </c>
      <c r="H11" s="89" t="s">
        <v>51</v>
      </c>
      <c r="I11" s="68"/>
      <c r="J11" s="116"/>
      <c r="K11" s="87" t="s">
        <v>2</v>
      </c>
      <c r="L11" s="116"/>
      <c r="M11" s="116"/>
      <c r="N11" s="4"/>
      <c r="O11" s="121"/>
      <c r="P11" s="116"/>
    </row>
    <row r="12" spans="1:16" x14ac:dyDescent="0.25">
      <c r="A12" s="116" t="s">
        <v>2526</v>
      </c>
      <c r="B12" s="116" t="s">
        <v>2527</v>
      </c>
      <c r="C12" s="116"/>
      <c r="D12" s="87" t="s">
        <v>32</v>
      </c>
      <c r="E12" s="87" t="s">
        <v>24</v>
      </c>
      <c r="F12" s="7" t="str">
        <f>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f>
        <v>2017-08-28_G-006_AZ</v>
      </c>
      <c r="G12" s="89">
        <v>43007</v>
      </c>
      <c r="H12" s="89">
        <v>43007</v>
      </c>
      <c r="I12" s="68" t="s">
        <v>2443</v>
      </c>
      <c r="J12" s="118">
        <v>43019</v>
      </c>
      <c r="K12" s="87" t="str">
        <f>IF(AND(NOT(OR(G12="",G12="Ø")),H12=""),"In Progress",IF(AND(NOT(OR(H12="Ø",H12="")),NOT(OR(G12="Ø",G12=""))),"Completed",IF(AND(NOT(A12=""),NOT(OR(D12="",D12="???")),G12=""),"Waiting",IF(D12="???","Waiting",""))))</f>
        <v>Completed</v>
      </c>
      <c r="L12" s="116" t="str">
        <f>IF(AND(NOT(OR(H12="Ø",H12="")),J12="Split"),"In Progress",IF(AND(NOT(OR(H12="Ø",H12="")),J12="Needs to be Split"),"Waiting",IF(AND(K12="Review",K13="Review"),"Review",IF(OR(AND(K12="Review",K13="Incomplete"),AND(K12="Incomplete",K13="Review")),"Review",IF(OR(AND(K12="Untraceable",K13="Review"),AND(K12="Review",K13="Untraceable")),"Review",IF(OR(AND(K12="Review",K13="Completed"),AND(K12="Completed",K13="Review")),"Review",IF(OR(AND(K12="Other",K13="Review"),AND(K12="Review",K13="Other")),"Review",IF(OR(AND(K12="Other",K13="Incomplete"),AND(K12="Incomplete",K13="Other")),"Review",IF(OR(AND(K12="Other",K13="Untraceable"),AND(K12="Untraceable",K13="Other")),"Review",IF(OR(AND(K12="Other",K13="Completed"),AND(K12="Completed",K13="Other")),"Review",IF(AND(K12="Waiting",K13="Waiting"),"Waiting",IF(OR(AND(K12="Review",K13="Waiting"),AND(K12="Waiting",K13="Review")),"Waiting",IF(OR(AND(K12="Other",K13="Waiting"),AND(K12="Waiting",K13="Other")),"Waiting",IF(OR(AND(K12="Incomplete",K13="Waiting"),AND(K12="Waiting",K13="Incomplete")),"Waiting",IF(OR(AND(K12="Completed",K13="Waiting"),AND(K12="Waiting",K13="Completed")),"Waiting",IF(OR(K12="In Progress",K13="In Progress"),"In Progress",IF(OR(AND(K12="Completed",K13="Untraceable"),AND(K12="Untraceable",K13="Completed")),"Review",IF(OR(AND(K12="Completed",K13="Incomplete"),AND(K12="Incomplete",K13="Completed")),"Review",IF(OR(AND(K12="Incomplete",K13="Untraceable"),AND(K12="Untraceable",K13="Incomplete")),"Untraceable",IF(AND(NOT(OR(H12="Ø",H12="")),NOT(OR(H13="Ø",H13="")),J12=""),"In Progress",IF(AND(K12="Untraceable",K13="Untraceable"),"Untraceable",IF(AND(NOT(OR(H12="Ø",H12="")),NOT(OR(H13="Ø",H13="")),NOT(OR(J12="Ø",J12="",J12="Split",J12="Needs to be Split"))),"Completed",IF(AND(K12="Incomplete",K13="Incomplete"),"Incomplete",IF(AND(K12="Other",K13="Other"),"Review",IF(AND(K12="Untraceable",K13=""),"Untraceable","")))))))))))))))))))))))))</f>
        <v>Completed</v>
      </c>
      <c r="M12" s="116" t="s">
        <v>0</v>
      </c>
      <c r="N12" s="4"/>
      <c r="O12" s="121" t="s">
        <v>25</v>
      </c>
      <c r="P12" s="116" t="s">
        <v>2528</v>
      </c>
    </row>
    <row r="13" spans="1:16" x14ac:dyDescent="0.25">
      <c r="A13" s="116"/>
      <c r="B13" s="116"/>
      <c r="C13" s="116"/>
      <c r="D13" s="87" t="s">
        <v>187</v>
      </c>
      <c r="E13" s="87" t="s">
        <v>24</v>
      </c>
      <c r="F13" s="7" t="str">
        <f>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f>
        <v>2017-08-28_G-006_MW</v>
      </c>
      <c r="G13" s="89">
        <v>43011</v>
      </c>
      <c r="H13" s="89">
        <v>43011</v>
      </c>
      <c r="I13" s="68" t="s">
        <v>2529</v>
      </c>
      <c r="J13" s="116"/>
      <c r="K13" s="87" t="str">
        <f>IF(AND(NOT(OR(G13="",G13="Ø")),H13=""),"In Progress",IF(AND(NOT(OR(H13="Ø",H13="")),NOT(OR(G13="Ø",G13=""))),"Completed",IF(AND(NOT(A12=""),NOT(OR(D13="",D13="???")),G13=""),"Waiting",IF(D13="???","Waiting",""))))</f>
        <v>Completed</v>
      </c>
      <c r="L13" s="116"/>
      <c r="M13" s="116"/>
      <c r="N13" s="4"/>
      <c r="O13" s="121"/>
      <c r="P13" s="116"/>
    </row>
    <row r="14" spans="1:16" x14ac:dyDescent="0.25">
      <c r="A14" s="116" t="s">
        <v>2530</v>
      </c>
      <c r="B14" s="116" t="s">
        <v>2531</v>
      </c>
      <c r="C14" s="116"/>
      <c r="D14" s="87" t="s">
        <v>32</v>
      </c>
      <c r="E14" s="87" t="s">
        <v>24</v>
      </c>
      <c r="F14" s="7" t="str">
        <f>IF(AND(D14="Amina",OR(E14="Manual",E14="Assisted Manual")),A14&amp;"_AZ",IF(AND(D14="Amina",OR(E14="De-Novo Merge",E14="Assisted Merge")),A14&amp;"_SA_AZ",IF(AND(D14="Mashtura",OR(E14="Manual",E14="Assisted Manual")),A14&amp;"_MH",IF(AND(D14="Mashtura",OR(E14="De-Novo Merge",E14="Assisted Merge")),A14&amp;"_SA_MH",IF(AND(D14="Perry",OR(E14="Manual",E14="Assisted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f>
        <v>2017-08-28_G-007_AZ</v>
      </c>
      <c r="G14" s="89">
        <v>43007</v>
      </c>
      <c r="H14" s="89" t="s">
        <v>51</v>
      </c>
      <c r="I14" s="68"/>
      <c r="J14" s="116" t="str">
        <f>IF(AND(NOT(OR(H14="",H14="Ø")),NOT(OR(H15="",H15="Ø"))),"Needs to be Split","")</f>
        <v/>
      </c>
      <c r="K14" s="87" t="s">
        <v>2</v>
      </c>
      <c r="L14" s="116" t="s">
        <v>2</v>
      </c>
      <c r="M14" s="116" t="s">
        <v>190</v>
      </c>
      <c r="N14" s="4" t="s">
        <v>2532</v>
      </c>
      <c r="O14" s="121" t="str">
        <f>IF(OR(L14="Untraceable",L14="Incomplete"),"No",IF(L14="Completed","In Progress",""))</f>
        <v>No</v>
      </c>
      <c r="P14" s="116"/>
    </row>
    <row r="15" spans="1:16" x14ac:dyDescent="0.25">
      <c r="A15" s="116"/>
      <c r="B15" s="116"/>
      <c r="C15" s="116"/>
      <c r="D15" s="87"/>
      <c r="E15" s="87"/>
      <c r="F15" s="7" t="str">
        <f>IF(AND(D15="Amina",OR(E15="Manual",E15="Assisted Manual")),A14&amp;"_AZ",IF(AND(D15="Amina",OR(E15="De-Novo Merge",E15="Assisted Merge")),A14&amp;"_SA_AZ",IF(AND(D15="Mashtura",OR(E15="Manual",E15="Assisted Manual")),A14&amp;"_MH",IF(AND(D15="Mashtura",OR(E15="De-Novo Merge",E15="Assisted Merge")),A14&amp;"_SA_MH",IF(AND(D15="Perry",OR(E15="Manual",E15="Assisted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f>
        <v/>
      </c>
      <c r="G15" s="89"/>
      <c r="H15" s="89"/>
      <c r="I15" s="68"/>
      <c r="J15" s="116"/>
      <c r="K15" s="87" t="str">
        <f>IF(AND(NOT(OR(G15="",G15="Ø")),H15=""),"In Progress",IF(AND(NOT(OR(H15="Ø",H15="")),NOT(OR(G15="Ø",G15=""))),"Completed",IF(AND(NOT(A14=""),NOT(OR(D15="",D15="???")),G15=""),"Waiting",IF(D15="???","Waiting",""))))</f>
        <v/>
      </c>
      <c r="L15" s="116"/>
      <c r="M15" s="116"/>
      <c r="N15" s="4"/>
      <c r="O15" s="121"/>
      <c r="P15" s="116"/>
    </row>
    <row r="16" spans="1:16" x14ac:dyDescent="0.25">
      <c r="A16" s="116" t="s">
        <v>2533</v>
      </c>
      <c r="B16" s="116" t="s">
        <v>2534</v>
      </c>
      <c r="C16" s="116"/>
      <c r="D16" s="87" t="s">
        <v>161</v>
      </c>
      <c r="E16" s="87" t="s">
        <v>24</v>
      </c>
      <c r="F16" s="7" t="str">
        <f>IF(AND(D16="Amina",OR(E16="Manual",E16="Assisted Manual")),A16&amp;"_AZ",IF(AND(D16="Amina",OR(E16="De-Novo Merge",E16="Assisted Merge")),A16&amp;"_SA_AZ",IF(AND(D16="Mashtura",OR(E16="Manual",E16="Assisted Manual")),A16&amp;"_MH",IF(AND(D16="Mashtura",OR(E16="De-Novo Merge",E16="Assisted Merge")),A16&amp;"_SA_MH",IF(AND(D16="Perry",OR(E16="Manual",E16="Assisted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f>
        <v>2017-08-28_G-008_BD</v>
      </c>
      <c r="G16" s="89">
        <v>43010</v>
      </c>
      <c r="H16" s="89" t="s">
        <v>51</v>
      </c>
      <c r="I16" s="68"/>
      <c r="J16" s="116" t="str">
        <f>IF(AND(NOT(OR(H16="",H16="Ø")),NOT(OR(H17="",H17="Ø"))),"Needs to be Split","")</f>
        <v/>
      </c>
      <c r="K16" s="87" t="s">
        <v>2</v>
      </c>
      <c r="L16" s="116" t="s">
        <v>2</v>
      </c>
      <c r="M16" s="116" t="s">
        <v>190</v>
      </c>
      <c r="N16" s="4"/>
      <c r="O16" s="121" t="str">
        <f>IF(OR(L16="Untraceable",L16="Incomplete"),"No",IF(L16="Completed","In Progress",""))</f>
        <v>No</v>
      </c>
      <c r="P16" s="116"/>
    </row>
    <row r="17" spans="1:16" x14ac:dyDescent="0.25">
      <c r="A17" s="116"/>
      <c r="B17" s="116"/>
      <c r="C17" s="116"/>
      <c r="D17" s="87"/>
      <c r="E17" s="87"/>
      <c r="F17" s="7" t="str">
        <f>IF(AND(D17="Amina",OR(E17="Manual",E17="Assisted Manual")),A16&amp;"_AZ",IF(AND(D17="Amina",OR(E17="De-Novo Merge",E17="Assisted Merge")),A16&amp;"_SA_AZ",IF(AND(D17="Mashtura",OR(E17="Manual",E17="Assisted Manual")),A16&amp;"_MH",IF(AND(D17="Mashtura",OR(E17="De-Novo Merge",E17="Assisted Merge")),A16&amp;"_SA_MH",IF(AND(D17="Perry",OR(E17="Manual",E17="Assisted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f>
        <v/>
      </c>
      <c r="G17" s="89"/>
      <c r="H17" s="89"/>
      <c r="I17" s="68"/>
      <c r="J17" s="116"/>
      <c r="K17" s="87" t="str">
        <f>IF(AND(NOT(OR(G17="",G17="Ø")),H17=""),"In Progress",IF(AND(NOT(OR(H17="Ø",H17="")),NOT(OR(G17="Ø",G17=""))),"Completed",IF(AND(NOT(A16=""),NOT(OR(D17="",D17="???")),G17=""),"Waiting",IF(D17="???","Waiting",""))))</f>
        <v/>
      </c>
      <c r="L17" s="116"/>
      <c r="M17" s="116"/>
      <c r="N17" s="4"/>
      <c r="O17" s="121"/>
      <c r="P17" s="116"/>
    </row>
    <row r="18" spans="1:16" x14ac:dyDescent="0.25">
      <c r="A18" s="116" t="s">
        <v>2535</v>
      </c>
      <c r="B18" s="116" t="s">
        <v>2536</v>
      </c>
      <c r="C18" s="116"/>
      <c r="D18" s="87" t="s">
        <v>161</v>
      </c>
      <c r="E18" s="87" t="s">
        <v>24</v>
      </c>
      <c r="F18" s="7" t="str">
        <f>IF(AND(D18="Amina",OR(E18="Manual",E18="Assisted Manual")),A18&amp;"_AZ",IF(AND(D18="Amina",OR(E18="De-Novo Merge",E18="Assisted Merge")),A18&amp;"_SA_AZ",IF(AND(D18="Mashtura",OR(E18="Manual",E18="Assisted Manual")),A18&amp;"_MH",IF(AND(D18="Mashtura",OR(E18="De-Novo Merge",E18="Assisted Merge")),A18&amp;"_SA_MH",IF(AND(D18="Perry",OR(E18="Manual",E18="Assisted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f>
        <v>2017-08-28_G-009_BD</v>
      </c>
      <c r="G18" s="89">
        <v>43010</v>
      </c>
      <c r="H18" s="89" t="s">
        <v>51</v>
      </c>
      <c r="I18" s="68"/>
      <c r="J18" s="116" t="str">
        <f>IF(AND(NOT(OR(H18="",H18="Ø")),NOT(OR(H19="",H19="Ø"))),"Needs to be Split","")</f>
        <v/>
      </c>
      <c r="K18" s="87" t="s">
        <v>2</v>
      </c>
      <c r="L18" s="116" t="s">
        <v>2</v>
      </c>
      <c r="M18" s="116" t="s">
        <v>0</v>
      </c>
      <c r="N18" s="4"/>
      <c r="O18" s="121" t="str">
        <f>IF(OR(L18="Untraceable",L18="Incomplete"),"No",IF(L18="Completed","In Progress",""))</f>
        <v>No</v>
      </c>
      <c r="P18" s="116"/>
    </row>
    <row r="19" spans="1:16" x14ac:dyDescent="0.25">
      <c r="A19" s="116"/>
      <c r="B19" s="116"/>
      <c r="C19" s="116"/>
      <c r="D19" s="87" t="s">
        <v>27</v>
      </c>
      <c r="E19" s="87" t="s">
        <v>24</v>
      </c>
      <c r="F19" s="7" t="str">
        <f>IF(AND(D19="Amina",OR(E19="Manual",E19="Assisted Manual")),A18&amp;"_AZ",IF(AND(D19="Amina",OR(E19="De-Novo Merge",E19="Assisted Merge")),A18&amp;"_SA_AZ",IF(AND(D19="Mashtura",OR(E19="Manual",E19="Assisted Manual")),A18&amp;"_MH",IF(AND(D19="Mashtura",OR(E19="De-Novo Merge",E19="Assisted Merge")),A18&amp;"_SA_MH",IF(AND(D19="Perry",OR(E19="Manual",E19="Assisted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f>
        <v>2017-08-28_G-009_GB</v>
      </c>
      <c r="G19" s="89">
        <v>43010</v>
      </c>
      <c r="H19" s="89">
        <v>43011</v>
      </c>
      <c r="I19" s="68" t="s">
        <v>2537</v>
      </c>
      <c r="J19" s="116"/>
      <c r="K19" s="87" t="s">
        <v>0</v>
      </c>
      <c r="L19" s="116"/>
      <c r="M19" s="116"/>
      <c r="N19" s="4"/>
      <c r="O19" s="121"/>
      <c r="P19" s="116"/>
    </row>
    <row r="20" spans="1:16" x14ac:dyDescent="0.25">
      <c r="A20" s="116" t="s">
        <v>2538</v>
      </c>
      <c r="B20" s="116" t="s">
        <v>2539</v>
      </c>
      <c r="C20" s="116"/>
      <c r="D20" s="87" t="s">
        <v>161</v>
      </c>
      <c r="E20" s="87" t="s">
        <v>24</v>
      </c>
      <c r="F20" s="7" t="str">
        <f>IF(AND(D20="Amina",OR(E20="Manual",E20="Assisted Manual")),A20&amp;"_AZ",IF(AND(D20="Amina",OR(E20="De-Novo Merge",E20="Assisted Merge")),A20&amp;"_SA_AZ",IF(AND(D20="Mashtura",OR(E20="Manual",E20="Assisted Manual")),A20&amp;"_MH",IF(AND(D20="Mashtura",OR(E20="De-Novo Merge",E20="Assisted Merge")),A20&amp;"_SA_MH",IF(AND(D20="Perry",OR(E20="Manual",E20="Assisted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f>
        <v>2017-08-28_G-010_BD</v>
      </c>
      <c r="G20" s="89">
        <v>43010</v>
      </c>
      <c r="H20" s="89" t="s">
        <v>51</v>
      </c>
      <c r="I20" s="68"/>
      <c r="J20" s="116" t="str">
        <f>IF(AND(NOT(OR(H20="",H20="Ø")),NOT(OR(H21="",H21="Ø"))),"Needs to be Split","")</f>
        <v/>
      </c>
      <c r="K20" s="87" t="s">
        <v>1</v>
      </c>
      <c r="L20" s="116" t="str">
        <f>IF(AND(NOT(OR(H20="Ø",H20="")),J20="Split"),"In Progress",IF(AND(NOT(OR(H20="Ø",H20="")),J20="Needs to be Split"),"Waiting",IF(AND(K20="Review",K21="Review"),"Review",IF(OR(AND(K20="Review",K21="Incomplete"),AND(K20="Incomplete",K21="Review")),"Review",IF(OR(AND(K20="Untraceable",K21="Review"),AND(K20="Review",K21="Untraceable")),"Review",IF(OR(AND(K20="Review",K21="Completed"),AND(K20="Completed",K21="Review")),"Review",IF(OR(AND(K20="Other",K21="Review"),AND(K20="Review",K21="Other")),"Review",IF(OR(AND(K20="Other",K21="Incomplete"),AND(K20="Incomplete",K21="Other")),"Review",IF(OR(AND(K20="Other",K21="Untraceable"),AND(K20="Untraceable",K21="Other")),"Review",IF(OR(AND(K20="Other",K21="Completed"),AND(K20="Completed",K21="Other")),"Review",IF(AND(K20="Waiting",K21="Waiting"),"Waiting",IF(OR(AND(K20="Review",K21="Waiting"),AND(K20="Waiting",K21="Review")),"Waiting",IF(OR(AND(K20="Other",K21="Waiting"),AND(K20="Waiting",K21="Other")),"Waiting",IF(OR(AND(K20="Incomplete",K21="Waiting"),AND(K20="Waiting",K21="Incomplete")),"Waiting",IF(OR(AND(K20="Completed",K21="Waiting"),AND(K20="Waiting",K21="Completed")),"Waiting",IF(OR(K20="In Progress",K21="In Progress"),"In Progress",IF(OR(AND(K20="Completed",K21="Untraceable"),AND(K20="Untraceable",K21="Completed")),"Review",IF(OR(AND(K20="Completed",K21="Incomplete"),AND(K20="Incomplete",K21="Completed")),"Review",IF(OR(AND(K20="Incomplete",K21="Untraceable"),AND(K20="Untraceable",K21="Incomplete")),"Untraceable",IF(AND(NOT(OR(H20="Ø",H20="")),NOT(OR(H21="Ø",H21="")),J20=""),"In Progress",IF(AND(K20="Untraceable",K21="Untraceable"),"Untraceable",IF(AND(NOT(OR(H20="Ø",H20="")),NOT(OR(H21="Ø",H21="")),NOT(OR(J20="Ø",J20="",J20="Split",J20="Needs to be Split"))),"Completed",IF(AND(K20="Incomplete",K21="Incomplete"),"Incomplete",IF(AND(K20="Other",K21="Other"),"Review",IF(AND(K20="Untraceable",K21=""),"Untraceable","")))))))))))))))))))))))))</f>
        <v>Untraceable</v>
      </c>
      <c r="M20" s="116" t="str">
        <f>IF(OR(L20="Untraceable"),"Ignore",IF(OR(L20="Incomplete",L20="Completed"),"Waiting",IF(OR(L20="Waiting",L20="In Progress",L20="Review",L20="Other"),"HOLD","")))</f>
        <v>Ignore</v>
      </c>
      <c r="N20" s="4" t="s">
        <v>2540</v>
      </c>
      <c r="O20" s="121" t="str">
        <f>IF(OR(L20="Untraceable",L20="Incomplete"),"No",IF(L20="Completed","In Progress",""))</f>
        <v>No</v>
      </c>
      <c r="P20" s="116"/>
    </row>
    <row r="21" spans="1:16" x14ac:dyDescent="0.25">
      <c r="A21" s="116"/>
      <c r="B21" s="116"/>
      <c r="C21" s="116"/>
      <c r="D21" s="87" t="str">
        <f>IF(AND(NOT(A20=""),NOT(K20="Untraceable")),"???","")</f>
        <v/>
      </c>
      <c r="E21" s="87"/>
      <c r="F21" s="7" t="str">
        <f>IF(AND(D21="Amina",OR(E21="Manual",E21="Assisted Manual")),A20&amp;"_AZ",IF(AND(D21="Amina",OR(E21="De-Novo Merge",E21="Assisted Merge")),A20&amp;"_SA_AZ",IF(AND(D21="Mashtura",OR(E21="Manual",E21="Assisted Manual")),A20&amp;"_MH",IF(AND(D21="Mashtura",OR(E21="De-Novo Merge",E21="Assisted Merge")),A20&amp;"_SA_MH",IF(AND(D21="Perry",OR(E21="Manual",E21="Assisted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f>
        <v/>
      </c>
      <c r="G21" s="89"/>
      <c r="H21" s="89"/>
      <c r="I21" s="68"/>
      <c r="J21" s="116"/>
      <c r="K21" s="87" t="str">
        <f>IF(AND(NOT(OR(G21="",G21="Ø")),H21=""),"In Progress",IF(AND(NOT(OR(H21="Ø",H21="")),NOT(OR(G21="Ø",G21=""))),"Completed",IF(AND(NOT(A20=""),NOT(OR(D21="",D21="???")),G21=""),"Waiting",IF(D21="???","Waiting",""))))</f>
        <v/>
      </c>
      <c r="L21" s="116"/>
      <c r="M21" s="116"/>
      <c r="N21" s="4"/>
      <c r="O21" s="121"/>
      <c r="P21" s="116"/>
    </row>
    <row r="22" spans="1:16" x14ac:dyDescent="0.25">
      <c r="A22" s="124" t="s">
        <v>2541</v>
      </c>
      <c r="B22" s="116" t="s">
        <v>2542</v>
      </c>
      <c r="C22" s="116" t="s">
        <v>1372</v>
      </c>
      <c r="D22" s="87" t="s">
        <v>27</v>
      </c>
      <c r="E22" s="87" t="s">
        <v>24</v>
      </c>
      <c r="F22" s="7" t="str">
        <f>IF(AND(D22="Amina",OR(E22="Manual",E22="Assisted Manual")),A22&amp;"_AZ",IF(AND(D22="Amina",OR(E22="De-Novo Merge",E22="Assisted Merge")),A22&amp;"_SA_AZ",IF(AND(D22="Mashtura",OR(E22="Manual",E22="Assisted Manual")),A22&amp;"_MH",IF(AND(D22="Mashtura",OR(E22="De-Novo Merge",E22="Assisted Merge")),A22&amp;"_SA_MH",IF(AND(D22="Perry",OR(E22="Manual",E22="Assisted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f>
        <v>2017-08-28_G-012_GB</v>
      </c>
      <c r="G22" s="89">
        <v>43010</v>
      </c>
      <c r="H22" s="89">
        <v>43010</v>
      </c>
      <c r="I22" s="68" t="s">
        <v>2112</v>
      </c>
      <c r="J22" s="116" t="str">
        <f>IF(AND(NOT(OR(H22="",H22="Ø")),NOT(OR(H23="",H23="Ø"))),"Needs to be Split","")</f>
        <v/>
      </c>
      <c r="K22" s="87" t="str">
        <f>IF(AND(NOT(OR(G22="",G22="Ø")),H22=""),"In Progress",IF(AND(NOT(OR(H22="Ø",H22="")),NOT(OR(G22="Ø",G22=""))),"Completed",IF(AND(NOT(A22=""),NOT(OR(D22="",D22="???")),G22=""),"Waiting",IF(D22="???","Waiting",""))))</f>
        <v>Completed</v>
      </c>
      <c r="L22" s="116" t="s">
        <v>2</v>
      </c>
      <c r="M22" s="116" t="s">
        <v>0</v>
      </c>
      <c r="N22" s="4" t="s">
        <v>2543</v>
      </c>
      <c r="O22" s="121" t="str">
        <f>IF(OR(L22="Untraceable",L22="Incomplete"),"No",IF(L22="Completed","In Progress",""))</f>
        <v>No</v>
      </c>
      <c r="P22" s="116"/>
    </row>
    <row r="23" spans="1:16" x14ac:dyDescent="0.25">
      <c r="A23" s="125"/>
      <c r="B23" s="116"/>
      <c r="C23" s="116"/>
      <c r="D23" s="87" t="s">
        <v>187</v>
      </c>
      <c r="E23" s="87" t="s">
        <v>24</v>
      </c>
      <c r="F23" s="7" t="str">
        <f>IF(AND(D23="Amina",OR(E23="Manual",E23="Assisted Manual")),A22&amp;"_AZ",IF(AND(D23="Amina",OR(E23="De-Novo Merge",E23="Assisted Merge")),A22&amp;"_SA_AZ",IF(AND(D23="Mashtura",OR(E23="Manual",E23="Assisted Manual")),A22&amp;"_MH",IF(AND(D23="Mashtura",OR(E23="De-Novo Merge",E23="Assisted Merge")),A22&amp;"_SA_MH",IF(AND(D23="Perry",OR(E23="Manual",E23="Assisted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f>
        <v>2017-08-28_G-012_MW</v>
      </c>
      <c r="G23" s="89">
        <v>43012</v>
      </c>
      <c r="H23" s="89" t="s">
        <v>51</v>
      </c>
      <c r="I23" s="68"/>
      <c r="J23" s="116"/>
      <c r="K23" s="87" t="s">
        <v>2</v>
      </c>
      <c r="L23" s="116"/>
      <c r="M23" s="116"/>
      <c r="N23" s="4"/>
      <c r="O23" s="121"/>
      <c r="P23" s="116"/>
    </row>
    <row r="24" spans="1:16" x14ac:dyDescent="0.25">
      <c r="A24" s="124" t="s">
        <v>2544</v>
      </c>
      <c r="B24" s="116" t="s">
        <v>2545</v>
      </c>
      <c r="C24" s="116"/>
      <c r="D24" s="87" t="s">
        <v>113</v>
      </c>
      <c r="E24" s="87" t="s">
        <v>24</v>
      </c>
      <c r="F24" s="7" t="str">
        <f>IF(AND(D24="Amina",OR(E24="Manual",E24="Assisted Manual")),A24&amp;"_AZ",IF(AND(D24="Amina",OR(E24="De-Novo Merge",E24="Assisted Merge")),A24&amp;"_SA_AZ",IF(AND(D24="Mashtura",OR(E24="Manual",E24="Assisted Manual")),A24&amp;"_MH",IF(AND(D24="Mashtura",OR(E24="De-Novo Merge",E24="Assisted Merge")),A24&amp;"_SA_MH",IF(AND(D24="Perry",OR(E24="Manual",E24="Assisted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f>
        <v>2017-08-28_G-013_DR</v>
      </c>
      <c r="G24" s="89">
        <v>43010</v>
      </c>
      <c r="H24" s="89">
        <v>43012</v>
      </c>
      <c r="I24" s="68" t="s">
        <v>2505</v>
      </c>
      <c r="J24" s="118">
        <v>43018</v>
      </c>
      <c r="K24" s="87" t="str">
        <f>IF(AND(NOT(OR(G24="",G24="Ø")),H24=""),"In Progress",IF(AND(NOT(OR(H24="Ø",H24="")),NOT(OR(G24="Ø",G24=""))),"Completed",IF(AND(NOT(A24=""),NOT(OR(D24="",D24="???")),G24=""),"Waiting",IF(D24="???","Waiting",""))))</f>
        <v>Completed</v>
      </c>
      <c r="L24" s="116" t="s">
        <v>0</v>
      </c>
      <c r="M24" s="116" t="s">
        <v>0</v>
      </c>
      <c r="N24" s="4" t="s">
        <v>2546</v>
      </c>
      <c r="O24" s="121" t="s">
        <v>25</v>
      </c>
      <c r="P24" s="116" t="s">
        <v>2547</v>
      </c>
    </row>
    <row r="25" spans="1:16" x14ac:dyDescent="0.25">
      <c r="A25" s="125"/>
      <c r="B25" s="116"/>
      <c r="C25" s="116"/>
      <c r="D25" s="87" t="s">
        <v>161</v>
      </c>
      <c r="E25" s="87" t="s">
        <v>1512</v>
      </c>
      <c r="F25" s="7" t="str">
        <f>IF(AND(D25="Amina",OR(E25="Manual",E25="Assisted Manual")),A24&amp;"_AZ",IF(AND(D25="Amina",OR(E25="De-Novo Merge",E25="Assisted Merge")),A24&amp;"_SA_AZ",IF(AND(D25="Mashtura",OR(E25="Manual",E25="Assisted Manual")),A24&amp;"_MH",IF(AND(D25="Mashtura",OR(E25="De-Novo Merge",E25="Assisted Merge")),A24&amp;"_SA_MH",IF(AND(D25="Perry",OR(E25="Manual",E25="Assisted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f>
        <v>2017-08-28_G-013_BD</v>
      </c>
      <c r="G25" s="89">
        <v>43017</v>
      </c>
      <c r="H25" s="89">
        <v>43018</v>
      </c>
      <c r="I25" s="68" t="s">
        <v>2117</v>
      </c>
      <c r="J25" s="116"/>
      <c r="K25" s="87" t="str">
        <f>IF(AND(NOT(OR(G25="",G25="Ø")),H25=""),"In Progress",IF(AND(NOT(OR(H25="Ø",H25="")),NOT(OR(G25="Ø",G25=""))),"Completed",IF(AND(NOT(A24=""),NOT(OR(D25="",D25="???")),G25=""),"Waiting",IF(D25="???","Waiting",""))))</f>
        <v>Completed</v>
      </c>
      <c r="L25" s="116"/>
      <c r="M25" s="116"/>
      <c r="N25" s="4"/>
      <c r="O25" s="121"/>
      <c r="P25" s="116"/>
    </row>
    <row r="26" spans="1:16" x14ac:dyDescent="0.25">
      <c r="A26" s="124" t="s">
        <v>2548</v>
      </c>
      <c r="B26" s="116" t="s">
        <v>2549</v>
      </c>
      <c r="C26" s="116"/>
      <c r="D26" s="87" t="s">
        <v>27</v>
      </c>
      <c r="E26" s="87" t="s">
        <v>24</v>
      </c>
      <c r="F26" s="7" t="s">
        <v>2550</v>
      </c>
      <c r="G26" s="89">
        <v>43011</v>
      </c>
      <c r="H26" s="89">
        <v>43011</v>
      </c>
      <c r="I26" s="68" t="s">
        <v>2537</v>
      </c>
      <c r="J26" s="116" t="str">
        <f>IF(AND(NOT(OR(H26="",H26="Ø")),NOT(OR(H27="",H27="Ø"))),"Needs to be Split","")</f>
        <v/>
      </c>
      <c r="K26" s="87" t="s">
        <v>2</v>
      </c>
      <c r="L26" s="116" t="s">
        <v>2</v>
      </c>
      <c r="M26" s="116" t="s">
        <v>190</v>
      </c>
      <c r="N26" s="4" t="s">
        <v>2551</v>
      </c>
      <c r="O26" s="121" t="str">
        <f>IF(OR(L26="Untraceable",L26="Incomplete"),"No",IF(L26="Completed","In Progress",""))</f>
        <v>No</v>
      </c>
      <c r="P26" s="116"/>
    </row>
    <row r="27" spans="1:16" x14ac:dyDescent="0.25">
      <c r="A27" s="125"/>
      <c r="B27" s="116"/>
      <c r="C27" s="116"/>
      <c r="D27" s="87"/>
      <c r="E27" s="87"/>
      <c r="F27" s="7" t="str">
        <f>IF(AND(D27="Amina",OR(E27="Manual",E27="Assisted Manual")),A26&amp;"_AZ",IF(AND(D27="Amina",OR(E27="De-Novo Merge",E27="Assisted Merge")),A26&amp;"_SA_AZ",IF(AND(D27="Mashtura",OR(E27="Manual",E27="Assisted Manual")),A26&amp;"_MH",IF(AND(D27="Mashtura",OR(E27="De-Novo Merge",E27="Assisted Merge")),A26&amp;"_SA_MH",IF(AND(D27="Perry",OR(E27="Manual",E27="Assisted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f>
        <v/>
      </c>
      <c r="G27" s="89"/>
      <c r="H27" s="89"/>
      <c r="I27" s="68"/>
      <c r="J27" s="116"/>
      <c r="K27" s="87" t="str">
        <f>IF(AND(NOT(OR(G27="",G27="Ø")),H27=""),"In Progress",IF(AND(NOT(OR(H27="Ø",H27="")),NOT(OR(G27="Ø",G27=""))),"Completed",IF(AND(NOT(A26=""),NOT(OR(D27="",D27="???")),G27=""),"Waiting",IF(D27="???","Waiting",""))))</f>
        <v/>
      </c>
      <c r="L27" s="116"/>
      <c r="M27" s="116"/>
      <c r="N27" s="4"/>
      <c r="O27" s="121"/>
      <c r="P27" s="116"/>
    </row>
    <row r="28" spans="1:16" x14ac:dyDescent="0.25">
      <c r="A28" s="124" t="s">
        <v>2552</v>
      </c>
      <c r="B28" s="116" t="s">
        <v>2553</v>
      </c>
      <c r="C28" s="116" t="s">
        <v>1372</v>
      </c>
      <c r="D28" s="87" t="s">
        <v>27</v>
      </c>
      <c r="E28" s="87" t="s">
        <v>24</v>
      </c>
      <c r="F28" s="7" t="str">
        <f>IF(AND(D28="Amina",OR(E28="Manual",E28="Assisted Manual")),A28&amp;"_AZ",IF(AND(D28="Amina",OR(E28="De-Novo Merge",E28="Assisted Merge")),A28&amp;"_SA_AZ",IF(AND(D28="Mashtura",OR(E28="Manual",E28="Assisted Manual")),A28&amp;"_MH",IF(AND(D28="Mashtura",OR(E28="De-Novo Merge",E28="Assisted Merge")),A28&amp;"_SA_MH",IF(AND(D28="Perry",OR(E28="Manual",E28="Assisted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f>
        <v>2017-08-28_G-015_GB</v>
      </c>
      <c r="G28" s="89">
        <v>43011</v>
      </c>
      <c r="H28" s="89">
        <v>43011</v>
      </c>
      <c r="I28" s="68" t="s">
        <v>2554</v>
      </c>
      <c r="J28" s="116" t="str">
        <f>IF(AND(NOT(OR(H28="",H28="Ø")),NOT(OR(H29="",H29="Ø"))),"Needs to be Split","")</f>
        <v/>
      </c>
      <c r="K28" s="87" t="s">
        <v>2</v>
      </c>
      <c r="L28" s="116" t="s">
        <v>2</v>
      </c>
      <c r="M28" s="116" t="s">
        <v>190</v>
      </c>
      <c r="N28" s="6" t="s">
        <v>2555</v>
      </c>
      <c r="O28" s="121" t="str">
        <f>IF(OR(L28="Untraceable",L28="Incomplete"),"No",IF(L28="Completed","In Progress",""))</f>
        <v>No</v>
      </c>
      <c r="P28" s="116"/>
    </row>
    <row r="29" spans="1:16" x14ac:dyDescent="0.25">
      <c r="A29" s="125"/>
      <c r="B29" s="116"/>
      <c r="C29" s="116"/>
      <c r="D29" s="87"/>
      <c r="E29" s="87"/>
      <c r="F29" s="7" t="str">
        <f>IF(AND(D29="Amina",OR(E29="Manual",E29="Assisted Manual")),A28&amp;"_AZ",IF(AND(D29="Amina",OR(E29="De-Novo Merge",E29="Assisted Merge")),A28&amp;"_SA_AZ",IF(AND(D29="Mashtura",OR(E29="Manual",E29="Assisted Manual")),A28&amp;"_MH",IF(AND(D29="Mashtura",OR(E29="De-Novo Merge",E29="Assisted Merge")),A28&amp;"_SA_MH",IF(AND(D29="Perry",OR(E29="Manual",E29="Assisted Manual")),A28&amp;"_PB",IF(AND(D29="Perry",OR(E29="De-Novo Merge",E29="Assisted Merge")),A28&amp;"_SA_PB",IF(AND(D29="Gina",OR(E29="Manual",E29="Assisted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f>
        <v/>
      </c>
      <c r="G29" s="89"/>
      <c r="H29" s="89"/>
      <c r="I29" s="68"/>
      <c r="J29" s="116"/>
      <c r="K29" s="87" t="str">
        <f>IF(AND(NOT(OR(G29="",G29="Ø")),H29=""),"In Progress",IF(AND(NOT(OR(H29="Ø",H29="")),NOT(OR(G29="Ø",G29=""))),"Completed",IF(AND(NOT(A28=""),NOT(OR(D29="",D29="???")),G29=""),"Waiting",IF(D29="???","Waiting",""))))</f>
        <v/>
      </c>
      <c r="L29" s="116"/>
      <c r="M29" s="116"/>
      <c r="N29" s="4"/>
      <c r="O29" s="121"/>
      <c r="P29" s="116"/>
    </row>
    <row r="30" spans="1:16" x14ac:dyDescent="0.25">
      <c r="A30" s="124" t="s">
        <v>2556</v>
      </c>
      <c r="B30" s="116" t="s">
        <v>2557</v>
      </c>
      <c r="C30" s="116"/>
      <c r="D30" s="87" t="s">
        <v>32</v>
      </c>
      <c r="E30" s="87" t="s">
        <v>24</v>
      </c>
      <c r="F30" s="7" t="str">
        <f>IF(AND(D30="Amina",OR(E30="Manual",E30="Assisted Manual")),A30&amp;"_AZ",IF(AND(D30="Amina",OR(E30="De-Novo Merge",E30="Assisted Merge")),A30&amp;"_SA_AZ",IF(AND(D30="Mashtura",OR(E30="Manual",E30="Assisted Manual")),A30&amp;"_MH",IF(AND(D30="Mashtura",OR(E30="De-Novo Merge",E30="Assisted Merge")),A30&amp;"_SA_MH",IF(AND(D30="Perry",OR(E30="Manual",E30="Assisted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f>
        <v>2017-08-28_G-016_AZ</v>
      </c>
      <c r="G30" s="89">
        <v>43011</v>
      </c>
      <c r="H30" s="89" t="s">
        <v>51</v>
      </c>
      <c r="I30" s="68"/>
      <c r="J30" s="116" t="str">
        <f>IF(AND(NOT(OR(H30="",H30="Ø")),NOT(OR(H31="",H31="Ø"))),"Needs to be Split","")</f>
        <v/>
      </c>
      <c r="K30" s="87" t="s">
        <v>2</v>
      </c>
      <c r="L30" s="116" t="s">
        <v>2</v>
      </c>
      <c r="M30" s="116" t="s">
        <v>190</v>
      </c>
      <c r="N30" s="4" t="s">
        <v>1937</v>
      </c>
      <c r="O30" s="121" t="str">
        <f>IF(OR(L30="Untraceable",L30="Incomplete"),"No",IF(L30="Completed","In Progress",""))</f>
        <v>No</v>
      </c>
      <c r="P30" s="116"/>
    </row>
    <row r="31" spans="1:16" x14ac:dyDescent="0.25">
      <c r="A31" s="125"/>
      <c r="B31" s="116"/>
      <c r="C31" s="116"/>
      <c r="D31" s="87"/>
      <c r="E31" s="87"/>
      <c r="F31" s="7" t="str">
        <f>IF(AND(D31="Amina",OR(E31="Manual",E31="Assisted Manual")),A30&amp;"_AZ",IF(AND(D31="Amina",OR(E31="De-Novo Merge",E31="Assisted Merge")),A30&amp;"_SA_AZ",IF(AND(D31="Mashtura",OR(E31="Manual",E31="Assisted Manual")),A30&amp;"_MH",IF(AND(D31="Mashtura",OR(E31="De-Novo Merge",E31="Assisted Merge")),A30&amp;"_SA_MH",IF(AND(D31="Perry",OR(E31="Manual",E31="Assisted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f>
        <v/>
      </c>
      <c r="G31" s="89"/>
      <c r="H31" s="89"/>
      <c r="I31" s="68"/>
      <c r="J31" s="116"/>
      <c r="K31" s="87" t="str">
        <f>IF(AND(NOT(OR(G31="",G31="Ø")),H31=""),"In Progress",IF(AND(NOT(OR(H31="Ø",H31="")),NOT(OR(G31="Ø",G31=""))),"Completed",IF(AND(NOT(A30=""),NOT(OR(D31="",D31="???")),G31=""),"Waiting",IF(D31="???","Waiting",""))))</f>
        <v/>
      </c>
      <c r="L31" s="116"/>
      <c r="M31" s="116"/>
      <c r="N31" s="4"/>
      <c r="O31" s="121"/>
      <c r="P31" s="116"/>
    </row>
    <row r="32" spans="1:16" x14ac:dyDescent="0.25">
      <c r="A32" s="124" t="s">
        <v>2558</v>
      </c>
      <c r="B32" s="116" t="s">
        <v>2559</v>
      </c>
      <c r="C32" s="116"/>
      <c r="D32" s="87" t="s">
        <v>187</v>
      </c>
      <c r="E32" s="87" t="s">
        <v>24</v>
      </c>
      <c r="F32" s="7" t="str">
        <f>IF(AND(D32="Amina",OR(E32="Manual",E32="Assisted Manual")),A32&amp;"_AZ",IF(AND(D32="Amina",OR(E32="De-Novo Merge",E32="Assisted Merge")),A32&amp;"_SA_AZ",IF(AND(D32="Mashtura",OR(E32="Manual",E32="Assisted Manual")),A32&amp;"_MH",IF(AND(D32="Mashtura",OR(E32="De-Novo Merge",E32="Assisted Merge")),A32&amp;"_SA_MH",IF(AND(D32="Perry",OR(E32="Manual",E32="Assisted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f>
        <v>2017-08-28_G-017_MW</v>
      </c>
      <c r="G32" s="89">
        <v>43011</v>
      </c>
      <c r="H32" s="89">
        <v>43011</v>
      </c>
      <c r="I32" s="68" t="s">
        <v>2560</v>
      </c>
      <c r="J32" s="118">
        <v>43012</v>
      </c>
      <c r="K32" s="87" t="str">
        <f>IF(AND(NOT(OR(G32="",G32="Ø")),H32=""),"In Progress",IF(AND(NOT(OR(H32="Ø",H32="")),NOT(OR(G32="Ø",G32=""))),"Completed",IF(AND(NOT(A32=""),NOT(OR(D32="",D32="???")),G32=""),"Waiting",IF(D32="???","Waiting",""))))</f>
        <v>Completed</v>
      </c>
      <c r="L32" s="116" t="str">
        <f>IF(AND(NOT(OR(H32="Ø",H32="")),J32="Split"),"In Progress",IF(AND(NOT(OR(H32="Ø",H32="")),J32="Needs to be Split"),"Waiting",IF(AND(K32="Review",K33="Review"),"Review",IF(OR(AND(K32="Review",K33="Incomplete"),AND(K32="Incomplete",K33="Review")),"Review",IF(OR(AND(K32="Untraceable",K33="Review"),AND(K32="Review",K33="Untraceable")),"Review",IF(OR(AND(K32="Review",K33="Completed"),AND(K32="Completed",K33="Review")),"Review",IF(OR(AND(K32="Other",K33="Review"),AND(K32="Review",K33="Other")),"Review",IF(OR(AND(K32="Other",K33="Incomplete"),AND(K32="Incomplete",K33="Other")),"Review",IF(OR(AND(K32="Other",K33="Untraceable"),AND(K32="Untraceable",K33="Other")),"Review",IF(OR(AND(K32="Other",K33="Completed"),AND(K32="Completed",K33="Other")),"Review",IF(AND(K32="Waiting",K33="Waiting"),"Waiting",IF(OR(AND(K32="Review",K33="Waiting"),AND(K32="Waiting",K33="Review")),"Waiting",IF(OR(AND(K32="Other",K33="Waiting"),AND(K32="Waiting",K33="Other")),"Waiting",IF(OR(AND(K32="Incomplete",K33="Waiting"),AND(K32="Waiting",K33="Incomplete")),"Waiting",IF(OR(AND(K32="Completed",K33="Waiting"),AND(K32="Waiting",K33="Completed")),"Waiting",IF(OR(K32="In Progress",K33="In Progress"),"In Progress",IF(OR(AND(K32="Completed",K33="Untraceable"),AND(K32="Untraceable",K33="Completed")),"Review",IF(OR(AND(K32="Completed",K33="Incomplete"),AND(K32="Incomplete",K33="Completed")),"Review",IF(OR(AND(K32="Incomplete",K33="Untraceable"),AND(K32="Untraceable",K33="Incomplete")),"Untraceable",IF(AND(NOT(OR(H32="Ø",H32="")),NOT(OR(H33="Ø",H33="")),J32=""),"In Progress",IF(AND(K32="Untraceable",K33="Untraceable"),"Untraceable",IF(AND(NOT(OR(H32="Ø",H32="")),NOT(OR(H33="Ø",H33="")),NOT(OR(J32="Ø",J32="",J32="Split",J32="Needs to be Split"))),"Completed",IF(AND(K32="Incomplete",K33="Incomplete"),"Incomplete",IF(AND(K32="Other",K33="Other"),"Review",IF(AND(K32="Untraceable",K33=""),"Untraceable","")))))))))))))))))))))))))</f>
        <v>Completed</v>
      </c>
      <c r="M32" s="116" t="s">
        <v>0</v>
      </c>
      <c r="N32" s="4"/>
      <c r="O32" s="121" t="s">
        <v>25</v>
      </c>
      <c r="P32" s="116" t="s">
        <v>2561</v>
      </c>
    </row>
    <row r="33" spans="1:16" x14ac:dyDescent="0.25">
      <c r="A33" s="125"/>
      <c r="B33" s="116"/>
      <c r="C33" s="116"/>
      <c r="D33" s="87" t="s">
        <v>32</v>
      </c>
      <c r="E33" s="87" t="s">
        <v>24</v>
      </c>
      <c r="F33" s="7" t="str">
        <f>IF(AND(D33="Amina",OR(E33="Manual",E33="Assisted Manual")),A32&amp;"_AZ",IF(AND(D33="Amina",OR(E33="De-Novo Merge",E33="Assisted Merge")),A32&amp;"_SA_AZ",IF(AND(D33="Mashtura",OR(E33="Manual",E33="Assisted Manual")),A32&amp;"_MH",IF(AND(D33="Mashtura",OR(E33="De-Novo Merge",E33="Assisted Merge")),A32&amp;"_SA_MH",IF(AND(D33="Perry",OR(E33="Manual",E33="Assisted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f>
        <v>2017-08-28_G-017_AZ</v>
      </c>
      <c r="G33" s="89">
        <v>43012</v>
      </c>
      <c r="H33" s="89">
        <v>43012</v>
      </c>
      <c r="I33" s="68" t="s">
        <v>2443</v>
      </c>
      <c r="J33" s="116"/>
      <c r="K33" s="87" t="str">
        <f>IF(AND(NOT(OR(G33="",G33="Ø")),H33=""),"In Progress",IF(AND(NOT(OR(H33="Ø",H33="")),NOT(OR(G33="Ø",G33=""))),"Completed",IF(AND(NOT(A32=""),NOT(OR(D33="",D33="???")),G33=""),"Waiting",IF(D33="???","Waiting",""))))</f>
        <v>Completed</v>
      </c>
      <c r="L33" s="116"/>
      <c r="M33" s="116"/>
      <c r="N33" s="4"/>
      <c r="O33" s="121"/>
      <c r="P33" s="116"/>
    </row>
    <row r="34" spans="1:16" x14ac:dyDescent="0.25">
      <c r="A34" s="124" t="s">
        <v>2562</v>
      </c>
      <c r="B34" s="116" t="s">
        <v>2563</v>
      </c>
      <c r="C34" s="116"/>
      <c r="D34" s="87" t="s">
        <v>32</v>
      </c>
      <c r="E34" s="87" t="s">
        <v>24</v>
      </c>
      <c r="F34" s="7" t="str">
        <f>IF(AND(D34="Amina",OR(E34="Manual",E34="Assisted Manual")),A34&amp;"_AZ",IF(AND(D34="Amina",OR(E34="De-Novo Merge",E34="Assisted Merge")),A34&amp;"_SA_AZ",IF(AND(D34="Mashtura",OR(E34="Manual",E34="Assisted Manual")),A34&amp;"_MH",IF(AND(D34="Mashtura",OR(E34="De-Novo Merge",E34="Assisted Merge")),A34&amp;"_SA_MH",IF(AND(D34="Perry",OR(E34="Manual",E34="Assisted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f>
        <v>2017-08-28_G-018_AZ</v>
      </c>
      <c r="G34" s="89">
        <v>43012</v>
      </c>
      <c r="H34" s="89">
        <v>43012</v>
      </c>
      <c r="I34" s="68" t="s">
        <v>2443</v>
      </c>
      <c r="J34" s="118">
        <v>43019</v>
      </c>
      <c r="K34" s="87" t="str">
        <f>IF(AND(NOT(OR(G34="",G34="Ø")),H34=""),"In Progress",IF(AND(NOT(OR(H34="Ø",H34="")),NOT(OR(G34="Ø",G34=""))),"Completed",IF(AND(NOT(A34=""),NOT(OR(D34="",D34="???")),G34=""),"Waiting",IF(D34="???","Waiting",""))))</f>
        <v>Completed</v>
      </c>
      <c r="L34" s="116" t="s">
        <v>0</v>
      </c>
      <c r="M34" s="116" t="s">
        <v>0</v>
      </c>
      <c r="N34" s="4" t="s">
        <v>2564</v>
      </c>
      <c r="O34" s="121" t="s">
        <v>25</v>
      </c>
      <c r="P34" s="116" t="s">
        <v>2565</v>
      </c>
    </row>
    <row r="35" spans="1:16" x14ac:dyDescent="0.25">
      <c r="A35" s="125"/>
      <c r="B35" s="116"/>
      <c r="C35" s="116"/>
      <c r="D35" s="87" t="s">
        <v>187</v>
      </c>
      <c r="E35" s="87" t="s">
        <v>24</v>
      </c>
      <c r="F35" s="7" t="str">
        <f>IF(AND(D35="Amina",OR(E35="Manual",E35="Assisted Manual")),A34&amp;"_AZ",IF(AND(D35="Amina",OR(E35="De-Novo Merge",E35="Assisted Merge")),A34&amp;"_SA_AZ",IF(AND(D35="Mashtura",OR(E35="Manual",E35="Assisted Manual")),A34&amp;"_MH",IF(AND(D35="Mashtura",OR(E35="De-Novo Merge",E35="Assisted Merge")),A34&amp;"_SA_MH",IF(AND(D35="Perry",OR(E35="Manual",E35="Assisted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f>
        <v>2017-08-28_G-018_MW</v>
      </c>
      <c r="G35" s="89">
        <v>43012</v>
      </c>
      <c r="H35" s="89">
        <v>43012</v>
      </c>
      <c r="I35" s="68" t="s">
        <v>2566</v>
      </c>
      <c r="J35" s="116"/>
      <c r="K35" s="87" t="str">
        <f>IF(AND(NOT(OR(G35="",G35="Ø")),H35=""),"In Progress",IF(AND(NOT(OR(H35="Ø",H35="")),NOT(OR(G35="Ø",G35=""))),"Completed",IF(AND(NOT(A34=""),NOT(OR(D35="",D35="???")),G35=""),"Waiting",IF(D35="???","Waiting",""))))</f>
        <v>Completed</v>
      </c>
      <c r="L35" s="116"/>
      <c r="M35" s="116"/>
      <c r="N35" s="4" t="s">
        <v>2567</v>
      </c>
      <c r="O35" s="121"/>
      <c r="P35" s="116"/>
    </row>
  </sheetData>
  <autoFilter ref="A1:P95"/>
  <mergeCells count="136">
    <mergeCell ref="A2:A3"/>
    <mergeCell ref="B2:B3"/>
    <mergeCell ref="C2:C3"/>
    <mergeCell ref="J2:J3"/>
    <mergeCell ref="L2:L3"/>
    <mergeCell ref="M2:M3"/>
    <mergeCell ref="O2:O3"/>
    <mergeCell ref="P2:P3"/>
    <mergeCell ref="A4:A5"/>
    <mergeCell ref="B4:B5"/>
    <mergeCell ref="C4:C5"/>
    <mergeCell ref="J4:J5"/>
    <mergeCell ref="L4:L5"/>
    <mergeCell ref="M4:M5"/>
    <mergeCell ref="O4:O5"/>
    <mergeCell ref="P4:P5"/>
    <mergeCell ref="A6:A7"/>
    <mergeCell ref="B6:B7"/>
    <mergeCell ref="C6:C7"/>
    <mergeCell ref="J6:J7"/>
    <mergeCell ref="L6:L7"/>
    <mergeCell ref="M6:M7"/>
    <mergeCell ref="O6:O7"/>
    <mergeCell ref="P6:P7"/>
    <mergeCell ref="A8:A9"/>
    <mergeCell ref="B8:B9"/>
    <mergeCell ref="C8:C9"/>
    <mergeCell ref="J8:J9"/>
    <mergeCell ref="L8:L9"/>
    <mergeCell ref="M8:M9"/>
    <mergeCell ref="O8:O9"/>
    <mergeCell ref="P8:P9"/>
    <mergeCell ref="A10:A11"/>
    <mergeCell ref="B10:B11"/>
    <mergeCell ref="C10:C11"/>
    <mergeCell ref="J10:J11"/>
    <mergeCell ref="L10:L11"/>
    <mergeCell ref="M10:M11"/>
    <mergeCell ref="O10:O11"/>
    <mergeCell ref="P10:P11"/>
    <mergeCell ref="A12:A13"/>
    <mergeCell ref="B12:B13"/>
    <mergeCell ref="C12:C13"/>
    <mergeCell ref="J12:J13"/>
    <mergeCell ref="L12:L13"/>
    <mergeCell ref="M12:M13"/>
    <mergeCell ref="O12:O13"/>
    <mergeCell ref="P12:P13"/>
    <mergeCell ref="A14:A15"/>
    <mergeCell ref="B14:B15"/>
    <mergeCell ref="C14:C15"/>
    <mergeCell ref="J14:J15"/>
    <mergeCell ref="L14:L15"/>
    <mergeCell ref="M14:M15"/>
    <mergeCell ref="O14:O15"/>
    <mergeCell ref="P14:P15"/>
    <mergeCell ref="A16:A17"/>
    <mergeCell ref="B16:B17"/>
    <mergeCell ref="C16:C17"/>
    <mergeCell ref="J16:J17"/>
    <mergeCell ref="L16:L17"/>
    <mergeCell ref="M16:M17"/>
    <mergeCell ref="O16:O17"/>
    <mergeCell ref="P16:P17"/>
    <mergeCell ref="A18:A19"/>
    <mergeCell ref="B18:B19"/>
    <mergeCell ref="C18:C19"/>
    <mergeCell ref="J18:J19"/>
    <mergeCell ref="L18:L19"/>
    <mergeCell ref="M18:M19"/>
    <mergeCell ref="O18:O19"/>
    <mergeCell ref="P18:P19"/>
    <mergeCell ref="A20:A21"/>
    <mergeCell ref="B20:B21"/>
    <mergeCell ref="C20:C21"/>
    <mergeCell ref="J20:J21"/>
    <mergeCell ref="L20:L21"/>
    <mergeCell ref="M20:M21"/>
    <mergeCell ref="O20:O21"/>
    <mergeCell ref="P20:P21"/>
    <mergeCell ref="O26:O27"/>
    <mergeCell ref="P26:P27"/>
    <mergeCell ref="A24:A25"/>
    <mergeCell ref="B24:B25"/>
    <mergeCell ref="C24:C25"/>
    <mergeCell ref="J24:J25"/>
    <mergeCell ref="L24:L25"/>
    <mergeCell ref="M24:M25"/>
    <mergeCell ref="O22:O23"/>
    <mergeCell ref="P22:P23"/>
    <mergeCell ref="O24:O25"/>
    <mergeCell ref="P24:P25"/>
    <mergeCell ref="A26:A27"/>
    <mergeCell ref="B26:B27"/>
    <mergeCell ref="C26:C27"/>
    <mergeCell ref="J26:J27"/>
    <mergeCell ref="L26:L27"/>
    <mergeCell ref="M26:M27"/>
    <mergeCell ref="A22:A23"/>
    <mergeCell ref="B22:B23"/>
    <mergeCell ref="C22:C23"/>
    <mergeCell ref="J22:J23"/>
    <mergeCell ref="L22:L23"/>
    <mergeCell ref="M22:M23"/>
    <mergeCell ref="A28:A29"/>
    <mergeCell ref="B28:B29"/>
    <mergeCell ref="C28:C29"/>
    <mergeCell ref="J28:J29"/>
    <mergeCell ref="L28:L29"/>
    <mergeCell ref="M28:M29"/>
    <mergeCell ref="O28:O29"/>
    <mergeCell ref="P28:P29"/>
    <mergeCell ref="A30:A31"/>
    <mergeCell ref="B30:B31"/>
    <mergeCell ref="C30:C31"/>
    <mergeCell ref="J30:J31"/>
    <mergeCell ref="L30:L31"/>
    <mergeCell ref="M30:M31"/>
    <mergeCell ref="O30:O31"/>
    <mergeCell ref="P30:P31"/>
    <mergeCell ref="A32:A33"/>
    <mergeCell ref="B32:B33"/>
    <mergeCell ref="C32:C33"/>
    <mergeCell ref="J32:J33"/>
    <mergeCell ref="L32:L33"/>
    <mergeCell ref="M32:M33"/>
    <mergeCell ref="O32:O33"/>
    <mergeCell ref="P32:P33"/>
    <mergeCell ref="A34:A35"/>
    <mergeCell ref="B34:B35"/>
    <mergeCell ref="C34:C35"/>
    <mergeCell ref="J34:J35"/>
    <mergeCell ref="L34:L35"/>
    <mergeCell ref="M34:M35"/>
    <mergeCell ref="O34:O35"/>
    <mergeCell ref="P34:P35"/>
  </mergeCells>
  <conditionalFormatting sqref="M1:M35">
    <cfRule type="containsText" dxfId="1845" priority="4" operator="containsText" text="HOLD">
      <formula>NOT(ISERROR(SEARCH("HOLD",M1)))</formula>
    </cfRule>
    <cfRule type="containsText" dxfId="1844" priority="13" operator="containsText" text="Ignore">
      <formula>NOT(ISERROR(SEARCH("Ignore",M1)))</formula>
    </cfRule>
  </conditionalFormatting>
  <conditionalFormatting sqref="K1:M35">
    <cfRule type="containsText" dxfId="1843" priority="3" operator="containsText" text="Waiting">
      <formula>NOT(ISERROR(SEARCH("Waiting",K1)))</formula>
    </cfRule>
    <cfRule type="containsText" dxfId="1842" priority="7" operator="containsText" text="Review">
      <formula>NOT(ISERROR(SEARCH("Review",K1)))</formula>
    </cfRule>
    <cfRule type="containsText" dxfId="1841" priority="8" operator="containsText" text="Other">
      <formula>NOT(ISERROR(SEARCH("Other",K1)))</formula>
    </cfRule>
    <cfRule type="containsText" dxfId="1840" priority="9" operator="containsText" text="Incomplete">
      <formula>NOT(ISERROR(SEARCH("Incomplete",K1)))</formula>
    </cfRule>
    <cfRule type="containsText" dxfId="1839" priority="10" operator="containsText" text="Untraceable">
      <formula>NOT(ISERROR(SEARCH("Untraceable",K1)))</formula>
    </cfRule>
    <cfRule type="containsText" dxfId="1838" priority="11" operator="containsText" text="Completed">
      <formula>NOT(ISERROR(SEARCH("Completed",K1)))</formula>
    </cfRule>
  </conditionalFormatting>
  <conditionalFormatting sqref="O1:O35 K1:M35">
    <cfRule type="containsText" dxfId="1837" priority="12" operator="containsText" text="In Progress">
      <formula>NOT(ISERROR(SEARCH("In Progress",K1)))</formula>
    </cfRule>
  </conditionalFormatting>
  <conditionalFormatting sqref="O1:O35">
    <cfRule type="containsText" dxfId="1836" priority="5" operator="containsText" text="No">
      <formula>NOT(ISERROR(SEARCH("No",O1)))</formula>
    </cfRule>
    <cfRule type="containsText" dxfId="1835" priority="6" operator="containsText" text="Yes">
      <formula>NOT(ISERROR(SEARCH("Yes",O1)))</formula>
    </cfRule>
  </conditionalFormatting>
  <conditionalFormatting sqref="J1:J35">
    <cfRule type="containsText" dxfId="1834" priority="2" operator="containsText" text="Needs to be">
      <formula>NOT(ISERROR(SEARCH("Needs to be",J1)))</formula>
    </cfRule>
  </conditionalFormatting>
  <conditionalFormatting sqref="I1:I35">
    <cfRule type="containsText" dxfId="1833" priority="1" operator="containsText" text="Please Enter Tracing Time">
      <formula>NOT(ISERROR(SEARCH("Please Enter Tracing Time",I1)))</formula>
    </cfRule>
  </conditionalFormatting>
  <dataValidations count="8">
    <dataValidation type="list" allowBlank="1" showInputMessage="1" sqref="J2:J35">
      <formula1>"Ø, Split"</formula1>
    </dataValidation>
    <dataValidation type="list" operator="equal" allowBlank="1" showInputMessage="1" showErrorMessage="1" sqref="D2:D35">
      <formula1>"Amina,Bruno,Cameron,Daniel,Gina,Mashtura,Monet,Perry,???"</formula1>
    </dataValidation>
    <dataValidation type="list" allowBlank="1" showInputMessage="1" showErrorMessage="1" sqref="K2:L35">
      <formula1>"In Progress, Completed, Untraceable, Incomplete, Other, Review"</formula1>
    </dataValidation>
    <dataValidation type="list" operator="equal" allowBlank="1" showInputMessage="1" showErrorMessage="1" sqref="E2:E35">
      <formula1>"Manual,Assisted Manual, De-Novo Merge, Assisted Merge"</formula1>
    </dataValidation>
    <dataValidation type="list" operator="equal" allowBlank="1" showInputMessage="1" sqref="H2:H35">
      <formula1>"Ø"</formula1>
    </dataValidation>
    <dataValidation type="list" allowBlank="1" showInputMessage="1" showErrorMessage="1" sqref="M2:M35">
      <formula1>"In Progress, Completed, Untraceable, Review, Ignore"</formula1>
    </dataValidation>
    <dataValidation type="list" allowBlank="1" showInputMessage="1" sqref="G2:G35">
      <formula1>"Ø"</formula1>
    </dataValidation>
    <dataValidation type="list" allowBlank="1" showInputMessage="1" sqref="O2:O35">
      <formula1>"Yes, No, In Progress"</formula1>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2"/>
  <sheetViews>
    <sheetView workbookViewId="0">
      <selection activeCell="F21" sqref="F21"/>
    </sheetView>
  </sheetViews>
  <sheetFormatPr defaultRowHeight="15" x14ac:dyDescent="0.25"/>
  <cols>
    <col min="1" max="1" width="18.140625" customWidth="1"/>
    <col min="2" max="2" width="25.140625" customWidth="1"/>
    <col min="3" max="3" width="23.42578125" customWidth="1"/>
    <col min="4" max="4" width="14.5703125" customWidth="1"/>
    <col min="5" max="5" width="17.7109375" customWidth="1"/>
    <col min="6" max="6" width="25.7109375" customWidth="1"/>
    <col min="7" max="7" width="14.28515625" customWidth="1"/>
    <col min="8" max="8" width="13.42578125" customWidth="1"/>
    <col min="9" max="9" width="11.5703125" customWidth="1"/>
    <col min="10" max="10" width="19.7109375" customWidth="1"/>
    <col min="11" max="11" width="22.85546875" customWidth="1"/>
    <col min="12" max="12" width="18.28515625" customWidth="1"/>
    <col min="13" max="13" width="14.28515625" customWidth="1"/>
    <col min="14" max="14" width="76" customWidth="1"/>
    <col min="15" max="15" width="14.5703125" customWidth="1"/>
    <col min="16" max="16" width="14.7109375" customWidth="1"/>
  </cols>
  <sheetData>
    <row r="1" spans="1:16" x14ac:dyDescent="0.25">
      <c r="A1" s="47" t="s">
        <v>6</v>
      </c>
      <c r="B1" s="47" t="s">
        <v>7</v>
      </c>
      <c r="C1" s="47" t="s">
        <v>8</v>
      </c>
      <c r="D1" s="48" t="s">
        <v>9</v>
      </c>
      <c r="E1" s="48" t="s">
        <v>10</v>
      </c>
      <c r="F1" s="48" t="s">
        <v>11</v>
      </c>
      <c r="G1" s="48" t="s">
        <v>12</v>
      </c>
      <c r="H1" s="48" t="s">
        <v>13</v>
      </c>
      <c r="I1" s="48" t="s">
        <v>2408</v>
      </c>
      <c r="J1" s="47" t="s">
        <v>14</v>
      </c>
      <c r="K1" s="47" t="s">
        <v>15</v>
      </c>
      <c r="L1" s="47" t="s">
        <v>16</v>
      </c>
      <c r="M1" s="47" t="s">
        <v>17</v>
      </c>
      <c r="N1" s="10" t="s">
        <v>18</v>
      </c>
      <c r="O1" s="9" t="s">
        <v>19</v>
      </c>
      <c r="P1" s="9" t="s">
        <v>20</v>
      </c>
    </row>
    <row r="2" spans="1:16" x14ac:dyDescent="0.25">
      <c r="A2" s="116" t="s">
        <v>2568</v>
      </c>
      <c r="B2" s="116" t="s">
        <v>2569</v>
      </c>
      <c r="C2" s="116"/>
      <c r="D2" s="87" t="s">
        <v>23</v>
      </c>
      <c r="E2" s="87"/>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f>
        <v/>
      </c>
      <c r="G2" s="89">
        <v>43011</v>
      </c>
      <c r="H2" s="89">
        <v>43013</v>
      </c>
      <c r="I2" s="68"/>
      <c r="J2" s="118">
        <v>43055</v>
      </c>
      <c r="K2" s="87" t="str">
        <f>IF(AND(NOT(OR(G2="",G2="Ø")),H2=""),"In Progress",IF(AND(NOT(OR(H2="Ø",H2="")),NOT(OR(G2="Ø",G2=""))),"Completed",IF(AND(NOT(A2=""),NOT(OR(D2="",D2="???")),G2=""),"Waiting",IF(D2="???","Waiting",""))))</f>
        <v>Completed</v>
      </c>
      <c r="L2" s="116" t="s">
        <v>0</v>
      </c>
      <c r="M2" s="116" t="s">
        <v>0</v>
      </c>
      <c r="N2" s="4"/>
      <c r="O2" s="121" t="s">
        <v>25</v>
      </c>
      <c r="P2" s="116" t="s">
        <v>2570</v>
      </c>
    </row>
    <row r="3" spans="1:16" x14ac:dyDescent="0.25">
      <c r="A3" s="116"/>
      <c r="B3" s="116"/>
      <c r="C3" s="116"/>
      <c r="D3" s="87" t="s">
        <v>113</v>
      </c>
      <c r="E3" s="87" t="s">
        <v>1512</v>
      </c>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f>
        <v>2017-09-11_G-001_DR</v>
      </c>
      <c r="G3" s="89">
        <v>43017</v>
      </c>
      <c r="H3" s="89">
        <v>43018</v>
      </c>
      <c r="I3" s="68" t="s">
        <v>2422</v>
      </c>
      <c r="J3" s="116"/>
      <c r="K3" s="87" t="str">
        <f>IF(AND(NOT(OR(G3="",G3="Ø")),H3=""),"In Progress",IF(AND(NOT(OR(H3="Ø",H3="")),NOT(OR(G3="Ø",G3=""))),"Completed",IF(AND(NOT(A2=""),NOT(OR(D3="",D3="???")),G3=""),"Waiting",IF(D3="???","Waiting",""))))</f>
        <v>Completed</v>
      </c>
      <c r="L3" s="116"/>
      <c r="M3" s="116"/>
      <c r="N3" s="4"/>
      <c r="O3" s="121"/>
      <c r="P3" s="116"/>
    </row>
    <row r="4" spans="1:16" x14ac:dyDescent="0.25">
      <c r="A4" s="116" t="s">
        <v>2571</v>
      </c>
      <c r="B4" s="116" t="s">
        <v>2572</v>
      </c>
      <c r="C4" s="116" t="s">
        <v>465</v>
      </c>
      <c r="D4" s="87" t="s">
        <v>2404</v>
      </c>
      <c r="E4" s="87" t="s">
        <v>24</v>
      </c>
      <c r="F4" s="7" t="str">
        <f>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f>
        <v>2017-09-11_G-002_MH</v>
      </c>
      <c r="G4" s="89">
        <v>43012</v>
      </c>
      <c r="H4" s="89">
        <v>43014</v>
      </c>
      <c r="I4" s="68" t="s">
        <v>2573</v>
      </c>
      <c r="J4" s="118">
        <v>43031</v>
      </c>
      <c r="K4" s="87" t="str">
        <f>IF(AND(NOT(OR(G4="",G4="Ø")),H4=""),"In Progress",IF(AND(NOT(OR(H4="Ø",H4="")),NOT(OR(G4="Ø",G4=""))),"Completed",IF(AND(NOT(A4=""),NOT(OR(D4="",D4="???")),G4=""),"Waiting",IF(D4="???","Waiting",""))))</f>
        <v>Completed</v>
      </c>
      <c r="L4" s="116" t="str">
        <f>IF(AND(NOT(OR(H4="Ø",H4="")),J4="Split"),"In Progress",IF(AND(NOT(OR(H4="Ø",H4="")),J4="Needs to be Split"),"Waiting",IF(AND(K4="Review",K5="Review"),"Review",IF(OR(AND(K4="Review",K5="Incomplete"),AND(K4="Incomplete",K5="Review")),"Review",IF(OR(AND(K4="Untraceable",K5="Review"),AND(K4="Review",K5="Untraceable")),"Review",IF(OR(AND(K4="Review",K5="Completed"),AND(K4="Completed",K5="Review")),"Review",IF(OR(AND(K4="Other",K5="Review"),AND(K4="Review",K5="Other")),"Review",IF(OR(AND(K4="Other",K5="Incomplete"),AND(K4="Incomplete",K5="Other")),"Review",IF(OR(AND(K4="Other",K5="Untraceable"),AND(K4="Untraceable",K5="Other")),"Review",IF(OR(AND(K4="Other",K5="Completed"),AND(K4="Completed",K5="Other")),"Review",IF(AND(K4="Waiting",K5="Waiting"),"Waiting",IF(OR(AND(K4="Review",K5="Waiting"),AND(K4="Waiting",K5="Review")),"Waiting",IF(OR(AND(K4="Other",K5="Waiting"),AND(K4="Waiting",K5="Other")),"Waiting",IF(OR(AND(K4="Incomplete",K5="Waiting"),AND(K4="Waiting",K5="Incomplete")),"Waiting",IF(OR(AND(K4="Completed",K5="Waiting"),AND(K4="Waiting",K5="Completed")),"Waiting",IF(OR(K4="In Progress",K5="In Progress"),"In Progress",IF(OR(AND(K4="Completed",K5="Untraceable"),AND(K4="Untraceable",K5="Completed")),"Review",IF(OR(AND(K4="Completed",K5="Incomplete"),AND(K4="Incomplete",K5="Completed")),"Review",IF(OR(AND(K4="Incomplete",K5="Untraceable"),AND(K4="Untraceable",K5="Incomplete")),"Untraceable",IF(AND(NOT(OR(H4="Ø",H4="")),NOT(OR(H5="Ø",H5="")),J4=""),"In Progress",IF(AND(K4="Untraceable",K5="Untraceable"),"Untraceable",IF(AND(NOT(OR(H4="Ø",H4="")),NOT(OR(H5="Ø",H5="")),NOT(OR(J4="Ø",J4="",J4="Split",J4="Needs to be Split"))),"Completed",IF(AND(K4="Incomplete",K5="Incomplete"),"Incomplete",IF(AND(K4="Other",K5="Other"),"Review",IF(AND(K4="Untraceable",K5=""),"Untraceable","")))))))))))))))))))))))))</f>
        <v>Completed</v>
      </c>
      <c r="M4" s="116" t="s">
        <v>0</v>
      </c>
      <c r="N4" s="6"/>
      <c r="O4" s="121" t="s">
        <v>25</v>
      </c>
      <c r="P4" s="116" t="s">
        <v>2574</v>
      </c>
    </row>
    <row r="5" spans="1:16" x14ac:dyDescent="0.25">
      <c r="A5" s="116"/>
      <c r="B5" s="116"/>
      <c r="C5" s="116"/>
      <c r="D5" s="87" t="s">
        <v>23</v>
      </c>
      <c r="E5" s="87" t="s">
        <v>24</v>
      </c>
      <c r="F5" s="7" t="str">
        <f>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f>
        <v>2017-09-11_G-002_CA</v>
      </c>
      <c r="G5" s="89">
        <v>43014</v>
      </c>
      <c r="H5" s="89">
        <v>43014</v>
      </c>
      <c r="I5" s="68"/>
      <c r="J5" s="116"/>
      <c r="K5" s="87" t="str">
        <f>IF(AND(NOT(OR(G5="",G5="Ø")),H5=""),"In Progress",IF(AND(NOT(OR(H5="Ø",H5="")),NOT(OR(G5="Ø",G5=""))),"Completed",IF(AND(NOT(A4=""),NOT(OR(D5="",D5="???")),G5=""),"Waiting",IF(D5="???","Waiting",""))))</f>
        <v>Completed</v>
      </c>
      <c r="L5" s="116"/>
      <c r="M5" s="116"/>
      <c r="N5" s="4"/>
      <c r="O5" s="121"/>
      <c r="P5" s="116"/>
    </row>
    <row r="6" spans="1:16" x14ac:dyDescent="0.25">
      <c r="A6" s="116" t="s">
        <v>2575</v>
      </c>
      <c r="B6" s="116" t="s">
        <v>2576</v>
      </c>
      <c r="C6" s="116" t="s">
        <v>2577</v>
      </c>
      <c r="D6" s="87" t="s">
        <v>187</v>
      </c>
      <c r="E6" s="87" t="s">
        <v>24</v>
      </c>
      <c r="F6" s="7" t="str">
        <f>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f>
        <v>2017-09-11_G-003_MW</v>
      </c>
      <c r="G6" s="89">
        <v>43012</v>
      </c>
      <c r="H6" s="89">
        <v>43013</v>
      </c>
      <c r="I6" s="68" t="s">
        <v>1769</v>
      </c>
      <c r="J6" s="118">
        <v>43021</v>
      </c>
      <c r="K6" s="87" t="str">
        <f>IF(AND(NOT(OR(G6="",G6="Ø")),H6=""),"In Progress",IF(AND(NOT(OR(H6="Ø",H6="")),NOT(OR(G6="Ø",G6=""))),"Completed",IF(AND(NOT(A6=""),NOT(OR(D6="",D6="???")),G6=""),"Waiting",IF(D6="???","Waiting",""))))</f>
        <v>Completed</v>
      </c>
      <c r="L6" s="116" t="str">
        <f>IF(AND(NOT(OR(H6="Ø",H6="")),J6="Split"),"In Progress",IF(AND(NOT(OR(H6="Ø",H6="")),J6="Needs to be Split"),"Waiting",IF(AND(K6="Review",K7="Review"),"Review",IF(OR(AND(K6="Review",K7="Incomplete"),AND(K6="Incomplete",K7="Review")),"Review",IF(OR(AND(K6="Untraceable",K7="Review"),AND(K6="Review",K7="Untraceable")),"Review",IF(OR(AND(K6="Review",K7="Completed"),AND(K6="Completed",K7="Review")),"Review",IF(OR(AND(K6="Other",K7="Review"),AND(K6="Review",K7="Other")),"Review",IF(OR(AND(K6="Other",K7="Incomplete"),AND(K6="Incomplete",K7="Other")),"Review",IF(OR(AND(K6="Other",K7="Untraceable"),AND(K6="Untraceable",K7="Other")),"Review",IF(OR(AND(K6="Other",K7="Completed"),AND(K6="Completed",K7="Other")),"Review",IF(AND(K6="Waiting",K7="Waiting"),"Waiting",IF(OR(AND(K6="Review",K7="Waiting"),AND(K6="Waiting",K7="Review")),"Waiting",IF(OR(AND(K6="Other",K7="Waiting"),AND(K6="Waiting",K7="Other")),"Waiting",IF(OR(AND(K6="Incomplete",K7="Waiting"),AND(K6="Waiting",K7="Incomplete")),"Waiting",IF(OR(AND(K6="Completed",K7="Waiting"),AND(K6="Waiting",K7="Completed")),"Waiting",IF(OR(K6="In Progress",K7="In Progress"),"In Progress",IF(OR(AND(K6="Completed",K7="Untraceable"),AND(K6="Untraceable",K7="Completed")),"Review",IF(OR(AND(K6="Completed",K7="Incomplete"),AND(K6="Incomplete",K7="Completed")),"Review",IF(OR(AND(K6="Incomplete",K7="Untraceable"),AND(K6="Untraceable",K7="Incomplete")),"Untraceable",IF(AND(NOT(OR(H6="Ø",H6="")),NOT(OR(H7="Ø",H7="")),J6=""),"In Progress",IF(AND(K6="Untraceable",K7="Untraceable"),"Untraceable",IF(AND(NOT(OR(H6="Ø",H6="")),NOT(OR(H7="Ø",H7="")),NOT(OR(J6="Ø",J6="",J6="Split",J6="Needs to be Split"))),"Completed",IF(AND(K6="Incomplete",K7="Incomplete"),"Incomplete",IF(AND(K6="Other",K7="Other"),"Review",IF(AND(K6="Untraceable",K7=""),"Untraceable","")))))))))))))))))))))))))</f>
        <v>Completed</v>
      </c>
      <c r="M6" s="116" t="s">
        <v>0</v>
      </c>
      <c r="N6" s="4" t="s">
        <v>2578</v>
      </c>
      <c r="O6" s="121" t="s">
        <v>25</v>
      </c>
      <c r="P6" s="116" t="s">
        <v>2579</v>
      </c>
    </row>
    <row r="7" spans="1:16" x14ac:dyDescent="0.25">
      <c r="A7" s="116"/>
      <c r="B7" s="116"/>
      <c r="C7" s="116"/>
      <c r="D7" s="87" t="s">
        <v>27</v>
      </c>
      <c r="E7" s="87" t="s">
        <v>1512</v>
      </c>
      <c r="F7" s="7" t="str">
        <f>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f>
        <v>2017-09-11_G-003_GB</v>
      </c>
      <c r="G7" s="89">
        <v>43021</v>
      </c>
      <c r="H7" s="89">
        <v>43021</v>
      </c>
      <c r="I7" s="68" t="s">
        <v>2580</v>
      </c>
      <c r="J7" s="116"/>
      <c r="K7" s="87" t="str">
        <f>IF(AND(NOT(OR(G7="",G7="Ø")),H7=""),"In Progress",IF(AND(NOT(OR(H7="Ø",H7="")),NOT(OR(G7="Ø",G7=""))),"Completed",IF(AND(NOT(A6=""),NOT(OR(D7="",D7="???")),G7=""),"Waiting",IF(D7="???","Waiting",""))))</f>
        <v>Completed</v>
      </c>
      <c r="L7" s="116"/>
      <c r="M7" s="116"/>
      <c r="N7" s="4"/>
      <c r="O7" s="121"/>
      <c r="P7" s="116"/>
    </row>
    <row r="8" spans="1:16" x14ac:dyDescent="0.25">
      <c r="A8" s="116" t="s">
        <v>2581</v>
      </c>
      <c r="B8" s="117" t="s">
        <v>2582</v>
      </c>
      <c r="C8" s="117" t="s">
        <v>2583</v>
      </c>
      <c r="D8" s="87" t="s">
        <v>23</v>
      </c>
      <c r="E8" s="87" t="s">
        <v>24</v>
      </c>
      <c r="F8" s="7" t="str">
        <f>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f>
        <v>2017-09-11_G-004_CA</v>
      </c>
      <c r="G8" s="89">
        <v>43011</v>
      </c>
      <c r="H8" s="89">
        <v>43013</v>
      </c>
      <c r="I8" s="68"/>
      <c r="J8" s="118">
        <v>43026</v>
      </c>
      <c r="K8" s="87" t="str">
        <f>IF(AND(NOT(OR(G8="",G8="Ø")),H8=""),"In Progress",IF(AND(NOT(OR(H8="Ø",H8="")),NOT(OR(G8="Ø",G8=""))),"Completed",IF(AND(NOT(A8=""),NOT(OR(D8="",D8="???")),G8=""),"Waiting",IF(D8="???","Waiting",""))))</f>
        <v>Completed</v>
      </c>
      <c r="L8" s="116" t="s">
        <v>0</v>
      </c>
      <c r="M8" s="116" t="s">
        <v>0</v>
      </c>
      <c r="N8" s="6"/>
      <c r="O8" s="121" t="s">
        <v>25</v>
      </c>
      <c r="P8" s="116" t="s">
        <v>2584</v>
      </c>
    </row>
    <row r="9" spans="1:16" x14ac:dyDescent="0.25">
      <c r="A9" s="116"/>
      <c r="B9" s="116"/>
      <c r="C9" s="116"/>
      <c r="D9" s="87" t="s">
        <v>32</v>
      </c>
      <c r="E9" s="87" t="s">
        <v>24</v>
      </c>
      <c r="F9" s="7" t="str">
        <f>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f>
        <v>2017-09-11_G-004_AZ</v>
      </c>
      <c r="G9" s="89">
        <v>43017</v>
      </c>
      <c r="H9" s="89">
        <v>43020</v>
      </c>
      <c r="I9" s="68"/>
      <c r="J9" s="116"/>
      <c r="K9" s="87" t="str">
        <f>IF(AND(NOT(OR(G9="",G9="Ø")),H9=""),"In Progress",IF(AND(NOT(OR(H9="Ø",H9="")),NOT(OR(G9="Ø",G9=""))),"Completed",IF(AND(NOT(A8=""),NOT(OR(D9="",D9="???")),G9=""),"Waiting",IF(D9="???","Waiting",""))))</f>
        <v>Completed</v>
      </c>
      <c r="L9" s="116"/>
      <c r="M9" s="116"/>
      <c r="N9" s="4"/>
      <c r="O9" s="121"/>
      <c r="P9" s="116"/>
    </row>
    <row r="10" spans="1:16" x14ac:dyDescent="0.25">
      <c r="A10" s="116" t="s">
        <v>2585</v>
      </c>
      <c r="B10" s="117" t="s">
        <v>2586</v>
      </c>
      <c r="C10" s="116" t="s">
        <v>2587</v>
      </c>
      <c r="D10" s="87" t="s">
        <v>187</v>
      </c>
      <c r="E10" s="87" t="s">
        <v>24</v>
      </c>
      <c r="F10" s="7" t="str">
        <f>IF(AND(D10="Amina",OR(E10="Manual",E10="Assisted Manual")),A10&amp;"_AZ",IF(AND(D10="Amina",OR(E10="De-Novo Merge",E10="Assisted Merge")),A10&amp;"_SA_AZ",IF(AND(D10="Mashtura",OR(E10="Manual",E10="Assisted Manual")),A10&amp;"_MH",IF(AND(D10="Mashtura",OR(E10="De-Novo Merge",E10="Assisted Merge")),A10&amp;"_SA_MH",IF(AND(D10="Perry",OR(E10="Manual",E10="Assisted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f>
        <v>2017-09-11_G-005_MW</v>
      </c>
      <c r="G10" s="89">
        <v>43012</v>
      </c>
      <c r="H10" s="89">
        <v>43013</v>
      </c>
      <c r="I10" s="68" t="s">
        <v>2588</v>
      </c>
      <c r="J10" s="118">
        <v>43021</v>
      </c>
      <c r="K10" s="87" t="s">
        <v>0</v>
      </c>
      <c r="L10" s="116" t="str">
        <f>IF(AND(NOT(OR(H10="Ø",H10="")),J10="Split"),"In Progress",IF(AND(NOT(OR(H10="Ø",H10="")),J10="Needs to be Split"),"Waiting",IF(AND(K10="Review",K11="Review"),"Review",IF(OR(AND(K10="Review",K11="Incomplete"),AND(K10="Incomplete",K11="Review")),"Review",IF(OR(AND(K10="Untraceable",K11="Review"),AND(K10="Review",K11="Untraceable")),"Review",IF(OR(AND(K10="Review",K11="Completed"),AND(K10="Completed",K11="Review")),"Review",IF(OR(AND(K10="Other",K11="Review"),AND(K10="Review",K11="Other")),"Review",IF(OR(AND(K10="Other",K11="Incomplete"),AND(K10="Incomplete",K11="Other")),"Review",IF(OR(AND(K10="Other",K11="Untraceable"),AND(K10="Untraceable",K11="Other")),"Review",IF(OR(AND(K10="Other",K11="Completed"),AND(K10="Completed",K11="Other")),"Review",IF(AND(K10="Waiting",K11="Waiting"),"Waiting",IF(OR(AND(K10="Review",K11="Waiting"),AND(K10="Waiting",K11="Review")),"Waiting",IF(OR(AND(K10="Other",K11="Waiting"),AND(K10="Waiting",K11="Other")),"Waiting",IF(OR(AND(K10="Incomplete",K11="Waiting"),AND(K10="Waiting",K11="Incomplete")),"Waiting",IF(OR(AND(K10="Completed",K11="Waiting"),AND(K10="Waiting",K11="Completed")),"Waiting",IF(OR(K10="In Progress",K11="In Progress"),"In Progress",IF(OR(AND(K10="Completed",K11="Untraceable"),AND(K10="Untraceable",K11="Completed")),"Review",IF(OR(AND(K10="Completed",K11="Incomplete"),AND(K10="Incomplete",K11="Completed")),"Review",IF(OR(AND(K10="Incomplete",K11="Untraceable"),AND(K10="Untraceable",K11="Incomplete")),"Untraceable",IF(AND(NOT(OR(H10="Ø",H10="")),NOT(OR(H11="Ø",H11="")),J10=""),"In Progress",IF(AND(K10="Untraceable",K11="Untraceable"),"Untraceable",IF(AND(NOT(OR(H10="Ø",H10="")),NOT(OR(H11="Ø",H11="")),NOT(OR(J10="Ø",J10="",J10="Split",J10="Needs to be Split"))),"Completed",IF(AND(K10="Incomplete",K11="Incomplete"),"Incomplete",IF(AND(K10="Other",K11="Other"),"Review",IF(AND(K10="Untraceable",K11=""),"Untraceable","")))))))))))))))))))))))))</f>
        <v>Completed</v>
      </c>
      <c r="M10" s="116" t="s">
        <v>0</v>
      </c>
      <c r="N10" s="4" t="s">
        <v>2589</v>
      </c>
      <c r="O10" s="121" t="s">
        <v>25</v>
      </c>
      <c r="P10" s="116" t="s">
        <v>2590</v>
      </c>
    </row>
    <row r="11" spans="1:16" x14ac:dyDescent="0.25">
      <c r="A11" s="116"/>
      <c r="B11" s="116"/>
      <c r="C11" s="116"/>
      <c r="D11" s="87" t="s">
        <v>27</v>
      </c>
      <c r="E11" s="87" t="s">
        <v>1512</v>
      </c>
      <c r="F11" s="7" t="str">
        <f>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f>
        <v>2017-09-11_G-005_GB</v>
      </c>
      <c r="G11" s="89">
        <v>43020</v>
      </c>
      <c r="H11" s="89">
        <v>43021</v>
      </c>
      <c r="I11" s="68" t="s">
        <v>2591</v>
      </c>
      <c r="J11" s="116"/>
      <c r="K11" s="87" t="str">
        <f>IF(AND(NOT(OR(G11="",G11="Ø")),H11=""),"In Progress",IF(AND(NOT(OR(H11="Ø",H11="")),NOT(OR(G11="Ø",G11=""))),"Completed",IF(AND(NOT(A10=""),NOT(OR(D11="",D11="???")),G11=""),"Waiting",IF(D11="???","Waiting",""))))</f>
        <v>Completed</v>
      </c>
      <c r="L11" s="124"/>
      <c r="M11" s="124"/>
      <c r="N11" s="8"/>
      <c r="O11" s="121"/>
      <c r="P11" s="116"/>
    </row>
    <row r="12" spans="1:16" x14ac:dyDescent="0.25">
      <c r="A12" s="124" t="s">
        <v>2592</v>
      </c>
      <c r="B12" s="131" t="s">
        <v>2593</v>
      </c>
      <c r="C12" s="131"/>
      <c r="D12" s="87" t="s">
        <v>32</v>
      </c>
      <c r="E12" s="87" t="s">
        <v>24</v>
      </c>
      <c r="F12" s="7" t="str">
        <f>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f>
        <v>2017-09-11_G-006_AZ</v>
      </c>
      <c r="G12" s="89">
        <v>43013</v>
      </c>
      <c r="H12" s="89">
        <v>43013</v>
      </c>
      <c r="I12" s="70" t="s">
        <v>1532</v>
      </c>
      <c r="J12" s="133">
        <v>43026</v>
      </c>
      <c r="K12" s="94" t="str">
        <f>IF(AND(NOT(OR(G12="",G12="Ø")),H12=""),"In Progress",IF(AND(NOT(OR(H12="Ø",H12="")),NOT(OR(G12="Ø",G12=""))),"Completed",IF(AND(NOT(A12=""),NOT(OR(D12="",D12="???")),G12=""),"Waiting",IF(D12="???","Waiting",""))))</f>
        <v>Completed</v>
      </c>
      <c r="L12" s="127" t="str">
        <f>IF(AND(NOT(OR(H12="Ø",H12="")),J12="Split"),"In Progress",IF(AND(NOT(OR(H12="Ø",H12="")),J12="Needs to be Split"),"Waiting",IF(AND(K12="Review",K13="Review"),"Review",IF(OR(AND(K12="Review",K13="Incomplete"),AND(K12="Incomplete",K13="Review")),"Review",IF(OR(AND(K12="Untraceable",K13="Review"),AND(K12="Review",K13="Untraceable")),"Review",IF(OR(AND(K12="Review",K13="Completed"),AND(K12="Completed",K13="Review")),"Review",IF(OR(AND(K12="Other",K13="Review"),AND(K12="Review",K13="Other")),"Review",IF(OR(AND(K12="Other",K13="Incomplete"),AND(K12="Incomplete",K13="Other")),"Review",IF(OR(AND(K12="Other",K13="Untraceable"),AND(K12="Untraceable",K13="Other")),"Review",IF(OR(AND(K12="Other",K13="Completed"),AND(K12="Completed",K13="Other")),"Review",IF(AND(K12="Waiting",K13="Waiting"),"Waiting",IF(OR(AND(K12="Review",K13="Waiting"),AND(K12="Waiting",K13="Review")),"Waiting",IF(OR(AND(K12="Other",K13="Waiting"),AND(K12="Waiting",K13="Other")),"Waiting",IF(OR(AND(K12="Incomplete",K13="Waiting"),AND(K12="Waiting",K13="Incomplete")),"Waiting",IF(OR(AND(K12="Completed",K13="Waiting"),AND(K12="Waiting",K13="Completed")),"Waiting",IF(OR(K12="In Progress",K13="In Progress"),"In Progress",IF(OR(AND(K12="Completed",K13="Untraceable"),AND(K12="Untraceable",K13="Completed")),"Review",IF(OR(AND(K12="Completed",K13="Incomplete"),AND(K12="Incomplete",K13="Completed")),"Review",IF(OR(AND(K12="Incomplete",K13="Untraceable"),AND(K12="Untraceable",K13="Incomplete")),"Untraceable",IF(AND(NOT(OR(H12="Ø",H12="")),NOT(OR(H13="Ø",H13="")),J12=""),"In Progress",IF(AND(K12="Untraceable",K13="Untraceable"),"Untraceable",IF(AND(NOT(OR(H12="Ø",H12="")),NOT(OR(H13="Ø",H13="")),NOT(OR(J12="Ø",J12="",J12="Split",J12="Needs to be Split"))),"Completed",IF(AND(K12="Incomplete",K13="Incomplete"),"Incomplete",IF(AND(K12="Other",K13="Other"),"Review",IF(AND(K12="Untraceable",K13=""),"Untraceable","")))))))))))))))))))))))))</f>
        <v>Completed</v>
      </c>
      <c r="M12" s="116" t="s">
        <v>0</v>
      </c>
      <c r="N12" s="50"/>
      <c r="O12" s="135" t="s">
        <v>25</v>
      </c>
      <c r="P12" s="124" t="s">
        <v>2594</v>
      </c>
    </row>
    <row r="13" spans="1:16" x14ac:dyDescent="0.25">
      <c r="A13" s="128"/>
      <c r="B13" s="141"/>
      <c r="C13" s="141"/>
      <c r="D13" s="87" t="s">
        <v>2404</v>
      </c>
      <c r="E13" s="87" t="s">
        <v>1512</v>
      </c>
      <c r="F13" s="7" t="str">
        <f>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f>
        <v>2017-09-11_G-006_MH</v>
      </c>
      <c r="G13" s="89">
        <v>43014</v>
      </c>
      <c r="H13" s="89">
        <v>43017</v>
      </c>
      <c r="I13" s="68" t="s">
        <v>2117</v>
      </c>
      <c r="J13" s="128"/>
      <c r="K13" s="94" t="str">
        <f>IF(AND(NOT(OR(G13="",G13="Ø")),H13=""),"In Progress",IF(AND(NOT(OR(H13="Ø",H13="")),NOT(OR(G13="Ø",G13=""))),"Completed",IF(AND(NOT(A12=""),NOT(OR(D13="",D13="???")),G13=""),"Waiting",IF(D13="???","Waiting",""))))</f>
        <v>Completed</v>
      </c>
      <c r="L13" s="127"/>
      <c r="M13" s="116"/>
      <c r="N13" s="50"/>
      <c r="O13" s="139"/>
      <c r="P13" s="128"/>
    </row>
    <row r="14" spans="1:16" x14ac:dyDescent="0.25">
      <c r="A14" s="125"/>
      <c r="B14" s="132"/>
      <c r="C14" s="132"/>
      <c r="D14" s="87" t="s">
        <v>23</v>
      </c>
      <c r="E14" s="87" t="s">
        <v>24</v>
      </c>
      <c r="F14" s="7" t="s">
        <v>2595</v>
      </c>
      <c r="G14" s="89"/>
      <c r="H14" s="89"/>
      <c r="I14" s="68"/>
      <c r="J14" s="125"/>
      <c r="K14" s="94" t="s">
        <v>0</v>
      </c>
      <c r="L14" s="127"/>
      <c r="M14" s="116"/>
      <c r="N14" s="50"/>
      <c r="O14" s="136"/>
      <c r="P14" s="125"/>
    </row>
    <row r="15" spans="1:16" x14ac:dyDescent="0.25">
      <c r="A15" s="116" t="s">
        <v>2596</v>
      </c>
      <c r="B15" s="117" t="s">
        <v>2597</v>
      </c>
      <c r="C15" s="117" t="s">
        <v>465</v>
      </c>
      <c r="D15" s="87" t="s">
        <v>27</v>
      </c>
      <c r="E15" s="87" t="s">
        <v>24</v>
      </c>
      <c r="F15" s="7" t="str">
        <f>IF(AND(D15="Amina",OR(E15="Manual",E15="Assisted Manual")),A15&amp;"_AZ",IF(AND(D15="Amina",OR(E15="De-Novo Merge",E15="Assisted Merge")),A15&amp;"_SA_AZ",IF(AND(D15="Mashtura",OR(E15="Manual",E15="Assisted Manual")),A15&amp;"_MH",IF(AND(D15="Mashtura",OR(E15="De-Novo Merge",E15="Assisted Merge")),A15&amp;"_SA_MH",IF(AND(D15="Perry",OR(E15="Manual",E15="Assisted Manual")),A15&amp;"_PB",IF(AND(D15="Perry",OR(E15="De-Novo Merge",E15="Assisted Merge")),A15&amp;"_SA_PB",IF(AND(D15="Gina",OR(E15="Manual",E15="Assisted Manual")),A15&amp;"_GB",IF(AND(D15="Gina",OR(E15="De-Novo Merge",E15="Assisted Merge")),A15&amp;"_SA_GB",IF(AND(D15="Cameron",OR(E15="Manual",E15="Assisted Manual")),A15&amp;"_CA",IF(AND(D15="Cameron",OR(E15="De-Novo Merge",E15="Assisted Merge")),A15&amp;"_SA_CA",IF(AND(D15="Bruno",OR(E15="Manual",E15="Assisted Manual")),A15&amp;"_BD",IF(AND(D15="Bruno",OR(E15="De-Novo Merge",E15="Assisted Merge")),A15&amp;"_SA_BD",IF(AND(D15="Daniel",OR(E15="Manual",E15="Assisted Manual")),A15&amp;"_DR",IF(AND(D15="Daniel",OR(E15="De-Novo Merge",E15="Assisted Merge")),A15&amp;"_SA_DR",IF(AND(D15="Monet",OR(E15="Manual",E15="Assisted Manual")),A15&amp;"_MW",IF(AND(D15="Monet",OR(E15="De-Novo Merge",E15="Assisted Merge")),A15&amp;"_SA_MW",""))))))))))))))))</f>
        <v>2017-09-11_G-007_GB</v>
      </c>
      <c r="G15" s="89">
        <v>43013</v>
      </c>
      <c r="H15" s="89">
        <v>43018</v>
      </c>
      <c r="I15" s="68" t="s">
        <v>2598</v>
      </c>
      <c r="J15" s="118">
        <v>43034</v>
      </c>
      <c r="K15" s="94" t="str">
        <f>IF(AND(NOT(OR(G15="",G15="Ø")),H15=""),"In Progress",IF(AND(NOT(OR(H15="Ø",H15="")),NOT(OR(G15="Ø",G15=""))),"Completed",IF(AND(NOT(A15=""),NOT(OR(D15="",D15="???")),G15=""),"Waiting",IF(D15="???","Waiting",""))))</f>
        <v>Completed</v>
      </c>
      <c r="L15" s="184" t="str">
        <f>IF(AND(NOT(OR(H15="Ø",H15="")),J15="Split"),"In Progress",IF(AND(NOT(OR(H15="Ø",H15="")),J15="Needs to be Split"),"Waiting",IF(AND(K15="Review",K16="Review"),"Review",IF(OR(AND(K15="Review",K16="Incomplete"),AND(K15="Incomplete",K16="Review")),"Review",IF(OR(AND(K15="Untraceable",K16="Review"),AND(K15="Review",K16="Untraceable")),"Review",IF(OR(AND(K15="Review",K16="Completed"),AND(K15="Completed",K16="Review")),"Review",IF(OR(AND(K15="Other",K16="Review"),AND(K15="Review",K16="Other")),"Review",IF(OR(AND(K15="Other",K16="Incomplete"),AND(K15="Incomplete",K16="Other")),"Review",IF(OR(AND(K15="Other",K16="Untraceable"),AND(K15="Untraceable",K16="Other")),"Review",IF(OR(AND(K15="Other",K16="Completed"),AND(K15="Completed",K16="Other")),"Review",IF(AND(K15="Waiting",K16="Waiting"),"Waiting",IF(OR(AND(K15="Review",K16="Waiting"),AND(K15="Waiting",K16="Review")),"Waiting",IF(OR(AND(K15="Other",K16="Waiting"),AND(K15="Waiting",K16="Other")),"Waiting",IF(OR(AND(K15="Incomplete",K16="Waiting"),AND(K15="Waiting",K16="Incomplete")),"Waiting",IF(OR(AND(K15="Completed",K16="Waiting"),AND(K15="Waiting",K16="Completed")),"Waiting",IF(OR(K15="In Progress",K16="In Progress"),"In Progress",IF(OR(AND(K15="Completed",K16="Untraceable"),AND(K15="Untraceable",K16="Completed")),"Review",IF(OR(AND(K15="Completed",K16="Incomplete"),AND(K15="Incomplete",K16="Completed")),"Review",IF(OR(AND(K15="Incomplete",K16="Untraceable"),AND(K15="Untraceable",K16="Incomplete")),"Untraceable",IF(AND(NOT(OR(H15="Ø",H15="")),NOT(OR(H16="Ø",H16="")),J15=""),"In Progress",IF(AND(K15="Untraceable",K16="Untraceable"),"Untraceable",IF(AND(NOT(OR(H15="Ø",H15="")),NOT(OR(H16="Ø",H16="")),NOT(OR(J15="Ø",J15="",J15="Split",J15="Needs to be Split"))),"Completed",IF(AND(K15="Incomplete",K16="Incomplete"),"Incomplete",IF(AND(K15="Other",K16="Other"),"Review",IF(AND(K15="Untraceable",K16=""),"Untraceable","")))))))))))))))))))))))))</f>
        <v>Completed</v>
      </c>
      <c r="M15" s="125" t="s">
        <v>0</v>
      </c>
      <c r="N15" s="50" t="s">
        <v>2599</v>
      </c>
      <c r="O15" s="121" t="s">
        <v>25</v>
      </c>
      <c r="P15" s="116" t="s">
        <v>2600</v>
      </c>
    </row>
    <row r="16" spans="1:16" x14ac:dyDescent="0.25">
      <c r="A16" s="116"/>
      <c r="B16" s="116"/>
      <c r="C16" s="116"/>
      <c r="D16" s="87" t="s">
        <v>23</v>
      </c>
      <c r="E16" s="87" t="s">
        <v>24</v>
      </c>
      <c r="F16" s="7" t="str">
        <f>IF(AND(D16="Amina",OR(E16="Manual",E16="Assisted Manual")),A15&amp;"_AZ",IF(AND(D16="Amina",OR(E16="De-Novo Merge",E16="Assisted Merge")),A15&amp;"_SA_AZ",IF(AND(D16="Mashtura",OR(E16="Manual",E16="Assisted Manual")),A15&amp;"_MH",IF(AND(D16="Mashtura",OR(E16="De-Novo Merge",E16="Assisted Merge")),A15&amp;"_SA_MH",IF(AND(D16="Perry",OR(E16="Manual",E16="Assisted Manual")),A15&amp;"_PB",IF(AND(D16="Perry",OR(E16="De-Novo Merge",E16="Assisted Merge")),A15&amp;"_SA_PB",IF(AND(D16="Gina",OR(E16="Manual",E16="Assisted Manual")),A15&amp;"_GB",IF(AND(D16="Gina",OR(E16="De-Novo Merge",E16="Assisted Merge")),A15&amp;"_SA_GB",IF(AND(D16="Cameron",OR(E16="Manual",E16="Assisted Manual")),A15&amp;"_CA",IF(AND(D16="Cameron",OR(E16="De-Novo Merge",E16="Assisted Merge")),A15&amp;"_SA_CA",IF(AND(D16="Bruno",OR(E16="Manual",E16="Assisted Manual")),A15&amp;"_BD",IF(AND(D16="Bruno",OR(E16="De-Novo Merge",E16="Assisted Merge")),A15&amp;"_SA_BD",IF(AND(D16="Daniel",OR(E16="Manual",E16="Assisted Manual")),A15&amp;"_DR",IF(AND(D16="Daniel",OR(E16="De-Novo Merge",E16="Assisted Merge")),A15&amp;"_SA_DR",IF(AND(D16="Monet",OR(E16="Manual",E16="Assisted Manual")),A15&amp;"_MW",IF(AND(D16="Monet",OR(E16="De-Novo Merge",E16="Assisted Merge")),A15&amp;"_SA_MW",""))))))))))))))))</f>
        <v>2017-09-11_G-007_CA</v>
      </c>
      <c r="G16" s="89">
        <v>43018</v>
      </c>
      <c r="H16" s="89">
        <v>43020</v>
      </c>
      <c r="I16" s="68"/>
      <c r="J16" s="116"/>
      <c r="K16" s="94" t="str">
        <f>IF(AND(NOT(OR(G16="",G16="Ø")),H16=""),"In Progress",IF(AND(NOT(OR(H16="Ø",H16="")),NOT(OR(G16="Ø",G16=""))),"Completed",IF(AND(NOT(A15=""),NOT(OR(D16="",D16="???")),G16=""),"Waiting",IF(D16="???","Waiting",""))))</f>
        <v>Completed</v>
      </c>
      <c r="L16" s="127"/>
      <c r="M16" s="116"/>
      <c r="N16" s="50"/>
      <c r="O16" s="121"/>
      <c r="P16" s="116"/>
    </row>
    <row r="17" spans="1:16" x14ac:dyDescent="0.25">
      <c r="A17" s="116" t="s">
        <v>2601</v>
      </c>
      <c r="B17" s="117" t="s">
        <v>2602</v>
      </c>
      <c r="C17" s="116"/>
      <c r="D17" s="87" t="s">
        <v>187</v>
      </c>
      <c r="E17" s="87" t="s">
        <v>24</v>
      </c>
      <c r="F17" s="7" t="str">
        <f>IF(AND(D17="Amina",OR(E17="Manual",E17="Assisted Manual")),A17&amp;"_AZ",IF(AND(D17="Amina",OR(E17="De-Novo Merge",E17="Assisted Merge")),A17&amp;"_SA_AZ",IF(AND(D17="Mashtura",OR(E17="Manual",E17="Assisted Manual")),A17&amp;"_MH",IF(AND(D17="Mashtura",OR(E17="De-Novo Merge",E17="Assisted Merge")),A17&amp;"_SA_MH",IF(AND(D17="Perry",OR(E17="Manual",E17="Assisted Manual")),A17&amp;"_PB",IF(AND(D17="Perry",OR(E17="De-Novo Merge",E17="Assisted Merge")),A17&amp;"_SA_PB",IF(AND(D17="Gina",OR(E17="Manual",E17="Assisted Manual")),A17&amp;"_GB",IF(AND(D17="Gina",OR(E17="De-Novo Merge",E17="Assisted Merge")),A17&amp;"_SA_GB",IF(AND(D17="Cameron",OR(E17="Manual",E17="Assisted Manual")),A17&amp;"_CA",IF(AND(D17="Cameron",OR(E17="De-Novo Merge",E17="Assisted Merge")),A17&amp;"_SA_CA",IF(AND(D17="Bruno",OR(E17="Manual",E17="Assisted Manual")),A17&amp;"_BD",IF(AND(D17="Bruno",OR(E17="De-Novo Merge",E17="Assisted Merge")),A17&amp;"_SA_BD",IF(AND(D17="Daniel",OR(E17="Manual",E17="Assisted Manual")),A17&amp;"_DR",IF(AND(D17="Daniel",OR(E17="De-Novo Merge",E17="Assisted Merge")),A17&amp;"_SA_DR",IF(AND(D17="Monet",OR(E17="Manual",E17="Assisted Manual")),A17&amp;"_MW",IF(AND(D17="Monet",OR(E17="De-Novo Merge",E17="Assisted Merge")),A17&amp;"_SA_MW",""))))))))))))))))</f>
        <v>2017-09-11_G-008_MW</v>
      </c>
      <c r="G17" s="89">
        <v>43013</v>
      </c>
      <c r="H17" s="89">
        <v>43014</v>
      </c>
      <c r="I17" s="68" t="s">
        <v>1769</v>
      </c>
      <c r="J17" s="118">
        <v>43027</v>
      </c>
      <c r="K17" s="87" t="str">
        <f>IF(AND(NOT(OR(G17="",G17="Ø")),H17=""),"In Progress",IF(AND(NOT(OR(H17="Ø",H17="")),NOT(OR(G17="Ø",G17=""))),"Completed",IF(AND(NOT(A17=""),NOT(OR(D17="",D17="???")),G17=""),"Waiting",IF(D17="???","Waiting",""))))</f>
        <v>Completed</v>
      </c>
      <c r="L17" s="125" t="str">
        <f>IF(AND(NOT(OR(H17="Ø",H17="")),J17="Split"),"In Progress",IF(AND(NOT(OR(H17="Ø",H17="")),J17="Needs to be Split"),"Waiting",IF(AND(K17="Review",K18="Review"),"Review",IF(OR(AND(K17="Review",K18="Incomplete"),AND(K17="Incomplete",K18="Review")),"Review",IF(OR(AND(K17="Untraceable",K18="Review"),AND(K17="Review",K18="Untraceable")),"Review",IF(OR(AND(K17="Review",K18="Completed"),AND(K17="Completed",K18="Review")),"Review",IF(OR(AND(K17="Other",K18="Review"),AND(K17="Review",K18="Other")),"Review",IF(OR(AND(K17="Other",K18="Incomplete"),AND(K17="Incomplete",K18="Other")),"Review",IF(OR(AND(K17="Other",K18="Untraceable"),AND(K17="Untraceable",K18="Other")),"Review",IF(OR(AND(K17="Other",K18="Completed"),AND(K17="Completed",K18="Other")),"Review",IF(AND(K17="Waiting",K18="Waiting"),"Waiting",IF(OR(AND(K17="Review",K18="Waiting"),AND(K17="Waiting",K18="Review")),"Waiting",IF(OR(AND(K17="Other",K18="Waiting"),AND(K17="Waiting",K18="Other")),"Waiting",IF(OR(AND(K17="Incomplete",K18="Waiting"),AND(K17="Waiting",K18="Incomplete")),"Waiting",IF(OR(AND(K17="Completed",K18="Waiting"),AND(K17="Waiting",K18="Completed")),"Waiting",IF(OR(K17="In Progress",K18="In Progress"),"In Progress",IF(OR(AND(K17="Completed",K18="Untraceable"),AND(K17="Untraceable",K18="Completed")),"Review",IF(OR(AND(K17="Completed",K18="Incomplete"),AND(K17="Incomplete",K18="Completed")),"Review",IF(OR(AND(K17="Incomplete",K18="Untraceable"),AND(K17="Untraceable",K18="Incomplete")),"Untraceable",IF(AND(NOT(OR(H17="Ø",H17="")),NOT(OR(H18="Ø",H18="")),J17=""),"In Progress",IF(AND(K17="Untraceable",K18="Untraceable"),"Untraceable",IF(AND(NOT(OR(H17="Ø",H17="")),NOT(OR(H18="Ø",H18="")),NOT(OR(J17="Ø",J17="",J17="Split",J17="Needs to be Split"))),"Completed",IF(AND(K17="Incomplete",K18="Incomplete"),"Incomplete",IF(AND(K17="Other",K18="Other"),"Review",IF(AND(K17="Untraceable",K18=""),"Untraceable","")))))))))))))))))))))))))</f>
        <v>Completed</v>
      </c>
      <c r="M17" s="125" t="s">
        <v>0</v>
      </c>
      <c r="N17" s="4"/>
      <c r="O17" s="121" t="s">
        <v>25</v>
      </c>
      <c r="P17" s="116" t="s">
        <v>2603</v>
      </c>
    </row>
    <row r="18" spans="1:16" x14ac:dyDescent="0.25">
      <c r="A18" s="116"/>
      <c r="B18" s="116"/>
      <c r="C18" s="116"/>
      <c r="D18" s="87" t="s">
        <v>2404</v>
      </c>
      <c r="E18" s="87" t="s">
        <v>1512</v>
      </c>
      <c r="F18" s="7" t="str">
        <f>IF(AND(D18="Amina",OR(E18="Manual",E18="Assisted Manual")),A17&amp;"_AZ",IF(AND(D18="Amina",OR(E18="De-Novo Merge",E18="Assisted Merge")),A17&amp;"_SA_AZ",IF(AND(D18="Mashtura",OR(E18="Manual",E18="Assisted Manual")),A17&amp;"_MH",IF(AND(D18="Mashtura",OR(E18="De-Novo Merge",E18="Assisted Merge")),A17&amp;"_SA_MH",IF(AND(D18="Perry",OR(E18="Manual",E18="Assisted Manual")),A17&amp;"_PB",IF(AND(D18="Perry",OR(E18="De-Novo Merge",E18="Assisted Merge")),A17&amp;"_SA_PB",IF(AND(D18="Gina",OR(E18="Manual",E18="Assisted Manual")),A17&amp;"_GB",IF(AND(D18="Gina",OR(E18="De-Novo Merge",E18="Assisted Merge")),A17&amp;"_SA_GB",IF(AND(D18="Cameron",OR(E18="Manual",E18="Assisted Manual")),A17&amp;"_CA",IF(AND(D18="Cameron",OR(E18="De-Novo Merge",E18="Assisted Merge")),A17&amp;"_SA_CA",IF(AND(D18="Bruno",OR(E18="Manual",E18="Assisted Manual")),A17&amp;"_BD",IF(AND(D18="Bruno",OR(E18="De-Novo Merge",E18="Assisted Merge")),A17&amp;"_SA_BD",IF(AND(D18="Daniel",OR(E18="Manual",E18="Assisted Manual")),A17&amp;"_DR",IF(AND(D18="Daniel",OR(E18="De-Novo Merge",E18="Assisted Merge")),A17&amp;"_SA_DR",IF(AND(D18="Monet",OR(E18="Manual",E18="Assisted Manual")),A17&amp;"_MW",IF(AND(D18="Monet",OR(E18="De-Novo Merge",E18="Assisted Merge")),A17&amp;"_SA_MW",""))))))))))))))))</f>
        <v>2017-09-11_G-008_MH</v>
      </c>
      <c r="G18" s="89">
        <v>43017</v>
      </c>
      <c r="H18" s="89">
        <v>43018</v>
      </c>
      <c r="I18" s="68" t="s">
        <v>2206</v>
      </c>
      <c r="J18" s="116"/>
      <c r="K18" s="87" t="str">
        <f>IF(AND(NOT(OR(G18="",G18="Ø")),H18=""),"In Progress",IF(AND(NOT(OR(H18="Ø",H18="")),NOT(OR(G18="Ø",G18=""))),"Completed",IF(AND(NOT(A17=""),NOT(OR(D18="",D18="???")),G18=""),"Waiting",IF(D18="???","Waiting",""))))</f>
        <v>Completed</v>
      </c>
      <c r="L18" s="116"/>
      <c r="M18" s="116"/>
      <c r="N18" s="4"/>
      <c r="O18" s="121"/>
      <c r="P18" s="116"/>
    </row>
    <row r="19" spans="1:16" x14ac:dyDescent="0.25">
      <c r="A19" s="116" t="s">
        <v>2604</v>
      </c>
      <c r="B19" s="117" t="s">
        <v>2605</v>
      </c>
      <c r="C19" s="116"/>
      <c r="D19" s="87" t="s">
        <v>32</v>
      </c>
      <c r="E19" s="87" t="s">
        <v>24</v>
      </c>
      <c r="F19" s="7" t="str">
        <f>IF(AND(D19="Amina",OR(E19="Manual",E19="Assisted Manual")),A19&amp;"_AZ",IF(AND(D19="Amina",OR(E19="De-Novo Merge",E19="Assisted Merge")),A19&amp;"_SA_AZ",IF(AND(D19="Mashtura",OR(E19="Manual",E19="Assisted Manual")),A19&amp;"_MH",IF(AND(D19="Mashtura",OR(E19="De-Novo Merge",E19="Assisted Merge")),A19&amp;"_SA_MH",IF(AND(D19="Perry",OR(E19="Manual",E19="Assisted Manual")),A19&amp;"_PB",IF(AND(D19="Perry",OR(E19="De-Novo Merge",E19="Assisted Merge")),A19&amp;"_SA_PB",IF(AND(D19="Gina",OR(E19="Manual",E19="Assisted Manual")),A19&amp;"_GB",IF(AND(D19="Gina",OR(E19="De-Novo Merge",E19="Assisted Merge")),A19&amp;"_SA_GB",IF(AND(D19="Cameron",OR(E19="Manual",E19="Assisted Manual")),A19&amp;"_CA",IF(AND(D19="Cameron",OR(E19="De-Novo Merge",E19="Assisted Merge")),A19&amp;"_SA_CA",IF(AND(D19="Bruno",OR(E19="Manual",E19="Assisted Manual")),A19&amp;"_BD",IF(AND(D19="Bruno",OR(E19="De-Novo Merge",E19="Assisted Merge")),A19&amp;"_SA_BD",IF(AND(D19="Daniel",OR(E19="Manual",E19="Assisted Manual")),A19&amp;"_DR",IF(AND(D19="Daniel",OR(E19="De-Novo Merge",E19="Assisted Merge")),A19&amp;"_SA_DR",IF(AND(D19="Monet",OR(E19="Manual",E19="Assisted Manual")),A19&amp;"_MW",IF(AND(D19="Monet",OR(E19="De-Novo Merge",E19="Assisted Merge")),A19&amp;"_SA_MW",""))))))))))))))))</f>
        <v>2017-09-11_G-009_AZ</v>
      </c>
      <c r="G19" s="89">
        <v>43013</v>
      </c>
      <c r="H19" s="89" t="s">
        <v>51</v>
      </c>
      <c r="I19" s="68"/>
      <c r="J19" s="116" t="str">
        <f>IF(AND(NOT(OR(H19="",H19="Ø")),NOT(OR(H20="",H20="Ø"))),"Needs to be Split","")</f>
        <v/>
      </c>
      <c r="K19" s="87" t="s">
        <v>2</v>
      </c>
      <c r="L19" s="116" t="s">
        <v>2</v>
      </c>
      <c r="M19" s="116" t="str">
        <f>IF(OR(L19="Untraceable",L19="Incomplete"),"Ignore",IF(OR(L19="Incomplete",L19="Completed"),"Waiting",IF(OR(L19="Waiting",L19="In Progress",L19="Review",L19="Other"),"HOLD","")))</f>
        <v>Ignore</v>
      </c>
      <c r="N19" s="4" t="s">
        <v>2606</v>
      </c>
      <c r="O19" s="121" t="str">
        <f>IF(OR(L19="Untraceable",L19="Incomplete"),"No",IF(L19="Completed","In Progress",""))</f>
        <v>No</v>
      </c>
      <c r="P19" s="116"/>
    </row>
    <row r="20" spans="1:16" x14ac:dyDescent="0.25">
      <c r="A20" s="116"/>
      <c r="B20" s="116"/>
      <c r="C20" s="116"/>
      <c r="D20" s="87"/>
      <c r="E20" s="87"/>
      <c r="F20" s="7" t="str">
        <f>IF(AND(D20="Amina",OR(E20="Manual",E20="Assisted Manual")),A19&amp;"_AZ",IF(AND(D20="Amina",OR(E20="De-Novo Merge",E20="Assisted Merge")),A19&amp;"_SA_AZ",IF(AND(D20="Mashtura",OR(E20="Manual",E20="Assisted Manual")),A19&amp;"_MH",IF(AND(D20="Mashtura",OR(E20="De-Novo Merge",E20="Assisted Merge")),A19&amp;"_SA_MH",IF(AND(D20="Perry",OR(E20="Manual",E20="Assisted Manual")),A19&amp;"_PB",IF(AND(D20="Perry",OR(E20="De-Novo Merge",E20="Assisted Merge")),A19&amp;"_SA_PB",IF(AND(D20="Gina",OR(E20="Manual",E20="Assisted Manual")),A19&amp;"_GB",IF(AND(D20="Gina",OR(E20="De-Novo Merge",E20="Assisted Merge")),A19&amp;"_SA_GB",IF(AND(D20="Cameron",OR(E20="Manual",E20="Assisted Manual")),A19&amp;"_CA",IF(AND(D20="Cameron",OR(E20="De-Novo Merge",E20="Assisted Merge")),A19&amp;"_SA_CA",IF(AND(D20="Bruno",OR(E20="Manual",E20="Assisted Manual")),A19&amp;"_BD",IF(AND(D20="Bruno",OR(E20="De-Novo Merge",E20="Assisted Merge")),A19&amp;"_SA_BD",IF(AND(D20="Daniel",OR(E20="Manual",E20="Assisted Manual")),A19&amp;"_DR",IF(AND(D20="Daniel",OR(E20="De-Novo Merge",E20="Assisted Merge")),A19&amp;"_SA_DR",IF(AND(D20="Monet",OR(E20="Manual",E20="Assisted Manual")),A19&amp;"_MW",IF(AND(D20="Monet",OR(E20="De-Novo Merge",E20="Assisted Merge")),A19&amp;"_SA_MW",""))))))))))))))))</f>
        <v/>
      </c>
      <c r="G20" s="89"/>
      <c r="H20" s="89"/>
      <c r="I20" s="68"/>
      <c r="J20" s="116"/>
      <c r="K20" s="87"/>
      <c r="L20" s="116"/>
      <c r="M20" s="116"/>
      <c r="N20" s="4"/>
      <c r="O20" s="121"/>
      <c r="P20" s="116"/>
    </row>
    <row r="21" spans="1:16" x14ac:dyDescent="0.25">
      <c r="A21" s="116" t="s">
        <v>2607</v>
      </c>
      <c r="B21" s="117" t="s">
        <v>2608</v>
      </c>
      <c r="C21" s="116"/>
      <c r="D21" s="87" t="s">
        <v>23</v>
      </c>
      <c r="E21" s="87" t="s">
        <v>24</v>
      </c>
      <c r="F21" s="7" t="str">
        <f>IF(AND(D21="Amina",OR(E21="Manual",E21="Assisted Manual")),A21&amp;"_AZ",IF(AND(D21="Amina",OR(E21="De-Novo Merge",E21="Assisted Merge")),A21&amp;"_SA_AZ",IF(AND(D21="Mashtura",OR(E21="Manual",E21="Assisted Manual")),A21&amp;"_MH",IF(AND(D21="Mashtura",OR(E21="De-Novo Merge",E21="Assisted Merge")),A21&amp;"_SA_MH",IF(AND(D21="Perry",OR(E21="Manual",E21="Assisted Manual")),A21&amp;"_PB",IF(AND(D21="Perry",OR(E21="De-Novo Merge",E21="Assisted Merge")),A21&amp;"_SA_PB",IF(AND(D21="Gina",OR(E21="Manual",E21="Assisted Manual")),A21&amp;"_GB",IF(AND(D21="Gina",OR(E21="De-Novo Merge",E21="Assisted Merge")),A21&amp;"_SA_GB",IF(AND(D21="Cameron",OR(E21="Manual",E21="Assisted Manual")),A21&amp;"_CA",IF(AND(D21="Cameron",OR(E21="De-Novo Merge",E21="Assisted Merge")),A21&amp;"_SA_CA",IF(AND(D21="Bruno",OR(E21="Manual",E21="Assisted Manual")),A21&amp;"_BD",IF(AND(D21="Bruno",OR(E21="De-Novo Merge",E21="Assisted Merge")),A21&amp;"_SA_BD",IF(AND(D21="Daniel",OR(E21="Manual",E21="Assisted Manual")),A21&amp;"_DR",IF(AND(D21="Daniel",OR(E21="De-Novo Merge",E21="Assisted Merge")),A21&amp;"_SA_DR",IF(AND(D21="Monet",OR(E21="Manual",E21="Assisted Manual")),A21&amp;"_MW",IF(AND(D21="Monet",OR(E21="De-Novo Merge",E21="Assisted Merge")),A21&amp;"_SA_MW",""))))))))))))))))</f>
        <v>2017-09-11_G-010_CA</v>
      </c>
      <c r="G21" s="89">
        <v>43011</v>
      </c>
      <c r="H21" s="89">
        <v>43013</v>
      </c>
      <c r="I21" s="68"/>
      <c r="J21" s="118">
        <v>43017</v>
      </c>
      <c r="K21" s="87" t="str">
        <f>IF(AND(NOT(OR(G21="",G21="Ø")),H21=""),"In Progress",IF(AND(NOT(OR(H21="Ø",H21="")),NOT(OR(G21="Ø",G21=""))),"Completed",IF(AND(NOT(A21=""),NOT(OR(D21="",D21="???")),G21=""),"Waiting",IF(D21="???","Waiting",""))))</f>
        <v>Completed</v>
      </c>
      <c r="L21" s="116" t="str">
        <f>IF(AND(NOT(OR(H21="Ø",H21="")),J21="Split"),"In Progress",IF(AND(NOT(OR(H21="Ø",H21="")),J21="Needs to be Split"),"Waiting",IF(AND(K21="Review",K22="Review"),"Review",IF(OR(AND(K21="Review",K22="Incomplete"),AND(K21="Incomplete",K22="Review")),"Review",IF(OR(AND(K21="Untraceable",K22="Review"),AND(K21="Review",K22="Untraceable")),"Review",IF(OR(AND(K21="Review",K22="Completed"),AND(K21="Completed",K22="Review")),"Review",IF(OR(AND(K21="Other",K22="Review"),AND(K21="Review",K22="Other")),"Review",IF(OR(AND(K21="Other",K22="Incomplete"),AND(K21="Incomplete",K22="Other")),"Review",IF(OR(AND(K21="Other",K22="Untraceable"),AND(K21="Untraceable",K22="Other")),"Review",IF(OR(AND(K21="Other",K22="Completed"),AND(K21="Completed",K22="Other")),"Review",IF(AND(K21="Waiting",K22="Waiting"),"Waiting",IF(OR(AND(K21="Review",K22="Waiting"),AND(K21="Waiting",K22="Review")),"Waiting",IF(OR(AND(K21="Other",K22="Waiting"),AND(K21="Waiting",K22="Other")),"Waiting",IF(OR(AND(K21="Incomplete",K22="Waiting"),AND(K21="Waiting",K22="Incomplete")),"Waiting",IF(OR(AND(K21="Completed",K22="Waiting"),AND(K21="Waiting",K22="Completed")),"Waiting",IF(OR(K21="In Progress",K22="In Progress"),"In Progress",IF(OR(AND(K21="Completed",K22="Untraceable"),AND(K21="Untraceable",K22="Completed")),"Review",IF(OR(AND(K21="Completed",K22="Incomplete"),AND(K21="Incomplete",K22="Completed")),"Review",IF(OR(AND(K21="Incomplete",K22="Untraceable"),AND(K21="Untraceable",K22="Incomplete")),"Untraceable",IF(AND(NOT(OR(H21="Ø",H21="")),NOT(OR(H22="Ø",H22="")),J21=""),"In Progress",IF(AND(K21="Untraceable",K22="Untraceable"),"Untraceable",IF(AND(NOT(OR(H21="Ø",H21="")),NOT(OR(H22="Ø",H22="")),NOT(OR(J21="Ø",J21="",J21="Split",J21="Needs to be Split"))),"Completed",IF(AND(K21="Incomplete",K22="Incomplete"),"Incomplete",IF(AND(K21="Other",K22="Other"),"Review",IF(AND(K21="Untraceable",K22=""),"Untraceable","")))))))))))))))))))))))))</f>
        <v>Completed</v>
      </c>
      <c r="M21" s="116" t="s">
        <v>0</v>
      </c>
      <c r="N21" s="4"/>
      <c r="O21" s="121" t="s">
        <v>25</v>
      </c>
      <c r="P21" s="116" t="s">
        <v>2609</v>
      </c>
    </row>
    <row r="22" spans="1:16" x14ac:dyDescent="0.25">
      <c r="A22" s="116"/>
      <c r="B22" s="116"/>
      <c r="C22" s="116"/>
      <c r="D22" s="87" t="s">
        <v>32</v>
      </c>
      <c r="E22" s="87" t="s">
        <v>24</v>
      </c>
      <c r="F22" s="7" t="str">
        <f>IF(AND(D22="Amina",OR(E22="Manual",E22="Assisted Manual")),A21&amp;"_AZ",IF(AND(D22="Amina",OR(E22="De-Novo Merge",E22="Assisted Merge")),A21&amp;"_SA_AZ",IF(AND(D22="Mashtura",OR(E22="Manual",E22="Assisted Manual")),A21&amp;"_MH",IF(AND(D22="Mashtura",OR(E22="De-Novo Merge",E22="Assisted Merge")),A21&amp;"_SA_MH",IF(AND(D22="Perry",OR(E22="Manual",E22="Assisted Manual")),A21&amp;"_PB",IF(AND(D22="Perry",OR(E22="De-Novo Merge",E22="Assisted Merge")),A21&amp;"_SA_PB",IF(AND(D22="Gina",OR(E22="Manual",E22="Assisted Manual")),A21&amp;"_GB",IF(AND(D22="Gina",OR(E22="De-Novo Merge",E22="Assisted Merge")),A21&amp;"_SA_GB",IF(AND(D22="Cameron",OR(E22="Manual",E22="Assisted Manual")),A21&amp;"_CA",IF(AND(D22="Cameron",OR(E22="De-Novo Merge",E22="Assisted Merge")),A21&amp;"_SA_CA",IF(AND(D22="Bruno",OR(E22="Manual",E22="Assisted Manual")),A21&amp;"_BD",IF(AND(D22="Bruno",OR(E22="De-Novo Merge",E22="Assisted Merge")),A21&amp;"_SA_BD",IF(AND(D22="Daniel",OR(E22="Manual",E22="Assisted Manual")),A21&amp;"_DR",IF(AND(D22="Daniel",OR(E22="De-Novo Merge",E22="Assisted Merge")),A21&amp;"_SA_DR",IF(AND(D22="Monet",OR(E22="Manual",E22="Assisted Manual")),A21&amp;"_MW",IF(AND(D22="Monet",OR(E22="De-Novo Merge",E22="Assisted Merge")),A21&amp;"_SA_MW",""))))))))))))))))</f>
        <v>2017-09-11_G-010_AZ</v>
      </c>
      <c r="G22" s="89">
        <v>43017</v>
      </c>
      <c r="H22" s="89">
        <v>43017</v>
      </c>
      <c r="I22" s="68" t="s">
        <v>1532</v>
      </c>
      <c r="J22" s="116"/>
      <c r="K22" s="87" t="str">
        <f>IF(AND(NOT(OR(G22="",G22="Ø")),H22=""),"In Progress",IF(AND(NOT(OR(H22="Ø",H22="")),NOT(OR(G22="Ø",G22=""))),"Completed",IF(AND(NOT(A21=""),NOT(OR(D22="",D22="???")),G22=""),"Waiting",IF(D22="???","Waiting",""))))</f>
        <v>Completed</v>
      </c>
      <c r="L22" s="116"/>
      <c r="M22" s="116"/>
      <c r="N22" s="4"/>
      <c r="O22" s="121"/>
      <c r="P22" s="116"/>
    </row>
    <row r="23" spans="1:16" x14ac:dyDescent="0.25">
      <c r="A23" s="116" t="s">
        <v>2610</v>
      </c>
      <c r="B23" s="131" t="s">
        <v>2611</v>
      </c>
      <c r="C23" s="116"/>
      <c r="D23" s="87" t="s">
        <v>32</v>
      </c>
      <c r="E23" s="87" t="s">
        <v>24</v>
      </c>
      <c r="F23" s="7" t="str">
        <f>IF(AND(D23="Amina",OR(E23="Manual",E23="Assisted Manual")),A23&amp;"_AZ",IF(AND(D23="Amina",OR(E23="De-Novo Merge",E23="Assisted Merge")),A23&amp;"_SA_AZ",IF(AND(D23="Mashtura",OR(E23="Manual",E23="Assisted Manual")),A23&amp;"_MH",IF(AND(D23="Mashtura",OR(E23="De-Novo Merge",E23="Assisted Merge")),A23&amp;"_SA_MH",IF(AND(D23="Perry",OR(E23="Manual",E23="Assisted Manual")),A23&amp;"_PB",IF(AND(D23="Perry",OR(E23="De-Novo Merge",E23="Assisted Merge")),A23&amp;"_SA_PB",IF(AND(D23="Gina",OR(E23="Manual",E23="Assisted Manual")),A23&amp;"_GB",IF(AND(D23="Gina",OR(E23="De-Novo Merge",E23="Assisted Merge")),A23&amp;"_SA_GB",IF(AND(D23="Cameron",OR(E23="Manual",E23="Assisted Manual")),A23&amp;"_CA",IF(AND(D23="Cameron",OR(E23="De-Novo Merge",E23="Assisted Merge")),A23&amp;"_SA_CA",IF(AND(D23="Bruno",OR(E23="Manual",E23="Assisted Manual")),A23&amp;"_BD",IF(AND(D23="Bruno",OR(E23="De-Novo Merge",E23="Assisted Merge")),A23&amp;"_SA_BD",IF(AND(D23="Daniel",OR(E23="Manual",E23="Assisted Manual")),A23&amp;"_DR",IF(AND(D23="Daniel",OR(E23="De-Novo Merge",E23="Assisted Merge")),A23&amp;"_SA_DR",IF(AND(D23="Monet",OR(E23="Manual",E23="Assisted Manual")),A23&amp;"_MW",IF(AND(D23="Monet",OR(E23="De-Novo Merge",E23="Assisted Merge")),A23&amp;"_SA_MW",""))))))))))))))))</f>
        <v>2017-09-11_G-011_AZ</v>
      </c>
      <c r="G23" s="89">
        <v>43014</v>
      </c>
      <c r="H23" s="89">
        <v>43014</v>
      </c>
      <c r="I23" s="68"/>
      <c r="J23" s="118">
        <v>43025</v>
      </c>
      <c r="K23" s="87" t="str">
        <f>IF(AND(NOT(OR(G23="",G23="Ø")),H23=""),"In Progress",IF(AND(NOT(OR(H23="Ø",H23="")),NOT(OR(G23="Ø",G23=""))),"Completed",IF(AND(NOT(A23=""),NOT(OR(D23="",D23="???")),G23=""),"Waiting",IF(D23="???","Waiting",""))))</f>
        <v>Completed</v>
      </c>
      <c r="L23" s="116" t="str">
        <f>IF(AND(NOT(OR(H23="Ø",H23="")),J23="Split"),"In Progress",IF(AND(NOT(OR(H23="Ø",H23="")),J23="Needs to be Split"),"Waiting",IF(AND(K23="Review",K24="Review"),"Review",IF(OR(AND(K23="Review",K24="Incomplete"),AND(K23="Incomplete",K24="Review")),"Review",IF(OR(AND(K23="Untraceable",K24="Review"),AND(K23="Review",K24="Untraceable")),"Review",IF(OR(AND(K23="Review",K24="Completed"),AND(K23="Completed",K24="Review")),"Review",IF(OR(AND(K23="Other",K24="Review"),AND(K23="Review",K24="Other")),"Review",IF(OR(AND(K23="Other",K24="Incomplete"),AND(K23="Incomplete",K24="Other")),"Review",IF(OR(AND(K23="Other",K24="Untraceable"),AND(K23="Untraceable",K24="Other")),"Review",IF(OR(AND(K23="Other",K24="Completed"),AND(K23="Completed",K24="Other")),"Review",IF(AND(K23="Waiting",K24="Waiting"),"Waiting",IF(OR(AND(K23="Review",K24="Waiting"),AND(K23="Waiting",K24="Review")),"Waiting",IF(OR(AND(K23="Other",K24="Waiting"),AND(K23="Waiting",K24="Other")),"Waiting",IF(OR(AND(K23="Incomplete",K24="Waiting"),AND(K23="Waiting",K24="Incomplete")),"Waiting",IF(OR(AND(K23="Completed",K24="Waiting"),AND(K23="Waiting",K24="Completed")),"Waiting",IF(OR(K23="In Progress",K24="In Progress"),"In Progress",IF(OR(AND(K23="Completed",K24="Untraceable"),AND(K23="Untraceable",K24="Completed")),"Review",IF(OR(AND(K23="Completed",K24="Incomplete"),AND(K23="Incomplete",K24="Completed")),"Review",IF(OR(AND(K23="Incomplete",K24="Untraceable"),AND(K23="Untraceable",K24="Incomplete")),"Untraceable",IF(AND(NOT(OR(H23="Ø",H23="")),NOT(OR(H24="Ø",H24="")),J23=""),"In Progress",IF(AND(K23="Untraceable",K24="Untraceable"),"Untraceable",IF(AND(NOT(OR(H23="Ø",H23="")),NOT(OR(H24="Ø",H24="")),NOT(OR(J23="Ø",J23="",J23="Split",J23="Needs to be Split"))),"Completed",IF(AND(K23="Incomplete",K24="Incomplete"),"Incomplete",IF(AND(K23="Other",K24="Other"),"Review",IF(AND(K23="Untraceable",K24=""),"Untraceable","")))))))))))))))))))))))))</f>
        <v>Completed</v>
      </c>
      <c r="M23" s="116" t="s">
        <v>0</v>
      </c>
      <c r="N23" s="4"/>
      <c r="O23" s="121" t="s">
        <v>25</v>
      </c>
      <c r="P23" s="116" t="s">
        <v>2612</v>
      </c>
    </row>
    <row r="24" spans="1:16" x14ac:dyDescent="0.25">
      <c r="A24" s="116"/>
      <c r="B24" s="125"/>
      <c r="C24" s="116"/>
      <c r="D24" s="87" t="s">
        <v>2404</v>
      </c>
      <c r="E24" s="87" t="s">
        <v>24</v>
      </c>
      <c r="F24" s="7" t="str">
        <f>IF(AND(D24="Amina",OR(E24="Manual",E24="Assisted Manual")),A23&amp;"_AZ",IF(AND(D24="Amina",OR(E24="De-Novo Merge",E24="Assisted Merge")),A23&amp;"_SA_AZ",IF(AND(D24="Mashtura",OR(E24="Manual",E24="Assisted Manual")),A23&amp;"_MH",IF(AND(D24="Mashtura",OR(E24="De-Novo Merge",E24="Assisted Merge")),A23&amp;"_SA_MH",IF(AND(D24="Perry",OR(E24="Manual",E24="Assisted Manual")),A23&amp;"_PB",IF(AND(D24="Perry",OR(E24="De-Novo Merge",E24="Assisted Merge")),A23&amp;"_SA_PB",IF(AND(D24="Gina",OR(E24="Manual",E24="Assisted Manual")),A23&amp;"_GB",IF(AND(D24="Gina",OR(E24="De-Novo Merge",E24="Assisted Merge")),A23&amp;"_SA_GB",IF(AND(D24="Cameron",OR(E24="Manual",E24="Assisted Manual")),A23&amp;"_CA",IF(AND(D24="Cameron",OR(E24="De-Novo Merge",E24="Assisted Merge")),A23&amp;"_SA_CA",IF(AND(D24="Bruno",OR(E24="Manual",E24="Assisted Manual")),A23&amp;"_BD",IF(AND(D24="Bruno",OR(E24="De-Novo Merge",E24="Assisted Merge")),A23&amp;"_SA_BD",IF(AND(D24="Daniel",OR(E24="Manual",E24="Assisted Manual")),A23&amp;"_DR",IF(AND(D24="Daniel",OR(E24="De-Novo Merge",E24="Assisted Merge")),A23&amp;"_SA_DR",IF(AND(D24="Monet",OR(E24="Manual",E24="Assisted Manual")),A23&amp;"_MW",IF(AND(D24="Monet",OR(E24="De-Novo Merge",E24="Assisted Merge")),A23&amp;"_SA_MW",""))))))))))))))))</f>
        <v>2017-09-11_G-011_MH</v>
      </c>
      <c r="G24" s="89">
        <v>43020</v>
      </c>
      <c r="H24" s="89">
        <v>43025</v>
      </c>
      <c r="I24" s="68"/>
      <c r="J24" s="116"/>
      <c r="K24" s="87" t="str">
        <f>IF(AND(NOT(OR(G24="",G24="Ø")),H24=""),"In Progress",IF(AND(NOT(OR(H24="Ø",H24="")),NOT(OR(G24="Ø",G24=""))),"Completed",IF(AND(NOT(A23=""),NOT(OR(D24="",D24="???")),G24=""),"Waiting",IF(D24="???","Waiting",""))))</f>
        <v>Completed</v>
      </c>
      <c r="L24" s="116"/>
      <c r="M24" s="116"/>
      <c r="N24" s="4"/>
      <c r="O24" s="121"/>
      <c r="P24" s="116"/>
    </row>
    <row r="25" spans="1:16" x14ac:dyDescent="0.25">
      <c r="A25" s="116" t="s">
        <v>2613</v>
      </c>
      <c r="B25" s="117" t="s">
        <v>2614</v>
      </c>
      <c r="C25" s="117"/>
      <c r="D25" s="87" t="s">
        <v>32</v>
      </c>
      <c r="E25" s="87" t="s">
        <v>24</v>
      </c>
      <c r="F25" s="7" t="str">
        <f>IF(AND(D25="Amina",OR(E25="Manual",E25="Assisted Manual")),A25&amp;"_AZ",IF(AND(D25="Amina",OR(E25="De-Novo Merge",E25="Assisted Merge")),A25&amp;"_SA_AZ",IF(AND(D25="Mashtura",OR(E25="Manual",E25="Assisted Manual")),A25&amp;"_MH",IF(AND(D25="Mashtura",OR(E25="De-Novo Merge",E25="Assisted Merge")),A25&amp;"_SA_MH",IF(AND(D25="Perry",OR(E25="Manual",E25="Assisted Manual")),A25&amp;"_PB",IF(AND(D25="Perry",OR(E25="De-Novo Merge",E25="Assisted Merge")),A25&amp;"_SA_PB",IF(AND(D25="Gina",OR(E25="Manual",E25="Assisted Manual")),A25&amp;"_GB",IF(AND(D25="Gina",OR(E25="De-Novo Merge",E25="Assisted Merge")),A25&amp;"_SA_GB",IF(AND(D25="Cameron",OR(E25="Manual",E25="Assisted Manual")),A25&amp;"_CA",IF(AND(D25="Cameron",OR(E25="De-Novo Merge",E25="Assisted Merge")),A25&amp;"_SA_CA",IF(AND(D25="Bruno",OR(E25="Manual",E25="Assisted Manual")),A25&amp;"_BD",IF(AND(D25="Bruno",OR(E25="De-Novo Merge",E25="Assisted Merge")),A25&amp;"_SA_BD",IF(AND(D25="Daniel",OR(E25="Manual",E25="Assisted Manual")),A25&amp;"_DR",IF(AND(D25="Daniel",OR(E25="De-Novo Merge",E25="Assisted Merge")),A25&amp;"_SA_DR",IF(AND(D25="Monet",OR(E25="Manual",E25="Assisted Manual")),A25&amp;"_MW",IF(AND(D25="Monet",OR(E25="De-Novo Merge",E25="Assisted Merge")),A25&amp;"_SA_MW",""))))))))))))))))</f>
        <v>2017-09-11_G-012_AZ</v>
      </c>
      <c r="G25" s="89">
        <v>43014</v>
      </c>
      <c r="H25" s="89">
        <v>43014</v>
      </c>
      <c r="I25" s="68" t="s">
        <v>2615</v>
      </c>
      <c r="J25" s="118">
        <v>43053</v>
      </c>
      <c r="K25" s="87" t="str">
        <f>IF(AND(NOT(OR(G25="",G25="Ø")),H25=""),"In Progress",IF(AND(NOT(OR(H25="Ø",H25="")),NOT(OR(G25="Ø",G25=""))),"Completed",IF(AND(NOT(A25=""),NOT(OR(D25="",D25="???")),G25=""),"Waiting",IF(D25="???","Waiting",""))))</f>
        <v>Completed</v>
      </c>
      <c r="L25" s="116" t="str">
        <f>IF(AND(NOT(OR(H25="Ø",H25="")),J25="Split"),"In Progress",IF(AND(NOT(OR(H25="Ø",H25="")),J25="Needs to be Split"),"Waiting",IF(AND(K25="Review",K26="Review"),"Review",IF(OR(AND(K25="Review",K26="Incomplete"),AND(K25="Incomplete",K26="Review")),"Review",IF(OR(AND(K25="Untraceable",K26="Review"),AND(K25="Review",K26="Untraceable")),"Review",IF(OR(AND(K25="Review",K26="Completed"),AND(K25="Completed",K26="Review")),"Review",IF(OR(AND(K25="Other",K26="Review"),AND(K25="Review",K26="Other")),"Review",IF(OR(AND(K25="Other",K26="Incomplete"),AND(K25="Incomplete",K26="Other")),"Review",IF(OR(AND(K25="Other",K26="Untraceable"),AND(K25="Untraceable",K26="Other")),"Review",IF(OR(AND(K25="Other",K26="Completed"),AND(K25="Completed",K26="Other")),"Review",IF(AND(K25="Waiting",K26="Waiting"),"Waiting",IF(OR(AND(K25="Review",K26="Waiting"),AND(K25="Waiting",K26="Review")),"Waiting",IF(OR(AND(K25="Other",K26="Waiting"),AND(K25="Waiting",K26="Other")),"Waiting",IF(OR(AND(K25="Incomplete",K26="Waiting"),AND(K25="Waiting",K26="Incomplete")),"Waiting",IF(OR(AND(K25="Completed",K26="Waiting"),AND(K25="Waiting",K26="Completed")),"Waiting",IF(OR(K25="In Progress",K26="In Progress"),"In Progress",IF(OR(AND(K25="Completed",K26="Untraceable"),AND(K25="Untraceable",K26="Completed")),"Review",IF(OR(AND(K25="Completed",K26="Incomplete"),AND(K25="Incomplete",K26="Completed")),"Review",IF(OR(AND(K25="Incomplete",K26="Untraceable"),AND(K25="Untraceable",K26="Incomplete")),"Untraceable",IF(AND(NOT(OR(H25="Ø",H25="")),NOT(OR(H26="Ø",H26="")),J25=""),"In Progress",IF(AND(K25="Untraceable",K26="Untraceable"),"Untraceable",IF(AND(NOT(OR(H25="Ø",H25="")),NOT(OR(H26="Ø",H26="")),NOT(OR(J25="Ø",J25="",J25="Split",J25="Needs to be Split"))),"Completed",IF(AND(K25="Incomplete",K26="Incomplete"),"Incomplete",IF(AND(K25="Other",K26="Other"),"Review",IF(AND(K25="Untraceable",K26=""),"Untraceable","")))))))))))))))))))))))))</f>
        <v>Completed</v>
      </c>
      <c r="M25" s="116" t="s">
        <v>0</v>
      </c>
      <c r="N25" s="4"/>
      <c r="O25" s="121" t="s">
        <v>25</v>
      </c>
      <c r="P25" s="116" t="s">
        <v>2616</v>
      </c>
    </row>
    <row r="26" spans="1:16" x14ac:dyDescent="0.25">
      <c r="A26" s="116"/>
      <c r="B26" s="116"/>
      <c r="C26" s="116"/>
      <c r="D26" s="87" t="s">
        <v>23</v>
      </c>
      <c r="E26" s="87" t="s">
        <v>24</v>
      </c>
      <c r="F26" s="7" t="str">
        <f>IF(AND(D26="Amina",OR(E26="Manual",E26="Assisted Manual")),A25&amp;"_AZ",IF(AND(D26="Amina",OR(E26="De-Novo Merge",E26="Assisted Merge")),A25&amp;"_SA_AZ",IF(AND(D26="Mashtura",OR(E26="Manual",E26="Assisted Manual")),A25&amp;"_MH",IF(AND(D26="Mashtura",OR(E26="De-Novo Merge",E26="Assisted Merge")),A25&amp;"_SA_MH",IF(AND(D26="Perry",OR(E26="Manual",E26="Assisted Manual")),A25&amp;"_PB",IF(AND(D26="Perry",OR(E26="De-Novo Merge",E26="Assisted Merge")),A25&amp;"_SA_PB",IF(AND(D26="Gina",OR(E26="Manual",E26="Assisted Manual")),A25&amp;"_GB",IF(AND(D26="Gina",OR(E26="De-Novo Merge",E26="Assisted Merge")),A25&amp;"_SA_GB",IF(AND(D26="Cameron",OR(E26="Manual",E26="Assisted Manual")),A25&amp;"_CA",IF(AND(D26="Cameron",OR(E26="De-Novo Merge",E26="Assisted Merge")),A25&amp;"_SA_CA",IF(AND(D26="Bruno",OR(E26="Manual",E26="Assisted Manual")),A25&amp;"_BD",IF(AND(D26="Bruno",OR(E26="De-Novo Merge",E26="Assisted Merge")),A25&amp;"_SA_BD",IF(AND(D26="Daniel",OR(E26="Manual",E26="Assisted Manual")),A25&amp;"_DR",IF(AND(D26="Daniel",OR(E26="De-Novo Merge",E26="Assisted Merge")),A25&amp;"_SA_DR",IF(AND(D26="Monet",OR(E26="Manual",E26="Assisted Manual")),A25&amp;"_MW",IF(AND(D26="Monet",OR(E26="De-Novo Merge",E26="Assisted Merge")),A25&amp;"_SA_MW",""))))))))))))))))</f>
        <v>2017-09-11_G-012_CA</v>
      </c>
      <c r="G26" s="89">
        <v>43017</v>
      </c>
      <c r="H26" s="89">
        <v>43018</v>
      </c>
      <c r="I26" s="68" t="s">
        <v>1769</v>
      </c>
      <c r="J26" s="116"/>
      <c r="K26" s="87" t="s">
        <v>0</v>
      </c>
      <c r="L26" s="116"/>
      <c r="M26" s="116"/>
      <c r="N26" s="4"/>
      <c r="O26" s="121"/>
      <c r="P26" s="116"/>
    </row>
    <row r="27" spans="1:16" x14ac:dyDescent="0.25">
      <c r="A27" s="116" t="s">
        <v>2617</v>
      </c>
      <c r="B27" s="117" t="s">
        <v>2618</v>
      </c>
      <c r="C27" s="116"/>
      <c r="D27" s="87" t="s">
        <v>187</v>
      </c>
      <c r="E27" s="87" t="s">
        <v>24</v>
      </c>
      <c r="F27" s="7" t="str">
        <f>IF(AND(D27="Amina",OR(E27="Manual",E27="Assisted Manual")),A27&amp;"_AZ",IF(AND(D27="Amina",OR(E27="De-Novo Merge",E27="Assisted Merge")),A27&amp;"_SA_AZ",IF(AND(D27="Mashtura",OR(E27="Manual",E27="Assisted Manual")),A27&amp;"_MH",IF(AND(D27="Mashtura",OR(E27="De-Novo Merge",E27="Assisted Merge")),A27&amp;"_SA_MH",IF(AND(D27="Perry",OR(E27="Manual",E27="Assisted Manual")),A27&amp;"_PB",IF(AND(D27="Perry",OR(E27="De-Novo Merge",E27="Assisted Merge")),A27&amp;"_SA_PB",IF(AND(D27="Gina",OR(E27="Manual",E27="Assisted Manual")),A27&amp;"_GB",IF(AND(D27="Gina",OR(E27="De-Novo Merge",E27="Assisted Merge")),A27&amp;"_SA_GB",IF(AND(D27="Cameron",OR(E27="Manual",E27="Assisted Manual")),A27&amp;"_CA",IF(AND(D27="Cameron",OR(E27="De-Novo Merge",E27="Assisted Merge")),A27&amp;"_SA_CA",IF(AND(D27="Bruno",OR(E27="Manual",E27="Assisted Manual")),A27&amp;"_BD",IF(AND(D27="Bruno",OR(E27="De-Novo Merge",E27="Assisted Merge")),A27&amp;"_SA_BD",IF(AND(D27="Daniel",OR(E27="Manual",E27="Assisted Manual")),A27&amp;"_DR",IF(AND(D27="Daniel",OR(E27="De-Novo Merge",E27="Assisted Merge")),A27&amp;"_SA_DR",IF(AND(D27="Monet",OR(E27="Manual",E27="Assisted Manual")),A27&amp;"_MW",IF(AND(D27="Monet",OR(E27="De-Novo Merge",E27="Assisted Merge")),A27&amp;"_SA_MW",""))))))))))))))))</f>
        <v>2017-09-11_G-013_MW</v>
      </c>
      <c r="G27" s="89">
        <v>43014</v>
      </c>
      <c r="H27" s="89" t="s">
        <v>51</v>
      </c>
      <c r="I27" s="68"/>
      <c r="J27" s="116" t="str">
        <f>IF(AND(NOT(OR(H27="",H27="Ø")),NOT(OR(H28="",H28="Ø"))),"Needs to be Split","")</f>
        <v/>
      </c>
      <c r="K27" s="87" t="s">
        <v>1</v>
      </c>
      <c r="L27" s="116" t="str">
        <f>IF(AND(NOT(OR(H27="Ø",H27="")),J27="Split"),"In Progress",IF(AND(NOT(OR(H27="Ø",H27="")),J27="Needs to be Split"),"Waiting",IF(AND(K27="Review",K28="Review"),"Review",IF(OR(AND(K27="Review",K28="Incomplete"),AND(K27="Incomplete",K28="Review")),"Review",IF(OR(AND(K27="Untraceable",K28="Review"),AND(K27="Review",K28="Untraceable")),"Review",IF(OR(AND(K27="Review",K28="Completed"),AND(K27="Completed",K28="Review")),"Review",IF(OR(AND(K27="Other",K28="Review"),AND(K27="Review",K28="Other")),"Review",IF(OR(AND(K27="Other",K28="Incomplete"),AND(K27="Incomplete",K28="Other")),"Review",IF(OR(AND(K27="Other",K28="Untraceable"),AND(K27="Untraceable",K28="Other")),"Review",IF(OR(AND(K27="Other",K28="Completed"),AND(K27="Completed",K28="Other")),"Review",IF(AND(K27="Waiting",K28="Waiting"),"Waiting",IF(OR(AND(K27="Review",K28="Waiting"),AND(K27="Waiting",K28="Review")),"Waiting",IF(OR(AND(K27="Other",K28="Waiting"),AND(K27="Waiting",K28="Other")),"Waiting",IF(OR(AND(K27="Incomplete",K28="Waiting"),AND(K27="Waiting",K28="Incomplete")),"Waiting",IF(OR(AND(K27="Completed",K28="Waiting"),AND(K27="Waiting",K28="Completed")),"Waiting",IF(OR(K27="In Progress",K28="In Progress"),"In Progress",IF(OR(AND(K27="Completed",K28="Untraceable"),AND(K27="Untraceable",K28="Completed")),"Review",IF(OR(AND(K27="Completed",K28="Incomplete"),AND(K27="Incomplete",K28="Completed")),"Review",IF(OR(AND(K27="Incomplete",K28="Untraceable"),AND(K27="Untraceable",K28="Incomplete")),"Untraceable",IF(AND(NOT(OR(H27="Ø",H27="")),NOT(OR(H28="Ø",H28="")),J27=""),"In Progress",IF(AND(K27="Untraceable",K28="Untraceable"),"Untraceable",IF(AND(NOT(OR(H27="Ø",H27="")),NOT(OR(H28="Ø",H28="")),NOT(OR(J27="Ø",J27="",J27="Split",J27="Needs to be Split"))),"Completed",IF(AND(K27="Incomplete",K28="Incomplete"),"Incomplete",IF(AND(K27="Other",K28="Other"),"Review",IF(AND(K27="Untraceable",K28=""),"Untraceable","")))))))))))))))))))))))))</f>
        <v>Untraceable</v>
      </c>
      <c r="M27" s="116" t="str">
        <f>IF(OR(L27="Untraceable",L27="Incomplete"),"Ignore",IF(OR(L27="Incomplete",L27="Completed"),"Waiting",IF(OR(L27="Waiting",L27="In Progress",L27="Review",L27="Other"),"HOLD","")))</f>
        <v>Ignore</v>
      </c>
      <c r="N27" s="4" t="s">
        <v>2619</v>
      </c>
      <c r="O27" s="121" t="str">
        <f>IF(OR(L27="Untraceable",L27="Incomplete"),"No",IF(L27="Completed","In Progress",""))</f>
        <v>No</v>
      </c>
      <c r="P27" s="116"/>
    </row>
    <row r="28" spans="1:16" x14ac:dyDescent="0.25">
      <c r="A28" s="116"/>
      <c r="B28" s="116"/>
      <c r="C28" s="116"/>
      <c r="D28" s="87" t="str">
        <f>IF(AND(NOT(A27=""),NOT(K27="Untraceable")),"???","")</f>
        <v/>
      </c>
      <c r="E28" s="87"/>
      <c r="F28" s="7" t="str">
        <f>IF(AND(D28="Amina",OR(E28="Manual",E28="Assisted Manual")),A27&amp;"_AZ",IF(AND(D28="Amina",OR(E28="De-Novo Merge",E28="Assisted Merge")),A27&amp;"_SA_AZ",IF(AND(D28="Mashtura",OR(E28="Manual",E28="Assisted Manual")),A27&amp;"_MH",IF(AND(D28="Mashtura",OR(E28="De-Novo Merge",E28="Assisted Merge")),A27&amp;"_SA_MH",IF(AND(D28="Perry",OR(E28="Manual",E28="Assisted Manual")),A27&amp;"_PB",IF(AND(D28="Perry",OR(E28="De-Novo Merge",E28="Assisted Merge")),A27&amp;"_SA_PB",IF(AND(D28="Gina",OR(E28="Manual",E28="Assisted Manual")),A27&amp;"_GB",IF(AND(D28="Gina",OR(E28="De-Novo Merge",E28="Assisted Merge")),A27&amp;"_SA_GB",IF(AND(D28="Cameron",OR(E28="Manual",E28="Assisted Manual")),A27&amp;"_CA",IF(AND(D28="Cameron",OR(E28="De-Novo Merge",E28="Assisted Merge")),A27&amp;"_SA_CA",IF(AND(D28="Bruno",OR(E28="Manual",E28="Assisted Manual")),A27&amp;"_BD",IF(AND(D28="Bruno",OR(E28="De-Novo Merge",E28="Assisted Merge")),A27&amp;"_SA_BD",IF(AND(D28="Daniel",OR(E28="Manual",E28="Assisted Manual")),A27&amp;"_DR",IF(AND(D28="Daniel",OR(E28="De-Novo Merge",E28="Assisted Merge")),A27&amp;"_SA_DR",IF(AND(D28="Monet",OR(E28="Manual",E28="Assisted Manual")),A27&amp;"_MW",IF(AND(D28="Monet",OR(E28="De-Novo Merge",E28="Assisted Merge")),A27&amp;"_SA_MW",""))))))))))))))))</f>
        <v/>
      </c>
      <c r="G28" s="89"/>
      <c r="H28" s="89"/>
      <c r="I28" s="68"/>
      <c r="J28" s="116"/>
      <c r="K28" s="87" t="str">
        <f>IF(AND(NOT(OR(G28="",G28="Ø")),H28=""),"In Progress",IF(AND(NOT(OR(H28="Ø",H28="")),NOT(OR(G28="Ø",G28=""))),"Completed",IF(AND(NOT(A27=""),NOT(OR(D28="",D28="???")),G28=""),"Waiting",IF(D28="???","Waiting",""))))</f>
        <v/>
      </c>
      <c r="L28" s="116"/>
      <c r="M28" s="116"/>
      <c r="N28" s="4" t="s">
        <v>2620</v>
      </c>
      <c r="O28" s="121"/>
      <c r="P28" s="116"/>
    </row>
    <row r="29" spans="1:16" x14ac:dyDescent="0.25">
      <c r="A29" s="116" t="s">
        <v>2621</v>
      </c>
      <c r="B29" s="117" t="s">
        <v>2622</v>
      </c>
      <c r="C29" s="116"/>
      <c r="D29" s="87" t="s">
        <v>187</v>
      </c>
      <c r="E29" s="87" t="s">
        <v>24</v>
      </c>
      <c r="F29" s="7" t="str">
        <f>IF(AND(D29="Amina",OR(E29="Manual",E29="Assisted Manual")),A29&amp;"_AZ",IF(AND(D29="Amina",OR(E29="De-Novo Merge",E29="Assisted Merge")),A29&amp;"_SA_AZ",IF(AND(D29="Mashtura",OR(E29="Manual",E29="Assisted Manual")),A29&amp;"_MH",IF(AND(D29="Mashtura",OR(E29="De-Novo Merge",E29="Assisted Merge")),A29&amp;"_SA_MH",IF(AND(D29="Perry",OR(E29="Manual",E29="Assisted Manual")),A29&amp;"_PB",IF(AND(D29="Perry",OR(E29="De-Novo Merge",E29="Assisted Merge")),A29&amp;"_SA_PB",IF(AND(D29="Gina",OR(E29="Manual",E29="Assisted Manual")),A29&amp;"_GB",IF(AND(D29="Gina",OR(E29="De-Novo Merge",E29="Assisted Merge")),A29&amp;"_SA_GB",IF(AND(D29="Cameron",OR(E29="Manual",E29="Assisted Manual")),A29&amp;"_CA",IF(AND(D29="Cameron",OR(E29="De-Novo Merge",E29="Assisted Merge")),A29&amp;"_SA_CA",IF(AND(D29="Bruno",OR(E29="Manual",E29="Assisted Manual")),A29&amp;"_BD",IF(AND(D29="Bruno",OR(E29="De-Novo Merge",E29="Assisted Merge")),A29&amp;"_SA_BD",IF(AND(D29="Daniel",OR(E29="Manual",E29="Assisted Manual")),A29&amp;"_DR",IF(AND(D29="Daniel",OR(E29="De-Novo Merge",E29="Assisted Merge")),A29&amp;"_SA_DR",IF(AND(D29="Monet",OR(E29="Manual",E29="Assisted Manual")),A29&amp;"_MW",IF(AND(D29="Monet",OR(E29="De-Novo Merge",E29="Assisted Merge")),A29&amp;"_SA_MW",""))))))))))))))))</f>
        <v>2017-09-11_G-014_MW</v>
      </c>
      <c r="G29" s="89">
        <v>43014</v>
      </c>
      <c r="H29" s="89" t="s">
        <v>51</v>
      </c>
      <c r="I29" s="68"/>
      <c r="J29" s="116" t="str">
        <f>IF(AND(NOT(OR(H29="",H29="Ø")),NOT(OR(H30="",H30="Ø"))),"Needs to be Split","")</f>
        <v/>
      </c>
      <c r="K29" s="87" t="s">
        <v>2</v>
      </c>
      <c r="L29" s="116" t="s">
        <v>2</v>
      </c>
      <c r="M29" s="116" t="str">
        <f>IF(OR(L29="Untraceable",L29="Incomplete"),"Ignore",IF(OR(L29="Incomplete",L29="Completed"),"Waiting",IF(OR(L29="Waiting",L29="In Progress",L29="Review",L29="Other"),"HOLD","")))</f>
        <v>Ignore</v>
      </c>
      <c r="N29" s="4"/>
      <c r="O29" s="121" t="str">
        <f>IF(OR(L29="Untraceable",L29="Incomplete"),"No",IF(L29="Completed","In Progress",""))</f>
        <v>No</v>
      </c>
      <c r="P29" s="116"/>
    </row>
    <row r="30" spans="1:16" x14ac:dyDescent="0.25">
      <c r="A30" s="116"/>
      <c r="B30" s="116"/>
      <c r="C30" s="116"/>
      <c r="D30" s="87"/>
      <c r="E30" s="87"/>
      <c r="F30" s="7" t="str">
        <f>IF(AND(D30="Amina",OR(E30="Manual",E30="Assisted Manual")),A29&amp;"_AZ",IF(AND(D30="Amina",OR(E30="De-Novo Merge",E30="Assisted Merge")),A29&amp;"_SA_AZ",IF(AND(D30="Mashtura",OR(E30="Manual",E30="Assisted Manual")),A29&amp;"_MH",IF(AND(D30="Mashtura",OR(E30="De-Novo Merge",E30="Assisted Merge")),A29&amp;"_SA_MH",IF(AND(D30="Perry",OR(E30="Manual",E30="Assisted Manual")),A29&amp;"_PB",IF(AND(D30="Perry",OR(E30="De-Novo Merge",E30="Assisted Merge")),A29&amp;"_SA_PB",IF(AND(D30="Gina",OR(E30="Manual",E30="Assisted Manual")),A29&amp;"_GB",IF(AND(D30="Gina",OR(E30="De-Novo Merge",E30="Assisted Merge")),A29&amp;"_SA_GB",IF(AND(D30="Cameron",OR(E30="Manual",E30="Assisted Manual")),A29&amp;"_CA",IF(AND(D30="Cameron",OR(E30="De-Novo Merge",E30="Assisted Merge")),A29&amp;"_SA_CA",IF(AND(D30="Bruno",OR(E30="Manual",E30="Assisted Manual")),A29&amp;"_BD",IF(AND(D30="Bruno",OR(E30="De-Novo Merge",E30="Assisted Merge")),A29&amp;"_SA_BD",IF(AND(D30="Daniel",OR(E30="Manual",E30="Assisted Manual")),A29&amp;"_DR",IF(AND(D30="Daniel",OR(E30="De-Novo Merge",E30="Assisted Merge")),A29&amp;"_SA_DR",IF(AND(D30="Monet",OR(E30="Manual",E30="Assisted Manual")),A29&amp;"_MW",IF(AND(D30="Monet",OR(E30="De-Novo Merge",E30="Assisted Merge")),A29&amp;"_SA_MW",""))))))))))))))))</f>
        <v/>
      </c>
      <c r="G30" s="89"/>
      <c r="H30" s="89"/>
      <c r="I30" s="68"/>
      <c r="J30" s="116"/>
      <c r="K30" s="87"/>
      <c r="L30" s="116"/>
      <c r="M30" s="116"/>
      <c r="N30" s="4"/>
      <c r="O30" s="121"/>
      <c r="P30" s="116"/>
    </row>
    <row r="31" spans="1:16" x14ac:dyDescent="0.25">
      <c r="A31" s="116" t="s">
        <v>2623</v>
      </c>
      <c r="B31" s="117" t="s">
        <v>2624</v>
      </c>
      <c r="C31" s="117"/>
      <c r="D31" s="87" t="s">
        <v>113</v>
      </c>
      <c r="E31" s="87" t="s">
        <v>24</v>
      </c>
      <c r="F31" s="7" t="str">
        <f>IF(AND(D31="Amina",OR(E31="Manual",E31="Assisted Manual")),A31&amp;"_AZ",IF(AND(D31="Amina",OR(E31="De-Novo Merge",E31="Assisted Merge")),A31&amp;"_SA_AZ",IF(AND(D31="Mashtura",OR(E31="Manual",E31="Assisted Manual")),A31&amp;"_MH",IF(AND(D31="Mashtura",OR(E31="De-Novo Merge",E31="Assisted Merge")),A31&amp;"_SA_MH",IF(AND(D31="Perry",OR(E31="Manual",E31="Assisted Manual")),A31&amp;"_PB",IF(AND(D31="Perry",OR(E31="De-Novo Merge",E31="Assisted Merge")),A31&amp;"_SA_PB",IF(AND(D31="Gina",OR(E31="Manual",E31="Assisted Manual")),A31&amp;"_GB",IF(AND(D31="Gina",OR(E31="De-Novo Merge",E31="Assisted Merge")),A31&amp;"_SA_GB",IF(AND(D31="Cameron",OR(E31="Manual",E31="Assisted Manual")),A31&amp;"_CA",IF(AND(D31="Cameron",OR(E31="De-Novo Merge",E31="Assisted Merge")),A31&amp;"_SA_CA",IF(AND(D31="Bruno",OR(E31="Manual",E31="Assisted Manual")),A31&amp;"_BD",IF(AND(D31="Bruno",OR(E31="De-Novo Merge",E31="Assisted Merge")),A31&amp;"_SA_BD",IF(AND(D31="Daniel",OR(E31="Manual",E31="Assisted Manual")),A31&amp;"_DR",IF(AND(D31="Daniel",OR(E31="De-Novo Merge",E31="Assisted Merge")),A31&amp;"_SA_DR",IF(AND(D31="Monet",OR(E31="Manual",E31="Assisted Manual")),A31&amp;"_MW",IF(AND(D31="Monet",OR(E31="De-Novo Merge",E31="Assisted Merge")),A31&amp;"_SA_MW",""))))))))))))))))</f>
        <v>2017-09-11_G-015_DR</v>
      </c>
      <c r="G31" s="89">
        <v>43014</v>
      </c>
      <c r="H31" s="89">
        <v>43017</v>
      </c>
      <c r="I31" s="68" t="s">
        <v>2588</v>
      </c>
      <c r="J31" s="118">
        <v>43054</v>
      </c>
      <c r="K31" s="87" t="str">
        <f>IF(AND(NOT(OR(G31="",G31="Ø")),H31=""),"In Progress",IF(AND(NOT(OR(H31="Ø",H31="")),NOT(OR(G31="Ø",G31=""))),"Completed",IF(AND(NOT(A31=""),NOT(OR(D31="",D31="???")),G31=""),"Waiting",IF(D31="???","Waiting",""))))</f>
        <v>Completed</v>
      </c>
      <c r="L31" s="116" t="str">
        <f>IF(AND(NOT(OR(H31="Ø",H31="")),J31="Split"),"In Progress",IF(AND(NOT(OR(H31="Ø",H31="")),J31="Needs to be Split"),"Waiting",IF(AND(K31="Review",K32="Review"),"Review",IF(OR(AND(K31="Review",K32="Incomplete"),AND(K31="Incomplete",K32="Review")),"Review",IF(OR(AND(K31="Untraceable",K32="Review"),AND(K31="Review",K32="Untraceable")),"Review",IF(OR(AND(K31="Review",K32="Completed"),AND(K31="Completed",K32="Review")),"Review",IF(OR(AND(K31="Other",K32="Review"),AND(K31="Review",K32="Other")),"Review",IF(OR(AND(K31="Other",K32="Incomplete"),AND(K31="Incomplete",K32="Other")),"Review",IF(OR(AND(K31="Other",K32="Untraceable"),AND(K31="Untraceable",K32="Other")),"Review",IF(OR(AND(K31="Other",K32="Completed"),AND(K31="Completed",K32="Other")),"Review",IF(AND(K31="Waiting",K32="Waiting"),"Waiting",IF(OR(AND(K31="Review",K32="Waiting"),AND(K31="Waiting",K32="Review")),"Waiting",IF(OR(AND(K31="Other",K32="Waiting"),AND(K31="Waiting",K32="Other")),"Waiting",IF(OR(AND(K31="Incomplete",K32="Waiting"),AND(K31="Waiting",K32="Incomplete")),"Waiting",IF(OR(AND(K31="Completed",K32="Waiting"),AND(K31="Waiting",K32="Completed")),"Waiting",IF(OR(K31="In Progress",K32="In Progress"),"In Progress",IF(OR(AND(K31="Completed",K32="Untraceable"),AND(K31="Untraceable",K32="Completed")),"Review",IF(OR(AND(K31="Completed",K32="Incomplete"),AND(K31="Incomplete",K32="Completed")),"Review",IF(OR(AND(K31="Incomplete",K32="Untraceable"),AND(K31="Untraceable",K32="Incomplete")),"Untraceable",IF(AND(NOT(OR(H31="Ø",H31="")),NOT(OR(H32="Ø",H32="")),J31=""),"In Progress",IF(AND(K31="Untraceable",K32="Untraceable"),"Untraceable",IF(AND(NOT(OR(H31="Ø",H31="")),NOT(OR(H32="Ø",H32="")),NOT(OR(J31="Ø",J31="",J31="Split",J31="Needs to be Split"))),"Completed",IF(AND(K31="Incomplete",K32="Incomplete"),"Incomplete",IF(AND(K31="Other",K32="Other"),"Review",IF(AND(K31="Untraceable",K32=""),"Untraceable","")))))))))))))))))))))))))</f>
        <v>Completed</v>
      </c>
      <c r="M31" s="116" t="s">
        <v>0</v>
      </c>
      <c r="N31" s="4"/>
      <c r="O31" s="121" t="s">
        <v>25</v>
      </c>
      <c r="P31" s="116" t="s">
        <v>2625</v>
      </c>
    </row>
    <row r="32" spans="1:16" x14ac:dyDescent="0.25">
      <c r="A32" s="116"/>
      <c r="B32" s="116"/>
      <c r="C32" s="116"/>
      <c r="D32" s="87" t="s">
        <v>187</v>
      </c>
      <c r="E32" s="87" t="s">
        <v>24</v>
      </c>
      <c r="F32" s="7" t="str">
        <f>IF(AND(D32="Amina",OR(E32="Manual",E32="Assisted Manual")),A31&amp;"_AZ",IF(AND(D32="Amina",OR(E32="De-Novo Merge",E32="Assisted Merge")),A31&amp;"_SA_AZ",IF(AND(D32="Mashtura",OR(E32="Manual",E32="Assisted Manual")),A31&amp;"_MH",IF(AND(D32="Mashtura",OR(E32="De-Novo Merge",E32="Assisted Merge")),A31&amp;"_SA_MH",IF(AND(D32="Perry",OR(E32="Manual",E32="Assisted Manual")),A31&amp;"_PB",IF(AND(D32="Perry",OR(E32="De-Novo Merge",E32="Assisted Merge")),A31&amp;"_SA_PB",IF(AND(D32="Gina",OR(E32="Manual",E32="Assisted Manual")),A31&amp;"_GB",IF(AND(D32="Gina",OR(E32="De-Novo Merge",E32="Assisted Merge")),A31&amp;"_SA_GB",IF(AND(D32="Cameron",OR(E32="Manual",E32="Assisted Manual")),A31&amp;"_CA",IF(AND(D32="Cameron",OR(E32="De-Novo Merge",E32="Assisted Merge")),A31&amp;"_SA_CA",IF(AND(D32="Bruno",OR(E32="Manual",E32="Assisted Manual")),A31&amp;"_BD",IF(AND(D32="Bruno",OR(E32="De-Novo Merge",E32="Assisted Merge")),A31&amp;"_SA_BD",IF(AND(D32="Daniel",OR(E32="Manual",E32="Assisted Manual")),A31&amp;"_DR",IF(AND(D32="Daniel",OR(E32="De-Novo Merge",E32="Assisted Merge")),A31&amp;"_SA_DR",IF(AND(D32="Monet",OR(E32="Manual",E32="Assisted Manual")),A31&amp;"_MW",IF(AND(D32="Monet",OR(E32="De-Novo Merge",E32="Assisted Merge")),A31&amp;"_SA_MW",""))))))))))))))))</f>
        <v>2017-09-11_G-015_MW</v>
      </c>
      <c r="G32" s="89">
        <v>43017</v>
      </c>
      <c r="H32" s="89">
        <v>43018</v>
      </c>
      <c r="I32" s="68"/>
      <c r="J32" s="116"/>
      <c r="K32" s="87" t="str">
        <f>IF(AND(NOT(OR(G32="",G32="Ø")),H32=""),"In Progress",IF(AND(NOT(OR(H32="Ø",H32="")),NOT(OR(G32="Ø",G32=""))),"Completed",IF(AND(NOT(A31=""),NOT(OR(D32="",D32="???")),G32=""),"Waiting",IF(D32="???","Waiting",""))))</f>
        <v>Completed</v>
      </c>
      <c r="L32" s="116"/>
      <c r="M32" s="116"/>
      <c r="N32" s="4"/>
      <c r="O32" s="121"/>
      <c r="P32" s="116"/>
    </row>
    <row r="33" spans="1:16" x14ac:dyDescent="0.25">
      <c r="A33" s="116" t="s">
        <v>2626</v>
      </c>
      <c r="B33" s="131" t="s">
        <v>2627</v>
      </c>
      <c r="C33" s="124"/>
      <c r="D33" s="87" t="s">
        <v>187</v>
      </c>
      <c r="E33" s="87" t="s">
        <v>24</v>
      </c>
      <c r="F33" s="7" t="str">
        <f>IF(AND(D33="Amina",OR(E33="Manual",E33="Assisted Manual")),A33&amp;"_AZ",IF(AND(D33="Amina",OR(E33="De-Novo Merge",E33="Assisted Merge")),A33&amp;"_SA_AZ",IF(AND(D33="Mashtura",OR(E33="Manual",E33="Assisted Manual")),A33&amp;"_MH",IF(AND(D33="Mashtura",OR(E33="De-Novo Merge",E33="Assisted Merge")),A33&amp;"_SA_MH",IF(AND(D33="Perry",OR(E33="Manual",E33="Assisted Manual")),A33&amp;"_PB",IF(AND(D33="Perry",OR(E33="De-Novo Merge",E33="Assisted Merge")),A33&amp;"_SA_PB",IF(AND(D33="Gina",OR(E33="Manual",E33="Assisted Manual")),A33&amp;"_GB",IF(AND(D33="Gina",OR(E33="De-Novo Merge",E33="Assisted Merge")),A33&amp;"_SA_GB",IF(AND(D33="Cameron",OR(E33="Manual",E33="Assisted Manual")),A33&amp;"_CA",IF(AND(D33="Cameron",OR(E33="De-Novo Merge",E33="Assisted Merge")),A33&amp;"_SA_CA",IF(AND(D33="Bruno",OR(E33="Manual",E33="Assisted Manual")),A33&amp;"_BD",IF(AND(D33="Bruno",OR(E33="De-Novo Merge",E33="Assisted Merge")),A33&amp;"_SA_BD",IF(AND(D33="Daniel",OR(E33="Manual",E33="Assisted Manual")),A33&amp;"_DR",IF(AND(D33="Daniel",OR(E33="De-Novo Merge",E33="Assisted Merge")),A33&amp;"_SA_DR",IF(AND(D33="Monet",OR(E33="Manual",E33="Assisted Manual")),A33&amp;"_MW",IF(AND(D33="Monet",OR(E33="De-Novo Merge",E33="Assisted Merge")),A33&amp;"_SA_MW",""))))))))))))))))</f>
        <v>2017-09-11_G-016_MW</v>
      </c>
      <c r="G33" s="89">
        <v>43014</v>
      </c>
      <c r="H33" s="89">
        <v>43017</v>
      </c>
      <c r="I33" s="68"/>
      <c r="J33" s="116" t="str">
        <f>IF(AND(NOT(OR(H33="",H33="Ø")),NOT(OR(H34="",H34="Ø"))),"Needs to be Split","")</f>
        <v/>
      </c>
      <c r="K33" s="87" t="str">
        <f>IF(AND(NOT(OR(G33="",G33="Ø")),H33=""),"In Progress",IF(AND(NOT(OR(H33="Ø",H33="")),NOT(OR(G33="Ø",G33=""))),"Completed",IF(AND(NOT(A33=""),NOT(OR(D33="",D33="???")),G33=""),"Waiting",IF(D33="???","Waiting",""))))</f>
        <v>Completed</v>
      </c>
      <c r="L33" s="116" t="s">
        <v>2</v>
      </c>
      <c r="M33" s="116" t="str">
        <f>IF(OR(L33="Untraceable",L33="Incomplete"),"Ignore",IF(OR(L33="Incomplete",L33="Completed"),"Waiting",IF(OR(L33="Waiting",L33="In Progress",L33="Review",L33="Other"),"HOLD","")))</f>
        <v>Ignore</v>
      </c>
      <c r="N33" s="4"/>
      <c r="O33" s="121" t="str">
        <f>IF(OR(L33="Untraceable",L33="Incomplete"),"No",IF(L33="Completed","In Progress",""))</f>
        <v>No</v>
      </c>
      <c r="P33" s="116"/>
    </row>
    <row r="34" spans="1:16" x14ac:dyDescent="0.25">
      <c r="A34" s="116"/>
      <c r="B34" s="132"/>
      <c r="C34" s="125"/>
      <c r="D34" s="87" t="s">
        <v>23</v>
      </c>
      <c r="E34" s="87" t="s">
        <v>24</v>
      </c>
      <c r="F34" s="7" t="str">
        <f>IF(AND(D34="Amina",OR(E34="Manual",E34="Assisted Manual")),A33&amp;"_AZ",IF(AND(D34="Amina",OR(E34="De-Novo Merge",E34="Assisted Merge")),A33&amp;"_SA_AZ",IF(AND(D34="Mashtura",OR(E34="Manual",E34="Assisted Manual")),A33&amp;"_MH",IF(AND(D34="Mashtura",OR(E34="De-Novo Merge",E34="Assisted Merge")),A33&amp;"_SA_MH",IF(AND(D34="Perry",OR(E34="Manual",E34="Assisted Manual")),A33&amp;"_PB",IF(AND(D34="Perry",OR(E34="De-Novo Merge",E34="Assisted Merge")),A33&amp;"_SA_PB",IF(AND(D34="Gina",OR(E34="Manual",E34="Assisted Manual")),A33&amp;"_GB",IF(AND(D34="Gina",OR(E34="De-Novo Merge",E34="Assisted Merge")),A33&amp;"_SA_GB",IF(AND(D34="Cameron",OR(E34="Manual",E34="Assisted Manual")),A33&amp;"_CA",IF(AND(D34="Cameron",OR(E34="De-Novo Merge",E34="Assisted Merge")),A33&amp;"_SA_CA",IF(AND(D34="Bruno",OR(E34="Manual",E34="Assisted Manual")),A33&amp;"_BD",IF(AND(D34="Bruno",OR(E34="De-Novo Merge",E34="Assisted Merge")),A33&amp;"_SA_BD",IF(AND(D34="Daniel",OR(E34="Manual",E34="Assisted Manual")),A33&amp;"_DR",IF(AND(D34="Daniel",OR(E34="De-Novo Merge",E34="Assisted Merge")),A33&amp;"_SA_DR",IF(AND(D34="Monet",OR(E34="Manual",E34="Assisted Manual")),A33&amp;"_MW",IF(AND(D34="Monet",OR(E34="De-Novo Merge",E34="Assisted Merge")),A33&amp;"_SA_MW",""))))))))))))))))</f>
        <v>2017-09-11_G-016_CA</v>
      </c>
      <c r="G34" s="89">
        <v>43017</v>
      </c>
      <c r="H34" s="89" t="s">
        <v>51</v>
      </c>
      <c r="I34" s="68"/>
      <c r="J34" s="116"/>
      <c r="K34" s="87" t="s">
        <v>2</v>
      </c>
      <c r="L34" s="116"/>
      <c r="M34" s="116"/>
      <c r="N34" s="4"/>
      <c r="O34" s="121"/>
      <c r="P34" s="116"/>
    </row>
    <row r="35" spans="1:16" x14ac:dyDescent="0.25">
      <c r="A35" s="116" t="s">
        <v>2628</v>
      </c>
      <c r="B35" s="117" t="s">
        <v>2629</v>
      </c>
      <c r="C35" s="117"/>
      <c r="D35" s="87" t="s">
        <v>113</v>
      </c>
      <c r="E35" s="87" t="s">
        <v>24</v>
      </c>
      <c r="F35" s="7" t="str">
        <f>IF(AND(D35="Amina",OR(E35="Manual",E35="Assisted Manual")),A35&amp;"_AZ",IF(AND(D35="Amina",OR(E35="De-Novo Merge",E35="Assisted Merge")),A35&amp;"_SA_AZ",IF(AND(D35="Mashtura",OR(E35="Manual",E35="Assisted Manual")),A35&amp;"_MH",IF(AND(D35="Mashtura",OR(E35="De-Novo Merge",E35="Assisted Merge")),A35&amp;"_SA_MH",IF(AND(D35="Perry",OR(E35="Manual",E35="Assisted Manual")),A35&amp;"_PB",IF(AND(D35="Perry",OR(E35="De-Novo Merge",E35="Assisted Merge")),A35&amp;"_SA_PB",IF(AND(D35="Gina",OR(E35="Manual",E35="Assisted Manual")),A35&amp;"_GB",IF(AND(D35="Gina",OR(E35="De-Novo Merge",E35="Assisted Merge")),A35&amp;"_SA_GB",IF(AND(D35="Cameron",OR(E35="Manual",E35="Assisted Manual")),A35&amp;"_CA",IF(AND(D35="Cameron",OR(E35="De-Novo Merge",E35="Assisted Merge")),A35&amp;"_SA_CA",IF(AND(D35="Bruno",OR(E35="Manual",E35="Assisted Manual")),A35&amp;"_BD",IF(AND(D35="Bruno",OR(E35="De-Novo Merge",E35="Assisted Merge")),A35&amp;"_SA_BD",IF(AND(D35="Daniel",OR(E35="Manual",E35="Assisted Manual")),A35&amp;"_DR",IF(AND(D35="Daniel",OR(E35="De-Novo Merge",E35="Assisted Merge")),A35&amp;"_SA_DR",IF(AND(D35="Monet",OR(E35="Manual",E35="Assisted Manual")),A35&amp;"_MW",IF(AND(D35="Monet",OR(E35="De-Novo Merge",E35="Assisted Merge")),A35&amp;"_SA_MW",""))))))))))))))))</f>
        <v>2017-09-11_G-017_DR</v>
      </c>
      <c r="G35" s="89">
        <v>43018</v>
      </c>
      <c r="H35" s="89" t="s">
        <v>51</v>
      </c>
      <c r="I35" s="68"/>
      <c r="J35" s="116" t="str">
        <f>IF(AND(NOT(OR(H35="",H35="Ø")),NOT(OR(H36="",H36="Ø"))),"Needs to be Split","")</f>
        <v/>
      </c>
      <c r="K35" s="87" t="s">
        <v>2</v>
      </c>
      <c r="L35" s="116" t="s">
        <v>2</v>
      </c>
      <c r="M35" s="116" t="str">
        <f>IF(OR(L35="Untraceable",L35="Incomplete"),"Ignore",IF(OR(L35="Incomplete",L35="Completed"),"Waiting",IF(OR(L35="Waiting",L35="In Progress",L35="Review",L35="Other"),"HOLD","")))</f>
        <v>Ignore</v>
      </c>
      <c r="N35" s="4" t="s">
        <v>2630</v>
      </c>
      <c r="O35" s="121" t="str">
        <f>IF(OR(L35="Untraceable",L35="Incomplete"),"No",IF(L35="Completed","In Progress",""))</f>
        <v>No</v>
      </c>
      <c r="P35" s="116"/>
    </row>
    <row r="36" spans="1:16" x14ac:dyDescent="0.25">
      <c r="A36" s="116"/>
      <c r="B36" s="116"/>
      <c r="C36" s="116"/>
      <c r="D36" s="87"/>
      <c r="E36" s="87"/>
      <c r="F36" s="7" t="str">
        <f>IF(AND(D36="Amina",OR(E36="Manual",E36="Assisted Manual")),A35&amp;"_AZ",IF(AND(D36="Amina",OR(E36="De-Novo Merge",E36="Assisted Merge")),A35&amp;"_SA_AZ",IF(AND(D36="Mashtura",OR(E36="Manual",E36="Assisted Manual")),A35&amp;"_MH",IF(AND(D36="Mashtura",OR(E36="De-Novo Merge",E36="Assisted Merge")),A35&amp;"_SA_MH",IF(AND(D36="Perry",OR(E36="Manual",E36="Assisted Manual")),A35&amp;"_PB",IF(AND(D36="Perry",OR(E36="De-Novo Merge",E36="Assisted Merge")),A35&amp;"_SA_PB",IF(AND(D36="Gina",OR(E36="Manual",E36="Assisted Manual")),A35&amp;"_GB",IF(AND(D36="Gina",OR(E36="De-Novo Merge",E36="Assisted Merge")),A35&amp;"_SA_GB",IF(AND(D36="Cameron",OR(E36="Manual",E36="Assisted Manual")),A35&amp;"_CA",IF(AND(D36="Cameron",OR(E36="De-Novo Merge",E36="Assisted Merge")),A35&amp;"_SA_CA",IF(AND(D36="Bruno",OR(E36="Manual",E36="Assisted Manual")),A35&amp;"_BD",IF(AND(D36="Bruno",OR(E36="De-Novo Merge",E36="Assisted Merge")),A35&amp;"_SA_BD",IF(AND(D36="Daniel",OR(E36="Manual",E36="Assisted Manual")),A35&amp;"_DR",IF(AND(D36="Daniel",OR(E36="De-Novo Merge",E36="Assisted Merge")),A35&amp;"_SA_DR",IF(AND(D36="Monet",OR(E36="Manual",E36="Assisted Manual")),A35&amp;"_MW",IF(AND(D36="Monet",OR(E36="De-Novo Merge",E36="Assisted Merge")),A35&amp;"_SA_MW",""))))))))))))))))</f>
        <v/>
      </c>
      <c r="G36" s="89"/>
      <c r="H36" s="89"/>
      <c r="I36" s="68"/>
      <c r="J36" s="116"/>
      <c r="K36" s="87"/>
      <c r="L36" s="116"/>
      <c r="M36" s="116"/>
      <c r="N36" s="4"/>
      <c r="O36" s="121"/>
      <c r="P36" s="116"/>
    </row>
    <row r="37" spans="1:16" x14ac:dyDescent="0.25">
      <c r="A37" s="116" t="s">
        <v>2631</v>
      </c>
      <c r="B37" s="117" t="s">
        <v>2632</v>
      </c>
      <c r="C37" s="116"/>
      <c r="D37" s="87" t="s">
        <v>161</v>
      </c>
      <c r="E37" s="87" t="s">
        <v>24</v>
      </c>
      <c r="F37" s="7" t="str">
        <f>IF(AND(D37="Amina",OR(E37="Manual",E37="Assisted Manual")),A37&amp;"_AZ",IF(AND(D37="Amina",OR(E37="De-Novo Merge",E37="Assisted Merge")),A37&amp;"_SA_AZ",IF(AND(D37="Mashtura",OR(E37="Manual",E37="Assisted Manual")),A37&amp;"_MH",IF(AND(D37="Mashtura",OR(E37="De-Novo Merge",E37="Assisted Merge")),A37&amp;"_SA_MH",IF(AND(D37="Perry",OR(E37="Manual",E37="Assisted Manual")),A37&amp;"_PB",IF(AND(D37="Perry",OR(E37="De-Novo Merge",E37="Assisted Merge")),A37&amp;"_SA_PB",IF(AND(D37="Gina",OR(E37="Manual",E37="Assisted Manual")),A37&amp;"_GB",IF(AND(D37="Gina",OR(E37="De-Novo Merge",E37="Assisted Merge")),A37&amp;"_SA_GB",IF(AND(D37="Cameron",OR(E37="Manual",E37="Assisted Manual")),A37&amp;"_CA",IF(AND(D37="Cameron",OR(E37="De-Novo Merge",E37="Assisted Merge")),A37&amp;"_SA_CA",IF(AND(D37="Bruno",OR(E37="Manual",E37="Assisted Manual")),A37&amp;"_BD",IF(AND(D37="Bruno",OR(E37="De-Novo Merge",E37="Assisted Merge")),A37&amp;"_SA_BD",IF(AND(D37="Daniel",OR(E37="Manual",E37="Assisted Manual")),A37&amp;"_DR",IF(AND(D37="Daniel",OR(E37="De-Novo Merge",E37="Assisted Merge")),A37&amp;"_SA_DR",IF(AND(D37="Monet",OR(E37="Manual",E37="Assisted Manual")),A37&amp;"_MW",IF(AND(D37="Monet",OR(E37="De-Novo Merge",E37="Assisted Merge")),A37&amp;"_SA_MW",""))))))))))))))))</f>
        <v>2017-09-11_G-018_BD</v>
      </c>
      <c r="G37" s="89">
        <v>43018</v>
      </c>
      <c r="H37" s="89" t="s">
        <v>51</v>
      </c>
      <c r="I37" s="68"/>
      <c r="J37" s="116" t="str">
        <f>IF(AND(NOT(OR(H37="",H37="Ø")),NOT(OR(H38="",H38="Ø"))),"Needs to be Split","")</f>
        <v/>
      </c>
      <c r="K37" s="87" t="s">
        <v>1</v>
      </c>
      <c r="L37" s="116" t="str">
        <f>IF(AND(NOT(OR(H37="Ø",H37="")),J37="Split"),"In Progress",IF(AND(NOT(OR(H37="Ø",H37="")),J37="Needs to be Split"),"Waiting",IF(AND(K37="Review",K38="Review"),"Review",IF(OR(AND(K37="Review",K38="Incomplete"),AND(K37="Incomplete",K38="Review")),"Review",IF(OR(AND(K37="Untraceable",K38="Review"),AND(K37="Review",K38="Untraceable")),"Review",IF(OR(AND(K37="Review",K38="Completed"),AND(K37="Completed",K38="Review")),"Review",IF(OR(AND(K37="Other",K38="Review"),AND(K37="Review",K38="Other")),"Review",IF(OR(AND(K37="Other",K38="Incomplete"),AND(K37="Incomplete",K38="Other")),"Review",IF(OR(AND(K37="Other",K38="Untraceable"),AND(K37="Untraceable",K38="Other")),"Review",IF(OR(AND(K37="Other",K38="Completed"),AND(K37="Completed",K38="Other")),"Review",IF(AND(K37="Waiting",K38="Waiting"),"Waiting",IF(OR(AND(K37="Review",K38="Waiting"),AND(K37="Waiting",K38="Review")),"Waiting",IF(OR(AND(K37="Other",K38="Waiting"),AND(K37="Waiting",K38="Other")),"Waiting",IF(OR(AND(K37="Incomplete",K38="Waiting"),AND(K37="Waiting",K38="Incomplete")),"Waiting",IF(OR(AND(K37="Completed",K38="Waiting"),AND(K37="Waiting",K38="Completed")),"Waiting",IF(OR(K37="In Progress",K38="In Progress"),"In Progress",IF(OR(AND(K37="Completed",K38="Untraceable"),AND(K37="Untraceable",K38="Completed")),"Review",IF(OR(AND(K37="Completed",K38="Incomplete"),AND(K37="Incomplete",K38="Completed")),"Review",IF(OR(AND(K37="Incomplete",K38="Untraceable"),AND(K37="Untraceable",K38="Incomplete")),"Untraceable",IF(AND(NOT(OR(H37="Ø",H37="")),NOT(OR(H38="Ø",H38="")),J37=""),"In Progress",IF(AND(K37="Untraceable",K38="Untraceable"),"Untraceable",IF(AND(NOT(OR(H37="Ø",H37="")),NOT(OR(H38="Ø",H38="")),NOT(OR(J37="Ø",J37="",J37="Split",J37="Needs to be Split"))),"Completed",IF(AND(K37="Incomplete",K38="Incomplete"),"Incomplete",IF(AND(K37="Other",K38="Other"),"Review",IF(AND(K37="Untraceable",K38=""),"Untraceable","")))))))))))))))))))))))))</f>
        <v>Untraceable</v>
      </c>
      <c r="M37" s="116" t="str">
        <f>IF(OR(L37="Untraceable",L37="Incomplete"),"Ignore",IF(OR(L37="Incomplete",L37="Completed"),"Waiting",IF(OR(L37="Waiting",L37="In Progress",L37="Review",L37="Other"),"HOLD","")))</f>
        <v>Ignore</v>
      </c>
      <c r="N37" s="4" t="s">
        <v>2633</v>
      </c>
      <c r="O37" s="121" t="str">
        <f>IF(OR(L37="Untraceable",L37="Incomplete"),"No",IF(L37="Completed","In Progress",""))</f>
        <v>No</v>
      </c>
      <c r="P37" s="116"/>
    </row>
    <row r="38" spans="1:16" x14ac:dyDescent="0.25">
      <c r="A38" s="116"/>
      <c r="B38" s="116"/>
      <c r="C38" s="116"/>
      <c r="D38" s="87" t="str">
        <f>IF(AND(NOT(A37=""),NOT(K37="Untraceable")),"???","")</f>
        <v/>
      </c>
      <c r="E38" s="87"/>
      <c r="F38" s="7" t="str">
        <f>IF(AND(D38="Amina",OR(E38="Manual",E38="Assisted Manual")),A37&amp;"_AZ",IF(AND(D38="Amina",OR(E38="De-Novo Merge",E38="Assisted Merge")),A37&amp;"_SA_AZ",IF(AND(D38="Mashtura",OR(E38="Manual",E38="Assisted Manual")),A37&amp;"_MH",IF(AND(D38="Mashtura",OR(E38="De-Novo Merge",E38="Assisted Merge")),A37&amp;"_SA_MH",IF(AND(D38="Perry",OR(E38="Manual",E38="Assisted Manual")),A37&amp;"_PB",IF(AND(D38="Perry",OR(E38="De-Novo Merge",E38="Assisted Merge")),A37&amp;"_SA_PB",IF(AND(D38="Gina",OR(E38="Manual",E38="Assisted Manual")),A37&amp;"_GB",IF(AND(D38="Gina",OR(E38="De-Novo Merge",E38="Assisted Merge")),A37&amp;"_SA_GB",IF(AND(D38="Cameron",OR(E38="Manual",E38="Assisted Manual")),A37&amp;"_CA",IF(AND(D38="Cameron",OR(E38="De-Novo Merge",E38="Assisted Merge")),A37&amp;"_SA_CA",IF(AND(D38="Bruno",OR(E38="Manual",E38="Assisted Manual")),A37&amp;"_BD",IF(AND(D38="Bruno",OR(E38="De-Novo Merge",E38="Assisted Merge")),A37&amp;"_SA_BD",IF(AND(D38="Daniel",OR(E38="Manual",E38="Assisted Manual")),A37&amp;"_DR",IF(AND(D38="Daniel",OR(E38="De-Novo Merge",E38="Assisted Merge")),A37&amp;"_SA_DR",IF(AND(D38="Monet",OR(E38="Manual",E38="Assisted Manual")),A37&amp;"_MW",IF(AND(D38="Monet",OR(E38="De-Novo Merge",E38="Assisted Merge")),A37&amp;"_SA_MW",""))))))))))))))))</f>
        <v/>
      </c>
      <c r="G38" s="89"/>
      <c r="H38" s="89"/>
      <c r="I38" s="68"/>
      <c r="J38" s="116"/>
      <c r="K38" s="87" t="str">
        <f>IF(AND(NOT(OR(G38="",G38="Ø")),H38=""),"In Progress",IF(AND(NOT(OR(H38="Ø",H38="")),NOT(OR(G38="Ø",G38=""))),"Completed",IF(AND(NOT(A37=""),NOT(OR(D38="",D38="???")),G38=""),"Waiting",IF(D38="???","Waiting",""))))</f>
        <v/>
      </c>
      <c r="L38" s="116"/>
      <c r="M38" s="116"/>
      <c r="N38" s="4"/>
      <c r="O38" s="121"/>
      <c r="P38" s="116"/>
    </row>
    <row r="39" spans="1:16" x14ac:dyDescent="0.25">
      <c r="A39" s="116" t="s">
        <v>2634</v>
      </c>
      <c r="B39" s="117" t="s">
        <v>2635</v>
      </c>
      <c r="C39" s="116"/>
      <c r="D39" s="87" t="s">
        <v>187</v>
      </c>
      <c r="E39" s="87" t="s">
        <v>24</v>
      </c>
      <c r="F39" s="7" t="str">
        <f>IF(AND(D39="Amina",OR(E39="Manual",E39="Assisted Manual")),A39&amp;"_AZ",IF(AND(D39="Amina",OR(E39="De-Novo Merge",E39="Assisted Merge")),A39&amp;"_SA_AZ",IF(AND(D39="Mashtura",OR(E39="Manual",E39="Assisted Manual")),A39&amp;"_MH",IF(AND(D39="Mashtura",OR(E39="De-Novo Merge",E39="Assisted Merge")),A39&amp;"_SA_MH",IF(AND(D39="Perry",OR(E39="Manual",E39="Assisted Manual")),A39&amp;"_PB",IF(AND(D39="Perry",OR(E39="De-Novo Merge",E39="Assisted Merge")),A39&amp;"_SA_PB",IF(AND(D39="Gina",OR(E39="Manual",E39="Assisted Manual")),A39&amp;"_GB",IF(AND(D39="Gina",OR(E39="De-Novo Merge",E39="Assisted Merge")),A39&amp;"_SA_GB",IF(AND(D39="Cameron",OR(E39="Manual",E39="Assisted Manual")),A39&amp;"_CA",IF(AND(D39="Cameron",OR(E39="De-Novo Merge",E39="Assisted Merge")),A39&amp;"_SA_CA",IF(AND(D39="Bruno",OR(E39="Manual",E39="Assisted Manual")),A39&amp;"_BD",IF(AND(D39="Bruno",OR(E39="De-Novo Merge",E39="Assisted Merge")),A39&amp;"_SA_BD",IF(AND(D39="Daniel",OR(E39="Manual",E39="Assisted Manual")),A39&amp;"_DR",IF(AND(D39="Daniel",OR(E39="De-Novo Merge",E39="Assisted Merge")),A39&amp;"_SA_DR",IF(AND(D39="Monet",OR(E39="Manual",E39="Assisted Manual")),A39&amp;"_MW",IF(AND(D39="Monet",OR(E39="De-Novo Merge",E39="Assisted Merge")),A39&amp;"_SA_MW",""))))))))))))))))</f>
        <v>2017-09-11_G-019_MW</v>
      </c>
      <c r="G39" s="89">
        <v>43018</v>
      </c>
      <c r="H39" s="89">
        <v>43018</v>
      </c>
      <c r="I39" s="68"/>
      <c r="J39" s="118">
        <v>43035</v>
      </c>
      <c r="K39" s="87" t="s">
        <v>0</v>
      </c>
      <c r="L39" s="116" t="str">
        <f>IF(AND(NOT(OR(H39="Ø",H39="")),J39="Split"),"In Progress",IF(AND(NOT(OR(H39="Ø",H39="")),J39="Needs to be Split"),"Waiting",IF(AND(K39="Review",K40="Review"),"Review",IF(OR(AND(K39="Review",K40="Incomplete"),AND(K39="Incomplete",K40="Review")),"Review",IF(OR(AND(K39="Untraceable",K40="Review"),AND(K39="Review",K40="Untraceable")),"Review",IF(OR(AND(K39="Review",K40="Completed"),AND(K39="Completed",K40="Review")),"Review",IF(OR(AND(K39="Other",K40="Review"),AND(K39="Review",K40="Other")),"Review",IF(OR(AND(K39="Other",K40="Incomplete"),AND(K39="Incomplete",K40="Other")),"Review",IF(OR(AND(K39="Other",K40="Untraceable"),AND(K39="Untraceable",K40="Other")),"Review",IF(OR(AND(K39="Other",K40="Completed"),AND(K39="Completed",K40="Other")),"Review",IF(AND(K39="Waiting",K40="Waiting"),"Waiting",IF(OR(AND(K39="Review",K40="Waiting"),AND(K39="Waiting",K40="Review")),"Waiting",IF(OR(AND(K39="Other",K40="Waiting"),AND(K39="Waiting",K40="Other")),"Waiting",IF(OR(AND(K39="Incomplete",K40="Waiting"),AND(K39="Waiting",K40="Incomplete")),"Waiting",IF(OR(AND(K39="Completed",K40="Waiting"),AND(K39="Waiting",K40="Completed")),"Waiting",IF(OR(K39="In Progress",K40="In Progress"),"In Progress",IF(OR(AND(K39="Completed",K40="Untraceable"),AND(K39="Untraceable",K40="Completed")),"Review",IF(OR(AND(K39="Completed",K40="Incomplete"),AND(K39="Incomplete",K40="Completed")),"Review",IF(OR(AND(K39="Incomplete",K40="Untraceable"),AND(K39="Untraceable",K40="Incomplete")),"Untraceable",IF(AND(NOT(OR(H39="Ø",H39="")),NOT(OR(H40="Ø",H40="")),J39=""),"In Progress",IF(AND(K39="Untraceable",K40="Untraceable"),"Untraceable",IF(AND(NOT(OR(H39="Ø",H39="")),NOT(OR(H40="Ø",H40="")),NOT(OR(J39="Ø",J39="",J39="Split",J39="Needs to be Split"))),"Completed",IF(AND(K39="Incomplete",K40="Incomplete"),"Incomplete",IF(AND(K39="Other",K40="Other"),"Review",IF(AND(K39="Untraceable",K40=""),"Untraceable","")))))))))))))))))))))))))</f>
        <v>Completed</v>
      </c>
      <c r="M39" s="116" t="s">
        <v>0</v>
      </c>
      <c r="N39" s="6"/>
      <c r="O39" s="121" t="s">
        <v>25</v>
      </c>
      <c r="P39" s="116" t="s">
        <v>2636</v>
      </c>
    </row>
    <row r="40" spans="1:16" x14ac:dyDescent="0.25">
      <c r="A40" s="116"/>
      <c r="B40" s="116"/>
      <c r="C40" s="116"/>
      <c r="D40" s="87" t="s">
        <v>2404</v>
      </c>
      <c r="E40" s="87" t="s">
        <v>24</v>
      </c>
      <c r="F40" s="7" t="str">
        <f>IF(AND(D40="Amina",OR(E40="Manual",E40="Assisted Manual")),A39&amp;"_AZ",IF(AND(D40="Amina",OR(E40="De-Novo Merge",E40="Assisted Merge")),A39&amp;"_SA_AZ",IF(AND(D40="Mashtura",OR(E40="Manual",E40="Assisted Manual")),A39&amp;"_MH",IF(AND(D40="Mashtura",OR(E40="De-Novo Merge",E40="Assisted Merge")),A39&amp;"_SA_MH",IF(AND(D40="Perry",OR(E40="Manual",E40="Assisted Manual")),A39&amp;"_PB",IF(AND(D40="Perry",OR(E40="De-Novo Merge",E40="Assisted Merge")),A39&amp;"_SA_PB",IF(AND(D40="Gina",OR(E40="Manual",E40="Assisted Manual")),A39&amp;"_GB",IF(AND(D40="Gina",OR(E40="De-Novo Merge",E40="Assisted Merge")),A39&amp;"_SA_GB",IF(AND(D40="Cameron",OR(E40="Manual",E40="Assisted Manual")),A39&amp;"_CA",IF(AND(D40="Cameron",OR(E40="De-Novo Merge",E40="Assisted Merge")),A39&amp;"_SA_CA",IF(AND(D40="Bruno",OR(E40="Manual",E40="Assisted Manual")),A39&amp;"_BD",IF(AND(D40="Bruno",OR(E40="De-Novo Merge",E40="Assisted Merge")),A39&amp;"_SA_BD",IF(AND(D40="Daniel",OR(E40="Manual",E40="Assisted Manual")),A39&amp;"_DR",IF(AND(D40="Daniel",OR(E40="De-Novo Merge",E40="Assisted Merge")),A39&amp;"_SA_DR",IF(AND(D40="Monet",OR(E40="Manual",E40="Assisted Manual")),A39&amp;"_MW",IF(AND(D40="Monet",OR(E40="De-Novo Merge",E40="Assisted Merge")),A39&amp;"_SA_MW",""))))))))))))))))</f>
        <v>2017-09-11_G-019_MH</v>
      </c>
      <c r="G40" s="89">
        <v>43018</v>
      </c>
      <c r="H40" s="89">
        <v>43019</v>
      </c>
      <c r="I40" s="68" t="s">
        <v>2637</v>
      </c>
      <c r="J40" s="116"/>
      <c r="K40" s="87" t="str">
        <f>IF(AND(NOT(OR(G40="",G40="Ø")),H40=""),"In Progress",IF(AND(NOT(OR(H40="Ø",H40="")),NOT(OR(G40="Ø",G40=""))),"Completed",IF(AND(NOT(A39=""),NOT(OR(D40="",D40="???")),G40=""),"Waiting",IF(D40="???","Waiting",""))))</f>
        <v>Completed</v>
      </c>
      <c r="L40" s="116"/>
      <c r="M40" s="116"/>
      <c r="N40" s="6"/>
      <c r="O40" s="121"/>
      <c r="P40" s="116"/>
    </row>
    <row r="41" spans="1:16" x14ac:dyDescent="0.25">
      <c r="A41" s="116" t="s">
        <v>2638</v>
      </c>
      <c r="B41" s="117" t="s">
        <v>2639</v>
      </c>
      <c r="C41" s="116"/>
      <c r="D41" s="87" t="s">
        <v>161</v>
      </c>
      <c r="E41" s="87" t="s">
        <v>24</v>
      </c>
      <c r="F41" s="7" t="str">
        <f>IF(AND(D41="Amina",OR(E41="Manual",E41="Assisted Manual")),A41&amp;"_AZ",IF(AND(D41="Amina",OR(E41="De-Novo Merge",E41="Assisted Merge")),A41&amp;"_SA_AZ",IF(AND(D41="Mashtura",OR(E41="Manual",E41="Assisted Manual")),A41&amp;"_MH",IF(AND(D41="Mashtura",OR(E41="De-Novo Merge",E41="Assisted Merge")),A41&amp;"_SA_MH",IF(AND(D41="Perry",OR(E41="Manual",E41="Assisted Manual")),A41&amp;"_PB",IF(AND(D41="Perry",OR(E41="De-Novo Merge",E41="Assisted Merge")),A41&amp;"_SA_PB",IF(AND(D41="Gina",OR(E41="Manual",E41="Assisted Manual")),A41&amp;"_GB",IF(AND(D41="Gina",OR(E41="De-Novo Merge",E41="Assisted Merge")),A41&amp;"_SA_GB",IF(AND(D41="Cameron",OR(E41="Manual",E41="Assisted Manual")),A41&amp;"_CA",IF(AND(D41="Cameron",OR(E41="De-Novo Merge",E41="Assisted Merge")),A41&amp;"_SA_CA",IF(AND(D41="Bruno",OR(E41="Manual",E41="Assisted Manual")),A41&amp;"_BD",IF(AND(D41="Bruno",OR(E41="De-Novo Merge",E41="Assisted Merge")),A41&amp;"_SA_BD",IF(AND(D41="Daniel",OR(E41="Manual",E41="Assisted Manual")),A41&amp;"_DR",IF(AND(D41="Daniel",OR(E41="De-Novo Merge",E41="Assisted Merge")),A41&amp;"_SA_DR",IF(AND(D41="Monet",OR(E41="Manual",E41="Assisted Manual")),A41&amp;"_MW",IF(AND(D41="Monet",OR(E41="De-Novo Merge",E41="Assisted Merge")),A41&amp;"_SA_MW",""))))))))))))))))</f>
        <v>2017-09-11_G-020_BD</v>
      </c>
      <c r="G41" s="89">
        <v>43018</v>
      </c>
      <c r="H41" s="89" t="s">
        <v>51</v>
      </c>
      <c r="I41" s="68"/>
      <c r="J41" s="116" t="str">
        <f>IF(AND(NOT(OR(H41="",H41="Ø")),NOT(OR(H42="",H42="Ø"))),"Needs to be Split","")</f>
        <v/>
      </c>
      <c r="K41" s="87" t="s">
        <v>1</v>
      </c>
      <c r="L41" s="116" t="str">
        <f>IF(AND(NOT(OR(H41="Ø",H41="")),J41="Split"),"In Progress",IF(AND(NOT(OR(H41="Ø",H41="")),J41="Needs to be Split"),"Waiting",IF(AND(K41="Review",K42="Review"),"Review",IF(OR(AND(K41="Review",K42="Incomplete"),AND(K41="Incomplete",K42="Review")),"Review",IF(OR(AND(K41="Untraceable",K42="Review"),AND(K41="Review",K42="Untraceable")),"Review",IF(OR(AND(K41="Review",K42="Completed"),AND(K41="Completed",K42="Review")),"Review",IF(OR(AND(K41="Other",K42="Review"),AND(K41="Review",K42="Other")),"Review",IF(OR(AND(K41="Other",K42="Incomplete"),AND(K41="Incomplete",K42="Other")),"Review",IF(OR(AND(K41="Other",K42="Untraceable"),AND(K41="Untraceable",K42="Other")),"Review",IF(OR(AND(K41="Other",K42="Completed"),AND(K41="Completed",K42="Other")),"Review",IF(AND(K41="Waiting",K42="Waiting"),"Waiting",IF(OR(AND(K41="Review",K42="Waiting"),AND(K41="Waiting",K42="Review")),"Waiting",IF(OR(AND(K41="Other",K42="Waiting"),AND(K41="Waiting",K42="Other")),"Waiting",IF(OR(AND(K41="Incomplete",K42="Waiting"),AND(K41="Waiting",K42="Incomplete")),"Waiting",IF(OR(AND(K41="Completed",K42="Waiting"),AND(K41="Waiting",K42="Completed")),"Waiting",IF(OR(K41="In Progress",K42="In Progress"),"In Progress",IF(OR(AND(K41="Completed",K42="Untraceable"),AND(K41="Untraceable",K42="Completed")),"Review",IF(OR(AND(K41="Completed",K42="Incomplete"),AND(K41="Incomplete",K42="Completed")),"Review",IF(OR(AND(K41="Incomplete",K42="Untraceable"),AND(K41="Untraceable",K42="Incomplete")),"Untraceable",IF(AND(NOT(OR(H41="Ø",H41="")),NOT(OR(H42="Ø",H42="")),J41=""),"In Progress",IF(AND(K41="Untraceable",K42="Untraceable"),"Untraceable",IF(AND(NOT(OR(H41="Ø",H41="")),NOT(OR(H42="Ø",H42="")),NOT(OR(J41="Ø",J41="",J41="Split",J41="Needs to be Split"))),"Completed",IF(AND(K41="Incomplete",K42="Incomplete"),"Incomplete",IF(AND(K41="Other",K42="Other"),"Review",IF(AND(K41="Untraceable",K42=""),"Untraceable","")))))))))))))))))))))))))</f>
        <v>Untraceable</v>
      </c>
      <c r="M41" s="116" t="str">
        <f>IF(OR(L41="Untraceable",L41="Incomplete"),"Ignore",IF(OR(L41="Incomplete",L41="Completed"),"Waiting",IF(OR(L41="Waiting",L41="In Progress",L41="Review",L41="Other"),"HOLD","")))</f>
        <v>Ignore</v>
      </c>
      <c r="N41" s="4" t="s">
        <v>2640</v>
      </c>
      <c r="O41" s="121" t="str">
        <f>IF(OR(L41="Untraceable",L41="Incomplete"),"No",IF(L41="Completed","In Progress",""))</f>
        <v>No</v>
      </c>
      <c r="P41" s="116"/>
    </row>
    <row r="42" spans="1:16" x14ac:dyDescent="0.25">
      <c r="A42" s="116"/>
      <c r="B42" s="116"/>
      <c r="C42" s="116"/>
      <c r="D42" s="87" t="str">
        <f>IF(AND(NOT(A41=""),NOT(K41="Untraceable")),"???","")</f>
        <v/>
      </c>
      <c r="E42" s="87"/>
      <c r="F42" s="7" t="str">
        <f>IF(AND(D42="Amina",OR(E42="Manual",E42="Assisted Manual")),A41&amp;"_AZ",IF(AND(D42="Amina",OR(E42="De-Novo Merge",E42="Assisted Merge")),A41&amp;"_SA_AZ",IF(AND(D42="Mashtura",OR(E42="Manual",E42="Assisted Manual")),A41&amp;"_MH",IF(AND(D42="Mashtura",OR(E42="De-Novo Merge",E42="Assisted Merge")),A41&amp;"_SA_MH",IF(AND(D42="Perry",OR(E42="Manual",E42="Assisted Manual")),A41&amp;"_PB",IF(AND(D42="Perry",OR(E42="De-Novo Merge",E42="Assisted Merge")),A41&amp;"_SA_PB",IF(AND(D42="Gina",OR(E42="Manual",E42="Assisted Manual")),A41&amp;"_GB",IF(AND(D42="Gina",OR(E42="De-Novo Merge",E42="Assisted Merge")),A41&amp;"_SA_GB",IF(AND(D42="Cameron",OR(E42="Manual",E42="Assisted Manual")),A41&amp;"_CA",IF(AND(D42="Cameron",OR(E42="De-Novo Merge",E42="Assisted Merge")),A41&amp;"_SA_CA",IF(AND(D42="Bruno",OR(E42="Manual",E42="Assisted Manual")),A41&amp;"_BD",IF(AND(D42="Bruno",OR(E42="De-Novo Merge",E42="Assisted Merge")),A41&amp;"_SA_BD",IF(AND(D42="Daniel",OR(E42="Manual",E42="Assisted Manual")),A41&amp;"_DR",IF(AND(D42="Daniel",OR(E42="De-Novo Merge",E42="Assisted Merge")),A41&amp;"_SA_DR",IF(AND(D42="Monet",OR(E42="Manual",E42="Assisted Manual")),A41&amp;"_MW",IF(AND(D42="Monet",OR(E42="De-Novo Merge",E42="Assisted Merge")),A41&amp;"_SA_MW",""))))))))))))))))</f>
        <v/>
      </c>
      <c r="G42" s="89"/>
      <c r="H42" s="89"/>
      <c r="I42" s="68"/>
      <c r="J42" s="116"/>
      <c r="K42" s="87" t="str">
        <f>IF(AND(NOT(OR(G42="",G42="Ø")),H42=""),"In Progress",IF(AND(NOT(OR(H42="Ø",H42="")),NOT(OR(G42="Ø",G42=""))),"Completed",IF(AND(NOT(A41=""),NOT(OR(D42="",D42="???")),G42=""),"Waiting",IF(D42="???","Waiting",""))))</f>
        <v/>
      </c>
      <c r="L42" s="116"/>
      <c r="M42" s="116"/>
      <c r="N42" s="4"/>
      <c r="O42" s="121"/>
      <c r="P42" s="116"/>
    </row>
    <row r="43" spans="1:16" x14ac:dyDescent="0.25">
      <c r="A43" s="116" t="s">
        <v>2641</v>
      </c>
      <c r="B43" s="117" t="s">
        <v>2642</v>
      </c>
      <c r="C43" s="116"/>
      <c r="D43" s="87" t="s">
        <v>27</v>
      </c>
      <c r="E43" s="87" t="s">
        <v>24</v>
      </c>
      <c r="F43" s="7" t="str">
        <f>IF(AND(D43="Amina",OR(E43="Manual",E43="Assisted Manual")),A43&amp;"_AZ",IF(AND(D43="Amina",OR(E43="De-Novo Merge",E43="Assisted Merge")),A43&amp;"_SA_AZ",IF(AND(D43="Mashtura",OR(E43="Manual",E43="Assisted Manual")),A43&amp;"_MH",IF(AND(D43="Mashtura",OR(E43="De-Novo Merge",E43="Assisted Merge")),A43&amp;"_SA_MH",IF(AND(D43="Perry",OR(E43="Manual",E43="Assisted Manual")),A43&amp;"_PB",IF(AND(D43="Perry",OR(E43="De-Novo Merge",E43="Assisted Merge")),A43&amp;"_SA_PB",IF(AND(D43="Gina",OR(E43="Manual",E43="Assisted Manual")),A43&amp;"_GB",IF(AND(D43="Gina",OR(E43="De-Novo Merge",E43="Assisted Merge")),A43&amp;"_SA_GB",IF(AND(D43="Cameron",OR(E43="Manual",E43="Assisted Manual")),A43&amp;"_CA",IF(AND(D43="Cameron",OR(E43="De-Novo Merge",E43="Assisted Merge")),A43&amp;"_SA_CA",IF(AND(D43="Bruno",OR(E43="Manual",E43="Assisted Manual")),A43&amp;"_BD",IF(AND(D43="Bruno",OR(E43="De-Novo Merge",E43="Assisted Merge")),A43&amp;"_SA_BD",IF(AND(D43="Daniel",OR(E43="Manual",E43="Assisted Manual")),A43&amp;"_DR",IF(AND(D43="Daniel",OR(E43="De-Novo Merge",E43="Assisted Merge")),A43&amp;"_SA_DR",IF(AND(D43="Monet",OR(E43="Manual",E43="Assisted Manual")),A43&amp;"_MW",IF(AND(D43="Monet",OR(E43="De-Novo Merge",E43="Assisted Merge")),A43&amp;"_SA_MW",""))))))))))))))))</f>
        <v>2017-09-11_G-021_GB</v>
      </c>
      <c r="G43" s="89">
        <v>43018</v>
      </c>
      <c r="H43" s="89">
        <v>43019</v>
      </c>
      <c r="I43" s="68" t="s">
        <v>2643</v>
      </c>
      <c r="J43" s="118">
        <v>43020</v>
      </c>
      <c r="K43" s="87" t="str">
        <f>IF(AND(NOT(OR(G43="",G43="Ø")),H43=""),"In Progress",IF(AND(NOT(OR(H43="Ø",H43="")),NOT(OR(G43="Ø",G43=""))),"Completed",IF(AND(NOT(A43=""),NOT(OR(D43="",D43="???")),G43=""),"Waiting",IF(D43="???","Waiting",""))))</f>
        <v>Completed</v>
      </c>
      <c r="L43" s="116" t="str">
        <f>IF(AND(NOT(OR(H43="Ø",H43="")),J43="Split"),"In Progress",IF(AND(NOT(OR(H43="Ø",H43="")),J43="Needs to be Split"),"Waiting",IF(AND(K43="Review",K44="Review"),"Review",IF(OR(AND(K43="Review",K44="Incomplete"),AND(K43="Incomplete",K44="Review")),"Review",IF(OR(AND(K43="Untraceable",K44="Review"),AND(K43="Review",K44="Untraceable")),"Review",IF(OR(AND(K43="Review",K44="Completed"),AND(K43="Completed",K44="Review")),"Review",IF(OR(AND(K43="Other",K44="Review"),AND(K43="Review",K44="Other")),"Review",IF(OR(AND(K43="Other",K44="Incomplete"),AND(K43="Incomplete",K44="Other")),"Review",IF(OR(AND(K43="Other",K44="Untraceable"),AND(K43="Untraceable",K44="Other")),"Review",IF(OR(AND(K43="Other",K44="Completed"),AND(K43="Completed",K44="Other")),"Review",IF(AND(K43="Waiting",K44="Waiting"),"Waiting",IF(OR(AND(K43="Review",K44="Waiting"),AND(K43="Waiting",K44="Review")),"Waiting",IF(OR(AND(K43="Other",K44="Waiting"),AND(K43="Waiting",K44="Other")),"Waiting",IF(OR(AND(K43="Incomplete",K44="Waiting"),AND(K43="Waiting",K44="Incomplete")),"Waiting",IF(OR(AND(K43="Completed",K44="Waiting"),AND(K43="Waiting",K44="Completed")),"Waiting",IF(OR(K43="In Progress",K44="In Progress"),"In Progress",IF(OR(AND(K43="Completed",K44="Untraceable"),AND(K43="Untraceable",K44="Completed")),"Review",IF(OR(AND(K43="Completed",K44="Incomplete"),AND(K43="Incomplete",K44="Completed")),"Review",IF(OR(AND(K43="Incomplete",K44="Untraceable"),AND(K43="Untraceable",K44="Incomplete")),"Untraceable",IF(AND(NOT(OR(H43="Ø",H43="")),NOT(OR(H44="Ø",H44="")),J43=""),"In Progress",IF(AND(K43="Untraceable",K44="Untraceable"),"Untraceable",IF(AND(NOT(OR(H43="Ø",H43="")),NOT(OR(H44="Ø",H44="")),NOT(OR(J43="Ø",J43="",J43="Split",J43="Needs to be Split"))),"Completed",IF(AND(K43="Incomplete",K44="Incomplete"),"Incomplete",IF(AND(K43="Other",K44="Other"),"Review",IF(AND(K43="Untraceable",K44=""),"Untraceable","")))))))))))))))))))))))))</f>
        <v>Completed</v>
      </c>
      <c r="M43" s="116" t="s">
        <v>0</v>
      </c>
      <c r="N43" s="4"/>
      <c r="O43" s="121" t="s">
        <v>25</v>
      </c>
      <c r="P43" s="116" t="s">
        <v>2644</v>
      </c>
    </row>
    <row r="44" spans="1:16" x14ac:dyDescent="0.25">
      <c r="A44" s="116"/>
      <c r="B44" s="116"/>
      <c r="C44" s="116"/>
      <c r="D44" s="87" t="s">
        <v>2404</v>
      </c>
      <c r="E44" s="87" t="s">
        <v>24</v>
      </c>
      <c r="F44" s="7" t="str">
        <f>IF(AND(D44="Amina",OR(E44="Manual",E44="Assisted Manual")),A43&amp;"_AZ",IF(AND(D44="Amina",OR(E44="De-Novo Merge",E44="Assisted Merge")),A43&amp;"_SA_AZ",IF(AND(D44="Mashtura",OR(E44="Manual",E44="Assisted Manual")),A43&amp;"_MH",IF(AND(D44="Mashtura",OR(E44="De-Novo Merge",E44="Assisted Merge")),A43&amp;"_SA_MH",IF(AND(D44="Perry",OR(E44="Manual",E44="Assisted Manual")),A43&amp;"_PB",IF(AND(D44="Perry",OR(E44="De-Novo Merge",E44="Assisted Merge")),A43&amp;"_SA_PB",IF(AND(D44="Gina",OR(E44="Manual",E44="Assisted Manual")),A43&amp;"_GB",IF(AND(D44="Gina",OR(E44="De-Novo Merge",E44="Assisted Merge")),A43&amp;"_SA_GB",IF(AND(D44="Cameron",OR(E44="Manual",E44="Assisted Manual")),A43&amp;"_CA",IF(AND(D44="Cameron",OR(E44="De-Novo Merge",E44="Assisted Merge")),A43&amp;"_SA_CA",IF(AND(D44="Bruno",OR(E44="Manual",E44="Assisted Manual")),A43&amp;"_BD",IF(AND(D44="Bruno",OR(E44="De-Novo Merge",E44="Assisted Merge")),A43&amp;"_SA_BD",IF(AND(D44="Daniel",OR(E44="Manual",E44="Assisted Manual")),A43&amp;"_DR",IF(AND(D44="Daniel",OR(E44="De-Novo Merge",E44="Assisted Merge")),A43&amp;"_SA_DR",IF(AND(D44="Monet",OR(E44="Manual",E44="Assisted Manual")),A43&amp;"_MW",IF(AND(D44="Monet",OR(E44="De-Novo Merge",E44="Assisted Merge")),A43&amp;"_SA_MW",""))))))))))))))))</f>
        <v>2017-09-11_G-021_MH</v>
      </c>
      <c r="G44" s="89">
        <v>43019</v>
      </c>
      <c r="H44" s="89">
        <v>43020</v>
      </c>
      <c r="I44" s="68" t="s">
        <v>2484</v>
      </c>
      <c r="J44" s="116"/>
      <c r="K44" s="87" t="str">
        <f>IF(AND(NOT(OR(G44="",G44="Ø")),H44=""),"In Progress",IF(AND(NOT(OR(H44="Ø",H44="")),NOT(OR(G44="Ø",G44=""))),"Completed",IF(AND(NOT(A43=""),NOT(OR(D44="",D44="???")),G44=""),"Waiting",IF(D44="???","Waiting",""))))</f>
        <v>Completed</v>
      </c>
      <c r="L44" s="116"/>
      <c r="M44" s="116"/>
      <c r="N44" s="4"/>
      <c r="O44" s="121"/>
      <c r="P44" s="116"/>
    </row>
    <row r="45" spans="1:16" x14ac:dyDescent="0.25">
      <c r="A45" s="116" t="s">
        <v>2645</v>
      </c>
      <c r="B45" s="117" t="s">
        <v>2646</v>
      </c>
      <c r="C45" s="116"/>
      <c r="D45" s="87" t="s">
        <v>161</v>
      </c>
      <c r="E45" s="87" t="s">
        <v>24</v>
      </c>
      <c r="F45" s="7" t="str">
        <f>IF(AND(D45="Amina",OR(E45="Manual",E45="Assisted Manual")),A45&amp;"_AZ",IF(AND(D45="Amina",OR(E45="De-Novo Merge",E45="Assisted Merge")),A45&amp;"_SA_AZ",IF(AND(D45="Mashtura",OR(E45="Manual",E45="Assisted Manual")),A45&amp;"_MH",IF(AND(D45="Mashtura",OR(E45="De-Novo Merge",E45="Assisted Merge")),A45&amp;"_SA_MH",IF(AND(D45="Perry",OR(E45="Manual",E45="Assisted Manual")),A45&amp;"_PB",IF(AND(D45="Perry",OR(E45="De-Novo Merge",E45="Assisted Merge")),A45&amp;"_SA_PB",IF(AND(D45="Gina",OR(E45="Manual",E45="Assisted Manual")),A45&amp;"_GB",IF(AND(D45="Gina",OR(E45="De-Novo Merge",E45="Assisted Merge")),A45&amp;"_SA_GB",IF(AND(D45="Cameron",OR(E45="Manual",E45="Assisted Manual")),A45&amp;"_CA",IF(AND(D45="Cameron",OR(E45="De-Novo Merge",E45="Assisted Merge")),A45&amp;"_SA_CA",IF(AND(D45="Bruno",OR(E45="Manual",E45="Assisted Manual")),A45&amp;"_BD",IF(AND(D45="Bruno",OR(E45="De-Novo Merge",E45="Assisted Merge")),A45&amp;"_SA_BD",IF(AND(D45="Daniel",OR(E45="Manual",E45="Assisted Manual")),A45&amp;"_DR",IF(AND(D45="Daniel",OR(E45="De-Novo Merge",E45="Assisted Merge")),A45&amp;"_SA_DR",IF(AND(D45="Monet",OR(E45="Manual",E45="Assisted Manual")),A45&amp;"_MW",IF(AND(D45="Monet",OR(E45="De-Novo Merge",E45="Assisted Merge")),A45&amp;"_SA_MW",""))))))))))))))))</f>
        <v>2017-09-11_G-022_BD</v>
      </c>
      <c r="G45" s="89">
        <v>43018</v>
      </c>
      <c r="H45" s="89" t="s">
        <v>51</v>
      </c>
      <c r="I45" s="69"/>
      <c r="J45" s="116" t="str">
        <f>IF(AND(NOT(OR(H45="",H45="Ø")),NOT(OR(H46="",H46="Ø"))),"Needs to be Split","")</f>
        <v/>
      </c>
      <c r="K45" s="87" t="s">
        <v>2</v>
      </c>
      <c r="L45" s="116" t="s">
        <v>2</v>
      </c>
      <c r="M45" s="116" t="str">
        <f>IF(OR(L45="Untraceable",L45="Incomplete"),"Ignore",IF(OR(L45="Incomplete",L45="Completed"),"Waiting",IF(OR(L45="Waiting",L45="In Progress",L45="Review",L45="Other"),"HOLD","")))</f>
        <v>Ignore</v>
      </c>
      <c r="N45" s="4" t="s">
        <v>2630</v>
      </c>
      <c r="O45" s="121" t="str">
        <f>IF(OR(L45="Untraceable",L45="Incomplete"),"No",IF(L45="Completed","In Progress",""))</f>
        <v>No</v>
      </c>
      <c r="P45" s="116"/>
    </row>
    <row r="46" spans="1:16" x14ac:dyDescent="0.25">
      <c r="A46" s="116"/>
      <c r="B46" s="116"/>
      <c r="C46" s="116"/>
      <c r="D46" s="87"/>
      <c r="E46" s="87"/>
      <c r="F46" s="7" t="str">
        <f>IF(AND(D46="Amina",OR(E46="Manual",E46="Assisted Manual")),A45&amp;"_AZ",IF(AND(D46="Amina",OR(E46="De-Novo Merge",E46="Assisted Merge")),A45&amp;"_SA_AZ",IF(AND(D46="Mashtura",OR(E46="Manual",E46="Assisted Manual")),A45&amp;"_MH",IF(AND(D46="Mashtura",OR(E46="De-Novo Merge",E46="Assisted Merge")),A45&amp;"_SA_MH",IF(AND(D46="Perry",OR(E46="Manual",E46="Assisted Manual")),A45&amp;"_PB",IF(AND(D46="Perry",OR(E46="De-Novo Merge",E46="Assisted Merge")),A45&amp;"_SA_PB",IF(AND(D46="Gina",OR(E46="Manual",E46="Assisted Manual")),A45&amp;"_GB",IF(AND(D46="Gina",OR(E46="De-Novo Merge",E46="Assisted Merge")),A45&amp;"_SA_GB",IF(AND(D46="Cameron",OR(E46="Manual",E46="Assisted Manual")),A45&amp;"_CA",IF(AND(D46="Cameron",OR(E46="De-Novo Merge",E46="Assisted Merge")),A45&amp;"_SA_CA",IF(AND(D46="Bruno",OR(E46="Manual",E46="Assisted Manual")),A45&amp;"_BD",IF(AND(D46="Bruno",OR(E46="De-Novo Merge",E46="Assisted Merge")),A45&amp;"_SA_BD",IF(AND(D46="Daniel",OR(E46="Manual",E46="Assisted Manual")),A45&amp;"_DR",IF(AND(D46="Daniel",OR(E46="De-Novo Merge",E46="Assisted Merge")),A45&amp;"_SA_DR",IF(AND(D46="Monet",OR(E46="Manual",E46="Assisted Manual")),A45&amp;"_MW",IF(AND(D46="Monet",OR(E46="De-Novo Merge",E46="Assisted Merge")),A45&amp;"_SA_MW",""))))))))))))))))</f>
        <v/>
      </c>
      <c r="G46" s="89"/>
      <c r="H46" s="89"/>
      <c r="I46" s="68"/>
      <c r="J46" s="116"/>
      <c r="K46" s="87"/>
      <c r="L46" s="116"/>
      <c r="M46" s="116"/>
      <c r="N46" s="4"/>
      <c r="O46" s="121"/>
      <c r="P46" s="116"/>
    </row>
    <row r="47" spans="1:16" x14ac:dyDescent="0.25">
      <c r="A47" s="116" t="s">
        <v>2647</v>
      </c>
      <c r="B47" s="117" t="s">
        <v>2648</v>
      </c>
      <c r="C47" s="116"/>
      <c r="D47" s="87" t="s">
        <v>161</v>
      </c>
      <c r="E47" s="87" t="s">
        <v>24</v>
      </c>
      <c r="F47" s="7" t="str">
        <f>IF(AND(D47="Amina",OR(E47="Manual",E47="Assisted Manual")),A47&amp;"_AZ",IF(AND(D47="Amina",OR(E47="De-Novo Merge",E47="Assisted Merge")),A47&amp;"_SA_AZ",IF(AND(D47="Mashtura",OR(E47="Manual",E47="Assisted Manual")),A47&amp;"_MH",IF(AND(D47="Mashtura",OR(E47="De-Novo Merge",E47="Assisted Merge")),A47&amp;"_SA_MH",IF(AND(D47="Perry",OR(E47="Manual",E47="Assisted Manual")),A47&amp;"_PB",IF(AND(D47="Perry",OR(E47="De-Novo Merge",E47="Assisted Merge")),A47&amp;"_SA_PB",IF(AND(D47="Gina",OR(E47="Manual",E47="Assisted Manual")),A47&amp;"_GB",IF(AND(D47="Gina",OR(E47="De-Novo Merge",E47="Assisted Merge")),A47&amp;"_SA_GB",IF(AND(D47="Cameron",OR(E47="Manual",E47="Assisted Manual")),A47&amp;"_CA",IF(AND(D47="Cameron",OR(E47="De-Novo Merge",E47="Assisted Merge")),A47&amp;"_SA_CA",IF(AND(D47="Bruno",OR(E47="Manual",E47="Assisted Manual")),A47&amp;"_BD",IF(AND(D47="Bruno",OR(E47="De-Novo Merge",E47="Assisted Merge")),A47&amp;"_SA_BD",IF(AND(D47="Daniel",OR(E47="Manual",E47="Assisted Manual")),A47&amp;"_DR",IF(AND(D47="Daniel",OR(E47="De-Novo Merge",E47="Assisted Merge")),A47&amp;"_SA_DR",IF(AND(D47="Monet",OR(E47="Manual",E47="Assisted Manual")),A47&amp;"_MW",IF(AND(D47="Monet",OR(E47="De-Novo Merge",E47="Assisted Merge")),A47&amp;"_SA_MW",""))))))))))))))))</f>
        <v>2017-09-11_G-023_BD</v>
      </c>
      <c r="G47" s="89">
        <v>43018</v>
      </c>
      <c r="H47" s="89" t="s">
        <v>51</v>
      </c>
      <c r="I47" s="69"/>
      <c r="J47" s="116" t="str">
        <f>IF(AND(NOT(OR(H47="",H47="Ø")),NOT(OR(H48="",H48="Ø"))),"Needs to be Split","")</f>
        <v/>
      </c>
      <c r="K47" s="87" t="s">
        <v>1</v>
      </c>
      <c r="L47" s="116" t="str">
        <f>IF(AND(NOT(OR(H47="Ø",H47="")),J47="Split"),"In Progress",IF(AND(NOT(OR(H47="Ø",H47="")),J47="Needs to be Split"),"Waiting",IF(AND(K47="Review",K48="Review"),"Review",IF(OR(AND(K47="Review",K48="Incomplete"),AND(K47="Incomplete",K48="Review")),"Review",IF(OR(AND(K47="Untraceable",K48="Review"),AND(K47="Review",K48="Untraceable")),"Review",IF(OR(AND(K47="Review",K48="Completed"),AND(K47="Completed",K48="Review")),"Review",IF(OR(AND(K47="Other",K48="Review"),AND(K47="Review",K48="Other")),"Review",IF(OR(AND(K47="Other",K48="Incomplete"),AND(K47="Incomplete",K48="Other")),"Review",IF(OR(AND(K47="Other",K48="Untraceable"),AND(K47="Untraceable",K48="Other")),"Review",IF(OR(AND(K47="Other",K48="Completed"),AND(K47="Completed",K48="Other")),"Review",IF(AND(K47="Waiting",K48="Waiting"),"Waiting",IF(OR(AND(K47="Review",K48="Waiting"),AND(K47="Waiting",K48="Review")),"Waiting",IF(OR(AND(K47="Other",K48="Waiting"),AND(K47="Waiting",K48="Other")),"Waiting",IF(OR(AND(K47="Incomplete",K48="Waiting"),AND(K47="Waiting",K48="Incomplete")),"Waiting",IF(OR(AND(K47="Completed",K48="Waiting"),AND(K47="Waiting",K48="Completed")),"Waiting",IF(OR(K47="In Progress",K48="In Progress"),"In Progress",IF(OR(AND(K47="Completed",K48="Untraceable"),AND(K47="Untraceable",K48="Completed")),"Review",IF(OR(AND(K47="Completed",K48="Incomplete"),AND(K47="Incomplete",K48="Completed")),"Review",IF(OR(AND(K47="Incomplete",K48="Untraceable"),AND(K47="Untraceable",K48="Incomplete")),"Untraceable",IF(AND(NOT(OR(H47="Ø",H47="")),NOT(OR(H48="Ø",H48="")),J47=""),"In Progress",IF(AND(K47="Untraceable",K48="Untraceable"),"Untraceable",IF(AND(NOT(OR(H47="Ø",H47="")),NOT(OR(H48="Ø",H48="")),NOT(OR(J47="Ø",J47="",J47="Split",J47="Needs to be Split"))),"Completed",IF(AND(K47="Incomplete",K48="Incomplete"),"Incomplete",IF(AND(K47="Other",K48="Other"),"Review",IF(AND(K47="Untraceable",K48=""),"Untraceable","")))))))))))))))))))))))))</f>
        <v>Untraceable</v>
      </c>
      <c r="M47" s="116" t="str">
        <f>IF(OR(L47="Untraceable",L47="Incomplete"),"Ignore",IF(OR(L47="Incomplete",L47="Completed"),"Waiting",IF(OR(L47="Waiting",L47="In Progress",L47="Review",L47="Other"),"HOLD","")))</f>
        <v>Ignore</v>
      </c>
      <c r="N47" s="4" t="s">
        <v>2649</v>
      </c>
      <c r="O47" s="121" t="str">
        <f>IF(OR(L47="Untraceable",L47="Incomplete"),"No",IF(L47="Completed","In Progress",""))</f>
        <v>No</v>
      </c>
      <c r="P47" s="116"/>
    </row>
    <row r="48" spans="1:16" x14ac:dyDescent="0.25">
      <c r="A48" s="116"/>
      <c r="B48" s="116"/>
      <c r="C48" s="116"/>
      <c r="D48" s="87" t="str">
        <f>IF(AND(NOT(A47=""),NOT(K47="Untraceable")),"???","")</f>
        <v/>
      </c>
      <c r="E48" s="87"/>
      <c r="F48" s="7" t="str">
        <f>IF(AND(D48="Amina",OR(E48="Manual",E48="Assisted Manual")),A47&amp;"_AZ",IF(AND(D48="Amina",OR(E48="De-Novo Merge",E48="Assisted Merge")),A47&amp;"_SA_AZ",IF(AND(D48="Mashtura",OR(E48="Manual",E48="Assisted Manual")),A47&amp;"_MH",IF(AND(D48="Mashtura",OR(E48="De-Novo Merge",E48="Assisted Merge")),A47&amp;"_SA_MH",IF(AND(D48="Perry",OR(E48="Manual",E48="Assisted Manual")),A47&amp;"_PB",IF(AND(D48="Perry",OR(E48="De-Novo Merge",E48="Assisted Merge")),A47&amp;"_SA_PB",IF(AND(D48="Gina",OR(E48="Manual",E48="Assisted Manual")),A47&amp;"_GB",IF(AND(D48="Gina",OR(E48="De-Novo Merge",E48="Assisted Merge")),A47&amp;"_SA_GB",IF(AND(D48="Cameron",OR(E48="Manual",E48="Assisted Manual")),A47&amp;"_CA",IF(AND(D48="Cameron",OR(E48="De-Novo Merge",E48="Assisted Merge")),A47&amp;"_SA_CA",IF(AND(D48="Bruno",OR(E48="Manual",E48="Assisted Manual")),A47&amp;"_BD",IF(AND(D48="Bruno",OR(E48="De-Novo Merge",E48="Assisted Merge")),A47&amp;"_SA_BD",IF(AND(D48="Daniel",OR(E48="Manual",E48="Assisted Manual")),A47&amp;"_DR",IF(AND(D48="Daniel",OR(E48="De-Novo Merge",E48="Assisted Merge")),A47&amp;"_SA_DR",IF(AND(D48="Monet",OR(E48="Manual",E48="Assisted Manual")),A47&amp;"_MW",IF(AND(D48="Monet",OR(E48="De-Novo Merge",E48="Assisted Merge")),A47&amp;"_SA_MW",""))))))))))))))))</f>
        <v/>
      </c>
      <c r="G48" s="89"/>
      <c r="H48" s="89"/>
      <c r="I48" s="68"/>
      <c r="J48" s="116"/>
      <c r="K48" s="87" t="str">
        <f>IF(AND(NOT(OR(G48="",G48="Ø")),H48=""),"In Progress",IF(AND(NOT(OR(H48="Ø",H48="")),NOT(OR(G48="Ø",G48=""))),"Completed",IF(AND(NOT(A47=""),NOT(OR(D48="",D48="???")),G48=""),"Waiting",IF(D48="???","Waiting",""))))</f>
        <v/>
      </c>
      <c r="L48" s="116"/>
      <c r="M48" s="116"/>
      <c r="N48" s="4"/>
      <c r="O48" s="121"/>
      <c r="P48" s="116"/>
    </row>
    <row r="49" spans="1:16" x14ac:dyDescent="0.25">
      <c r="A49" s="116" t="s">
        <v>2650</v>
      </c>
      <c r="B49" s="117" t="s">
        <v>2651</v>
      </c>
      <c r="C49" s="116"/>
      <c r="D49" s="87" t="s">
        <v>187</v>
      </c>
      <c r="E49" s="87" t="s">
        <v>24</v>
      </c>
      <c r="F49" s="7" t="str">
        <f>IF(AND(D49="Amina",OR(E49="Manual",E49="Assisted Manual")),A49&amp;"_AZ",IF(AND(D49="Amina",OR(E49="De-Novo Merge",E49="Assisted Merge")),A49&amp;"_SA_AZ",IF(AND(D49="Mashtura",OR(E49="Manual",E49="Assisted Manual")),A49&amp;"_MH",IF(AND(D49="Mashtura",OR(E49="De-Novo Merge",E49="Assisted Merge")),A49&amp;"_SA_MH",IF(AND(D49="Perry",OR(E49="Manual",E49="Assisted Manual")),A49&amp;"_PB",IF(AND(D49="Perry",OR(E49="De-Novo Merge",E49="Assisted Merge")),A49&amp;"_SA_PB",IF(AND(D49="Gina",OR(E49="Manual",E49="Assisted Manual")),A49&amp;"_GB",IF(AND(D49="Gina",OR(E49="De-Novo Merge",E49="Assisted Merge")),A49&amp;"_SA_GB",IF(AND(D49="Cameron",OR(E49="Manual",E49="Assisted Manual")),A49&amp;"_CA",IF(AND(D49="Cameron",OR(E49="De-Novo Merge",E49="Assisted Merge")),A49&amp;"_SA_CA",IF(AND(D49="Bruno",OR(E49="Manual",E49="Assisted Manual")),A49&amp;"_BD",IF(AND(D49="Bruno",OR(E49="De-Novo Merge",E49="Assisted Merge")),A49&amp;"_SA_BD",IF(AND(D49="Daniel",OR(E49="Manual",E49="Assisted Manual")),A49&amp;"_DR",IF(AND(D49="Daniel",OR(E49="De-Novo Merge",E49="Assisted Merge")),A49&amp;"_SA_DR",IF(AND(D49="Monet",OR(E49="Manual",E49="Assisted Manual")),A49&amp;"_MW",IF(AND(D49="Monet",OR(E49="De-Novo Merge",E49="Assisted Merge")),A49&amp;"_SA_MW",""))))))))))))))))</f>
        <v>2017-09-11_G-024_MW</v>
      </c>
      <c r="G49" s="89">
        <v>43019</v>
      </c>
      <c r="H49" s="89">
        <v>43019</v>
      </c>
      <c r="I49" s="68"/>
      <c r="J49" s="118">
        <v>43026</v>
      </c>
      <c r="K49" s="87" t="str">
        <f>IF(AND(NOT(OR(G49="",G49="Ø")),H49=""),"In Progress",IF(AND(NOT(OR(H49="Ø",H49="")),NOT(OR(G49="Ø",G49=""))),"Completed",IF(AND(NOT(A49=""),NOT(OR(D49="",D49="???")),G49=""),"Waiting",IF(D49="???","Waiting",""))))</f>
        <v>Completed</v>
      </c>
      <c r="L49" s="116" t="str">
        <f>IF(AND(NOT(OR(H49="Ø",H49="")),J49="Split"),"In Progress",IF(AND(NOT(OR(H49="Ø",H49="")),J49="Needs to be Split"),"Waiting",IF(AND(K49="Review",K50="Review"),"Review",IF(OR(AND(K49="Review",K50="Incomplete"),AND(K49="Incomplete",K50="Review")),"Review",IF(OR(AND(K49="Untraceable",K50="Review"),AND(K49="Review",K50="Untraceable")),"Review",IF(OR(AND(K49="Review",K50="Completed"),AND(K49="Completed",K50="Review")),"Review",IF(OR(AND(K49="Other",K50="Review"),AND(K49="Review",K50="Other")),"Review",IF(OR(AND(K49="Other",K50="Incomplete"),AND(K49="Incomplete",K50="Other")),"Review",IF(OR(AND(K49="Other",K50="Untraceable"),AND(K49="Untraceable",K50="Other")),"Review",IF(OR(AND(K49="Other",K50="Completed"),AND(K49="Completed",K50="Other")),"Review",IF(AND(K49="Waiting",K50="Waiting"),"Waiting",IF(OR(AND(K49="Review",K50="Waiting"),AND(K49="Waiting",K50="Review")),"Waiting",IF(OR(AND(K49="Other",K50="Waiting"),AND(K49="Waiting",K50="Other")),"Waiting",IF(OR(AND(K49="Incomplete",K50="Waiting"),AND(K49="Waiting",K50="Incomplete")),"Waiting",IF(OR(AND(K49="Completed",K50="Waiting"),AND(K49="Waiting",K50="Completed")),"Waiting",IF(OR(K49="In Progress",K50="In Progress"),"In Progress",IF(OR(AND(K49="Completed",K50="Untraceable"),AND(K49="Untraceable",K50="Completed")),"Review",IF(OR(AND(K49="Completed",K50="Incomplete"),AND(K49="Incomplete",K50="Completed")),"Review",IF(OR(AND(K49="Incomplete",K50="Untraceable"),AND(K49="Untraceable",K50="Incomplete")),"Untraceable",IF(AND(NOT(OR(H49="Ø",H49="")),NOT(OR(H50="Ø",H50="")),J49=""),"In Progress",IF(AND(K49="Untraceable",K50="Untraceable"),"Untraceable",IF(AND(NOT(OR(H49="Ø",H49="")),NOT(OR(H50="Ø",H50="")),NOT(OR(J49="Ø",J49="",J49="Split",J49="Needs to be Split"))),"Completed",IF(AND(K49="Incomplete",K50="Incomplete"),"Incomplete",IF(AND(K49="Other",K50="Other"),"Review",IF(AND(K49="Untraceable",K50=""),"Untraceable","")))))))))))))))))))))))))</f>
        <v>Completed</v>
      </c>
      <c r="M49" s="116" t="s">
        <v>0</v>
      </c>
      <c r="N49" s="4"/>
      <c r="O49" s="121" t="s">
        <v>25</v>
      </c>
      <c r="P49" s="116" t="s">
        <v>2652</v>
      </c>
    </row>
    <row r="50" spans="1:16" x14ac:dyDescent="0.25">
      <c r="A50" s="116"/>
      <c r="B50" s="116"/>
      <c r="C50" s="116"/>
      <c r="D50" s="87" t="s">
        <v>32</v>
      </c>
      <c r="E50" s="87" t="s">
        <v>24</v>
      </c>
      <c r="F50" s="7" t="str">
        <f>IF(AND(D50="Amina",OR(E50="Manual",E50="Assisted Manual")),A49&amp;"_AZ",IF(AND(D50="Amina",OR(E50="De-Novo Merge",E50="Assisted Merge")),A49&amp;"_SA_AZ",IF(AND(D50="Mashtura",OR(E50="Manual",E50="Assisted Manual")),A49&amp;"_MH",IF(AND(D50="Mashtura",OR(E50="De-Novo Merge",E50="Assisted Merge")),A49&amp;"_SA_MH",IF(AND(D50="Perry",OR(E50="Manual",E50="Assisted Manual")),A49&amp;"_PB",IF(AND(D50="Perry",OR(E50="De-Novo Merge",E50="Assisted Merge")),A49&amp;"_SA_PB",IF(AND(D50="Gina",OR(E50="Manual",E50="Assisted Manual")),A49&amp;"_GB",IF(AND(D50="Gina",OR(E50="De-Novo Merge",E50="Assisted Merge")),A49&amp;"_SA_GB",IF(AND(D50="Cameron",OR(E50="Manual",E50="Assisted Manual")),A49&amp;"_CA",IF(AND(D50="Cameron",OR(E50="De-Novo Merge",E50="Assisted Merge")),A49&amp;"_SA_CA",IF(AND(D50="Bruno",OR(E50="Manual",E50="Assisted Manual")),A49&amp;"_BD",IF(AND(D50="Bruno",OR(E50="De-Novo Merge",E50="Assisted Merge")),A49&amp;"_SA_BD",IF(AND(D50="Daniel",OR(E50="Manual",E50="Assisted Manual")),A49&amp;"_DR",IF(AND(D50="Daniel",OR(E50="De-Novo Merge",E50="Assisted Merge")),A49&amp;"_SA_DR",IF(AND(D50="Monet",OR(E50="Manual",E50="Assisted Manual")),A49&amp;"_MW",IF(AND(D50="Monet",OR(E50="De-Novo Merge",E50="Assisted Merge")),A49&amp;"_SA_MW",""))))))))))))))))</f>
        <v>2017-09-11_G-024_AZ</v>
      </c>
      <c r="G50" s="89">
        <v>43020</v>
      </c>
      <c r="H50" s="89">
        <v>43020</v>
      </c>
      <c r="I50" s="68"/>
      <c r="J50" s="116"/>
      <c r="K50" s="87" t="str">
        <f>IF(AND(NOT(OR(G50="",G50="Ø")),H50=""),"In Progress",IF(AND(NOT(OR(H50="Ø",H50="")),NOT(OR(G50="Ø",G50=""))),"Completed",IF(AND(NOT(A49=""),NOT(OR(D50="",D50="???")),G50=""),"Waiting",IF(D50="???","Waiting",""))))</f>
        <v>Completed</v>
      </c>
      <c r="L50" s="116"/>
      <c r="M50" s="116"/>
      <c r="N50" s="4"/>
      <c r="O50" s="121"/>
      <c r="P50" s="116"/>
    </row>
    <row r="51" spans="1:16" x14ac:dyDescent="0.25">
      <c r="A51" s="116" t="s">
        <v>2653</v>
      </c>
      <c r="B51" s="117" t="s">
        <v>2654</v>
      </c>
      <c r="C51" s="116"/>
      <c r="D51" s="87" t="s">
        <v>161</v>
      </c>
      <c r="E51" s="87" t="s">
        <v>24</v>
      </c>
      <c r="F51" s="7" t="str">
        <f>IF(AND(D51="Amina",OR(E51="Manual",E51="Assisted Manual")),A51&amp;"_AZ",IF(AND(D51="Amina",OR(E51="De-Novo Merge",E51="Assisted Merge")),A51&amp;"_SA_AZ",IF(AND(D51="Mashtura",OR(E51="Manual",E51="Assisted Manual")),A51&amp;"_MH",IF(AND(D51="Mashtura",OR(E51="De-Novo Merge",E51="Assisted Merge")),A51&amp;"_SA_MH",IF(AND(D51="Perry",OR(E51="Manual",E51="Assisted Manual")),A51&amp;"_PB",IF(AND(D51="Perry",OR(E51="De-Novo Merge",E51="Assisted Merge")),A51&amp;"_SA_PB",IF(AND(D51="Gina",OR(E51="Manual",E51="Assisted Manual")),A51&amp;"_GB",IF(AND(D51="Gina",OR(E51="De-Novo Merge",E51="Assisted Merge")),A51&amp;"_SA_GB",IF(AND(D51="Cameron",OR(E51="Manual",E51="Assisted Manual")),A51&amp;"_CA",IF(AND(D51="Cameron",OR(E51="De-Novo Merge",E51="Assisted Merge")),A51&amp;"_SA_CA",IF(AND(D51="Bruno",OR(E51="Manual",E51="Assisted Manual")),A51&amp;"_BD",IF(AND(D51="Bruno",OR(E51="De-Novo Merge",E51="Assisted Merge")),A51&amp;"_SA_BD",IF(AND(D51="Daniel",OR(E51="Manual",E51="Assisted Manual")),A51&amp;"_DR",IF(AND(D51="Daniel",OR(E51="De-Novo Merge",E51="Assisted Merge")),A51&amp;"_SA_DR",IF(AND(D51="Monet",OR(E51="Manual",E51="Assisted Manual")),A51&amp;"_MW",IF(AND(D51="Monet",OR(E51="De-Novo Merge",E51="Assisted Merge")),A51&amp;"_SA_MW",""))))))))))))))))</f>
        <v>2017-09-11_G-025_BD</v>
      </c>
      <c r="G51" s="89">
        <v>43019</v>
      </c>
      <c r="H51" s="89">
        <v>43020</v>
      </c>
      <c r="I51" s="68" t="s">
        <v>2655</v>
      </c>
      <c r="J51" s="118">
        <v>43042</v>
      </c>
      <c r="K51" s="87" t="str">
        <f>IF(AND(NOT(OR(G51="",G51="Ø")),H51=""),"In Progress",IF(AND(NOT(OR(H51="Ø",H51="")),NOT(OR(G51="Ø",G51=""))),"Completed",IF(AND(NOT(A51=""),NOT(OR(D51="",D51="???")),G51=""),"Waiting",IF(D51="???","Waiting",""))))</f>
        <v>Completed</v>
      </c>
      <c r="L51" s="116" t="str">
        <f>IF(AND(NOT(OR(H51="Ø",H51="")),J51="Split"),"In Progress",IF(AND(NOT(OR(H51="Ø",H51="")),J51="Needs to be Split"),"Waiting",IF(AND(K51="Review",K52="Review"),"Review",IF(OR(AND(K51="Review",K52="Incomplete"),AND(K51="Incomplete",K52="Review")),"Review",IF(OR(AND(K51="Untraceable",K52="Review"),AND(K51="Review",K52="Untraceable")),"Review",IF(OR(AND(K51="Review",K52="Completed"),AND(K51="Completed",K52="Review")),"Review",IF(OR(AND(K51="Other",K52="Review"),AND(K51="Review",K52="Other")),"Review",IF(OR(AND(K51="Other",K52="Incomplete"),AND(K51="Incomplete",K52="Other")),"Review",IF(OR(AND(K51="Other",K52="Untraceable"),AND(K51="Untraceable",K52="Other")),"Review",IF(OR(AND(K51="Other",K52="Completed"),AND(K51="Completed",K52="Other")),"Review",IF(AND(K51="Waiting",K52="Waiting"),"Waiting",IF(OR(AND(K51="Review",K52="Waiting"),AND(K51="Waiting",K52="Review")),"Waiting",IF(OR(AND(K51="Other",K52="Waiting"),AND(K51="Waiting",K52="Other")),"Waiting",IF(OR(AND(K51="Incomplete",K52="Waiting"),AND(K51="Waiting",K52="Incomplete")),"Waiting",IF(OR(AND(K51="Completed",K52="Waiting"),AND(K51="Waiting",K52="Completed")),"Waiting",IF(OR(K51="In Progress",K52="In Progress"),"In Progress",IF(OR(AND(K51="Completed",K52="Untraceable"),AND(K51="Untraceable",K52="Completed")),"Review",IF(OR(AND(K51="Completed",K52="Incomplete"),AND(K51="Incomplete",K52="Completed")),"Review",IF(OR(AND(K51="Incomplete",K52="Untraceable"),AND(K51="Untraceable",K52="Incomplete")),"Untraceable",IF(AND(NOT(OR(H51="Ø",H51="")),NOT(OR(H52="Ø",H52="")),J51=""),"In Progress",IF(AND(K51="Untraceable",K52="Untraceable"),"Untraceable",IF(AND(NOT(OR(H51="Ø",H51="")),NOT(OR(H52="Ø",H52="")),NOT(OR(J51="Ø",J51="",J51="Split",J51="Needs to be Split"))),"Completed",IF(AND(K51="Incomplete",K52="Incomplete"),"Incomplete",IF(AND(K51="Other",K52="Other"),"Review",IF(AND(K51="Untraceable",K52=""),"Untraceable","")))))))))))))))))))))))))</f>
        <v>Completed</v>
      </c>
      <c r="M51" s="116" t="s">
        <v>0</v>
      </c>
      <c r="N51" s="4" t="s">
        <v>2656</v>
      </c>
      <c r="O51" s="121" t="s">
        <v>25</v>
      </c>
      <c r="P51" s="116" t="s">
        <v>2657</v>
      </c>
    </row>
    <row r="52" spans="1:16" x14ac:dyDescent="0.25">
      <c r="A52" s="116"/>
      <c r="B52" s="116"/>
      <c r="C52" s="116"/>
      <c r="D52" s="87" t="s">
        <v>2404</v>
      </c>
      <c r="E52" s="87" t="s">
        <v>1512</v>
      </c>
      <c r="F52" s="7" t="str">
        <f>IF(AND(D52="Amina",OR(E52="Manual",E52="Assisted Manual")),A51&amp;"_AZ",IF(AND(D52="Amina",OR(E52="De-Novo Merge",E52="Assisted Merge")),A51&amp;"_SA_AZ",IF(AND(D52="Mashtura",OR(E52="Manual",E52="Assisted Manual")),A51&amp;"_MH",IF(AND(D52="Mashtura",OR(E52="De-Novo Merge",E52="Assisted Merge")),A51&amp;"_SA_MH",IF(AND(D52="Perry",OR(E52="Manual",E52="Assisted Manual")),A51&amp;"_PB",IF(AND(D52="Perry",OR(E52="De-Novo Merge",E52="Assisted Merge")),A51&amp;"_SA_PB",IF(AND(D52="Gina",OR(E52="Manual",E52="Assisted Manual")),A51&amp;"_GB",IF(AND(D52="Gina",OR(E52="De-Novo Merge",E52="Assisted Merge")),A51&amp;"_SA_GB",IF(AND(D52="Cameron",OR(E52="Manual",E52="Assisted Manual")),A51&amp;"_CA",IF(AND(D52="Cameron",OR(E52="De-Novo Merge",E52="Assisted Merge")),A51&amp;"_SA_CA",IF(AND(D52="Bruno",OR(E52="Manual",E52="Assisted Manual")),A51&amp;"_BD",IF(AND(D52="Bruno",OR(E52="De-Novo Merge",E52="Assisted Merge")),A51&amp;"_SA_BD",IF(AND(D52="Daniel",OR(E52="Manual",E52="Assisted Manual")),A51&amp;"_DR",IF(AND(D52="Daniel",OR(E52="De-Novo Merge",E52="Assisted Merge")),A51&amp;"_SA_DR",IF(AND(D52="Monet",OR(E52="Manual",E52="Assisted Manual")),A51&amp;"_MW",IF(AND(D52="Monet",OR(E52="De-Novo Merge",E52="Assisted Merge")),A51&amp;"_SA_MW",""))))))))))))))))</f>
        <v>2017-09-11_G-025_MH</v>
      </c>
      <c r="G52" s="89">
        <v>43026</v>
      </c>
      <c r="H52" s="89">
        <v>43027</v>
      </c>
      <c r="I52" s="68">
        <v>6</v>
      </c>
      <c r="J52" s="116"/>
      <c r="K52" s="87" t="str">
        <f>IF(AND(NOT(OR(G52="",G52="Ø")),H52=""),"In Progress",IF(AND(NOT(OR(H52="Ø",H52="")),NOT(OR(G52="Ø",G52=""))),"Completed",IF(AND(NOT(A51=""),NOT(OR(D52="",D52="???")),G52=""),"Waiting",IF(D52="???","Waiting",""))))</f>
        <v>Completed</v>
      </c>
      <c r="L52" s="116"/>
      <c r="M52" s="116"/>
      <c r="N52" s="4"/>
      <c r="O52" s="121"/>
      <c r="P52" s="116"/>
    </row>
    <row r="53" spans="1:16" x14ac:dyDescent="0.25">
      <c r="A53" s="116" t="s">
        <v>2658</v>
      </c>
      <c r="B53" s="117" t="s">
        <v>2659</v>
      </c>
      <c r="C53" s="116" t="s">
        <v>465</v>
      </c>
      <c r="D53" s="87" t="s">
        <v>27</v>
      </c>
      <c r="E53" s="87" t="s">
        <v>24</v>
      </c>
      <c r="F53" s="7" t="str">
        <f>IF(AND(D53="Amina",OR(E53="Manual",E53="Assisted Manual")),A53&amp;"_AZ",IF(AND(D53="Amina",OR(E53="De-Novo Merge",E53="Assisted Merge")),A53&amp;"_SA_AZ",IF(AND(D53="Mashtura",OR(E53="Manual",E53="Assisted Manual")),A53&amp;"_MH",IF(AND(D53="Mashtura",OR(E53="De-Novo Merge",E53="Assisted Merge")),A53&amp;"_SA_MH",IF(AND(D53="Perry",OR(E53="Manual",E53="Assisted Manual")),A53&amp;"_PB",IF(AND(D53="Perry",OR(E53="De-Novo Merge",E53="Assisted Merge")),A53&amp;"_SA_PB",IF(AND(D53="Gina",OR(E53="Manual",E53="Assisted Manual")),A53&amp;"_GB",IF(AND(D53="Gina",OR(E53="De-Novo Merge",E53="Assisted Merge")),A53&amp;"_SA_GB",IF(AND(D53="Cameron",OR(E53="Manual",E53="Assisted Manual")),A53&amp;"_CA",IF(AND(D53="Cameron",OR(E53="De-Novo Merge",E53="Assisted Merge")),A53&amp;"_SA_CA",IF(AND(D53="Bruno",OR(E53="Manual",E53="Assisted Manual")),A53&amp;"_BD",IF(AND(D53="Bruno",OR(E53="De-Novo Merge",E53="Assisted Merge")),A53&amp;"_SA_BD",IF(AND(D53="Daniel",OR(E53="Manual",E53="Assisted Manual")),A53&amp;"_DR",IF(AND(D53="Daniel",OR(E53="De-Novo Merge",E53="Assisted Merge")),A53&amp;"_SA_DR",IF(AND(D53="Monet",OR(E53="Manual",E53="Assisted Manual")),A53&amp;"_MW",IF(AND(D53="Monet",OR(E53="De-Novo Merge",E53="Assisted Merge")),A53&amp;"_SA_MW",""))))))))))))))))</f>
        <v>2017-09-11_G-026_GB</v>
      </c>
      <c r="G53" s="89">
        <v>43019</v>
      </c>
      <c r="H53" s="89">
        <v>43020</v>
      </c>
      <c r="I53" s="68" t="s">
        <v>2471</v>
      </c>
      <c r="J53" s="118">
        <v>43034</v>
      </c>
      <c r="K53" s="87" t="str">
        <f>IF(AND(NOT(OR(G53="",G53="Ø")),H53=""),"In Progress",IF(AND(NOT(OR(H53="Ø",H53="")),NOT(OR(G53="Ø",G53=""))),"Completed",IF(AND(NOT(A53=""),NOT(OR(D53="",D53="???")),G53=""),"Waiting",IF(D53="???","Waiting",""))))</f>
        <v>Completed</v>
      </c>
      <c r="L53" s="116" t="s">
        <v>0</v>
      </c>
      <c r="M53" s="116" t="s">
        <v>0</v>
      </c>
      <c r="N53" s="4"/>
      <c r="O53" s="121" t="s">
        <v>25</v>
      </c>
      <c r="P53" s="116" t="s">
        <v>2660</v>
      </c>
    </row>
    <row r="54" spans="1:16" x14ac:dyDescent="0.25">
      <c r="A54" s="116"/>
      <c r="B54" s="116"/>
      <c r="C54" s="116"/>
      <c r="D54" s="87" t="s">
        <v>161</v>
      </c>
      <c r="E54" s="87" t="s">
        <v>1512</v>
      </c>
      <c r="F54" s="7" t="str">
        <f>IF(AND(D54="Amina",OR(E54="Manual",E54="Assisted Manual")),A53&amp;"_AZ",IF(AND(D54="Amina",OR(E54="De-Novo Merge",E54="Assisted Merge")),A53&amp;"_SA_AZ",IF(AND(D54="Mashtura",OR(E54="Manual",E54="Assisted Manual")),A53&amp;"_MH",IF(AND(D54="Mashtura",OR(E54="De-Novo Merge",E54="Assisted Merge")),A53&amp;"_SA_MH",IF(AND(D54="Perry",OR(E54="Manual",E54="Assisted Manual")),A53&amp;"_PB",IF(AND(D54="Perry",OR(E54="De-Novo Merge",E54="Assisted Merge")),A53&amp;"_SA_PB",IF(AND(D54="Gina",OR(E54="Manual",E54="Assisted Manual")),A53&amp;"_GB",IF(AND(D54="Gina",OR(E54="De-Novo Merge",E54="Assisted Merge")),A53&amp;"_SA_GB",IF(AND(D54="Cameron",OR(E54="Manual",E54="Assisted Manual")),A53&amp;"_CA",IF(AND(D54="Cameron",OR(E54="De-Novo Merge",E54="Assisted Merge")),A53&amp;"_SA_CA",IF(AND(D54="Bruno",OR(E54="Manual",E54="Assisted Manual")),A53&amp;"_BD",IF(AND(D54="Bruno",OR(E54="De-Novo Merge",E54="Assisted Merge")),A53&amp;"_SA_BD",IF(AND(D54="Daniel",OR(E54="Manual",E54="Assisted Manual")),A53&amp;"_DR",IF(AND(D54="Daniel",OR(E54="De-Novo Merge",E54="Assisted Merge")),A53&amp;"_SA_DR",IF(AND(D54="Monet",OR(E54="Manual",E54="Assisted Manual")),A53&amp;"_MW",IF(AND(D54="Monet",OR(E54="De-Novo Merge",E54="Assisted Merge")),A53&amp;"_SA_MW",""))))))))))))))))</f>
        <v>2017-09-11_G-026_BD</v>
      </c>
      <c r="G54" s="89">
        <v>43020</v>
      </c>
      <c r="H54" s="89">
        <v>43021</v>
      </c>
      <c r="I54" s="68" t="s">
        <v>2117</v>
      </c>
      <c r="J54" s="116"/>
      <c r="K54" s="87" t="str">
        <f>IF(AND(NOT(OR(G54="",G54="Ø")),H54=""),"In Progress",IF(AND(NOT(OR(H54="Ø",H54="")),NOT(OR(G54="Ø",G54=""))),"Completed",IF(AND(NOT(A53=""),NOT(OR(D54="",D54="???")),G54=""),"Waiting",IF(D54="???","Waiting",""))))</f>
        <v>Completed</v>
      </c>
      <c r="L54" s="116"/>
      <c r="M54" s="116"/>
      <c r="N54" s="4" t="s">
        <v>2661</v>
      </c>
      <c r="O54" s="121"/>
      <c r="P54" s="116"/>
    </row>
    <row r="55" spans="1:16" x14ac:dyDescent="0.25">
      <c r="A55" s="116" t="s">
        <v>2662</v>
      </c>
      <c r="B55" s="117" t="s">
        <v>2663</v>
      </c>
      <c r="C55" s="116"/>
      <c r="D55" s="87" t="s">
        <v>187</v>
      </c>
      <c r="E55" s="87" t="s">
        <v>24</v>
      </c>
      <c r="F55" s="7" t="str">
        <f>IF(AND(D55="Amina",OR(E55="Manual",E55="Assisted Manual")),A55&amp;"_AZ",IF(AND(D55="Amina",OR(E55="De-Novo Merge",E55="Assisted Merge")),A55&amp;"_SA_AZ",IF(AND(D55="Mashtura",OR(E55="Manual",E55="Assisted Manual")),A55&amp;"_MH",IF(AND(D55="Mashtura",OR(E55="De-Novo Merge",E55="Assisted Merge")),A55&amp;"_SA_MH",IF(AND(D55="Perry",OR(E55="Manual",E55="Assisted Manual")),A55&amp;"_PB",IF(AND(D55="Perry",OR(E55="De-Novo Merge",E55="Assisted Merge")),A55&amp;"_SA_PB",IF(AND(D55="Gina",OR(E55="Manual",E55="Assisted Manual")),A55&amp;"_GB",IF(AND(D55="Gina",OR(E55="De-Novo Merge",E55="Assisted Merge")),A55&amp;"_SA_GB",IF(AND(D55="Cameron",OR(E55="Manual",E55="Assisted Manual")),A55&amp;"_CA",IF(AND(D55="Cameron",OR(E55="De-Novo Merge",E55="Assisted Merge")),A55&amp;"_SA_CA",IF(AND(D55="Bruno",OR(E55="Manual",E55="Assisted Manual")),A55&amp;"_BD",IF(AND(D55="Bruno",OR(E55="De-Novo Merge",E55="Assisted Merge")),A55&amp;"_SA_BD",IF(AND(D55="Daniel",OR(E55="Manual",E55="Assisted Manual")),A55&amp;"_DR",IF(AND(D55="Daniel",OR(E55="De-Novo Merge",E55="Assisted Merge")),A55&amp;"_SA_DR",IF(AND(D55="Monet",OR(E55="Manual",E55="Assisted Manual")),A55&amp;"_MW",IF(AND(D55="Monet",OR(E55="De-Novo Merge",E55="Assisted Merge")),A55&amp;"_SA_MW",""))))))))))))))))</f>
        <v>2017-09-11_G-027_MW</v>
      </c>
      <c r="G55" s="89">
        <v>43020</v>
      </c>
      <c r="H55" s="89" t="s">
        <v>51</v>
      </c>
      <c r="I55" s="68"/>
      <c r="J55" s="116" t="str">
        <f>IF(AND(NOT(OR(H55="",H55="Ø")),NOT(OR(H56="",H56="Ø"))),"Needs to be Split","")</f>
        <v/>
      </c>
      <c r="K55" s="87" t="s">
        <v>2</v>
      </c>
      <c r="L55" s="116" t="s">
        <v>2</v>
      </c>
      <c r="M55" s="116" t="str">
        <f>IF(OR(L55="Untraceable",L55="Incomplete"),"Ignore",IF(OR(L55="Incomplete",L55="Completed"),"Waiting",IF(OR(L55="Waiting",L55="In Progress",L55="Review",L55="Other"),"HOLD","")))</f>
        <v>Ignore</v>
      </c>
      <c r="N55" s="4"/>
      <c r="O55" s="121" t="str">
        <f>IF(OR(L55="Untraceable",L55="Incomplete"),"No",IF(L55="Completed","In Progress",""))</f>
        <v>No</v>
      </c>
      <c r="P55" s="116"/>
    </row>
    <row r="56" spans="1:16" x14ac:dyDescent="0.25">
      <c r="A56" s="116"/>
      <c r="B56" s="116"/>
      <c r="C56" s="116"/>
      <c r="D56" s="87"/>
      <c r="E56" s="87"/>
      <c r="F56" s="7" t="str">
        <f>IF(AND(D56="Amina",OR(E56="Manual",E56="Assisted Manual")),A55&amp;"_AZ",IF(AND(D56="Amina",OR(E56="De-Novo Merge",E56="Assisted Merge")),A55&amp;"_SA_AZ",IF(AND(D56="Mashtura",OR(E56="Manual",E56="Assisted Manual")),A55&amp;"_MH",IF(AND(D56="Mashtura",OR(E56="De-Novo Merge",E56="Assisted Merge")),A55&amp;"_SA_MH",IF(AND(D56="Perry",OR(E56="Manual",E56="Assisted Manual")),A55&amp;"_PB",IF(AND(D56="Perry",OR(E56="De-Novo Merge",E56="Assisted Merge")),A55&amp;"_SA_PB",IF(AND(D56="Gina",OR(E56="Manual",E56="Assisted Manual")),A55&amp;"_GB",IF(AND(D56="Gina",OR(E56="De-Novo Merge",E56="Assisted Merge")),A55&amp;"_SA_GB",IF(AND(D56="Cameron",OR(E56="Manual",E56="Assisted Manual")),A55&amp;"_CA",IF(AND(D56="Cameron",OR(E56="De-Novo Merge",E56="Assisted Merge")),A55&amp;"_SA_CA",IF(AND(D56="Bruno",OR(E56="Manual",E56="Assisted Manual")),A55&amp;"_BD",IF(AND(D56="Bruno",OR(E56="De-Novo Merge",E56="Assisted Merge")),A55&amp;"_SA_BD",IF(AND(D56="Daniel",OR(E56="Manual",E56="Assisted Manual")),A55&amp;"_DR",IF(AND(D56="Daniel",OR(E56="De-Novo Merge",E56="Assisted Merge")),A55&amp;"_SA_DR",IF(AND(D56="Monet",OR(E56="Manual",E56="Assisted Manual")),A55&amp;"_MW",IF(AND(D56="Monet",OR(E56="De-Novo Merge",E56="Assisted Merge")),A55&amp;"_SA_MW",""))))))))))))))))</f>
        <v/>
      </c>
      <c r="G56" s="89"/>
      <c r="H56" s="89"/>
      <c r="I56" s="68"/>
      <c r="J56" s="116"/>
      <c r="K56" s="87"/>
      <c r="L56" s="116"/>
      <c r="M56" s="116"/>
      <c r="N56" s="4"/>
      <c r="O56" s="121"/>
      <c r="P56" s="116"/>
    </row>
    <row r="57" spans="1:16" x14ac:dyDescent="0.25">
      <c r="A57" s="116" t="s">
        <v>2664</v>
      </c>
      <c r="B57" s="117" t="s">
        <v>2665</v>
      </c>
      <c r="C57" s="116"/>
      <c r="D57" s="87" t="s">
        <v>161</v>
      </c>
      <c r="E57" s="87" t="s">
        <v>24</v>
      </c>
      <c r="F57" s="7" t="str">
        <f>IF(AND(D57="Amina",OR(E57="Manual",E57="Assisted Manual")),A57&amp;"_AZ",IF(AND(D57="Amina",OR(E57="De-Novo Merge",E57="Assisted Merge")),A57&amp;"_SA_AZ",IF(AND(D57="Mashtura",OR(E57="Manual",E57="Assisted Manual")),A57&amp;"_MH",IF(AND(D57="Mashtura",OR(E57="De-Novo Merge",E57="Assisted Merge")),A57&amp;"_SA_MH",IF(AND(D57="Perry",OR(E57="Manual",E57="Assisted Manual")),A57&amp;"_PB",IF(AND(D57="Perry",OR(E57="De-Novo Merge",E57="Assisted Merge")),A57&amp;"_SA_PB",IF(AND(D57="Gina",OR(E57="Manual",E57="Assisted Manual")),A57&amp;"_GB",IF(AND(D57="Gina",OR(E57="De-Novo Merge",E57="Assisted Merge")),A57&amp;"_SA_GB",IF(AND(D57="Cameron",OR(E57="Manual",E57="Assisted Manual")),A57&amp;"_CA",IF(AND(D57="Cameron",OR(E57="De-Novo Merge",E57="Assisted Merge")),A57&amp;"_SA_CA",IF(AND(D57="Bruno",OR(E57="Manual",E57="Assisted Manual")),A57&amp;"_BD",IF(AND(D57="Bruno",OR(E57="De-Novo Merge",E57="Assisted Merge")),A57&amp;"_SA_BD",IF(AND(D57="Daniel",OR(E57="Manual",E57="Assisted Manual")),A57&amp;"_DR",IF(AND(D57="Daniel",OR(E57="De-Novo Merge",E57="Assisted Merge")),A57&amp;"_SA_DR",IF(AND(D57="Monet",OR(E57="Manual",E57="Assisted Manual")),A57&amp;"_MW",IF(AND(D57="Monet",OR(E57="De-Novo Merge",E57="Assisted Merge")),A57&amp;"_SA_MW",""))))))))))))))))</f>
        <v>2017-09-11_G-028_BD</v>
      </c>
      <c r="G57" s="89">
        <v>43020</v>
      </c>
      <c r="H57" s="89"/>
      <c r="I57" s="68" t="s">
        <v>2439</v>
      </c>
      <c r="J57" s="116" t="str">
        <f>IF(AND(NOT(OR(H57="",H57="Ø")),NOT(OR(H58="",H58="Ø"))),"Needs to be Split","")</f>
        <v/>
      </c>
      <c r="K57" s="87" t="s">
        <v>2</v>
      </c>
      <c r="L57" s="116" t="s">
        <v>2</v>
      </c>
      <c r="M57" s="116" t="str">
        <f>IF(OR(L57="Untraceable",L57="Incomplete"),"Ignore",IF(OR(L57="Incomplete",L57="Completed"),"Waiting",IF(OR(L57="Waiting",L57="In Progress",L57="Review",L57="Other"),"HOLD","")))</f>
        <v>Ignore</v>
      </c>
      <c r="N57" s="4" t="s">
        <v>2666</v>
      </c>
      <c r="O57" s="121" t="str">
        <f>IF(OR(L57="Untraceable",L57="Incomplete"),"No",IF(L57="Completed","In Progress",""))</f>
        <v>No</v>
      </c>
      <c r="P57" s="116"/>
    </row>
    <row r="58" spans="1:16" x14ac:dyDescent="0.25">
      <c r="A58" s="116"/>
      <c r="B58" s="116"/>
      <c r="C58" s="116"/>
      <c r="D58" s="87"/>
      <c r="E58" s="87"/>
      <c r="F58" s="7" t="str">
        <f>IF(AND(D58="Amina",OR(E58="Manual",E58="Assisted Manual")),A57&amp;"_AZ",IF(AND(D58="Amina",OR(E58="De-Novo Merge",E58="Assisted Merge")),A57&amp;"_SA_AZ",IF(AND(D58="Mashtura",OR(E58="Manual",E58="Assisted Manual")),A57&amp;"_MH",IF(AND(D58="Mashtura",OR(E58="De-Novo Merge",E58="Assisted Merge")),A57&amp;"_SA_MH",IF(AND(D58="Perry",OR(E58="Manual",E58="Assisted Manual")),A57&amp;"_PB",IF(AND(D58="Perry",OR(E58="De-Novo Merge",E58="Assisted Merge")),A57&amp;"_SA_PB",IF(AND(D58="Gina",OR(E58="Manual",E58="Assisted Manual")),A57&amp;"_GB",IF(AND(D58="Gina",OR(E58="De-Novo Merge",E58="Assisted Merge")),A57&amp;"_SA_GB",IF(AND(D58="Cameron",OR(E58="Manual",E58="Assisted Manual")),A57&amp;"_CA",IF(AND(D58="Cameron",OR(E58="De-Novo Merge",E58="Assisted Merge")),A57&amp;"_SA_CA",IF(AND(D58="Bruno",OR(E58="Manual",E58="Assisted Manual")),A57&amp;"_BD",IF(AND(D58="Bruno",OR(E58="De-Novo Merge",E58="Assisted Merge")),A57&amp;"_SA_BD",IF(AND(D58="Daniel",OR(E58="Manual",E58="Assisted Manual")),A57&amp;"_DR",IF(AND(D58="Daniel",OR(E58="De-Novo Merge",E58="Assisted Merge")),A57&amp;"_SA_DR",IF(AND(D58="Monet",OR(E58="Manual",E58="Assisted Manual")),A57&amp;"_MW",IF(AND(D58="Monet",OR(E58="De-Novo Merge",E58="Assisted Merge")),A57&amp;"_SA_MW",""))))))))))))))))</f>
        <v/>
      </c>
      <c r="G58" s="89"/>
      <c r="H58" s="89"/>
      <c r="I58" s="68"/>
      <c r="J58" s="116"/>
      <c r="K58" s="87"/>
      <c r="L58" s="116"/>
      <c r="M58" s="116"/>
      <c r="N58" s="4"/>
      <c r="O58" s="121"/>
      <c r="P58" s="116"/>
    </row>
    <row r="59" spans="1:16" x14ac:dyDescent="0.25">
      <c r="A59" s="116" t="s">
        <v>2667</v>
      </c>
      <c r="B59" s="117" t="s">
        <v>2668</v>
      </c>
      <c r="C59" s="116" t="s">
        <v>2669</v>
      </c>
      <c r="D59" s="87" t="s">
        <v>161</v>
      </c>
      <c r="E59" s="87" t="s">
        <v>24</v>
      </c>
      <c r="F59" s="7" t="str">
        <f>IF(AND(D59="Amina",OR(E59="Manual",E59="Assisted Manual")),A59&amp;"_AZ",IF(AND(D59="Amina",OR(E59="De-Novo Merge",E59="Assisted Merge")),A59&amp;"_SA_AZ",IF(AND(D59="Mashtura",OR(E59="Manual",E59="Assisted Manual")),A59&amp;"_MH",IF(AND(D59="Mashtura",OR(E59="De-Novo Merge",E59="Assisted Merge")),A59&amp;"_SA_MH",IF(AND(D59="Perry",OR(E59="Manual",E59="Assisted Manual")),A59&amp;"_PB",IF(AND(D59="Perry",OR(E59="De-Novo Merge",E59="Assisted Merge")),A59&amp;"_SA_PB",IF(AND(D59="Gina",OR(E59="Manual",E59="Assisted Manual")),A59&amp;"_GB",IF(AND(D59="Gina",OR(E59="De-Novo Merge",E59="Assisted Merge")),A59&amp;"_SA_GB",IF(AND(D59="Cameron",OR(E59="Manual",E59="Assisted Manual")),A59&amp;"_CA",IF(AND(D59="Cameron",OR(E59="De-Novo Merge",E59="Assisted Merge")),A59&amp;"_SA_CA",IF(AND(D59="Bruno",OR(E59="Manual",E59="Assisted Manual")),A59&amp;"_BD",IF(AND(D59="Bruno",OR(E59="De-Novo Merge",E59="Assisted Merge")),A59&amp;"_SA_BD",IF(AND(D59="Daniel",OR(E59="Manual",E59="Assisted Manual")),A59&amp;"_DR",IF(AND(D59="Daniel",OR(E59="De-Novo Merge",E59="Assisted Merge")),A59&amp;"_SA_DR",IF(AND(D59="Monet",OR(E59="Manual",E59="Assisted Manual")),A59&amp;"_MW",IF(AND(D59="Monet",OR(E59="De-Novo Merge",E59="Assisted Merge")),A59&amp;"_SA_MW",""))))))))))))))))</f>
        <v>2017-09-11_G-029_BD</v>
      </c>
      <c r="G59" s="89">
        <v>43020</v>
      </c>
      <c r="H59" s="89" t="s">
        <v>51</v>
      </c>
      <c r="I59" s="68" t="s">
        <v>2670</v>
      </c>
      <c r="J59" s="116" t="str">
        <f>IF(AND(NOT(OR(H59="",H59="Ø")),NOT(OR(H60="",H60="Ø"))),"Needs to be Split","")</f>
        <v/>
      </c>
      <c r="K59" s="87" t="s">
        <v>2</v>
      </c>
      <c r="L59" s="116" t="s">
        <v>2</v>
      </c>
      <c r="M59" s="116" t="str">
        <f>IF(OR(L59="Untraceable",L59="Incomplete"),"Ignore",IF(OR(L59="Incomplete",L59="Completed"),"Waiting",IF(OR(L59="Waiting",L59="In Progress",L59="Review",L59="Other"),"HOLD","")))</f>
        <v>Ignore</v>
      </c>
      <c r="N59" s="4" t="s">
        <v>2671</v>
      </c>
      <c r="O59" s="121" t="str">
        <f>IF(OR(L59="Untraceable",L59="Incomplete"),"No",IF(L59="Completed","In Progress",""))</f>
        <v>No</v>
      </c>
      <c r="P59" s="116"/>
    </row>
    <row r="60" spans="1:16" x14ac:dyDescent="0.25">
      <c r="A60" s="116"/>
      <c r="B60" s="116"/>
      <c r="C60" s="116"/>
      <c r="D60" s="87"/>
      <c r="E60" s="87"/>
      <c r="F60" s="7" t="str">
        <f>IF(AND(D60="Amina",OR(E60="Manual",E60="Assisted Manual")),A59&amp;"_AZ",IF(AND(D60="Amina",OR(E60="De-Novo Merge",E60="Assisted Merge")),A59&amp;"_SA_AZ",IF(AND(D60="Mashtura",OR(E60="Manual",E60="Assisted Manual")),A59&amp;"_MH",IF(AND(D60="Mashtura",OR(E60="De-Novo Merge",E60="Assisted Merge")),A59&amp;"_SA_MH",IF(AND(D60="Perry",OR(E60="Manual",E60="Assisted Manual")),A59&amp;"_PB",IF(AND(D60="Perry",OR(E60="De-Novo Merge",E60="Assisted Merge")),A59&amp;"_SA_PB",IF(AND(D60="Gina",OR(E60="Manual",E60="Assisted Manual")),A59&amp;"_GB",IF(AND(D60="Gina",OR(E60="De-Novo Merge",E60="Assisted Merge")),A59&amp;"_SA_GB",IF(AND(D60="Cameron",OR(E60="Manual",E60="Assisted Manual")),A59&amp;"_CA",IF(AND(D60="Cameron",OR(E60="De-Novo Merge",E60="Assisted Merge")),A59&amp;"_SA_CA",IF(AND(D60="Bruno",OR(E60="Manual",E60="Assisted Manual")),A59&amp;"_BD",IF(AND(D60="Bruno",OR(E60="De-Novo Merge",E60="Assisted Merge")),A59&amp;"_SA_BD",IF(AND(D60="Daniel",OR(E60="Manual",E60="Assisted Manual")),A59&amp;"_DR",IF(AND(D60="Daniel",OR(E60="De-Novo Merge",E60="Assisted Merge")),A59&amp;"_SA_DR",IF(AND(D60="Monet",OR(E60="Manual",E60="Assisted Manual")),A59&amp;"_MW",IF(AND(D60="Monet",OR(E60="De-Novo Merge",E60="Assisted Merge")),A59&amp;"_SA_MW",""))))))))))))))))</f>
        <v/>
      </c>
      <c r="G60" s="89"/>
      <c r="H60" s="89"/>
      <c r="I60" s="68"/>
      <c r="J60" s="116"/>
      <c r="K60" s="87"/>
      <c r="L60" s="116"/>
      <c r="M60" s="116"/>
      <c r="N60" s="4"/>
      <c r="O60" s="121"/>
      <c r="P60" s="116"/>
    </row>
    <row r="61" spans="1:16" x14ac:dyDescent="0.25">
      <c r="A61" s="116" t="s">
        <v>2672</v>
      </c>
      <c r="B61" s="117" t="s">
        <v>2673</v>
      </c>
      <c r="C61" s="116"/>
      <c r="D61" s="87" t="s">
        <v>187</v>
      </c>
      <c r="E61" s="87" t="s">
        <v>24</v>
      </c>
      <c r="F61" s="7" t="str">
        <f>IF(AND(D61="Amina",OR(E61="Manual",E61="Assisted Manual")),A61&amp;"_AZ",IF(AND(D61="Amina",OR(E61="De-Novo Merge",E61="Assisted Merge")),A61&amp;"_SA_AZ",IF(AND(D61="Mashtura",OR(E61="Manual",E61="Assisted Manual")),A61&amp;"_MH",IF(AND(D61="Mashtura",OR(E61="De-Novo Merge",E61="Assisted Merge")),A61&amp;"_SA_MH",IF(AND(D61="Perry",OR(E61="Manual",E61="Assisted Manual")),A61&amp;"_PB",IF(AND(D61="Perry",OR(E61="De-Novo Merge",E61="Assisted Merge")),A61&amp;"_SA_PB",IF(AND(D61="Gina",OR(E61="Manual",E61="Assisted Manual")),A61&amp;"_GB",IF(AND(D61="Gina",OR(E61="De-Novo Merge",E61="Assisted Merge")),A61&amp;"_SA_GB",IF(AND(D61="Cameron",OR(E61="Manual",E61="Assisted Manual")),A61&amp;"_CA",IF(AND(D61="Cameron",OR(E61="De-Novo Merge",E61="Assisted Merge")),A61&amp;"_SA_CA",IF(AND(D61="Bruno",OR(E61="Manual",E61="Assisted Manual")),A61&amp;"_BD",IF(AND(D61="Bruno",OR(E61="De-Novo Merge",E61="Assisted Merge")),A61&amp;"_SA_BD",IF(AND(D61="Daniel",OR(E61="Manual",E61="Assisted Manual")),A61&amp;"_DR",IF(AND(D61="Daniel",OR(E61="De-Novo Merge",E61="Assisted Merge")),A61&amp;"_SA_DR",IF(AND(D61="Monet",OR(E61="Manual",E61="Assisted Manual")),A61&amp;"_MW",IF(AND(D61="Monet",OR(E61="De-Novo Merge",E61="Assisted Merge")),A61&amp;"_SA_MW",""))))))))))))))))</f>
        <v>2017-09-11_G-030_MW</v>
      </c>
      <c r="G61" s="89">
        <v>43020</v>
      </c>
      <c r="H61" s="89">
        <v>43021</v>
      </c>
      <c r="I61" s="68"/>
      <c r="J61" s="118">
        <v>43046</v>
      </c>
      <c r="K61" s="87" t="str">
        <f>IF(AND(NOT(OR(G61="",G61="Ø")),H61=""),"In Progress",IF(AND(NOT(OR(H61="Ø",H61="")),NOT(OR(G61="Ø",G61=""))),"Completed",IF(AND(NOT(A61=""),NOT(OR(D61="",D61="???")),G61=""),"Waiting",IF(D61="???","Waiting",""))))</f>
        <v>Completed</v>
      </c>
      <c r="L61" s="116" t="str">
        <f>IF(AND(NOT(OR(H61="Ø",H61="")),J61="Split"),"In Progress",IF(AND(NOT(OR(H61="Ø",H61="")),J61="Needs to be Split"),"Waiting",IF(AND(K61="Review",K62="Review"),"Review",IF(OR(AND(K61="Review",K62="Incomplete"),AND(K61="Incomplete",K62="Review")),"Review",IF(OR(AND(K61="Untraceable",K62="Review"),AND(K61="Review",K62="Untraceable")),"Review",IF(OR(AND(K61="Review",K62="Completed"),AND(K61="Completed",K62="Review")),"Review",IF(OR(AND(K61="Other",K62="Review"),AND(K61="Review",K62="Other")),"Review",IF(OR(AND(K61="Other",K62="Incomplete"),AND(K61="Incomplete",K62="Other")),"Review",IF(OR(AND(K61="Other",K62="Untraceable"),AND(K61="Untraceable",K62="Other")),"Review",IF(OR(AND(K61="Other",K62="Completed"),AND(K61="Completed",K62="Other")),"Review",IF(AND(K61="Waiting",K62="Waiting"),"Waiting",IF(OR(AND(K61="Review",K62="Waiting"),AND(K61="Waiting",K62="Review")),"Waiting",IF(OR(AND(K61="Other",K62="Waiting"),AND(K61="Waiting",K62="Other")),"Waiting",IF(OR(AND(K61="Incomplete",K62="Waiting"),AND(K61="Waiting",K62="Incomplete")),"Waiting",IF(OR(AND(K61="Completed",K62="Waiting"),AND(K61="Waiting",K62="Completed")),"Waiting",IF(OR(K61="In Progress",K62="In Progress"),"In Progress",IF(OR(AND(K61="Completed",K62="Untraceable"),AND(K61="Untraceable",K62="Completed")),"Review",IF(OR(AND(K61="Completed",K62="Incomplete"),AND(K61="Incomplete",K62="Completed")),"Review",IF(OR(AND(K61="Incomplete",K62="Untraceable"),AND(K61="Untraceable",K62="Incomplete")),"Untraceable",IF(AND(NOT(OR(H61="Ø",H61="")),NOT(OR(H62="Ø",H62="")),J61=""),"In Progress",IF(AND(K61="Untraceable",K62="Untraceable"),"Untraceable",IF(AND(NOT(OR(H61="Ø",H61="")),NOT(OR(H62="Ø",H62="")),NOT(OR(J61="Ø",J61="",J61="Split",J61="Needs to be Split"))),"Completed",IF(AND(K61="Incomplete",K62="Incomplete"),"Incomplete",IF(AND(K61="Other",K62="Other"),"Review",IF(AND(K61="Untraceable",K62=""),"Untraceable","")))))))))))))))))))))))))</f>
        <v>Completed</v>
      </c>
      <c r="M61" s="116" t="s">
        <v>0</v>
      </c>
      <c r="N61" s="4"/>
      <c r="O61" s="121" t="s">
        <v>25</v>
      </c>
      <c r="P61" s="116" t="s">
        <v>2674</v>
      </c>
    </row>
    <row r="62" spans="1:16" x14ac:dyDescent="0.25">
      <c r="A62" s="116"/>
      <c r="B62" s="116"/>
      <c r="C62" s="116"/>
      <c r="D62" s="87" t="s">
        <v>161</v>
      </c>
      <c r="E62" s="87" t="s">
        <v>1512</v>
      </c>
      <c r="F62" s="7" t="str">
        <f>IF(AND(D62="Amina",OR(E62="Manual",E62="Assisted Manual")),A61&amp;"_AZ",IF(AND(D62="Amina",OR(E62="De-Novo Merge",E62="Assisted Merge")),A61&amp;"_SA_AZ",IF(AND(D62="Mashtura",OR(E62="Manual",E62="Assisted Manual")),A61&amp;"_MH",IF(AND(D62="Mashtura",OR(E62="De-Novo Merge",E62="Assisted Merge")),A61&amp;"_SA_MH",IF(AND(D62="Perry",OR(E62="Manual",E62="Assisted Manual")),A61&amp;"_PB",IF(AND(D62="Perry",OR(E62="De-Novo Merge",E62="Assisted Merge")),A61&amp;"_SA_PB",IF(AND(D62="Gina",OR(E62="Manual",E62="Assisted Manual")),A61&amp;"_GB",IF(AND(D62="Gina",OR(E62="De-Novo Merge",E62="Assisted Merge")),A61&amp;"_SA_GB",IF(AND(D62="Cameron",OR(E62="Manual",E62="Assisted Manual")),A61&amp;"_CA",IF(AND(D62="Cameron",OR(E62="De-Novo Merge",E62="Assisted Merge")),A61&amp;"_SA_CA",IF(AND(D62="Bruno",OR(E62="Manual",E62="Assisted Manual")),A61&amp;"_BD",IF(AND(D62="Bruno",OR(E62="De-Novo Merge",E62="Assisted Merge")),A61&amp;"_SA_BD",IF(AND(D62="Daniel",OR(E62="Manual",E62="Assisted Manual")),A61&amp;"_DR",IF(AND(D62="Daniel",OR(E62="De-Novo Merge",E62="Assisted Merge")),A61&amp;"_SA_DR",IF(AND(D62="Monet",OR(E62="Manual",E62="Assisted Manual")),A61&amp;"_MW",IF(AND(D62="Monet",OR(E62="De-Novo Merge",E62="Assisted Merge")),A61&amp;"_SA_MW",""))))))))))))))))</f>
        <v>2017-09-11_G-030_BD</v>
      </c>
      <c r="G62" s="89">
        <v>43020</v>
      </c>
      <c r="H62" s="89">
        <v>43021</v>
      </c>
      <c r="I62" s="69" t="s">
        <v>2655</v>
      </c>
      <c r="J62" s="116"/>
      <c r="K62" s="87" t="str">
        <f>IF(AND(NOT(OR(G62="",G62="Ø")),H62=""),"In Progress",IF(AND(NOT(OR(H62="Ø",H62="")),NOT(OR(G62="Ø",G62=""))),"Completed",IF(AND(NOT(A61=""),NOT(OR(D62="",D62="???")),G62=""),"Waiting",IF(D62="???","Waiting",""))))</f>
        <v>Completed</v>
      </c>
      <c r="L62" s="116"/>
      <c r="M62" s="116"/>
      <c r="N62" s="4"/>
      <c r="O62" s="121"/>
      <c r="P62" s="116"/>
    </row>
    <row r="63" spans="1:16" x14ac:dyDescent="0.25">
      <c r="A63" s="116" t="s">
        <v>2675</v>
      </c>
      <c r="B63" s="117" t="s">
        <v>2676</v>
      </c>
      <c r="C63" s="116"/>
      <c r="D63" s="87" t="s">
        <v>32</v>
      </c>
      <c r="E63" s="87" t="s">
        <v>24</v>
      </c>
      <c r="F63" s="7" t="str">
        <f>IF(AND(D63="Amina",OR(E63="Manual",E63="Assisted Manual")),A63&amp;"_AZ",IF(AND(D63="Amina",OR(E63="De-Novo Merge",E63="Assisted Merge")),A63&amp;"_SA_AZ",IF(AND(D63="Mashtura",OR(E63="Manual",E63="Assisted Manual")),A63&amp;"_MH",IF(AND(D63="Mashtura",OR(E63="De-Novo Merge",E63="Assisted Merge")),A63&amp;"_SA_MH",IF(AND(D63="Perry",OR(E63="Manual",E63="Assisted Manual")),A63&amp;"_PB",IF(AND(D63="Perry",OR(E63="De-Novo Merge",E63="Assisted Merge")),A63&amp;"_SA_PB",IF(AND(D63="Gina",OR(E63="Manual",E63="Assisted Manual")),A63&amp;"_GB",IF(AND(D63="Gina",OR(E63="De-Novo Merge",E63="Assisted Merge")),A63&amp;"_SA_GB",IF(AND(D63="Cameron",OR(E63="Manual",E63="Assisted Manual")),A63&amp;"_CA",IF(AND(D63="Cameron",OR(E63="De-Novo Merge",E63="Assisted Merge")),A63&amp;"_SA_CA",IF(AND(D63="Bruno",OR(E63="Manual",E63="Assisted Manual")),A63&amp;"_BD",IF(AND(D63="Bruno",OR(E63="De-Novo Merge",E63="Assisted Merge")),A63&amp;"_SA_BD",IF(AND(D63="Daniel",OR(E63="Manual",E63="Assisted Manual")),A63&amp;"_DR",IF(AND(D63="Daniel",OR(E63="De-Novo Merge",E63="Assisted Merge")),A63&amp;"_SA_DR",IF(AND(D63="Monet",OR(E63="Manual",E63="Assisted Manual")),A63&amp;"_MW",IF(AND(D63="Monet",OR(E63="De-Novo Merge",E63="Assisted Merge")),A63&amp;"_SA_MW",""))))))))))))))))</f>
        <v>2017-09-11_G-031_AZ</v>
      </c>
      <c r="G63" s="89">
        <v>43021</v>
      </c>
      <c r="H63" s="89">
        <v>43021</v>
      </c>
      <c r="I63" s="68"/>
      <c r="J63" s="118">
        <v>43053</v>
      </c>
      <c r="K63" s="87" t="str">
        <f>IF(AND(NOT(OR(G63="",G63="Ø")),H63=""),"In Progress",IF(AND(NOT(OR(H63="Ø",H63="")),NOT(OR(G63="Ø",G63=""))),"Completed",IF(AND(NOT(A63=""),NOT(OR(D63="",D63="???")),G63=""),"Waiting",IF(D63="???","Waiting",""))))</f>
        <v>Completed</v>
      </c>
      <c r="L63" s="116" t="str">
        <f>IF(AND(NOT(OR(H63="Ø",H63="")),J63="Split"),"In Progress",IF(AND(NOT(OR(H63="Ø",H63="")),J63="Needs to be Split"),"Waiting",IF(AND(K63="Review",K64="Review"),"Review",IF(OR(AND(K63="Review",K64="Incomplete"),AND(K63="Incomplete",K64="Review")),"Review",IF(OR(AND(K63="Untraceable",K64="Review"),AND(K63="Review",K64="Untraceable")),"Review",IF(OR(AND(K63="Review",K64="Completed"),AND(K63="Completed",K64="Review")),"Review",IF(OR(AND(K63="Other",K64="Review"),AND(K63="Review",K64="Other")),"Review",IF(OR(AND(K63="Other",K64="Incomplete"),AND(K63="Incomplete",K64="Other")),"Review",IF(OR(AND(K63="Other",K64="Untraceable"),AND(K63="Untraceable",K64="Other")),"Review",IF(OR(AND(K63="Other",K64="Completed"),AND(K63="Completed",K64="Other")),"Review",IF(AND(K63="Waiting",K64="Waiting"),"Waiting",IF(OR(AND(K63="Review",K64="Waiting"),AND(K63="Waiting",K64="Review")),"Waiting",IF(OR(AND(K63="Other",K64="Waiting"),AND(K63="Waiting",K64="Other")),"Waiting",IF(OR(AND(K63="Incomplete",K64="Waiting"),AND(K63="Waiting",K64="Incomplete")),"Waiting",IF(OR(AND(K63="Completed",K64="Waiting"),AND(K63="Waiting",K64="Completed")),"Waiting",IF(OR(K63="In Progress",K64="In Progress"),"In Progress",IF(OR(AND(K63="Completed",K64="Untraceable"),AND(K63="Untraceable",K64="Completed")),"Review",IF(OR(AND(K63="Completed",K64="Incomplete"),AND(K63="Incomplete",K64="Completed")),"Review",IF(OR(AND(K63="Incomplete",K64="Untraceable"),AND(K63="Untraceable",K64="Incomplete")),"Untraceable",IF(AND(NOT(OR(H63="Ø",H63="")),NOT(OR(H64="Ø",H64="")),J63=""),"In Progress",IF(AND(K63="Untraceable",K64="Untraceable"),"Untraceable",IF(AND(NOT(OR(H63="Ø",H63="")),NOT(OR(H64="Ø",H64="")),NOT(OR(J63="Ø",J63="",J63="Split",J63="Needs to be Split"))),"Completed",IF(AND(K63="Incomplete",K64="Incomplete"),"Incomplete",IF(AND(K63="Other",K64="Other"),"Review",IF(AND(K63="Untraceable",K64=""),"Untraceable","")))))))))))))))))))))))))</f>
        <v>Completed</v>
      </c>
      <c r="M63" s="116" t="s">
        <v>0</v>
      </c>
      <c r="N63" s="4"/>
      <c r="O63" s="121" t="s">
        <v>25</v>
      </c>
      <c r="P63" s="116" t="s">
        <v>2677</v>
      </c>
    </row>
    <row r="64" spans="1:16" x14ac:dyDescent="0.25">
      <c r="A64" s="116"/>
      <c r="B64" s="116"/>
      <c r="C64" s="116"/>
      <c r="D64" s="87" t="s">
        <v>187</v>
      </c>
      <c r="E64" s="87" t="s">
        <v>24</v>
      </c>
      <c r="F64" s="7" t="str">
        <f>IF(AND(D64="Amina",OR(E64="Manual",E64="Assisted Manual")),A63&amp;"_AZ",IF(AND(D64="Amina",OR(E64="De-Novo Merge",E64="Assisted Merge")),A63&amp;"_SA_AZ",IF(AND(D64="Mashtura",OR(E64="Manual",E64="Assisted Manual")),A63&amp;"_MH",IF(AND(D64="Mashtura",OR(E64="De-Novo Merge",E64="Assisted Merge")),A63&amp;"_SA_MH",IF(AND(D64="Perry",OR(E64="Manual",E64="Assisted Manual")),A63&amp;"_PB",IF(AND(D64="Perry",OR(E64="De-Novo Merge",E64="Assisted Merge")),A63&amp;"_SA_PB",IF(AND(D64="Gina",OR(E64="Manual",E64="Assisted Manual")),A63&amp;"_GB",IF(AND(D64="Gina",OR(E64="De-Novo Merge",E64="Assisted Merge")),A63&amp;"_SA_GB",IF(AND(D64="Cameron",OR(E64="Manual",E64="Assisted Manual")),A63&amp;"_CA",IF(AND(D64="Cameron",OR(E64="De-Novo Merge",E64="Assisted Merge")),A63&amp;"_SA_CA",IF(AND(D64="Bruno",OR(E64="Manual",E64="Assisted Manual")),A63&amp;"_BD",IF(AND(D64="Bruno",OR(E64="De-Novo Merge",E64="Assisted Merge")),A63&amp;"_SA_BD",IF(AND(D64="Daniel",OR(E64="Manual",E64="Assisted Manual")),A63&amp;"_DR",IF(AND(D64="Daniel",OR(E64="De-Novo Merge",E64="Assisted Merge")),A63&amp;"_SA_DR",IF(AND(D64="Monet",OR(E64="Manual",E64="Assisted Manual")),A63&amp;"_MW",IF(AND(D64="Monet",OR(E64="De-Novo Merge",E64="Assisted Merge")),A63&amp;"_SA_MW",""))))))))))))))))</f>
        <v>2017-09-11_G-031_MW</v>
      </c>
      <c r="G64" s="89">
        <v>43021</v>
      </c>
      <c r="H64" s="89">
        <v>43024</v>
      </c>
      <c r="I64" s="68"/>
      <c r="J64" s="116"/>
      <c r="K64" s="87" t="str">
        <f>IF(AND(NOT(OR(G64="",G64="Ø")),H64=""),"In Progress",IF(AND(NOT(OR(H64="Ø",H64="")),NOT(OR(G64="Ø",G64=""))),"Completed",IF(AND(NOT(A63=""),NOT(OR(D64="",D64="???")),G64=""),"Waiting",IF(D64="???","Waiting",""))))</f>
        <v>Completed</v>
      </c>
      <c r="L64" s="116"/>
      <c r="M64" s="116"/>
      <c r="N64" s="4"/>
      <c r="O64" s="121"/>
      <c r="P64" s="116"/>
    </row>
    <row r="65" spans="1:16" x14ac:dyDescent="0.25">
      <c r="A65" s="116" t="s">
        <v>2678</v>
      </c>
      <c r="B65" s="117" t="s">
        <v>2679</v>
      </c>
      <c r="C65" s="116"/>
      <c r="D65" s="87" t="s">
        <v>187</v>
      </c>
      <c r="E65" s="87" t="s">
        <v>24</v>
      </c>
      <c r="F65" s="7" t="str">
        <f>IF(AND(D65="Amina",OR(E65="Manual",E65="Assisted Manual")),A65&amp;"_AZ",IF(AND(D65="Amina",OR(E65="De-Novo Merge",E65="Assisted Merge")),A65&amp;"_SA_AZ",IF(AND(D65="Mashtura",OR(E65="Manual",E65="Assisted Manual")),A65&amp;"_MH",IF(AND(D65="Mashtura",OR(E65="De-Novo Merge",E65="Assisted Merge")),A65&amp;"_SA_MH",IF(AND(D65="Perry",OR(E65="Manual",E65="Assisted Manual")),A65&amp;"_PB",IF(AND(D65="Perry",OR(E65="De-Novo Merge",E65="Assisted Merge")),A65&amp;"_SA_PB",IF(AND(D65="Gina",OR(E65="Manual",E65="Assisted Manual")),A65&amp;"_GB",IF(AND(D65="Gina",OR(E65="De-Novo Merge",E65="Assisted Merge")),A65&amp;"_SA_GB",IF(AND(D65="Cameron",OR(E65="Manual",E65="Assisted Manual")),A65&amp;"_CA",IF(AND(D65="Cameron",OR(E65="De-Novo Merge",E65="Assisted Merge")),A65&amp;"_SA_CA",IF(AND(D65="Bruno",OR(E65="Manual",E65="Assisted Manual")),A65&amp;"_BD",IF(AND(D65="Bruno",OR(E65="De-Novo Merge",E65="Assisted Merge")),A65&amp;"_SA_BD",IF(AND(D65="Daniel",OR(E65="Manual",E65="Assisted Manual")),A65&amp;"_DR",IF(AND(D65="Daniel",OR(E65="De-Novo Merge",E65="Assisted Merge")),A65&amp;"_SA_DR",IF(AND(D65="Monet",OR(E65="Manual",E65="Assisted Manual")),A65&amp;"_MW",IF(AND(D65="Monet",OR(E65="De-Novo Merge",E65="Assisted Merge")),A65&amp;"_SA_MW",""))))))))))))))))</f>
        <v>2017-09-11_G-032_MW</v>
      </c>
      <c r="G65" s="89">
        <v>43021</v>
      </c>
      <c r="H65" s="89" t="s">
        <v>51</v>
      </c>
      <c r="I65" s="68"/>
      <c r="J65" s="116" t="str">
        <f>IF(AND(NOT(OR(H65="",H65="Ø")),NOT(OR(H66="",H66="Ø"))),"Needs to be Split","")</f>
        <v/>
      </c>
      <c r="K65" s="87" t="s">
        <v>2</v>
      </c>
      <c r="L65" s="116" t="s">
        <v>2</v>
      </c>
      <c r="M65" s="116" t="str">
        <f>IF(OR(L65="Untraceable",L65="Incomplete"),"Ignore",IF(OR(L65="Incomplete",L65="Completed"),"Waiting",IF(OR(L65="Waiting",L65="In Progress",L65="Review",L65="Other"),"HOLD","")))</f>
        <v>Ignore</v>
      </c>
      <c r="N65" s="4"/>
      <c r="O65" s="121" t="str">
        <f>IF(OR(L65="Untraceable",L65="Incomplete"),"No",IF(L65="Completed","In Progress",""))</f>
        <v>No</v>
      </c>
      <c r="P65" s="116"/>
    </row>
    <row r="66" spans="1:16" x14ac:dyDescent="0.25">
      <c r="A66" s="116"/>
      <c r="B66" s="116"/>
      <c r="C66" s="116"/>
      <c r="D66" s="87"/>
      <c r="E66" s="87"/>
      <c r="F66" s="7" t="str">
        <f>IF(AND(D66="Amina",OR(E66="Manual",E66="Assisted Manual")),A65&amp;"_AZ",IF(AND(D66="Amina",OR(E66="De-Novo Merge",E66="Assisted Merge")),A65&amp;"_SA_AZ",IF(AND(D66="Mashtura",OR(E66="Manual",E66="Assisted Manual")),A65&amp;"_MH",IF(AND(D66="Mashtura",OR(E66="De-Novo Merge",E66="Assisted Merge")),A65&amp;"_SA_MH",IF(AND(D66="Perry",OR(E66="Manual",E66="Assisted Manual")),A65&amp;"_PB",IF(AND(D66="Perry",OR(E66="De-Novo Merge",E66="Assisted Merge")),A65&amp;"_SA_PB",IF(AND(D66="Gina",OR(E66="Manual",E66="Assisted Manual")),A65&amp;"_GB",IF(AND(D66="Gina",OR(E66="De-Novo Merge",E66="Assisted Merge")),A65&amp;"_SA_GB",IF(AND(D66="Cameron",OR(E66="Manual",E66="Assisted Manual")),A65&amp;"_CA",IF(AND(D66="Cameron",OR(E66="De-Novo Merge",E66="Assisted Merge")),A65&amp;"_SA_CA",IF(AND(D66="Bruno",OR(E66="Manual",E66="Assisted Manual")),A65&amp;"_BD",IF(AND(D66="Bruno",OR(E66="De-Novo Merge",E66="Assisted Merge")),A65&amp;"_SA_BD",IF(AND(D66="Daniel",OR(E66="Manual",E66="Assisted Manual")),A65&amp;"_DR",IF(AND(D66="Daniel",OR(E66="De-Novo Merge",E66="Assisted Merge")),A65&amp;"_SA_DR",IF(AND(D66="Monet",OR(E66="Manual",E66="Assisted Manual")),A65&amp;"_MW",IF(AND(D66="Monet",OR(E66="De-Novo Merge",E66="Assisted Merge")),A65&amp;"_SA_MW",""))))))))))))))))</f>
        <v/>
      </c>
      <c r="G66" s="89"/>
      <c r="H66" s="89"/>
      <c r="I66" s="68"/>
      <c r="J66" s="116"/>
      <c r="K66" s="87"/>
      <c r="L66" s="116"/>
      <c r="M66" s="116"/>
      <c r="N66" s="4"/>
      <c r="O66" s="121"/>
      <c r="P66" s="116"/>
    </row>
    <row r="67" spans="1:16" x14ac:dyDescent="0.25">
      <c r="A67" s="116" t="s">
        <v>2680</v>
      </c>
      <c r="B67" s="117" t="s">
        <v>2681</v>
      </c>
      <c r="C67" s="116"/>
      <c r="D67" s="87" t="s">
        <v>32</v>
      </c>
      <c r="E67" s="87" t="s">
        <v>24</v>
      </c>
      <c r="F67" s="7" t="str">
        <f>IF(AND(D67="Amina",OR(E67="Manual",E67="Assisted Manual")),A67&amp;"_AZ",IF(AND(D67="Amina",OR(E67="De-Novo Merge",E67="Assisted Merge")),A67&amp;"_SA_AZ",IF(AND(D67="Mashtura",OR(E67="Manual",E67="Assisted Manual")),A67&amp;"_MH",IF(AND(D67="Mashtura",OR(E67="De-Novo Merge",E67="Assisted Merge")),A67&amp;"_SA_MH",IF(AND(D67="Perry",OR(E67="Manual",E67="Assisted Manual")),A67&amp;"_PB",IF(AND(D67="Perry",OR(E67="De-Novo Merge",E67="Assisted Merge")),A67&amp;"_SA_PB",IF(AND(D67="Gina",OR(E67="Manual",E67="Assisted Manual")),A67&amp;"_GB",IF(AND(D67="Gina",OR(E67="De-Novo Merge",E67="Assisted Merge")),A67&amp;"_SA_GB",IF(AND(D67="Cameron",OR(E67="Manual",E67="Assisted Manual")),A67&amp;"_CA",IF(AND(D67="Cameron",OR(E67="De-Novo Merge",E67="Assisted Merge")),A67&amp;"_SA_CA",IF(AND(D67="Bruno",OR(E67="Manual",E67="Assisted Manual")),A67&amp;"_BD",IF(AND(D67="Bruno",OR(E67="De-Novo Merge",E67="Assisted Merge")),A67&amp;"_SA_BD",IF(AND(D67="Daniel",OR(E67="Manual",E67="Assisted Manual")),A67&amp;"_DR",IF(AND(D67="Daniel",OR(E67="De-Novo Merge",E67="Assisted Merge")),A67&amp;"_SA_DR",IF(AND(D67="Monet",OR(E67="Manual",E67="Assisted Manual")),A67&amp;"_MW",IF(AND(D67="Monet",OR(E67="De-Novo Merge",E67="Assisted Merge")),A67&amp;"_SA_MW",""))))))))))))))))</f>
        <v>2017-09-11_G-033_AZ</v>
      </c>
      <c r="G67" s="89">
        <v>43021</v>
      </c>
      <c r="H67" s="89">
        <v>43021</v>
      </c>
      <c r="I67" s="68"/>
      <c r="J67" s="118">
        <v>43054</v>
      </c>
      <c r="K67" s="87" t="str">
        <f>IF(AND(NOT(OR(G67="",G67="Ø")),H67=""),"In Progress",IF(AND(NOT(OR(H67="Ø",H67="")),NOT(OR(G67="Ø",G67=""))),"Completed",IF(AND(NOT(A67=""),NOT(OR(D67="",D67="???")),G67=""),"Waiting",IF(D67="???","Waiting",""))))</f>
        <v>Completed</v>
      </c>
      <c r="L67" s="116" t="str">
        <f>IF(AND(NOT(OR(H67="Ø",H67="")),J67="Split"),"In Progress",IF(AND(NOT(OR(H67="Ø",H67="")),J67="Needs to be Split"),"Waiting",IF(AND(K67="Review",K68="Review"),"Review",IF(OR(AND(K67="Review",K68="Incomplete"),AND(K67="Incomplete",K68="Review")),"Review",IF(OR(AND(K67="Untraceable",K68="Review"),AND(K67="Review",K68="Untraceable")),"Review",IF(OR(AND(K67="Review",K68="Completed"),AND(K67="Completed",K68="Review")),"Review",IF(OR(AND(K67="Other",K68="Review"),AND(K67="Review",K68="Other")),"Review",IF(OR(AND(K67="Other",K68="Incomplete"),AND(K67="Incomplete",K68="Other")),"Review",IF(OR(AND(K67="Other",K68="Untraceable"),AND(K67="Untraceable",K68="Other")),"Review",IF(OR(AND(K67="Other",K68="Completed"),AND(K67="Completed",K68="Other")),"Review",IF(AND(K67="Waiting",K68="Waiting"),"Waiting",IF(OR(AND(K67="Review",K68="Waiting"),AND(K67="Waiting",K68="Review")),"Waiting",IF(OR(AND(K67="Other",K68="Waiting"),AND(K67="Waiting",K68="Other")),"Waiting",IF(OR(AND(K67="Incomplete",K68="Waiting"),AND(K67="Waiting",K68="Incomplete")),"Waiting",IF(OR(AND(K67="Completed",K68="Waiting"),AND(K67="Waiting",K68="Completed")),"Waiting",IF(OR(K67="In Progress",K68="In Progress"),"In Progress",IF(OR(AND(K67="Completed",K68="Untraceable"),AND(K67="Untraceable",K68="Completed")),"Review",IF(OR(AND(K67="Completed",K68="Incomplete"),AND(K67="Incomplete",K68="Completed")),"Review",IF(OR(AND(K67="Incomplete",K68="Untraceable"),AND(K67="Untraceable",K68="Incomplete")),"Untraceable",IF(AND(NOT(OR(H67="Ø",H67="")),NOT(OR(H68="Ø",H68="")),J67=""),"In Progress",IF(AND(K67="Untraceable",K68="Untraceable"),"Untraceable",IF(AND(NOT(OR(H67="Ø",H67="")),NOT(OR(H68="Ø",H68="")),NOT(OR(J67="Ø",J67="",J67="Split",J67="Needs to be Split"))),"Completed",IF(AND(K67="Incomplete",K68="Incomplete"),"Incomplete",IF(AND(K67="Other",K68="Other"),"Review",IF(AND(K67="Untraceable",K68=""),"Untraceable","")))))))))))))))))))))))))</f>
        <v>Completed</v>
      </c>
      <c r="M67" s="116" t="s">
        <v>0</v>
      </c>
      <c r="N67" s="4"/>
      <c r="O67" s="121" t="s">
        <v>25</v>
      </c>
      <c r="P67" s="116" t="s">
        <v>2682</v>
      </c>
    </row>
    <row r="68" spans="1:16" x14ac:dyDescent="0.25">
      <c r="A68" s="116"/>
      <c r="B68" s="116"/>
      <c r="C68" s="116"/>
      <c r="D68" s="87" t="s">
        <v>187</v>
      </c>
      <c r="E68" s="87" t="s">
        <v>24</v>
      </c>
      <c r="F68" s="7" t="str">
        <f>IF(AND(D68="Amina",OR(E68="Manual",E68="Assisted Manual")),A67&amp;"_AZ",IF(AND(D68="Amina",OR(E68="De-Novo Merge",E68="Assisted Merge")),A67&amp;"_SA_AZ",IF(AND(D68="Mashtura",OR(E68="Manual",E68="Assisted Manual")),A67&amp;"_MH",IF(AND(D68="Mashtura",OR(E68="De-Novo Merge",E68="Assisted Merge")),A67&amp;"_SA_MH",IF(AND(D68="Perry",OR(E68="Manual",E68="Assisted Manual")),A67&amp;"_PB",IF(AND(D68="Perry",OR(E68="De-Novo Merge",E68="Assisted Merge")),A67&amp;"_SA_PB",IF(AND(D68="Gina",OR(E68="Manual",E68="Assisted Manual")),A67&amp;"_GB",IF(AND(D68="Gina",OR(E68="De-Novo Merge",E68="Assisted Merge")),A67&amp;"_SA_GB",IF(AND(D68="Cameron",OR(E68="Manual",E68="Assisted Manual")),A67&amp;"_CA",IF(AND(D68="Cameron",OR(E68="De-Novo Merge",E68="Assisted Merge")),A67&amp;"_SA_CA",IF(AND(D68="Bruno",OR(E68="Manual",E68="Assisted Manual")),A67&amp;"_BD",IF(AND(D68="Bruno",OR(E68="De-Novo Merge",E68="Assisted Merge")),A67&amp;"_SA_BD",IF(AND(D68="Daniel",OR(E68="Manual",E68="Assisted Manual")),A67&amp;"_DR",IF(AND(D68="Daniel",OR(E68="De-Novo Merge",E68="Assisted Merge")),A67&amp;"_SA_DR",IF(AND(D68="Monet",OR(E68="Manual",E68="Assisted Manual")),A67&amp;"_MW",IF(AND(D68="Monet",OR(E68="De-Novo Merge",E68="Assisted Merge")),A67&amp;"_SA_MW",""))))))))))))))))</f>
        <v>2017-09-11_G-033_MW</v>
      </c>
      <c r="G68" s="89">
        <v>43021</v>
      </c>
      <c r="H68" s="89">
        <v>43021</v>
      </c>
      <c r="I68" s="68"/>
      <c r="J68" s="116"/>
      <c r="K68" s="87" t="str">
        <f>IF(AND(NOT(OR(G68="",G68="Ø")),H68=""),"In Progress",IF(AND(NOT(OR(H68="Ø",H68="")),NOT(OR(G68="Ø",G68=""))),"Completed",IF(AND(NOT(A67=""),NOT(OR(D68="",D68="???")),G68=""),"Waiting",IF(D68="???","Waiting",""))))</f>
        <v>Completed</v>
      </c>
      <c r="L68" s="116"/>
      <c r="M68" s="116"/>
      <c r="N68" s="4"/>
      <c r="O68" s="121"/>
      <c r="P68" s="116"/>
    </row>
    <row r="69" spans="1:16" x14ac:dyDescent="0.25">
      <c r="A69" s="116" t="s">
        <v>2683</v>
      </c>
      <c r="B69" s="117" t="s">
        <v>2684</v>
      </c>
      <c r="C69" s="116" t="s">
        <v>2411</v>
      </c>
      <c r="D69" s="87" t="s">
        <v>23</v>
      </c>
      <c r="E69" s="87" t="s">
        <v>24</v>
      </c>
      <c r="F69" s="7" t="str">
        <f>IF(AND(D69="Amina",OR(E69="Manual",E69="Assisted Manual")),A69&amp;"_AZ",IF(AND(D69="Amina",OR(E69="De-Novo Merge",E69="Assisted Merge")),A69&amp;"_SA_AZ",IF(AND(D69="Mashtura",OR(E69="Manual",E69="Assisted Manual")),A69&amp;"_MH",IF(AND(D69="Mashtura",OR(E69="De-Novo Merge",E69="Assisted Merge")),A69&amp;"_SA_MH",IF(AND(D69="Perry",OR(E69="Manual",E69="Assisted Manual")),A69&amp;"_PB",IF(AND(D69="Perry",OR(E69="De-Novo Merge",E69="Assisted Merge")),A69&amp;"_SA_PB",IF(AND(D69="Gina",OR(E69="Manual",E69="Assisted Manual")),A69&amp;"_GB",IF(AND(D69="Gina",OR(E69="De-Novo Merge",E69="Assisted Merge")),A69&amp;"_SA_GB",IF(AND(D69="Cameron",OR(E69="Manual",E69="Assisted Manual")),A69&amp;"_CA",IF(AND(D69="Cameron",OR(E69="De-Novo Merge",E69="Assisted Merge")),A69&amp;"_SA_CA",IF(AND(D69="Bruno",OR(E69="Manual",E69="Assisted Manual")),A69&amp;"_BD",IF(AND(D69="Bruno",OR(E69="De-Novo Merge",E69="Assisted Merge")),A69&amp;"_SA_BD",IF(AND(D69="Daniel",OR(E69="Manual",E69="Assisted Manual")),A69&amp;"_DR",IF(AND(D69="Daniel",OR(E69="De-Novo Merge",E69="Assisted Merge")),A69&amp;"_SA_DR",IF(AND(D69="Monet",OR(E69="Manual",E69="Assisted Manual")),A69&amp;"_MW",IF(AND(D69="Monet",OR(E69="De-Novo Merge",E69="Assisted Merge")),A69&amp;"_SA_MW",""))))))))))))))))</f>
        <v>2017-09-11_G-034_CA</v>
      </c>
      <c r="G69" s="89">
        <v>43020</v>
      </c>
      <c r="H69" s="89">
        <v>43021</v>
      </c>
      <c r="I69" s="68" t="s">
        <v>2685</v>
      </c>
      <c r="J69" s="116" t="str">
        <f>IF(AND(NOT(OR(H69="",H69="Ø")),NOT(OR(H70="",H70="Ø"))),"Needs to be Split","")</f>
        <v/>
      </c>
      <c r="K69" s="87" t="str">
        <f>IF(AND(NOT(OR(G69="",G69="Ø")),H69=""),"In Progress",IF(AND(NOT(OR(H69="Ø",H69="")),NOT(OR(G69="Ø",G69=""))),"Completed",IF(AND(NOT(A69=""),NOT(OR(D69="",D69="???")),G69=""),"Waiting",IF(D69="???","Waiting",""))))</f>
        <v>Completed</v>
      </c>
      <c r="L69" s="116" t="s">
        <v>2</v>
      </c>
      <c r="M69" s="116" t="str">
        <f>IF(OR(L69="Untraceable",L69="Incomplete"),"Ignore",IF(OR(L69="Incomplete",L69="Completed"),"Waiting",IF(OR(L69="Waiting",L69="In Progress",L69="Review",L69="Other"),"HOLD","")))</f>
        <v>Ignore</v>
      </c>
      <c r="N69" s="4"/>
      <c r="O69" s="121" t="str">
        <f>IF(OR(L69="Untraceable",L69="Incomplete"),"No",IF(L69="Completed","In Progress",""))</f>
        <v>No</v>
      </c>
      <c r="P69" s="116"/>
    </row>
    <row r="70" spans="1:16" x14ac:dyDescent="0.25">
      <c r="A70" s="116"/>
      <c r="B70" s="116"/>
      <c r="C70" s="116"/>
      <c r="D70" s="87" t="s">
        <v>32</v>
      </c>
      <c r="E70" s="87" t="s">
        <v>1512</v>
      </c>
      <c r="F70" s="7" t="str">
        <f>IF(AND(D70="Amina",OR(E70="Manual",E70="Assisted Manual")),A69&amp;"_AZ",IF(AND(D70="Amina",OR(E70="De-Novo Merge",E70="Assisted Merge")),A69&amp;"_SA_AZ",IF(AND(D70="Mashtura",OR(E70="Manual",E70="Assisted Manual")),A69&amp;"_MH",IF(AND(D70="Mashtura",OR(E70="De-Novo Merge",E70="Assisted Merge")),A69&amp;"_SA_MH",IF(AND(D70="Perry",OR(E70="Manual",E70="Assisted Manual")),A69&amp;"_PB",IF(AND(D70="Perry",OR(E70="De-Novo Merge",E70="Assisted Merge")),A69&amp;"_SA_PB",IF(AND(D70="Gina",OR(E70="Manual",E70="Assisted Manual")),A69&amp;"_GB",IF(AND(D70="Gina",OR(E70="De-Novo Merge",E70="Assisted Merge")),A69&amp;"_SA_GB",IF(AND(D70="Cameron",OR(E70="Manual",E70="Assisted Manual")),A69&amp;"_CA",IF(AND(D70="Cameron",OR(E70="De-Novo Merge",E70="Assisted Merge")),A69&amp;"_SA_CA",IF(AND(D70="Bruno",OR(E70="Manual",E70="Assisted Manual")),A69&amp;"_BD",IF(AND(D70="Bruno",OR(E70="De-Novo Merge",E70="Assisted Merge")),A69&amp;"_SA_BD",IF(AND(D70="Daniel",OR(E70="Manual",E70="Assisted Manual")),A69&amp;"_DR",IF(AND(D70="Daniel",OR(E70="De-Novo Merge",E70="Assisted Merge")),A69&amp;"_SA_DR",IF(AND(D70="Monet",OR(E70="Manual",E70="Assisted Manual")),A69&amp;"_MW",IF(AND(D70="Monet",OR(E70="De-Novo Merge",E70="Assisted Merge")),A69&amp;"_SA_MW",""))))))))))))))))</f>
        <v>2017-09-11_G-034_AZ</v>
      </c>
      <c r="G70" s="89">
        <v>43024</v>
      </c>
      <c r="H70" s="89"/>
      <c r="I70" s="68"/>
      <c r="J70" s="116"/>
      <c r="K70" s="87" t="s">
        <v>2</v>
      </c>
      <c r="L70" s="116"/>
      <c r="M70" s="116"/>
      <c r="N70" s="4"/>
      <c r="O70" s="121"/>
      <c r="P70" s="116"/>
    </row>
    <row r="71" spans="1:16" x14ac:dyDescent="0.25">
      <c r="A71" s="116" t="s">
        <v>2686</v>
      </c>
      <c r="B71" s="117" t="s">
        <v>2687</v>
      </c>
      <c r="C71" s="116"/>
      <c r="D71" s="87" t="s">
        <v>23</v>
      </c>
      <c r="E71" s="87" t="s">
        <v>24</v>
      </c>
      <c r="F71" s="7" t="str">
        <f>IF(AND(D71="Amina",OR(E71="Manual",E71="Assisted Manual")),A71&amp;"_AZ",IF(AND(D71="Amina",OR(E71="De-Novo Merge",E71="Assisted Merge")),A71&amp;"_SA_AZ",IF(AND(D71="Mashtura",OR(E71="Manual",E71="Assisted Manual")),A71&amp;"_MH",IF(AND(D71="Mashtura",OR(E71="De-Novo Merge",E71="Assisted Merge")),A71&amp;"_SA_MH",IF(AND(D71="Perry",OR(E71="Manual",E71="Assisted Manual")),A71&amp;"_PB",IF(AND(D71="Perry",OR(E71="De-Novo Merge",E71="Assisted Merge")),A71&amp;"_SA_PB",IF(AND(D71="Gina",OR(E71="Manual",E71="Assisted Manual")),A71&amp;"_GB",IF(AND(D71="Gina",OR(E71="De-Novo Merge",E71="Assisted Merge")),A71&amp;"_SA_GB",IF(AND(D71="Cameron",OR(E71="Manual",E71="Assisted Manual")),A71&amp;"_CA",IF(AND(D71="Cameron",OR(E71="De-Novo Merge",E71="Assisted Merge")),A71&amp;"_SA_CA",IF(AND(D71="Bruno",OR(E71="Manual",E71="Assisted Manual")),A71&amp;"_BD",IF(AND(D71="Bruno",OR(E71="De-Novo Merge",E71="Assisted Merge")),A71&amp;"_SA_BD",IF(AND(D71="Daniel",OR(E71="Manual",E71="Assisted Manual")),A71&amp;"_DR",IF(AND(D71="Daniel",OR(E71="De-Novo Merge",E71="Assisted Merge")),A71&amp;"_SA_DR",IF(AND(D71="Monet",OR(E71="Manual",E71="Assisted Manual")),A71&amp;"_MW",IF(AND(D71="Monet",OR(E71="De-Novo Merge",E71="Assisted Merge")),A71&amp;"_SA_MW",""))))))))))))))))</f>
        <v>2017-09-11_G-035_CA</v>
      </c>
      <c r="G71" s="89"/>
      <c r="H71" s="89"/>
      <c r="I71" s="68"/>
      <c r="J71" s="116" t="str">
        <f>IF(AND(NOT(OR(H71="",H71="Ø")),NOT(OR(H72="",H72="Ø"))),"Needs to be Split","")</f>
        <v/>
      </c>
      <c r="K71" s="87" t="str">
        <f>IF(AND(NOT(OR(G71="",G71="Ø")),H71=""),"In Progress",IF(AND(NOT(OR(H71="Ø",H71="")),NOT(OR(G71="Ø",G71=""))),"Completed",IF(AND(NOT(A70=""),NOT(OR(D71="",D71="???")),G71=""),"Waiting",IF(D71="???","Waiting",""))))</f>
        <v/>
      </c>
      <c r="L71" s="116" t="s">
        <v>2</v>
      </c>
      <c r="M71" s="116" t="str">
        <f>IF(OR(L71="Untraceable",L71="Incomplete"),"Ignore",IF(OR(L71="Incomplete",L71="Completed"),"Waiting",IF(OR(L71="Waiting",L71="In Progress",L71="Review",L71="Other"),"HOLD","")))</f>
        <v>Ignore</v>
      </c>
      <c r="N71" s="4"/>
      <c r="O71" s="121" t="str">
        <f>IF(OR(L71="Untraceable",L71="Incomplete"),"No",IF(L71="Completed","In Progress",""))</f>
        <v>No</v>
      </c>
      <c r="P71" s="116"/>
    </row>
    <row r="72" spans="1:16" x14ac:dyDescent="0.25">
      <c r="A72" s="116"/>
      <c r="B72" s="116"/>
      <c r="C72" s="116"/>
      <c r="D72" s="87" t="s">
        <v>32</v>
      </c>
      <c r="E72" s="87" t="s">
        <v>24</v>
      </c>
      <c r="F72" s="7" t="str">
        <f>IF(AND(D72="Amina",OR(E72="Manual",E72="Assisted Manual")),A71&amp;"_AZ",IF(AND(D72="Amina",OR(E72="De-Novo Merge",E72="Assisted Merge")),A71&amp;"_SA_AZ",IF(AND(D72="Mashtura",OR(E72="Manual",E72="Assisted Manual")),A71&amp;"_MH",IF(AND(D72="Mashtura",OR(E72="De-Novo Merge",E72="Assisted Merge")),A71&amp;"_SA_MH",IF(AND(D72="Perry",OR(E72="Manual",E72="Assisted Manual")),A71&amp;"_PB",IF(AND(D72="Perry",OR(E72="De-Novo Merge",E72="Assisted Merge")),A71&amp;"_SA_PB",IF(AND(D72="Gina",OR(E72="Manual",E72="Assisted Manual")),A71&amp;"_GB",IF(AND(D72="Gina",OR(E72="De-Novo Merge",E72="Assisted Merge")),A71&amp;"_SA_GB",IF(AND(D72="Cameron",OR(E72="Manual",E72="Assisted Manual")),A71&amp;"_CA",IF(AND(D72="Cameron",OR(E72="De-Novo Merge",E72="Assisted Merge")),A71&amp;"_SA_CA",IF(AND(D72="Bruno",OR(E72="Manual",E72="Assisted Manual")),A71&amp;"_BD",IF(AND(D72="Bruno",OR(E72="De-Novo Merge",E72="Assisted Merge")),A71&amp;"_SA_BD",IF(AND(D72="Daniel",OR(E72="Manual",E72="Assisted Manual")),A71&amp;"_DR",IF(AND(D72="Daniel",OR(E72="De-Novo Merge",E72="Assisted Merge")),A71&amp;"_SA_DR",IF(AND(D72="Monet",OR(E72="Manual",E72="Assisted Manual")),A71&amp;"_MW",IF(AND(D72="Monet",OR(E72="De-Novo Merge",E72="Assisted Merge")),A71&amp;"_SA_MW",""))))))))))))))))</f>
        <v>2017-09-11_G-035_AZ</v>
      </c>
      <c r="G72" s="89">
        <v>43024</v>
      </c>
      <c r="H72" s="89" t="s">
        <v>51</v>
      </c>
      <c r="I72" s="68"/>
      <c r="J72" s="116"/>
      <c r="K72" s="87" t="s">
        <v>2</v>
      </c>
      <c r="L72" s="116"/>
      <c r="M72" s="116"/>
      <c r="N72" s="4"/>
      <c r="O72" s="121"/>
      <c r="P72" s="116"/>
    </row>
    <row r="73" spans="1:16" x14ac:dyDescent="0.25">
      <c r="A73" s="116" t="s">
        <v>2688</v>
      </c>
      <c r="B73" s="117" t="s">
        <v>2689</v>
      </c>
      <c r="C73" s="116"/>
      <c r="D73" s="87" t="s">
        <v>161</v>
      </c>
      <c r="E73" s="87" t="s">
        <v>24</v>
      </c>
      <c r="F73" s="7" t="str">
        <f>IF(AND(D73="Amina",OR(E73="Manual",E73="Assisted Manual")),A73&amp;"_AZ",IF(AND(D73="Amina",OR(E73="De-Novo Merge",E73="Assisted Merge")),A73&amp;"_SA_AZ",IF(AND(D73="Mashtura",OR(E73="Manual",E73="Assisted Manual")),A73&amp;"_MH",IF(AND(D73="Mashtura",OR(E73="De-Novo Merge",E73="Assisted Merge")),A73&amp;"_SA_MH",IF(AND(D73="Perry",OR(E73="Manual",E73="Assisted Manual")),A73&amp;"_PB",IF(AND(D73="Perry",OR(E73="De-Novo Merge",E73="Assisted Merge")),A73&amp;"_SA_PB",IF(AND(D73="Gina",OR(E73="Manual",E73="Assisted Manual")),A73&amp;"_GB",IF(AND(D73="Gina",OR(E73="De-Novo Merge",E73="Assisted Merge")),A73&amp;"_SA_GB",IF(AND(D73="Cameron",OR(E73="Manual",E73="Assisted Manual")),A73&amp;"_CA",IF(AND(D73="Cameron",OR(E73="De-Novo Merge",E73="Assisted Merge")),A73&amp;"_SA_CA",IF(AND(D73="Bruno",OR(E73="Manual",E73="Assisted Manual")),A73&amp;"_BD",IF(AND(D73="Bruno",OR(E73="De-Novo Merge",E73="Assisted Merge")),A73&amp;"_SA_BD",IF(AND(D73="Daniel",OR(E73="Manual",E73="Assisted Manual")),A73&amp;"_DR",IF(AND(D73="Daniel",OR(E73="De-Novo Merge",E73="Assisted Merge")),A73&amp;"_SA_DR",IF(AND(D73="Monet",OR(E73="Manual",E73="Assisted Manual")),A73&amp;"_MW",IF(AND(D73="Monet",OR(E73="De-Novo Merge",E73="Assisted Merge")),A73&amp;"_SA_MW",""))))))))))))))))</f>
        <v>2017-09-11_G-036_BD</v>
      </c>
      <c r="G73" s="89">
        <v>43025</v>
      </c>
      <c r="H73" s="89"/>
      <c r="I73" s="68"/>
      <c r="J73" s="116" t="str">
        <f>IF(AND(NOT(OR(H73="",H73="Ø")),NOT(OR(H74="",H74="Ø"))),"Needs to be Split","")</f>
        <v/>
      </c>
      <c r="K73" s="87" t="s">
        <v>2</v>
      </c>
      <c r="L73" s="116" t="s">
        <v>2</v>
      </c>
      <c r="M73" s="116" t="str">
        <f>IF(OR(L73="Untraceable",L73="Incomplete"),"Ignore",IF(OR(L73="Incomplete",L73="Completed"),"Waiting",IF(OR(L73="Waiting",L73="In Progress",L73="Review",L73="Other"),"HOLD","")))</f>
        <v>Ignore</v>
      </c>
      <c r="N73" s="4" t="s">
        <v>2666</v>
      </c>
      <c r="O73" s="121" t="str">
        <f>IF(OR(L73="Untraceable",L73="Incomplete"),"No",IF(L73="Completed","In Progress",""))</f>
        <v>No</v>
      </c>
      <c r="P73" s="116"/>
    </row>
    <row r="74" spans="1:16" x14ac:dyDescent="0.25">
      <c r="A74" s="116"/>
      <c r="B74" s="116"/>
      <c r="C74" s="116"/>
      <c r="D74" s="87"/>
      <c r="E74" s="87"/>
      <c r="F74" s="7" t="str">
        <f>IF(AND(D74="Amina",OR(E74="Manual",E74="Assisted Manual")),A73&amp;"_AZ",IF(AND(D74="Amina",OR(E74="De-Novo Merge",E74="Assisted Merge")),A73&amp;"_SA_AZ",IF(AND(D74="Mashtura",OR(E74="Manual",E74="Assisted Manual")),A73&amp;"_MH",IF(AND(D74="Mashtura",OR(E74="De-Novo Merge",E74="Assisted Merge")),A73&amp;"_SA_MH",IF(AND(D74="Perry",OR(E74="Manual",E74="Assisted Manual")),A73&amp;"_PB",IF(AND(D74="Perry",OR(E74="De-Novo Merge",E74="Assisted Merge")),A73&amp;"_SA_PB",IF(AND(D74="Gina",OR(E74="Manual",E74="Assisted Manual")),A73&amp;"_GB",IF(AND(D74="Gina",OR(E74="De-Novo Merge",E74="Assisted Merge")),A73&amp;"_SA_GB",IF(AND(D74="Cameron",OR(E74="Manual",E74="Assisted Manual")),A73&amp;"_CA",IF(AND(D74="Cameron",OR(E74="De-Novo Merge",E74="Assisted Merge")),A73&amp;"_SA_CA",IF(AND(D74="Bruno",OR(E74="Manual",E74="Assisted Manual")),A73&amp;"_BD",IF(AND(D74="Bruno",OR(E74="De-Novo Merge",E74="Assisted Merge")),A73&amp;"_SA_BD",IF(AND(D74="Daniel",OR(E74="Manual",E74="Assisted Manual")),A73&amp;"_DR",IF(AND(D74="Daniel",OR(E74="De-Novo Merge",E74="Assisted Merge")),A73&amp;"_SA_DR",IF(AND(D74="Monet",OR(E74="Manual",E74="Assisted Manual")),A73&amp;"_MW",IF(AND(D74="Monet",OR(E74="De-Novo Merge",E74="Assisted Merge")),A73&amp;"_SA_MW",""))))))))))))))))</f>
        <v/>
      </c>
      <c r="G74" s="89"/>
      <c r="H74" s="89"/>
      <c r="I74" s="68"/>
      <c r="J74" s="116"/>
      <c r="K74" s="87"/>
      <c r="L74" s="116"/>
      <c r="M74" s="116"/>
      <c r="N74" s="4"/>
      <c r="O74" s="121"/>
      <c r="P74" s="116"/>
    </row>
    <row r="75" spans="1:16" x14ac:dyDescent="0.25">
      <c r="A75" s="116" t="s">
        <v>2690</v>
      </c>
      <c r="B75" s="117" t="s">
        <v>2691</v>
      </c>
      <c r="C75" s="116"/>
      <c r="D75" s="87" t="s">
        <v>187</v>
      </c>
      <c r="E75" s="87" t="s">
        <v>24</v>
      </c>
      <c r="F75" s="7" t="str">
        <f>IF(AND(D75="Amina",OR(E75="Manual",E75="Assisted Manual")),A75&amp;"_AZ",IF(AND(D75="Amina",OR(E75="De-Novo Merge",E75="Assisted Merge")),A75&amp;"_SA_AZ",IF(AND(D75="Mashtura",OR(E75="Manual",E75="Assisted Manual")),A75&amp;"_MH",IF(AND(D75="Mashtura",OR(E75="De-Novo Merge",E75="Assisted Merge")),A75&amp;"_SA_MH",IF(AND(D75="Perry",OR(E75="Manual",E75="Assisted Manual")),A75&amp;"_PB",IF(AND(D75="Perry",OR(E75="De-Novo Merge",E75="Assisted Merge")),A75&amp;"_SA_PB",IF(AND(D75="Gina",OR(E75="Manual",E75="Assisted Manual")),A75&amp;"_GB",IF(AND(D75="Gina",OR(E75="De-Novo Merge",E75="Assisted Merge")),A75&amp;"_SA_GB",IF(AND(D75="Cameron",OR(E75="Manual",E75="Assisted Manual")),A75&amp;"_CA",IF(AND(D75="Cameron",OR(E75="De-Novo Merge",E75="Assisted Merge")),A75&amp;"_SA_CA",IF(AND(D75="Bruno",OR(E75="Manual",E75="Assisted Manual")),A75&amp;"_BD",IF(AND(D75="Bruno",OR(E75="De-Novo Merge",E75="Assisted Merge")),A75&amp;"_SA_BD",IF(AND(D75="Daniel",OR(E75="Manual",E75="Assisted Manual")),A75&amp;"_DR",IF(AND(D75="Daniel",OR(E75="De-Novo Merge",E75="Assisted Merge")),A75&amp;"_SA_DR",IF(AND(D75="Monet",OR(E75="Manual",E75="Assisted Manual")),A75&amp;"_MW",IF(AND(D75="Monet",OR(E75="De-Novo Merge",E75="Assisted Merge")),A75&amp;"_SA_MW",""))))))))))))))))</f>
        <v>2017-09-11_G-037_MW</v>
      </c>
      <c r="G75" s="89">
        <v>43025</v>
      </c>
      <c r="H75" s="89">
        <v>43025</v>
      </c>
      <c r="I75" s="68"/>
      <c r="J75" s="118">
        <v>43026</v>
      </c>
      <c r="K75" s="87" t="s">
        <v>0</v>
      </c>
      <c r="L75" s="116" t="str">
        <f>IF(AND(NOT(OR(H75="Ø",H75="")),J75="Split"),"In Progress",IF(AND(NOT(OR(H75="Ø",H75="")),J75="Needs to be Split"),"Waiting",IF(AND(K75="Review",K76="Review"),"Review",IF(OR(AND(K75="Review",K76="Incomplete"),AND(K75="Incomplete",K76="Review")),"Review",IF(OR(AND(K75="Untraceable",K76="Review"),AND(K75="Review",K76="Untraceable")),"Review",IF(OR(AND(K75="Review",K76="Completed"),AND(K75="Completed",K76="Review")),"Review",IF(OR(AND(K75="Other",K76="Review"),AND(K75="Review",K76="Other")),"Review",IF(OR(AND(K75="Other",K76="Incomplete"),AND(K75="Incomplete",K76="Other")),"Review",IF(OR(AND(K75="Other",K76="Untraceable"),AND(K75="Untraceable",K76="Other")),"Review",IF(OR(AND(K75="Other",K76="Completed"),AND(K75="Completed",K76="Other")),"Review",IF(AND(K75="Waiting",K76="Waiting"),"Waiting",IF(OR(AND(K75="Review",K76="Waiting"),AND(K75="Waiting",K76="Review")),"Waiting",IF(OR(AND(K75="Other",K76="Waiting"),AND(K75="Waiting",K76="Other")),"Waiting",IF(OR(AND(K75="Incomplete",K76="Waiting"),AND(K75="Waiting",K76="Incomplete")),"Waiting",IF(OR(AND(K75="Completed",K76="Waiting"),AND(K75="Waiting",K76="Completed")),"Waiting",IF(OR(K75="In Progress",K76="In Progress"),"In Progress",IF(OR(AND(K75="Completed",K76="Untraceable"),AND(K75="Untraceable",K76="Completed")),"Review",IF(OR(AND(K75="Completed",K76="Incomplete"),AND(K75="Incomplete",K76="Completed")),"Review",IF(OR(AND(K75="Incomplete",K76="Untraceable"),AND(K75="Untraceable",K76="Incomplete")),"Untraceable",IF(AND(NOT(OR(H75="Ø",H75="")),NOT(OR(H76="Ø",H76="")),J75=""),"In Progress",IF(AND(K75="Untraceable",K76="Untraceable"),"Untraceable",IF(AND(NOT(OR(H75="Ø",H75="")),NOT(OR(H76="Ø",H76="")),NOT(OR(J75="Ø",J75="",J75="Split",J75="Needs to be Split"))),"Completed",IF(AND(K75="Incomplete",K76="Incomplete"),"Incomplete",IF(AND(K75="Other",K76="Other"),"Review",IF(AND(K75="Untraceable",K76=""),"Untraceable","")))))))))))))))))))))))))</f>
        <v>Completed</v>
      </c>
      <c r="M75" s="116" t="s">
        <v>0</v>
      </c>
      <c r="N75" s="4" t="s">
        <v>2692</v>
      </c>
      <c r="O75" s="121" t="s">
        <v>25</v>
      </c>
      <c r="P75" s="116" t="s">
        <v>2693</v>
      </c>
    </row>
    <row r="76" spans="1:16" x14ac:dyDescent="0.25">
      <c r="A76" s="116"/>
      <c r="B76" s="116"/>
      <c r="C76" s="116"/>
      <c r="D76" s="87" t="s">
        <v>161</v>
      </c>
      <c r="E76" s="87" t="s">
        <v>24</v>
      </c>
      <c r="F76" s="7" t="str">
        <f>IF(AND(D76="Amina",OR(E76="Manual",E76="Assisted Manual")),A75&amp;"_AZ",IF(AND(D76="Amina",OR(E76="De-Novo Merge",E76="Assisted Merge")),A75&amp;"_SA_AZ",IF(AND(D76="Mashtura",OR(E76="Manual",E76="Assisted Manual")),A75&amp;"_MH",IF(AND(D76="Mashtura",OR(E76="De-Novo Merge",E76="Assisted Merge")),A75&amp;"_SA_MH",IF(AND(D76="Perry",OR(E76="Manual",E76="Assisted Manual")),A75&amp;"_PB",IF(AND(D76="Perry",OR(E76="De-Novo Merge",E76="Assisted Merge")),A75&amp;"_SA_PB",IF(AND(D76="Gina",OR(E76="Manual",E76="Assisted Manual")),A75&amp;"_GB",IF(AND(D76="Gina",OR(E76="De-Novo Merge",E76="Assisted Merge")),A75&amp;"_SA_GB",IF(AND(D76="Cameron",OR(E76="Manual",E76="Assisted Manual")),A75&amp;"_CA",IF(AND(D76="Cameron",OR(E76="De-Novo Merge",E76="Assisted Merge")),A75&amp;"_SA_CA",IF(AND(D76="Bruno",OR(E76="Manual",E76="Assisted Manual")),A75&amp;"_BD",IF(AND(D76="Bruno",OR(E76="De-Novo Merge",E76="Assisted Merge")),A75&amp;"_SA_BD",IF(AND(D76="Daniel",OR(E76="Manual",E76="Assisted Manual")),A75&amp;"_DR",IF(AND(D76="Daniel",OR(E76="De-Novo Merge",E76="Assisted Merge")),A75&amp;"_SA_DR",IF(AND(D76="Monet",OR(E76="Manual",E76="Assisted Manual")),A75&amp;"_MW",IF(AND(D76="Monet",OR(E76="De-Novo Merge",E76="Assisted Merge")),A75&amp;"_SA_MW",""))))))))))))))))</f>
        <v>2017-09-11_G-037_BD</v>
      </c>
      <c r="G76" s="89">
        <v>43026</v>
      </c>
      <c r="H76" s="89">
        <v>43026</v>
      </c>
      <c r="I76" s="68" t="s">
        <v>2484</v>
      </c>
      <c r="J76" s="116"/>
      <c r="K76" s="87" t="s">
        <v>0</v>
      </c>
      <c r="L76" s="116"/>
      <c r="M76" s="116"/>
      <c r="N76" s="4" t="s">
        <v>2694</v>
      </c>
      <c r="O76" s="121"/>
      <c r="P76" s="116"/>
    </row>
    <row r="77" spans="1:16" x14ac:dyDescent="0.25">
      <c r="A77" s="116" t="s">
        <v>2695</v>
      </c>
      <c r="B77" s="117" t="s">
        <v>2696</v>
      </c>
      <c r="C77" s="116"/>
      <c r="D77" s="87" t="s">
        <v>187</v>
      </c>
      <c r="E77" s="87" t="s">
        <v>24</v>
      </c>
      <c r="F77" s="7" t="str">
        <f>IF(AND(D77="Amina",OR(E77="Manual",E77="Assisted Manual")),A77&amp;"_AZ",IF(AND(D77="Amina",OR(E77="De-Novo Merge",E77="Assisted Merge")),A77&amp;"_SA_AZ",IF(AND(D77="Mashtura",OR(E77="Manual",E77="Assisted Manual")),A77&amp;"_MH",IF(AND(D77="Mashtura",OR(E77="De-Novo Merge",E77="Assisted Merge")),A77&amp;"_SA_MH",IF(AND(D77="Perry",OR(E77="Manual",E77="Assisted Manual")),A77&amp;"_PB",IF(AND(D77="Perry",OR(E77="De-Novo Merge",E77="Assisted Merge")),A77&amp;"_SA_PB",IF(AND(D77="Gina",OR(E77="Manual",E77="Assisted Manual")),A77&amp;"_GB",IF(AND(D77="Gina",OR(E77="De-Novo Merge",E77="Assisted Merge")),A77&amp;"_SA_GB",IF(AND(D77="Cameron",OR(E77="Manual",E77="Assisted Manual")),A77&amp;"_CA",IF(AND(D77="Cameron",OR(E77="De-Novo Merge",E77="Assisted Merge")),A77&amp;"_SA_CA",IF(AND(D77="Bruno",OR(E77="Manual",E77="Assisted Manual")),A77&amp;"_BD",IF(AND(D77="Bruno",OR(E77="De-Novo Merge",E77="Assisted Merge")),A77&amp;"_SA_BD",IF(AND(D77="Daniel",OR(E77="Manual",E77="Assisted Manual")),A77&amp;"_DR",IF(AND(D77="Daniel",OR(E77="De-Novo Merge",E77="Assisted Merge")),A77&amp;"_SA_DR",IF(AND(D77="Monet",OR(E77="Manual",E77="Assisted Manual")),A77&amp;"_MW",IF(AND(D77="Monet",OR(E77="De-Novo Merge",E77="Assisted Merge")),A77&amp;"_SA_MW",""))))))))))))))))</f>
        <v>2017-09-11_G-038_MW</v>
      </c>
      <c r="G77" s="89">
        <v>43026</v>
      </c>
      <c r="H77" s="89">
        <v>43026</v>
      </c>
      <c r="I77" s="68"/>
      <c r="J77" s="118">
        <v>43055</v>
      </c>
      <c r="K77" s="87" t="str">
        <f>IF(AND(NOT(OR(G77="",G77="Ø")),H77=""),"In Progress",IF(AND(NOT(OR(H77="Ø",H77="")),NOT(OR(G77="Ø",G77=""))),"Completed",IF(AND(NOT(A77=""),NOT(OR(D77="",D77="???")),G77=""),"Waiting",IF(D77="???","Waiting",""))))</f>
        <v>Completed</v>
      </c>
      <c r="L77" s="116" t="s">
        <v>0</v>
      </c>
      <c r="M77" s="116" t="s">
        <v>0</v>
      </c>
      <c r="N77" s="4"/>
      <c r="O77" s="121" t="s">
        <v>25</v>
      </c>
      <c r="P77" s="116" t="s">
        <v>2697</v>
      </c>
    </row>
    <row r="78" spans="1:16" x14ac:dyDescent="0.25">
      <c r="A78" s="116"/>
      <c r="B78" s="116"/>
      <c r="C78" s="116"/>
      <c r="D78" s="87" t="s">
        <v>23</v>
      </c>
      <c r="E78" s="87" t="s">
        <v>24</v>
      </c>
      <c r="F78" s="7" t="str">
        <f>IF(AND(D78="Amina",OR(E78="Manual",E78="Assisted Manual")),A77&amp;"_AZ",IF(AND(D78="Amina",OR(E78="De-Novo Merge",E78="Assisted Merge")),A77&amp;"_SA_AZ",IF(AND(D78="Mashtura",OR(E78="Manual",E78="Assisted Manual")),A77&amp;"_MH",IF(AND(D78="Mashtura",OR(E78="De-Novo Merge",E78="Assisted Merge")),A77&amp;"_SA_MH",IF(AND(D78="Perry",OR(E78="Manual",E78="Assisted Manual")),A77&amp;"_PB",IF(AND(D78="Perry",OR(E78="De-Novo Merge",E78="Assisted Merge")),A77&amp;"_SA_PB",IF(AND(D78="Gina",OR(E78="Manual",E78="Assisted Manual")),A77&amp;"_GB",IF(AND(D78="Gina",OR(E78="De-Novo Merge",E78="Assisted Merge")),A77&amp;"_SA_GB",IF(AND(D78="Cameron",OR(E78="Manual",E78="Assisted Manual")),A77&amp;"_CA",IF(AND(D78="Cameron",OR(E78="De-Novo Merge",E78="Assisted Merge")),A77&amp;"_SA_CA",IF(AND(D78="Bruno",OR(E78="Manual",E78="Assisted Manual")),A77&amp;"_BD",IF(AND(D78="Bruno",OR(E78="De-Novo Merge",E78="Assisted Merge")),A77&amp;"_SA_BD",IF(AND(D78="Daniel",OR(E78="Manual",E78="Assisted Manual")),A77&amp;"_DR",IF(AND(D78="Daniel",OR(E78="De-Novo Merge",E78="Assisted Merge")),A77&amp;"_SA_DR",IF(AND(D78="Monet",OR(E78="Manual",E78="Assisted Manual")),A77&amp;"_MW",IF(AND(D78="Monet",OR(E78="De-Novo Merge",E78="Assisted Merge")),A77&amp;"_SA_MW",""))))))))))))))))</f>
        <v>2017-09-11_G-038_CA</v>
      </c>
      <c r="G78" s="89">
        <v>43026</v>
      </c>
      <c r="H78" s="89">
        <v>43031</v>
      </c>
      <c r="I78" s="68" t="s">
        <v>2422</v>
      </c>
      <c r="J78" s="116"/>
      <c r="K78" s="87" t="str">
        <f>IF(AND(NOT(OR(G78="",G78="Ø")),H78=""),"In Progress",IF(AND(NOT(OR(H78="Ø",H78="")),NOT(OR(G78="Ø",G78=""))),"Completed",IF(AND(NOT(A77=""),NOT(OR(D78="",D78="???")),G78=""),"Waiting",IF(D78="???","Waiting",""))))</f>
        <v>Completed</v>
      </c>
      <c r="L78" s="116"/>
      <c r="M78" s="116"/>
      <c r="N78" s="4"/>
      <c r="O78" s="121"/>
      <c r="P78" s="116"/>
    </row>
    <row r="79" spans="1:16" x14ac:dyDescent="0.25">
      <c r="A79" s="116" t="s">
        <v>2698</v>
      </c>
      <c r="B79" s="117" t="s">
        <v>2699</v>
      </c>
      <c r="C79" s="116"/>
      <c r="D79" s="87" t="s">
        <v>23</v>
      </c>
      <c r="E79" s="87" t="s">
        <v>24</v>
      </c>
      <c r="F79" s="7" t="str">
        <f>IF(AND(D79="Amina",OR(E79="Manual",E79="Assisted Manual")),A79&amp;"_AZ",IF(AND(D79="Amina",OR(E79="De-Novo Merge",E79="Assisted Merge")),A79&amp;"_SA_AZ",IF(AND(D79="Mashtura",OR(E79="Manual",E79="Assisted Manual")),A79&amp;"_MH",IF(AND(D79="Mashtura",OR(E79="De-Novo Merge",E79="Assisted Merge")),A79&amp;"_SA_MH",IF(AND(D79="Perry",OR(E79="Manual",E79="Assisted Manual")),A79&amp;"_PB",IF(AND(D79="Perry",OR(E79="De-Novo Merge",E79="Assisted Merge")),A79&amp;"_SA_PB",IF(AND(D79="Gina",OR(E79="Manual",E79="Assisted Manual")),A79&amp;"_GB",IF(AND(D79="Gina",OR(E79="De-Novo Merge",E79="Assisted Merge")),A79&amp;"_SA_GB",IF(AND(D79="Cameron",OR(E79="Manual",E79="Assisted Manual")),A79&amp;"_CA",IF(AND(D79="Cameron",OR(E79="De-Novo Merge",E79="Assisted Merge")),A79&amp;"_SA_CA",IF(AND(D79="Bruno",OR(E79="Manual",E79="Assisted Manual")),A79&amp;"_BD",IF(AND(D79="Bruno",OR(E79="De-Novo Merge",E79="Assisted Merge")),A79&amp;"_SA_BD",IF(AND(D79="Daniel",OR(E79="Manual",E79="Assisted Manual")),A79&amp;"_DR",IF(AND(D79="Daniel",OR(E79="De-Novo Merge",E79="Assisted Merge")),A79&amp;"_SA_DR",IF(AND(D79="Monet",OR(E79="Manual",E79="Assisted Manual")),A79&amp;"_MW",IF(AND(D79="Monet",OR(E79="De-Novo Merge",E79="Assisted Merge")),A79&amp;"_SA_MW",""))))))))))))))))</f>
        <v>2017-09-11_G-039_CA</v>
      </c>
      <c r="G79" s="89">
        <v>43024</v>
      </c>
      <c r="H79" s="89">
        <v>43025</v>
      </c>
      <c r="I79" s="68" t="s">
        <v>2422</v>
      </c>
      <c r="J79" s="118">
        <v>43046</v>
      </c>
      <c r="K79" s="87" t="str">
        <f>IF(AND(NOT(OR(G79="",G79="Ø")),H79=""),"In Progress",IF(AND(NOT(OR(H79="Ø",H79="")),NOT(OR(G79="Ø",G79=""))),"Completed",IF(AND(NOT(A79=""),NOT(OR(D79="",D79="???")),G79=""),"Waiting",IF(D79="???","Waiting",""))))</f>
        <v>Completed</v>
      </c>
      <c r="L79" s="116" t="str">
        <f>IF(AND(NOT(OR(H79="Ø",H79="")),J79="Split"),"In Progress",IF(AND(NOT(OR(H79="Ø",H79="")),J79="Needs to be Split"),"Waiting",IF(AND(K79="Review",K80="Review"),"Review",IF(OR(AND(K79="Review",K80="Incomplete"),AND(K79="Incomplete",K80="Review")),"Review",IF(OR(AND(K79="Untraceable",K80="Review"),AND(K79="Review",K80="Untraceable")),"Review",IF(OR(AND(K79="Review",K80="Completed"),AND(K79="Completed",K80="Review")),"Review",IF(OR(AND(K79="Other",K80="Review"),AND(K79="Review",K80="Other")),"Review",IF(OR(AND(K79="Other",K80="Incomplete"),AND(K79="Incomplete",K80="Other")),"Review",IF(OR(AND(K79="Other",K80="Untraceable"),AND(K79="Untraceable",K80="Other")),"Review",IF(OR(AND(K79="Other",K80="Completed"),AND(K79="Completed",K80="Other")),"Review",IF(AND(K79="Waiting",K80="Waiting"),"Waiting",IF(OR(AND(K79="Review",K80="Waiting"),AND(K79="Waiting",K80="Review")),"Waiting",IF(OR(AND(K79="Other",K80="Waiting"),AND(K79="Waiting",K80="Other")),"Waiting",IF(OR(AND(K79="Incomplete",K80="Waiting"),AND(K79="Waiting",K80="Incomplete")),"Waiting",IF(OR(AND(K79="Completed",K80="Waiting"),AND(K79="Waiting",K80="Completed")),"Waiting",IF(OR(K79="In Progress",K80="In Progress"),"In Progress",IF(OR(AND(K79="Completed",K80="Untraceable"),AND(K79="Untraceable",K80="Completed")),"Review",IF(OR(AND(K79="Completed",K80="Incomplete"),AND(K79="Incomplete",K80="Completed")),"Review",IF(OR(AND(K79="Incomplete",K80="Untraceable"),AND(K79="Untraceable",K80="Incomplete")),"Untraceable",IF(AND(NOT(OR(H79="Ø",H79="")),NOT(OR(H80="Ø",H80="")),J79=""),"In Progress",IF(AND(K79="Untraceable",K80="Untraceable"),"Untraceable",IF(AND(NOT(OR(H79="Ø",H79="")),NOT(OR(H80="Ø",H80="")),NOT(OR(J79="Ø",J79="",J79="Split",J79="Needs to be Split"))),"Completed",IF(AND(K79="Incomplete",K80="Incomplete"),"Incomplete",IF(AND(K79="Other",K80="Other"),"Review",IF(AND(K79="Untraceable",K80=""),"Untraceable","")))))))))))))))))))))))))</f>
        <v>Completed</v>
      </c>
      <c r="M79" s="116" t="s">
        <v>0</v>
      </c>
      <c r="N79" s="4"/>
      <c r="O79" s="121" t="s">
        <v>25</v>
      </c>
      <c r="P79" s="116" t="s">
        <v>2700</v>
      </c>
    </row>
    <row r="80" spans="1:16" x14ac:dyDescent="0.25">
      <c r="A80" s="116"/>
      <c r="B80" s="116"/>
      <c r="C80" s="116"/>
      <c r="D80" s="87" t="s">
        <v>161</v>
      </c>
      <c r="E80" s="87" t="s">
        <v>24</v>
      </c>
      <c r="F80" s="7" t="str">
        <f>IF(AND(D80="Amina",OR(E80="Manual",E80="Assisted Manual")),A79&amp;"_AZ",IF(AND(D80="Amina",OR(E80="De-Novo Merge",E80="Assisted Merge")),A79&amp;"_SA_AZ",IF(AND(D80="Mashtura",OR(E80="Manual",E80="Assisted Manual")),A79&amp;"_MH",IF(AND(D80="Mashtura",OR(E80="De-Novo Merge",E80="Assisted Merge")),A79&amp;"_SA_MH",IF(AND(D80="Perry",OR(E80="Manual",E80="Assisted Manual")),A79&amp;"_PB",IF(AND(D80="Perry",OR(E80="De-Novo Merge",E80="Assisted Merge")),A79&amp;"_SA_PB",IF(AND(D80="Gina",OR(E80="Manual",E80="Assisted Manual")),A79&amp;"_GB",IF(AND(D80="Gina",OR(E80="De-Novo Merge",E80="Assisted Merge")),A79&amp;"_SA_GB",IF(AND(D80="Cameron",OR(E80="Manual",E80="Assisted Manual")),A79&amp;"_CA",IF(AND(D80="Cameron",OR(E80="De-Novo Merge",E80="Assisted Merge")),A79&amp;"_SA_CA",IF(AND(D80="Bruno",OR(E80="Manual",E80="Assisted Manual")),A79&amp;"_BD",IF(AND(D80="Bruno",OR(E80="De-Novo Merge",E80="Assisted Merge")),A79&amp;"_SA_BD",IF(AND(D80="Daniel",OR(E80="Manual",E80="Assisted Manual")),A79&amp;"_DR",IF(AND(D80="Daniel",OR(E80="De-Novo Merge",E80="Assisted Merge")),A79&amp;"_SA_DR",IF(AND(D80="Monet",OR(E80="Manual",E80="Assisted Manual")),A79&amp;"_MW",IF(AND(D80="Monet",OR(E80="De-Novo Merge",E80="Assisted Merge")),A79&amp;"_SA_MW",""))))))))))))))))</f>
        <v>2017-09-11_G-039_BD</v>
      </c>
      <c r="G80" s="89">
        <v>43026</v>
      </c>
      <c r="H80" s="89">
        <v>43027</v>
      </c>
      <c r="I80" s="68" t="s">
        <v>2206</v>
      </c>
      <c r="J80" s="116"/>
      <c r="K80" s="87" t="str">
        <f>IF(AND(NOT(OR(G80="",G80="Ø")),H80=""),"In Progress",IF(AND(NOT(OR(H80="Ø",H80="")),NOT(OR(G80="Ø",G80=""))),"Completed",IF(AND(NOT(A79=""),NOT(OR(D80="",D80="???")),G80=""),"Waiting",IF(D80="???","Waiting",""))))</f>
        <v>Completed</v>
      </c>
      <c r="L80" s="116"/>
      <c r="M80" s="116"/>
      <c r="N80" s="4"/>
      <c r="O80" s="121"/>
      <c r="P80" s="116"/>
    </row>
    <row r="81" spans="1:16" x14ac:dyDescent="0.25">
      <c r="A81" s="116" t="s">
        <v>2701</v>
      </c>
      <c r="B81" s="117" t="s">
        <v>2702</v>
      </c>
      <c r="C81" s="116" t="s">
        <v>2703</v>
      </c>
      <c r="D81" s="87" t="s">
        <v>187</v>
      </c>
      <c r="E81" s="87" t="s">
        <v>24</v>
      </c>
      <c r="F81" s="7" t="str">
        <f>IF(AND(D81="Amina",OR(E81="Manual",E81="Assisted Manual")),A81&amp;"_AZ",IF(AND(D81="Amina",OR(E81="De-Novo Merge",E81="Assisted Merge")),A81&amp;"_SA_AZ",IF(AND(D81="Mashtura",OR(E81="Manual",E81="Assisted Manual")),A81&amp;"_MH",IF(AND(D81="Mashtura",OR(E81="De-Novo Merge",E81="Assisted Merge")),A81&amp;"_SA_MH",IF(AND(D81="Perry",OR(E81="Manual",E81="Assisted Manual")),A81&amp;"_PB",IF(AND(D81="Perry",OR(E81="De-Novo Merge",E81="Assisted Merge")),A81&amp;"_SA_PB",IF(AND(D81="Gina",OR(E81="Manual",E81="Assisted Manual")),A81&amp;"_GB",IF(AND(D81="Gina",OR(E81="De-Novo Merge",E81="Assisted Merge")),A81&amp;"_SA_GB",IF(AND(D81="Cameron",OR(E81="Manual",E81="Assisted Manual")),A81&amp;"_CA",IF(AND(D81="Cameron",OR(E81="De-Novo Merge",E81="Assisted Merge")),A81&amp;"_SA_CA",IF(AND(D81="Bruno",OR(E81="Manual",E81="Assisted Manual")),A81&amp;"_BD",IF(AND(D81="Bruno",OR(E81="De-Novo Merge",E81="Assisted Merge")),A81&amp;"_SA_BD",IF(AND(D81="Daniel",OR(E81="Manual",E81="Assisted Manual")),A81&amp;"_DR",IF(AND(D81="Daniel",OR(E81="De-Novo Merge",E81="Assisted Merge")),A81&amp;"_SA_DR",IF(AND(D81="Monet",OR(E81="Manual",E81="Assisted Manual")),A81&amp;"_MW",IF(AND(D81="Monet",OR(E81="De-Novo Merge",E81="Assisted Merge")),A81&amp;"_SA_MW",""))))))))))))))))</f>
        <v>2017-09-11_G-040_MW</v>
      </c>
      <c r="G81" s="89">
        <v>43026</v>
      </c>
      <c r="H81" s="89">
        <v>43027</v>
      </c>
      <c r="I81" s="68"/>
      <c r="J81" s="118">
        <v>43034</v>
      </c>
      <c r="K81" s="87" t="str">
        <f>IF(AND(NOT(OR(G81="",G81="Ø")),H81=""),"In Progress",IF(AND(NOT(OR(H81="Ø",H81="")),NOT(OR(G81="Ø",G81=""))),"Completed",IF(AND(NOT(A81=""),NOT(OR(D81="",D81="???")),G81=""),"Waiting",IF(D81="???","Waiting",""))))</f>
        <v>Completed</v>
      </c>
      <c r="L81" s="116" t="str">
        <f>IF(AND(NOT(OR(H81="Ø",H81="")),J81="Split"),"In Progress",IF(AND(NOT(OR(H81="Ø",H81="")),J81="Needs to be Split"),"Waiting",IF(AND(K81="Review",K82="Review"),"Review",IF(OR(AND(K81="Review",K82="Incomplete"),AND(K81="Incomplete",K82="Review")),"Review",IF(OR(AND(K81="Untraceable",K82="Review"),AND(K81="Review",K82="Untraceable")),"Review",IF(OR(AND(K81="Review",K82="Completed"),AND(K81="Completed",K82="Review")),"Review",IF(OR(AND(K81="Other",K82="Review"),AND(K81="Review",K82="Other")),"Review",IF(OR(AND(K81="Other",K82="Incomplete"),AND(K81="Incomplete",K82="Other")),"Review",IF(OR(AND(K81="Other",K82="Untraceable"),AND(K81="Untraceable",K82="Other")),"Review",IF(OR(AND(K81="Other",K82="Completed"),AND(K81="Completed",K82="Other")),"Review",IF(AND(K81="Waiting",K82="Waiting"),"Waiting",IF(OR(AND(K81="Review",K82="Waiting"),AND(K81="Waiting",K82="Review")),"Waiting",IF(OR(AND(K81="Other",K82="Waiting"),AND(K81="Waiting",K82="Other")),"Waiting",IF(OR(AND(K81="Incomplete",K82="Waiting"),AND(K81="Waiting",K82="Incomplete")),"Waiting",IF(OR(AND(K81="Completed",K82="Waiting"),AND(K81="Waiting",K82="Completed")),"Waiting",IF(OR(K81="In Progress",K82="In Progress"),"In Progress",IF(OR(AND(K81="Completed",K82="Untraceable"),AND(K81="Untraceable",K82="Completed")),"Review",IF(OR(AND(K81="Completed",K82="Incomplete"),AND(K81="Incomplete",K82="Completed")),"Review",IF(OR(AND(K81="Incomplete",K82="Untraceable"),AND(K81="Untraceable",K82="Incomplete")),"Untraceable",IF(AND(NOT(OR(H81="Ø",H81="")),NOT(OR(H82="Ø",H82="")),J81=""),"In Progress",IF(AND(K81="Untraceable",K82="Untraceable"),"Untraceable",IF(AND(NOT(OR(H81="Ø",H81="")),NOT(OR(H82="Ø",H82="")),NOT(OR(J81="Ø",J81="",J81="Split",J81="Needs to be Split"))),"Completed",IF(AND(K81="Incomplete",K82="Incomplete"),"Incomplete",IF(AND(K81="Other",K82="Other"),"Review",IF(AND(K81="Untraceable",K82=""),"Untraceable","")))))))))))))))))))))))))</f>
        <v>Completed</v>
      </c>
      <c r="M81" s="116" t="s">
        <v>0</v>
      </c>
      <c r="N81" s="4"/>
      <c r="O81" s="121" t="s">
        <v>25</v>
      </c>
      <c r="P81" s="116" t="s">
        <v>2704</v>
      </c>
    </row>
    <row r="82" spans="1:16" x14ac:dyDescent="0.25">
      <c r="A82" s="116"/>
      <c r="B82" s="116"/>
      <c r="C82" s="116"/>
      <c r="D82" s="87" t="s">
        <v>27</v>
      </c>
      <c r="E82" s="87" t="s">
        <v>1512</v>
      </c>
      <c r="F82" s="7" t="str">
        <f>IF(AND(D82="Amina",OR(E82="Manual",E82="Assisted Manual")),A81&amp;"_AZ",IF(AND(D82="Amina",OR(E82="De-Novo Merge",E82="Assisted Merge")),A81&amp;"_SA_AZ",IF(AND(D82="Mashtura",OR(E82="Manual",E82="Assisted Manual")),A81&amp;"_MH",IF(AND(D82="Mashtura",OR(E82="De-Novo Merge",E82="Assisted Merge")),A81&amp;"_SA_MH",IF(AND(D82="Perry",OR(E82="Manual",E82="Assisted Manual")),A81&amp;"_PB",IF(AND(D82="Perry",OR(E82="De-Novo Merge",E82="Assisted Merge")),A81&amp;"_SA_PB",IF(AND(D82="Gina",OR(E82="Manual",E82="Assisted Manual")),A81&amp;"_GB",IF(AND(D82="Gina",OR(E82="De-Novo Merge",E82="Assisted Merge")),A81&amp;"_SA_GB",IF(AND(D82="Cameron",OR(E82="Manual",E82="Assisted Manual")),A81&amp;"_CA",IF(AND(D82="Cameron",OR(E82="De-Novo Merge",E82="Assisted Merge")),A81&amp;"_SA_CA",IF(AND(D82="Bruno",OR(E82="Manual",E82="Assisted Manual")),A81&amp;"_BD",IF(AND(D82="Bruno",OR(E82="De-Novo Merge",E82="Assisted Merge")),A81&amp;"_SA_BD",IF(AND(D82="Daniel",OR(E82="Manual",E82="Assisted Manual")),A81&amp;"_DR",IF(AND(D82="Daniel",OR(E82="De-Novo Merge",E82="Assisted Merge")),A81&amp;"_SA_DR",IF(AND(D82="Monet",OR(E82="Manual",E82="Assisted Manual")),A81&amp;"_MW",IF(AND(D82="Monet",OR(E82="De-Novo Merge",E82="Assisted Merge")),A81&amp;"_SA_MW",""))))))))))))))))</f>
        <v>2017-09-11_G-040_GB</v>
      </c>
      <c r="G82" s="89">
        <v>43028</v>
      </c>
      <c r="H82" s="89">
        <v>43031</v>
      </c>
      <c r="I82" s="68" t="s">
        <v>2705</v>
      </c>
      <c r="J82" s="116"/>
      <c r="K82" s="87" t="str">
        <f>IF(AND(NOT(OR(G82="",G82="Ø")),H82=""),"In Progress",IF(AND(NOT(OR(H82="Ø",H82="")),NOT(OR(G82="Ø",G82=""))),"Completed",IF(AND(NOT(A81=""),NOT(OR(D82="",D82="???")),G82=""),"Waiting",IF(D82="???","Waiting",""))))</f>
        <v>Completed</v>
      </c>
      <c r="L82" s="116"/>
      <c r="M82" s="116"/>
      <c r="N82" s="4"/>
      <c r="O82" s="121"/>
      <c r="P82" s="116"/>
    </row>
  </sheetData>
  <autoFilter ref="A1:P98"/>
  <mergeCells count="320">
    <mergeCell ref="A2:A3"/>
    <mergeCell ref="B2:B3"/>
    <mergeCell ref="C2:C3"/>
    <mergeCell ref="J2:J3"/>
    <mergeCell ref="L2:L3"/>
    <mergeCell ref="M2:M3"/>
    <mergeCell ref="O2:O3"/>
    <mergeCell ref="P2:P3"/>
    <mergeCell ref="A4:A5"/>
    <mergeCell ref="B4:B5"/>
    <mergeCell ref="C4:C5"/>
    <mergeCell ref="J4:J5"/>
    <mergeCell ref="L4:L5"/>
    <mergeCell ref="M4:M5"/>
    <mergeCell ref="O4:O5"/>
    <mergeCell ref="P4:P5"/>
    <mergeCell ref="O10:O11"/>
    <mergeCell ref="P10:P11"/>
    <mergeCell ref="A10:A11"/>
    <mergeCell ref="B10:B11"/>
    <mergeCell ref="C10:C11"/>
    <mergeCell ref="J10:J11"/>
    <mergeCell ref="L10:L11"/>
    <mergeCell ref="M10:M11"/>
    <mergeCell ref="A6:A7"/>
    <mergeCell ref="B6:B7"/>
    <mergeCell ref="C6:C7"/>
    <mergeCell ref="J6:J7"/>
    <mergeCell ref="L6:L7"/>
    <mergeCell ref="M6:M7"/>
    <mergeCell ref="O6:O7"/>
    <mergeCell ref="P6:P7"/>
    <mergeCell ref="A8:A9"/>
    <mergeCell ref="B8:B9"/>
    <mergeCell ref="C8:C9"/>
    <mergeCell ref="J8:J9"/>
    <mergeCell ref="L8:L9"/>
    <mergeCell ref="M8:M9"/>
    <mergeCell ref="O8:O9"/>
    <mergeCell ref="P8:P9"/>
    <mergeCell ref="O17:O18"/>
    <mergeCell ref="P17:P18"/>
    <mergeCell ref="A15:A16"/>
    <mergeCell ref="B15:B16"/>
    <mergeCell ref="C15:C16"/>
    <mergeCell ref="J15:J16"/>
    <mergeCell ref="L15:L16"/>
    <mergeCell ref="M15:M16"/>
    <mergeCell ref="O12:O14"/>
    <mergeCell ref="P12:P14"/>
    <mergeCell ref="O15:O16"/>
    <mergeCell ref="P15:P16"/>
    <mergeCell ref="A17:A18"/>
    <mergeCell ref="B17:B18"/>
    <mergeCell ref="C17:C18"/>
    <mergeCell ref="J17:J18"/>
    <mergeCell ref="L17:L18"/>
    <mergeCell ref="M17:M18"/>
    <mergeCell ref="A12:A14"/>
    <mergeCell ref="B12:B14"/>
    <mergeCell ref="C12:C14"/>
    <mergeCell ref="J12:J14"/>
    <mergeCell ref="L12:L14"/>
    <mergeCell ref="M12:M14"/>
    <mergeCell ref="A19:A20"/>
    <mergeCell ref="B19:B20"/>
    <mergeCell ref="C19:C20"/>
    <mergeCell ref="J19:J20"/>
    <mergeCell ref="L19:L20"/>
    <mergeCell ref="M19:M20"/>
    <mergeCell ref="O19:O20"/>
    <mergeCell ref="P19:P20"/>
    <mergeCell ref="A21:A22"/>
    <mergeCell ref="B21:B22"/>
    <mergeCell ref="C21:C22"/>
    <mergeCell ref="J21:J22"/>
    <mergeCell ref="L21:L22"/>
    <mergeCell ref="M21:M22"/>
    <mergeCell ref="O21:O22"/>
    <mergeCell ref="P21:P22"/>
    <mergeCell ref="A23:A24"/>
    <mergeCell ref="B23:B24"/>
    <mergeCell ref="C23:C24"/>
    <mergeCell ref="J23:J24"/>
    <mergeCell ref="L23:L24"/>
    <mergeCell ref="M23:M24"/>
    <mergeCell ref="O23:O24"/>
    <mergeCell ref="P23:P24"/>
    <mergeCell ref="A25:A26"/>
    <mergeCell ref="B25:B26"/>
    <mergeCell ref="C25:C26"/>
    <mergeCell ref="J25:J26"/>
    <mergeCell ref="L25:L26"/>
    <mergeCell ref="M25:M26"/>
    <mergeCell ref="O25:O26"/>
    <mergeCell ref="P25:P26"/>
    <mergeCell ref="A27:A28"/>
    <mergeCell ref="B27:B28"/>
    <mergeCell ref="C27:C28"/>
    <mergeCell ref="J27:J28"/>
    <mergeCell ref="L27:L28"/>
    <mergeCell ref="M27:M28"/>
    <mergeCell ref="O27:O28"/>
    <mergeCell ref="P27:P28"/>
    <mergeCell ref="A29:A30"/>
    <mergeCell ref="B29:B30"/>
    <mergeCell ref="C29:C30"/>
    <mergeCell ref="J29:J30"/>
    <mergeCell ref="L29:L30"/>
    <mergeCell ref="M29:M30"/>
    <mergeCell ref="O29:O30"/>
    <mergeCell ref="P29:P30"/>
    <mergeCell ref="A31:A32"/>
    <mergeCell ref="B31:B32"/>
    <mergeCell ref="C31:C32"/>
    <mergeCell ref="J31:J32"/>
    <mergeCell ref="L31:L32"/>
    <mergeCell ref="M31:M32"/>
    <mergeCell ref="O31:O32"/>
    <mergeCell ref="P31:P32"/>
    <mergeCell ref="A33:A34"/>
    <mergeCell ref="B33:B34"/>
    <mergeCell ref="C33:C34"/>
    <mergeCell ref="J33:J34"/>
    <mergeCell ref="L33:L34"/>
    <mergeCell ref="M33:M34"/>
    <mergeCell ref="O33:O34"/>
    <mergeCell ref="P33:P34"/>
    <mergeCell ref="A35:A36"/>
    <mergeCell ref="B35:B36"/>
    <mergeCell ref="C35:C36"/>
    <mergeCell ref="J35:J36"/>
    <mergeCell ref="L35:L36"/>
    <mergeCell ref="M35:M36"/>
    <mergeCell ref="O35:O36"/>
    <mergeCell ref="P35:P36"/>
    <mergeCell ref="A37:A38"/>
    <mergeCell ref="B37:B38"/>
    <mergeCell ref="C37:C38"/>
    <mergeCell ref="J37:J38"/>
    <mergeCell ref="L37:L38"/>
    <mergeCell ref="M37:M38"/>
    <mergeCell ref="O37:O38"/>
    <mergeCell ref="P37:P38"/>
    <mergeCell ref="A39:A40"/>
    <mergeCell ref="B39:B40"/>
    <mergeCell ref="C39:C40"/>
    <mergeCell ref="J39:J40"/>
    <mergeCell ref="L39:L40"/>
    <mergeCell ref="M39:M40"/>
    <mergeCell ref="O39:O40"/>
    <mergeCell ref="P39:P40"/>
    <mergeCell ref="A41:A42"/>
    <mergeCell ref="B41:B42"/>
    <mergeCell ref="C41:C42"/>
    <mergeCell ref="J41:J42"/>
    <mergeCell ref="L41:L42"/>
    <mergeCell ref="M41:M42"/>
    <mergeCell ref="O41:O42"/>
    <mergeCell ref="P41:P42"/>
    <mergeCell ref="A43:A44"/>
    <mergeCell ref="B43:B44"/>
    <mergeCell ref="C43:C44"/>
    <mergeCell ref="J43:J44"/>
    <mergeCell ref="L43:L44"/>
    <mergeCell ref="M43:M44"/>
    <mergeCell ref="O43:O44"/>
    <mergeCell ref="P43:P44"/>
    <mergeCell ref="A45:A46"/>
    <mergeCell ref="B45:B46"/>
    <mergeCell ref="C45:C46"/>
    <mergeCell ref="J45:J46"/>
    <mergeCell ref="L45:L46"/>
    <mergeCell ref="M45:M46"/>
    <mergeCell ref="O45:O46"/>
    <mergeCell ref="P45:P46"/>
    <mergeCell ref="A47:A48"/>
    <mergeCell ref="B47:B48"/>
    <mergeCell ref="C47:C48"/>
    <mergeCell ref="J47:J48"/>
    <mergeCell ref="L47:L48"/>
    <mergeCell ref="M47:M48"/>
    <mergeCell ref="O47:O48"/>
    <mergeCell ref="P47:P48"/>
    <mergeCell ref="A49:A50"/>
    <mergeCell ref="B49:B50"/>
    <mergeCell ref="C49:C50"/>
    <mergeCell ref="J49:J50"/>
    <mergeCell ref="L49:L50"/>
    <mergeCell ref="M49:M50"/>
    <mergeCell ref="O49:O50"/>
    <mergeCell ref="P49:P50"/>
    <mergeCell ref="A51:A52"/>
    <mergeCell ref="B51:B52"/>
    <mergeCell ref="C51:C52"/>
    <mergeCell ref="J51:J52"/>
    <mergeCell ref="L51:L52"/>
    <mergeCell ref="M51:M52"/>
    <mergeCell ref="O51:O52"/>
    <mergeCell ref="P51:P52"/>
    <mergeCell ref="A53:A54"/>
    <mergeCell ref="B53:B54"/>
    <mergeCell ref="C53:C54"/>
    <mergeCell ref="J53:J54"/>
    <mergeCell ref="L53:L54"/>
    <mergeCell ref="M53:M54"/>
    <mergeCell ref="O53:O54"/>
    <mergeCell ref="P53:P54"/>
    <mergeCell ref="A55:A56"/>
    <mergeCell ref="B55:B56"/>
    <mergeCell ref="C55:C56"/>
    <mergeCell ref="J55:J56"/>
    <mergeCell ref="L55:L56"/>
    <mergeCell ref="M55:M56"/>
    <mergeCell ref="O55:O56"/>
    <mergeCell ref="P55:P56"/>
    <mergeCell ref="A57:A58"/>
    <mergeCell ref="B57:B58"/>
    <mergeCell ref="C57:C58"/>
    <mergeCell ref="J57:J58"/>
    <mergeCell ref="L57:L58"/>
    <mergeCell ref="M57:M58"/>
    <mergeCell ref="O57:O58"/>
    <mergeCell ref="P57:P58"/>
    <mergeCell ref="O59:O60"/>
    <mergeCell ref="P59:P60"/>
    <mergeCell ref="A61:A62"/>
    <mergeCell ref="B61:B62"/>
    <mergeCell ref="C61:C62"/>
    <mergeCell ref="J61:J62"/>
    <mergeCell ref="L61:L62"/>
    <mergeCell ref="M61:M62"/>
    <mergeCell ref="O61:O62"/>
    <mergeCell ref="P61:P62"/>
    <mergeCell ref="A59:A60"/>
    <mergeCell ref="B59:B60"/>
    <mergeCell ref="C59:C60"/>
    <mergeCell ref="J59:J60"/>
    <mergeCell ref="L59:L60"/>
    <mergeCell ref="M59:M60"/>
    <mergeCell ref="O63:O64"/>
    <mergeCell ref="P63:P64"/>
    <mergeCell ref="A65:A66"/>
    <mergeCell ref="B65:B66"/>
    <mergeCell ref="C65:C66"/>
    <mergeCell ref="J65:J66"/>
    <mergeCell ref="L65:L66"/>
    <mergeCell ref="M65:M66"/>
    <mergeCell ref="O65:O66"/>
    <mergeCell ref="P65:P66"/>
    <mergeCell ref="A63:A64"/>
    <mergeCell ref="B63:B64"/>
    <mergeCell ref="C63:C64"/>
    <mergeCell ref="J63:J64"/>
    <mergeCell ref="L63:L64"/>
    <mergeCell ref="M63:M64"/>
    <mergeCell ref="O67:O68"/>
    <mergeCell ref="P67:P68"/>
    <mergeCell ref="A69:A70"/>
    <mergeCell ref="B69:B70"/>
    <mergeCell ref="C69:C70"/>
    <mergeCell ref="J69:J70"/>
    <mergeCell ref="L69:L70"/>
    <mergeCell ref="M69:M70"/>
    <mergeCell ref="O69:O70"/>
    <mergeCell ref="P69:P70"/>
    <mergeCell ref="A67:A68"/>
    <mergeCell ref="B67:B68"/>
    <mergeCell ref="C67:C68"/>
    <mergeCell ref="J67:J68"/>
    <mergeCell ref="L67:L68"/>
    <mergeCell ref="M67:M68"/>
    <mergeCell ref="O71:O72"/>
    <mergeCell ref="P71:P72"/>
    <mergeCell ref="A73:A74"/>
    <mergeCell ref="B73:B74"/>
    <mergeCell ref="C73:C74"/>
    <mergeCell ref="J73:J74"/>
    <mergeCell ref="L73:L74"/>
    <mergeCell ref="M73:M74"/>
    <mergeCell ref="O73:O74"/>
    <mergeCell ref="P73:P74"/>
    <mergeCell ref="A71:A72"/>
    <mergeCell ref="B71:B72"/>
    <mergeCell ref="C71:C72"/>
    <mergeCell ref="J71:J72"/>
    <mergeCell ref="L71:L72"/>
    <mergeCell ref="M71:M72"/>
    <mergeCell ref="O75:O76"/>
    <mergeCell ref="P75:P76"/>
    <mergeCell ref="A77:A78"/>
    <mergeCell ref="B77:B78"/>
    <mergeCell ref="C77:C78"/>
    <mergeCell ref="J77:J78"/>
    <mergeCell ref="L77:L78"/>
    <mergeCell ref="M77:M78"/>
    <mergeCell ref="O77:O78"/>
    <mergeCell ref="P77:P78"/>
    <mergeCell ref="A75:A76"/>
    <mergeCell ref="B75:B76"/>
    <mergeCell ref="C75:C76"/>
    <mergeCell ref="J75:J76"/>
    <mergeCell ref="L75:L76"/>
    <mergeCell ref="M75:M76"/>
    <mergeCell ref="O81:O82"/>
    <mergeCell ref="P81:P82"/>
    <mergeCell ref="A79:A80"/>
    <mergeCell ref="B79:B80"/>
    <mergeCell ref="C79:C80"/>
    <mergeCell ref="J79:J80"/>
    <mergeCell ref="L79:L80"/>
    <mergeCell ref="M79:M80"/>
    <mergeCell ref="O79:O80"/>
    <mergeCell ref="P79:P80"/>
    <mergeCell ref="A81:A82"/>
    <mergeCell ref="B81:B82"/>
    <mergeCell ref="C81:C82"/>
    <mergeCell ref="J81:J82"/>
    <mergeCell ref="L81:L82"/>
    <mergeCell ref="M81:M82"/>
  </mergeCells>
  <conditionalFormatting sqref="M1">
    <cfRule type="containsText" dxfId="1832" priority="37" operator="containsText" text="HOLD">
      <formula>NOT(ISERROR(SEARCH("HOLD",M1)))</formula>
    </cfRule>
    <cfRule type="containsText" dxfId="1831" priority="46" operator="containsText" text="Ignore">
      <formula>NOT(ISERROR(SEARCH("Ignore",M1)))</formula>
    </cfRule>
  </conditionalFormatting>
  <conditionalFormatting sqref="K1:M1">
    <cfRule type="containsText" dxfId="1830" priority="36" operator="containsText" text="Waiting">
      <formula>NOT(ISERROR(SEARCH("Waiting",K1)))</formula>
    </cfRule>
    <cfRule type="containsText" dxfId="1829" priority="40" operator="containsText" text="Review">
      <formula>NOT(ISERROR(SEARCH("Review",K1)))</formula>
    </cfRule>
    <cfRule type="containsText" dxfId="1828" priority="41" operator="containsText" text="Other">
      <formula>NOT(ISERROR(SEARCH("Other",K1)))</formula>
    </cfRule>
    <cfRule type="containsText" dxfId="1827" priority="42" operator="containsText" text="Incomplete">
      <formula>NOT(ISERROR(SEARCH("Incomplete",K1)))</formula>
    </cfRule>
    <cfRule type="containsText" dxfId="1826" priority="43" operator="containsText" text="Untraceable">
      <formula>NOT(ISERROR(SEARCH("Untraceable",K1)))</formula>
    </cfRule>
    <cfRule type="containsText" dxfId="1825" priority="44" operator="containsText" text="Completed">
      <formula>NOT(ISERROR(SEARCH("Completed",K1)))</formula>
    </cfRule>
  </conditionalFormatting>
  <conditionalFormatting sqref="O1 K1:M1">
    <cfRule type="containsText" dxfId="1824" priority="45" operator="containsText" text="In Progress">
      <formula>NOT(ISERROR(SEARCH("In Progress",K1)))</formula>
    </cfRule>
  </conditionalFormatting>
  <conditionalFormatting sqref="O1">
    <cfRule type="containsText" dxfId="1823" priority="38" operator="containsText" text="No">
      <formula>NOT(ISERROR(SEARCH("No",O1)))</formula>
    </cfRule>
    <cfRule type="containsText" dxfId="1822" priority="39" operator="containsText" text="Yes">
      <formula>NOT(ISERROR(SEARCH("Yes",O1)))</formula>
    </cfRule>
  </conditionalFormatting>
  <conditionalFormatting sqref="J1">
    <cfRule type="containsText" dxfId="1821" priority="35" operator="containsText" text="Needs to be">
      <formula>NOT(ISERROR(SEARCH("Needs to be",J1)))</formula>
    </cfRule>
  </conditionalFormatting>
  <conditionalFormatting sqref="I1">
    <cfRule type="containsText" dxfId="1820" priority="34" operator="containsText" text="Please Enter Tracing Time">
      <formula>NOT(ISERROR(SEARCH("Please Enter Tracing Time",I1)))</formula>
    </cfRule>
  </conditionalFormatting>
  <conditionalFormatting sqref="M2:M12 M15:M80">
    <cfRule type="containsText" dxfId="1819" priority="24" operator="containsText" text="HOLD">
      <formula>NOT(ISERROR(SEARCH("HOLD",M2)))</formula>
    </cfRule>
    <cfRule type="containsText" dxfId="1818" priority="33" operator="containsText" text="Ignore">
      <formula>NOT(ISERROR(SEARCH("Ignore",M2)))</formula>
    </cfRule>
  </conditionalFormatting>
  <conditionalFormatting sqref="K2:M12 K13:K14 K15:M80">
    <cfRule type="containsText" dxfId="1817" priority="23" operator="containsText" text="Waiting">
      <formula>NOT(ISERROR(SEARCH("Waiting",K2)))</formula>
    </cfRule>
    <cfRule type="containsText" dxfId="1816" priority="27" operator="containsText" text="Review">
      <formula>NOT(ISERROR(SEARCH("Review",K2)))</formula>
    </cfRule>
    <cfRule type="containsText" dxfId="1815" priority="28" operator="containsText" text="Other">
      <formula>NOT(ISERROR(SEARCH("Other",K2)))</formula>
    </cfRule>
    <cfRule type="containsText" dxfId="1814" priority="29" operator="containsText" text="Incomplete">
      <formula>NOT(ISERROR(SEARCH("Incomplete",K2)))</formula>
    </cfRule>
    <cfRule type="containsText" dxfId="1813" priority="30" operator="containsText" text="Untraceable">
      <formula>NOT(ISERROR(SEARCH("Untraceable",K2)))</formula>
    </cfRule>
    <cfRule type="containsText" dxfId="1812" priority="31" operator="containsText" text="Completed">
      <formula>NOT(ISERROR(SEARCH("Completed",K2)))</formula>
    </cfRule>
  </conditionalFormatting>
  <conditionalFormatting sqref="O2:O12 K2:M12 K13:K14 O15:O80 K15:M80">
    <cfRule type="containsText" dxfId="1811" priority="32" operator="containsText" text="In Progress">
      <formula>NOT(ISERROR(SEARCH("In Progress",K2)))</formula>
    </cfRule>
  </conditionalFormatting>
  <conditionalFormatting sqref="O2:O12 O15:O80">
    <cfRule type="containsText" dxfId="1810" priority="25" operator="containsText" text="No">
      <formula>NOT(ISERROR(SEARCH("No",O2)))</formula>
    </cfRule>
    <cfRule type="containsText" dxfId="1809" priority="26" operator="containsText" text="Yes">
      <formula>NOT(ISERROR(SEARCH("Yes",O2)))</formula>
    </cfRule>
  </conditionalFormatting>
  <conditionalFormatting sqref="J2:J12 J15:J80">
    <cfRule type="containsText" dxfId="1808" priority="22" operator="containsText" text="Needs to be">
      <formula>NOT(ISERROR(SEARCH("Needs to be",J2)))</formula>
    </cfRule>
  </conditionalFormatting>
  <conditionalFormatting sqref="I2:I80">
    <cfRule type="containsText" dxfId="1807" priority="21" operator="containsText" text="Please Enter Tracing Time">
      <formula>NOT(ISERROR(SEARCH("Please Enter Tracing Time",I2)))</formula>
    </cfRule>
  </conditionalFormatting>
  <conditionalFormatting sqref="K81:L82">
    <cfRule type="containsText" dxfId="1806" priority="12" operator="containsText" text="Waiting">
      <formula>NOT(ISERROR(SEARCH("Waiting",K81)))</formula>
    </cfRule>
    <cfRule type="containsText" dxfId="1805" priority="15" operator="containsText" text="Review">
      <formula>NOT(ISERROR(SEARCH("Review",K81)))</formula>
    </cfRule>
    <cfRule type="containsText" dxfId="1804" priority="16" operator="containsText" text="Other">
      <formula>NOT(ISERROR(SEARCH("Other",K81)))</formula>
    </cfRule>
    <cfRule type="containsText" dxfId="1803" priority="17" operator="containsText" text="Incomplete">
      <formula>NOT(ISERROR(SEARCH("Incomplete",K81)))</formula>
    </cfRule>
    <cfRule type="containsText" dxfId="1802" priority="18" operator="containsText" text="Untraceable">
      <formula>NOT(ISERROR(SEARCH("Untraceable",K81)))</formula>
    </cfRule>
    <cfRule type="containsText" dxfId="1801" priority="19" operator="containsText" text="Completed">
      <formula>NOT(ISERROR(SEARCH("Completed",K81)))</formula>
    </cfRule>
  </conditionalFormatting>
  <conditionalFormatting sqref="O81:O82 K81:L82">
    <cfRule type="containsText" dxfId="1800" priority="20" operator="containsText" text="In Progress">
      <formula>NOT(ISERROR(SEARCH("In Progress",K81)))</formula>
    </cfRule>
  </conditionalFormatting>
  <conditionalFormatting sqref="O81:O82">
    <cfRule type="containsText" dxfId="1799" priority="13" operator="containsText" text="No">
      <formula>NOT(ISERROR(SEARCH("No",O81)))</formula>
    </cfRule>
    <cfRule type="containsText" dxfId="1798" priority="14" operator="containsText" text="Yes">
      <formula>NOT(ISERROR(SEARCH("Yes",O81)))</formula>
    </cfRule>
  </conditionalFormatting>
  <conditionalFormatting sqref="J81:J82">
    <cfRule type="containsText" dxfId="1797" priority="11" operator="containsText" text="Needs to be">
      <formula>NOT(ISERROR(SEARCH("Needs to be",J81)))</formula>
    </cfRule>
  </conditionalFormatting>
  <conditionalFormatting sqref="I81:I82">
    <cfRule type="containsText" dxfId="1796" priority="10" operator="containsText" text="Please Enter Tracing Time">
      <formula>NOT(ISERROR(SEARCH("Please Enter Tracing Time",I81)))</formula>
    </cfRule>
  </conditionalFormatting>
  <conditionalFormatting sqref="M81:M82">
    <cfRule type="containsText" dxfId="1795" priority="2" operator="containsText" text="HOLD">
      <formula>NOT(ISERROR(SEARCH("HOLD",M81)))</formula>
    </cfRule>
    <cfRule type="containsText" dxfId="1794" priority="9" operator="containsText" text="Ignore">
      <formula>NOT(ISERROR(SEARCH("Ignore",M81)))</formula>
    </cfRule>
  </conditionalFormatting>
  <conditionalFormatting sqref="M81:M82">
    <cfRule type="containsText" dxfId="1793" priority="1" operator="containsText" text="Waiting">
      <formula>NOT(ISERROR(SEARCH("Waiting",M81)))</formula>
    </cfRule>
    <cfRule type="containsText" dxfId="1792" priority="3" operator="containsText" text="Review">
      <formula>NOT(ISERROR(SEARCH("Review",M81)))</formula>
    </cfRule>
    <cfRule type="containsText" dxfId="1791" priority="4" operator="containsText" text="Other">
      <formula>NOT(ISERROR(SEARCH("Other",M81)))</formula>
    </cfRule>
    <cfRule type="containsText" dxfId="1790" priority="5" operator="containsText" text="Incomplete">
      <formula>NOT(ISERROR(SEARCH("Incomplete",M81)))</formula>
    </cfRule>
    <cfRule type="containsText" dxfId="1789" priority="6" operator="containsText" text="Untraceable">
      <formula>NOT(ISERROR(SEARCH("Untraceable",M81)))</formula>
    </cfRule>
    <cfRule type="containsText" dxfId="1788" priority="7" operator="containsText" text="Completed">
      <formula>NOT(ISERROR(SEARCH("Completed",M81)))</formula>
    </cfRule>
  </conditionalFormatting>
  <conditionalFormatting sqref="M81:M82">
    <cfRule type="containsText" dxfId="1787" priority="8" operator="containsText" text="In Progress">
      <formula>NOT(ISERROR(SEARCH("In Progress",M81)))</formula>
    </cfRule>
  </conditionalFormatting>
  <dataValidations count="8">
    <dataValidation type="list" allowBlank="1" showInputMessage="1" sqref="J2:J12 J15:J82">
      <formula1>"Ø, Split"</formula1>
    </dataValidation>
    <dataValidation type="list" operator="equal" allowBlank="1" showInputMessage="1" showErrorMessage="1" sqref="D2:D82">
      <formula1>"Amina,Bruno,Cameron,Daniel,Gina,Mashtura,Monet,Perry,???"</formula1>
    </dataValidation>
    <dataValidation type="list" allowBlank="1" showInputMessage="1" showErrorMessage="1" sqref="K2:K80 L2:L12 L15:L80 K81:L82">
      <formula1>"In Progress, Completed, Untraceable, Incomplete, Other, Review"</formula1>
    </dataValidation>
    <dataValidation type="list" operator="equal" allowBlank="1" showInputMessage="1" showErrorMessage="1" sqref="E2:E82">
      <formula1>"Manual,Assisted Manual, De-Novo Merge, Assisted Merge"</formula1>
    </dataValidation>
    <dataValidation type="list" operator="equal" allowBlank="1" showInputMessage="1" sqref="H2:H82">
      <formula1>"Ø"</formula1>
    </dataValidation>
    <dataValidation type="list" allowBlank="1" showInputMessage="1" sqref="G2:G82">
      <formula1>"Ø"</formula1>
    </dataValidation>
    <dataValidation type="list" allowBlank="1" showInputMessage="1" sqref="O2:O12 O15:O82">
      <formula1>"Yes, No, In Progress"</formula1>
    </dataValidation>
    <dataValidation type="list" allowBlank="1" showInputMessage="1" showErrorMessage="1" sqref="M2:M12 M15:M82">
      <formula1>"In Progress, Completed, Untraceable, Review, Ignore"</formula1>
    </dataValidation>
  </dataValidations>
  <pageMargins left="0.7" right="0.7" top="0.75" bottom="0.75" header="0.3" footer="0.3"/>
  <pageSetup orientation="portrait" verticalDpi="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37"/>
  <sheetViews>
    <sheetView zoomScale="90" zoomScaleNormal="90" workbookViewId="0">
      <selection activeCell="B32" sqref="B32:B33"/>
    </sheetView>
  </sheetViews>
  <sheetFormatPr defaultRowHeight="15" x14ac:dyDescent="0.25"/>
  <cols>
    <col min="1" max="1" width="18.140625" customWidth="1"/>
    <col min="2" max="2" width="25.140625" customWidth="1"/>
    <col min="3" max="3" width="23.42578125" customWidth="1"/>
    <col min="4" max="4" width="14.5703125" customWidth="1"/>
    <col min="5" max="5" width="17.7109375" customWidth="1"/>
    <col min="6" max="6" width="25.7109375" customWidth="1"/>
    <col min="7" max="7" width="14.28515625" customWidth="1"/>
    <col min="8" max="8" width="13.42578125" style="64" customWidth="1"/>
    <col min="9" max="9" width="17.5703125" style="64" customWidth="1"/>
    <col min="10" max="10" width="19.7109375" customWidth="1"/>
    <col min="11" max="11" width="22.85546875" customWidth="1"/>
    <col min="12" max="12" width="18.28515625" customWidth="1"/>
    <col min="13" max="13" width="14.28515625" customWidth="1"/>
    <col min="14" max="14" width="46.140625" customWidth="1"/>
    <col min="15" max="16" width="14.5703125" style="1" customWidth="1"/>
  </cols>
  <sheetData>
    <row r="1" spans="1:16" x14ac:dyDescent="0.25">
      <c r="A1" s="47" t="s">
        <v>6</v>
      </c>
      <c r="B1" s="47" t="s">
        <v>7</v>
      </c>
      <c r="C1" s="47" t="s">
        <v>8</v>
      </c>
      <c r="D1" s="48" t="s">
        <v>9</v>
      </c>
      <c r="E1" s="48" t="s">
        <v>10</v>
      </c>
      <c r="F1" s="48" t="s">
        <v>11</v>
      </c>
      <c r="G1" s="48" t="s">
        <v>12</v>
      </c>
      <c r="H1" s="48" t="s">
        <v>13</v>
      </c>
      <c r="I1" s="48" t="s">
        <v>2408</v>
      </c>
      <c r="J1" s="47" t="s">
        <v>14</v>
      </c>
      <c r="K1" s="47" t="s">
        <v>15</v>
      </c>
      <c r="L1" s="47" t="s">
        <v>16</v>
      </c>
      <c r="M1" s="47" t="s">
        <v>17</v>
      </c>
      <c r="N1" s="10" t="s">
        <v>18</v>
      </c>
      <c r="O1" s="9" t="s">
        <v>19</v>
      </c>
      <c r="P1" s="9" t="s">
        <v>20</v>
      </c>
    </row>
    <row r="2" spans="1:16" x14ac:dyDescent="0.25">
      <c r="A2" s="122" t="s">
        <v>2706</v>
      </c>
      <c r="B2" s="117" t="s">
        <v>2707</v>
      </c>
      <c r="C2" s="116"/>
      <c r="D2" s="87" t="s">
        <v>32</v>
      </c>
      <c r="E2" s="87" t="s">
        <v>24</v>
      </c>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f>
        <v>2017-09-19_R-001_AZ</v>
      </c>
      <c r="G2" s="89">
        <v>43026</v>
      </c>
      <c r="H2" s="89">
        <v>43032</v>
      </c>
      <c r="I2" s="68" t="str">
        <f>IF(H2="Ø","Ø",IF(NOT(OR(H2="Ø",H2="")),"Enter Tracing Time",""))</f>
        <v>Enter Tracing Time</v>
      </c>
      <c r="J2" s="118">
        <v>43067</v>
      </c>
      <c r="K2" s="87" t="s">
        <v>0</v>
      </c>
      <c r="L2" s="116" t="str">
        <f>IF(AND(NOT(OR(H2="Ø",H2="")),J2="Split"),"In Progress",IF(AND(NOT(OR(H2="Ø",H2="")),J2="Needs to be Split"),"Waiting",IF(AND(K2="Review",K3="Review"),"Review",IF(OR(AND(K2="Review",K3="Incomplete"),AND(K2="Incomplete",K3="Review")),"Review",IF(OR(AND(K2="Untraceable",K3="Review"),AND(K2="Review",K3="Untraceable")),"Review",IF(OR(AND(K2="Review",K3="Completed"),AND(K2="Completed",K3="Review")),"Review",IF(OR(AND(K2="Other",K3="Review"),AND(K2="Review",K3="Other")),"Review",IF(OR(AND(K2="Other",K3="Incomplete"),AND(K2="Incomplete",K3="Other")),"Review",IF(OR(AND(K2="Other",K3="Untraceable"),AND(K2="Untraceable",K3="Other")),"Review",IF(OR(AND(K2="Other",K3="Completed"),AND(K2="Completed",K3="Other")),"Review",IF(AND(K2="Waiting",K3="Waiting"),"Waiting",IF(OR(AND(K2="Review",K3="Waiting"),AND(K2="Waiting",K3="Review")),"Waiting",IF(OR(AND(K2="Other",K3="Waiting"),AND(K2="Waiting",K3="Other")),"Waiting",IF(OR(AND(K2="Incomplete",K3="Waiting"),AND(K2="Waiting",K3="Incomplete")),"Waiting",IF(OR(AND(K2="Completed",K3="Waiting"),AND(K2="Waiting",K3="Completed")),"Waiting",IF(OR(K2="In Progress",K3="In Progress"),"In Progress",IF(OR(AND(K2="Completed",K3="Untraceable"),AND(K2="Untraceable",K3="Completed")),"Review",IF(OR(AND(K2="Completed",K3="Incomplete"),AND(K2="Incomplete",K3="Completed")),"Review",IF(OR(AND(K2="Incomplete",K3="Untraceable"),AND(K2="Untraceable",K3="Incomplete")),"Untraceable",IF(AND(NOT(OR(H2="Ø",H2="")),NOT(OR(H3="Ø",H3="")),J2=""),"In Progress",IF(AND(K2="Untraceable",K3="Untraceable"),"Untraceable",IF(AND(NOT(OR(H2="Ø",H2="")),NOT(OR(H3="Ø",H3="")),NOT(OR(J2="Ø",J2="",J2="Split",J2="Needs to be Split"))),"Completed",IF(AND(K2="Incomplete",K3="Incomplete"),"Incomplete",IF(AND(K2="Other",K3="Other"),"Review",IF(AND(K2="Untraceable",K3=""),"Untraceable","")))))))))))))))))))))))))</f>
        <v>Completed</v>
      </c>
      <c r="M2" s="116" t="s">
        <v>0</v>
      </c>
      <c r="N2" s="49"/>
      <c r="O2" s="121" t="s">
        <v>25</v>
      </c>
      <c r="P2" s="116" t="s">
        <v>2708</v>
      </c>
    </row>
    <row r="3" spans="1:16" x14ac:dyDescent="0.25">
      <c r="A3" s="116"/>
      <c r="B3" s="116"/>
      <c r="C3" s="116"/>
      <c r="D3" s="87" t="s">
        <v>187</v>
      </c>
      <c r="E3" s="87" t="s">
        <v>1512</v>
      </c>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f>
        <v>2017-09-19_R-001_MW</v>
      </c>
      <c r="G3" s="89">
        <v>43054</v>
      </c>
      <c r="H3" s="89">
        <v>43055</v>
      </c>
      <c r="I3" s="68" t="s">
        <v>2637</v>
      </c>
      <c r="J3" s="116"/>
      <c r="K3" s="87" t="s">
        <v>0</v>
      </c>
      <c r="L3" s="116"/>
      <c r="M3" s="116"/>
      <c r="N3" s="50"/>
      <c r="O3" s="121"/>
      <c r="P3" s="116"/>
    </row>
    <row r="4" spans="1:16" x14ac:dyDescent="0.25">
      <c r="A4" s="122" t="s">
        <v>2709</v>
      </c>
      <c r="B4" s="116" t="s">
        <v>2710</v>
      </c>
      <c r="C4" s="116"/>
      <c r="D4" s="87" t="s">
        <v>161</v>
      </c>
      <c r="E4" s="87" t="s">
        <v>24</v>
      </c>
      <c r="F4" s="7" t="str">
        <f>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f>
        <v>2017-09-19_R-002_BD</v>
      </c>
      <c r="G4" s="89">
        <v>43027</v>
      </c>
      <c r="H4" s="89">
        <v>43031</v>
      </c>
      <c r="I4" s="68" t="s">
        <v>2206</v>
      </c>
      <c r="J4" s="118">
        <v>43046</v>
      </c>
      <c r="K4" s="87" t="str">
        <f>IF(AND(NOT(OR(G4="",G4="Ø")),H4=""),"In Progress",IF(AND(NOT(OR(H4="Ø",H4="")),NOT(OR(G4="Ø",G4=""))),"Completed",IF(AND(NOT(A4=""),NOT(OR(D4="",D4="???")),G4=""),"Waiting",IF(D4="???","Waiting",""))))</f>
        <v>Completed</v>
      </c>
      <c r="L4" s="116" t="str">
        <f>IF(AND(NOT(OR(H4="Ø",H4="")),J4="Split"),"In Progress",IF(AND(NOT(OR(H4="Ø",H4="")),J4="Needs to be Split"),"Waiting",IF(AND(K4="Review",K5="Review"),"Review",IF(OR(AND(K4="Review",K5="Incomplete"),AND(K4="Incomplete",K5="Review")),"Review",IF(OR(AND(K4="Untraceable",K5="Review"),AND(K4="Review",K5="Untraceable")),"Review",IF(OR(AND(K4="Review",K5="Completed"),AND(K4="Completed",K5="Review")),"Review",IF(OR(AND(K4="Other",K5="Review"),AND(K4="Review",K5="Other")),"Review",IF(OR(AND(K4="Other",K5="Incomplete"),AND(K4="Incomplete",K5="Other")),"Review",IF(OR(AND(K4="Other",K5="Untraceable"),AND(K4="Untraceable",K5="Other")),"Review",IF(OR(AND(K4="Other",K5="Completed"),AND(K4="Completed",K5="Other")),"Review",IF(AND(K4="Waiting",K5="Waiting"),"Waiting",IF(OR(AND(K4="Review",K5="Waiting"),AND(K4="Waiting",K5="Review")),"Waiting",IF(OR(AND(K4="Other",K5="Waiting"),AND(K4="Waiting",K5="Other")),"Waiting",IF(OR(AND(K4="Incomplete",K5="Waiting"),AND(K4="Waiting",K5="Incomplete")),"Waiting",IF(OR(AND(K4="Completed",K5="Waiting"),AND(K4="Waiting",K5="Completed")),"Waiting",IF(OR(K4="In Progress",K5="In Progress"),"In Progress",IF(OR(AND(K4="Completed",K5="Untraceable"),AND(K4="Untraceable",K5="Completed")),"Review",IF(OR(AND(K4="Completed",K5="Incomplete"),AND(K4="Incomplete",K5="Completed")),"Review",IF(OR(AND(K4="Incomplete",K5="Untraceable"),AND(K4="Untraceable",K5="Incomplete")),"Untraceable",IF(AND(NOT(OR(H4="Ø",H4="")),NOT(OR(H5="Ø",H5="")),J4=""),"In Progress",IF(AND(K4="Untraceable",K5="Untraceable"),"Untraceable",IF(AND(NOT(OR(H4="Ø",H4="")),NOT(OR(H5="Ø",H5="")),NOT(OR(J4="Ø",J4="",J4="Split",J4="Needs to be Split"))),"Completed",IF(AND(K4="Incomplete",K5="Incomplete"),"Incomplete",IF(AND(K4="Other",K5="Other"),"Review",IF(AND(K4="Untraceable",K5=""),"Untraceable","")))))))))))))))))))))))))</f>
        <v>Completed</v>
      </c>
      <c r="M4" s="116" t="s">
        <v>0</v>
      </c>
      <c r="N4" s="4" t="s">
        <v>2711</v>
      </c>
      <c r="O4" s="121" t="s">
        <v>25</v>
      </c>
      <c r="P4" s="116" t="s">
        <v>2712</v>
      </c>
    </row>
    <row r="5" spans="1:16" x14ac:dyDescent="0.25">
      <c r="A5" s="116"/>
      <c r="B5" s="116"/>
      <c r="C5" s="116"/>
      <c r="D5" s="87" t="s">
        <v>23</v>
      </c>
      <c r="E5" s="87" t="s">
        <v>24</v>
      </c>
      <c r="F5" s="7" t="str">
        <f>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f>
        <v>2017-09-19_R-002_CA</v>
      </c>
      <c r="G5" s="89">
        <v>43031</v>
      </c>
      <c r="H5" s="89">
        <v>43033</v>
      </c>
      <c r="I5" s="68" t="s">
        <v>2448</v>
      </c>
      <c r="J5" s="116"/>
      <c r="K5" s="87" t="str">
        <f>IF(AND(NOT(OR(G5="",G5="Ø")),H5=""),"In Progress",IF(AND(NOT(OR(H5="Ø",H5="")),NOT(OR(G5="Ø",G5=""))),"Completed",IF(AND(NOT(A4=""),NOT(OR(D5="",D5="???")),G5=""),"Waiting",IF(D5="???","Waiting",""))))</f>
        <v>Completed</v>
      </c>
      <c r="L5" s="116"/>
      <c r="M5" s="116"/>
      <c r="N5" s="4"/>
      <c r="O5" s="121"/>
      <c r="P5" s="116"/>
    </row>
    <row r="6" spans="1:16" x14ac:dyDescent="0.25">
      <c r="A6" s="122" t="s">
        <v>2713</v>
      </c>
      <c r="B6" s="116" t="s">
        <v>2714</v>
      </c>
      <c r="C6" s="116"/>
      <c r="D6" s="87" t="s">
        <v>187</v>
      </c>
      <c r="E6" s="87" t="s">
        <v>24</v>
      </c>
      <c r="F6" s="7" t="str">
        <f>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f>
        <v>2017-09-19_R-003_MW</v>
      </c>
      <c r="G6" s="89">
        <v>43027</v>
      </c>
      <c r="H6" s="89">
        <v>43052</v>
      </c>
      <c r="I6" s="68" t="s">
        <v>2715</v>
      </c>
      <c r="J6" s="118">
        <v>43067</v>
      </c>
      <c r="K6" s="87" t="s">
        <v>0</v>
      </c>
      <c r="L6" s="116" t="s">
        <v>0</v>
      </c>
      <c r="M6" s="116" t="s">
        <v>0</v>
      </c>
      <c r="N6" s="4" t="s">
        <v>2716</v>
      </c>
      <c r="O6" s="121" t="s">
        <v>25</v>
      </c>
      <c r="P6" s="116" t="s">
        <v>2717</v>
      </c>
    </row>
    <row r="7" spans="1:16" x14ac:dyDescent="0.25">
      <c r="A7" s="116"/>
      <c r="B7" s="116"/>
      <c r="C7" s="116"/>
      <c r="D7" s="87" t="s">
        <v>161</v>
      </c>
      <c r="E7" s="87" t="s">
        <v>24</v>
      </c>
      <c r="F7" s="7" t="str">
        <f>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f>
        <v>2017-09-19_R-003_BD</v>
      </c>
      <c r="G7" s="89">
        <v>43035</v>
      </c>
      <c r="H7" s="89">
        <v>43038</v>
      </c>
      <c r="I7" s="68" t="s">
        <v>1405</v>
      </c>
      <c r="J7" s="116"/>
      <c r="K7" s="87" t="str">
        <f>IF(AND(NOT(OR(G7="",G7="Ø")),H7=""),"In Progress",IF(AND(NOT(OR(H7="Ø",H7="")),NOT(OR(G7="Ø",G7=""))),"Completed",IF(AND(NOT(A6=""),NOT(OR(D7="",D7="???")),G7=""),"Waiting",IF(D7="???","Waiting",""))))</f>
        <v>Completed</v>
      </c>
      <c r="L7" s="116"/>
      <c r="M7" s="116"/>
      <c r="N7" s="4" t="s">
        <v>2718</v>
      </c>
      <c r="O7" s="121"/>
      <c r="P7" s="116"/>
    </row>
    <row r="8" spans="1:16" x14ac:dyDescent="0.25">
      <c r="A8" s="122" t="s">
        <v>2719</v>
      </c>
      <c r="B8" s="116" t="s">
        <v>2720</v>
      </c>
      <c r="C8" s="116"/>
      <c r="D8" s="87" t="s">
        <v>187</v>
      </c>
      <c r="E8" s="87" t="s">
        <v>24</v>
      </c>
      <c r="F8" s="7" t="str">
        <f>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f>
        <v>2017-09-19_R-004_MW</v>
      </c>
      <c r="G8" s="89">
        <v>43027</v>
      </c>
      <c r="H8" s="89">
        <v>43028</v>
      </c>
      <c r="I8" s="68" t="str">
        <f>IF(H8="Ø","Ø",IF(NOT(OR(H8="Ø",H8="")),"Enter Tracing Time",""))</f>
        <v>Enter Tracing Time</v>
      </c>
      <c r="J8" s="118">
        <v>43054</v>
      </c>
      <c r="K8" s="87" t="str">
        <f>IF(AND(NOT(OR(G8="",G8="Ø")),H8=""),"In Progress",IF(AND(NOT(OR(H8="Ø",H8="")),NOT(OR(G8="Ø",G8=""))),"Completed",IF(AND(NOT(A8=""),NOT(OR(D8="",D8="???")),G8=""),"Waiting",IF(D8="???","Waiting",""))))</f>
        <v>Completed</v>
      </c>
      <c r="L8" s="116" t="str">
        <f>IF(AND(NOT(OR(H8="Ø",H8="")),J8="Split"),"In Progress",IF(AND(NOT(OR(H8="Ø",H8="")),J8="Needs to be Split"),"Waiting",IF(AND(K8="Review",K9="Review"),"Review",IF(OR(AND(K8="Review",K9="Incomplete"),AND(K8="Incomplete",K9="Review")),"Review",IF(OR(AND(K8="Untraceable",K9="Review"),AND(K8="Review",K9="Untraceable")),"Review",IF(OR(AND(K8="Review",K9="Completed"),AND(K8="Completed",K9="Review")),"Review",IF(OR(AND(K8="Other",K9="Review"),AND(K8="Review",K9="Other")),"Review",IF(OR(AND(K8="Other",K9="Incomplete"),AND(K8="Incomplete",K9="Other")),"Review",IF(OR(AND(K8="Other",K9="Untraceable"),AND(K8="Untraceable",K9="Other")),"Review",IF(OR(AND(K8="Other",K9="Completed"),AND(K8="Completed",K9="Other")),"Review",IF(AND(K8="Waiting",K9="Waiting"),"Waiting",IF(OR(AND(K8="Review",K9="Waiting"),AND(K8="Waiting",K9="Review")),"Waiting",IF(OR(AND(K8="Other",K9="Waiting"),AND(K8="Waiting",K9="Other")),"Waiting",IF(OR(AND(K8="Incomplete",K9="Waiting"),AND(K8="Waiting",K9="Incomplete")),"Waiting",IF(OR(AND(K8="Completed",K9="Waiting"),AND(K8="Waiting",K9="Completed")),"Waiting",IF(OR(K8="In Progress",K9="In Progress"),"In Progress",IF(OR(AND(K8="Completed",K9="Untraceable"),AND(K8="Untraceable",K9="Completed")),"Review",IF(OR(AND(K8="Completed",K9="Incomplete"),AND(K8="Incomplete",K9="Completed")),"Review",IF(OR(AND(K8="Incomplete",K9="Untraceable"),AND(K8="Untraceable",K9="Incomplete")),"Untraceable",IF(AND(NOT(OR(H8="Ø",H8="")),NOT(OR(H9="Ø",H9="")),J8=""),"In Progress",IF(AND(K8="Untraceable",K9="Untraceable"),"Untraceable",IF(AND(NOT(OR(H8="Ø",H8="")),NOT(OR(H9="Ø",H9="")),NOT(OR(J8="Ø",J8="",J8="Split",J8="Needs to be Split"))),"Completed",IF(AND(K8="Incomplete",K9="Incomplete"),"Incomplete",IF(AND(K8="Other",K9="Other"),"Review",IF(AND(K8="Untraceable",K9=""),"Untraceable","")))))))))))))))))))))))))</f>
        <v>Completed</v>
      </c>
      <c r="M8" s="116" t="s">
        <v>0</v>
      </c>
      <c r="N8" s="4"/>
      <c r="O8" s="121" t="s">
        <v>25</v>
      </c>
      <c r="P8" s="116" t="s">
        <v>2721</v>
      </c>
    </row>
    <row r="9" spans="1:16" x14ac:dyDescent="0.25">
      <c r="A9" s="116"/>
      <c r="B9" s="116"/>
      <c r="C9" s="116"/>
      <c r="D9" s="87" t="s">
        <v>32</v>
      </c>
      <c r="E9" s="87" t="s">
        <v>1512</v>
      </c>
      <c r="F9" s="7" t="str">
        <f>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f>
        <v>2017-09-19_R-004_AZ</v>
      </c>
      <c r="G9" s="89">
        <v>43038</v>
      </c>
      <c r="H9" s="89">
        <v>43040</v>
      </c>
      <c r="I9" s="68" t="s">
        <v>1405</v>
      </c>
      <c r="J9" s="116"/>
      <c r="K9" s="87" t="str">
        <f>IF(AND(NOT(OR(G9="",G9="Ø")),H9=""),"In Progress",IF(AND(NOT(OR(H9="Ø",H9="")),NOT(OR(G9="Ø",G9=""))),"Completed",IF(AND(NOT(A8=""),NOT(OR(D9="",D9="???")),G9=""),"Waiting",IF(D9="???","Waiting",""))))</f>
        <v>Completed</v>
      </c>
      <c r="L9" s="116"/>
      <c r="M9" s="116"/>
      <c r="N9" s="4"/>
      <c r="O9" s="121"/>
      <c r="P9" s="116"/>
    </row>
    <row r="10" spans="1:16" x14ac:dyDescent="0.25">
      <c r="A10" s="122" t="s">
        <v>2722</v>
      </c>
      <c r="B10" s="116" t="s">
        <v>2723</v>
      </c>
      <c r="C10" s="116"/>
      <c r="D10" s="87" t="s">
        <v>2404</v>
      </c>
      <c r="E10" s="87" t="s">
        <v>24</v>
      </c>
      <c r="F10" s="7" t="str">
        <f>IF(AND(D10="Amina",OR(E10="Manual",E10="Assisted Manual")),A10&amp;"_AZ",IF(AND(D10="Amina",OR(E10="De-Novo Merge",E10="Assisted Merge")),A10&amp;"_SA_AZ",IF(AND(D10="Mashtura",OR(E10="Manual",E10="Assisted Manual")),A10&amp;"_MH",IF(AND(D10="Mashtura",OR(E10="De-Novo Merge",E10="Assisted Merge")),A10&amp;"_SA_MH",IF(AND(D10="Perry",OR(E10="Manual",E10="Assisted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f>
        <v>2017-09-19_R-005_MH</v>
      </c>
      <c r="G10" s="89">
        <v>43028</v>
      </c>
      <c r="H10" s="89">
        <v>43031</v>
      </c>
      <c r="I10" s="68" t="s">
        <v>2467</v>
      </c>
      <c r="J10" s="118">
        <v>43046</v>
      </c>
      <c r="K10" s="87" t="str">
        <f>IF(AND(NOT(OR(G10="",G10="Ø")),H10=""),"In Progress",IF(AND(NOT(OR(H10="Ø",H10="")),NOT(OR(G10="Ø",G10=""))),"Completed",IF(AND(NOT(A10=""),NOT(OR(D10="",D10="???")),G10=""),"Waiting",IF(D10="???","Waiting",""))))</f>
        <v>Completed</v>
      </c>
      <c r="L10" s="116" t="s">
        <v>0</v>
      </c>
      <c r="M10" s="116" t="s">
        <v>0</v>
      </c>
      <c r="N10" s="4"/>
      <c r="O10" s="121" t="s">
        <v>25</v>
      </c>
      <c r="P10" s="116" t="s">
        <v>2724</v>
      </c>
    </row>
    <row r="11" spans="1:16" x14ac:dyDescent="0.25">
      <c r="A11" s="116"/>
      <c r="B11" s="116"/>
      <c r="C11" s="116"/>
      <c r="D11" s="87" t="s">
        <v>161</v>
      </c>
      <c r="E11" s="87" t="s">
        <v>1512</v>
      </c>
      <c r="F11" s="7" t="str">
        <f>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f>
        <v>2017-09-19_R-005_BD</v>
      </c>
      <c r="G11" s="89">
        <v>43045</v>
      </c>
      <c r="H11" s="89">
        <v>43046</v>
      </c>
      <c r="I11" s="68" t="s">
        <v>2725</v>
      </c>
      <c r="J11" s="116"/>
      <c r="K11" s="87" t="str">
        <f>IF(AND(NOT(OR(G11="",G11="Ø")),H11=""),"In Progress",IF(AND(NOT(OR(H11="Ø",H11="")),NOT(OR(G11="Ø",G11=""))),"Completed",IF(AND(NOT(A10=""),NOT(OR(D11="",D11="???")),G11=""),"Waiting",IF(D11="???","Waiting",""))))</f>
        <v>Completed</v>
      </c>
      <c r="L11" s="116"/>
      <c r="M11" s="116"/>
      <c r="N11" s="4"/>
      <c r="O11" s="121"/>
      <c r="P11" s="116"/>
    </row>
    <row r="12" spans="1:16" x14ac:dyDescent="0.25">
      <c r="A12" s="122" t="s">
        <v>2726</v>
      </c>
      <c r="B12" s="116" t="s">
        <v>2727</v>
      </c>
      <c r="C12" s="116"/>
      <c r="D12" s="87" t="s">
        <v>187</v>
      </c>
      <c r="E12" s="87" t="s">
        <v>24</v>
      </c>
      <c r="F12" s="7" t="str">
        <f>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f>
        <v>2017-09-19_R-006_MW</v>
      </c>
      <c r="G12" s="89">
        <v>43028</v>
      </c>
      <c r="H12" s="89">
        <v>43032</v>
      </c>
      <c r="I12" s="68" t="s">
        <v>2117</v>
      </c>
      <c r="J12" s="118">
        <v>43070</v>
      </c>
      <c r="K12" s="87" t="str">
        <f>IF(AND(NOT(OR(G12="",G12="Ø")),H12=""),"In Progress",IF(AND(NOT(OR(H12="Ø",H12="")),NOT(OR(G12="Ø",G12=""))),"Completed",IF(AND(NOT(A12=""),NOT(OR(D12="",D12="???")),G12=""),"Waiting",IF(D12="???","Waiting",""))))</f>
        <v>Completed</v>
      </c>
      <c r="L12" s="116" t="s">
        <v>0</v>
      </c>
      <c r="M12" s="116" t="s">
        <v>0</v>
      </c>
      <c r="N12" s="4"/>
      <c r="O12" s="121" t="s">
        <v>25</v>
      </c>
      <c r="P12" s="116" t="s">
        <v>2728</v>
      </c>
    </row>
    <row r="13" spans="1:16" x14ac:dyDescent="0.25">
      <c r="A13" s="116"/>
      <c r="B13" s="116"/>
      <c r="C13" s="116"/>
      <c r="D13" s="87" t="s">
        <v>23</v>
      </c>
      <c r="E13" s="87" t="s">
        <v>24</v>
      </c>
      <c r="F13" s="7" t="str">
        <f>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f>
        <v>2017-09-19_R-006_CA</v>
      </c>
      <c r="G13" s="89">
        <v>43034</v>
      </c>
      <c r="H13" s="89">
        <v>43035</v>
      </c>
      <c r="I13" s="68" t="s">
        <v>2117</v>
      </c>
      <c r="J13" s="116"/>
      <c r="K13" s="87" t="str">
        <f>IF(AND(NOT(OR(G13="",G13="Ø")),H13=""),"In Progress",IF(AND(NOT(OR(H13="Ø",H13="")),NOT(OR(G13="Ø",G13=""))),"Completed",IF(AND(NOT(A12=""),NOT(OR(D13="",D13="???")),G13=""),"Waiting",IF(D13="???","Waiting",""))))</f>
        <v>Completed</v>
      </c>
      <c r="L13" s="116"/>
      <c r="M13" s="116"/>
      <c r="N13" s="4"/>
      <c r="O13" s="121"/>
      <c r="P13" s="116"/>
    </row>
    <row r="14" spans="1:16" x14ac:dyDescent="0.25">
      <c r="A14" s="122" t="s">
        <v>2729</v>
      </c>
      <c r="B14" s="116" t="s">
        <v>2730</v>
      </c>
      <c r="C14" s="116"/>
      <c r="D14" s="87" t="s">
        <v>161</v>
      </c>
      <c r="E14" s="87" t="s">
        <v>24</v>
      </c>
      <c r="F14" s="7" t="str">
        <f>IF(AND(D14="Amina",OR(E14="Manual",E14="Assisted Manual")),A14&amp;"_AZ",IF(AND(D14="Amina",OR(E14="De-Novo Merge",E14="Assisted Merge")),A14&amp;"_SA_AZ",IF(AND(D14="Mashtura",OR(E14="Manual",E14="Assisted Manual")),A14&amp;"_MH",IF(AND(D14="Mashtura",OR(E14="De-Novo Merge",E14="Assisted Merge")),A14&amp;"_SA_MH",IF(AND(D14="Perry",OR(E14="Manual",E14="Assisted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f>
        <v>2017-09-19_R-007_BD</v>
      </c>
      <c r="G14" s="89">
        <v>43031</v>
      </c>
      <c r="H14" s="89">
        <v>43032</v>
      </c>
      <c r="I14" s="68" t="s">
        <v>1405</v>
      </c>
      <c r="J14" s="118">
        <v>43049</v>
      </c>
      <c r="K14" s="87" t="s">
        <v>0</v>
      </c>
      <c r="L14" s="116" t="s">
        <v>0</v>
      </c>
      <c r="M14" s="116" t="s">
        <v>0</v>
      </c>
      <c r="N14" s="4" t="s">
        <v>2711</v>
      </c>
      <c r="O14" s="121" t="s">
        <v>25</v>
      </c>
      <c r="P14" s="116" t="s">
        <v>2731</v>
      </c>
    </row>
    <row r="15" spans="1:16" x14ac:dyDescent="0.25">
      <c r="A15" s="116"/>
      <c r="B15" s="116"/>
      <c r="C15" s="116"/>
      <c r="D15" s="87" t="s">
        <v>32</v>
      </c>
      <c r="E15" s="87" t="s">
        <v>1512</v>
      </c>
      <c r="F15" s="7" t="str">
        <f>IF(AND(D15="Amina",OR(E15="Manual",E15="Assisted Manual")),A14&amp;"_AZ",IF(AND(D15="Amina",OR(E15="De-Novo Merge",E15="Assisted Merge")),A14&amp;"_SA_AZ",IF(AND(D15="Mashtura",OR(E15="Manual",E15="Assisted Manual")),A14&amp;"_MH",IF(AND(D15="Mashtura",OR(E15="De-Novo Merge",E15="Assisted Merge")),A14&amp;"_SA_MH",IF(AND(D15="Perry",OR(E15="Manual",E15="Assisted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f>
        <v>2017-09-19_R-007_AZ</v>
      </c>
      <c r="G15" s="89">
        <v>43034</v>
      </c>
      <c r="H15" s="89">
        <v>43035</v>
      </c>
      <c r="I15" s="68" t="s">
        <v>1405</v>
      </c>
      <c r="J15" s="116"/>
      <c r="K15" s="87" t="str">
        <f>IF(AND(NOT(OR(G15="",G15="Ø")),H15=""),"In Progress",IF(AND(NOT(OR(H15="Ø",H15="")),NOT(OR(G15="Ø",G15=""))),"Completed",IF(AND(NOT(A14=""),NOT(OR(D15="",D15="???")),G15=""),"Waiting",IF(D15="???","Waiting",""))))</f>
        <v>Completed</v>
      </c>
      <c r="L15" s="116"/>
      <c r="M15" s="116"/>
      <c r="N15" s="4"/>
      <c r="O15" s="121"/>
      <c r="P15" s="116"/>
    </row>
    <row r="16" spans="1:16" x14ac:dyDescent="0.25">
      <c r="A16" s="122" t="s">
        <v>2732</v>
      </c>
      <c r="B16" s="116" t="s">
        <v>2733</v>
      </c>
      <c r="C16" s="116"/>
      <c r="D16" s="87" t="s">
        <v>23</v>
      </c>
      <c r="E16" s="87" t="s">
        <v>24</v>
      </c>
      <c r="F16" s="7" t="str">
        <f>IF(AND(D16="Amina",OR(E16="Manual",E16="Assisted Manual")),A16&amp;"_AZ",IF(AND(D16="Amina",OR(E16="De-Novo Merge",E16="Assisted Merge")),A16&amp;"_SA_AZ",IF(AND(D16="Mashtura",OR(E16="Manual",E16="Assisted Manual")),A16&amp;"_MH",IF(AND(D16="Mashtura",OR(E16="De-Novo Merge",E16="Assisted Merge")),A16&amp;"_SA_MH",IF(AND(D16="Perry",OR(E16="Manual",E16="Assisted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f>
        <v>2017-09-19_R-008_CA</v>
      </c>
      <c r="G16" s="89">
        <v>43039</v>
      </c>
      <c r="H16" s="89"/>
      <c r="I16" s="68" t="str">
        <f>IF(H16="Ø","Ø",IF(NOT(OR(H16="Ø",H16="")),"Enter Tracing Time",""))</f>
        <v/>
      </c>
      <c r="J16" s="116" t="str">
        <f>IF(AND(NOT(OR(H16="",H16="Ø")),NOT(OR(H17="",H17="Ø"))),"Needs to be Split","")</f>
        <v/>
      </c>
      <c r="K16" s="87" t="s">
        <v>1</v>
      </c>
      <c r="L16" s="116" t="str">
        <f>IF(AND(NOT(OR(H16="Ø",H16="")),J16="Split"),"In Progress",IF(AND(NOT(OR(H16="Ø",H16="")),J16="Needs to be Split"),"Waiting",IF(AND(K16="Review",K17="Review"),"Review",IF(OR(AND(K16="Review",K17="Incomplete"),AND(K16="Incomplete",K17="Review")),"Review",IF(OR(AND(K16="Untraceable",K17="Review"),AND(K16="Review",K17="Untraceable")),"Review",IF(OR(AND(K16="Review",K17="Completed"),AND(K16="Completed",K17="Review")),"Review",IF(OR(AND(K16="Other",K17="Review"),AND(K16="Review",K17="Other")),"Review",IF(OR(AND(K16="Other",K17="Incomplete"),AND(K16="Incomplete",K17="Other")),"Review",IF(OR(AND(K16="Other",K17="Untraceable"),AND(K16="Untraceable",K17="Other")),"Review",IF(OR(AND(K16="Other",K17="Completed"),AND(K16="Completed",K17="Other")),"Review",IF(AND(K16="Waiting",K17="Waiting"),"Waiting",IF(OR(AND(K16="Review",K17="Waiting"),AND(K16="Waiting",K17="Review")),"Waiting",IF(OR(AND(K16="Other",K17="Waiting"),AND(K16="Waiting",K17="Other")),"Waiting",IF(OR(AND(K16="Incomplete",K17="Waiting"),AND(K16="Waiting",K17="Incomplete")),"Waiting",IF(OR(AND(K16="Completed",K17="Waiting"),AND(K16="Waiting",K17="Completed")),"Waiting",IF(OR(K16="In Progress",K17="In Progress"),"In Progress",IF(OR(AND(K16="Completed",K17="Untraceable"),AND(K16="Untraceable",K17="Completed")),"Review",IF(OR(AND(K16="Completed",K17="Incomplete"),AND(K16="Incomplete",K17="Completed")),"Review",IF(OR(AND(K16="Incomplete",K17="Untraceable"),AND(K16="Untraceable",K17="Incomplete")),"Untraceable",IF(AND(NOT(OR(H16="Ø",H16="")),NOT(OR(H17="Ø",H17="")),J16=""),"In Progress",IF(AND(K16="Untraceable",K17="Untraceable"),"Untraceable",IF(AND(NOT(OR(H16="Ø",H16="")),NOT(OR(H17="Ø",H17="")),NOT(OR(J16="Ø",J16="",J16="Split",J16="Needs to be Split"))),"Completed",IF(AND(K16="Incomplete",K17="Incomplete"),"Incomplete",IF(AND(K16="Other",K17="Other"),"Review",IF(AND(K16="Untraceable",K17=""),"Untraceable","")))))))))))))))))))))))))</f>
        <v>Untraceable</v>
      </c>
      <c r="M16" s="116" t="str">
        <f>IF(OR(L16="Untraceable",L16="Incomplete"),"Ignore",IF(OR(L16="Incomplete",L16="Completed"),"Waiting",IF(OR(L16="Waiting",L16="In Progress",L16="Review",L16="Other"),"HOLD","")))</f>
        <v>Ignore</v>
      </c>
      <c r="N16" s="4" t="s">
        <v>2734</v>
      </c>
      <c r="O16" s="121" t="str">
        <f>IF(OR(L16="Untraceable",L16="Incomplete"),"No",IF(L16="Completed","In Progress",""))</f>
        <v>No</v>
      </c>
      <c r="P16" s="116"/>
    </row>
    <row r="17" spans="1:16" x14ac:dyDescent="0.25">
      <c r="A17" s="116"/>
      <c r="B17" s="116"/>
      <c r="C17" s="116"/>
      <c r="D17" s="87" t="str">
        <f>IF(AND(NOT(A16=""),NOT(K16="Untraceable")),"???","")</f>
        <v/>
      </c>
      <c r="E17" s="87"/>
      <c r="F17" s="7" t="str">
        <f>IF(AND(D17="Amina",OR(E17="Manual",E17="Assisted Manual")),A16&amp;"_AZ",IF(AND(D17="Amina",OR(E17="De-Novo Merge",E17="Assisted Merge")),A16&amp;"_SA_AZ",IF(AND(D17="Mashtura",OR(E17="Manual",E17="Assisted Manual")),A16&amp;"_MH",IF(AND(D17="Mashtura",OR(E17="De-Novo Merge",E17="Assisted Merge")),A16&amp;"_SA_MH",IF(AND(D17="Perry",OR(E17="Manual",E17="Assisted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f>
        <v/>
      </c>
      <c r="G17" s="89"/>
      <c r="H17" s="89"/>
      <c r="I17" s="68" t="str">
        <f>IF(H17="Ø","Ø",IF(NOT(OR(H17="Ø",H17="")),"Enter Tracing Time",""))</f>
        <v/>
      </c>
      <c r="J17" s="116"/>
      <c r="K17" s="87" t="str">
        <f>IF(AND(NOT(OR(G17="",G17="Ø")),H17=""),"In Progress",IF(AND(NOT(OR(H17="Ø",H17="")),NOT(OR(G17="Ø",G17=""))),"Completed",IF(AND(NOT(A16=""),NOT(OR(D17="",D17="???")),G17=""),"Waiting",IF(D17="???","Waiting",""))))</f>
        <v/>
      </c>
      <c r="L17" s="116"/>
      <c r="M17" s="116"/>
      <c r="N17" s="4"/>
      <c r="O17" s="121"/>
      <c r="P17" s="116"/>
    </row>
    <row r="18" spans="1:16" x14ac:dyDescent="0.25">
      <c r="A18" s="122" t="s">
        <v>2735</v>
      </c>
      <c r="B18" s="116" t="s">
        <v>2736</v>
      </c>
      <c r="C18" s="116" t="s">
        <v>2737</v>
      </c>
      <c r="D18" s="87" t="s">
        <v>27</v>
      </c>
      <c r="E18" s="87" t="s">
        <v>24</v>
      </c>
      <c r="F18" s="7" t="str">
        <f>IF(AND(D18="Amina",OR(E18="Manual",E18="Assisted Manual")),A18&amp;"_AZ",IF(AND(D18="Amina",OR(E18="De-Novo Merge",E18="Assisted Merge")),A18&amp;"_SA_AZ",IF(AND(D18="Mashtura",OR(E18="Manual",E18="Assisted Manual")),A18&amp;"_MH",IF(AND(D18="Mashtura",OR(E18="De-Novo Merge",E18="Assisted Merge")),A18&amp;"_SA_MH",IF(AND(D18="Perry",OR(E18="Manual",E18="Assisted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f>
        <v>2017-09-19_R-009_GB</v>
      </c>
      <c r="G18" s="89">
        <v>43031</v>
      </c>
      <c r="H18" s="89">
        <v>43031</v>
      </c>
      <c r="I18" s="68" t="s">
        <v>2537</v>
      </c>
      <c r="J18" s="116" t="s">
        <v>51</v>
      </c>
      <c r="K18" s="87" t="str">
        <f>IF(AND(NOT(OR(G18="",G18="Ø")),H18=""),"In Progress",IF(AND(NOT(OR(H18="Ø",H18="")),NOT(OR(G18="Ø",G18=""))),"Completed",IF(AND(NOT(A18=""),NOT(OR(D18="",D18="???")),G18=""),"Waiting",IF(D18="???","Waiting",""))))</f>
        <v>Completed</v>
      </c>
      <c r="L18" s="116" t="s">
        <v>2</v>
      </c>
      <c r="M18" s="116" t="str">
        <f>IF(OR(L18="Untraceable",L18="Incomplete"),"Ignore",IF(OR(L18="Incomplete",L18="Completed"),"Waiting",IF(OR(L18="Waiting",L18="In Progress",L18="Review",L18="Other"),"HOLD","")))</f>
        <v>Ignore</v>
      </c>
      <c r="N18" s="4" t="s">
        <v>2738</v>
      </c>
      <c r="O18" s="121" t="str">
        <f>IF(OR(L18="Untraceable",L18="Incomplete"),"No",IF(L18="Completed","In Progress",""))</f>
        <v>No</v>
      </c>
      <c r="P18" s="116"/>
    </row>
    <row r="19" spans="1:16" x14ac:dyDescent="0.25">
      <c r="A19" s="116"/>
      <c r="B19" s="116"/>
      <c r="C19" s="116"/>
      <c r="D19" s="87" t="s">
        <v>161</v>
      </c>
      <c r="E19" s="87" t="s">
        <v>1512</v>
      </c>
      <c r="F19" s="7" t="str">
        <f>IF(AND(D19="Amina",OR(E19="Manual",E19="Assisted Manual")),A18&amp;"_AZ",IF(AND(D19="Amina",OR(E19="De-Novo Merge",E19="Assisted Merge")),A18&amp;"_SA_AZ",IF(AND(D19="Mashtura",OR(E19="Manual",E19="Assisted Manual")),A18&amp;"_MH",IF(AND(D19="Mashtura",OR(E19="De-Novo Merge",E19="Assisted Merge")),A18&amp;"_SA_MH",IF(AND(D19="Perry",OR(E19="Manual",E19="Assisted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f>
        <v>2017-09-19_R-009_BD</v>
      </c>
      <c r="G19" s="89">
        <v>43067</v>
      </c>
      <c r="H19" s="89" t="s">
        <v>51</v>
      </c>
      <c r="I19" s="89" t="s">
        <v>51</v>
      </c>
      <c r="J19" s="116"/>
      <c r="K19" s="87" t="s">
        <v>2</v>
      </c>
      <c r="L19" s="116"/>
      <c r="M19" s="116"/>
      <c r="N19" s="4" t="s">
        <v>1575</v>
      </c>
      <c r="O19" s="121"/>
      <c r="P19" s="116"/>
    </row>
    <row r="20" spans="1:16" x14ac:dyDescent="0.25">
      <c r="A20" s="122" t="s">
        <v>2739</v>
      </c>
      <c r="B20" s="116" t="s">
        <v>2740</v>
      </c>
      <c r="C20" s="116"/>
      <c r="D20" s="87" t="s">
        <v>2404</v>
      </c>
      <c r="E20" s="87" t="s">
        <v>24</v>
      </c>
      <c r="F20" s="7" t="str">
        <f>IF(AND(D20="Amina",OR(E20="Manual",E20="Assisted Manual")),A20&amp;"_AZ",IF(AND(D20="Amina",OR(E20="De-Novo Merge",E20="Assisted Merge")),A20&amp;"_SA_AZ",IF(AND(D20="Mashtura",OR(E20="Manual",E20="Assisted Manual")),A20&amp;"_MH",IF(AND(D20="Mashtura",OR(E20="De-Novo Merge",E20="Assisted Merge")),A20&amp;"_SA_MH",IF(AND(D20="Perry",OR(E20="Manual",E20="Assisted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f>
        <v>2017-09-19_R-010_MH</v>
      </c>
      <c r="G20" s="89">
        <v>43031</v>
      </c>
      <c r="H20" s="89">
        <v>43033</v>
      </c>
      <c r="I20" s="68" t="s">
        <v>2206</v>
      </c>
      <c r="J20" s="118">
        <v>43049</v>
      </c>
      <c r="K20" s="87" t="str">
        <f>IF(AND(NOT(OR(G20="",G20="Ø")),H20=""),"In Progress",IF(AND(NOT(OR(H20="Ø",H20="")),NOT(OR(G20="Ø",G20=""))),"Completed",IF(AND(NOT(A20=""),NOT(OR(D20="",D20="???")),G20=""),"Waiting",IF(D20="???","Waiting",""))))</f>
        <v>Completed</v>
      </c>
      <c r="L20" s="116" t="str">
        <f>IF(AND(NOT(OR(H20="Ø",H20="")),J20="Split"),"In Progress",IF(AND(NOT(OR(H20="Ø",H20="")),J20="Needs to be Split"),"Waiting",IF(AND(K20="Review",K21="Review"),"Review",IF(OR(AND(K20="Review",K21="Incomplete"),AND(K20="Incomplete",K21="Review")),"Review",IF(OR(AND(K20="Untraceable",K21="Review"),AND(K20="Review",K21="Untraceable")),"Review",IF(OR(AND(K20="Review",K21="Completed"),AND(K20="Completed",K21="Review")),"Review",IF(OR(AND(K20="Other",K21="Review"),AND(K20="Review",K21="Other")),"Review",IF(OR(AND(K20="Other",K21="Incomplete"),AND(K20="Incomplete",K21="Other")),"Review",IF(OR(AND(K20="Other",K21="Untraceable"),AND(K20="Untraceable",K21="Other")),"Review",IF(OR(AND(K20="Other",K21="Completed"),AND(K20="Completed",K21="Other")),"Review",IF(AND(K20="Waiting",K21="Waiting"),"Waiting",IF(OR(AND(K20="Review",K21="Waiting"),AND(K20="Waiting",K21="Review")),"Waiting",IF(OR(AND(K20="Other",K21="Waiting"),AND(K20="Waiting",K21="Other")),"Waiting",IF(OR(AND(K20="Incomplete",K21="Waiting"),AND(K20="Waiting",K21="Incomplete")),"Waiting",IF(OR(AND(K20="Completed",K21="Waiting"),AND(K20="Waiting",K21="Completed")),"Waiting",IF(OR(K20="In Progress",K21="In Progress"),"In Progress",IF(OR(AND(K20="Completed",K21="Untraceable"),AND(K20="Untraceable",K21="Completed")),"Review",IF(OR(AND(K20="Completed",K21="Incomplete"),AND(K20="Incomplete",K21="Completed")),"Review",IF(OR(AND(K20="Incomplete",K21="Untraceable"),AND(K20="Untraceable",K21="Incomplete")),"Untraceable",IF(AND(NOT(OR(H20="Ø",H20="")),NOT(OR(H21="Ø",H21="")),J20=""),"In Progress",IF(AND(K20="Untraceable",K21="Untraceable"),"Untraceable",IF(AND(NOT(OR(H20="Ø",H20="")),NOT(OR(H21="Ø",H21="")),NOT(OR(J20="Ø",J20="",J20="Split",J20="Needs to be Split"))),"Completed",IF(AND(K20="Incomplete",K21="Incomplete"),"Incomplete",IF(AND(K20="Other",K21="Other"),"Review",IF(AND(K20="Untraceable",K21=""),"Untraceable","")))))))))))))))))))))))))</f>
        <v>Completed</v>
      </c>
      <c r="M20" s="116" t="s">
        <v>0</v>
      </c>
      <c r="N20" s="4"/>
      <c r="O20" s="121" t="s">
        <v>25</v>
      </c>
      <c r="P20" s="116" t="s">
        <v>2741</v>
      </c>
    </row>
    <row r="21" spans="1:16" x14ac:dyDescent="0.25">
      <c r="A21" s="116"/>
      <c r="B21" s="116"/>
      <c r="C21" s="116"/>
      <c r="D21" s="87" t="s">
        <v>161</v>
      </c>
      <c r="E21" s="87" t="s">
        <v>1512</v>
      </c>
      <c r="F21" s="7" t="str">
        <f>IF(AND(D21="Amina",OR(E21="Manual",E21="Assisted Manual")),A20&amp;"_AZ",IF(AND(D21="Amina",OR(E21="De-Novo Merge",E21="Assisted Merge")),A20&amp;"_SA_AZ",IF(AND(D21="Mashtura",OR(E21="Manual",E21="Assisted Manual")),A20&amp;"_MH",IF(AND(D21="Mashtura",OR(E21="De-Novo Merge",E21="Assisted Merge")),A20&amp;"_SA_MH",IF(AND(D21="Perry",OR(E21="Manual",E21="Assisted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f>
        <v>2017-09-19_R-010_BD</v>
      </c>
      <c r="G21" s="89">
        <v>43048</v>
      </c>
      <c r="H21" s="89">
        <v>43049</v>
      </c>
      <c r="I21" s="68" t="s">
        <v>2206</v>
      </c>
      <c r="J21" s="116"/>
      <c r="K21" s="87" t="str">
        <f>IF(AND(NOT(OR(G21="",G21="Ø")),H21=""),"In Progress",IF(AND(NOT(OR(H21="Ø",H21="")),NOT(OR(G21="Ø",G21=""))),"Completed",IF(AND(NOT(A20=""),NOT(OR(D21="",D21="???")),G21=""),"Waiting",IF(D21="???","Waiting",""))))</f>
        <v>Completed</v>
      </c>
      <c r="L21" s="116"/>
      <c r="M21" s="116"/>
      <c r="N21" s="4"/>
      <c r="O21" s="121"/>
      <c r="P21" s="116"/>
    </row>
    <row r="22" spans="1:16" x14ac:dyDescent="0.25">
      <c r="A22" s="122" t="s">
        <v>2742</v>
      </c>
      <c r="B22" s="116" t="s">
        <v>2743</v>
      </c>
      <c r="C22" s="116"/>
      <c r="D22" s="87" t="s">
        <v>32</v>
      </c>
      <c r="E22" s="87" t="s">
        <v>24</v>
      </c>
      <c r="F22" s="7" t="str">
        <f>IF(AND(D22="Amina",OR(E22="Manual",E22="Assisted Manual")),A22&amp;"_AZ",IF(AND(D22="Amina",OR(E22="De-Novo Merge",E22="Assisted Merge")),A22&amp;"_SA_AZ",IF(AND(D22="Mashtura",OR(E22="Manual",E22="Assisted Manual")),A22&amp;"_MH",IF(AND(D22="Mashtura",OR(E22="De-Novo Merge",E22="Assisted Merge")),A22&amp;"_SA_MH",IF(AND(D22="Perry",OR(E22="Manual",E22="Assisted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f>
        <v>2017-09-19_R-011_AZ</v>
      </c>
      <c r="G22" s="89">
        <v>43032</v>
      </c>
      <c r="H22" s="89">
        <v>43033</v>
      </c>
      <c r="I22" s="68" t="str">
        <f>IF(H22="Ø","Ø",IF(NOT(OR(H22="Ø",H22="")),"Enter Tracing Time",""))</f>
        <v>Enter Tracing Time</v>
      </c>
      <c r="J22" s="118">
        <v>43054</v>
      </c>
      <c r="K22" s="87" t="str">
        <f>IF(AND(NOT(OR(G22="",G22="Ø")),H22=""),"In Progress",IF(AND(NOT(OR(H22="Ø",H22="")),NOT(OR(G22="Ø",G22=""))),"Completed",IF(AND(NOT(A22=""),NOT(OR(D22="",D22="???")),G22=""),"Waiting",IF(D22="???","Waiting",""))))</f>
        <v>Completed</v>
      </c>
      <c r="L22" s="116" t="str">
        <f>IF(AND(NOT(OR(H22="Ø",H22="")),J22="Split"),"In Progress",IF(AND(NOT(OR(H22="Ø",H22="")),J22="Needs to be Split"),"Waiting",IF(AND(K22="Review",K23="Review"),"Review",IF(OR(AND(K22="Review",K23="Incomplete"),AND(K22="Incomplete",K23="Review")),"Review",IF(OR(AND(K22="Untraceable",K23="Review"),AND(K22="Review",K23="Untraceable")),"Review",IF(OR(AND(K22="Review",K23="Completed"),AND(K22="Completed",K23="Review")),"Review",IF(OR(AND(K22="Other",K23="Review"),AND(K22="Review",K23="Other")),"Review",IF(OR(AND(K22="Other",K23="Incomplete"),AND(K22="Incomplete",K23="Other")),"Review",IF(OR(AND(K22="Other",K23="Untraceable"),AND(K22="Untraceable",K23="Other")),"Review",IF(OR(AND(K22="Other",K23="Completed"),AND(K22="Completed",K23="Other")),"Review",IF(AND(K22="Waiting",K23="Waiting"),"Waiting",IF(OR(AND(K22="Review",K23="Waiting"),AND(K22="Waiting",K23="Review")),"Waiting",IF(OR(AND(K22="Other",K23="Waiting"),AND(K22="Waiting",K23="Other")),"Waiting",IF(OR(AND(K22="Incomplete",K23="Waiting"),AND(K22="Waiting",K23="Incomplete")),"Waiting",IF(OR(AND(K22="Completed",K23="Waiting"),AND(K22="Waiting",K23="Completed")),"Waiting",IF(OR(K22="In Progress",K23="In Progress"),"In Progress",IF(OR(AND(K22="Completed",K23="Untraceable"),AND(K22="Untraceable",K23="Completed")),"Review",IF(OR(AND(K22="Completed",K23="Incomplete"),AND(K22="Incomplete",K23="Completed")),"Review",IF(OR(AND(K22="Incomplete",K23="Untraceable"),AND(K22="Untraceable",K23="Incomplete")),"Untraceable",IF(AND(NOT(OR(H22="Ø",H22="")),NOT(OR(H23="Ø",H23="")),J22=""),"In Progress",IF(AND(K22="Untraceable",K23="Untraceable"),"Untraceable",IF(AND(NOT(OR(H22="Ø",H22="")),NOT(OR(H23="Ø",H23="")),NOT(OR(J22="Ø",J22="",J22="Split",J22="Needs to be Split"))),"Completed",IF(AND(K22="Incomplete",K23="Incomplete"),"Incomplete",IF(AND(K22="Other",K23="Other"),"Review",IF(AND(K22="Untraceable",K23=""),"Untraceable","")))))))))))))))))))))))))</f>
        <v>Completed</v>
      </c>
      <c r="M22" s="116" t="s">
        <v>0</v>
      </c>
      <c r="N22" s="4"/>
      <c r="O22" s="121" t="s">
        <v>25</v>
      </c>
      <c r="P22" s="116" t="s">
        <v>2744</v>
      </c>
    </row>
    <row r="23" spans="1:16" x14ac:dyDescent="0.25">
      <c r="A23" s="116"/>
      <c r="B23" s="116"/>
      <c r="C23" s="116"/>
      <c r="D23" s="87" t="s">
        <v>23</v>
      </c>
      <c r="E23" s="87" t="s">
        <v>1512</v>
      </c>
      <c r="F23" s="7" t="str">
        <f>IF(AND(D23="Amina",OR(E23="Manual",E23="Assisted Manual")),A22&amp;"_AZ",IF(AND(D23="Amina",OR(E23="De-Novo Merge",E23="Assisted Merge")),A22&amp;"_SA_AZ",IF(AND(D23="Mashtura",OR(E23="Manual",E23="Assisted Manual")),A22&amp;"_MH",IF(AND(D23="Mashtura",OR(E23="De-Novo Merge",E23="Assisted Merge")),A22&amp;"_SA_MH",IF(AND(D23="Perry",OR(E23="Manual",E23="Assisted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f>
        <v>2017-09-19_R-011_CA</v>
      </c>
      <c r="G23" s="89">
        <v>43035</v>
      </c>
      <c r="H23" s="89">
        <v>43039</v>
      </c>
      <c r="I23" s="69" t="s">
        <v>1405</v>
      </c>
      <c r="J23" s="116"/>
      <c r="K23" s="87" t="str">
        <f>IF(AND(NOT(OR(G23="",G23="Ø")),H23=""),"In Progress",IF(AND(NOT(OR(H23="Ø",H23="")),NOT(OR(G23="Ø",G23=""))),"Completed",IF(AND(NOT(A22=""),NOT(OR(D23="",D23="???")),G23=""),"Waiting",IF(D23="???","Waiting",""))))</f>
        <v>Completed</v>
      </c>
      <c r="L23" s="116"/>
      <c r="M23" s="116"/>
      <c r="N23" s="4"/>
      <c r="O23" s="121"/>
      <c r="P23" s="116"/>
    </row>
    <row r="24" spans="1:16" x14ac:dyDescent="0.25">
      <c r="A24" s="122" t="s">
        <v>2745</v>
      </c>
      <c r="B24" s="116" t="s">
        <v>2746</v>
      </c>
      <c r="C24" s="116"/>
      <c r="D24" s="87" t="s">
        <v>187</v>
      </c>
      <c r="E24" s="87" t="s">
        <v>24</v>
      </c>
      <c r="F24" s="7" t="str">
        <f>IF(AND(D24="Amina",OR(E24="Manual",E24="Assisted Manual")),A24&amp;"_AZ",IF(AND(D24="Amina",OR(E24="De-Novo Merge",E24="Assisted Merge")),A24&amp;"_SA_AZ",IF(AND(D24="Mashtura",OR(E24="Manual",E24="Assisted Manual")),A24&amp;"_MH",IF(AND(D24="Mashtura",OR(E24="De-Novo Merge",E24="Assisted Merge")),A24&amp;"_SA_MH",IF(AND(D24="Perry",OR(E24="Manual",E24="Assisted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f>
        <v>2017-09-19_R-012_MW</v>
      </c>
      <c r="G24" s="89">
        <v>43032</v>
      </c>
      <c r="H24" s="89">
        <v>43033</v>
      </c>
      <c r="I24" s="68" t="s">
        <v>2637</v>
      </c>
      <c r="J24" s="118">
        <v>43055</v>
      </c>
      <c r="K24" s="87" t="str">
        <f>IF(AND(NOT(OR(G24="",G24="Ø")),H24=""),"In Progress",IF(AND(NOT(OR(H24="Ø",H24="")),NOT(OR(G24="Ø",G24=""))),"Completed",IF(AND(NOT(A24=""),NOT(OR(D24="",D24="???")),G24=""),"Waiting",IF(D24="???","Waiting",""))))</f>
        <v>Completed</v>
      </c>
      <c r="L24" s="116" t="str">
        <f>IF(AND(NOT(OR(H24="Ø",H24="")),J24="Split"),"In Progress",IF(AND(NOT(OR(H24="Ø",H24="")),J24="Needs to be Split"),"Waiting",IF(AND(K24="Review",K25="Review"),"Review",IF(OR(AND(K24="Review",K25="Incomplete"),AND(K24="Incomplete",K25="Review")),"Review",IF(OR(AND(K24="Untraceable",K25="Review"),AND(K24="Review",K25="Untraceable")),"Review",IF(OR(AND(K24="Review",K25="Completed"),AND(K24="Completed",K25="Review")),"Review",IF(OR(AND(K24="Other",K25="Review"),AND(K24="Review",K25="Other")),"Review",IF(OR(AND(K24="Other",K25="Incomplete"),AND(K24="Incomplete",K25="Other")),"Review",IF(OR(AND(K24="Other",K25="Untraceable"),AND(K24="Untraceable",K25="Other")),"Review",IF(OR(AND(K24="Other",K25="Completed"),AND(K24="Completed",K25="Other")),"Review",IF(AND(K24="Waiting",K25="Waiting"),"Waiting",IF(OR(AND(K24="Review",K25="Waiting"),AND(K24="Waiting",K25="Review")),"Waiting",IF(OR(AND(K24="Other",K25="Waiting"),AND(K24="Waiting",K25="Other")),"Waiting",IF(OR(AND(K24="Incomplete",K25="Waiting"),AND(K24="Waiting",K25="Incomplete")),"Waiting",IF(OR(AND(K24="Completed",K25="Waiting"),AND(K24="Waiting",K25="Completed")),"Waiting",IF(OR(K24="In Progress",K25="In Progress"),"In Progress",IF(OR(AND(K24="Completed",K25="Untraceable"),AND(K24="Untraceable",K25="Completed")),"Review",IF(OR(AND(K24="Completed",K25="Incomplete"),AND(K24="Incomplete",K25="Completed")),"Review",IF(OR(AND(K24="Incomplete",K25="Untraceable"),AND(K24="Untraceable",K25="Incomplete")),"Untraceable",IF(AND(NOT(OR(H24="Ø",H24="")),NOT(OR(H25="Ø",H25="")),J24=""),"In Progress",IF(AND(K24="Untraceable",K25="Untraceable"),"Untraceable",IF(AND(NOT(OR(H24="Ø",H24="")),NOT(OR(H25="Ø",H25="")),NOT(OR(J24="Ø",J24="",J24="Split",J24="Needs to be Split"))),"Completed",IF(AND(K24="Incomplete",K25="Incomplete"),"Incomplete",IF(AND(K24="Other",K25="Other"),"Review",IF(AND(K24="Untraceable",K25=""),"Untraceable","")))))))))))))))))))))))))</f>
        <v>Completed</v>
      </c>
      <c r="M24" s="116" t="s">
        <v>0</v>
      </c>
      <c r="N24" s="4"/>
      <c r="O24" s="121" t="s">
        <v>25</v>
      </c>
      <c r="P24" s="116" t="s">
        <v>2747</v>
      </c>
    </row>
    <row r="25" spans="1:16" x14ac:dyDescent="0.25">
      <c r="A25" s="116"/>
      <c r="B25" s="116"/>
      <c r="C25" s="116"/>
      <c r="D25" s="87" t="s">
        <v>2404</v>
      </c>
      <c r="E25" s="87" t="s">
        <v>24</v>
      </c>
      <c r="F25" s="7" t="str">
        <f>IF(AND(D25="Amina",OR(E25="Manual",E25="Assisted Manual")),A24&amp;"_AZ",IF(AND(D25="Amina",OR(E25="De-Novo Merge",E25="Assisted Merge")),A24&amp;"_SA_AZ",IF(AND(D25="Mashtura",OR(E25="Manual",E25="Assisted Manual")),A24&amp;"_MH",IF(AND(D25="Mashtura",OR(E25="De-Novo Merge",E25="Assisted Merge")),A24&amp;"_SA_MH",IF(AND(D25="Perry",OR(E25="Manual",E25="Assisted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f>
        <v>2017-09-19_R-012_MH</v>
      </c>
      <c r="G25" s="89">
        <v>43038</v>
      </c>
      <c r="H25" s="89">
        <v>43040</v>
      </c>
      <c r="I25" s="68" t="s">
        <v>1405</v>
      </c>
      <c r="J25" s="116"/>
      <c r="K25" s="87" t="str">
        <f>IF(AND(NOT(OR(G25="",G25="Ø")),H25=""),"In Progress",IF(AND(NOT(OR(H25="Ø",H25="")),NOT(OR(G25="Ø",G25=""))),"Completed",IF(AND(NOT(A24=""),NOT(OR(D25="",D25="???")),G25=""),"Waiting",IF(D25="???","Waiting",""))))</f>
        <v>Completed</v>
      </c>
      <c r="L25" s="116"/>
      <c r="M25" s="116"/>
      <c r="N25" s="4"/>
      <c r="O25" s="121"/>
      <c r="P25" s="116"/>
    </row>
    <row r="26" spans="1:16" x14ac:dyDescent="0.25">
      <c r="A26" s="122" t="s">
        <v>2748</v>
      </c>
      <c r="B26" s="116" t="s">
        <v>2749</v>
      </c>
      <c r="C26" s="116" t="s">
        <v>465</v>
      </c>
      <c r="D26" s="87" t="s">
        <v>27</v>
      </c>
      <c r="E26" s="87" t="s">
        <v>24</v>
      </c>
      <c r="F26" s="7" t="str">
        <f>IF(AND(D26="Amina",OR(E26="Manual",E26="Assisted Manual")),A26&amp;"_AZ",IF(AND(D26="Amina",OR(E26="De-Novo Merge",E26="Assisted Merge")),A26&amp;"_SA_AZ",IF(AND(D26="Mashtura",OR(E26="Manual",E26="Assisted Manual")),A26&amp;"_MH",IF(AND(D26="Mashtura",OR(E26="De-Novo Merge",E26="Assisted Merge")),A26&amp;"_SA_MH",IF(AND(D26="Perry",OR(E26="Manual",E26="Assisted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f>
        <v>2017-09-19_R-013_GB</v>
      </c>
      <c r="G26" s="89">
        <v>43032</v>
      </c>
      <c r="H26" s="89">
        <v>43032</v>
      </c>
      <c r="I26" s="68" t="s">
        <v>2750</v>
      </c>
      <c r="J26" s="118">
        <v>43048</v>
      </c>
      <c r="K26" s="87" t="str">
        <f>IF(AND(NOT(OR(G26="",G26="Ø")),H26=""),"In Progress",IF(AND(NOT(OR(H26="Ø",H26="")),NOT(OR(G26="Ø",G26=""))),"Completed",IF(AND(NOT(A26=""),NOT(OR(D26="",D26="???")),G26=""),"Waiting",IF(D26="???","Waiting",""))))</f>
        <v>Completed</v>
      </c>
      <c r="L26" s="116" t="s">
        <v>0</v>
      </c>
      <c r="M26" s="116" t="s">
        <v>0</v>
      </c>
      <c r="N26" s="4"/>
      <c r="O26" s="121" t="s">
        <v>25</v>
      </c>
      <c r="P26" s="116" t="s">
        <v>2751</v>
      </c>
    </row>
    <row r="27" spans="1:16" x14ac:dyDescent="0.25">
      <c r="A27" s="116"/>
      <c r="B27" s="116"/>
      <c r="C27" s="116"/>
      <c r="D27" s="87" t="s">
        <v>2404</v>
      </c>
      <c r="E27" s="87" t="s">
        <v>1512</v>
      </c>
      <c r="F27" s="7" t="str">
        <f>IF(AND(D27="Amina",OR(E27="Manual",E27="Assisted Manual")),A26&amp;"_AZ",IF(AND(D27="Amina",OR(E27="De-Novo Merge",E27="Assisted Merge")),A26&amp;"_SA_AZ",IF(AND(D27="Mashtura",OR(E27="Manual",E27="Assisted Manual")),A26&amp;"_MH",IF(AND(D27="Mashtura",OR(E27="De-Novo Merge",E27="Assisted Merge")),A26&amp;"_SA_MH",IF(AND(D27="Perry",OR(E27="Manual",E27="Assisted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f>
        <v>2017-09-19_R-013_MH</v>
      </c>
      <c r="G27" s="89">
        <v>43040</v>
      </c>
      <c r="H27" s="89">
        <v>43041</v>
      </c>
      <c r="I27" s="68" t="s">
        <v>2752</v>
      </c>
      <c r="J27" s="116"/>
      <c r="K27" s="87" t="str">
        <f>IF(AND(NOT(OR(G27="",G27="Ø")),H27=""),"In Progress",IF(AND(NOT(OR(H27="Ø",H27="")),NOT(OR(G27="Ø",G27=""))),"Completed",IF(AND(NOT(A26=""),NOT(OR(D27="",D27="???")),G27=""),"Waiting",IF(D27="???","Waiting",""))))</f>
        <v>Completed</v>
      </c>
      <c r="L27" s="116"/>
      <c r="M27" s="116"/>
      <c r="N27" s="4"/>
      <c r="O27" s="121"/>
      <c r="P27" s="116"/>
    </row>
    <row r="28" spans="1:16" x14ac:dyDescent="0.25">
      <c r="A28" s="122" t="s">
        <v>2753</v>
      </c>
      <c r="B28" s="116" t="s">
        <v>2754</v>
      </c>
      <c r="C28" s="116"/>
      <c r="D28" s="87" t="s">
        <v>187</v>
      </c>
      <c r="E28" s="87" t="s">
        <v>24</v>
      </c>
      <c r="F28" s="7" t="str">
        <f>IF(AND(D28="Amina",OR(E28="Manual",E28="Assisted Manual")),A28&amp;"_AZ",IF(AND(D28="Amina",OR(E28="De-Novo Merge",E28="Assisted Merge")),A28&amp;"_SA_AZ",IF(AND(D28="Mashtura",OR(E28="Manual",E28="Assisted Manual")),A28&amp;"_MH",IF(AND(D28="Mashtura",OR(E28="De-Novo Merge",E28="Assisted Merge")),A28&amp;"_SA_MH",IF(AND(D28="Perry",OR(E28="Manual",E28="Assisted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f>
        <v>2017-09-19_R-014_MW</v>
      </c>
      <c r="G28" s="89">
        <v>43033</v>
      </c>
      <c r="H28" s="89">
        <v>43034</v>
      </c>
      <c r="I28" s="68" t="s">
        <v>2755</v>
      </c>
      <c r="J28" s="118">
        <v>43068</v>
      </c>
      <c r="K28" s="87" t="s">
        <v>0</v>
      </c>
      <c r="L28" s="116" t="str">
        <f>IF(AND(NOT(OR(H28="Ø",H28="")),J28="Split"),"In Progress",IF(AND(NOT(OR(H28="Ø",H28="")),J28="Needs to be Split"),"Waiting",IF(AND(K28="Review",K29="Review"),"Review",IF(OR(AND(K28="Review",K29="Incomplete"),AND(K28="Incomplete",K29="Review")),"Review",IF(OR(AND(K28="Untraceable",K29="Review"),AND(K28="Review",K29="Untraceable")),"Review",IF(OR(AND(K28="Review",K29="Completed"),AND(K28="Completed",K29="Review")),"Review",IF(OR(AND(K28="Other",K29="Review"),AND(K28="Review",K29="Other")),"Review",IF(OR(AND(K28="Other",K29="Incomplete"),AND(K28="Incomplete",K29="Other")),"Review",IF(OR(AND(K28="Other",K29="Untraceable"),AND(K28="Untraceable",K29="Other")),"Review",IF(OR(AND(K28="Other",K29="Completed"),AND(K28="Completed",K29="Other")),"Review",IF(AND(K28="Waiting",K29="Waiting"),"Waiting",IF(OR(AND(K28="Review",K29="Waiting"),AND(K28="Waiting",K29="Review")),"Waiting",IF(OR(AND(K28="Other",K29="Waiting"),AND(K28="Waiting",K29="Other")),"Waiting",IF(OR(AND(K28="Incomplete",K29="Waiting"),AND(K28="Waiting",K29="Incomplete")),"Waiting",IF(OR(AND(K28="Completed",K29="Waiting"),AND(K28="Waiting",K29="Completed")),"Waiting",IF(OR(K28="In Progress",K29="In Progress"),"In Progress",IF(OR(AND(K28="Completed",K29="Untraceable"),AND(K28="Untraceable",K29="Completed")),"Review",IF(OR(AND(K28="Completed",K29="Incomplete"),AND(K28="Incomplete",K29="Completed")),"Review",IF(OR(AND(K28="Incomplete",K29="Untraceable"),AND(K28="Untraceable",K29="Incomplete")),"Untraceable",IF(AND(NOT(OR(H28="Ø",H28="")),NOT(OR(H29="Ø",H29="")),J28=""),"In Progress",IF(AND(K28="Untraceable",K29="Untraceable"),"Untraceable",IF(AND(NOT(OR(H28="Ø",H28="")),NOT(OR(H29="Ø",H29="")),NOT(OR(J28="Ø",J28="",J28="Split",J28="Needs to be Split"))),"Completed",IF(AND(K28="Incomplete",K29="Incomplete"),"Incomplete",IF(AND(K28="Other",K29="Other"),"Review",IF(AND(K28="Untraceable",K29=""),"Untraceable","")))))))))))))))))))))))))</f>
        <v>Completed</v>
      </c>
      <c r="M28" s="116" t="s">
        <v>0</v>
      </c>
      <c r="N28" s="4" t="s">
        <v>2756</v>
      </c>
      <c r="O28" s="121" t="s">
        <v>25</v>
      </c>
      <c r="P28" s="116" t="s">
        <v>2757</v>
      </c>
    </row>
    <row r="29" spans="1:16" x14ac:dyDescent="0.25">
      <c r="A29" s="116"/>
      <c r="B29" s="116"/>
      <c r="C29" s="116"/>
      <c r="D29" s="87" t="s">
        <v>161</v>
      </c>
      <c r="E29" s="87" t="s">
        <v>1512</v>
      </c>
      <c r="F29" s="7" t="str">
        <f>IF(AND(D29="Amina",OR(E29="Manual",E29="Assisted Manual")),A28&amp;"_AZ",IF(AND(D29="Amina",OR(E29="De-Novo Merge",E29="Assisted Merge")),A28&amp;"_SA_AZ",IF(AND(D29="Mashtura",OR(E29="Manual",E29="Assisted Manual")),A28&amp;"_MH",IF(AND(D29="Mashtura",OR(E29="De-Novo Merge",E29="Assisted Merge")),A28&amp;"_SA_MH",IF(AND(D29="Perry",OR(E29="Manual",E29="Assisted Manual")),A28&amp;"_PB",IF(AND(D29="Perry",OR(E29="De-Novo Merge",E29="Assisted Merge")),A28&amp;"_SA_PB",IF(AND(D29="Gina",OR(E29="Manual",E29="Assisted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f>
        <v>2017-09-19_R-014_BD</v>
      </c>
      <c r="G29" s="89">
        <v>43067</v>
      </c>
      <c r="H29" s="89">
        <v>43067</v>
      </c>
      <c r="I29" s="68" t="s">
        <v>2758</v>
      </c>
      <c r="J29" s="116"/>
      <c r="K29" s="87" t="str">
        <f>IF(AND(NOT(OR(G29="",G29="Ø")),H29=""),"In Progress",IF(AND(NOT(OR(H29="Ø",H29="")),NOT(OR(G29="Ø",G29=""))),"Completed",IF(AND(NOT(A28=""),NOT(OR(D29="",D29="???")),G29=""),"Waiting",IF(D29="???","Waiting",""))))</f>
        <v>Completed</v>
      </c>
      <c r="L29" s="116"/>
      <c r="M29" s="116"/>
      <c r="N29" s="4"/>
      <c r="O29" s="121"/>
      <c r="P29" s="116"/>
    </row>
    <row r="30" spans="1:16" x14ac:dyDescent="0.25">
      <c r="A30" s="122" t="s">
        <v>2759</v>
      </c>
      <c r="B30" s="116" t="s">
        <v>2760</v>
      </c>
      <c r="C30" s="116"/>
      <c r="D30" s="87" t="s">
        <v>161</v>
      </c>
      <c r="E30" s="87" t="s">
        <v>24</v>
      </c>
      <c r="F30" s="7" t="str">
        <f>IF(AND(D30="Amina",OR(E30="Manual",E30="Assisted Manual")),A30&amp;"_AZ",IF(AND(D30="Amina",OR(E30="De-Novo Merge",E30="Assisted Merge")),A30&amp;"_SA_AZ",IF(AND(D30="Mashtura",OR(E30="Manual",E30="Assisted Manual")),A30&amp;"_MH",IF(AND(D30="Mashtura",OR(E30="De-Novo Merge",E30="Assisted Merge")),A30&amp;"_SA_MH",IF(AND(D30="Perry",OR(E30="Manual",E30="Assisted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f>
        <v>2017-09-19_R-015_BD</v>
      </c>
      <c r="G30" s="89">
        <v>43033</v>
      </c>
      <c r="H30" s="89">
        <v>43035</v>
      </c>
      <c r="I30" s="68" t="s">
        <v>2761</v>
      </c>
      <c r="J30" s="118">
        <v>43049</v>
      </c>
      <c r="K30" s="87" t="str">
        <f>IF(AND(NOT(OR(G30="",G30="Ø")),H30=""),"In Progress",IF(AND(NOT(OR(H30="Ø",H30="")),NOT(OR(G30="Ø",G30=""))),"Completed",IF(AND(NOT(A30=""),NOT(OR(D30="",D30="???")),G30=""),"Waiting",IF(D30="???","Waiting",""))))</f>
        <v>Completed</v>
      </c>
      <c r="L30" s="116" t="str">
        <f>IF(AND(NOT(OR(H30="Ø",H30="")),J30="Split"),"In Progress",IF(AND(NOT(OR(H30="Ø",H30="")),J30="Needs to be Split"),"Waiting",IF(AND(K30="Review",K31="Review"),"Review",IF(OR(AND(K30="Review",K31="Incomplete"),AND(K30="Incomplete",K31="Review")),"Review",IF(OR(AND(K30="Untraceable",K31="Review"),AND(K30="Review",K31="Untraceable")),"Review",IF(OR(AND(K30="Review",K31="Completed"),AND(K30="Completed",K31="Review")),"Review",IF(OR(AND(K30="Other",K31="Review"),AND(K30="Review",K31="Other")),"Review",IF(OR(AND(K30="Other",K31="Incomplete"),AND(K30="Incomplete",K31="Other")),"Review",IF(OR(AND(K30="Other",K31="Untraceable"),AND(K30="Untraceable",K31="Other")),"Review",IF(OR(AND(K30="Other",K31="Completed"),AND(K30="Completed",K31="Other")),"Review",IF(AND(K30="Waiting",K31="Waiting"),"Waiting",IF(OR(AND(K30="Review",K31="Waiting"),AND(K30="Waiting",K31="Review")),"Waiting",IF(OR(AND(K30="Other",K31="Waiting"),AND(K30="Waiting",K31="Other")),"Waiting",IF(OR(AND(K30="Incomplete",K31="Waiting"),AND(K30="Waiting",K31="Incomplete")),"Waiting",IF(OR(AND(K30="Completed",K31="Waiting"),AND(K30="Waiting",K31="Completed")),"Waiting",IF(OR(K30="In Progress",K31="In Progress"),"In Progress",IF(OR(AND(K30="Completed",K31="Untraceable"),AND(K30="Untraceable",K31="Completed")),"Review",IF(OR(AND(K30="Completed",K31="Incomplete"),AND(K30="Incomplete",K31="Completed")),"Review",IF(OR(AND(K30="Incomplete",K31="Untraceable"),AND(K30="Untraceable",K31="Incomplete")),"Untraceable",IF(AND(NOT(OR(H30="Ø",H30="")),NOT(OR(H31="Ø",H31="")),J30=""),"In Progress",IF(AND(K30="Untraceable",K31="Untraceable"),"Untraceable",IF(AND(NOT(OR(H30="Ø",H30="")),NOT(OR(H31="Ø",H31="")),NOT(OR(J30="Ø",J30="",J30="Split",J30="Needs to be Split"))),"Completed",IF(AND(K30="Incomplete",K31="Incomplete"),"Incomplete",IF(AND(K30="Other",K31="Other"),"Review",IF(AND(K30="Untraceable",K31=""),"Untraceable","")))))))))))))))))))))))))</f>
        <v>Completed</v>
      </c>
      <c r="M30" s="116" t="s">
        <v>0</v>
      </c>
      <c r="N30" s="6"/>
      <c r="O30" s="121" t="s">
        <v>25</v>
      </c>
      <c r="P30" s="116" t="s">
        <v>2762</v>
      </c>
    </row>
    <row r="31" spans="1:16" x14ac:dyDescent="0.25">
      <c r="A31" s="116"/>
      <c r="B31" s="116"/>
      <c r="C31" s="116"/>
      <c r="D31" s="87" t="s">
        <v>23</v>
      </c>
      <c r="E31" s="87" t="s">
        <v>1512</v>
      </c>
      <c r="F31" s="7" t="str">
        <f>IF(AND(D31="Amina",OR(E31="Manual",E31="Assisted Manual")),A30&amp;"_AZ",IF(AND(D31="Amina",OR(E31="De-Novo Merge",E31="Assisted Merge")),A30&amp;"_SA_AZ",IF(AND(D31="Mashtura",OR(E31="Manual",E31="Assisted Manual")),A30&amp;"_MH",IF(AND(D31="Mashtura",OR(E31="De-Novo Merge",E31="Assisted Merge")),A30&amp;"_SA_MH",IF(AND(D31="Perry",OR(E31="Manual",E31="Assisted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f>
        <v>2017-09-19_R-015_CA</v>
      </c>
      <c r="G31" s="89">
        <v>43039</v>
      </c>
      <c r="H31" s="89">
        <v>43040</v>
      </c>
      <c r="I31" s="68" t="s">
        <v>2459</v>
      </c>
      <c r="J31" s="116"/>
      <c r="K31" s="87" t="str">
        <f>IF(AND(NOT(OR(G31="",G31="Ø")),H31=""),"In Progress",IF(AND(NOT(OR(H31="Ø",H31="")),NOT(OR(G31="Ø",G31=""))),"Completed",IF(AND(NOT(A30=""),NOT(OR(D31="",D31="???")),G31=""),"Waiting",IF(D31="???","Waiting",""))))</f>
        <v>Completed</v>
      </c>
      <c r="L31" s="116"/>
      <c r="M31" s="116"/>
      <c r="N31" s="4"/>
      <c r="O31" s="121"/>
      <c r="P31" s="116"/>
    </row>
    <row r="32" spans="1:16" x14ac:dyDescent="0.25">
      <c r="A32" s="122" t="s">
        <v>2763</v>
      </c>
      <c r="B32" s="116" t="s">
        <v>2764</v>
      </c>
      <c r="C32" s="116" t="s">
        <v>465</v>
      </c>
      <c r="D32" s="87" t="s">
        <v>27</v>
      </c>
      <c r="E32" s="87" t="s">
        <v>24</v>
      </c>
      <c r="F32" s="7" t="str">
        <f>IF(AND(D32="Amina",OR(E32="Manual",E32="Assisted Manual")),A32&amp;"_AZ",IF(AND(D32="Amina",OR(E32="De-Novo Merge",E32="Assisted Merge")),A32&amp;"_SA_AZ",IF(AND(D32="Mashtura",OR(E32="Manual",E32="Assisted Manual")),A32&amp;"_MH",IF(AND(D32="Mashtura",OR(E32="De-Novo Merge",E32="Assisted Merge")),A32&amp;"_SA_MH",IF(AND(D32="Perry",OR(E32="Manual",E32="Assisted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f>
        <v>2017-09-19_R-016_GB</v>
      </c>
      <c r="G32" s="89">
        <v>43033</v>
      </c>
      <c r="H32" s="89">
        <v>43034</v>
      </c>
      <c r="I32" s="68" t="s">
        <v>2750</v>
      </c>
      <c r="J32" s="118">
        <v>43048</v>
      </c>
      <c r="K32" s="87" t="str">
        <f>IF(AND(NOT(OR(G32="",G32="Ø")),H32=""),"In Progress",IF(AND(NOT(OR(H32="Ø",H32="")),NOT(OR(G32="Ø",G32=""))),"Completed",IF(AND(NOT(A32=""),NOT(OR(D32="",D32="???")),G32=""),"Waiting",IF(D32="???","Waiting",""))))</f>
        <v>Completed</v>
      </c>
      <c r="L32" s="116" t="s">
        <v>0</v>
      </c>
      <c r="M32" s="116" t="s">
        <v>0</v>
      </c>
      <c r="N32" s="4"/>
      <c r="O32" s="121" t="s">
        <v>25</v>
      </c>
      <c r="P32" s="116" t="s">
        <v>2765</v>
      </c>
    </row>
    <row r="33" spans="1:16" x14ac:dyDescent="0.25">
      <c r="A33" s="116"/>
      <c r="B33" s="116"/>
      <c r="C33" s="116"/>
      <c r="D33" s="87" t="s">
        <v>23</v>
      </c>
      <c r="E33" s="87" t="s">
        <v>1512</v>
      </c>
      <c r="F33" s="7" t="str">
        <f>IF(AND(D33="Amina",OR(E33="Manual",E33="Assisted Manual")),A32&amp;"_AZ",IF(AND(D33="Amina",OR(E33="De-Novo Merge",E33="Assisted Merge")),A32&amp;"_SA_AZ",IF(AND(D33="Mashtura",OR(E33="Manual",E33="Assisted Manual")),A32&amp;"_MH",IF(AND(D33="Mashtura",OR(E33="De-Novo Merge",E33="Assisted Merge")),A32&amp;"_SA_MH",IF(AND(D33="Perry",OR(E33="Manual",E33="Assisted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f>
        <v>2017-09-19_R-016_CA</v>
      </c>
      <c r="G33" s="89">
        <v>43040</v>
      </c>
      <c r="H33" s="89">
        <v>43041</v>
      </c>
      <c r="I33" s="69" t="s">
        <v>1769</v>
      </c>
      <c r="J33" s="116"/>
      <c r="K33" s="87" t="str">
        <f>IF(AND(NOT(OR(G33="",G33="Ø")),H33=""),"In Progress",IF(AND(NOT(OR(H33="Ø",H33="")),NOT(OR(G33="Ø",G33=""))),"Completed",IF(AND(NOT(A32=""),NOT(OR(D33="",D33="???")),G33=""),"Waiting",IF(D33="???","Waiting",""))))</f>
        <v>Completed</v>
      </c>
      <c r="L33" s="116"/>
      <c r="M33" s="116"/>
      <c r="N33" s="4"/>
      <c r="O33" s="121"/>
      <c r="P33" s="116"/>
    </row>
    <row r="34" spans="1:16" x14ac:dyDescent="0.25">
      <c r="A34" s="122" t="s">
        <v>2766</v>
      </c>
      <c r="B34" s="116" t="s">
        <v>2767</v>
      </c>
      <c r="C34" s="116"/>
      <c r="D34" s="87" t="s">
        <v>23</v>
      </c>
      <c r="E34" s="87" t="s">
        <v>24</v>
      </c>
      <c r="F34" s="7" t="str">
        <f>IF(AND(D34="Amina",OR(E34="Manual",E34="Assisted Manual")),A34&amp;"_AZ",IF(AND(D34="Amina",OR(E34="De-Novo Merge",E34="Assisted Merge")),A34&amp;"_SA_AZ",IF(AND(D34="Mashtura",OR(E34="Manual",E34="Assisted Manual")),A34&amp;"_MH",IF(AND(D34="Mashtura",OR(E34="De-Novo Merge",E34="Assisted Merge")),A34&amp;"_SA_MH",IF(AND(D34="Perry",OR(E34="Manual",E34="Assisted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f>
        <v>2017-09-19_R-017_CA</v>
      </c>
      <c r="G34" s="89">
        <v>43033</v>
      </c>
      <c r="H34" s="89">
        <v>43034</v>
      </c>
      <c r="I34" s="68" t="s">
        <v>2422</v>
      </c>
      <c r="J34" s="118">
        <v>43054</v>
      </c>
      <c r="K34" s="87" t="str">
        <f>IF(AND(NOT(OR(G34="",G34="Ø")),H34=""),"In Progress",IF(AND(NOT(OR(H34="Ø",H34="")),NOT(OR(G34="Ø",G34=""))),"Completed",IF(AND(NOT(A34=""),NOT(OR(D34="",D34="???")),G34=""),"Waiting",IF(D34="???","Waiting",""))))</f>
        <v>Completed</v>
      </c>
      <c r="L34" s="116" t="str">
        <f>IF(AND(NOT(OR(H34="Ø",H34="")),J34="Split"),"In Progress",IF(AND(NOT(OR(H34="Ø",H34="")),J34="Needs to be Split"),"Waiting",IF(AND(K34="Review",K35="Review"),"Review",IF(OR(AND(K34="Review",K35="Incomplete"),AND(K34="Incomplete",K35="Review")),"Review",IF(OR(AND(K34="Untraceable",K35="Review"),AND(K34="Review",K35="Untraceable")),"Review",IF(OR(AND(K34="Review",K35="Completed"),AND(K34="Completed",K35="Review")),"Review",IF(OR(AND(K34="Other",K35="Review"),AND(K34="Review",K35="Other")),"Review",IF(OR(AND(K34="Other",K35="Incomplete"),AND(K34="Incomplete",K35="Other")),"Review",IF(OR(AND(K34="Other",K35="Untraceable"),AND(K34="Untraceable",K35="Other")),"Review",IF(OR(AND(K34="Other",K35="Completed"),AND(K34="Completed",K35="Other")),"Review",IF(AND(K34="Waiting",K35="Waiting"),"Waiting",IF(OR(AND(K34="Review",K35="Waiting"),AND(K34="Waiting",K35="Review")),"Waiting",IF(OR(AND(K34="Other",K35="Waiting"),AND(K34="Waiting",K35="Other")),"Waiting",IF(OR(AND(K34="Incomplete",K35="Waiting"),AND(K34="Waiting",K35="Incomplete")),"Waiting",IF(OR(AND(K34="Completed",K35="Waiting"),AND(K34="Waiting",K35="Completed")),"Waiting",IF(OR(K34="In Progress",K35="In Progress"),"In Progress",IF(OR(AND(K34="Completed",K35="Untraceable"),AND(K34="Untraceable",K35="Completed")),"Review",IF(OR(AND(K34="Completed",K35="Incomplete"),AND(K34="Incomplete",K35="Completed")),"Review",IF(OR(AND(K34="Incomplete",K35="Untraceable"),AND(K34="Untraceable",K35="Incomplete")),"Untraceable",IF(AND(NOT(OR(H34="Ø",H34="")),NOT(OR(H35="Ø",H35="")),J34=""),"In Progress",IF(AND(K34="Untraceable",K35="Untraceable"),"Untraceable",IF(AND(NOT(OR(H34="Ø",H34="")),NOT(OR(H35="Ø",H35="")),NOT(OR(J34="Ø",J34="",J34="Split",J34="Needs to be Split"))),"Completed",IF(AND(K34="Incomplete",K35="Incomplete"),"Incomplete",IF(AND(K34="Other",K35="Other"),"Review",IF(AND(K34="Untraceable",K35=""),"Untraceable","")))))))))))))))))))))))))</f>
        <v>Completed</v>
      </c>
      <c r="M34" s="116" t="s">
        <v>0</v>
      </c>
      <c r="N34" s="4"/>
      <c r="O34" s="121" t="s">
        <v>25</v>
      </c>
      <c r="P34" s="116" t="s">
        <v>2768</v>
      </c>
    </row>
    <row r="35" spans="1:16" x14ac:dyDescent="0.25">
      <c r="A35" s="116"/>
      <c r="B35" s="116"/>
      <c r="C35" s="116"/>
      <c r="D35" s="87" t="s">
        <v>32</v>
      </c>
      <c r="E35" s="87" t="s">
        <v>1512</v>
      </c>
      <c r="F35" s="7" t="str">
        <f>IF(AND(D35="Amina",OR(E35="Manual",E35="Assisted Manual")),A34&amp;"_AZ",IF(AND(D35="Amina",OR(E35="De-Novo Merge",E35="Assisted Merge")),A34&amp;"_SA_AZ",IF(AND(D35="Mashtura",OR(E35="Manual",E35="Assisted Manual")),A34&amp;"_MH",IF(AND(D35="Mashtura",OR(E35="De-Novo Merge",E35="Assisted Merge")),A34&amp;"_SA_MH",IF(AND(D35="Perry",OR(E35="Manual",E35="Assisted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f>
        <v>2017-09-19_R-017_AZ</v>
      </c>
      <c r="G35" s="89">
        <v>43040</v>
      </c>
      <c r="H35" s="89">
        <v>43040</v>
      </c>
      <c r="I35" s="68" t="s">
        <v>2117</v>
      </c>
      <c r="J35" s="116"/>
      <c r="K35" s="87" t="str">
        <f>IF(AND(NOT(OR(G35="",G35="Ø")),H35=""),"In Progress",IF(AND(NOT(OR(H35="Ø",H35="")),NOT(OR(G35="Ø",G35=""))),"Completed",IF(AND(NOT(A34=""),NOT(OR(D35="",D35="???")),G35=""),"Waiting",IF(D35="???","Waiting",""))))</f>
        <v>Completed</v>
      </c>
      <c r="L35" s="116"/>
      <c r="M35" s="116"/>
      <c r="N35" s="4"/>
      <c r="O35" s="121"/>
      <c r="P35" s="116"/>
    </row>
    <row r="36" spans="1:16" x14ac:dyDescent="0.25">
      <c r="A36" s="122" t="s">
        <v>2769</v>
      </c>
      <c r="B36" s="116" t="s">
        <v>2770</v>
      </c>
      <c r="C36" s="116"/>
      <c r="D36" s="87" t="s">
        <v>32</v>
      </c>
      <c r="E36" s="87" t="s">
        <v>24</v>
      </c>
      <c r="F36" s="7" t="str">
        <f>IF(AND(D36="Amina",OR(E36="Manual",E36="Assisted Manual")),A36&amp;"_AZ",IF(AND(D36="Amina",OR(E36="De-Novo Merge",E36="Assisted Merge")),A36&amp;"_SA_AZ",IF(AND(D36="Mashtura",OR(E36="Manual",E36="Assisted Manual")),A36&amp;"_MH",IF(AND(D36="Mashtura",OR(E36="De-Novo Merge",E36="Assisted Merge")),A36&amp;"_SA_MH",IF(AND(D36="Perry",OR(E36="Manual",E36="Assisted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f>
        <v>2017-09-19_R-018_AZ</v>
      </c>
      <c r="G36" s="89">
        <v>43033</v>
      </c>
      <c r="H36" s="89">
        <v>43033</v>
      </c>
      <c r="I36" s="68" t="s">
        <v>1463</v>
      </c>
      <c r="J36" s="116" t="s">
        <v>51</v>
      </c>
      <c r="K36" s="87" t="s">
        <v>2</v>
      </c>
      <c r="L36" s="116" t="str">
        <f>IF(AND(NOT(OR(H36="Ø",H36="")),J36="Split"),"In Progress",IF(AND(NOT(OR(H36="Ø",H36="")),J36="Needs to be Split"),"Waiting",IF(AND(K36="Review",K37="Review"),"Review",IF(OR(AND(K36="Review",K37="Incomplete"),AND(K36="Incomplete",K37="Review")),"Review",IF(OR(AND(K36="Untraceable",K37="Review"),AND(K36="Review",K37="Untraceable")),"Review",IF(OR(AND(K36="Review",K37="Completed"),AND(K36="Completed",K37="Review")),"Review",IF(OR(AND(K36="Other",K37="Review"),AND(K36="Review",K37="Other")),"Review",IF(OR(AND(K36="Other",K37="Incomplete"),AND(K36="Incomplete",K37="Other")),"Review",IF(OR(AND(K36="Other",K37="Untraceable"),AND(K36="Untraceable",K37="Other")),"Review",IF(OR(AND(K36="Other",K37="Completed"),AND(K36="Completed",K37="Other")),"Review",IF(AND(K36="Waiting",K37="Waiting"),"Waiting",IF(OR(AND(K36="Review",K37="Waiting"),AND(K36="Waiting",K37="Review")),"Waiting",IF(OR(AND(K36="Other",K37="Waiting"),AND(K36="Waiting",K37="Other")),"Waiting",IF(OR(AND(K36="Incomplete",K37="Waiting"),AND(K36="Waiting",K37="Incomplete")),"Waiting",IF(OR(AND(K36="Completed",K37="Waiting"),AND(K36="Waiting",K37="Completed")),"Waiting",IF(OR(K36="In Progress",K37="In Progress"),"In Progress",IF(OR(AND(K36="Completed",K37="Untraceable"),AND(K36="Untraceable",K37="Completed")),"Review",IF(OR(AND(K36="Completed",K37="Incomplete"),AND(K36="Incomplete",K37="Completed")),"Review",IF(OR(AND(K36="Incomplete",K37="Untraceable"),AND(K36="Untraceable",K37="Incomplete")),"Untraceable",IF(AND(NOT(OR(H36="Ø",H36="")),NOT(OR(H37="Ø",H37="")),J36=""),"In Progress",IF(AND(K36="Untraceable",K37="Untraceable"),"Untraceable",IF(AND(NOT(OR(H36="Ø",H36="")),NOT(OR(H37="Ø",H37="")),NOT(OR(J36="Ø",J36="",J36="Split",J36="Needs to be Split"))),"Completed",IF(AND(K36="Incomplete",K37="Incomplete"),"Incomplete",IF(AND(K36="Other",K37="Other"),"Review",IF(AND(K36="Untraceable",K37=""),"Untraceable","")))))))))))))))))))))))))</f>
        <v>Incomplete</v>
      </c>
      <c r="M36" s="116" t="str">
        <f>IF(OR(L36="Untraceable",L36="Incomplete"),"Ignore",IF(OR(L36="Incomplete",L36="Completed"),"Waiting",IF(OR(L36="Waiting",L36="In Progress",L36="Review",L36="Other"),"HOLD","")))</f>
        <v>Ignore</v>
      </c>
      <c r="N36" s="4"/>
      <c r="O36" s="121" t="str">
        <f>IF(OR(L36="Untraceable",L36="Incomplete"),"No",IF(L36="Completed","In Progress",""))</f>
        <v>No</v>
      </c>
      <c r="P36" s="116"/>
    </row>
    <row r="37" spans="1:16" x14ac:dyDescent="0.25">
      <c r="A37" s="116"/>
      <c r="B37" s="116"/>
      <c r="C37" s="116"/>
      <c r="D37" s="87" t="s">
        <v>23</v>
      </c>
      <c r="E37" s="87" t="s">
        <v>1512</v>
      </c>
      <c r="F37" s="7" t="str">
        <f>IF(AND(D37="Amina",OR(E37="Manual",E37="Assisted Manual")),A36&amp;"_AZ",IF(AND(D37="Amina",OR(E37="De-Novo Merge",E37="Assisted Merge")),A36&amp;"_SA_AZ",IF(AND(D37="Mashtura",OR(E37="Manual",E37="Assisted Manual")),A36&amp;"_MH",IF(AND(D37="Mashtura",OR(E37="De-Novo Merge",E37="Assisted Merge")),A36&amp;"_SA_MH",IF(AND(D37="Perry",OR(E37="Manual",E37="Assisted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f>
        <v>2017-09-19_R-018_CA</v>
      </c>
      <c r="G37" s="89">
        <v>43041</v>
      </c>
      <c r="H37" s="89" t="s">
        <v>51</v>
      </c>
      <c r="I37" s="68" t="str">
        <f>IF(H37="Ø","Ø",IF(NOT(OR(H37="Ø",H37="")),"Enter Tracing Time",""))</f>
        <v>Ø</v>
      </c>
      <c r="J37" s="116"/>
      <c r="K37" s="87" t="s">
        <v>2</v>
      </c>
      <c r="L37" s="116"/>
      <c r="M37" s="116"/>
      <c r="N37" s="4" t="s">
        <v>2771</v>
      </c>
      <c r="O37" s="121"/>
      <c r="P37" s="116"/>
    </row>
    <row r="38" spans="1:16" x14ac:dyDescent="0.25">
      <c r="A38" s="122" t="s">
        <v>2772</v>
      </c>
      <c r="B38" s="116" t="s">
        <v>2773</v>
      </c>
      <c r="C38" s="116"/>
      <c r="D38" s="87" t="s">
        <v>32</v>
      </c>
      <c r="E38" s="87" t="s">
        <v>24</v>
      </c>
      <c r="F38" s="7" t="str">
        <f>IF(AND(D38="Amina",OR(E38="Manual",E38="Assisted Manual")),A38&amp;"_AZ",IF(AND(D38="Amina",OR(E38="De-Novo Merge",E38="Assisted Merge")),A38&amp;"_SA_AZ",IF(AND(D38="Mashtura",OR(E38="Manual",E38="Assisted Manual")),A38&amp;"_MH",IF(AND(D38="Mashtura",OR(E38="De-Novo Merge",E38="Assisted Merge")),A38&amp;"_SA_MH",IF(AND(D38="Perry",OR(E38="Manual",E38="Assisted Manual")),A38&amp;"_PB",IF(AND(D38="Perry",OR(E38="De-Novo Merge",E38="Assisted Merge")),A38&amp;"_SA_PB",IF(AND(D38="Gina",OR(E38="Manual",E38="Assisted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f>
        <v>2017-09-19_R-019_AZ</v>
      </c>
      <c r="G38" s="89">
        <v>43033</v>
      </c>
      <c r="H38" s="89">
        <v>43033</v>
      </c>
      <c r="I38" s="68" t="s">
        <v>2774</v>
      </c>
      <c r="J38" s="116" t="s">
        <v>51</v>
      </c>
      <c r="K38" s="87" t="s">
        <v>2</v>
      </c>
      <c r="L38" s="116" t="str">
        <f>IF(AND(NOT(OR(H38="Ø",H38="")),J38="Split"),"In Progress",IF(AND(NOT(OR(H38="Ø",H38="")),J38="Needs to be Split"),"Waiting",IF(AND(K38="Review",K39="Review"),"Review",IF(OR(AND(K38="Review",K39="Incomplete"),AND(K38="Incomplete",K39="Review")),"Review",IF(OR(AND(K38="Untraceable",K39="Review"),AND(K38="Review",K39="Untraceable")),"Review",IF(OR(AND(K38="Review",K39="Completed"),AND(K38="Completed",K39="Review")),"Review",IF(OR(AND(K38="Other",K39="Review"),AND(K38="Review",K39="Other")),"Review",IF(OR(AND(K38="Other",K39="Incomplete"),AND(K38="Incomplete",K39="Other")),"Review",IF(OR(AND(K38="Other",K39="Untraceable"),AND(K38="Untraceable",K39="Other")),"Review",IF(OR(AND(K38="Other",K39="Completed"),AND(K38="Completed",K39="Other")),"Review",IF(AND(K38="Waiting",K39="Waiting"),"Waiting",IF(OR(AND(K38="Review",K39="Waiting"),AND(K38="Waiting",K39="Review")),"Waiting",IF(OR(AND(K38="Other",K39="Waiting"),AND(K38="Waiting",K39="Other")),"Waiting",IF(OR(AND(K38="Incomplete",K39="Waiting"),AND(K38="Waiting",K39="Incomplete")),"Waiting",IF(OR(AND(K38="Completed",K39="Waiting"),AND(K38="Waiting",K39="Completed")),"Waiting",IF(OR(K38="In Progress",K39="In Progress"),"In Progress",IF(OR(AND(K38="Completed",K39="Untraceable"),AND(K38="Untraceable",K39="Completed")),"Review",IF(OR(AND(K38="Completed",K39="Incomplete"),AND(K38="Incomplete",K39="Completed")),"Review",IF(OR(AND(K38="Incomplete",K39="Untraceable"),AND(K38="Untraceable",K39="Incomplete")),"Untraceable",IF(AND(NOT(OR(H38="Ø",H38="")),NOT(OR(H39="Ø",H39="")),J38=""),"In Progress",IF(AND(K38="Untraceable",K39="Untraceable"),"Untraceable",IF(AND(NOT(OR(H38="Ø",H38="")),NOT(OR(H39="Ø",H39="")),NOT(OR(J38="Ø",J38="",J38="Split",J38="Needs to be Split"))),"Completed",IF(AND(K38="Incomplete",K39="Incomplete"),"Incomplete",IF(AND(K38="Other",K39="Other"),"Review",IF(AND(K38="Untraceable",K39=""),"Untraceable","")))))))))))))))))))))))))</f>
        <v>Untraceable</v>
      </c>
      <c r="M38" s="116" t="str">
        <f>IF(OR(L38="Untraceable",L38="Incomplete"),"Ignore",IF(OR(L38="Incomplete",L38="Completed"),"Waiting",IF(OR(L38="Waiting",L38="In Progress",L38="Review",L38="Other"),"HOLD","")))</f>
        <v>Ignore</v>
      </c>
      <c r="N38" s="4" t="s">
        <v>2771</v>
      </c>
      <c r="O38" s="121" t="str">
        <f>IF(OR(L38="Untraceable",L38="Incomplete"),"No",IF(L38="Completed","In Progress",""))</f>
        <v>No</v>
      </c>
      <c r="P38" s="116"/>
    </row>
    <row r="39" spans="1:16" x14ac:dyDescent="0.25">
      <c r="A39" s="116"/>
      <c r="B39" s="116"/>
      <c r="C39" s="116"/>
      <c r="D39" s="87" t="s">
        <v>23</v>
      </c>
      <c r="E39" s="87" t="s">
        <v>24</v>
      </c>
      <c r="F39" s="7" t="str">
        <f>IF(AND(D39="Amina",OR(E39="Manual",E39="Assisted Manual")),A38&amp;"_AZ",IF(AND(D39="Amina",OR(E39="De-Novo Merge",E39="Assisted Merge")),A38&amp;"_SA_AZ",IF(AND(D39="Mashtura",OR(E39="Manual",E39="Assisted Manual")),A38&amp;"_MH",IF(AND(D39="Mashtura",OR(E39="De-Novo Merge",E39="Assisted Merge")),A38&amp;"_SA_MH",IF(AND(D39="Perry",OR(E39="Manual",E39="Assisted Manual")),A38&amp;"_PB",IF(AND(D39="Perry",OR(E39="De-Novo Merge",E39="Assisted Merge")),A38&amp;"_SA_PB",IF(AND(D39="Gina",OR(E39="Manual",E39="Assisted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f>
        <v>2017-09-19_R-019_CA</v>
      </c>
      <c r="G39" s="89">
        <v>43041</v>
      </c>
      <c r="H39" s="89" t="s">
        <v>51</v>
      </c>
      <c r="I39" s="68" t="str">
        <f>IF(H39="Ø","Ø",IF(NOT(OR(H39="Ø",H39="")),"Enter Tracing Time",""))</f>
        <v>Ø</v>
      </c>
      <c r="J39" s="116"/>
      <c r="K39" s="87" t="s">
        <v>1</v>
      </c>
      <c r="L39" s="116"/>
      <c r="M39" s="116"/>
      <c r="N39" s="4"/>
      <c r="O39" s="121"/>
      <c r="P39" s="116"/>
    </row>
    <row r="40" spans="1:16" x14ac:dyDescent="0.25">
      <c r="A40" s="122" t="s">
        <v>2775</v>
      </c>
      <c r="B40" s="116" t="s">
        <v>2776</v>
      </c>
      <c r="C40" s="116"/>
      <c r="D40" s="87" t="s">
        <v>2404</v>
      </c>
      <c r="E40" s="87" t="s">
        <v>24</v>
      </c>
      <c r="F40" s="7" t="str">
        <f>IF(AND(D40="Amina",OR(E40="Manual",E40="Assisted Manual")),A40&amp;"_AZ",IF(AND(D40="Amina",OR(E40="De-Novo Merge",E40="Assisted Merge")),A40&amp;"_SA_AZ",IF(AND(D40="Mashtura",OR(E40="Manual",E40="Assisted Manual")),A40&amp;"_MH",IF(AND(D40="Mashtura",OR(E40="De-Novo Merge",E40="Assisted Merge")),A40&amp;"_SA_MH",IF(AND(D40="Perry",OR(E40="Manual",E40="Assisted Manual")),A40&amp;"_PB",IF(AND(D40="Perry",OR(E40="De-Novo Merge",E40="Assisted Merge")),A40&amp;"_SA_PB",IF(AND(D40="Gina",OR(E40="Manual",E40="Assisted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f>
        <v>2017-09-19_R-020_MH</v>
      </c>
      <c r="G40" s="89">
        <v>43034</v>
      </c>
      <c r="H40" s="89">
        <v>43038</v>
      </c>
      <c r="I40" s="68" t="str">
        <f>IF(H40="Ø","Ø",IF(NOT(OR(H40="Ø",H40="")),"Enter Tracing Time",""))</f>
        <v>Enter Tracing Time</v>
      </c>
      <c r="J40" s="118">
        <v>43070</v>
      </c>
      <c r="K40" s="87" t="str">
        <f>IF(AND(NOT(OR(G40="",G40="Ø")),H40=""),"In Progress",IF(AND(NOT(OR(H40="Ø",H40="")),NOT(OR(G40="Ø",G40=""))),"Completed",IF(AND(NOT(A40=""),NOT(OR(D40="",D40="???")),G40=""),"Waiting",IF(D40="???","Waiting",""))))</f>
        <v>Completed</v>
      </c>
      <c r="L40" s="116" t="s">
        <v>0</v>
      </c>
      <c r="M40" s="116" t="s">
        <v>0</v>
      </c>
      <c r="N40" s="4"/>
      <c r="O40" s="121" t="s">
        <v>25</v>
      </c>
      <c r="P40" s="116" t="s">
        <v>2777</v>
      </c>
    </row>
    <row r="41" spans="1:16" x14ac:dyDescent="0.25">
      <c r="A41" s="116"/>
      <c r="B41" s="116"/>
      <c r="C41" s="116"/>
      <c r="D41" s="87" t="s">
        <v>23</v>
      </c>
      <c r="E41" s="87" t="s">
        <v>1512</v>
      </c>
      <c r="F41" s="7" t="str">
        <f>IF(AND(D41="Amina",OR(E41="Manual",E41="Assisted Manual")),A40&amp;"_AZ",IF(AND(D41="Amina",OR(E41="De-Novo Merge",E41="Assisted Merge")),A40&amp;"_SA_AZ",IF(AND(D41="Mashtura",OR(E41="Manual",E41="Assisted Manual")),A40&amp;"_MH",IF(AND(D41="Mashtura",OR(E41="De-Novo Merge",E41="Assisted Merge")),A40&amp;"_SA_MH",IF(AND(D41="Perry",OR(E41="Manual",E41="Assisted Manual")),A40&amp;"_PB",IF(AND(D41="Perry",OR(E41="De-Novo Merge",E41="Assisted Merge")),A40&amp;"_SA_PB",IF(AND(D41="Gina",OR(E41="Manual",E41="Assisted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f>
        <v>2017-09-19_R-020_CA</v>
      </c>
      <c r="G41" s="89">
        <v>43042</v>
      </c>
      <c r="H41" s="89">
        <v>43042</v>
      </c>
      <c r="I41" s="68" t="s">
        <v>2778</v>
      </c>
      <c r="J41" s="116"/>
      <c r="K41" s="87" t="str">
        <f>IF(AND(NOT(OR(G41="",G41="Ø")),H41=""),"In Progress",IF(AND(NOT(OR(H41="Ø",H41="")),NOT(OR(G41="Ø",G41=""))),"Completed",IF(AND(NOT(A40=""),NOT(OR(D41="",D41="???")),G41=""),"Waiting",IF(D41="???","Waiting",""))))</f>
        <v>Completed</v>
      </c>
      <c r="L41" s="116"/>
      <c r="M41" s="116"/>
      <c r="N41" s="4"/>
      <c r="O41" s="121"/>
      <c r="P41" s="116"/>
    </row>
    <row r="42" spans="1:16" x14ac:dyDescent="0.25">
      <c r="A42" s="122" t="s">
        <v>2779</v>
      </c>
      <c r="B42" s="116" t="s">
        <v>2780</v>
      </c>
      <c r="C42" s="116"/>
      <c r="D42" s="87" t="s">
        <v>187</v>
      </c>
      <c r="E42" s="87" t="s">
        <v>24</v>
      </c>
      <c r="F42" s="7" t="str">
        <f>IF(AND(D42="Amina",OR(E42="Manual",E42="Assisted Manual")),A42&amp;"_AZ",IF(AND(D42="Amina",OR(E42="De-Novo Merge",E42="Assisted Merge")),A42&amp;"_SA_AZ",IF(AND(D42="Mashtura",OR(E42="Manual",E42="Assisted Manual")),A42&amp;"_MH",IF(AND(D42="Mashtura",OR(E42="De-Novo Merge",E42="Assisted Merge")),A42&amp;"_SA_MH",IF(AND(D42="Perry",OR(E42="Manual",E42="Assisted Manual")),A42&amp;"_PB",IF(AND(D42="Perry",OR(E42="De-Novo Merge",E42="Assisted Merge")),A42&amp;"_SA_PB",IF(AND(D42="Gina",OR(E42="Manual",E42="Assisted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f>
        <v>2017-09-19_R-021_MW</v>
      </c>
      <c r="G42" s="89">
        <v>43034</v>
      </c>
      <c r="H42" s="89">
        <v>43038</v>
      </c>
      <c r="I42" s="68" t="s">
        <v>1769</v>
      </c>
      <c r="J42" s="118">
        <v>43055</v>
      </c>
      <c r="K42" s="87" t="str">
        <f>IF(AND(NOT(OR(G42="",G42="Ø")),H42=""),"In Progress",IF(AND(NOT(OR(H42="Ø",H42="")),NOT(OR(G42="Ø",G42=""))),"Completed",IF(AND(NOT(A42=""),NOT(OR(D42="",D42="???")),G42=""),"Waiting",IF(D42="???","Waiting",""))))</f>
        <v>Completed</v>
      </c>
      <c r="L42" s="116" t="str">
        <f>IF(AND(NOT(OR(H42="Ø",H42="")),J42="Split"),"In Progress",IF(AND(NOT(OR(H42="Ø",H42="")),J42="Needs to be Split"),"Waiting",IF(AND(K42="Review",K43="Review"),"Review",IF(OR(AND(K42="Review",K43="Incomplete"),AND(K42="Incomplete",K43="Review")),"Review",IF(OR(AND(K42="Untraceable",K43="Review"),AND(K42="Review",K43="Untraceable")),"Review",IF(OR(AND(K42="Review",K43="Completed"),AND(K42="Completed",K43="Review")),"Review",IF(OR(AND(K42="Other",K43="Review"),AND(K42="Review",K43="Other")),"Review",IF(OR(AND(K42="Other",K43="Incomplete"),AND(K42="Incomplete",K43="Other")),"Review",IF(OR(AND(K42="Other",K43="Untraceable"),AND(K42="Untraceable",K43="Other")),"Review",IF(OR(AND(K42="Other",K43="Completed"),AND(K42="Completed",K43="Other")),"Review",IF(AND(K42="Waiting",K43="Waiting"),"Waiting",IF(OR(AND(K42="Review",K43="Waiting"),AND(K42="Waiting",K43="Review")),"Waiting",IF(OR(AND(K42="Other",K43="Waiting"),AND(K42="Waiting",K43="Other")),"Waiting",IF(OR(AND(K42="Incomplete",K43="Waiting"),AND(K42="Waiting",K43="Incomplete")),"Waiting",IF(OR(AND(K42="Completed",K43="Waiting"),AND(K42="Waiting",K43="Completed")),"Waiting",IF(OR(K42="In Progress",K43="In Progress"),"In Progress",IF(OR(AND(K42="Completed",K43="Untraceable"),AND(K42="Untraceable",K43="Completed")),"Review",IF(OR(AND(K42="Completed",K43="Incomplete"),AND(K42="Incomplete",K43="Completed")),"Review",IF(OR(AND(K42="Incomplete",K43="Untraceable"),AND(K42="Untraceable",K43="Incomplete")),"Untraceable",IF(AND(NOT(OR(H42="Ø",H42="")),NOT(OR(H43="Ø",H43="")),J42=""),"In Progress",IF(AND(K42="Untraceable",K43="Untraceable"),"Untraceable",IF(AND(NOT(OR(H42="Ø",H42="")),NOT(OR(H43="Ø",H43="")),NOT(OR(J42="Ø",J42="",J42="Split",J42="Needs to be Split"))),"Completed",IF(AND(K42="Incomplete",K43="Incomplete"),"Incomplete",IF(AND(K42="Other",K43="Other"),"Review",IF(AND(K42="Untraceable",K43=""),"Untraceable","")))))))))))))))))))))))))</f>
        <v>Completed</v>
      </c>
      <c r="M42" s="116" t="s">
        <v>0</v>
      </c>
      <c r="N42" s="4"/>
      <c r="O42" s="121" t="s">
        <v>25</v>
      </c>
      <c r="P42" s="116" t="s">
        <v>2781</v>
      </c>
    </row>
    <row r="43" spans="1:16" x14ac:dyDescent="0.25">
      <c r="A43" s="116"/>
      <c r="B43" s="116"/>
      <c r="C43" s="116"/>
      <c r="D43" s="87" t="s">
        <v>2404</v>
      </c>
      <c r="E43" s="87" t="s">
        <v>1512</v>
      </c>
      <c r="F43" s="7" t="str">
        <f>IF(AND(D43="Amina",OR(E43="Manual",E43="Assisted Manual")),A42&amp;"_AZ",IF(AND(D43="Amina",OR(E43="De-Novo Merge",E43="Assisted Merge")),A42&amp;"_SA_AZ",IF(AND(D43="Mashtura",OR(E43="Manual",E43="Assisted Manual")),A42&amp;"_MH",IF(AND(D43="Mashtura",OR(E43="De-Novo Merge",E43="Assisted Merge")),A42&amp;"_SA_MH",IF(AND(D43="Perry",OR(E43="Manual",E43="Assisted Manual")),A42&amp;"_PB",IF(AND(D43="Perry",OR(E43="De-Novo Merge",E43="Assisted Merge")),A42&amp;"_SA_PB",IF(AND(D43="Gina",OR(E43="Manual",E43="Assisted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f>
        <v>2017-09-19_R-021_MH</v>
      </c>
      <c r="G43" s="89">
        <v>43047</v>
      </c>
      <c r="H43" s="89">
        <v>43048</v>
      </c>
      <c r="I43" s="68" t="s">
        <v>2117</v>
      </c>
      <c r="J43" s="116"/>
      <c r="K43" s="87" t="str">
        <f>IF(AND(NOT(OR(G43="",G43="Ø")),H43=""),"In Progress",IF(AND(NOT(OR(H43="Ø",H43="")),NOT(OR(G43="Ø",G43=""))),"Completed",IF(AND(NOT(A42=""),NOT(OR(D43="",D43="???")),G43=""),"Waiting",IF(D43="???","Waiting",""))))</f>
        <v>Completed</v>
      </c>
      <c r="L43" s="116"/>
      <c r="M43" s="116"/>
      <c r="N43" s="4"/>
      <c r="O43" s="121"/>
      <c r="P43" s="116"/>
    </row>
    <row r="44" spans="1:16" ht="26.25" x14ac:dyDescent="0.25">
      <c r="A44" s="122" t="s">
        <v>2782</v>
      </c>
      <c r="B44" s="116" t="s">
        <v>2783</v>
      </c>
      <c r="C44" s="116"/>
      <c r="D44" s="87" t="s">
        <v>161</v>
      </c>
      <c r="E44" s="87" t="s">
        <v>24</v>
      </c>
      <c r="F44" s="7" t="str">
        <f>IF(AND(D44="Amina",OR(E44="Manual",E44="Assisted Manual")),A44&amp;"_AZ",IF(AND(D44="Amina",OR(E44="De-Novo Merge",E44="Assisted Merge")),A44&amp;"_SA_AZ",IF(AND(D44="Mashtura",OR(E44="Manual",E44="Assisted Manual")),A44&amp;"_MH",IF(AND(D44="Mashtura",OR(E44="De-Novo Merge",E44="Assisted Merge")),A44&amp;"_SA_MH",IF(AND(D44="Perry",OR(E44="Manual",E44="Assisted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f>
        <v>2017-09-19_R-022_BD</v>
      </c>
      <c r="G44" s="89">
        <v>43035</v>
      </c>
      <c r="H44" s="89">
        <v>43035</v>
      </c>
      <c r="I44" s="68" t="s">
        <v>2670</v>
      </c>
      <c r="J44" s="118">
        <v>43068</v>
      </c>
      <c r="K44" s="87" t="str">
        <f>IF(AND(NOT(OR(G44="",G44="Ø")),H44=""),"In Progress",IF(AND(NOT(OR(H44="Ø",H44="")),NOT(OR(G44="Ø",G44=""))),"Completed",IF(AND(NOT(A44=""),NOT(OR(D44="",D44="???")),G44=""),"Waiting",IF(D44="???","Waiting",""))))</f>
        <v>Completed</v>
      </c>
      <c r="L44" s="116" t="str">
        <f>IF(AND(NOT(OR(H44="Ø",H44="")),J44="Split"),"In Progress",IF(AND(NOT(OR(H44="Ø",H44="")),J44="Needs to be Split"),"Waiting",IF(AND(K44="Review",K45="Review"),"Review",IF(OR(AND(K44="Review",K45="Incomplete"),AND(K44="Incomplete",K45="Review")),"Review",IF(OR(AND(K44="Untraceable",K45="Review"),AND(K44="Review",K45="Untraceable")),"Review",IF(OR(AND(K44="Review",K45="Completed"),AND(K44="Completed",K45="Review")),"Review",IF(OR(AND(K44="Other",K45="Review"),AND(K44="Review",K45="Other")),"Review",IF(OR(AND(K44="Other",K45="Incomplete"),AND(K44="Incomplete",K45="Other")),"Review",IF(OR(AND(K44="Other",K45="Untraceable"),AND(K44="Untraceable",K45="Other")),"Review",IF(OR(AND(K44="Other",K45="Completed"),AND(K44="Completed",K45="Other")),"Review",IF(AND(K44="Waiting",K45="Waiting"),"Waiting",IF(OR(AND(K44="Review",K45="Waiting"),AND(K44="Waiting",K45="Review")),"Waiting",IF(OR(AND(K44="Other",K45="Waiting"),AND(K44="Waiting",K45="Other")),"Waiting",IF(OR(AND(K44="Incomplete",K45="Waiting"),AND(K44="Waiting",K45="Incomplete")),"Waiting",IF(OR(AND(K44="Completed",K45="Waiting"),AND(K44="Waiting",K45="Completed")),"Waiting",IF(OR(K44="In Progress",K45="In Progress"),"In Progress",IF(OR(AND(K44="Completed",K45="Untraceable"),AND(K44="Untraceable",K45="Completed")),"Review",IF(OR(AND(K44="Completed",K45="Incomplete"),AND(K44="Incomplete",K45="Completed")),"Review",IF(OR(AND(K44="Incomplete",K45="Untraceable"),AND(K44="Untraceable",K45="Incomplete")),"Untraceable",IF(AND(NOT(OR(H44="Ø",H44="")),NOT(OR(H45="Ø",H45="")),J44=""),"In Progress",IF(AND(K44="Untraceable",K45="Untraceable"),"Untraceable",IF(AND(NOT(OR(H44="Ø",H44="")),NOT(OR(H45="Ø",H45="")),NOT(OR(J44="Ø",J44="",J44="Split",J44="Needs to be Split"))),"Completed",IF(AND(K44="Incomplete",K45="Incomplete"),"Incomplete",IF(AND(K44="Other",K45="Other"),"Review",IF(AND(K44="Untraceable",K45=""),"Untraceable","")))))))))))))))))))))))))</f>
        <v>Completed</v>
      </c>
      <c r="M44" s="116" t="s">
        <v>0</v>
      </c>
      <c r="N44" s="6" t="s">
        <v>2784</v>
      </c>
      <c r="O44" s="121" t="s">
        <v>25</v>
      </c>
      <c r="P44" s="116" t="s">
        <v>2785</v>
      </c>
    </row>
    <row r="45" spans="1:16" x14ac:dyDescent="0.25">
      <c r="A45" s="116"/>
      <c r="B45" s="116"/>
      <c r="C45" s="116"/>
      <c r="D45" s="87" t="s">
        <v>2404</v>
      </c>
      <c r="E45" s="87" t="s">
        <v>1512</v>
      </c>
      <c r="F45" s="7" t="str">
        <f>IF(AND(D45="Amina",OR(E45="Manual",E45="Assisted Manual")),A44&amp;"_AZ",IF(AND(D45="Amina",OR(E45="De-Novo Merge",E45="Assisted Merge")),A44&amp;"_SA_AZ",IF(AND(D45="Mashtura",OR(E45="Manual",E45="Assisted Manual")),A44&amp;"_MH",IF(AND(D45="Mashtura",OR(E45="De-Novo Merge",E45="Assisted Merge")),A44&amp;"_SA_MH",IF(AND(D45="Perry",OR(E45="Manual",E45="Assisted Manual")),A44&amp;"_PB",IF(AND(D45="Perry",OR(E45="De-Novo Merge",E45="Assisted Merge")),A44&amp;"_SA_PB",IF(AND(D45="Gina",OR(E45="Manual",E45="Assisted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f>
        <v>2017-09-19_R-022_MH</v>
      </c>
      <c r="G45" s="89">
        <v>43053</v>
      </c>
      <c r="H45" s="89">
        <v>43053</v>
      </c>
      <c r="I45" s="68" t="s">
        <v>2439</v>
      </c>
      <c r="J45" s="116"/>
      <c r="K45" s="87" t="str">
        <f>IF(AND(NOT(OR(G45="",G45="Ø")),H45=""),"In Progress",IF(AND(NOT(OR(H45="Ø",H45="")),NOT(OR(G45="Ø",G45=""))),"Completed",IF(AND(NOT(A44=""),NOT(OR(D45="",D45="???")),G45=""),"Waiting",IF(D45="???","Waiting",""))))</f>
        <v>Completed</v>
      </c>
      <c r="L45" s="116"/>
      <c r="M45" s="116"/>
      <c r="N45" s="4"/>
      <c r="O45" s="121"/>
      <c r="P45" s="116"/>
    </row>
    <row r="46" spans="1:16" x14ac:dyDescent="0.25">
      <c r="A46" s="122" t="s">
        <v>2786</v>
      </c>
      <c r="B46" s="116" t="s">
        <v>2787</v>
      </c>
      <c r="C46" s="116"/>
      <c r="D46" s="87" t="s">
        <v>32</v>
      </c>
      <c r="E46" s="87" t="s">
        <v>24</v>
      </c>
      <c r="F46" s="7" t="str">
        <f>IF(AND(D46="Amina",OR(E46="Manual",E46="Assisted Manual")),A46&amp;"_AZ",IF(AND(D46="Amina",OR(E46="De-Novo Merge",E46="Assisted Merge")),A46&amp;"_SA_AZ",IF(AND(D46="Mashtura",OR(E46="Manual",E46="Assisted Manual")),A46&amp;"_MH",IF(AND(D46="Mashtura",OR(E46="De-Novo Merge",E46="Assisted Merge")),A46&amp;"_SA_MH",IF(AND(D46="Perry",OR(E46="Manual",E46="Assisted Manual")),A46&amp;"_PB",IF(AND(D46="Perry",OR(E46="De-Novo Merge",E46="Assisted Merge")),A46&amp;"_SA_PB",IF(AND(D46="Gina",OR(E46="Manual",E46="Assisted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f>
        <v>2017-09-19_R-023_AZ</v>
      </c>
      <c r="G46" s="89">
        <v>43035</v>
      </c>
      <c r="H46" s="89">
        <v>43038</v>
      </c>
      <c r="I46" s="68" t="s">
        <v>2637</v>
      </c>
      <c r="J46" s="118">
        <v>43054</v>
      </c>
      <c r="K46" s="87" t="str">
        <f>IF(AND(NOT(OR(G46="",G46="Ø")),H46=""),"In Progress",IF(AND(NOT(OR(H46="Ø",H46="")),NOT(OR(G46="Ø",G46=""))),"Completed",IF(AND(NOT(A46=""),NOT(OR(D46="",D46="???")),G46=""),"Waiting",IF(D46="???","Waiting",""))))</f>
        <v>Completed</v>
      </c>
      <c r="L46" s="116" t="str">
        <f>IF(AND(NOT(OR(H46="Ø",H46="")),J46="Split"),"In Progress",IF(AND(NOT(OR(H46="Ø",H46="")),J46="Needs to be Split"),"Waiting",IF(AND(K46="Review",K47="Review"),"Review",IF(OR(AND(K46="Review",K47="Incomplete"),AND(K46="Incomplete",K47="Review")),"Review",IF(OR(AND(K46="Untraceable",K47="Review"),AND(K46="Review",K47="Untraceable")),"Review",IF(OR(AND(K46="Review",K47="Completed"),AND(K46="Completed",K47="Review")),"Review",IF(OR(AND(K46="Other",K47="Review"),AND(K46="Review",K47="Other")),"Review",IF(OR(AND(K46="Other",K47="Incomplete"),AND(K46="Incomplete",K47="Other")),"Review",IF(OR(AND(K46="Other",K47="Untraceable"),AND(K46="Untraceable",K47="Other")),"Review",IF(OR(AND(K46="Other",K47="Completed"),AND(K46="Completed",K47="Other")),"Review",IF(AND(K46="Waiting",K47="Waiting"),"Waiting",IF(OR(AND(K46="Review",K47="Waiting"),AND(K46="Waiting",K47="Review")),"Waiting",IF(OR(AND(K46="Other",K47="Waiting"),AND(K46="Waiting",K47="Other")),"Waiting",IF(OR(AND(K46="Incomplete",K47="Waiting"),AND(K46="Waiting",K47="Incomplete")),"Waiting",IF(OR(AND(K46="Completed",K47="Waiting"),AND(K46="Waiting",K47="Completed")),"Waiting",IF(OR(K46="In Progress",K47="In Progress"),"In Progress",IF(OR(AND(K46="Completed",K47="Untraceable"),AND(K46="Untraceable",K47="Completed")),"Review",IF(OR(AND(K46="Completed",K47="Incomplete"),AND(K46="Incomplete",K47="Completed")),"Review",IF(OR(AND(K46="Incomplete",K47="Untraceable"),AND(K46="Untraceable",K47="Incomplete")),"Untraceable",IF(AND(NOT(OR(H46="Ø",H46="")),NOT(OR(H47="Ø",H47="")),J46=""),"In Progress",IF(AND(K46="Untraceable",K47="Untraceable"),"Untraceable",IF(AND(NOT(OR(H46="Ø",H46="")),NOT(OR(H47="Ø",H47="")),NOT(OR(J46="Ø",J46="",J46="Split",J46="Needs to be Split"))),"Completed",IF(AND(K46="Incomplete",K47="Incomplete"),"Incomplete",IF(AND(K46="Other",K47="Other"),"Review",IF(AND(K46="Untraceable",K47=""),"Untraceable","")))))))))))))))))))))))))</f>
        <v>Completed</v>
      </c>
      <c r="M46" s="116" t="s">
        <v>0</v>
      </c>
      <c r="N46" s="4"/>
      <c r="O46" s="121" t="s">
        <v>25</v>
      </c>
      <c r="P46" s="116" t="s">
        <v>2788</v>
      </c>
    </row>
    <row r="47" spans="1:16" x14ac:dyDescent="0.25">
      <c r="A47" s="116"/>
      <c r="B47" s="116"/>
      <c r="C47" s="116"/>
      <c r="D47" s="87" t="s">
        <v>2404</v>
      </c>
      <c r="E47" s="87" t="s">
        <v>1512</v>
      </c>
      <c r="F47" s="7" t="str">
        <f>IF(AND(D47="Amina",OR(E47="Manual",E47="Assisted Manual")),A46&amp;"_AZ",IF(AND(D47="Amina",OR(E47="De-Novo Merge",E47="Assisted Merge")),A46&amp;"_SA_AZ",IF(AND(D47="Mashtura",OR(E47="Manual",E47="Assisted Manual")),A46&amp;"_MH",IF(AND(D47="Mashtura",OR(E47="De-Novo Merge",E47="Assisted Merge")),A46&amp;"_SA_MH",IF(AND(D47="Perry",OR(E47="Manual",E47="Assisted Manual")),A46&amp;"_PB",IF(AND(D47="Perry",OR(E47="De-Novo Merge",E47="Assisted Merge")),A46&amp;"_SA_PB",IF(AND(D47="Gina",OR(E47="Manual",E47="Assisted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f>
        <v>2017-09-19_R-023_MH</v>
      </c>
      <c r="G47" s="89">
        <v>43045</v>
      </c>
      <c r="H47" s="89">
        <v>43046</v>
      </c>
      <c r="I47" s="68" t="s">
        <v>2789</v>
      </c>
      <c r="J47" s="116"/>
      <c r="K47" s="87" t="str">
        <f>IF(AND(NOT(OR(G47="",G47="Ø")),H47=""),"In Progress",IF(AND(NOT(OR(H47="Ø",H47="")),NOT(OR(G47="Ø",G47=""))),"Completed",IF(AND(NOT(A46=""),NOT(OR(D47="",D47="???")),G47=""),"Waiting",IF(D47="???","Waiting",""))))</f>
        <v>Completed</v>
      </c>
      <c r="L47" s="116"/>
      <c r="M47" s="116"/>
      <c r="N47" s="4"/>
      <c r="O47" s="121"/>
      <c r="P47" s="116"/>
    </row>
    <row r="48" spans="1:16" x14ac:dyDescent="0.25">
      <c r="A48" s="122" t="s">
        <v>2790</v>
      </c>
      <c r="B48" s="117" t="s">
        <v>2791</v>
      </c>
      <c r="C48" s="117" t="s">
        <v>465</v>
      </c>
      <c r="D48" s="87" t="s">
        <v>27</v>
      </c>
      <c r="E48" s="87" t="s">
        <v>24</v>
      </c>
      <c r="F48" s="7" t="str">
        <f>IF(AND(D48="Amina",OR(E48="Manual",E48="Assisted Manual")),A48&amp;"_AZ",IF(AND(D48="Amina",OR(E48="De-Novo Merge",E48="Assisted Merge")),A48&amp;"_SA_AZ",IF(AND(D48="Mashtura",OR(E48="Manual",E48="Assisted Manual")),A48&amp;"_MH",IF(AND(D48="Mashtura",OR(E48="De-Novo Merge",E48="Assisted Merge")),A48&amp;"_SA_MH",IF(AND(D48="Perry",OR(E48="Manual",E48="Assisted Manual")),A48&amp;"_PB",IF(AND(D48="Perry",OR(E48="De-Novo Merge",E48="Assisted Merge")),A48&amp;"_SA_PB",IF(AND(D48="Gina",OR(E48="Manual",E48="Assisted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f>
        <v>2017-09-19_R-024_GB</v>
      </c>
      <c r="G48" s="89">
        <v>43038</v>
      </c>
      <c r="H48" s="89">
        <v>43039</v>
      </c>
      <c r="I48" s="68" t="s">
        <v>2792</v>
      </c>
      <c r="J48" s="118">
        <v>43054</v>
      </c>
      <c r="K48" s="87" t="str">
        <f>IF(AND(NOT(OR(G48="",G48="Ø")),H48=""),"In Progress",IF(AND(NOT(OR(H48="Ø",H48="")),NOT(OR(G48="Ø",G48=""))),"Completed",IF(AND(NOT(A48=""),NOT(OR(D48="",D48="???")),G48=""),"Waiting",IF(D48="???","Waiting",""))))</f>
        <v>Completed</v>
      </c>
      <c r="L48" s="116" t="s">
        <v>0</v>
      </c>
      <c r="M48" s="116" t="s">
        <v>0</v>
      </c>
      <c r="N48" s="6"/>
      <c r="O48" s="121" t="s">
        <v>25</v>
      </c>
      <c r="P48" s="116" t="s">
        <v>2793</v>
      </c>
    </row>
    <row r="49" spans="1:16" x14ac:dyDescent="0.25">
      <c r="A49" s="116"/>
      <c r="B49" s="116"/>
      <c r="C49" s="116"/>
      <c r="D49" s="87" t="s">
        <v>187</v>
      </c>
      <c r="E49" s="87" t="s">
        <v>24</v>
      </c>
      <c r="F49" s="7" t="str">
        <f>IF(AND(D49="Amina",OR(E49="Manual",E49="Assisted Manual")),A48&amp;"_AZ",IF(AND(D49="Amina",OR(E49="De-Novo Merge",E49="Assisted Merge")),A48&amp;"_SA_AZ",IF(AND(D49="Mashtura",OR(E49="Manual",E49="Assisted Manual")),A48&amp;"_MH",IF(AND(D49="Mashtura",OR(E49="De-Novo Merge",E49="Assisted Merge")),A48&amp;"_SA_MH",IF(AND(D49="Perry",OR(E49="Manual",E49="Assisted Manual")),A48&amp;"_PB",IF(AND(D49="Perry",OR(E49="De-Novo Merge",E49="Assisted Merge")),A48&amp;"_SA_PB",IF(AND(D49="Gina",OR(E49="Manual",E49="Assisted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f>
        <v>2017-09-19_R-024_MW</v>
      </c>
      <c r="G49" s="89">
        <v>43047</v>
      </c>
      <c r="H49" s="89">
        <v>43048</v>
      </c>
      <c r="I49" s="68" t="s">
        <v>2794</v>
      </c>
      <c r="J49" s="116"/>
      <c r="K49" s="87" t="str">
        <f>IF(AND(NOT(OR(G49="",G49="Ø")),H49=""),"In Progress",IF(AND(NOT(OR(H49="Ø",H49="")),NOT(OR(G49="Ø",G49=""))),"Completed",IF(AND(NOT(A48=""),NOT(OR(D49="",D49="???")),G49=""),"Waiting",IF(D49="???","Waiting",""))))</f>
        <v>Completed</v>
      </c>
      <c r="L49" s="116"/>
      <c r="M49" s="116"/>
      <c r="N49" s="4"/>
      <c r="O49" s="121"/>
      <c r="P49" s="116"/>
    </row>
    <row r="50" spans="1:16" x14ac:dyDescent="0.25">
      <c r="A50" s="122" t="s">
        <v>2795</v>
      </c>
      <c r="B50" s="117" t="s">
        <v>2796</v>
      </c>
      <c r="C50" s="116"/>
      <c r="D50" s="87" t="s">
        <v>187</v>
      </c>
      <c r="E50" s="87" t="s">
        <v>24</v>
      </c>
      <c r="F50" s="7" t="str">
        <f>IF(AND(D50="Amina",OR(E50="Manual",E50="Assisted Manual")),A50&amp;"_AZ",IF(AND(D50="Amina",OR(E50="De-Novo Merge",E50="Assisted Merge")),A50&amp;"_SA_AZ",IF(AND(D50="Mashtura",OR(E50="Manual",E50="Assisted Manual")),A50&amp;"_MH",IF(AND(D50="Mashtura",OR(E50="De-Novo Merge",E50="Assisted Merge")),A50&amp;"_SA_MH",IF(AND(D50="Perry",OR(E50="Manual",E50="Assisted Manual")),A50&amp;"_PB",IF(AND(D50="Perry",OR(E50="De-Novo Merge",E50="Assisted Merge")),A50&amp;"_SA_PB",IF(AND(D50="Gina",OR(E50="Manual",E50="Assisted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f>
        <v>2017-09-19_R-025_MW</v>
      </c>
      <c r="G50" s="89">
        <v>43038</v>
      </c>
      <c r="H50" s="89">
        <v>43039</v>
      </c>
      <c r="I50" s="68" t="s">
        <v>2794</v>
      </c>
      <c r="J50" s="118">
        <v>43069</v>
      </c>
      <c r="K50" s="87" t="str">
        <f>IF(AND(NOT(OR(G50="",G50="Ø")),H50=""),"In Progress",IF(AND(NOT(OR(H50="Ø",H50="")),NOT(OR(G50="Ø",G50=""))),"Completed",IF(AND(NOT(A50=""),NOT(OR(D50="",D50="???")),G50=""),"Waiting",IF(D50="???","Waiting",""))))</f>
        <v>Completed</v>
      </c>
      <c r="L50" s="116" t="s">
        <v>0</v>
      </c>
      <c r="M50" s="116" t="s">
        <v>0</v>
      </c>
      <c r="N50" s="4"/>
      <c r="O50" s="121" t="s">
        <v>25</v>
      </c>
      <c r="P50" s="116" t="s">
        <v>2797</v>
      </c>
    </row>
    <row r="51" spans="1:16" x14ac:dyDescent="0.25">
      <c r="A51" s="116"/>
      <c r="B51" s="116"/>
      <c r="C51" s="116"/>
      <c r="D51" s="87" t="s">
        <v>23</v>
      </c>
      <c r="E51" s="87" t="s">
        <v>1512</v>
      </c>
      <c r="F51" s="7" t="str">
        <f>IF(AND(D51="Amina",OR(E51="Manual",E51="Assisted Manual")),A50&amp;"_AZ",IF(AND(D51="Amina",OR(E51="De-Novo Merge",E51="Assisted Merge")),A50&amp;"_SA_AZ",IF(AND(D51="Mashtura",OR(E51="Manual",E51="Assisted Manual")),A50&amp;"_MH",IF(AND(D51="Mashtura",OR(E51="De-Novo Merge",E51="Assisted Merge")),A50&amp;"_SA_MH",IF(AND(D51="Perry",OR(E51="Manual",E51="Assisted Manual")),A50&amp;"_PB",IF(AND(D51="Perry",OR(E51="De-Novo Merge",E51="Assisted Merge")),A50&amp;"_SA_PB",IF(AND(D51="Gina",OR(E51="Manual",E51="Assisted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f>
        <v>2017-09-19_R-025_CA</v>
      </c>
      <c r="G51" s="89">
        <v>43048</v>
      </c>
      <c r="H51" s="89">
        <v>43048</v>
      </c>
      <c r="I51" s="68" t="s">
        <v>2176</v>
      </c>
      <c r="J51" s="116"/>
      <c r="K51" s="87" t="str">
        <f>IF(AND(NOT(OR(G51="",G51="Ø")),H51=""),"In Progress",IF(AND(NOT(OR(H51="Ø",H51="")),NOT(OR(G51="Ø",G51=""))),"Completed",IF(AND(NOT(A50=""),NOT(OR(D51="",D51="???")),G51=""),"Waiting",IF(D51="???","Waiting",""))))</f>
        <v>Completed</v>
      </c>
      <c r="L51" s="116"/>
      <c r="M51" s="116"/>
      <c r="N51" s="8"/>
      <c r="O51" s="121"/>
      <c r="P51" s="116"/>
    </row>
    <row r="52" spans="1:16" x14ac:dyDescent="0.25">
      <c r="A52" s="122" t="s">
        <v>2798</v>
      </c>
      <c r="B52" s="117" t="s">
        <v>2799</v>
      </c>
      <c r="C52" s="117"/>
      <c r="D52" s="87" t="s">
        <v>161</v>
      </c>
      <c r="E52" s="87" t="s">
        <v>24</v>
      </c>
      <c r="F52" s="7" t="str">
        <f>IF(AND(D52="Amina",OR(E52="Manual",E52="Assisted Manual")),A52&amp;"_AZ",IF(AND(D52="Amina",OR(E52="De-Novo Merge",E52="Assisted Merge")),A52&amp;"_SA_AZ",IF(AND(D52="Mashtura",OR(E52="Manual",E52="Assisted Manual")),A52&amp;"_MH",IF(AND(D52="Mashtura",OR(E52="De-Novo Merge",E52="Assisted Merge")),A52&amp;"_SA_MH",IF(AND(D52="Perry",OR(E52="Manual",E52="Assisted Manual")),A52&amp;"_PB",IF(AND(D52="Perry",OR(E52="De-Novo Merge",E52="Assisted Merge")),A52&amp;"_SA_PB",IF(AND(D52="Gina",OR(E52="Manual",E52="Assisted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f>
        <v>2017-09-19_R-026_BD</v>
      </c>
      <c r="G52" s="89">
        <v>43040</v>
      </c>
      <c r="H52" s="89">
        <v>43040</v>
      </c>
      <c r="I52" s="68" t="s">
        <v>2800</v>
      </c>
      <c r="J52" s="118">
        <v>43068</v>
      </c>
      <c r="K52" s="87" t="s">
        <v>0</v>
      </c>
      <c r="L52" s="116" t="str">
        <f>IF(AND(NOT(OR(H52="Ø",H52="")),J52="Split"),"In Progress",IF(AND(NOT(OR(H52="Ø",H52="")),J52="Needs to be Split"),"Waiting",IF(AND(K52="Review",K53="Review"),"Review",IF(OR(AND(K52="Review",K53="Incomplete"),AND(K52="Incomplete",K53="Review")),"Review",IF(OR(AND(K52="Untraceable",K53="Review"),AND(K52="Review",K53="Untraceable")),"Review",IF(OR(AND(K52="Review",K53="Completed"),AND(K52="Completed",K53="Review")),"Review",IF(OR(AND(K52="Other",K53="Review"),AND(K52="Review",K53="Other")),"Review",IF(OR(AND(K52="Other",K53="Incomplete"),AND(K52="Incomplete",K53="Other")),"Review",IF(OR(AND(K52="Other",K53="Untraceable"),AND(K52="Untraceable",K53="Other")),"Review",IF(OR(AND(K52="Other",K53="Completed"),AND(K52="Completed",K53="Other")),"Review",IF(AND(K52="Waiting",K53="Waiting"),"Waiting",IF(OR(AND(K52="Review",K53="Waiting"),AND(K52="Waiting",K53="Review")),"Waiting",IF(OR(AND(K52="Other",K53="Waiting"),AND(K52="Waiting",K53="Other")),"Waiting",IF(OR(AND(K52="Incomplete",K53="Waiting"),AND(K52="Waiting",K53="Incomplete")),"Waiting",IF(OR(AND(K52="Completed",K53="Waiting"),AND(K52="Waiting",K53="Completed")),"Waiting",IF(OR(K52="In Progress",K53="In Progress"),"In Progress",IF(OR(AND(K52="Completed",K53="Untraceable"),AND(K52="Untraceable",K53="Completed")),"Review",IF(OR(AND(K52="Completed",K53="Incomplete"),AND(K52="Incomplete",K53="Completed")),"Review",IF(OR(AND(K52="Incomplete",K53="Untraceable"),AND(K52="Untraceable",K53="Incomplete")),"Untraceable",IF(AND(NOT(OR(H52="Ø",H52="")),NOT(OR(H53="Ø",H53="")),J52=""),"In Progress",IF(AND(K52="Untraceable",K53="Untraceable"),"Untraceable",IF(AND(NOT(OR(H52="Ø",H52="")),NOT(OR(H53="Ø",H53="")),NOT(OR(J52="Ø",J52="",J52="Split",J52="Needs to be Split"))),"Completed",IF(AND(K52="Incomplete",K53="Incomplete"),"Incomplete",IF(AND(K52="Other",K53="Other"),"Review",IF(AND(K52="Untraceable",K53=""),"Untraceable","")))))))))))))))))))))))))</f>
        <v>Completed</v>
      </c>
      <c r="M52" s="116" t="s">
        <v>0</v>
      </c>
      <c r="N52" s="4" t="s">
        <v>2801</v>
      </c>
      <c r="O52" s="121" t="s">
        <v>25</v>
      </c>
      <c r="P52" s="116" t="s">
        <v>2802</v>
      </c>
    </row>
    <row r="53" spans="1:16" x14ac:dyDescent="0.25">
      <c r="A53" s="116"/>
      <c r="B53" s="116"/>
      <c r="C53" s="116"/>
      <c r="D53" s="87" t="s">
        <v>23</v>
      </c>
      <c r="E53" s="87" t="s">
        <v>1512</v>
      </c>
      <c r="F53" s="7" t="str">
        <f>IF(AND(D53="Amina",OR(E53="Manual",E53="Assisted Manual")),A52&amp;"_AZ",IF(AND(D53="Amina",OR(E53="De-Novo Merge",E53="Assisted Merge")),A52&amp;"_SA_AZ",IF(AND(D53="Mashtura",OR(E53="Manual",E53="Assisted Manual")),A52&amp;"_MH",IF(AND(D53="Mashtura",OR(E53="De-Novo Merge",E53="Assisted Merge")),A52&amp;"_SA_MH",IF(AND(D53="Perry",OR(E53="Manual",E53="Assisted Manual")),A52&amp;"_PB",IF(AND(D53="Perry",OR(E53="De-Novo Merge",E53="Assisted Merge")),A52&amp;"_SA_PB",IF(AND(D53="Gina",OR(E53="Manual",E53="Assisted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f>
        <v>2017-09-19_R-026_CA</v>
      </c>
      <c r="G53" s="89">
        <v>43049</v>
      </c>
      <c r="H53" s="89">
        <v>43053</v>
      </c>
      <c r="I53" s="68" t="s">
        <v>1769</v>
      </c>
      <c r="J53" s="116"/>
      <c r="K53" s="87" t="str">
        <f>IF(AND(NOT(OR(G53="",G53="Ø")),H53=""),"In Progress",IF(AND(NOT(OR(H53="Ø",H53="")),NOT(OR(G53="Ø",G53=""))),"Completed",IF(AND(NOT(A52=""),NOT(OR(D53="",D53="???")),G53=""),"Waiting",IF(D53="???","Waiting",""))))</f>
        <v>Completed</v>
      </c>
      <c r="L53" s="116"/>
      <c r="M53" s="116"/>
      <c r="N53" s="4"/>
      <c r="O53" s="121"/>
      <c r="P53" s="116"/>
    </row>
    <row r="54" spans="1:16" x14ac:dyDescent="0.25">
      <c r="A54" s="122" t="s">
        <v>2803</v>
      </c>
      <c r="B54" s="117" t="s">
        <v>2804</v>
      </c>
      <c r="C54" s="117"/>
      <c r="D54" s="87" t="s">
        <v>161</v>
      </c>
      <c r="E54" s="87" t="s">
        <v>24</v>
      </c>
      <c r="F54" s="7" t="str">
        <f>IF(AND(D54="Amina",OR(E54="Manual",E54="Assisted Manual")),A54&amp;"_AZ",IF(AND(D54="Amina",OR(E54="De-Novo Merge",E54="Assisted Merge")),A54&amp;"_SA_AZ",IF(AND(D54="Mashtura",OR(E54="Manual",E54="Assisted Manual")),A54&amp;"_MH",IF(AND(D54="Mashtura",OR(E54="De-Novo Merge",E54="Assisted Merge")),A54&amp;"_SA_MH",IF(AND(D54="Perry",OR(E54="Manual",E54="Assisted Manual")),A54&amp;"_PB",IF(AND(D54="Perry",OR(E54="De-Novo Merge",E54="Assisted Merge")),A54&amp;"_SA_PB",IF(AND(D54="Gina",OR(E54="Manual",E54="Assisted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f>
        <v>2017-09-19_R-027_BD</v>
      </c>
      <c r="G54" s="89">
        <v>43038</v>
      </c>
      <c r="H54" s="89">
        <v>43040</v>
      </c>
      <c r="I54" s="69" t="s">
        <v>2805</v>
      </c>
      <c r="J54" s="118">
        <v>43048</v>
      </c>
      <c r="K54" s="87" t="str">
        <f>IF(AND(NOT(OR(G54="",G54="Ø")),H54=""),"In Progress",IF(AND(NOT(OR(H54="Ø",H54="")),NOT(OR(G54="Ø",G54=""))),"Completed",IF(AND(NOT(A54=""),NOT(OR(D54="",D54="???")),G54=""),"Waiting",IF(D54="???","Waiting",""))))</f>
        <v>Completed</v>
      </c>
      <c r="L54" s="116" t="str">
        <f>IF(AND(NOT(OR(H54="Ø",H54="")),J54="Split"),"In Progress",IF(AND(NOT(OR(H54="Ø",H54="")),J54="Needs to be Split"),"Waiting",IF(AND(K54="Review",K55="Review"),"Review",IF(OR(AND(K54="Review",K55="Incomplete"),AND(K54="Incomplete",K55="Review")),"Review",IF(OR(AND(K54="Untraceable",K55="Review"),AND(K54="Review",K55="Untraceable")),"Review",IF(OR(AND(K54="Review",K55="Completed"),AND(K54="Completed",K55="Review")),"Review",IF(OR(AND(K54="Other",K55="Review"),AND(K54="Review",K55="Other")),"Review",IF(OR(AND(K54="Other",K55="Incomplete"),AND(K54="Incomplete",K55="Other")),"Review",IF(OR(AND(K54="Other",K55="Untraceable"),AND(K54="Untraceable",K55="Other")),"Review",IF(OR(AND(K54="Other",K55="Completed"),AND(K54="Completed",K55="Other")),"Review",IF(AND(K54="Waiting",K55="Waiting"),"Waiting",IF(OR(AND(K54="Review",K55="Waiting"),AND(K54="Waiting",K55="Review")),"Waiting",IF(OR(AND(K54="Other",K55="Waiting"),AND(K54="Waiting",K55="Other")),"Waiting",IF(OR(AND(K54="Incomplete",K55="Waiting"),AND(K54="Waiting",K55="Incomplete")),"Waiting",IF(OR(AND(K54="Completed",K55="Waiting"),AND(K54="Waiting",K55="Completed")),"Waiting",IF(OR(K54="In Progress",K55="In Progress"),"In Progress",IF(OR(AND(K54="Completed",K55="Untraceable"),AND(K54="Untraceable",K55="Completed")),"Review",IF(OR(AND(K54="Completed",K55="Incomplete"),AND(K54="Incomplete",K55="Completed")),"Review",IF(OR(AND(K54="Incomplete",K55="Untraceable"),AND(K54="Untraceable",K55="Incomplete")),"Untraceable",IF(AND(NOT(OR(H54="Ø",H54="")),NOT(OR(H55="Ø",H55="")),J54=""),"In Progress",IF(AND(K54="Untraceable",K55="Untraceable"),"Untraceable",IF(AND(NOT(OR(H54="Ø",H54="")),NOT(OR(H55="Ø",H55="")),NOT(OR(J54="Ø",J54="",J54="Split",J54="Needs to be Split"))),"Completed",IF(AND(K54="Incomplete",K55="Incomplete"),"Incomplete",IF(AND(K54="Other",K55="Other"),"Review",IF(AND(K54="Untraceable",K55=""),"Untraceable","")))))))))))))))))))))))))</f>
        <v>Completed</v>
      </c>
      <c r="M54" s="116" t="s">
        <v>0</v>
      </c>
      <c r="N54" s="4"/>
      <c r="O54" s="121" t="s">
        <v>25</v>
      </c>
      <c r="P54" s="116" t="s">
        <v>2806</v>
      </c>
    </row>
    <row r="55" spans="1:16" x14ac:dyDescent="0.25">
      <c r="A55" s="116"/>
      <c r="B55" s="116"/>
      <c r="C55" s="116"/>
      <c r="D55" s="87" t="s">
        <v>32</v>
      </c>
      <c r="E55" s="87" t="s">
        <v>1512</v>
      </c>
      <c r="F55" s="7" t="str">
        <f>IF(AND(D55="Amina",OR(E55="Manual",E55="Assisted Manual")),A54&amp;"_AZ",IF(AND(D55="Amina",OR(E55="De-Novo Merge",E55="Assisted Merge")),A54&amp;"_SA_AZ",IF(AND(D55="Mashtura",OR(E55="Manual",E55="Assisted Manual")),A54&amp;"_MH",IF(AND(D55="Mashtura",OR(E55="De-Novo Merge",E55="Assisted Merge")),A54&amp;"_SA_MH",IF(AND(D55="Perry",OR(E55="Manual",E55="Assisted Manual")),A54&amp;"_PB",IF(AND(D55="Perry",OR(E55="De-Novo Merge",E55="Assisted Merge")),A54&amp;"_SA_PB",IF(AND(D55="Gina",OR(E55="Manual",E55="Assisted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f>
        <v>2017-09-19_R-027_AZ</v>
      </c>
      <c r="G55" s="89">
        <v>43040</v>
      </c>
      <c r="H55" s="89">
        <v>43046</v>
      </c>
      <c r="I55" s="68" t="str">
        <f>IF(H55="Ø","Ø",IF(NOT(OR(H55="Ø",H55="")),"Enter Tracing Time",""))</f>
        <v>Enter Tracing Time</v>
      </c>
      <c r="J55" s="116"/>
      <c r="K55" s="87" t="str">
        <f>IF(AND(NOT(OR(G55="",G55="Ø")),H55=""),"In Progress",IF(AND(NOT(OR(H55="Ø",H55="")),NOT(OR(G55="Ø",G55=""))),"Completed",IF(AND(NOT(A54=""),NOT(OR(D55="",D55="???")),G55=""),"Waiting",IF(D55="???","Waiting",""))))</f>
        <v>Completed</v>
      </c>
      <c r="L55" s="116"/>
      <c r="M55" s="116"/>
      <c r="N55" s="4"/>
      <c r="O55" s="121"/>
      <c r="P55" s="116"/>
    </row>
    <row r="56" spans="1:16" x14ac:dyDescent="0.25">
      <c r="A56" s="122" t="s">
        <v>2807</v>
      </c>
      <c r="B56" s="117" t="s">
        <v>2808</v>
      </c>
      <c r="C56" s="116"/>
      <c r="D56" s="87" t="s">
        <v>187</v>
      </c>
      <c r="E56" s="87" t="s">
        <v>24</v>
      </c>
      <c r="F56" s="7" t="str">
        <f>IF(AND(D56="Amina",OR(E56="Manual",E56="Assisted Manual")),A56&amp;"_AZ",IF(AND(D56="Amina",OR(E56="De-Novo Merge",E56="Assisted Merge")),A56&amp;"_SA_AZ",IF(AND(D56="Mashtura",OR(E56="Manual",E56="Assisted Manual")),A56&amp;"_MH",IF(AND(D56="Mashtura",OR(E56="De-Novo Merge",E56="Assisted Merge")),A56&amp;"_SA_MH",IF(AND(D56="Perry",OR(E56="Manual",E56="Assisted Manual")),A56&amp;"_PB",IF(AND(D56="Perry",OR(E56="De-Novo Merge",E56="Assisted Merge")),A56&amp;"_SA_PB",IF(AND(D56="Gina",OR(E56="Manual",E56="Assisted Manual")),A56&amp;"_GB",IF(AND(D56="Gina",OR(E56="De-Novo Merge",E56="Assisted Merge")),A56&amp;"_SA_GB",IF(AND(D56="Cameron",OR(E56="Manual",E56="Assisted Manual")),A56&amp;"_CA",IF(AND(D56="Cameron",OR(E56="De-Novo Merge",E56="Assisted Merge")),A56&amp;"_SA_CA",IF(AND(D56="Bruno",OR(E56="Manual",E56="Assisted Manual")),A56&amp;"_BD",IF(AND(D56="Bruno",OR(E56="De-Novo Merge",E56="Assisted Merge")),A56&amp;"_SA_BD",IF(AND(D56="Daniel",OR(E56="Manual",E56="Assisted Manual")),A56&amp;"_DR",IF(AND(D56="Daniel",OR(E56="De-Novo Merge",E56="Assisted Merge")),A56&amp;"_SA_DR",IF(AND(D56="Monet",OR(E56="Manual",E56="Assisted Manual")),A56&amp;"_MW",IF(AND(D56="Monet",OR(E56="De-Novo Merge",E56="Assisted Merge")),A56&amp;"_SA_MW",""))))))))))))))))</f>
        <v>2017-09-19_R-028_MW</v>
      </c>
      <c r="G56" s="89">
        <v>43039</v>
      </c>
      <c r="H56" s="89">
        <v>43040</v>
      </c>
      <c r="I56" s="68" t="s">
        <v>2809</v>
      </c>
      <c r="J56" s="118">
        <v>43054</v>
      </c>
      <c r="K56" s="87" t="str">
        <f>IF(AND(NOT(OR(G56="",G56="Ø")),H56=""),"In Progress",IF(AND(NOT(OR(H56="Ø",H56="")),NOT(OR(G56="Ø",G56=""))),"Completed",IF(AND(NOT(A56=""),NOT(OR(D56="",D56="???")),G56=""),"Waiting",IF(D56="???","Waiting",""))))</f>
        <v>Completed</v>
      </c>
      <c r="L56" s="116" t="str">
        <f>IF(AND(NOT(OR(H56="Ø",H56="")),J56="Split"),"In Progress",IF(AND(NOT(OR(H56="Ø",H56="")),J56="Needs to be Split"),"Waiting",IF(AND(K56="Review",K57="Review"),"Review",IF(OR(AND(K56="Review",K57="Incomplete"),AND(K56="Incomplete",K57="Review")),"Review",IF(OR(AND(K56="Untraceable",K57="Review"),AND(K56="Review",K57="Untraceable")),"Review",IF(OR(AND(K56="Review",K57="Completed"),AND(K56="Completed",K57="Review")),"Review",IF(OR(AND(K56="Other",K57="Review"),AND(K56="Review",K57="Other")),"Review",IF(OR(AND(K56="Other",K57="Incomplete"),AND(K56="Incomplete",K57="Other")),"Review",IF(OR(AND(K56="Other",K57="Untraceable"),AND(K56="Untraceable",K57="Other")),"Review",IF(OR(AND(K56="Other",K57="Completed"),AND(K56="Completed",K57="Other")),"Review",IF(AND(K56="Waiting",K57="Waiting"),"Waiting",IF(OR(AND(K56="Review",K57="Waiting"),AND(K56="Waiting",K57="Review")),"Waiting",IF(OR(AND(K56="Other",K57="Waiting"),AND(K56="Waiting",K57="Other")),"Waiting",IF(OR(AND(K56="Incomplete",K57="Waiting"),AND(K56="Waiting",K57="Incomplete")),"Waiting",IF(OR(AND(K56="Completed",K57="Waiting"),AND(K56="Waiting",K57="Completed")),"Waiting",IF(OR(K56="In Progress",K57="In Progress"),"In Progress",IF(OR(AND(K56="Completed",K57="Untraceable"),AND(K56="Untraceable",K57="Completed")),"Review",IF(OR(AND(K56="Completed",K57="Incomplete"),AND(K56="Incomplete",K57="Completed")),"Review",IF(OR(AND(K56="Incomplete",K57="Untraceable"),AND(K56="Untraceable",K57="Incomplete")),"Untraceable",IF(AND(NOT(OR(H56="Ø",H56="")),NOT(OR(H57="Ø",H57="")),J56=""),"In Progress",IF(AND(K56="Untraceable",K57="Untraceable"),"Untraceable",IF(AND(NOT(OR(H56="Ø",H56="")),NOT(OR(H57="Ø",H57="")),NOT(OR(J56="Ø",J56="",J56="Split",J56="Needs to be Split"))),"Completed",IF(AND(K56="Incomplete",K57="Incomplete"),"Incomplete",IF(AND(K56="Other",K57="Other"),"Review",IF(AND(K56="Untraceable",K57=""),"Untraceable","")))))))))))))))))))))))))</f>
        <v>Completed</v>
      </c>
      <c r="M56" s="116" t="s">
        <v>0</v>
      </c>
      <c r="N56" s="4"/>
      <c r="O56" s="121" t="s">
        <v>25</v>
      </c>
      <c r="P56" s="116" t="s">
        <v>2810</v>
      </c>
    </row>
    <row r="57" spans="1:16" x14ac:dyDescent="0.25">
      <c r="A57" s="116"/>
      <c r="B57" s="116"/>
      <c r="C57" s="116"/>
      <c r="D57" s="87" t="s">
        <v>32</v>
      </c>
      <c r="E57" s="87" t="s">
        <v>24</v>
      </c>
      <c r="F57" s="7" t="str">
        <f>IF(AND(D57="Amina",OR(E57="Manual",E57="Assisted Manual")),A56&amp;"_AZ",IF(AND(D57="Amina",OR(E57="De-Novo Merge",E57="Assisted Merge")),A56&amp;"_SA_AZ",IF(AND(D57="Mashtura",OR(E57="Manual",E57="Assisted Manual")),A56&amp;"_MH",IF(AND(D57="Mashtura",OR(E57="De-Novo Merge",E57="Assisted Merge")),A56&amp;"_SA_MH",IF(AND(D57="Perry",OR(E57="Manual",E57="Assisted Manual")),A56&amp;"_PB",IF(AND(D57="Perry",OR(E57="De-Novo Merge",E57="Assisted Merge")),A56&amp;"_SA_PB",IF(AND(D57="Gina",OR(E57="Manual",E57="Assisted Manual")),A56&amp;"_GB",IF(AND(D57="Gina",OR(E57="De-Novo Merge",E57="Assisted Merge")),A56&amp;"_SA_GB",IF(AND(D57="Cameron",OR(E57="Manual",E57="Assisted Manual")),A56&amp;"_CA",IF(AND(D57="Cameron",OR(E57="De-Novo Merge",E57="Assisted Merge")),A56&amp;"_SA_CA",IF(AND(D57="Bruno",OR(E57="Manual",E57="Assisted Manual")),A56&amp;"_BD",IF(AND(D57="Bruno",OR(E57="De-Novo Merge",E57="Assisted Merge")),A56&amp;"_SA_BD",IF(AND(D57="Daniel",OR(E57="Manual",E57="Assisted Manual")),A56&amp;"_DR",IF(AND(D57="Daniel",OR(E57="De-Novo Merge",E57="Assisted Merge")),A56&amp;"_SA_DR",IF(AND(D57="Monet",OR(E57="Manual",E57="Assisted Manual")),A56&amp;"_MW",IF(AND(D57="Monet",OR(E57="De-Novo Merge",E57="Assisted Merge")),A56&amp;"_SA_MW",""))))))))))))))))</f>
        <v>2017-09-19_R-028_AZ</v>
      </c>
      <c r="G57" s="89">
        <v>43047</v>
      </c>
      <c r="H57" s="89">
        <v>43048</v>
      </c>
      <c r="I57" s="68" t="s">
        <v>2794</v>
      </c>
      <c r="J57" s="116"/>
      <c r="K57" s="87" t="str">
        <f>IF(AND(NOT(OR(G57="",G57="Ø")),H57=""),"In Progress",IF(AND(NOT(OR(H57="Ø",H57="")),NOT(OR(G57="Ø",G57=""))),"Completed",IF(AND(NOT(A56=""),NOT(OR(D57="",D57="???")),G57=""),"Waiting",IF(D57="???","Waiting",""))))</f>
        <v>Completed</v>
      </c>
      <c r="L57" s="116"/>
      <c r="M57" s="116"/>
      <c r="N57" s="4" t="s">
        <v>2811</v>
      </c>
      <c r="O57" s="121"/>
      <c r="P57" s="116"/>
    </row>
    <row r="58" spans="1:16" x14ac:dyDescent="0.25">
      <c r="A58" s="122" t="s">
        <v>2812</v>
      </c>
      <c r="B58" s="117" t="s">
        <v>2813</v>
      </c>
      <c r="C58" s="116" t="s">
        <v>465</v>
      </c>
      <c r="D58" s="87" t="s">
        <v>27</v>
      </c>
      <c r="E58" s="87" t="s">
        <v>24</v>
      </c>
      <c r="F58" s="7" t="str">
        <f>IF(AND(D58="Amina",OR(E58="Manual",E58="Assisted Manual")),A58&amp;"_AZ",IF(AND(D58="Amina",OR(E58="De-Novo Merge",E58="Assisted Merge")),A58&amp;"_SA_AZ",IF(AND(D58="Mashtura",OR(E58="Manual",E58="Assisted Manual")),A58&amp;"_MH",IF(AND(D58="Mashtura",OR(E58="De-Novo Merge",E58="Assisted Merge")),A58&amp;"_SA_MH",IF(AND(D58="Perry",OR(E58="Manual",E58="Assisted Manual")),A58&amp;"_PB",IF(AND(D58="Perry",OR(E58="De-Novo Merge",E58="Assisted Merge")),A58&amp;"_SA_PB",IF(AND(D58="Gina",OR(E58="Manual",E58="Assisted Manual")),A58&amp;"_GB",IF(AND(D58="Gina",OR(E58="De-Novo Merge",E58="Assisted Merge")),A58&amp;"_SA_GB",IF(AND(D58="Cameron",OR(E58="Manual",E58="Assisted Manual")),A58&amp;"_CA",IF(AND(D58="Cameron",OR(E58="De-Novo Merge",E58="Assisted Merge")),A58&amp;"_SA_CA",IF(AND(D58="Bruno",OR(E58="Manual",E58="Assisted Manual")),A58&amp;"_BD",IF(AND(D58="Bruno",OR(E58="De-Novo Merge",E58="Assisted Merge")),A58&amp;"_SA_BD",IF(AND(D58="Daniel",OR(E58="Manual",E58="Assisted Manual")),A58&amp;"_DR",IF(AND(D58="Daniel",OR(E58="De-Novo Merge",E58="Assisted Merge")),A58&amp;"_SA_DR",IF(AND(D58="Monet",OR(E58="Manual",E58="Assisted Manual")),A58&amp;"_MW",IF(AND(D58="Monet",OR(E58="De-Novo Merge",E58="Assisted Merge")),A58&amp;"_SA_MW",""))))))))))))))))</f>
        <v>2017-09-19_R-029_GB</v>
      </c>
      <c r="G58" s="89">
        <v>43039</v>
      </c>
      <c r="H58" s="89">
        <v>43040</v>
      </c>
      <c r="I58" s="68" t="s">
        <v>2637</v>
      </c>
      <c r="J58" s="118">
        <v>43048</v>
      </c>
      <c r="K58" s="87" t="str">
        <f>IF(AND(NOT(OR(G58="",G58="Ø")),H58=""),"In Progress",IF(AND(NOT(OR(H58="Ø",H58="")),NOT(OR(G58="Ø",G58=""))),"Completed",IF(AND(NOT(A58=""),NOT(OR(D58="",D58="???")),G58=""),"Waiting",IF(D58="???","Waiting",""))))</f>
        <v>Completed</v>
      </c>
      <c r="L58" s="116" t="s">
        <v>0</v>
      </c>
      <c r="M58" s="116" t="s">
        <v>0</v>
      </c>
      <c r="N58" s="4" t="s">
        <v>2814</v>
      </c>
      <c r="O58" s="121" t="s">
        <v>25</v>
      </c>
      <c r="P58" s="116" t="s">
        <v>2815</v>
      </c>
    </row>
    <row r="59" spans="1:16" ht="15.75" customHeight="1" x14ac:dyDescent="0.25">
      <c r="A59" s="116"/>
      <c r="B59" s="116"/>
      <c r="C59" s="116"/>
      <c r="D59" s="87" t="s">
        <v>23</v>
      </c>
      <c r="E59" s="87" t="s">
        <v>1512</v>
      </c>
      <c r="F59" s="7" t="str">
        <f>IF(AND(D59="Amina",OR(E59="Manual",E59="Assisted Manual")),A58&amp;"_AZ",IF(AND(D59="Amina",OR(E59="De-Novo Merge",E59="Assisted Merge")),A58&amp;"_SA_AZ",IF(AND(D59="Mashtura",OR(E59="Manual",E59="Assisted Manual")),A58&amp;"_MH",IF(AND(D59="Mashtura",OR(E59="De-Novo Merge",E59="Assisted Merge")),A58&amp;"_SA_MH",IF(AND(D59="Perry",OR(E59="Manual",E59="Assisted Manual")),A58&amp;"_PB",IF(AND(D59="Perry",OR(E59="De-Novo Merge",E59="Assisted Merge")),A58&amp;"_SA_PB",IF(AND(D59="Gina",OR(E59="Manual",E59="Assisted Manual")),A58&amp;"_GB",IF(AND(D59="Gina",OR(E59="De-Novo Merge",E59="Assisted Merge")),A58&amp;"_SA_GB",IF(AND(D59="Cameron",OR(E59="Manual",E59="Assisted Manual")),A58&amp;"_CA",IF(AND(D59="Cameron",OR(E59="De-Novo Merge",E59="Assisted Merge")),A58&amp;"_SA_CA",IF(AND(D59="Bruno",OR(E59="Manual",E59="Assisted Manual")),A58&amp;"_BD",IF(AND(D59="Bruno",OR(E59="De-Novo Merge",E59="Assisted Merge")),A58&amp;"_SA_BD",IF(AND(D59="Daniel",OR(E59="Manual",E59="Assisted Manual")),A58&amp;"_DR",IF(AND(D59="Daniel",OR(E59="De-Novo Merge",E59="Assisted Merge")),A58&amp;"_SA_DR",IF(AND(D59="Monet",OR(E59="Manual",E59="Assisted Manual")),A58&amp;"_MW",IF(AND(D59="Monet",OR(E59="De-Novo Merge",E59="Assisted Merge")),A58&amp;"_SA_MW",""))))))))))))))))</f>
        <v>2017-09-19_R-029_CA</v>
      </c>
      <c r="G59" s="89">
        <v>43045</v>
      </c>
      <c r="H59" s="89">
        <v>43046</v>
      </c>
      <c r="I59" s="68" t="str">
        <f>IF(H59="Ø","Ø",IF(NOT(OR(H59="Ø",H59="")),"Enter Tracing Time",""))</f>
        <v>Enter Tracing Time</v>
      </c>
      <c r="J59" s="116"/>
      <c r="K59" s="87" t="str">
        <f>IF(AND(NOT(OR(G59="",G59="Ø")),H59=""),"In Progress",IF(AND(NOT(OR(H59="Ø",H59="")),NOT(OR(G59="Ø",G59=""))),"Completed",IF(AND(NOT(A58=""),NOT(OR(D59="",D59="???")),G59=""),"Waiting",IF(D59="???","Waiting",""))))</f>
        <v>Completed</v>
      </c>
      <c r="L59" s="116"/>
      <c r="M59" s="116"/>
      <c r="N59" s="4" t="s">
        <v>2816</v>
      </c>
      <c r="O59" s="121"/>
      <c r="P59" s="116"/>
    </row>
    <row r="60" spans="1:16" x14ac:dyDescent="0.25">
      <c r="A60" s="122" t="s">
        <v>2817</v>
      </c>
      <c r="B60" s="131" t="s">
        <v>2818</v>
      </c>
      <c r="C60" s="116"/>
      <c r="D60" s="87" t="s">
        <v>187</v>
      </c>
      <c r="E60" s="87" t="s">
        <v>24</v>
      </c>
      <c r="F60" s="7" t="str">
        <f>IF(AND(D60="Amina",OR(E60="Manual",E60="Assisted Manual")),A60&amp;"_AZ",IF(AND(D60="Amina",OR(E60="De-Novo Merge",E60="Assisted Merge")),A60&amp;"_SA_AZ",IF(AND(D60="Mashtura",OR(E60="Manual",E60="Assisted Manual")),A60&amp;"_MH",IF(AND(D60="Mashtura",OR(E60="De-Novo Merge",E60="Assisted Merge")),A60&amp;"_SA_MH",IF(AND(D60="Perry",OR(E60="Manual",E60="Assisted Manual")),A60&amp;"_PB",IF(AND(D60="Perry",OR(E60="De-Novo Merge",E60="Assisted Merge")),A60&amp;"_SA_PB",IF(AND(D60="Gina",OR(E60="Manual",E60="Assisted Manual")),A60&amp;"_GB",IF(AND(D60="Gina",OR(E60="De-Novo Merge",E60="Assisted Merge")),A60&amp;"_SA_GB",IF(AND(D60="Cameron",OR(E60="Manual",E60="Assisted Manual")),A60&amp;"_CA",IF(AND(D60="Cameron",OR(E60="De-Novo Merge",E60="Assisted Merge")),A60&amp;"_SA_CA",IF(AND(D60="Bruno",OR(E60="Manual",E60="Assisted Manual")),A60&amp;"_BD",IF(AND(D60="Bruno",OR(E60="De-Novo Merge",E60="Assisted Merge")),A60&amp;"_SA_BD",IF(AND(D60="Daniel",OR(E60="Manual",E60="Assisted Manual")),A60&amp;"_DR",IF(AND(D60="Daniel",OR(E60="De-Novo Merge",E60="Assisted Merge")),A60&amp;"_SA_DR",IF(AND(D60="Monet",OR(E60="Manual",E60="Assisted Manual")),A60&amp;"_MW",IF(AND(D60="Monet",OR(E60="De-Novo Merge",E60="Assisted Merge")),A60&amp;"_SA_MW",""))))))))))))))))</f>
        <v>2017-09-19_R-030_MW</v>
      </c>
      <c r="G60" s="89">
        <v>43040</v>
      </c>
      <c r="H60" s="89">
        <v>43041</v>
      </c>
      <c r="I60" s="68" t="s">
        <v>2789</v>
      </c>
      <c r="J60" s="116" t="str">
        <f>IF(AND(NOT(OR(H60="",H60="Ø")),NOT(OR(H61="",H61="Ø"))),"Needs to be Split","")</f>
        <v/>
      </c>
      <c r="K60" s="87" t="str">
        <f>IF(AND(NOT(OR(G60="",G60="Ø")),H60=""),"In Progress",IF(AND(NOT(OR(H60="Ø",H60="")),NOT(OR(G60="Ø",G60=""))),"Completed",IF(AND(NOT(A60=""),NOT(OR(D60="",D60="???")),G60=""),"Waiting",IF(D60="???","Waiting",""))))</f>
        <v>Completed</v>
      </c>
      <c r="L60" s="116" t="s">
        <v>2</v>
      </c>
      <c r="M60" s="116" t="str">
        <f>IF(OR(L60="Untraceable",L60="Incomplete"),"Ignore",IF(OR(L60="Incomplete",L60="Completed"),"Waiting",IF(OR(L60="Waiting",L60="In Progress",L60="Review",L60="Other"),"HOLD","")))</f>
        <v>Ignore</v>
      </c>
      <c r="N60" s="4"/>
      <c r="O60" s="121" t="str">
        <f>IF(OR(L60="Untraceable",L60="Incomplete"),"No",IF(L60="Completed","In Progress",""))</f>
        <v>No</v>
      </c>
      <c r="P60" s="116"/>
    </row>
    <row r="61" spans="1:16" x14ac:dyDescent="0.25">
      <c r="A61" s="116"/>
      <c r="B61" s="125"/>
      <c r="C61" s="116"/>
      <c r="D61" s="87" t="s">
        <v>23</v>
      </c>
      <c r="E61" s="87" t="s">
        <v>1512</v>
      </c>
      <c r="F61" s="7" t="str">
        <f>IF(AND(D61="Amina",OR(E61="Manual",E61="Assisted Manual")),A60&amp;"_AZ",IF(AND(D61="Amina",OR(E61="De-Novo Merge",E61="Assisted Merge")),A60&amp;"_SA_AZ",IF(AND(D61="Mashtura",OR(E61="Manual",E61="Assisted Manual")),A60&amp;"_MH",IF(AND(D61="Mashtura",OR(E61="De-Novo Merge",E61="Assisted Merge")),A60&amp;"_SA_MH",IF(AND(D61="Perry",OR(E61="Manual",E61="Assisted Manual")),A60&amp;"_PB",IF(AND(D61="Perry",OR(E61="De-Novo Merge",E61="Assisted Merge")),A60&amp;"_SA_PB",IF(AND(D61="Gina",OR(E61="Manual",E61="Assisted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f>
        <v>2017-09-19_R-030_CA</v>
      </c>
      <c r="G61" s="89">
        <v>43046</v>
      </c>
      <c r="H61" s="89" t="s">
        <v>51</v>
      </c>
      <c r="I61" s="68" t="str">
        <f>IF(H61="Ø","Ø",IF(NOT(OR(H61="Ø",H61="")),"Enter Tracing Time",""))</f>
        <v>Ø</v>
      </c>
      <c r="J61" s="116"/>
      <c r="K61" s="87" t="s">
        <v>2</v>
      </c>
      <c r="L61" s="116"/>
      <c r="M61" s="116"/>
      <c r="N61" s="4" t="s">
        <v>2819</v>
      </c>
      <c r="O61" s="121"/>
      <c r="P61" s="116"/>
    </row>
    <row r="62" spans="1:16" x14ac:dyDescent="0.25">
      <c r="A62" s="122" t="s">
        <v>2820</v>
      </c>
      <c r="B62" s="131" t="s">
        <v>2821</v>
      </c>
      <c r="C62" s="116"/>
      <c r="D62" s="87" t="s">
        <v>161</v>
      </c>
      <c r="E62" s="87" t="s">
        <v>24</v>
      </c>
      <c r="F62" s="7" t="str">
        <f>IF(AND(D62="Amina",OR(E62="Manual",E62="Assisted Manual")),A62&amp;"_AZ",IF(AND(D62="Amina",OR(E62="De-Novo Merge",E62="Assisted Merge")),A62&amp;"_SA_AZ",IF(AND(D62="Mashtura",OR(E62="Manual",E62="Assisted Manual")),A62&amp;"_MH",IF(AND(D62="Mashtura",OR(E62="De-Novo Merge",E62="Assisted Merge")),A62&amp;"_SA_MH",IF(AND(D62="Perry",OR(E62="Manual",E62="Assisted Manual")),A62&amp;"_PB",IF(AND(D62="Perry",OR(E62="De-Novo Merge",E62="Assisted Merge")),A62&amp;"_SA_PB",IF(AND(D62="Gina",OR(E62="Manual",E62="Assisted Manual")),A62&amp;"_GB",IF(AND(D62="Gina",OR(E62="De-Novo Merge",E62="Assisted Merge")),A62&amp;"_SA_GB",IF(AND(D62="Cameron",OR(E62="Manual",E62="Assisted Manual")),A62&amp;"_CA",IF(AND(D62="Cameron",OR(E62="De-Novo Merge",E62="Assisted Merge")),A62&amp;"_SA_CA",IF(AND(D62="Bruno",OR(E62="Manual",E62="Assisted Manual")),A62&amp;"_BD",IF(AND(D62="Bruno",OR(E62="De-Novo Merge",E62="Assisted Merge")),A62&amp;"_SA_BD",IF(AND(D62="Daniel",OR(E62="Manual",E62="Assisted Manual")),A62&amp;"_DR",IF(AND(D62="Daniel",OR(E62="De-Novo Merge",E62="Assisted Merge")),A62&amp;"_SA_DR",IF(AND(D62="Monet",OR(E62="Manual",E62="Assisted Manual")),A62&amp;"_MW",IF(AND(D62="Monet",OR(E62="De-Novo Merge",E62="Assisted Merge")),A62&amp;"_SA_MW",""))))))))))))))))</f>
        <v>2017-09-19_R-031_BD</v>
      </c>
      <c r="G62" s="89">
        <v>43040</v>
      </c>
      <c r="H62" s="89">
        <v>43041</v>
      </c>
      <c r="I62" s="68" t="s">
        <v>2800</v>
      </c>
      <c r="J62" s="118">
        <v>43049</v>
      </c>
      <c r="K62" s="87" t="str">
        <f>IF(AND(NOT(OR(G62="",G62="Ø")),H62=""),"In Progress",IF(AND(NOT(OR(H62="Ø",H62="")),NOT(OR(G62="Ø",G62=""))),"Completed",IF(AND(NOT(A62=""),NOT(OR(D62="",D62="???")),G62=""),"Waiting",IF(D62="???","Waiting",""))))</f>
        <v>Completed</v>
      </c>
      <c r="L62" s="116" t="str">
        <f>IF(AND(NOT(OR(H62="Ø",H62="")),J62="Split"),"In Progress",IF(AND(NOT(OR(H62="Ø",H62="")),J62="Needs to be Split"),"Waiting",IF(AND(K62="Review",K63="Review"),"Review",IF(OR(AND(K62="Review",K63="Incomplete"),AND(K62="Incomplete",K63="Review")),"Review",IF(OR(AND(K62="Untraceable",K63="Review"),AND(K62="Review",K63="Untraceable")),"Review",IF(OR(AND(K62="Review",K63="Completed"),AND(K62="Completed",K63="Review")),"Review",IF(OR(AND(K62="Other",K63="Review"),AND(K62="Review",K63="Other")),"Review",IF(OR(AND(K62="Other",K63="Incomplete"),AND(K62="Incomplete",K63="Other")),"Review",IF(OR(AND(K62="Other",K63="Untraceable"),AND(K62="Untraceable",K63="Other")),"Review",IF(OR(AND(K62="Other",K63="Completed"),AND(K62="Completed",K63="Other")),"Review",IF(AND(K62="Waiting",K63="Waiting"),"Waiting",IF(OR(AND(K62="Review",K63="Waiting"),AND(K62="Waiting",K63="Review")),"Waiting",IF(OR(AND(K62="Other",K63="Waiting"),AND(K62="Waiting",K63="Other")),"Waiting",IF(OR(AND(K62="Incomplete",K63="Waiting"),AND(K62="Waiting",K63="Incomplete")),"Waiting",IF(OR(AND(K62="Completed",K63="Waiting"),AND(K62="Waiting",K63="Completed")),"Waiting",IF(OR(K62="In Progress",K63="In Progress"),"In Progress",IF(OR(AND(K62="Completed",K63="Untraceable"),AND(K62="Untraceable",K63="Completed")),"Review",IF(OR(AND(K62="Completed",K63="Incomplete"),AND(K62="Incomplete",K63="Completed")),"Review",IF(OR(AND(K62="Incomplete",K63="Untraceable"),AND(K62="Untraceable",K63="Incomplete")),"Untraceable",IF(AND(NOT(OR(H62="Ø",H62="")),NOT(OR(H63="Ø",H63="")),J62=""),"In Progress",IF(AND(K62="Untraceable",K63="Untraceable"),"Untraceable",IF(AND(NOT(OR(H62="Ø",H62="")),NOT(OR(H63="Ø",H63="")),NOT(OR(J62="Ø",J62="",J62="Split",J62="Needs to be Split"))),"Completed",IF(AND(K62="Incomplete",K63="Incomplete"),"Incomplete",IF(AND(K62="Other",K63="Other"),"Review",IF(AND(K62="Untraceable",K63=""),"Untraceable","")))))))))))))))))))))))))</f>
        <v>Completed</v>
      </c>
      <c r="M62" s="116" t="s">
        <v>0</v>
      </c>
      <c r="N62" s="4"/>
      <c r="O62" s="121" t="s">
        <v>25</v>
      </c>
      <c r="P62" s="116" t="s">
        <v>2822</v>
      </c>
    </row>
    <row r="63" spans="1:16" x14ac:dyDescent="0.25">
      <c r="A63" s="116"/>
      <c r="B63" s="125"/>
      <c r="C63" s="116"/>
      <c r="D63" s="87" t="s">
        <v>32</v>
      </c>
      <c r="E63" s="87" t="s">
        <v>1512</v>
      </c>
      <c r="F63" s="7" t="str">
        <f>IF(AND(D63="Amina",OR(E63="Manual",E63="Assisted Manual")),A62&amp;"_AZ",IF(AND(D63="Amina",OR(E63="De-Novo Merge",E63="Assisted Merge")),A62&amp;"_SA_AZ",IF(AND(D63="Mashtura",OR(E63="Manual",E63="Assisted Manual")),A62&amp;"_MH",IF(AND(D63="Mashtura",OR(E63="De-Novo Merge",E63="Assisted Merge")),A62&amp;"_SA_MH",IF(AND(D63="Perry",OR(E63="Manual",E63="Assisted Manual")),A62&amp;"_PB",IF(AND(D63="Perry",OR(E63="De-Novo Merge",E63="Assisted Merge")),A62&amp;"_SA_PB",IF(AND(D63="Gina",OR(E63="Manual",E63="Assisted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f>
        <v>2017-09-19_R-031_AZ</v>
      </c>
      <c r="G63" s="89">
        <v>43046</v>
      </c>
      <c r="H63" s="89">
        <v>43047</v>
      </c>
      <c r="I63" s="68" t="s">
        <v>2789</v>
      </c>
      <c r="J63" s="116"/>
      <c r="K63" s="87" t="str">
        <f>IF(AND(NOT(OR(G63="",G63="Ø")),H63=""),"In Progress",IF(AND(NOT(OR(H63="Ø",H63="")),NOT(OR(G63="Ø",G63=""))),"Completed",IF(AND(NOT(A62=""),NOT(OR(D63="",D63="???")),G63=""),"Waiting",IF(D63="???","Waiting",""))))</f>
        <v>Completed</v>
      </c>
      <c r="L63" s="116"/>
      <c r="M63" s="116"/>
      <c r="N63" s="4" t="s">
        <v>2823</v>
      </c>
      <c r="O63" s="121"/>
      <c r="P63" s="116"/>
    </row>
    <row r="64" spans="1:16" x14ac:dyDescent="0.25">
      <c r="A64" s="122" t="s">
        <v>2824</v>
      </c>
      <c r="B64" s="117" t="s">
        <v>2825</v>
      </c>
      <c r="C64" s="117" t="s">
        <v>2826</v>
      </c>
      <c r="D64" s="87" t="s">
        <v>27</v>
      </c>
      <c r="E64" s="87" t="s">
        <v>24</v>
      </c>
      <c r="F64" s="7" t="str">
        <f>IF(AND(D64="Amina",OR(E64="Manual",E64="Assisted Manual")),A64&amp;"_AZ",IF(AND(D64="Amina",OR(E64="De-Novo Merge",E64="Assisted Merge")),A64&amp;"_SA_AZ",IF(AND(D64="Mashtura",OR(E64="Manual",E64="Assisted Manual")),A64&amp;"_MH",IF(AND(D64="Mashtura",OR(E64="De-Novo Merge",E64="Assisted Merge")),A64&amp;"_SA_MH",IF(AND(D64="Perry",OR(E64="Manual",E64="Assisted Manual")),A64&amp;"_PB",IF(AND(D64="Perry",OR(E64="De-Novo Merge",E64="Assisted Merge")),A64&amp;"_SA_PB",IF(AND(D64="Gina",OR(E64="Manual",E64="Assisted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f>
        <v>2017-09-19_R-032_GB</v>
      </c>
      <c r="G64" s="89">
        <v>43041</v>
      </c>
      <c r="H64" s="89">
        <v>43041</v>
      </c>
      <c r="I64" s="68" t="s">
        <v>2827</v>
      </c>
      <c r="J64" s="118">
        <v>43047</v>
      </c>
      <c r="K64" s="87" t="str">
        <f>IF(AND(NOT(OR(G64="",G64="Ø")),H64=""),"In Progress",IF(AND(NOT(OR(H64="Ø",H64="")),NOT(OR(G64="Ø",G64=""))),"Completed",IF(AND(NOT(A64=""),NOT(OR(D64="",D64="???")),G64=""),"Waiting",IF(D64="???","Waiting",""))))</f>
        <v>Completed</v>
      </c>
      <c r="L64" s="116" t="str">
        <f>IF(AND(NOT(OR(H64="Ø",H64="")),J64="Split"),"In Progress",IF(AND(NOT(OR(H64="Ø",H64="")),J64="Needs to be Split"),"Waiting",IF(AND(K64="Review",K65="Review"),"Review",IF(OR(AND(K64="Review",K65="Incomplete"),AND(K64="Incomplete",K65="Review")),"Review",IF(OR(AND(K64="Untraceable",K65="Review"),AND(K64="Review",K65="Untraceable")),"Review",IF(OR(AND(K64="Review",K65="Completed"),AND(K64="Completed",K65="Review")),"Review",IF(OR(AND(K64="Other",K65="Review"),AND(K64="Review",K65="Other")),"Review",IF(OR(AND(K64="Other",K65="Incomplete"),AND(K64="Incomplete",K65="Other")),"Review",IF(OR(AND(K64="Other",K65="Untraceable"),AND(K64="Untraceable",K65="Other")),"Review",IF(OR(AND(K64="Other",K65="Completed"),AND(K64="Completed",K65="Other")),"Review",IF(AND(K64="Waiting",K65="Waiting"),"Waiting",IF(OR(AND(K64="Review",K65="Waiting"),AND(K64="Waiting",K65="Review")),"Waiting",IF(OR(AND(K64="Other",K65="Waiting"),AND(K64="Waiting",K65="Other")),"Waiting",IF(OR(AND(K64="Incomplete",K65="Waiting"),AND(K64="Waiting",K65="Incomplete")),"Waiting",IF(OR(AND(K64="Completed",K65="Waiting"),AND(K64="Waiting",K65="Completed")),"Waiting",IF(OR(K64="In Progress",K65="In Progress"),"In Progress",IF(OR(AND(K64="Completed",K65="Untraceable"),AND(K64="Untraceable",K65="Completed")),"Review",IF(OR(AND(K64="Completed",K65="Incomplete"),AND(K64="Incomplete",K65="Completed")),"Review",IF(OR(AND(K64="Incomplete",K65="Untraceable"),AND(K64="Untraceable",K65="Incomplete")),"Untraceable",IF(AND(NOT(OR(H64="Ø",H64="")),NOT(OR(H65="Ø",H65="")),J64=""),"In Progress",IF(AND(K64="Untraceable",K65="Untraceable"),"Untraceable",IF(AND(NOT(OR(H64="Ø",H64="")),NOT(OR(H65="Ø",H65="")),NOT(OR(J64="Ø",J64="",J64="Split",J64="Needs to be Split"))),"Completed",IF(AND(K64="Incomplete",K65="Incomplete"),"Incomplete",IF(AND(K64="Other",K65="Other"),"Review",IF(AND(K64="Untraceable",K65=""),"Untraceable","")))))))))))))))))))))))))</f>
        <v>Completed</v>
      </c>
      <c r="M64" s="116" t="s">
        <v>0</v>
      </c>
      <c r="N64" s="4"/>
      <c r="O64" s="121" t="s">
        <v>25</v>
      </c>
      <c r="P64" s="116" t="s">
        <v>2828</v>
      </c>
    </row>
    <row r="65" spans="1:16" x14ac:dyDescent="0.25">
      <c r="A65" s="116"/>
      <c r="B65" s="116"/>
      <c r="C65" s="116"/>
      <c r="D65" s="87" t="s">
        <v>161</v>
      </c>
      <c r="E65" s="87" t="s">
        <v>1512</v>
      </c>
      <c r="F65" s="7" t="str">
        <f>IF(AND(D65="Amina",OR(E65="Manual",E65="Assisted Manual")),A64&amp;"_AZ",IF(AND(D65="Amina",OR(E65="De-Novo Merge",E65="Assisted Merge")),A64&amp;"_SA_AZ",IF(AND(D65="Mashtura",OR(E65="Manual",E65="Assisted Manual")),A64&amp;"_MH",IF(AND(D65="Mashtura",OR(E65="De-Novo Merge",E65="Assisted Merge")),A64&amp;"_SA_MH",IF(AND(D65="Perry",OR(E65="Manual",E65="Assisted Manual")),A64&amp;"_PB",IF(AND(D65="Perry",OR(E65="De-Novo Merge",E65="Assisted Merge")),A64&amp;"_SA_PB",IF(AND(D65="Gina",OR(E65="Manual",E65="Assisted Manual")),A64&amp;"_GB",IF(AND(D65="Gina",OR(E65="De-Novo Merge",E65="Assisted Merge")),A64&amp;"_SA_GB",IF(AND(D65="Cameron",OR(E65="Manual",E65="Assisted Manual")),A64&amp;"_CA",IF(AND(D65="Cameron",OR(E65="De-Novo Merge",E65="Assisted Merge")),A64&amp;"_SA_CA",IF(AND(D65="Bruno",OR(E65="Manual",E65="Assisted Manual")),A64&amp;"_BD",IF(AND(D65="Bruno",OR(E65="De-Novo Merge",E65="Assisted Merge")),A64&amp;"_SA_BD",IF(AND(D65="Daniel",OR(E65="Manual",E65="Assisted Manual")),A64&amp;"_DR",IF(AND(D65="Daniel",OR(E65="De-Novo Merge",E65="Assisted Merge")),A64&amp;"_SA_DR",IF(AND(D65="Monet",OR(E65="Manual",E65="Assisted Manual")),A64&amp;"_MW",IF(AND(D65="Monet",OR(E65="De-Novo Merge",E65="Assisted Merge")),A64&amp;"_SA_MW",""))))))))))))))))</f>
        <v>2017-09-19_R-032_BD</v>
      </c>
      <c r="G65" s="89">
        <v>43047</v>
      </c>
      <c r="H65" s="89">
        <v>43047</v>
      </c>
      <c r="I65" s="68" t="s">
        <v>2829</v>
      </c>
      <c r="J65" s="116"/>
      <c r="K65" s="87" t="s">
        <v>0</v>
      </c>
      <c r="L65" s="116"/>
      <c r="M65" s="116"/>
      <c r="N65" s="4"/>
      <c r="O65" s="121"/>
      <c r="P65" s="116"/>
    </row>
    <row r="66" spans="1:16" x14ac:dyDescent="0.25">
      <c r="A66" s="122" t="s">
        <v>2830</v>
      </c>
      <c r="B66" s="117" t="s">
        <v>2831</v>
      </c>
      <c r="C66" s="116" t="s">
        <v>2826</v>
      </c>
      <c r="D66" s="87" t="s">
        <v>27</v>
      </c>
      <c r="E66" s="87" t="s">
        <v>24</v>
      </c>
      <c r="F66" s="7" t="str">
        <f>IF(AND(D66="Amina",OR(E66="Manual",E66="Assisted Manual")),A66&amp;"_AZ",IF(AND(D66="Amina",OR(E66="De-Novo Merge",E66="Assisted Merge")),A66&amp;"_SA_AZ",IF(AND(D66="Mashtura",OR(E66="Manual",E66="Assisted Manual")),A66&amp;"_MH",IF(AND(D66="Mashtura",OR(E66="De-Novo Merge",E66="Assisted Merge")),A66&amp;"_SA_MH",IF(AND(D66="Perry",OR(E66="Manual",E66="Assisted Manual")),A66&amp;"_PB",IF(AND(D66="Perry",OR(E66="De-Novo Merge",E66="Assisted Merge")),A66&amp;"_SA_PB",IF(AND(D66="Gina",OR(E66="Manual",E66="Assisted Manual")),A66&amp;"_GB",IF(AND(D66="Gina",OR(E66="De-Novo Merge",E66="Assisted Merge")),A66&amp;"_SA_GB",IF(AND(D66="Cameron",OR(E66="Manual",E66="Assisted Manual")),A66&amp;"_CA",IF(AND(D66="Cameron",OR(E66="De-Novo Merge",E66="Assisted Merge")),A66&amp;"_SA_CA",IF(AND(D66="Bruno",OR(E66="Manual",E66="Assisted Manual")),A66&amp;"_BD",IF(AND(D66="Bruno",OR(E66="De-Novo Merge",E66="Assisted Merge")),A66&amp;"_SA_BD",IF(AND(D66="Daniel",OR(E66="Manual",E66="Assisted Manual")),A66&amp;"_DR",IF(AND(D66="Daniel",OR(E66="De-Novo Merge",E66="Assisted Merge")),A66&amp;"_SA_DR",IF(AND(D66="Monet",OR(E66="Manual",E66="Assisted Manual")),A66&amp;"_MW",IF(AND(D66="Monet",OR(E66="De-Novo Merge",E66="Assisted Merge")),A66&amp;"_SA_MW",""))))))))))))))))</f>
        <v>2017-09-19_R-033_GB</v>
      </c>
      <c r="G66" s="89">
        <v>43041</v>
      </c>
      <c r="H66" s="89">
        <v>43041</v>
      </c>
      <c r="I66" s="68" t="s">
        <v>2827</v>
      </c>
      <c r="J66" s="118">
        <v>43047</v>
      </c>
      <c r="K66" s="87" t="str">
        <f>IF(AND(NOT(OR(G66="",G66="Ø")),H66=""),"In Progress",IF(AND(NOT(OR(H66="Ø",H66="")),NOT(OR(G66="Ø",G66=""))),"Completed",IF(AND(NOT(A66=""),NOT(OR(D66="",D66="???")),G66=""),"Waiting",IF(D66="???","Waiting",""))))</f>
        <v>Completed</v>
      </c>
      <c r="L66" s="116" t="str">
        <f>IF(AND(NOT(OR(H66="Ø",H66="")),J66="Split"),"In Progress",IF(AND(NOT(OR(H66="Ø",H66="")),J66="Needs to be Split"),"Waiting",IF(AND(K66="Review",K67="Review"),"Review",IF(OR(AND(K66="Review",K67="Incomplete"),AND(K66="Incomplete",K67="Review")),"Review",IF(OR(AND(K66="Untraceable",K67="Review"),AND(K66="Review",K67="Untraceable")),"Review",IF(OR(AND(K66="Review",K67="Completed"),AND(K66="Completed",K67="Review")),"Review",IF(OR(AND(K66="Other",K67="Review"),AND(K66="Review",K67="Other")),"Review",IF(OR(AND(K66="Other",K67="Incomplete"),AND(K66="Incomplete",K67="Other")),"Review",IF(OR(AND(K66="Other",K67="Untraceable"),AND(K66="Untraceable",K67="Other")),"Review",IF(OR(AND(K66="Other",K67="Completed"),AND(K66="Completed",K67="Other")),"Review",IF(AND(K66="Waiting",K67="Waiting"),"Waiting",IF(OR(AND(K66="Review",K67="Waiting"),AND(K66="Waiting",K67="Review")),"Waiting",IF(OR(AND(K66="Other",K67="Waiting"),AND(K66="Waiting",K67="Other")),"Waiting",IF(OR(AND(K66="Incomplete",K67="Waiting"),AND(K66="Waiting",K67="Incomplete")),"Waiting",IF(OR(AND(K66="Completed",K67="Waiting"),AND(K66="Waiting",K67="Completed")),"Waiting",IF(OR(K66="In Progress",K67="In Progress"),"In Progress",IF(OR(AND(K66="Completed",K67="Untraceable"),AND(K66="Untraceable",K67="Completed")),"Review",IF(OR(AND(K66="Completed",K67="Incomplete"),AND(K66="Incomplete",K67="Completed")),"Review",IF(OR(AND(K66="Incomplete",K67="Untraceable"),AND(K66="Untraceable",K67="Incomplete")),"Untraceable",IF(AND(NOT(OR(H66="Ø",H66="")),NOT(OR(H67="Ø",H67="")),J66=""),"In Progress",IF(AND(K66="Untraceable",K67="Untraceable"),"Untraceable",IF(AND(NOT(OR(H66="Ø",H66="")),NOT(OR(H67="Ø",H67="")),NOT(OR(J66="Ø",J66="",J66="Split",J66="Needs to be Split"))),"Completed",IF(AND(K66="Incomplete",K67="Incomplete"),"Incomplete",IF(AND(K66="Other",K67="Other"),"Review",IF(AND(K66="Untraceable",K67=""),"Untraceable","")))))))))))))))))))))))))</f>
        <v>Completed</v>
      </c>
      <c r="M66" s="116" t="s">
        <v>0</v>
      </c>
      <c r="N66" s="4"/>
      <c r="O66" s="121" t="s">
        <v>25</v>
      </c>
      <c r="P66" s="116" t="s">
        <v>2832</v>
      </c>
    </row>
    <row r="67" spans="1:16" x14ac:dyDescent="0.25">
      <c r="A67" s="116"/>
      <c r="B67" s="116"/>
      <c r="C67" s="116"/>
      <c r="D67" s="87" t="s">
        <v>161</v>
      </c>
      <c r="E67" s="87" t="s">
        <v>1512</v>
      </c>
      <c r="F67" s="7" t="str">
        <f>IF(AND(D67="Amina",OR(E67="Manual",E67="Assisted Manual")),A66&amp;"_AZ",IF(AND(D67="Amina",OR(E67="De-Novo Merge",E67="Assisted Merge")),A66&amp;"_SA_AZ",IF(AND(D67="Mashtura",OR(E67="Manual",E67="Assisted Manual")),A66&amp;"_MH",IF(AND(D67="Mashtura",OR(E67="De-Novo Merge",E67="Assisted Merge")),A66&amp;"_SA_MH",IF(AND(D67="Perry",OR(E67="Manual",E67="Assisted Manual")),A66&amp;"_PB",IF(AND(D67="Perry",OR(E67="De-Novo Merge",E67="Assisted Merge")),A66&amp;"_SA_PB",IF(AND(D67="Gina",OR(E67="Manual",E67="Assisted Manual")),A66&amp;"_GB",IF(AND(D67="Gina",OR(E67="De-Novo Merge",E67="Assisted Merge")),A66&amp;"_SA_GB",IF(AND(D67="Cameron",OR(E67="Manual",E67="Assisted Manual")),A66&amp;"_CA",IF(AND(D67="Cameron",OR(E67="De-Novo Merge",E67="Assisted Merge")),A66&amp;"_SA_CA",IF(AND(D67="Bruno",OR(E67="Manual",E67="Assisted Manual")),A66&amp;"_BD",IF(AND(D67="Bruno",OR(E67="De-Novo Merge",E67="Assisted Merge")),A66&amp;"_SA_BD",IF(AND(D67="Daniel",OR(E67="Manual",E67="Assisted Manual")),A66&amp;"_DR",IF(AND(D67="Daniel",OR(E67="De-Novo Merge",E67="Assisted Merge")),A66&amp;"_SA_DR",IF(AND(D67="Monet",OR(E67="Manual",E67="Assisted Manual")),A66&amp;"_MW",IF(AND(D67="Monet",OR(E67="De-Novo Merge",E67="Assisted Merge")),A66&amp;"_SA_MW",""))))))))))))))))</f>
        <v>2017-09-19_R-033_BD</v>
      </c>
      <c r="G67" s="89">
        <v>43047</v>
      </c>
      <c r="H67" s="89">
        <v>43047</v>
      </c>
      <c r="I67" s="68" t="s">
        <v>2829</v>
      </c>
      <c r="J67" s="116"/>
      <c r="K67" s="87" t="str">
        <f>IF(AND(NOT(OR(G67="",G67="Ø")),H67=""),"In Progress",IF(AND(NOT(OR(H67="Ø",H67="")),NOT(OR(G67="Ø",G67=""))),"Completed",IF(AND(NOT(A66=""),NOT(OR(D67="",D67="???")),G67=""),"Waiting",IF(D67="???","Waiting",""))))</f>
        <v>Completed</v>
      </c>
      <c r="L67" s="116"/>
      <c r="M67" s="116"/>
      <c r="N67" s="4"/>
      <c r="O67" s="121"/>
      <c r="P67" s="116"/>
    </row>
    <row r="68" spans="1:16" x14ac:dyDescent="0.25">
      <c r="A68" s="122" t="s">
        <v>2833</v>
      </c>
      <c r="B68" s="117" t="s">
        <v>2834</v>
      </c>
      <c r="C68" s="116" t="s">
        <v>2826</v>
      </c>
      <c r="D68" s="87" t="s">
        <v>27</v>
      </c>
      <c r="E68" s="87" t="s">
        <v>24</v>
      </c>
      <c r="F68" s="7" t="str">
        <f>IF(AND(D68="Amina",OR(E68="Manual",E68="Assisted Manual")),A68&amp;"_AZ",IF(AND(D68="Amina",OR(E68="De-Novo Merge",E68="Assisted Merge")),A68&amp;"_SA_AZ",IF(AND(D68="Mashtura",OR(E68="Manual",E68="Assisted Manual")),A68&amp;"_MH",IF(AND(D68="Mashtura",OR(E68="De-Novo Merge",E68="Assisted Merge")),A68&amp;"_SA_MH",IF(AND(D68="Perry",OR(E68="Manual",E68="Assisted Manual")),A68&amp;"_PB",IF(AND(D68="Perry",OR(E68="De-Novo Merge",E68="Assisted Merge")),A68&amp;"_SA_PB",IF(AND(D68="Gina",OR(E68="Manual",E68="Assisted Manual")),A68&amp;"_GB",IF(AND(D68="Gina",OR(E68="De-Novo Merge",E68="Assisted Merge")),A68&amp;"_SA_GB",IF(AND(D68="Cameron",OR(E68="Manual",E68="Assisted Manual")),A68&amp;"_CA",IF(AND(D68="Cameron",OR(E68="De-Novo Merge",E68="Assisted Merge")),A68&amp;"_SA_CA",IF(AND(D68="Bruno",OR(E68="Manual",E68="Assisted Manual")),A68&amp;"_BD",IF(AND(D68="Bruno",OR(E68="De-Novo Merge",E68="Assisted Merge")),A68&amp;"_SA_BD",IF(AND(D68="Daniel",OR(E68="Manual",E68="Assisted Manual")),A68&amp;"_DR",IF(AND(D68="Daniel",OR(E68="De-Novo Merge",E68="Assisted Merge")),A68&amp;"_SA_DR",IF(AND(D68="Monet",OR(E68="Manual",E68="Assisted Manual")),A68&amp;"_MW",IF(AND(D68="Monet",OR(E68="De-Novo Merge",E68="Assisted Merge")),A68&amp;"_SA_MW",""))))))))))))))))</f>
        <v>2017-09-19_R-034_GB</v>
      </c>
      <c r="G68" s="89">
        <v>43041</v>
      </c>
      <c r="H68" s="89">
        <v>43041</v>
      </c>
      <c r="I68" s="68" t="s">
        <v>2827</v>
      </c>
      <c r="J68" s="118">
        <v>43047</v>
      </c>
      <c r="K68" s="87" t="str">
        <f>IF(AND(NOT(OR(G68="",G68="Ø")),H68=""),"In Progress",IF(AND(NOT(OR(H68="Ø",H68="")),NOT(OR(G68="Ø",G68=""))),"Completed",IF(AND(NOT(A68=""),NOT(OR(D68="",D68="???")),G68=""),"Waiting",IF(D68="???","Waiting",""))))</f>
        <v>Completed</v>
      </c>
      <c r="L68" s="116" t="str">
        <f>IF(AND(NOT(OR(H68="Ø",H68="")),J68="Split"),"In Progress",IF(AND(NOT(OR(H68="Ø",H68="")),J68="Needs to be Split"),"Waiting",IF(AND(K68="Review",K69="Review"),"Review",IF(OR(AND(K68="Review",K69="Incomplete"),AND(K68="Incomplete",K69="Review")),"Review",IF(OR(AND(K68="Untraceable",K69="Review"),AND(K68="Review",K69="Untraceable")),"Review",IF(OR(AND(K68="Review",K69="Completed"),AND(K68="Completed",K69="Review")),"Review",IF(OR(AND(K68="Other",K69="Review"),AND(K68="Review",K69="Other")),"Review",IF(OR(AND(K68="Other",K69="Incomplete"),AND(K68="Incomplete",K69="Other")),"Review",IF(OR(AND(K68="Other",K69="Untraceable"),AND(K68="Untraceable",K69="Other")),"Review",IF(OR(AND(K68="Other",K69="Completed"),AND(K68="Completed",K69="Other")),"Review",IF(AND(K68="Waiting",K69="Waiting"),"Waiting",IF(OR(AND(K68="Review",K69="Waiting"),AND(K68="Waiting",K69="Review")),"Waiting",IF(OR(AND(K68="Other",K69="Waiting"),AND(K68="Waiting",K69="Other")),"Waiting",IF(OR(AND(K68="Incomplete",K69="Waiting"),AND(K68="Waiting",K69="Incomplete")),"Waiting",IF(OR(AND(K68="Completed",K69="Waiting"),AND(K68="Waiting",K69="Completed")),"Waiting",IF(OR(K68="In Progress",K69="In Progress"),"In Progress",IF(OR(AND(K68="Completed",K69="Untraceable"),AND(K68="Untraceable",K69="Completed")),"Review",IF(OR(AND(K68="Completed",K69="Incomplete"),AND(K68="Incomplete",K69="Completed")),"Review",IF(OR(AND(K68="Incomplete",K69="Untraceable"),AND(K68="Untraceable",K69="Incomplete")),"Untraceable",IF(AND(NOT(OR(H68="Ø",H68="")),NOT(OR(H69="Ø",H69="")),J68=""),"In Progress",IF(AND(K68="Untraceable",K69="Untraceable"),"Untraceable",IF(AND(NOT(OR(H68="Ø",H68="")),NOT(OR(H69="Ø",H69="")),NOT(OR(J68="Ø",J68="",J68="Split",J68="Needs to be Split"))),"Completed",IF(AND(K68="Incomplete",K69="Incomplete"),"Incomplete",IF(AND(K68="Other",K69="Other"),"Review",IF(AND(K68="Untraceable",K69=""),"Untraceable","")))))))))))))))))))))))))</f>
        <v>Completed</v>
      </c>
      <c r="M68" s="116" t="s">
        <v>0</v>
      </c>
      <c r="N68" s="4"/>
      <c r="O68" s="121" t="s">
        <v>25</v>
      </c>
      <c r="P68" s="116" t="s">
        <v>2835</v>
      </c>
    </row>
    <row r="69" spans="1:16" x14ac:dyDescent="0.25">
      <c r="A69" s="116"/>
      <c r="B69" s="116"/>
      <c r="C69" s="116"/>
      <c r="D69" s="87" t="s">
        <v>161</v>
      </c>
      <c r="E69" s="87" t="s">
        <v>1512</v>
      </c>
      <c r="F69" s="7" t="str">
        <f>IF(AND(D69="Amina",OR(E69="Manual",E69="Assisted Manual")),A68&amp;"_AZ",IF(AND(D69="Amina",OR(E69="De-Novo Merge",E69="Assisted Merge")),A68&amp;"_SA_AZ",IF(AND(D69="Mashtura",OR(E69="Manual",E69="Assisted Manual")),A68&amp;"_MH",IF(AND(D69="Mashtura",OR(E69="De-Novo Merge",E69="Assisted Merge")),A68&amp;"_SA_MH",IF(AND(D69="Perry",OR(E69="Manual",E69="Assisted Manual")),A68&amp;"_PB",IF(AND(D69="Perry",OR(E69="De-Novo Merge",E69="Assisted Merge")),A68&amp;"_SA_PB",IF(AND(D69="Gina",OR(E69="Manual",E69="Assisted Manual")),A68&amp;"_GB",IF(AND(D69="Gina",OR(E69="De-Novo Merge",E69="Assisted Merge")),A68&amp;"_SA_GB",IF(AND(D69="Cameron",OR(E69="Manual",E69="Assisted Manual")),A68&amp;"_CA",IF(AND(D69="Cameron",OR(E69="De-Novo Merge",E69="Assisted Merge")),A68&amp;"_SA_CA",IF(AND(D69="Bruno",OR(E69="Manual",E69="Assisted Manual")),A68&amp;"_BD",IF(AND(D69="Bruno",OR(E69="De-Novo Merge",E69="Assisted Merge")),A68&amp;"_SA_BD",IF(AND(D69="Daniel",OR(E69="Manual",E69="Assisted Manual")),A68&amp;"_DR",IF(AND(D69="Daniel",OR(E69="De-Novo Merge",E69="Assisted Merge")),A68&amp;"_SA_DR",IF(AND(D69="Monet",OR(E69="Manual",E69="Assisted Manual")),A68&amp;"_MW",IF(AND(D69="Monet",OR(E69="De-Novo Merge",E69="Assisted Merge")),A68&amp;"_SA_MW",""))))))))))))))))</f>
        <v>2017-09-19_R-034_BD</v>
      </c>
      <c r="G69" s="89">
        <v>43047</v>
      </c>
      <c r="H69" s="89">
        <v>43047</v>
      </c>
      <c r="I69" s="68" t="s">
        <v>2829</v>
      </c>
      <c r="J69" s="116"/>
      <c r="K69" s="87" t="str">
        <f>IF(AND(NOT(OR(G69="",G69="Ø")),H69=""),"In Progress",IF(AND(NOT(OR(H69="Ø",H69="")),NOT(OR(G69="Ø",G69=""))),"Completed",IF(AND(NOT(A68=""),NOT(OR(D69="",D69="???")),G69=""),"Waiting",IF(D69="???","Waiting",""))))</f>
        <v>Completed</v>
      </c>
      <c r="L69" s="116"/>
      <c r="M69" s="116"/>
      <c r="N69" s="4"/>
      <c r="O69" s="121"/>
      <c r="P69" s="116"/>
    </row>
    <row r="70" spans="1:16" x14ac:dyDescent="0.25">
      <c r="A70" s="122" t="s">
        <v>2836</v>
      </c>
      <c r="B70" s="117" t="s">
        <v>2837</v>
      </c>
      <c r="C70" s="117" t="s">
        <v>465</v>
      </c>
      <c r="D70" s="87" t="s">
        <v>27</v>
      </c>
      <c r="E70" s="87" t="s">
        <v>24</v>
      </c>
      <c r="F70" s="7" t="str">
        <f>IF(AND(D70="Amina",OR(E70="Manual",E70="Assisted Manual")),A70&amp;"_AZ",IF(AND(D70="Amina",OR(E70="De-Novo Merge",E70="Assisted Merge")),A70&amp;"_SA_AZ",IF(AND(D70="Mashtura",OR(E70="Manual",E70="Assisted Manual")),A70&amp;"_MH",IF(AND(D70="Mashtura",OR(E70="De-Novo Merge",E70="Assisted Merge")),A70&amp;"_SA_MH",IF(AND(D70="Perry",OR(E70="Manual",E70="Assisted Manual")),A70&amp;"_PB",IF(AND(D70="Perry",OR(E70="De-Novo Merge",E70="Assisted Merge")),A70&amp;"_SA_PB",IF(AND(D70="Gina",OR(E70="Manual",E70="Assisted Manual")),A70&amp;"_GB",IF(AND(D70="Gina",OR(E70="De-Novo Merge",E70="Assisted Merge")),A70&amp;"_SA_GB",IF(AND(D70="Cameron",OR(E70="Manual",E70="Assisted Manual")),A70&amp;"_CA",IF(AND(D70="Cameron",OR(E70="De-Novo Merge",E70="Assisted Merge")),A70&amp;"_SA_CA",IF(AND(D70="Bruno",OR(E70="Manual",E70="Assisted Manual")),A70&amp;"_BD",IF(AND(D70="Bruno",OR(E70="De-Novo Merge",E70="Assisted Merge")),A70&amp;"_SA_BD",IF(AND(D70="Daniel",OR(E70="Manual",E70="Assisted Manual")),A70&amp;"_DR",IF(AND(D70="Daniel",OR(E70="De-Novo Merge",E70="Assisted Merge")),A70&amp;"_SA_DR",IF(AND(D70="Monet",OR(E70="Manual",E70="Assisted Manual")),A70&amp;"_MW",IF(AND(D70="Monet",OR(E70="De-Novo Merge",E70="Assisted Merge")),A70&amp;"_SA_MW",""))))))))))))))))</f>
        <v>2017-09-19_R-035_GB</v>
      </c>
      <c r="G70" s="89">
        <v>43041</v>
      </c>
      <c r="H70" s="89">
        <v>43045</v>
      </c>
      <c r="I70" s="68" t="s">
        <v>2838</v>
      </c>
      <c r="J70" s="118">
        <v>43052</v>
      </c>
      <c r="K70" s="87" t="str">
        <f>IF(AND(NOT(OR(G70="",G70="Ø")),H70=""),"In Progress",IF(AND(NOT(OR(H70="Ø",H70="")),NOT(OR(G70="Ø",G70=""))),"Completed",IF(AND(NOT(A70=""),NOT(OR(D70="",D70="???")),G70=""),"Waiting",IF(D70="???","Waiting",""))))</f>
        <v>Completed</v>
      </c>
      <c r="L70" s="116" t="str">
        <f>IF(AND(NOT(OR(H70="Ø",H70="")),J70="Split"),"In Progress",IF(AND(NOT(OR(H70="Ø",H70="")),J70="Needs to be Split"),"Waiting",IF(AND(K70="Review",K71="Review"),"Review",IF(OR(AND(K70="Review",K71="Incomplete"),AND(K70="Incomplete",K71="Review")),"Review",IF(OR(AND(K70="Untraceable",K71="Review"),AND(K70="Review",K71="Untraceable")),"Review",IF(OR(AND(K70="Review",K71="Completed"),AND(K70="Completed",K71="Review")),"Review",IF(OR(AND(K70="Other",K71="Review"),AND(K70="Review",K71="Other")),"Review",IF(OR(AND(K70="Other",K71="Incomplete"),AND(K70="Incomplete",K71="Other")),"Review",IF(OR(AND(K70="Other",K71="Untraceable"),AND(K70="Untraceable",K71="Other")),"Review",IF(OR(AND(K70="Other",K71="Completed"),AND(K70="Completed",K71="Other")),"Review",IF(AND(K70="Waiting",K71="Waiting"),"Waiting",IF(OR(AND(K70="Review",K71="Waiting"),AND(K70="Waiting",K71="Review")),"Waiting",IF(OR(AND(K70="Other",K71="Waiting"),AND(K70="Waiting",K71="Other")),"Waiting",IF(OR(AND(K70="Incomplete",K71="Waiting"),AND(K70="Waiting",K71="Incomplete")),"Waiting",IF(OR(AND(K70="Completed",K71="Waiting"),AND(K70="Waiting",K71="Completed")),"Waiting",IF(OR(K70="In Progress",K71="In Progress"),"In Progress",IF(OR(AND(K70="Completed",K71="Untraceable"),AND(K70="Untraceable",K71="Completed")),"Review",IF(OR(AND(K70="Completed",K71="Incomplete"),AND(K70="Incomplete",K71="Completed")),"Review",IF(OR(AND(K70="Incomplete",K71="Untraceable"),AND(K70="Untraceable",K71="Incomplete")),"Untraceable",IF(AND(NOT(OR(H70="Ø",H70="")),NOT(OR(H71="Ø",H71="")),J70=""),"In Progress",IF(AND(K70="Untraceable",K71="Untraceable"),"Untraceable",IF(AND(NOT(OR(H70="Ø",H70="")),NOT(OR(H71="Ø",H71="")),NOT(OR(J70="Ø",J70="",J70="Split",J70="Needs to be Split"))),"Completed",IF(AND(K70="Incomplete",K71="Incomplete"),"Incomplete",IF(AND(K70="Other",K71="Other"),"Review",IF(AND(K70="Untraceable",K71=""),"Untraceable","")))))))))))))))))))))))))</f>
        <v>Completed</v>
      </c>
      <c r="M70" s="116" t="s">
        <v>0</v>
      </c>
      <c r="N70" s="4"/>
      <c r="O70" s="121" t="s">
        <v>25</v>
      </c>
      <c r="P70" s="116" t="s">
        <v>2839</v>
      </c>
    </row>
    <row r="71" spans="1:16" x14ac:dyDescent="0.25">
      <c r="A71" s="116"/>
      <c r="B71" s="116"/>
      <c r="C71" s="116"/>
      <c r="D71" s="87" t="s">
        <v>161</v>
      </c>
      <c r="E71" s="87" t="s">
        <v>1512</v>
      </c>
      <c r="F71" s="7" t="str">
        <f>IF(AND(D71="Amina",OR(E71="Manual",E71="Assisted Manual")),A70&amp;"_AZ",IF(AND(D71="Amina",OR(E71="De-Novo Merge",E71="Assisted Merge")),A70&amp;"_SA_AZ",IF(AND(D71="Mashtura",OR(E71="Manual",E71="Assisted Manual")),A70&amp;"_MH",IF(AND(D71="Mashtura",OR(E71="De-Novo Merge",E71="Assisted Merge")),A70&amp;"_SA_MH",IF(AND(D71="Perry",OR(E71="Manual",E71="Assisted Manual")),A70&amp;"_PB",IF(AND(D71="Perry",OR(E71="De-Novo Merge",E71="Assisted Merge")),A70&amp;"_SA_PB",IF(AND(D71="Gina",OR(E71="Manual",E71="Assisted Manual")),A70&amp;"_GB",IF(AND(D71="Gina",OR(E71="De-Novo Merge",E71="Assisted Merge")),A70&amp;"_SA_GB",IF(AND(D71="Cameron",OR(E71="Manual",E71="Assisted Manual")),A70&amp;"_CA",IF(AND(D71="Cameron",OR(E71="De-Novo Merge",E71="Assisted Merge")),A70&amp;"_SA_CA",IF(AND(D71="Bruno",OR(E71="Manual",E71="Assisted Manual")),A70&amp;"_BD",IF(AND(D71="Bruno",OR(E71="De-Novo Merge",E71="Assisted Merge")),A70&amp;"_SA_BD",IF(AND(D71="Daniel",OR(E71="Manual",E71="Assisted Manual")),A70&amp;"_DR",IF(AND(D71="Daniel",OR(E71="De-Novo Merge",E71="Assisted Merge")),A70&amp;"_SA_DR",IF(AND(D71="Monet",OR(E71="Manual",E71="Assisted Manual")),A70&amp;"_MW",IF(AND(D71="Monet",OR(E71="De-Novo Merge",E71="Assisted Merge")),A70&amp;"_SA_MW",""))))))))))))))))</f>
        <v>2017-09-19_R-035_BD</v>
      </c>
      <c r="G71" s="89">
        <v>43047</v>
      </c>
      <c r="H71" s="89">
        <v>43047</v>
      </c>
      <c r="I71" s="68" t="s">
        <v>2789</v>
      </c>
      <c r="J71" s="116"/>
      <c r="K71" s="87" t="str">
        <f>IF(AND(NOT(OR(G71="",G71="Ø")),H71=""),"In Progress",IF(AND(NOT(OR(H71="Ø",H71="")),NOT(OR(G71="Ø",G71=""))),"Completed",IF(AND(NOT(A70=""),NOT(OR(D71="",D71="???")),G71=""),"Waiting",IF(D71="???","Waiting",""))))</f>
        <v>Completed</v>
      </c>
      <c r="L71" s="116"/>
      <c r="M71" s="116"/>
      <c r="N71" s="4"/>
      <c r="O71" s="121"/>
      <c r="P71" s="116"/>
    </row>
    <row r="72" spans="1:16" x14ac:dyDescent="0.25">
      <c r="A72" s="122" t="s">
        <v>2840</v>
      </c>
      <c r="B72" s="131" t="s">
        <v>2841</v>
      </c>
      <c r="C72" s="124"/>
      <c r="D72" s="87" t="s">
        <v>187</v>
      </c>
      <c r="E72" s="87" t="s">
        <v>24</v>
      </c>
      <c r="F72" s="7" t="str">
        <f>IF(AND(D72="Amina",OR(E72="Manual",E72="Assisted Manual")),A72&amp;"_AZ",IF(AND(D72="Amina",OR(E72="De-Novo Merge",E72="Assisted Merge")),A72&amp;"_SA_AZ",IF(AND(D72="Mashtura",OR(E72="Manual",E72="Assisted Manual")),A72&amp;"_MH",IF(AND(D72="Mashtura",OR(E72="De-Novo Merge",E72="Assisted Merge")),A72&amp;"_SA_MH",IF(AND(D72="Perry",OR(E72="Manual",E72="Assisted Manual")),A72&amp;"_PB",IF(AND(D72="Perry",OR(E72="De-Novo Merge",E72="Assisted Merge")),A72&amp;"_SA_PB",IF(AND(D72="Gina",OR(E72="Manual",E72="Assisted Manual")),A72&amp;"_GB",IF(AND(D72="Gina",OR(E72="De-Novo Merge",E72="Assisted Merge")),A72&amp;"_SA_GB",IF(AND(D72="Cameron",OR(E72="Manual",E72="Assisted Manual")),A72&amp;"_CA",IF(AND(D72="Cameron",OR(E72="De-Novo Merge",E72="Assisted Merge")),A72&amp;"_SA_CA",IF(AND(D72="Bruno",OR(E72="Manual",E72="Assisted Manual")),A72&amp;"_BD",IF(AND(D72="Bruno",OR(E72="De-Novo Merge",E72="Assisted Merge")),A72&amp;"_SA_BD",IF(AND(D72="Daniel",OR(E72="Manual",E72="Assisted Manual")),A72&amp;"_DR",IF(AND(D72="Daniel",OR(E72="De-Novo Merge",E72="Assisted Merge")),A72&amp;"_SA_DR",IF(AND(D72="Monet",OR(E72="Manual",E72="Assisted Manual")),A72&amp;"_MW",IF(AND(D72="Monet",OR(E72="De-Novo Merge",E72="Assisted Merge")),A72&amp;"_SA_MW",""))))))))))))))))</f>
        <v>2017-09-19_R-036_MW</v>
      </c>
      <c r="G72" s="89">
        <v>43041</v>
      </c>
      <c r="H72" s="89">
        <v>43042</v>
      </c>
      <c r="I72" s="68" t="s">
        <v>2842</v>
      </c>
      <c r="J72" s="118">
        <v>43052</v>
      </c>
      <c r="K72" s="87" t="str">
        <f>IF(AND(NOT(OR(G72="",G72="Ø")),H72=""),"In Progress",IF(AND(NOT(OR(H72="Ø",H72="")),NOT(OR(G72="Ø",G72=""))),"Completed",IF(AND(NOT(A72=""),NOT(OR(D72="",D72="???")),G72=""),"Waiting",IF(D72="???","Waiting",""))))</f>
        <v>Completed</v>
      </c>
      <c r="L72" s="116" t="str">
        <f>IF(AND(NOT(OR(H72="Ø",H72="")),J72="Split"),"In Progress",IF(AND(NOT(OR(H72="Ø",H72="")),J72="Needs to be Split"),"Waiting",IF(AND(K72="Review",K73="Review"),"Review",IF(OR(AND(K72="Review",K73="Incomplete"),AND(K72="Incomplete",K73="Review")),"Review",IF(OR(AND(K72="Untraceable",K73="Review"),AND(K72="Review",K73="Untraceable")),"Review",IF(OR(AND(K72="Review",K73="Completed"),AND(K72="Completed",K73="Review")),"Review",IF(OR(AND(K72="Other",K73="Review"),AND(K72="Review",K73="Other")),"Review",IF(OR(AND(K72="Other",K73="Incomplete"),AND(K72="Incomplete",K73="Other")),"Review",IF(OR(AND(K72="Other",K73="Untraceable"),AND(K72="Untraceable",K73="Other")),"Review",IF(OR(AND(K72="Other",K73="Completed"),AND(K72="Completed",K73="Other")),"Review",IF(AND(K72="Waiting",K73="Waiting"),"Waiting",IF(OR(AND(K72="Review",K73="Waiting"),AND(K72="Waiting",K73="Review")),"Waiting",IF(OR(AND(K72="Other",K73="Waiting"),AND(K72="Waiting",K73="Other")),"Waiting",IF(OR(AND(K72="Incomplete",K73="Waiting"),AND(K72="Waiting",K73="Incomplete")),"Waiting",IF(OR(AND(K72="Completed",K73="Waiting"),AND(K72="Waiting",K73="Completed")),"Waiting",IF(OR(K72="In Progress",K73="In Progress"),"In Progress",IF(OR(AND(K72="Completed",K73="Untraceable"),AND(K72="Untraceable",K73="Completed")),"Review",IF(OR(AND(K72="Completed",K73="Incomplete"),AND(K72="Incomplete",K73="Completed")),"Review",IF(OR(AND(K72="Incomplete",K73="Untraceable"),AND(K72="Untraceable",K73="Incomplete")),"Untraceable",IF(AND(NOT(OR(H72="Ø",H72="")),NOT(OR(H73="Ø",H73="")),J72=""),"In Progress",IF(AND(K72="Untraceable",K73="Untraceable"),"Untraceable",IF(AND(NOT(OR(H72="Ø",H72="")),NOT(OR(H73="Ø",H73="")),NOT(OR(J72="Ø",J72="",J72="Split",J72="Needs to be Split"))),"Completed",IF(AND(K72="Incomplete",K73="Incomplete"),"Incomplete",IF(AND(K72="Other",K73="Other"),"Review",IF(AND(K72="Untraceable",K73=""),"Untraceable","")))))))))))))))))))))))))</f>
        <v>Completed</v>
      </c>
      <c r="M72" s="116" t="s">
        <v>0</v>
      </c>
      <c r="N72" s="4"/>
      <c r="O72" s="121" t="s">
        <v>25</v>
      </c>
      <c r="P72" s="116" t="s">
        <v>2843</v>
      </c>
    </row>
    <row r="73" spans="1:16" x14ac:dyDescent="0.25">
      <c r="A73" s="116"/>
      <c r="B73" s="132"/>
      <c r="C73" s="125"/>
      <c r="D73" s="87" t="s">
        <v>161</v>
      </c>
      <c r="E73" s="87" t="s">
        <v>1512</v>
      </c>
      <c r="F73" s="7" t="str">
        <f>IF(AND(D73="Amina",OR(E73="Manual",E73="Assisted Manual")),A72&amp;"_AZ",IF(AND(D73="Amina",OR(E73="De-Novo Merge",E73="Assisted Merge")),A72&amp;"_SA_AZ",IF(AND(D73="Mashtura",OR(E73="Manual",E73="Assisted Manual")),A72&amp;"_MH",IF(AND(D73="Mashtura",OR(E73="De-Novo Merge",E73="Assisted Merge")),A72&amp;"_SA_MH",IF(AND(D73="Perry",OR(E73="Manual",E73="Assisted Manual")),A72&amp;"_PB",IF(AND(D73="Perry",OR(E73="De-Novo Merge",E73="Assisted Merge")),A72&amp;"_SA_PB",IF(AND(D73="Gina",OR(E73="Manual",E73="Assisted Manual")),A72&amp;"_GB",IF(AND(D73="Gina",OR(E73="De-Novo Merge",E73="Assisted Merge")),A72&amp;"_SA_GB",IF(AND(D73="Cameron",OR(E73="Manual",E73="Assisted Manual")),A72&amp;"_CA",IF(AND(D73="Cameron",OR(E73="De-Novo Merge",E73="Assisted Merge")),A72&amp;"_SA_CA",IF(AND(D73="Bruno",OR(E73="Manual",E73="Assisted Manual")),A72&amp;"_BD",IF(AND(D73="Bruno",OR(E73="De-Novo Merge",E73="Assisted Merge")),A72&amp;"_SA_BD",IF(AND(D73="Daniel",OR(E73="Manual",E73="Assisted Manual")),A72&amp;"_DR",IF(AND(D73="Daniel",OR(E73="De-Novo Merge",E73="Assisted Merge")),A72&amp;"_SA_DR",IF(AND(D73="Monet",OR(E73="Manual",E73="Assisted Manual")),A72&amp;"_MW",IF(AND(D73="Monet",OR(E73="De-Novo Merge",E73="Assisted Merge")),A72&amp;"_SA_MW",""))))))))))))))))</f>
        <v>2017-09-19_R-036_BD</v>
      </c>
      <c r="G73" s="89">
        <v>43052</v>
      </c>
      <c r="H73" s="89">
        <v>43052</v>
      </c>
      <c r="I73" s="68" t="s">
        <v>2758</v>
      </c>
      <c r="J73" s="116"/>
      <c r="K73" s="87" t="str">
        <f>IF(AND(NOT(OR(G73="",G73="Ø")),H73=""),"In Progress",IF(AND(NOT(OR(H73="Ø",H73="")),NOT(OR(G73="Ø",G73=""))),"Completed",IF(AND(NOT(A72=""),NOT(OR(D73="",D73="???")),G73=""),"Waiting",IF(D73="???","Waiting",""))))</f>
        <v>Completed</v>
      </c>
      <c r="L73" s="116"/>
      <c r="M73" s="116"/>
      <c r="N73" s="4"/>
      <c r="O73" s="121"/>
      <c r="P73" s="116"/>
    </row>
    <row r="74" spans="1:16" x14ac:dyDescent="0.25">
      <c r="A74" s="122" t="s">
        <v>2844</v>
      </c>
      <c r="B74" s="117" t="s">
        <v>2845</v>
      </c>
      <c r="C74" s="117"/>
      <c r="D74" s="87" t="s">
        <v>161</v>
      </c>
      <c r="E74" s="87" t="s">
        <v>24</v>
      </c>
      <c r="F74" s="7" t="str">
        <f>IF(AND(D74="Amina",OR(E74="Manual",E74="Assisted Manual")),A74&amp;"_AZ",IF(AND(D74="Amina",OR(E74="De-Novo Merge",E74="Assisted Merge")),A74&amp;"_SA_AZ",IF(AND(D74="Mashtura",OR(E74="Manual",E74="Assisted Manual")),A74&amp;"_MH",IF(AND(D74="Mashtura",OR(E74="De-Novo Merge",E74="Assisted Merge")),A74&amp;"_SA_MH",IF(AND(D74="Perry",OR(E74="Manual",E74="Assisted Manual")),A74&amp;"_PB",IF(AND(D74="Perry",OR(E74="De-Novo Merge",E74="Assisted Merge")),A74&amp;"_SA_PB",IF(AND(D74="Gina",OR(E74="Manual",E74="Assisted Manual")),A74&amp;"_GB",IF(AND(D74="Gina",OR(E74="De-Novo Merge",E74="Assisted Merge")),A74&amp;"_SA_GB",IF(AND(D74="Cameron",OR(E74="Manual",E74="Assisted Manual")),A74&amp;"_CA",IF(AND(D74="Cameron",OR(E74="De-Novo Merge",E74="Assisted Merge")),A74&amp;"_SA_CA",IF(AND(D74="Bruno",OR(E74="Manual",E74="Assisted Manual")),A74&amp;"_BD",IF(AND(D74="Bruno",OR(E74="De-Novo Merge",E74="Assisted Merge")),A74&amp;"_SA_BD",IF(AND(D74="Daniel",OR(E74="Manual",E74="Assisted Manual")),A74&amp;"_DR",IF(AND(D74="Daniel",OR(E74="De-Novo Merge",E74="Assisted Merge")),A74&amp;"_SA_DR",IF(AND(D74="Monet",OR(E74="Manual",E74="Assisted Manual")),A74&amp;"_MW",IF(AND(D74="Monet",OR(E74="De-Novo Merge",E74="Assisted Merge")),A74&amp;"_SA_MW",""))))))))))))))))</f>
        <v>2017-09-19_R-037_BD</v>
      </c>
      <c r="G74" s="89">
        <v>43041</v>
      </c>
      <c r="H74" s="89">
        <v>43045</v>
      </c>
      <c r="I74" s="68" t="s">
        <v>2846</v>
      </c>
      <c r="J74" s="118">
        <v>43069</v>
      </c>
      <c r="K74" s="87" t="str">
        <f>IF(AND(NOT(OR(G74="",G74="Ø")),H74=""),"In Progress",IF(AND(NOT(OR(H74="Ø",H74="")),NOT(OR(G74="Ø",G74=""))),"Completed",IF(AND(NOT(A74=""),NOT(OR(D74="",D74="???")),G74=""),"Waiting",IF(D74="???","Waiting",""))))</f>
        <v>Completed</v>
      </c>
      <c r="L74" s="116" t="str">
        <f>IF(AND(NOT(OR(H74="Ø",H74="")),J74="Split"),"In Progress",IF(AND(NOT(OR(H74="Ø",H74="")),J74="Needs to be Split"),"Waiting",IF(AND(K74="Review",K75="Review"),"Review",IF(OR(AND(K74="Review",K75="Incomplete"),AND(K74="Incomplete",K75="Review")),"Review",IF(OR(AND(K74="Untraceable",K75="Review"),AND(K74="Review",K75="Untraceable")),"Review",IF(OR(AND(K74="Review",K75="Completed"),AND(K74="Completed",K75="Review")),"Review",IF(OR(AND(K74="Other",K75="Review"),AND(K74="Review",K75="Other")),"Review",IF(OR(AND(K74="Other",K75="Incomplete"),AND(K74="Incomplete",K75="Other")),"Review",IF(OR(AND(K74="Other",K75="Untraceable"),AND(K74="Untraceable",K75="Other")),"Review",IF(OR(AND(K74="Other",K75="Completed"),AND(K74="Completed",K75="Other")),"Review",IF(AND(K74="Waiting",K75="Waiting"),"Waiting",IF(OR(AND(K74="Review",K75="Waiting"),AND(K74="Waiting",K75="Review")),"Waiting",IF(OR(AND(K74="Other",K75="Waiting"),AND(K74="Waiting",K75="Other")),"Waiting",IF(OR(AND(K74="Incomplete",K75="Waiting"),AND(K74="Waiting",K75="Incomplete")),"Waiting",IF(OR(AND(K74="Completed",K75="Waiting"),AND(K74="Waiting",K75="Completed")),"Waiting",IF(OR(K74="In Progress",K75="In Progress"),"In Progress",IF(OR(AND(K74="Completed",K75="Untraceable"),AND(K74="Untraceable",K75="Completed")),"Review",IF(OR(AND(K74="Completed",K75="Incomplete"),AND(K74="Incomplete",K75="Completed")),"Review",IF(OR(AND(K74="Incomplete",K75="Untraceable"),AND(K74="Untraceable",K75="Incomplete")),"Untraceable",IF(AND(NOT(OR(H74="Ø",H74="")),NOT(OR(H75="Ø",H75="")),J74=""),"In Progress",IF(AND(K74="Untraceable",K75="Untraceable"),"Untraceable",IF(AND(NOT(OR(H74="Ø",H74="")),NOT(OR(H75="Ø",H75="")),NOT(OR(J74="Ø",J74="",J74="Split",J74="Needs to be Split"))),"Completed",IF(AND(K74="Incomplete",K75="Incomplete"),"Incomplete",IF(AND(K74="Other",K75="Other"),"Review",IF(AND(K74="Untraceable",K75=""),"Untraceable","")))))))))))))))))))))))))</f>
        <v>Completed</v>
      </c>
      <c r="M74" s="116" t="s">
        <v>0</v>
      </c>
      <c r="N74" s="4" t="s">
        <v>2847</v>
      </c>
      <c r="O74" s="121" t="s">
        <v>25</v>
      </c>
      <c r="P74" s="116" t="s">
        <v>2848</v>
      </c>
    </row>
    <row r="75" spans="1:16" x14ac:dyDescent="0.25">
      <c r="A75" s="116"/>
      <c r="B75" s="116"/>
      <c r="C75" s="116"/>
      <c r="D75" s="87" t="s">
        <v>23</v>
      </c>
      <c r="E75" s="87" t="s">
        <v>1512</v>
      </c>
      <c r="F75" s="7" t="str">
        <f>IF(AND(D75="Amina",OR(E75="Manual",E75="Assisted Manual")),A74&amp;"_AZ",IF(AND(D75="Amina",OR(E75="De-Novo Merge",E75="Assisted Merge")),A74&amp;"_SA_AZ",IF(AND(D75="Mashtura",OR(E75="Manual",E75="Assisted Manual")),A74&amp;"_MH",IF(AND(D75="Mashtura",OR(E75="De-Novo Merge",E75="Assisted Merge")),A74&amp;"_SA_MH",IF(AND(D75="Perry",OR(E75="Manual",E75="Assisted Manual")),A74&amp;"_PB",IF(AND(D75="Perry",OR(E75="De-Novo Merge",E75="Assisted Merge")),A74&amp;"_SA_PB",IF(AND(D75="Gina",OR(E75="Manual",E75="Assisted Manual")),A74&amp;"_GB",IF(AND(D75="Gina",OR(E75="De-Novo Merge",E75="Assisted Merge")),A74&amp;"_SA_GB",IF(AND(D75="Cameron",OR(E75="Manual",E75="Assisted Manual")),A74&amp;"_CA",IF(AND(D75="Cameron",OR(E75="De-Novo Merge",E75="Assisted Merge")),A74&amp;"_SA_CA",IF(AND(D75="Bruno",OR(E75="Manual",E75="Assisted Manual")),A74&amp;"_BD",IF(AND(D75="Bruno",OR(E75="De-Novo Merge",E75="Assisted Merge")),A74&amp;"_SA_BD",IF(AND(D75="Daniel",OR(E75="Manual",E75="Assisted Manual")),A74&amp;"_DR",IF(AND(D75="Daniel",OR(E75="De-Novo Merge",E75="Assisted Merge")),A74&amp;"_SA_DR",IF(AND(D75="Monet",OR(E75="Manual",E75="Assisted Manual")),A74&amp;"_MW",IF(AND(D75="Monet",OR(E75="De-Novo Merge",E75="Assisted Merge")),A74&amp;"_SA_MW",""))))))))))))))))</f>
        <v>2017-09-19_R-037_CA</v>
      </c>
      <c r="G75" s="89">
        <v>43046</v>
      </c>
      <c r="H75" s="89">
        <v>43048</v>
      </c>
      <c r="I75" s="68" t="s">
        <v>2685</v>
      </c>
      <c r="J75" s="116"/>
      <c r="K75" s="87" t="str">
        <f>IF(AND(NOT(OR(G75="",G75="Ø")),H75=""),"In Progress",IF(AND(NOT(OR(H75="Ø",H75="")),NOT(OR(G75="Ø",G75=""))),"Completed",IF(AND(NOT(A74=""),NOT(OR(D75="",D75="???")),G75=""),"Waiting",IF(D75="???","Waiting",""))))</f>
        <v>Completed</v>
      </c>
      <c r="L75" s="116"/>
      <c r="M75" s="116"/>
      <c r="N75" s="4"/>
      <c r="O75" s="121"/>
      <c r="P75" s="116"/>
    </row>
    <row r="76" spans="1:16" x14ac:dyDescent="0.25">
      <c r="A76" s="122" t="s">
        <v>2849</v>
      </c>
      <c r="B76" s="117" t="s">
        <v>2850</v>
      </c>
      <c r="C76" s="116"/>
      <c r="D76" s="87" t="s">
        <v>187</v>
      </c>
      <c r="E76" s="87" t="s">
        <v>24</v>
      </c>
      <c r="F76" s="7" t="str">
        <f>IF(AND(D76="Amina",OR(E76="Manual",E76="Assisted Manual")),A76&amp;"_AZ",IF(AND(D76="Amina",OR(E76="De-Novo Merge",E76="Assisted Merge")),A76&amp;"_SA_AZ",IF(AND(D76="Mashtura",OR(E76="Manual",E76="Assisted Manual")),A76&amp;"_MH",IF(AND(D76="Mashtura",OR(E76="De-Novo Merge",E76="Assisted Merge")),A76&amp;"_SA_MH",IF(AND(D76="Perry",OR(E76="Manual",E76="Assisted Manual")),A76&amp;"_PB",IF(AND(D76="Perry",OR(E76="De-Novo Merge",E76="Assisted Merge")),A76&amp;"_SA_PB",IF(AND(D76="Gina",OR(E76="Manual",E76="Assisted Manual")),A76&amp;"_GB",IF(AND(D76="Gina",OR(E76="De-Novo Merge",E76="Assisted Merge")),A76&amp;"_SA_GB",IF(AND(D76="Cameron",OR(E76="Manual",E76="Assisted Manual")),A76&amp;"_CA",IF(AND(D76="Cameron",OR(E76="De-Novo Merge",E76="Assisted Merge")),A76&amp;"_SA_CA",IF(AND(D76="Bruno",OR(E76="Manual",E76="Assisted Manual")),A76&amp;"_BD",IF(AND(D76="Bruno",OR(E76="De-Novo Merge",E76="Assisted Merge")),A76&amp;"_SA_BD",IF(AND(D76="Daniel",OR(E76="Manual",E76="Assisted Manual")),A76&amp;"_DR",IF(AND(D76="Daniel",OR(E76="De-Novo Merge",E76="Assisted Merge")),A76&amp;"_SA_DR",IF(AND(D76="Monet",OR(E76="Manual",E76="Assisted Manual")),A76&amp;"_MW",IF(AND(D76="Monet",OR(E76="De-Novo Merge",E76="Assisted Merge")),A76&amp;"_SA_MW",""))))))))))))))))</f>
        <v>2017-09-19_R-038_MW</v>
      </c>
      <c r="G76" s="89">
        <v>43042</v>
      </c>
      <c r="H76" s="89">
        <v>43046</v>
      </c>
      <c r="I76" s="68" t="s">
        <v>2758</v>
      </c>
      <c r="J76" s="118">
        <v>43068</v>
      </c>
      <c r="K76" s="87" t="str">
        <f>IF(AND(NOT(OR(G76="",G76="Ø")),H76=""),"In Progress",IF(AND(NOT(OR(H76="Ø",H76="")),NOT(OR(G76="Ø",G76=""))),"Completed",IF(AND(NOT(A76=""),NOT(OR(D76="",D76="???")),G76=""),"Waiting",IF(D76="???","Waiting",""))))</f>
        <v>Completed</v>
      </c>
      <c r="L76" s="116" t="str">
        <f>IF(AND(NOT(OR(H76="Ø",H76="")),J76="Split"),"In Progress",IF(AND(NOT(OR(H76="Ø",H76="")),J76="Needs to be Split"),"Waiting",IF(AND(K76="Review",K77="Review"),"Review",IF(OR(AND(K76="Review",K77="Incomplete"),AND(K76="Incomplete",K77="Review")),"Review",IF(OR(AND(K76="Untraceable",K77="Review"),AND(K76="Review",K77="Untraceable")),"Review",IF(OR(AND(K76="Review",K77="Completed"),AND(K76="Completed",K77="Review")),"Review",IF(OR(AND(K76="Other",K77="Review"),AND(K76="Review",K77="Other")),"Review",IF(OR(AND(K76="Other",K77="Incomplete"),AND(K76="Incomplete",K77="Other")),"Review",IF(OR(AND(K76="Other",K77="Untraceable"),AND(K76="Untraceable",K77="Other")),"Review",IF(OR(AND(K76="Other",K77="Completed"),AND(K76="Completed",K77="Other")),"Review",IF(AND(K76="Waiting",K77="Waiting"),"Waiting",IF(OR(AND(K76="Review",K77="Waiting"),AND(K76="Waiting",K77="Review")),"Waiting",IF(OR(AND(K76="Other",K77="Waiting"),AND(K76="Waiting",K77="Other")),"Waiting",IF(OR(AND(K76="Incomplete",K77="Waiting"),AND(K76="Waiting",K77="Incomplete")),"Waiting",IF(OR(AND(K76="Completed",K77="Waiting"),AND(K76="Waiting",K77="Completed")),"Waiting",IF(OR(K76="In Progress",K77="In Progress"),"In Progress",IF(OR(AND(K76="Completed",K77="Untraceable"),AND(K76="Untraceable",K77="Completed")),"Review",IF(OR(AND(K76="Completed",K77="Incomplete"),AND(K76="Incomplete",K77="Completed")),"Review",IF(OR(AND(K76="Incomplete",K77="Untraceable"),AND(K76="Untraceable",K77="Incomplete")),"Untraceable",IF(AND(NOT(OR(H76="Ø",H76="")),NOT(OR(H77="Ø",H77="")),J76=""),"In Progress",IF(AND(K76="Untraceable",K77="Untraceable"),"Untraceable",IF(AND(NOT(OR(H76="Ø",H76="")),NOT(OR(H77="Ø",H77="")),NOT(OR(J76="Ø",J76="",J76="Split",J76="Needs to be Split"))),"Completed",IF(AND(K76="Incomplete",K77="Incomplete"),"Incomplete",IF(AND(K76="Other",K77="Other"),"Review",IF(AND(K76="Untraceable",K77=""),"Untraceable","")))))))))))))))))))))))))</f>
        <v>Completed</v>
      </c>
      <c r="M76" s="116" t="s">
        <v>0</v>
      </c>
      <c r="N76" s="4"/>
      <c r="O76" s="121" t="s">
        <v>25</v>
      </c>
      <c r="P76" s="116" t="s">
        <v>2851</v>
      </c>
    </row>
    <row r="77" spans="1:16" x14ac:dyDescent="0.25">
      <c r="A77" s="116"/>
      <c r="B77" s="116"/>
      <c r="C77" s="116"/>
      <c r="D77" s="87" t="s">
        <v>2404</v>
      </c>
      <c r="E77" s="87" t="s">
        <v>1512</v>
      </c>
      <c r="F77" s="7" t="str">
        <f>IF(AND(D77="Amina",OR(E77="Manual",E77="Assisted Manual")),A76&amp;"_AZ",IF(AND(D77="Amina",OR(E77="De-Novo Merge",E77="Assisted Merge")),A76&amp;"_SA_AZ",IF(AND(D77="Mashtura",OR(E77="Manual",E77="Assisted Manual")),A76&amp;"_MH",IF(AND(D77="Mashtura",OR(E77="De-Novo Merge",E77="Assisted Merge")),A76&amp;"_SA_MH",IF(AND(D77="Perry",OR(E77="Manual",E77="Assisted Manual")),A76&amp;"_PB",IF(AND(D77="Perry",OR(E77="De-Novo Merge",E77="Assisted Merge")),A76&amp;"_SA_PB",IF(AND(D77="Gina",OR(E77="Manual",E77="Assisted Manual")),A76&amp;"_GB",IF(AND(D77="Gina",OR(E77="De-Novo Merge",E77="Assisted Merge")),A76&amp;"_SA_GB",IF(AND(D77="Cameron",OR(E77="Manual",E77="Assisted Manual")),A76&amp;"_CA",IF(AND(D77="Cameron",OR(E77="De-Novo Merge",E77="Assisted Merge")),A76&amp;"_SA_CA",IF(AND(D77="Bruno",OR(E77="Manual",E77="Assisted Manual")),A76&amp;"_BD",IF(AND(D77="Bruno",OR(E77="De-Novo Merge",E77="Assisted Merge")),A76&amp;"_SA_BD",IF(AND(D77="Daniel",OR(E77="Manual",E77="Assisted Manual")),A76&amp;"_DR",IF(AND(D77="Daniel",OR(E77="De-Novo Merge",E77="Assisted Merge")),A76&amp;"_SA_DR",IF(AND(D77="Monet",OR(E77="Manual",E77="Assisted Manual")),A76&amp;"_MW",IF(AND(D77="Monet",OR(E77="De-Novo Merge",E77="Assisted Merge")),A76&amp;"_SA_MW",""))))))))))))))))</f>
        <v>2017-09-19_R-038_MH</v>
      </c>
      <c r="G77" s="89">
        <v>43049</v>
      </c>
      <c r="H77" s="89">
        <v>43052</v>
      </c>
      <c r="I77" s="68" t="str">
        <f>IF(H77="Ø","Ø",IF(NOT(OR(H77="Ø",H77="")),"Enter Tracing Time",""))</f>
        <v>Enter Tracing Time</v>
      </c>
      <c r="J77" s="116"/>
      <c r="K77" s="87" t="str">
        <f>IF(AND(NOT(OR(G77="",G77="Ø")),H77=""),"In Progress",IF(AND(NOT(OR(H77="Ø",H77="")),NOT(OR(G77="Ø",G77=""))),"Completed",IF(AND(NOT(A76=""),NOT(OR(D77="",D77="???")),G77=""),"Waiting",IF(D77="???","Waiting",""))))</f>
        <v>Completed</v>
      </c>
      <c r="L77" s="116"/>
      <c r="M77" s="116"/>
      <c r="N77" s="4"/>
      <c r="O77" s="121"/>
      <c r="P77" s="116"/>
    </row>
    <row r="78" spans="1:16" x14ac:dyDescent="0.25">
      <c r="A78" s="122" t="s">
        <v>2852</v>
      </c>
      <c r="B78" s="117" t="s">
        <v>2853</v>
      </c>
      <c r="C78" s="116" t="s">
        <v>465</v>
      </c>
      <c r="D78" s="87" t="s">
        <v>27</v>
      </c>
      <c r="E78" s="87" t="s">
        <v>24</v>
      </c>
      <c r="F78" s="7" t="str">
        <f>IF(AND(D78="Amina",OR(E78="Manual",E78="Assisted Manual")),A78&amp;"_AZ",IF(AND(D78="Amina",OR(E78="De-Novo Merge",E78="Assisted Merge")),A78&amp;"_SA_AZ",IF(AND(D78="Mashtura",OR(E78="Manual",E78="Assisted Manual")),A78&amp;"_MH",IF(AND(D78="Mashtura",OR(E78="De-Novo Merge",E78="Assisted Merge")),A78&amp;"_SA_MH",IF(AND(D78="Perry",OR(E78="Manual",E78="Assisted Manual")),A78&amp;"_PB",IF(AND(D78="Perry",OR(E78="De-Novo Merge",E78="Assisted Merge")),A78&amp;"_SA_PB",IF(AND(D78="Gina",OR(E78="Manual",E78="Assisted Manual")),A78&amp;"_GB",IF(AND(D78="Gina",OR(E78="De-Novo Merge",E78="Assisted Merge")),A78&amp;"_SA_GB",IF(AND(D78="Cameron",OR(E78="Manual",E78="Assisted Manual")),A78&amp;"_CA",IF(AND(D78="Cameron",OR(E78="De-Novo Merge",E78="Assisted Merge")),A78&amp;"_SA_CA",IF(AND(D78="Bruno",OR(E78="Manual",E78="Assisted Manual")),A78&amp;"_BD",IF(AND(D78="Bruno",OR(E78="De-Novo Merge",E78="Assisted Merge")),A78&amp;"_SA_BD",IF(AND(D78="Daniel",OR(E78="Manual",E78="Assisted Manual")),A78&amp;"_DR",IF(AND(D78="Daniel",OR(E78="De-Novo Merge",E78="Assisted Merge")),A78&amp;"_SA_DR",IF(AND(D78="Monet",OR(E78="Manual",E78="Assisted Manual")),A78&amp;"_MW",IF(AND(D78="Monet",OR(E78="De-Novo Merge",E78="Assisted Merge")),A78&amp;"_SA_MW",""))))))))))))))))</f>
        <v>2017-09-19_R-039_GB</v>
      </c>
      <c r="G78" s="89">
        <v>43045</v>
      </c>
      <c r="H78" s="89">
        <v>43047</v>
      </c>
      <c r="I78" s="68" t="s">
        <v>2842</v>
      </c>
      <c r="J78" s="118">
        <v>43054</v>
      </c>
      <c r="K78" s="87" t="str">
        <f>IF(AND(NOT(OR(G78="",G78="Ø")),H78=""),"In Progress",IF(AND(NOT(OR(H78="Ø",H78="")),NOT(OR(G78="Ø",G78=""))),"Completed",IF(AND(NOT(A78=""),NOT(OR(D78="",D78="???")),G78=""),"Waiting",IF(D78="???","Waiting",""))))</f>
        <v>Completed</v>
      </c>
      <c r="L78" s="116" t="str">
        <f>IF(AND(NOT(OR(H78="Ø",H78="")),J78="Split"),"In Progress",IF(AND(NOT(OR(H78="Ø",H78="")),J78="Needs to be Split"),"Waiting",IF(AND(K78="Review",K79="Review"),"Review",IF(OR(AND(K78="Review",K79="Incomplete"),AND(K78="Incomplete",K79="Review")),"Review",IF(OR(AND(K78="Untraceable",K79="Review"),AND(K78="Review",K79="Untraceable")),"Review",IF(OR(AND(K78="Review",K79="Completed"),AND(K78="Completed",K79="Review")),"Review",IF(OR(AND(K78="Other",K79="Review"),AND(K78="Review",K79="Other")),"Review",IF(OR(AND(K78="Other",K79="Incomplete"),AND(K78="Incomplete",K79="Other")),"Review",IF(OR(AND(K78="Other",K79="Untraceable"),AND(K78="Untraceable",K79="Other")),"Review",IF(OR(AND(K78="Other",K79="Completed"),AND(K78="Completed",K79="Other")),"Review",IF(AND(K78="Waiting",K79="Waiting"),"Waiting",IF(OR(AND(K78="Review",K79="Waiting"),AND(K78="Waiting",K79="Review")),"Waiting",IF(OR(AND(K78="Other",K79="Waiting"),AND(K78="Waiting",K79="Other")),"Waiting",IF(OR(AND(K78="Incomplete",K79="Waiting"),AND(K78="Waiting",K79="Incomplete")),"Waiting",IF(OR(AND(K78="Completed",K79="Waiting"),AND(K78="Waiting",K79="Completed")),"Waiting",IF(OR(K78="In Progress",K79="In Progress"),"In Progress",IF(OR(AND(K78="Completed",K79="Untraceable"),AND(K78="Untraceable",K79="Completed")),"Review",IF(OR(AND(K78="Completed",K79="Incomplete"),AND(K78="Incomplete",K79="Completed")),"Review",IF(OR(AND(K78="Incomplete",K79="Untraceable"),AND(K78="Untraceable",K79="Incomplete")),"Untraceable",IF(AND(NOT(OR(H78="Ø",H78="")),NOT(OR(H79="Ø",H79="")),J78=""),"In Progress",IF(AND(K78="Untraceable",K79="Untraceable"),"Untraceable",IF(AND(NOT(OR(H78="Ø",H78="")),NOT(OR(H79="Ø",H79="")),NOT(OR(J78="Ø",J78="",J78="Split",J78="Needs to be Split"))),"Completed",IF(AND(K78="Incomplete",K79="Incomplete"),"Incomplete",IF(AND(K78="Other",K79="Other"),"Review",IF(AND(K78="Untraceable",K79=""),"Untraceable","")))))))))))))))))))))))))</f>
        <v>Completed</v>
      </c>
      <c r="M78" s="116" t="s">
        <v>0</v>
      </c>
      <c r="N78" s="6"/>
      <c r="O78" s="121" t="s">
        <v>25</v>
      </c>
      <c r="P78" s="116" t="s">
        <v>2854</v>
      </c>
    </row>
    <row r="79" spans="1:16" x14ac:dyDescent="0.25">
      <c r="A79" s="116"/>
      <c r="B79" s="116"/>
      <c r="C79" s="116"/>
      <c r="D79" s="87" t="s">
        <v>32</v>
      </c>
      <c r="E79" s="87" t="s">
        <v>1512</v>
      </c>
      <c r="F79" s="7" t="str">
        <f>IF(AND(D79="Amina",OR(E79="Manual",E79="Assisted Manual")),A78&amp;"_AZ",IF(AND(D79="Amina",OR(E79="De-Novo Merge",E79="Assisted Merge")),A78&amp;"_SA_AZ",IF(AND(D79="Mashtura",OR(E79="Manual",E79="Assisted Manual")),A78&amp;"_MH",IF(AND(D79="Mashtura",OR(E79="De-Novo Merge",E79="Assisted Merge")),A78&amp;"_SA_MH",IF(AND(D79="Perry",OR(E79="Manual",E79="Assisted Manual")),A78&amp;"_PB",IF(AND(D79="Perry",OR(E79="De-Novo Merge",E79="Assisted Merge")),A78&amp;"_SA_PB",IF(AND(D79="Gina",OR(E79="Manual",E79="Assisted Manual")),A78&amp;"_GB",IF(AND(D79="Gina",OR(E79="De-Novo Merge",E79="Assisted Merge")),A78&amp;"_SA_GB",IF(AND(D79="Cameron",OR(E79="Manual",E79="Assisted Manual")),A78&amp;"_CA",IF(AND(D79="Cameron",OR(E79="De-Novo Merge",E79="Assisted Merge")),A78&amp;"_SA_CA",IF(AND(D79="Bruno",OR(E79="Manual",E79="Assisted Manual")),A78&amp;"_BD",IF(AND(D79="Bruno",OR(E79="De-Novo Merge",E79="Assisted Merge")),A78&amp;"_SA_BD",IF(AND(D79="Daniel",OR(E79="Manual",E79="Assisted Manual")),A78&amp;"_DR",IF(AND(D79="Daniel",OR(E79="De-Novo Merge",E79="Assisted Merge")),A78&amp;"_SA_DR",IF(AND(D79="Monet",OR(E79="Manual",E79="Assisted Manual")),A78&amp;"_MW",IF(AND(D79="Monet",OR(E79="De-Novo Merge",E79="Assisted Merge")),A78&amp;"_SA_MW",""))))))))))))))))</f>
        <v>2017-09-19_R-039_AZ</v>
      </c>
      <c r="G79" s="89">
        <v>43049</v>
      </c>
      <c r="H79" s="89">
        <v>43053</v>
      </c>
      <c r="I79" s="68" t="str">
        <f>IF(H79="Ø","Ø",IF(NOT(OR(H79="Ø",H79="")),"Enter Tracing Time",""))</f>
        <v>Enter Tracing Time</v>
      </c>
      <c r="J79" s="116"/>
      <c r="K79" s="87" t="str">
        <f>IF(AND(NOT(OR(G79="",G79="Ø")),H79=""),"In Progress",IF(AND(NOT(OR(H79="Ø",H79="")),NOT(OR(G79="Ø",G79=""))),"Completed",IF(AND(NOT(A78=""),NOT(OR(D79="",D79="???")),G79=""),"Waiting",IF(D79="???","Waiting",""))))</f>
        <v>Completed</v>
      </c>
      <c r="L79" s="116"/>
      <c r="M79" s="116"/>
      <c r="N79" s="6"/>
      <c r="O79" s="121"/>
      <c r="P79" s="116"/>
    </row>
    <row r="80" spans="1:16" x14ac:dyDescent="0.25">
      <c r="A80" s="122" t="s">
        <v>2855</v>
      </c>
      <c r="B80" s="117" t="s">
        <v>2856</v>
      </c>
      <c r="C80" s="116"/>
      <c r="D80" s="87" t="s">
        <v>187</v>
      </c>
      <c r="E80" s="87" t="s">
        <v>24</v>
      </c>
      <c r="F80" s="7" t="str">
        <f>IF(AND(D80="Amina",OR(E80="Manual",E80="Assisted Manual")),A80&amp;"_AZ",IF(AND(D80="Amina",OR(E80="De-Novo Merge",E80="Assisted Merge")),A80&amp;"_SA_AZ",IF(AND(D80="Mashtura",OR(E80="Manual",E80="Assisted Manual")),A80&amp;"_MH",IF(AND(D80="Mashtura",OR(E80="De-Novo Merge",E80="Assisted Merge")),A80&amp;"_SA_MH",IF(AND(D80="Perry",OR(E80="Manual",E80="Assisted Manual")),A80&amp;"_PB",IF(AND(D80="Perry",OR(E80="De-Novo Merge",E80="Assisted Merge")),A80&amp;"_SA_PB",IF(AND(D80="Gina",OR(E80="Manual",E80="Assisted Manual")),A80&amp;"_GB",IF(AND(D80="Gina",OR(E80="De-Novo Merge",E80="Assisted Merge")),A80&amp;"_SA_GB",IF(AND(D80="Cameron",OR(E80="Manual",E80="Assisted Manual")),A80&amp;"_CA",IF(AND(D80="Cameron",OR(E80="De-Novo Merge",E80="Assisted Merge")),A80&amp;"_SA_CA",IF(AND(D80="Bruno",OR(E80="Manual",E80="Assisted Manual")),A80&amp;"_BD",IF(AND(D80="Bruno",OR(E80="De-Novo Merge",E80="Assisted Merge")),A80&amp;"_SA_BD",IF(AND(D80="Daniel",OR(E80="Manual",E80="Assisted Manual")),A80&amp;"_DR",IF(AND(D80="Daniel",OR(E80="De-Novo Merge",E80="Assisted Merge")),A80&amp;"_SA_DR",IF(AND(D80="Monet",OR(E80="Manual",E80="Assisted Manual")),A80&amp;"_MW",IF(AND(D80="Monet",OR(E80="De-Novo Merge",E80="Assisted Merge")),A80&amp;"_SA_MW",""))))))))))))))))</f>
        <v>2017-09-19_R-040_MW</v>
      </c>
      <c r="G80" s="89">
        <v>43048</v>
      </c>
      <c r="H80" s="89">
        <v>43048</v>
      </c>
      <c r="I80" s="68" t="s">
        <v>2789</v>
      </c>
      <c r="J80" s="118">
        <v>43069</v>
      </c>
      <c r="K80" s="87" t="s">
        <v>0</v>
      </c>
      <c r="L80" s="116" t="s">
        <v>0</v>
      </c>
      <c r="M80" s="116" t="s">
        <v>0</v>
      </c>
      <c r="N80" s="4"/>
      <c r="O80" s="121" t="s">
        <v>25</v>
      </c>
      <c r="P80" s="116" t="s">
        <v>2857</v>
      </c>
    </row>
    <row r="81" spans="1:16" x14ac:dyDescent="0.25">
      <c r="A81" s="116"/>
      <c r="B81" s="116"/>
      <c r="C81" s="116"/>
      <c r="D81" t="s">
        <v>2858</v>
      </c>
      <c r="E81" s="87" t="s">
        <v>1512</v>
      </c>
      <c r="F81" s="7" t="s">
        <v>2859</v>
      </c>
      <c r="G81" s="89">
        <v>43053</v>
      </c>
      <c r="H81" s="89">
        <v>43055</v>
      </c>
      <c r="I81" s="68" t="str">
        <f>IF(H81="Ø","Ø",IF(NOT(OR(H81="Ø",H81="")),"Enter Tracing Time",""))</f>
        <v>Enter Tracing Time</v>
      </c>
      <c r="J81" s="116"/>
      <c r="K81" s="87" t="str">
        <f>IF(AND(NOT(OR(G81="",G81="Ø")),H81=""),"In Progress",IF(AND(NOT(OR(H81="Ø",H81="")),NOT(OR(G81="Ø",G81=""))),"Completed",IF(AND(NOT(A80=""),NOT(OR(E81="",E81="???")),G81=""),"Waiting",IF(E81="???","Waiting",""))))</f>
        <v>Completed</v>
      </c>
      <c r="L81" s="116"/>
      <c r="M81" s="116"/>
      <c r="N81" s="4"/>
      <c r="O81" s="121"/>
      <c r="P81" s="116"/>
    </row>
    <row r="82" spans="1:16" x14ac:dyDescent="0.25">
      <c r="A82" s="122" t="s">
        <v>2860</v>
      </c>
      <c r="B82" s="117" t="s">
        <v>2861</v>
      </c>
      <c r="C82" s="116"/>
      <c r="D82" s="87" t="s">
        <v>32</v>
      </c>
      <c r="E82" s="87" t="s">
        <v>24</v>
      </c>
      <c r="F82" s="7" t="str">
        <f>IF(AND(D82="Amina",OR(E82="Manual",E82="Assisted Manual")),A82&amp;"_AZ",IF(AND(D82="Amina",OR(E82="De-Novo Merge",E82="Assisted Merge")),A82&amp;"_SA_AZ",IF(AND(D82="Mashtura",OR(E82="Manual",E82="Assisted Manual")),A82&amp;"_MH",IF(AND(D82="Mashtura",OR(E82="De-Novo Merge",E82="Assisted Merge")),A82&amp;"_SA_MH",IF(AND(D82="Perry",OR(E82="Manual",E82="Assisted Manual")),A82&amp;"_PB",IF(AND(D82="Perry",OR(E82="De-Novo Merge",E82="Assisted Merge")),A82&amp;"_SA_PB",IF(AND(D82="Gina",OR(E82="Manual",E82="Assisted Manual")),A82&amp;"_GB",IF(AND(D82="Gina",OR(E82="De-Novo Merge",E82="Assisted Merge")),A82&amp;"_SA_GB",IF(AND(D82="Cameron",OR(E82="Manual",E82="Assisted Manual")),A82&amp;"_CA",IF(AND(D82="Cameron",OR(E82="De-Novo Merge",E82="Assisted Merge")),A82&amp;"_SA_CA",IF(AND(D82="Bruno",OR(E82="Manual",E82="Assisted Manual")),A82&amp;"_BD",IF(AND(D82="Bruno",OR(E82="De-Novo Merge",E82="Assisted Merge")),A82&amp;"_SA_BD",IF(AND(D82="Daniel",OR(E82="Manual",E82="Assisted Manual")),A82&amp;"_DR",IF(AND(D82="Daniel",OR(E82="De-Novo Merge",E82="Assisted Merge")),A82&amp;"_SA_DR",IF(AND(D82="Monet",OR(E82="Manual",E82="Assisted Manual")),A82&amp;"_MW",IF(AND(D82="Monet",OR(E82="De-Novo Merge",E82="Assisted Merge")),A82&amp;"_SA_MW",""))))))))))))))))</f>
        <v>2017-09-19_R-041_AZ</v>
      </c>
      <c r="G82" s="89">
        <v>43048</v>
      </c>
      <c r="H82" s="89" t="s">
        <v>51</v>
      </c>
      <c r="I82" s="68" t="str">
        <f>IF(H82="Ø","Ø",IF(NOT(OR(H82="Ø",H82="")),"Enter Tracing Time",""))</f>
        <v>Ø</v>
      </c>
      <c r="J82" s="116" t="str">
        <f>IF(AND(NOT(OR(H82="",H82="Ø")),NOT(OR(H83="",H83="Ø"))),"Needs to be Split","")</f>
        <v/>
      </c>
      <c r="K82" s="87" t="s">
        <v>2</v>
      </c>
      <c r="L82" s="116" t="s">
        <v>2</v>
      </c>
      <c r="M82" s="116" t="str">
        <f>IF(OR(L82="Untraceable",L82="Incomplete"),"Ignore",IF(OR(L82="Incomplete",L82="Completed"),"Waiting",IF(OR(L82="Waiting",L82="In Progress",L82="Review",L82="Other"),"HOLD","")))</f>
        <v>Ignore</v>
      </c>
      <c r="N82" s="4" t="s">
        <v>2862</v>
      </c>
      <c r="O82" s="121" t="str">
        <f>IF(OR(L82="Untraceable",L82="Incomplete"),"No",IF(L82="Completed","In Progress",""))</f>
        <v>No</v>
      </c>
      <c r="P82" s="116"/>
    </row>
    <row r="83" spans="1:16" x14ac:dyDescent="0.25">
      <c r="A83" s="116"/>
      <c r="B83" s="116"/>
      <c r="C83" s="116"/>
      <c r="D83" s="87" t="str">
        <f>IF(AND(NOT(A82=""),NOT(K82="Untraceable")),"???","")</f>
        <v>???</v>
      </c>
      <c r="E83" s="87"/>
      <c r="F83" s="7" t="str">
        <f>IF(AND(D83="Amina",OR(E83="Manual",E83="Assisted Manual")),A82&amp;"_AZ",IF(AND(D83="Amina",OR(E83="De-Novo Merge",E83="Assisted Merge")),A82&amp;"_SA_AZ",IF(AND(D83="Mashtura",OR(E83="Manual",E83="Assisted Manual")),A82&amp;"_MH",IF(AND(D83="Mashtura",OR(E83="De-Novo Merge",E83="Assisted Merge")),A82&amp;"_SA_MH",IF(AND(D83="Perry",OR(E83="Manual",E83="Assisted Manual")),A82&amp;"_PB",IF(AND(D83="Perry",OR(E83="De-Novo Merge",E83="Assisted Merge")),A82&amp;"_SA_PB",IF(AND(D83="Gina",OR(E83="Manual",E83="Assisted Manual")),A82&amp;"_GB",IF(AND(D83="Gina",OR(E83="De-Novo Merge",E83="Assisted Merge")),A82&amp;"_SA_GB",IF(AND(D83="Cameron",OR(E83="Manual",E83="Assisted Manual")),A82&amp;"_CA",IF(AND(D83="Cameron",OR(E83="De-Novo Merge",E83="Assisted Merge")),A82&amp;"_SA_CA",IF(AND(D83="Bruno",OR(E83="Manual",E83="Assisted Manual")),A82&amp;"_BD",IF(AND(D83="Bruno",OR(E83="De-Novo Merge",E83="Assisted Merge")),A82&amp;"_SA_BD",IF(AND(D83="Daniel",OR(E83="Manual",E83="Assisted Manual")),A82&amp;"_DR",IF(AND(D83="Daniel",OR(E83="De-Novo Merge",E83="Assisted Merge")),A82&amp;"_SA_DR",IF(AND(D83="Monet",OR(E83="Manual",E83="Assisted Manual")),A82&amp;"_MW",IF(AND(D83="Monet",OR(E83="De-Novo Merge",E83="Assisted Merge")),A82&amp;"_SA_MW",""))))))))))))))))</f>
        <v/>
      </c>
      <c r="G83" s="89"/>
      <c r="H83" s="89"/>
      <c r="I83" s="68" t="str">
        <f>IF(H83="Ø","Ø",IF(NOT(OR(H83="Ø",H83="")),"Enter Tracing Time",""))</f>
        <v/>
      </c>
      <c r="J83" s="116"/>
      <c r="K83" s="87"/>
      <c r="L83" s="116"/>
      <c r="M83" s="116"/>
      <c r="N83" s="4"/>
      <c r="O83" s="121"/>
      <c r="P83" s="116"/>
    </row>
    <row r="84" spans="1:16" x14ac:dyDescent="0.25">
      <c r="A84" s="122" t="s">
        <v>2863</v>
      </c>
      <c r="B84" s="117" t="s">
        <v>2864</v>
      </c>
      <c r="C84" s="116" t="s">
        <v>465</v>
      </c>
      <c r="D84" s="87" t="s">
        <v>27</v>
      </c>
      <c r="E84" s="87" t="s">
        <v>24</v>
      </c>
      <c r="F84" s="7" t="str">
        <f>IF(AND(D84="Amina",OR(E84="Manual",E84="Assisted Manual")),A84&amp;"_AZ",IF(AND(D84="Amina",OR(E84="De-Novo Merge",E84="Assisted Merge")),A84&amp;"_SA_AZ",IF(AND(D84="Mashtura",OR(E84="Manual",E84="Assisted Manual")),A84&amp;"_MH",IF(AND(D84="Mashtura",OR(E84="De-Novo Merge",E84="Assisted Merge")),A84&amp;"_SA_MH",IF(AND(D84="Perry",OR(E84="Manual",E84="Assisted Manual")),A84&amp;"_PB",IF(AND(D84="Perry",OR(E84="De-Novo Merge",E84="Assisted Merge")),A84&amp;"_SA_PB",IF(AND(D84="Gina",OR(E84="Manual",E84="Assisted Manual")),A84&amp;"_GB",IF(AND(D84="Gina",OR(E84="De-Novo Merge",E84="Assisted Merge")),A84&amp;"_SA_GB",IF(AND(D84="Cameron",OR(E84="Manual",E84="Assisted Manual")),A84&amp;"_CA",IF(AND(D84="Cameron",OR(E84="De-Novo Merge",E84="Assisted Merge")),A84&amp;"_SA_CA",IF(AND(D84="Bruno",OR(E84="Manual",E84="Assisted Manual")),A84&amp;"_BD",IF(AND(D84="Bruno",OR(E84="De-Novo Merge",E84="Assisted Merge")),A84&amp;"_SA_BD",IF(AND(D84="Daniel",OR(E84="Manual",E84="Assisted Manual")),A84&amp;"_DR",IF(AND(D84="Daniel",OR(E84="De-Novo Merge",E84="Assisted Merge")),A84&amp;"_SA_DR",IF(AND(D84="Monet",OR(E84="Manual",E84="Assisted Manual")),A84&amp;"_MW",IF(AND(D84="Monet",OR(E84="De-Novo Merge",E84="Assisted Merge")),A84&amp;"_SA_MW",""))))))))))))))))</f>
        <v>2017-09-19_R-042_GB</v>
      </c>
      <c r="G84" s="89">
        <v>43049</v>
      </c>
      <c r="H84" s="89">
        <v>43049</v>
      </c>
      <c r="I84" s="68" t="s">
        <v>2670</v>
      </c>
      <c r="J84" s="118">
        <v>43069</v>
      </c>
      <c r="K84" s="87" t="str">
        <f>IF(AND(NOT(OR(G84="",G84="Ø")),H84=""),"In Progress",IF(AND(NOT(OR(H84="Ø",H84="")),NOT(OR(G84="Ø",G84=""))),"Completed",IF(AND(NOT(A84=""),NOT(OR(D84="",D84="???")),G84=""),"Waiting",IF(D84="???","Waiting",""))))</f>
        <v>Completed</v>
      </c>
      <c r="L84" s="116" t="str">
        <f>IF(AND(NOT(OR(H84="Ø",H84="")),J84="Split"),"In Progress",IF(AND(NOT(OR(H84="Ø",H84="")),J84="Needs to be Split"),"Waiting",IF(AND(K84="Review",K85="Review"),"Review",IF(OR(AND(K84="Review",K85="Incomplete"),AND(K84="Incomplete",K85="Review")),"Review",IF(OR(AND(K84="Untraceable",K85="Review"),AND(K84="Review",K85="Untraceable")),"Review",IF(OR(AND(K84="Review",K85="Completed"),AND(K84="Completed",K85="Review")),"Review",IF(OR(AND(K84="Other",K85="Review"),AND(K84="Review",K85="Other")),"Review",IF(OR(AND(K84="Other",K85="Incomplete"),AND(K84="Incomplete",K85="Other")),"Review",IF(OR(AND(K84="Other",K85="Untraceable"),AND(K84="Untraceable",K85="Other")),"Review",IF(OR(AND(K84="Other",K85="Completed"),AND(K84="Completed",K85="Other")),"Review",IF(AND(K84="Waiting",K85="Waiting"),"Waiting",IF(OR(AND(K84="Review",K85="Waiting"),AND(K84="Waiting",K85="Review")),"Waiting",IF(OR(AND(K84="Other",K85="Waiting"),AND(K84="Waiting",K85="Other")),"Waiting",IF(OR(AND(K84="Incomplete",K85="Waiting"),AND(K84="Waiting",K85="Incomplete")),"Waiting",IF(OR(AND(K84="Completed",K85="Waiting"),AND(K84="Waiting",K85="Completed")),"Waiting",IF(OR(K84="In Progress",K85="In Progress"),"In Progress",IF(OR(AND(K84="Completed",K85="Untraceable"),AND(K84="Untraceable",K85="Completed")),"Review",IF(OR(AND(K84="Completed",K85="Incomplete"),AND(K84="Incomplete",K85="Completed")),"Review",IF(OR(AND(K84="Incomplete",K85="Untraceable"),AND(K84="Untraceable",K85="Incomplete")),"Untraceable",IF(AND(NOT(OR(H84="Ø",H84="")),NOT(OR(H85="Ø",H85="")),J84=""),"In Progress",IF(AND(K84="Untraceable",K85="Untraceable"),"Untraceable",IF(AND(NOT(OR(H84="Ø",H84="")),NOT(OR(H85="Ø",H85="")),NOT(OR(J84="Ø",J84="",J84="Split",J84="Needs to be Split"))),"Completed",IF(AND(K84="Incomplete",K85="Incomplete"),"Incomplete",IF(AND(K84="Other",K85="Other"),"Review",IF(AND(K84="Untraceable",K85=""),"Untraceable","")))))))))))))))))))))))))</f>
        <v>Completed</v>
      </c>
      <c r="M84" s="116" t="s">
        <v>0</v>
      </c>
      <c r="N84" s="4" t="s">
        <v>2814</v>
      </c>
      <c r="O84" s="121" t="s">
        <v>25</v>
      </c>
      <c r="P84" s="116" t="s">
        <v>2865</v>
      </c>
    </row>
    <row r="85" spans="1:16" x14ac:dyDescent="0.25">
      <c r="A85" s="116"/>
      <c r="B85" s="116"/>
      <c r="C85" s="116"/>
      <c r="D85" s="87" t="s">
        <v>2404</v>
      </c>
      <c r="E85" s="87" t="s">
        <v>1512</v>
      </c>
      <c r="F85" s="7" t="str">
        <f>IF(AND(D85="Amina",OR(E85="Manual",E85="Assisted Manual")),A84&amp;"_AZ",IF(AND(D85="Amina",OR(E85="De-Novo Merge",E85="Assisted Merge")),A84&amp;"_SA_AZ",IF(AND(D85="Mashtura",OR(E85="Manual",E85="Assisted Manual")),A84&amp;"_MH",IF(AND(D85="Mashtura",OR(E85="De-Novo Merge",E85="Assisted Merge")),A84&amp;"_SA_MH",IF(AND(D85="Perry",OR(E85="Manual",E85="Assisted Manual")),A84&amp;"_PB",IF(AND(D85="Perry",OR(E85="De-Novo Merge",E85="Assisted Merge")),A84&amp;"_SA_PB",IF(AND(D85="Gina",OR(E85="Manual",E85="Assisted Manual")),A84&amp;"_GB",IF(AND(D85="Gina",OR(E85="De-Novo Merge",E85="Assisted Merge")),A84&amp;"_SA_GB",IF(AND(D85="Cameron",OR(E85="Manual",E85="Assisted Manual")),A84&amp;"_CA",IF(AND(D85="Cameron",OR(E85="De-Novo Merge",E85="Assisted Merge")),A84&amp;"_SA_CA",IF(AND(D85="Bruno",OR(E85="Manual",E85="Assisted Manual")),A84&amp;"_BD",IF(AND(D85="Bruno",OR(E85="De-Novo Merge",E85="Assisted Merge")),A84&amp;"_SA_BD",IF(AND(D85="Daniel",OR(E85="Manual",E85="Assisted Manual")),A84&amp;"_DR",IF(AND(D85="Daniel",OR(E85="De-Novo Merge",E85="Assisted Merge")),A84&amp;"_SA_DR",IF(AND(D85="Monet",OR(E85="Manual",E85="Assisted Manual")),A84&amp;"_MW",IF(AND(D85="Monet",OR(E85="De-Novo Merge",E85="Assisted Merge")),A84&amp;"_SA_MW",""))))))))))))))))</f>
        <v>2017-09-19_R-042_MH</v>
      </c>
      <c r="G85" s="89">
        <v>43054</v>
      </c>
      <c r="H85" s="89">
        <v>43054</v>
      </c>
      <c r="I85" s="68" t="s">
        <v>2670</v>
      </c>
      <c r="J85" s="116"/>
      <c r="K85" s="87" t="str">
        <f>IF(AND(NOT(OR(G85="",G85="Ø")),H85=""),"In Progress",IF(AND(NOT(OR(H85="Ø",H85="")),NOT(OR(G85="Ø",G85=""))),"Completed",IF(AND(NOT(A84=""),NOT(OR(D85="",D85="???")),G85=""),"Waiting",IF(D85="???","Waiting",""))))</f>
        <v>Completed</v>
      </c>
      <c r="L85" s="116"/>
      <c r="M85" s="116"/>
      <c r="N85" s="4"/>
      <c r="O85" s="121"/>
      <c r="P85" s="116"/>
    </row>
    <row r="86" spans="1:16" x14ac:dyDescent="0.25">
      <c r="A86" s="122" t="s">
        <v>2866</v>
      </c>
      <c r="B86" s="117" t="s">
        <v>2867</v>
      </c>
      <c r="C86" s="116" t="s">
        <v>465</v>
      </c>
      <c r="D86" s="87" t="s">
        <v>27</v>
      </c>
      <c r="E86" s="87" t="s">
        <v>24</v>
      </c>
      <c r="F86" s="7" t="str">
        <f>IF(AND(D86="Amina",OR(E86="Manual",E86="Assisted Manual")),A86&amp;"_AZ",IF(AND(D86="Amina",OR(E86="De-Novo Merge",E86="Assisted Merge")),A86&amp;"_SA_AZ",IF(AND(D86="Mashtura",OR(E86="Manual",E86="Assisted Manual")),A86&amp;"_MH",IF(AND(D86="Mashtura",OR(E86="De-Novo Merge",E86="Assisted Merge")),A86&amp;"_SA_MH",IF(AND(D86="Perry",OR(E86="Manual",E86="Assisted Manual")),A86&amp;"_PB",IF(AND(D86="Perry",OR(E86="De-Novo Merge",E86="Assisted Merge")),A86&amp;"_SA_PB",IF(AND(D86="Gina",OR(E86="Manual",E86="Assisted Manual")),A86&amp;"_GB",IF(AND(D86="Gina",OR(E86="De-Novo Merge",E86="Assisted Merge")),A86&amp;"_SA_GB",IF(AND(D86="Cameron",OR(E86="Manual",E86="Assisted Manual")),A86&amp;"_CA",IF(AND(D86="Cameron",OR(E86="De-Novo Merge",E86="Assisted Merge")),A86&amp;"_SA_CA",IF(AND(D86="Bruno",OR(E86="Manual",E86="Assisted Manual")),A86&amp;"_BD",IF(AND(D86="Bruno",OR(E86="De-Novo Merge",E86="Assisted Merge")),A86&amp;"_SA_BD",IF(AND(D86="Daniel",OR(E86="Manual",E86="Assisted Manual")),A86&amp;"_DR",IF(AND(D86="Daniel",OR(E86="De-Novo Merge",E86="Assisted Merge")),A86&amp;"_SA_DR",IF(AND(D86="Monet",OR(E86="Manual",E86="Assisted Manual")),A86&amp;"_MW",IF(AND(D86="Monet",OR(E86="De-Novo Merge",E86="Assisted Merge")),A86&amp;"_SA_MW",""))))))))))))))))</f>
        <v>2017-09-19_R-043_GB</v>
      </c>
      <c r="G86" s="89">
        <v>43049</v>
      </c>
      <c r="H86" s="89">
        <v>43052</v>
      </c>
      <c r="I86" s="68" t="s">
        <v>2809</v>
      </c>
      <c r="J86" s="118">
        <v>43069</v>
      </c>
      <c r="K86" s="87" t="str">
        <f>IF(AND(NOT(OR(G86="",G86="Ø")),H86=""),"In Progress",IF(AND(NOT(OR(H86="Ø",H86="")),NOT(OR(G86="Ø",G86=""))),"Completed",IF(AND(NOT(A86=""),NOT(OR(D86="",D86="???")),G86=""),"Waiting",IF(D86="???","Waiting",""))))</f>
        <v>Completed</v>
      </c>
      <c r="L86" s="116" t="s">
        <v>0</v>
      </c>
      <c r="M86" s="116" t="s">
        <v>0</v>
      </c>
      <c r="N86" s="4" t="s">
        <v>2868</v>
      </c>
      <c r="O86" s="121" t="s">
        <v>25</v>
      </c>
      <c r="P86" s="116" t="s">
        <v>2869</v>
      </c>
    </row>
    <row r="87" spans="1:16" x14ac:dyDescent="0.25">
      <c r="A87" s="116"/>
      <c r="B87" s="116"/>
      <c r="C87" s="116"/>
      <c r="D87" s="87" t="s">
        <v>187</v>
      </c>
      <c r="E87" s="87" t="s">
        <v>1512</v>
      </c>
      <c r="F87" s="7" t="str">
        <f>IF(AND(D87="Amina",OR(E87="Manual",E87="Assisted Manual")),A86&amp;"_AZ",IF(AND(D87="Amina",OR(E87="De-Novo Merge",E87="Assisted Merge")),A86&amp;"_SA_AZ",IF(AND(D87="Mashtura",OR(E87="Manual",E87="Assisted Manual")),A86&amp;"_MH",IF(AND(D87="Mashtura",OR(E87="De-Novo Merge",E87="Assisted Merge")),A86&amp;"_SA_MH",IF(AND(D87="Perry",OR(E87="Manual",E87="Assisted Manual")),A86&amp;"_PB",IF(AND(D87="Perry",OR(E87="De-Novo Merge",E87="Assisted Merge")),A86&amp;"_SA_PB",IF(AND(D87="Gina",OR(E87="Manual",E87="Assisted Manual")),A86&amp;"_GB",IF(AND(D87="Gina",OR(E87="De-Novo Merge",E87="Assisted Merge")),A86&amp;"_SA_GB",IF(AND(D87="Cameron",OR(E87="Manual",E87="Assisted Manual")),A86&amp;"_CA",IF(AND(D87="Cameron",OR(E87="De-Novo Merge",E87="Assisted Merge")),A86&amp;"_SA_CA",IF(AND(D87="Bruno",OR(E87="Manual",E87="Assisted Manual")),A86&amp;"_BD",IF(AND(D87="Bruno",OR(E87="De-Novo Merge",E87="Assisted Merge")),A86&amp;"_SA_BD",IF(AND(D87="Daniel",OR(E87="Manual",E87="Assisted Manual")),A86&amp;"_DR",IF(AND(D87="Daniel",OR(E87="De-Novo Merge",E87="Assisted Merge")),A86&amp;"_SA_DR",IF(AND(D87="Monet",OR(E87="Manual",E87="Assisted Manual")),A86&amp;"_MW",IF(AND(D87="Monet",OR(E87="De-Novo Merge",E87="Assisted Merge")),A86&amp;"_SA_MW",""))))))))))))))))</f>
        <v>2017-09-19_R-043_MW</v>
      </c>
      <c r="G87" s="89">
        <v>43052</v>
      </c>
      <c r="H87" s="89">
        <v>43054</v>
      </c>
      <c r="I87" s="68" t="s">
        <v>2870</v>
      </c>
      <c r="J87" s="116"/>
      <c r="K87" s="87" t="str">
        <f>IF(AND(NOT(OR(G87="",G87="Ø")),H87=""),"In Progress",IF(AND(NOT(OR(H87="Ø",H87="")),NOT(OR(G87="Ø",G87=""))),"Completed",IF(AND(NOT(A86=""),NOT(OR(D87="",D87="???")),G87=""),"Waiting",IF(D87="???","Waiting",""))))</f>
        <v>Completed</v>
      </c>
      <c r="L87" s="116"/>
      <c r="M87" s="116"/>
      <c r="N87" s="4"/>
      <c r="O87" s="121"/>
      <c r="P87" s="116"/>
    </row>
    <row r="88" spans="1:16" x14ac:dyDescent="0.25">
      <c r="A88" s="122" t="s">
        <v>2871</v>
      </c>
      <c r="B88" s="117" t="s">
        <v>2872</v>
      </c>
      <c r="C88" s="116" t="s">
        <v>465</v>
      </c>
      <c r="D88" s="87" t="s">
        <v>27</v>
      </c>
      <c r="E88" s="87" t="s">
        <v>24</v>
      </c>
      <c r="F88" s="7" t="s">
        <v>2873</v>
      </c>
      <c r="G88" s="89">
        <v>43052</v>
      </c>
      <c r="H88" s="89">
        <v>43053</v>
      </c>
      <c r="I88" s="68" t="s">
        <v>2792</v>
      </c>
      <c r="J88" s="118">
        <v>43060</v>
      </c>
      <c r="K88" s="87" t="str">
        <f>IF(AND(NOT(OR(G88="",G88="Ø")),H88=""),"In Progress",IF(AND(NOT(OR(H88="Ø",H88="")),NOT(OR(G88="Ø",G88=""))),"Completed",IF(AND(NOT(A88=""),NOT(OR(D88="",D88="???")),G88=""),"Waiting",IF(D88="???","Waiting",""))))</f>
        <v>Completed</v>
      </c>
      <c r="L88" s="116" t="str">
        <f>IF(AND(NOT(OR(H88="Ø",H88="")),J88="Split"),"In Progress",IF(AND(NOT(OR(H88="Ø",H88="")),J88="Needs to be Split"),"Waiting",IF(AND(K88="Review",K89="Review"),"Review",IF(OR(AND(K88="Review",K89="Incomplete"),AND(K88="Incomplete",K89="Review")),"Review",IF(OR(AND(K88="Untraceable",K89="Review"),AND(K88="Review",K89="Untraceable")),"Review",IF(OR(AND(K88="Review",K89="Completed"),AND(K88="Completed",K89="Review")),"Review",IF(OR(AND(K88="Other",K89="Review"),AND(K88="Review",K89="Other")),"Review",IF(OR(AND(K88="Other",K89="Incomplete"),AND(K88="Incomplete",K89="Other")),"Review",IF(OR(AND(K88="Other",K89="Untraceable"),AND(K88="Untraceable",K89="Other")),"Review",IF(OR(AND(K88="Other",K89="Completed"),AND(K88="Completed",K89="Other")),"Review",IF(AND(K88="Waiting",K89="Waiting"),"Waiting",IF(OR(AND(K88="Review",K89="Waiting"),AND(K88="Waiting",K89="Review")),"Waiting",IF(OR(AND(K88="Other",K89="Waiting"),AND(K88="Waiting",K89="Other")),"Waiting",IF(OR(AND(K88="Incomplete",K89="Waiting"),AND(K88="Waiting",K89="Incomplete")),"Waiting",IF(OR(AND(K88="Completed",K89="Waiting"),AND(K88="Waiting",K89="Completed")),"Waiting",IF(OR(K88="In Progress",K89="In Progress"),"In Progress",IF(OR(AND(K88="Completed",K89="Untraceable"),AND(K88="Untraceable",K89="Completed")),"Review",IF(OR(AND(K88="Completed",K89="Incomplete"),AND(K88="Incomplete",K89="Completed")),"Review",IF(OR(AND(K88="Incomplete",K89="Untraceable"),AND(K88="Untraceable",K89="Incomplete")),"Untraceable",IF(AND(NOT(OR(H88="Ø",H88="")),NOT(OR(H89="Ø",H89="")),J88=""),"In Progress",IF(AND(K88="Untraceable",K89="Untraceable"),"Untraceable",IF(AND(NOT(OR(H88="Ø",H88="")),NOT(OR(H89="Ø",H89="")),NOT(OR(J88="Ø",J88="",J88="Split",J88="Needs to be Split"))),"Completed",IF(AND(K88="Incomplete",K89="Incomplete"),"Incomplete",IF(AND(K88="Other",K89="Other"),"Review",IF(AND(K88="Untraceable",K89=""),"Untraceable","")))))))))))))))))))))))))</f>
        <v>Completed</v>
      </c>
      <c r="M88" s="116" t="s">
        <v>0</v>
      </c>
      <c r="N88" s="4" t="s">
        <v>2868</v>
      </c>
      <c r="O88" s="121" t="s">
        <v>25</v>
      </c>
      <c r="P88" s="116" t="s">
        <v>2874</v>
      </c>
    </row>
    <row r="89" spans="1:16" x14ac:dyDescent="0.25">
      <c r="A89" s="116"/>
      <c r="B89" s="116"/>
      <c r="C89" s="116"/>
      <c r="D89" s="87" t="s">
        <v>32</v>
      </c>
      <c r="E89" s="87" t="s">
        <v>1512</v>
      </c>
      <c r="F89" s="7" t="str">
        <f>IF(AND(D89="Amina",OR(E89="Manual",E89="Assisted Manual")),A88&amp;"_AZ",IF(AND(D89="Amina",OR(E89="De-Novo Merge",E89="Assisted Merge")),A88&amp;"_SA_AZ",IF(AND(D89="Mashtura",OR(E89="Manual",E89="Assisted Manual")),A88&amp;"_MH",IF(AND(D89="Mashtura",OR(E89="De-Novo Merge",E89="Assisted Merge")),A88&amp;"_SA_MH",IF(AND(D89="Perry",OR(E89="Manual",E89="Assisted Manual")),A88&amp;"_PB",IF(AND(D89="Perry",OR(E89="De-Novo Merge",E89="Assisted Merge")),A88&amp;"_SA_PB",IF(AND(D89="Gina",OR(E89="Manual",E89="Assisted Manual")),A88&amp;"_GB",IF(AND(D89="Gina",OR(E89="De-Novo Merge",E89="Assisted Merge")),A88&amp;"_SA_GB",IF(AND(D89="Cameron",OR(E89="Manual",E89="Assisted Manual")),A88&amp;"_CA",IF(AND(D89="Cameron",OR(E89="De-Novo Merge",E89="Assisted Merge")),A88&amp;"_SA_CA",IF(AND(D89="Bruno",OR(E89="Manual",E89="Assisted Manual")),A88&amp;"_BD",IF(AND(D89="Bruno",OR(E89="De-Novo Merge",E89="Assisted Merge")),A88&amp;"_SA_BD",IF(AND(D89="Daniel",OR(E89="Manual",E89="Assisted Manual")),A88&amp;"_DR",IF(AND(D89="Daniel",OR(E89="De-Novo Merge",E89="Assisted Merge")),A88&amp;"_SA_DR",IF(AND(D89="Monet",OR(E89="Manual",E89="Assisted Manual")),A88&amp;"_MW",IF(AND(D89="Monet",OR(E89="De-Novo Merge",E89="Assisted Merge")),A88&amp;"_SA_MW",""))))))))))))))))</f>
        <v>2017-09-19_R-044_AZ</v>
      </c>
      <c r="G89" s="89">
        <v>43055</v>
      </c>
      <c r="H89" s="89">
        <v>43059</v>
      </c>
      <c r="I89" s="68" t="str">
        <f>IF(H89="Ø","Ø",IF(NOT(OR(H89="Ø",H89="")),"Enter Tracing Time",""))</f>
        <v>Enter Tracing Time</v>
      </c>
      <c r="J89" s="116"/>
      <c r="K89" s="87" t="s">
        <v>0</v>
      </c>
      <c r="L89" s="116"/>
      <c r="M89" s="116"/>
      <c r="N89" s="4"/>
      <c r="O89" s="121"/>
      <c r="P89" s="116"/>
    </row>
    <row r="90" spans="1:16" x14ac:dyDescent="0.25">
      <c r="A90" s="122" t="s">
        <v>2875</v>
      </c>
      <c r="B90" s="117" t="s">
        <v>2876</v>
      </c>
      <c r="C90" s="116" t="s">
        <v>465</v>
      </c>
      <c r="D90" s="87" t="s">
        <v>27</v>
      </c>
      <c r="E90" s="87" t="s">
        <v>24</v>
      </c>
      <c r="F90" s="7" t="str">
        <f>IF(AND(D90="Amina",OR(E90="Manual",E90="Assisted Manual")),A90&amp;"_AZ",IF(AND(D90="Amina",OR(E90="De-Novo Merge",E90="Assisted Merge")),A90&amp;"_SA_AZ",IF(AND(D90="Mashtura",OR(E90="Manual",E90="Assisted Manual")),A90&amp;"_MH",IF(AND(D90="Mashtura",OR(E90="De-Novo Merge",E90="Assisted Merge")),A90&amp;"_SA_MH",IF(AND(D90="Perry",OR(E90="Manual",E90="Assisted Manual")),A90&amp;"_PB",IF(AND(D90="Perry",OR(E90="De-Novo Merge",E90="Assisted Merge")),A90&amp;"_SA_PB",IF(AND(D90="Gina",OR(E90="Manual",E90="Assisted Manual")),A90&amp;"_GB",IF(AND(D90="Gina",OR(E90="De-Novo Merge",E90="Assisted Merge")),A90&amp;"_SA_GB",IF(AND(D90="Cameron",OR(E90="Manual",E90="Assisted Manual")),A90&amp;"_CA",IF(AND(D90="Cameron",OR(E90="De-Novo Merge",E90="Assisted Merge")),A90&amp;"_SA_CA",IF(AND(D90="Bruno",OR(E90="Manual",E90="Assisted Manual")),A90&amp;"_BD",IF(AND(D90="Bruno",OR(E90="De-Novo Merge",E90="Assisted Merge")),A90&amp;"_SA_BD",IF(AND(D90="Daniel",OR(E90="Manual",E90="Assisted Manual")),A90&amp;"_DR",IF(AND(D90="Daniel",OR(E90="De-Novo Merge",E90="Assisted Merge")),A90&amp;"_SA_DR",IF(AND(D90="Monet",OR(E90="Manual",E90="Assisted Manual")),A90&amp;"_MW",IF(AND(D90="Monet",OR(E90="De-Novo Merge",E90="Assisted Merge")),A90&amp;"_SA_MW",""))))))))))))))))</f>
        <v>2017-09-19_R-045_GB</v>
      </c>
      <c r="G90" s="89">
        <v>43054</v>
      </c>
      <c r="H90" s="89">
        <v>43055</v>
      </c>
      <c r="I90" s="68" t="s">
        <v>2670</v>
      </c>
      <c r="J90" s="118">
        <v>43069</v>
      </c>
      <c r="K90" s="87" t="str">
        <f>IF(AND(NOT(OR(G90="",G90="Ø")),H90=""),"In Progress",IF(AND(NOT(OR(H90="Ø",H90="")),NOT(OR(G90="Ø",G90=""))),"Completed",IF(AND(NOT(A90=""),NOT(OR(D90="",D90="???")),G90=""),"Waiting",IF(D90="???","Waiting",""))))</f>
        <v>Completed</v>
      </c>
      <c r="L90" s="116" t="str">
        <f>IF(AND(NOT(OR(H90="Ø",H90="")),J90="Split"),"In Progress",IF(AND(NOT(OR(H90="Ø",H90="")),J90="Needs to be Split"),"Waiting",IF(AND(K90="Review",K91="Review"),"Review",IF(OR(AND(K90="Review",K91="Incomplete"),AND(K90="Incomplete",K91="Review")),"Review",IF(OR(AND(K90="Untraceable",K91="Review"),AND(K90="Review",K91="Untraceable")),"Review",IF(OR(AND(K90="Review",K91="Completed"),AND(K90="Completed",K91="Review")),"Review",IF(OR(AND(K90="Other",K91="Review"),AND(K90="Review",K91="Other")),"Review",IF(OR(AND(K90="Other",K91="Incomplete"),AND(K90="Incomplete",K91="Other")),"Review",IF(OR(AND(K90="Other",K91="Untraceable"),AND(K90="Untraceable",K91="Other")),"Review",IF(OR(AND(K90="Other",K91="Completed"),AND(K90="Completed",K91="Other")),"Review",IF(AND(K90="Waiting",K91="Waiting"),"Waiting",IF(OR(AND(K90="Review",K91="Waiting"),AND(K90="Waiting",K91="Review")),"Waiting",IF(OR(AND(K90="Other",K91="Waiting"),AND(K90="Waiting",K91="Other")),"Waiting",IF(OR(AND(K90="Incomplete",K91="Waiting"),AND(K90="Waiting",K91="Incomplete")),"Waiting",IF(OR(AND(K90="Completed",K91="Waiting"),AND(K90="Waiting",K91="Completed")),"Waiting",IF(OR(K90="In Progress",K91="In Progress"),"In Progress",IF(OR(AND(K90="Completed",K91="Untraceable"),AND(K90="Untraceable",K91="Completed")),"Review",IF(OR(AND(K90="Completed",K91="Incomplete"),AND(K90="Incomplete",K91="Completed")),"Review",IF(OR(AND(K90="Incomplete",K91="Untraceable"),AND(K90="Untraceable",K91="Incomplete")),"Untraceable",IF(AND(NOT(OR(H90="Ø",H90="")),NOT(OR(H91="Ø",H91="")),J90=""),"In Progress",IF(AND(K90="Untraceable",K91="Untraceable"),"Untraceable",IF(AND(NOT(OR(H90="Ø",H90="")),NOT(OR(H91="Ø",H91="")),NOT(OR(J90="Ø",J90="",J90="Split",J90="Needs to be Split"))),"Completed",IF(AND(K90="Incomplete",K91="Incomplete"),"Incomplete",IF(AND(K90="Other",K91="Other"),"Review",IF(AND(K90="Untraceable",K91=""),"Untraceable","")))))))))))))))))))))))))</f>
        <v>Completed</v>
      </c>
      <c r="M90" s="116" t="s">
        <v>0</v>
      </c>
      <c r="N90" s="4"/>
      <c r="O90" s="121" t="s">
        <v>25</v>
      </c>
      <c r="P90" s="116" t="s">
        <v>2877</v>
      </c>
    </row>
    <row r="91" spans="1:16" x14ac:dyDescent="0.25">
      <c r="A91" s="116"/>
      <c r="B91" s="116"/>
      <c r="C91" s="116"/>
      <c r="D91" s="87" t="s">
        <v>23</v>
      </c>
      <c r="E91" s="87" t="s">
        <v>1512</v>
      </c>
      <c r="F91" s="7" t="str">
        <f>IF(AND(D91="Amina",OR(E91="Manual",E91="Assisted Manual")),A90&amp;"_AZ",IF(AND(D91="Amina",OR(E91="De-Novo Merge",E91="Assisted Merge")),A90&amp;"_SA_AZ",IF(AND(D91="Mashtura",OR(E91="Manual",E91="Assisted Manual")),A90&amp;"_MH",IF(AND(D91="Mashtura",OR(E91="De-Novo Merge",E91="Assisted Merge")),A90&amp;"_SA_MH",IF(AND(D91="Perry",OR(E91="Manual",E91="Assisted Manual")),A90&amp;"_PB",IF(AND(D91="Perry",OR(E91="De-Novo Merge",E91="Assisted Merge")),A90&amp;"_SA_PB",IF(AND(D91="Gina",OR(E91="Manual",E91="Assisted Manual")),A90&amp;"_GB",IF(AND(D91="Gina",OR(E91="De-Novo Merge",E91="Assisted Merge")),A90&amp;"_SA_GB",IF(AND(D91="Cameron",OR(E91="Manual",E91="Assisted Manual")),A90&amp;"_CA",IF(AND(D91="Cameron",OR(E91="De-Novo Merge",E91="Assisted Merge")),A90&amp;"_SA_CA",IF(AND(D91="Bruno",OR(E91="Manual",E91="Assisted Manual")),A90&amp;"_BD",IF(AND(D91="Bruno",OR(E91="De-Novo Merge",E91="Assisted Merge")),A90&amp;"_SA_BD",IF(AND(D91="Daniel",OR(E91="Manual",E91="Assisted Manual")),A90&amp;"_DR",IF(AND(D91="Daniel",OR(E91="De-Novo Merge",E91="Assisted Merge")),A90&amp;"_SA_DR",IF(AND(D91="Monet",OR(E91="Manual",E91="Assisted Manual")),A90&amp;"_MW",IF(AND(D91="Monet",OR(E91="De-Novo Merge",E91="Assisted Merge")),A90&amp;"_SA_MW",""))))))))))))))))</f>
        <v>2017-09-19_R-045_CA</v>
      </c>
      <c r="G91" s="89">
        <v>43056</v>
      </c>
      <c r="H91" s="89">
        <v>43056</v>
      </c>
      <c r="I91" s="68" t="s">
        <v>2112</v>
      </c>
      <c r="J91" s="116"/>
      <c r="K91" s="87" t="str">
        <f>IF(AND(NOT(OR(G91="",G91="Ø")),H91=""),"In Progress",IF(AND(NOT(OR(H91="Ø",H91="")),NOT(OR(G91="Ø",G91=""))),"Completed",IF(AND(NOT(A90=""),NOT(OR(D91="",D91="???")),G91=""),"Waiting",IF(D91="???","Waiting",""))))</f>
        <v>Completed</v>
      </c>
      <c r="L91" s="116"/>
      <c r="M91" s="116"/>
      <c r="N91" s="4"/>
      <c r="O91" s="121"/>
      <c r="P91" s="116"/>
    </row>
    <row r="92" spans="1:16" x14ac:dyDescent="0.25">
      <c r="A92" s="122" t="s">
        <v>2878</v>
      </c>
      <c r="B92" s="117" t="s">
        <v>2879</v>
      </c>
      <c r="C92" s="116" t="s">
        <v>465</v>
      </c>
      <c r="D92" s="87" t="s">
        <v>27</v>
      </c>
      <c r="E92" s="87" t="s">
        <v>24</v>
      </c>
      <c r="F92" s="7" t="str">
        <f>IF(AND(D92="Amina",OR(E92="Manual",E92="Assisted Manual")),A92&amp;"_AZ",IF(AND(D92="Amina",OR(E92="De-Novo Merge",E92="Assisted Merge")),A92&amp;"_SA_AZ",IF(AND(D92="Mashtura",OR(E92="Manual",E92="Assisted Manual")),A92&amp;"_MH",IF(AND(D92="Mashtura",OR(E92="De-Novo Merge",E92="Assisted Merge")),A92&amp;"_SA_MH",IF(AND(D92="Perry",OR(E92="Manual",E92="Assisted Manual")),A92&amp;"_PB",IF(AND(D92="Perry",OR(E92="De-Novo Merge",E92="Assisted Merge")),A92&amp;"_SA_PB",IF(AND(D92="Gina",OR(E92="Manual",E92="Assisted Manual")),A92&amp;"_GB",IF(AND(D92="Gina",OR(E92="De-Novo Merge",E92="Assisted Merge")),A92&amp;"_SA_GB",IF(AND(D92="Cameron",OR(E92="Manual",E92="Assisted Manual")),A92&amp;"_CA",IF(AND(D92="Cameron",OR(E92="De-Novo Merge",E92="Assisted Merge")),A92&amp;"_SA_CA",IF(AND(D92="Bruno",OR(E92="Manual",E92="Assisted Manual")),A92&amp;"_BD",IF(AND(D92="Bruno",OR(E92="De-Novo Merge",E92="Assisted Merge")),A92&amp;"_SA_BD",IF(AND(D92="Daniel",OR(E92="Manual",E92="Assisted Manual")),A92&amp;"_DR",IF(AND(D92="Daniel",OR(E92="De-Novo Merge",E92="Assisted Merge")),A92&amp;"_SA_DR",IF(AND(D92="Monet",OR(E92="Manual",E92="Assisted Manual")),A92&amp;"_MW",IF(AND(D92="Monet",OR(E92="De-Novo Merge",E92="Assisted Merge")),A92&amp;"_SA_MW",""))))))))))))))))</f>
        <v>2017-09-19_R-046_GB</v>
      </c>
      <c r="G92" s="89">
        <v>43055</v>
      </c>
      <c r="H92" s="89">
        <v>43059</v>
      </c>
      <c r="I92" s="68" t="s">
        <v>2838</v>
      </c>
      <c r="J92" s="118">
        <v>43068</v>
      </c>
      <c r="K92" s="87" t="str">
        <f>IF(AND(NOT(OR(G92="",G92="Ø")),H92=""),"In Progress",IF(AND(NOT(OR(H92="Ø",H92="")),NOT(OR(G92="Ø",G92=""))),"Completed",IF(AND(NOT(A92=""),NOT(OR(D92="",D92="???")),G92=""),"Waiting",IF(D92="???","Waiting",""))))</f>
        <v>Completed</v>
      </c>
      <c r="L92" s="116" t="str">
        <f>IF(AND(NOT(OR(H92="Ø",H92="")),J92="Split"),"In Progress",IF(AND(NOT(OR(H92="Ø",H92="")),J92="Needs to be Split"),"Waiting",IF(AND(K92="Review",K93="Review"),"Review",IF(OR(AND(K92="Review",K93="Incomplete"),AND(K92="Incomplete",K93="Review")),"Review",IF(OR(AND(K92="Untraceable",K93="Review"),AND(K92="Review",K93="Untraceable")),"Review",IF(OR(AND(K92="Review",K93="Completed"),AND(K92="Completed",K93="Review")),"Review",IF(OR(AND(K92="Other",K93="Review"),AND(K92="Review",K93="Other")),"Review",IF(OR(AND(K92="Other",K93="Incomplete"),AND(K92="Incomplete",K93="Other")),"Review",IF(OR(AND(K92="Other",K93="Untraceable"),AND(K92="Untraceable",K93="Other")),"Review",IF(OR(AND(K92="Other",K93="Completed"),AND(K92="Completed",K93="Other")),"Review",IF(AND(K92="Waiting",K93="Waiting"),"Waiting",IF(OR(AND(K92="Review",K93="Waiting"),AND(K92="Waiting",K93="Review")),"Waiting",IF(OR(AND(K92="Other",K93="Waiting"),AND(K92="Waiting",K93="Other")),"Waiting",IF(OR(AND(K92="Incomplete",K93="Waiting"),AND(K92="Waiting",K93="Incomplete")),"Waiting",IF(OR(AND(K92="Completed",K93="Waiting"),AND(K92="Waiting",K93="Completed")),"Waiting",IF(OR(K92="In Progress",K93="In Progress"),"In Progress",IF(OR(AND(K92="Completed",K93="Untraceable"),AND(K92="Untraceable",K93="Completed")),"Review",IF(OR(AND(K92="Completed",K93="Incomplete"),AND(K92="Incomplete",K93="Completed")),"Review",IF(OR(AND(K92="Incomplete",K93="Untraceable"),AND(K92="Untraceable",K93="Incomplete")),"Untraceable",IF(AND(NOT(OR(H92="Ø",H92="")),NOT(OR(H93="Ø",H93="")),J92=""),"In Progress",IF(AND(K92="Untraceable",K93="Untraceable"),"Untraceable",IF(AND(NOT(OR(H92="Ø",H92="")),NOT(OR(H93="Ø",H93="")),NOT(OR(J92="Ø",J92="",J92="Split",J92="Needs to be Split"))),"Completed",IF(AND(K92="Incomplete",K93="Incomplete"),"Incomplete",IF(AND(K92="Other",K93="Other"),"Review",IF(AND(K92="Untraceable",K93=""),"Untraceable","")))))))))))))))))))))))))</f>
        <v>Completed</v>
      </c>
      <c r="M92" s="116" t="s">
        <v>0</v>
      </c>
      <c r="N92" s="4" t="s">
        <v>2880</v>
      </c>
      <c r="O92" s="121" t="s">
        <v>25</v>
      </c>
      <c r="P92" s="116" t="s">
        <v>2881</v>
      </c>
    </row>
    <row r="93" spans="1:16" x14ac:dyDescent="0.25">
      <c r="A93" s="116"/>
      <c r="B93" s="116"/>
      <c r="C93" s="116"/>
      <c r="D93" s="87" t="s">
        <v>161</v>
      </c>
      <c r="E93" s="87" t="s">
        <v>1512</v>
      </c>
      <c r="F93" s="7" t="str">
        <f>IF(AND(D93="Amina",OR(E93="Manual",E93="Assisted Manual")),A92&amp;"_AZ",IF(AND(D93="Amina",OR(E93="De-Novo Merge",E93="Assisted Merge")),A92&amp;"_SA_AZ",IF(AND(D93="Mashtura",OR(E93="Manual",E93="Assisted Manual")),A92&amp;"_MH",IF(AND(D93="Mashtura",OR(E93="De-Novo Merge",E93="Assisted Merge")),A92&amp;"_SA_MH",IF(AND(D93="Perry",OR(E93="Manual",E93="Assisted Manual")),A92&amp;"_PB",IF(AND(D93="Perry",OR(E93="De-Novo Merge",E93="Assisted Merge")),A92&amp;"_SA_PB",IF(AND(D93="Gina",OR(E93="Manual",E93="Assisted Manual")),A92&amp;"_GB",IF(AND(D93="Gina",OR(E93="De-Novo Merge",E93="Assisted Merge")),A92&amp;"_SA_GB",IF(AND(D93="Cameron",OR(E93="Manual",E93="Assisted Manual")),A92&amp;"_CA",IF(AND(D93="Cameron",OR(E93="De-Novo Merge",E93="Assisted Merge")),A92&amp;"_SA_CA",IF(AND(D93="Bruno",OR(E93="Manual",E93="Assisted Manual")),A92&amp;"_BD",IF(AND(D93="Bruno",OR(E93="De-Novo Merge",E93="Assisted Merge")),A92&amp;"_SA_BD",IF(AND(D93="Daniel",OR(E93="Manual",E93="Assisted Manual")),A92&amp;"_DR",IF(AND(D93="Daniel",OR(E93="De-Novo Merge",E93="Assisted Merge")),A92&amp;"_SA_DR",IF(AND(D93="Monet",OR(E93="Manual",E93="Assisted Manual")),A92&amp;"_MW",IF(AND(D93="Monet",OR(E93="De-Novo Merge",E93="Assisted Merge")),A92&amp;"_SA_MW",""))))))))))))))))</f>
        <v>2017-09-19_R-046_BD</v>
      </c>
      <c r="G93" s="89">
        <v>43068</v>
      </c>
      <c r="H93" s="89">
        <v>43068</v>
      </c>
      <c r="I93" s="68" t="s">
        <v>2870</v>
      </c>
      <c r="J93" s="116"/>
      <c r="K93" s="87" t="str">
        <f>IF(AND(NOT(OR(G93="",G93="Ø")),H93=""),"In Progress",IF(AND(NOT(OR(H93="Ø",H93="")),NOT(OR(G93="Ø",G93=""))),"Completed",IF(AND(NOT(A92=""),NOT(OR(D93="",D93="???")),G93=""),"Waiting",IF(D93="???","Waiting",""))))</f>
        <v>Completed</v>
      </c>
      <c r="L93" s="116"/>
      <c r="M93" s="116"/>
      <c r="N93" s="4" t="s">
        <v>2882</v>
      </c>
      <c r="O93" s="121"/>
      <c r="P93" s="116"/>
    </row>
    <row r="94" spans="1:16" x14ac:dyDescent="0.25">
      <c r="A94" s="122"/>
      <c r="B94" s="117"/>
      <c r="C94" s="116"/>
      <c r="D94" s="87" t="str">
        <f>IF(NOT(A94=""),"???","")</f>
        <v/>
      </c>
      <c r="E94" s="87"/>
      <c r="F94" s="7" t="str">
        <f>IF(AND(D94="Amina",OR(E94="Manual",E94="Assisted Manual")),A94&amp;"_AZ",IF(AND(D94="Amina",OR(E94="De-Novo Merge",E94="Assisted Merge")),A94&amp;"_SA_AZ",IF(AND(D94="Mashtura",OR(E94="Manual",E94="Assisted Manual")),A94&amp;"_MH",IF(AND(D94="Mashtura",OR(E94="De-Novo Merge",E94="Assisted Merge")),A94&amp;"_SA_MH",IF(AND(D94="Perry",OR(E94="Manual",E94="Assisted Manual")),A94&amp;"_PB",IF(AND(D94="Perry",OR(E94="De-Novo Merge",E94="Assisted Merge")),A94&amp;"_SA_PB",IF(AND(D94="Gina",OR(E94="Manual",E94="Assisted Manual")),A94&amp;"_GB",IF(AND(D94="Gina",OR(E94="De-Novo Merge",E94="Assisted Merge")),A94&amp;"_SA_GB",IF(AND(D94="Cameron",OR(E94="Manual",E94="Assisted Manual")),A94&amp;"_CA",IF(AND(D94="Cameron",OR(E94="De-Novo Merge",E94="Assisted Merge")),A94&amp;"_SA_CA",IF(AND(D94="Bruno",OR(E94="Manual",E94="Assisted Manual")),A94&amp;"_BD",IF(AND(D94="Bruno",OR(E94="De-Novo Merge",E94="Assisted Merge")),A94&amp;"_SA_BD",IF(AND(D94="Daniel",OR(E94="Manual",E94="Assisted Manual")),A94&amp;"_DR",IF(AND(D94="Daniel",OR(E94="De-Novo Merge",E94="Assisted Merge")),A94&amp;"_SA_DR",IF(AND(D94="Monet",OR(E94="Manual",E94="Assisted Manual")),A94&amp;"_MW",IF(AND(D94="Monet",OR(E94="De-Novo Merge",E94="Assisted Merge")),A94&amp;"_SA_MW",""))))))))))))))))</f>
        <v/>
      </c>
      <c r="G94" s="89"/>
      <c r="H94" s="89"/>
      <c r="I94" s="68" t="str">
        <f t="shared" ref="I94:I137" si="0">IF(H94="Ø","Ø",IF(NOT(OR(H94="Ø",H94="")),"Enter Tracing Time",""))</f>
        <v/>
      </c>
      <c r="J94" s="116" t="str">
        <f>IF(AND(NOT(OR(H94="",H94="Ø")),NOT(OR(H95="",H95="Ø"))),"Needs to be Split","")</f>
        <v/>
      </c>
      <c r="K94" s="87" t="str">
        <f>IF(AND(NOT(OR(G94="",G94="Ø")),H94=""),"In Progress",IF(AND(NOT(OR(H94="Ø",H94="")),NOT(OR(G94="Ø",G94=""))),"Completed",IF(AND(NOT(A94=""),NOT(OR(D94="",D94="???")),G94=""),"Waiting",IF(D94="???","Waiting",""))))</f>
        <v/>
      </c>
      <c r="L94" s="116" t="str">
        <f>IF(AND(NOT(OR(H94="Ø",H94="")),J94="Split"),"In Progress",IF(AND(NOT(OR(H94="Ø",H94="")),J94="Needs to be Split"),"Waiting",IF(AND(K94="Review",K95="Review"),"Review",IF(OR(AND(K94="Review",K95="Incomplete"),AND(K94="Incomplete",K95="Review")),"Review",IF(OR(AND(K94="Untraceable",K95="Review"),AND(K94="Review",K95="Untraceable")),"Review",IF(OR(AND(K94="Review",K95="Completed"),AND(K94="Completed",K95="Review")),"Review",IF(OR(AND(K94="Other",K95="Review"),AND(K94="Review",K95="Other")),"Review",IF(OR(AND(K94="Other",K95="Incomplete"),AND(K94="Incomplete",K95="Other")),"Review",IF(OR(AND(K94="Other",K95="Untraceable"),AND(K94="Untraceable",K95="Other")),"Review",IF(OR(AND(K94="Other",K95="Completed"),AND(K94="Completed",K95="Other")),"Review",IF(AND(K94="Waiting",K95="Waiting"),"Waiting",IF(OR(AND(K94="Review",K95="Waiting"),AND(K94="Waiting",K95="Review")),"Waiting",IF(OR(AND(K94="Other",K95="Waiting"),AND(K94="Waiting",K95="Other")),"Waiting",IF(OR(AND(K94="Incomplete",K95="Waiting"),AND(K94="Waiting",K95="Incomplete")),"Waiting",IF(OR(AND(K94="Completed",K95="Waiting"),AND(K94="Waiting",K95="Completed")),"Waiting",IF(OR(K94="In Progress",K95="In Progress"),"In Progress",IF(OR(AND(K94="Completed",K95="Untraceable"),AND(K94="Untraceable",K95="Completed")),"Review",IF(OR(AND(K94="Completed",K95="Incomplete"),AND(K94="Incomplete",K95="Completed")),"Review",IF(OR(AND(K94="Incomplete",K95="Untraceable"),AND(K94="Untraceable",K95="Incomplete")),"Untraceable",IF(AND(NOT(OR(H94="Ø",H94="")),NOT(OR(H95="Ø",H95="")),J94=""),"In Progress",IF(AND(K94="Untraceable",K95="Untraceable"),"Untraceable",IF(AND(NOT(OR(H94="Ø",H94="")),NOT(OR(H95="Ø",H95="")),NOT(OR(J94="Ø",J94="",J94="Split",J94="Needs to be Split"))),"Completed",IF(AND(K94="Incomplete",K95="Incomplete"),"Incomplete",IF(AND(K94="Other",K95="Other"),"Review",IF(AND(K94="Untraceable",K95=""),"Untraceable","")))))))))))))))))))))))))</f>
        <v/>
      </c>
      <c r="M94" s="116" t="str">
        <f>IF(OR(L94="Untraceable",L94="Incomplete"),"Ignore",IF(OR(L94="Incomplete",L94="Completed"),"Waiting",IF(OR(L94="Waiting",L94="In Progress",L94="Review",L94="Other"),"HOLD","")))</f>
        <v/>
      </c>
      <c r="N94" s="4"/>
      <c r="O94" s="121" t="str">
        <f>IF(OR(L94="Untraceable",L94="Incomplete"),"No",IF(L94="Completed","In Progress",""))</f>
        <v/>
      </c>
      <c r="P94" s="116"/>
    </row>
    <row r="95" spans="1:16" x14ac:dyDescent="0.25">
      <c r="A95" s="116"/>
      <c r="B95" s="116"/>
      <c r="C95" s="116"/>
      <c r="D95" s="87" t="str">
        <f>IF(AND(NOT(A94=""),NOT(K94="Untraceable")),"???","")</f>
        <v/>
      </c>
      <c r="E95" s="87"/>
      <c r="F95" s="7" t="str">
        <f>IF(AND(D95="Amina",OR(E95="Manual",E95="Assisted Manual")),A94&amp;"_AZ",IF(AND(D95="Amina",OR(E95="De-Novo Merge",E95="Assisted Merge")),A94&amp;"_SA_AZ",IF(AND(D95="Mashtura",OR(E95="Manual",E95="Assisted Manual")),A94&amp;"_MH",IF(AND(D95="Mashtura",OR(E95="De-Novo Merge",E95="Assisted Merge")),A94&amp;"_SA_MH",IF(AND(D95="Perry",OR(E95="Manual",E95="Assisted Manual")),A94&amp;"_PB",IF(AND(D95="Perry",OR(E95="De-Novo Merge",E95="Assisted Merge")),A94&amp;"_SA_PB",IF(AND(D95="Gina",OR(E95="Manual",E95="Assisted Manual")),A94&amp;"_GB",IF(AND(D95="Gina",OR(E95="De-Novo Merge",E95="Assisted Merge")),A94&amp;"_SA_GB",IF(AND(D95="Cameron",OR(E95="Manual",E95="Assisted Manual")),A94&amp;"_CA",IF(AND(D95="Cameron",OR(E95="De-Novo Merge",E95="Assisted Merge")),A94&amp;"_SA_CA",IF(AND(D95="Bruno",OR(E95="Manual",E95="Assisted Manual")),A94&amp;"_BD",IF(AND(D95="Bruno",OR(E95="De-Novo Merge",E95="Assisted Merge")),A94&amp;"_SA_BD",IF(AND(D95="Daniel",OR(E95="Manual",E95="Assisted Manual")),A94&amp;"_DR",IF(AND(D95="Daniel",OR(E95="De-Novo Merge",E95="Assisted Merge")),A94&amp;"_SA_DR",IF(AND(D95="Monet",OR(E95="Manual",E95="Assisted Manual")),A94&amp;"_MW",IF(AND(D95="Monet",OR(E95="De-Novo Merge",E95="Assisted Merge")),A94&amp;"_SA_MW",""))))))))))))))))</f>
        <v/>
      </c>
      <c r="G95" s="89"/>
      <c r="H95" s="89"/>
      <c r="I95" s="68" t="str">
        <f t="shared" si="0"/>
        <v/>
      </c>
      <c r="J95" s="116"/>
      <c r="K95" s="87" t="str">
        <f>IF(AND(NOT(OR(G95="",G95="Ø")),H95=""),"In Progress",IF(AND(NOT(OR(H95="Ø",H95="")),NOT(OR(G95="Ø",G95=""))),"Completed",IF(AND(NOT(A94=""),NOT(OR(D95="",D95="???")),G95=""),"Waiting",IF(D95="???","Waiting",""))))</f>
        <v/>
      </c>
      <c r="L95" s="116"/>
      <c r="M95" s="116"/>
      <c r="N95" s="4"/>
      <c r="O95" s="121"/>
      <c r="P95" s="116"/>
    </row>
    <row r="96" spans="1:16" x14ac:dyDescent="0.25">
      <c r="A96" s="122"/>
      <c r="B96" s="117"/>
      <c r="C96" s="116"/>
      <c r="D96" s="87" t="str">
        <f>IF(NOT(A96=""),"???","")</f>
        <v/>
      </c>
      <c r="E96" s="87"/>
      <c r="F96" s="7" t="str">
        <f>IF(AND(D96="Amina",OR(E96="Manual",E96="Assisted Manual")),A96&amp;"_AZ",IF(AND(D96="Amina",OR(E96="De-Novo Merge",E96="Assisted Merge")),A96&amp;"_SA_AZ",IF(AND(D96="Mashtura",OR(E96="Manual",E96="Assisted Manual")),A96&amp;"_MH",IF(AND(D96="Mashtura",OR(E96="De-Novo Merge",E96="Assisted Merge")),A96&amp;"_SA_MH",IF(AND(D96="Perry",OR(E96="Manual",E96="Assisted Manual")),A96&amp;"_PB",IF(AND(D96="Perry",OR(E96="De-Novo Merge",E96="Assisted Merge")),A96&amp;"_SA_PB",IF(AND(D96="Gina",OR(E96="Manual",E96="Assisted Manual")),A96&amp;"_GB",IF(AND(D96="Gina",OR(E96="De-Novo Merge",E96="Assisted Merge")),A96&amp;"_SA_GB",IF(AND(D96="Cameron",OR(E96="Manual",E96="Assisted Manual")),A96&amp;"_CA",IF(AND(D96="Cameron",OR(E96="De-Novo Merge",E96="Assisted Merge")),A96&amp;"_SA_CA",IF(AND(D96="Bruno",OR(E96="Manual",E96="Assisted Manual")),A96&amp;"_BD",IF(AND(D96="Bruno",OR(E96="De-Novo Merge",E96="Assisted Merge")),A96&amp;"_SA_BD",IF(AND(D96="Daniel",OR(E96="Manual",E96="Assisted Manual")),A96&amp;"_DR",IF(AND(D96="Daniel",OR(E96="De-Novo Merge",E96="Assisted Merge")),A96&amp;"_SA_DR",IF(AND(D96="Monet",OR(E96="Manual",E96="Assisted Manual")),A96&amp;"_MW",IF(AND(D96="Monet",OR(E96="De-Novo Merge",E96="Assisted Merge")),A96&amp;"_SA_MW",""))))))))))))))))</f>
        <v/>
      </c>
      <c r="G96" s="89"/>
      <c r="H96" s="89"/>
      <c r="I96" s="68" t="str">
        <f t="shared" si="0"/>
        <v/>
      </c>
      <c r="J96" s="116" t="str">
        <f>IF(AND(NOT(OR(H96="",H96="Ø")),NOT(OR(H97="",H97="Ø"))),"Needs to be Split","")</f>
        <v/>
      </c>
      <c r="K96" s="87" t="str">
        <f>IF(AND(NOT(OR(G96="",G96="Ø")),H96=""),"In Progress",IF(AND(NOT(OR(H96="Ø",H96="")),NOT(OR(G96="Ø",G96=""))),"Completed",IF(AND(NOT(A96=""),NOT(OR(D96="",D96="???")),G96=""),"Waiting",IF(D96="???","Waiting",""))))</f>
        <v/>
      </c>
      <c r="L96" s="116" t="str">
        <f>IF(AND(NOT(OR(H96="Ø",H96="")),J96="Split"),"In Progress",IF(AND(NOT(OR(H96="Ø",H96="")),J96="Needs to be Split"),"Waiting",IF(AND(K96="Review",K97="Review"),"Review",IF(OR(AND(K96="Review",K97="Incomplete"),AND(K96="Incomplete",K97="Review")),"Review",IF(OR(AND(K96="Untraceable",K97="Review"),AND(K96="Review",K97="Untraceable")),"Review",IF(OR(AND(K96="Review",K97="Completed"),AND(K96="Completed",K97="Review")),"Review",IF(OR(AND(K96="Other",K97="Review"),AND(K96="Review",K97="Other")),"Review",IF(OR(AND(K96="Other",K97="Incomplete"),AND(K96="Incomplete",K97="Other")),"Review",IF(OR(AND(K96="Other",K97="Untraceable"),AND(K96="Untraceable",K97="Other")),"Review",IF(OR(AND(K96="Other",K97="Completed"),AND(K96="Completed",K97="Other")),"Review",IF(AND(K96="Waiting",K97="Waiting"),"Waiting",IF(OR(AND(K96="Review",K97="Waiting"),AND(K96="Waiting",K97="Review")),"Waiting",IF(OR(AND(K96="Other",K97="Waiting"),AND(K96="Waiting",K97="Other")),"Waiting",IF(OR(AND(K96="Incomplete",K97="Waiting"),AND(K96="Waiting",K97="Incomplete")),"Waiting",IF(OR(AND(K96="Completed",K97="Waiting"),AND(K96="Waiting",K97="Completed")),"Waiting",IF(OR(K96="In Progress",K97="In Progress"),"In Progress",IF(OR(AND(K96="Completed",K97="Untraceable"),AND(K96="Untraceable",K97="Completed")),"Review",IF(OR(AND(K96="Completed",K97="Incomplete"),AND(K96="Incomplete",K97="Completed")),"Review",IF(OR(AND(K96="Incomplete",K97="Untraceable"),AND(K96="Untraceable",K97="Incomplete")),"Untraceable",IF(AND(NOT(OR(H96="Ø",H96="")),NOT(OR(H97="Ø",H97="")),J96=""),"In Progress",IF(AND(K96="Untraceable",K97="Untraceable"),"Untraceable",IF(AND(NOT(OR(H96="Ø",H96="")),NOT(OR(H97="Ø",H97="")),NOT(OR(J96="Ø",J96="",J96="Split",J96="Needs to be Split"))),"Completed",IF(AND(K96="Incomplete",K97="Incomplete"),"Incomplete",IF(AND(K96="Other",K97="Other"),"Review",IF(AND(K96="Untraceable",K97=""),"Untraceable","")))))))))))))))))))))))))</f>
        <v/>
      </c>
      <c r="M96" s="116" t="str">
        <f>IF(OR(L96="Untraceable",L96="Incomplete"),"Ignore",IF(OR(L96="Incomplete",L96="Completed"),"Waiting",IF(OR(L96="Waiting",L96="In Progress",L96="Review",L96="Other"),"HOLD","")))</f>
        <v/>
      </c>
      <c r="N96" s="4"/>
      <c r="O96" s="121" t="str">
        <f>IF(OR(L96="Untraceable",L96="Incomplete"),"No",IF(L96="Completed","In Progress",""))</f>
        <v/>
      </c>
      <c r="P96" s="116"/>
    </row>
    <row r="97" spans="1:16" x14ac:dyDescent="0.25">
      <c r="A97" s="116"/>
      <c r="B97" s="116"/>
      <c r="C97" s="116"/>
      <c r="D97" s="87" t="str">
        <f>IF(AND(NOT(A96=""),NOT(K96="Untraceable")),"???","")</f>
        <v/>
      </c>
      <c r="E97" s="87"/>
      <c r="F97" s="7" t="str">
        <f>IF(AND(D97="Amina",OR(E97="Manual",E97="Assisted Manual")),A96&amp;"_AZ",IF(AND(D97="Amina",OR(E97="De-Novo Merge",E97="Assisted Merge")),A96&amp;"_SA_AZ",IF(AND(D97="Mashtura",OR(E97="Manual",E97="Assisted Manual")),A96&amp;"_MH",IF(AND(D97="Mashtura",OR(E97="De-Novo Merge",E97="Assisted Merge")),A96&amp;"_SA_MH",IF(AND(D97="Perry",OR(E97="Manual",E97="Assisted Manual")),A96&amp;"_PB",IF(AND(D97="Perry",OR(E97="De-Novo Merge",E97="Assisted Merge")),A96&amp;"_SA_PB",IF(AND(D97="Gina",OR(E97="Manual",E97="Assisted Manual")),A96&amp;"_GB",IF(AND(D97="Gina",OR(E97="De-Novo Merge",E97="Assisted Merge")),A96&amp;"_SA_GB",IF(AND(D97="Cameron",OR(E97="Manual",E97="Assisted Manual")),A96&amp;"_CA",IF(AND(D97="Cameron",OR(E97="De-Novo Merge",E97="Assisted Merge")),A96&amp;"_SA_CA",IF(AND(D97="Bruno",OR(E97="Manual",E97="Assisted Manual")),A96&amp;"_BD",IF(AND(D97="Bruno",OR(E97="De-Novo Merge",E97="Assisted Merge")),A96&amp;"_SA_BD",IF(AND(D97="Daniel",OR(E97="Manual",E97="Assisted Manual")),A96&amp;"_DR",IF(AND(D97="Daniel",OR(E97="De-Novo Merge",E97="Assisted Merge")),A96&amp;"_SA_DR",IF(AND(D97="Monet",OR(E97="Manual",E97="Assisted Manual")),A96&amp;"_MW",IF(AND(D97="Monet",OR(E97="De-Novo Merge",E97="Assisted Merge")),A96&amp;"_SA_MW",""))))))))))))))))</f>
        <v/>
      </c>
      <c r="G97" s="89"/>
      <c r="H97" s="89"/>
      <c r="I97" s="68" t="str">
        <f t="shared" si="0"/>
        <v/>
      </c>
      <c r="J97" s="116"/>
      <c r="K97" s="87" t="str">
        <f>IF(AND(NOT(OR(G97="",G97="Ø")),H97=""),"In Progress",IF(AND(NOT(OR(H97="Ø",H97="")),NOT(OR(G97="Ø",G97=""))),"Completed",IF(AND(NOT(A96=""),NOT(OR(D97="",D97="???")),G97=""),"Waiting",IF(D97="???","Waiting",""))))</f>
        <v/>
      </c>
      <c r="L97" s="116"/>
      <c r="M97" s="116"/>
      <c r="N97" s="4"/>
      <c r="O97" s="121"/>
      <c r="P97" s="116"/>
    </row>
    <row r="98" spans="1:16" x14ac:dyDescent="0.25">
      <c r="A98" s="122"/>
      <c r="B98" s="117"/>
      <c r="C98" s="116"/>
      <c r="D98" s="87" t="str">
        <f>IF(NOT(A98=""),"???","")</f>
        <v/>
      </c>
      <c r="E98" s="87"/>
      <c r="F98" s="7" t="str">
        <f>IF(AND(D98="Amina",OR(E98="Manual",E98="Assisted Manual")),A98&amp;"_AZ",IF(AND(D98="Amina",OR(E98="De-Novo Merge",E98="Assisted Merge")),A98&amp;"_SA_AZ",IF(AND(D98="Mashtura",OR(E98="Manual",E98="Assisted Manual")),A98&amp;"_MH",IF(AND(D98="Mashtura",OR(E98="De-Novo Merge",E98="Assisted Merge")),A98&amp;"_SA_MH",IF(AND(D98="Perry",OR(E98="Manual",E98="Assisted Manual")),A98&amp;"_PB",IF(AND(D98="Perry",OR(E98="De-Novo Merge",E98="Assisted Merge")),A98&amp;"_SA_PB",IF(AND(D98="Gina",OR(E98="Manual",E98="Assisted Manual")),A98&amp;"_GB",IF(AND(D98="Gina",OR(E98="De-Novo Merge",E98="Assisted Merge")),A98&amp;"_SA_GB",IF(AND(D98="Cameron",OR(E98="Manual",E98="Assisted Manual")),A98&amp;"_CA",IF(AND(D98="Cameron",OR(E98="De-Novo Merge",E98="Assisted Merge")),A98&amp;"_SA_CA",IF(AND(D98="Bruno",OR(E98="Manual",E98="Assisted Manual")),A98&amp;"_BD",IF(AND(D98="Bruno",OR(E98="De-Novo Merge",E98="Assisted Merge")),A98&amp;"_SA_BD",IF(AND(D98="Daniel",OR(E98="Manual",E98="Assisted Manual")),A98&amp;"_DR",IF(AND(D98="Daniel",OR(E98="De-Novo Merge",E98="Assisted Merge")),A98&amp;"_SA_DR",IF(AND(D98="Monet",OR(E98="Manual",E98="Assisted Manual")),A98&amp;"_MW",IF(AND(D98="Monet",OR(E98="De-Novo Merge",E98="Assisted Merge")),A98&amp;"_SA_MW",""))))))))))))))))</f>
        <v/>
      </c>
      <c r="G98" s="89"/>
      <c r="H98" s="89"/>
      <c r="I98" s="68" t="str">
        <f t="shared" si="0"/>
        <v/>
      </c>
      <c r="J98" s="116" t="str">
        <f>IF(AND(NOT(OR(H98="",H98="Ø")),NOT(OR(H99="",H99="Ø"))),"Needs to be Split","")</f>
        <v/>
      </c>
      <c r="K98" s="87" t="str">
        <f>IF(AND(NOT(OR(G98="",G98="Ø")),H98=""),"In Progress",IF(AND(NOT(OR(H98="Ø",H98="")),NOT(OR(G98="Ø",G98=""))),"Completed",IF(AND(NOT(A98=""),NOT(OR(D98="",D98="???")),G98=""),"Waiting",IF(D98="???","Waiting",""))))</f>
        <v/>
      </c>
      <c r="L98" s="116" t="str">
        <f>IF(AND(NOT(OR(H98="Ø",H98="")),J98="Split"),"In Progress",IF(AND(NOT(OR(H98="Ø",H98="")),J98="Needs to be Split"),"Waiting",IF(AND(K98="Review",K99="Review"),"Review",IF(OR(AND(K98="Review",K99="Incomplete"),AND(K98="Incomplete",K99="Review")),"Review",IF(OR(AND(K98="Untraceable",K99="Review"),AND(K98="Review",K99="Untraceable")),"Review",IF(OR(AND(K98="Review",K99="Completed"),AND(K98="Completed",K99="Review")),"Review",IF(OR(AND(K98="Other",K99="Review"),AND(K98="Review",K99="Other")),"Review",IF(OR(AND(K98="Other",K99="Incomplete"),AND(K98="Incomplete",K99="Other")),"Review",IF(OR(AND(K98="Other",K99="Untraceable"),AND(K98="Untraceable",K99="Other")),"Review",IF(OR(AND(K98="Other",K99="Completed"),AND(K98="Completed",K99="Other")),"Review",IF(AND(K98="Waiting",K99="Waiting"),"Waiting",IF(OR(AND(K98="Review",K99="Waiting"),AND(K98="Waiting",K99="Review")),"Waiting",IF(OR(AND(K98="Other",K99="Waiting"),AND(K98="Waiting",K99="Other")),"Waiting",IF(OR(AND(K98="Incomplete",K99="Waiting"),AND(K98="Waiting",K99="Incomplete")),"Waiting",IF(OR(AND(K98="Completed",K99="Waiting"),AND(K98="Waiting",K99="Completed")),"Waiting",IF(OR(K98="In Progress",K99="In Progress"),"In Progress",IF(OR(AND(K98="Completed",K99="Untraceable"),AND(K98="Untraceable",K99="Completed")),"Review",IF(OR(AND(K98="Completed",K99="Incomplete"),AND(K98="Incomplete",K99="Completed")),"Review",IF(OR(AND(K98="Incomplete",K99="Untraceable"),AND(K98="Untraceable",K99="Incomplete")),"Untraceable",IF(AND(NOT(OR(H98="Ø",H98="")),NOT(OR(H99="Ø",H99="")),J98=""),"In Progress",IF(AND(K98="Untraceable",K99="Untraceable"),"Untraceable",IF(AND(NOT(OR(H98="Ø",H98="")),NOT(OR(H99="Ø",H99="")),NOT(OR(J98="Ø",J98="",J98="Split",J98="Needs to be Split"))),"Completed",IF(AND(K98="Incomplete",K99="Incomplete"),"Incomplete",IF(AND(K98="Other",K99="Other"),"Review",IF(AND(K98="Untraceable",K99=""),"Untraceable","")))))))))))))))))))))))))</f>
        <v/>
      </c>
      <c r="M98" s="116" t="str">
        <f>IF(OR(L98="Untraceable",L98="Incomplete"),"Ignore",IF(OR(L98="Incomplete",L98="Completed"),"Waiting",IF(OR(L98="Waiting",L98="In Progress",L98="Review",L98="Other"),"HOLD","")))</f>
        <v/>
      </c>
      <c r="N98" s="4"/>
      <c r="O98" s="121" t="str">
        <f>IF(OR(L98="Untraceable",L98="Incomplete"),"No",IF(L98="Completed","In Progress",""))</f>
        <v/>
      </c>
      <c r="P98" s="116"/>
    </row>
    <row r="99" spans="1:16" x14ac:dyDescent="0.25">
      <c r="A99" s="116"/>
      <c r="B99" s="116"/>
      <c r="C99" s="116"/>
      <c r="D99" s="87" t="str">
        <f>IF(AND(NOT(A98=""),NOT(K98="Untraceable")),"???","")</f>
        <v/>
      </c>
      <c r="E99" s="87"/>
      <c r="F99" s="7" t="str">
        <f>IF(AND(D99="Amina",OR(E99="Manual",E99="Assisted Manual")),A98&amp;"_AZ",IF(AND(D99="Amina",OR(E99="De-Novo Merge",E99="Assisted Merge")),A98&amp;"_SA_AZ",IF(AND(D99="Mashtura",OR(E99="Manual",E99="Assisted Manual")),A98&amp;"_MH",IF(AND(D99="Mashtura",OR(E99="De-Novo Merge",E99="Assisted Merge")),A98&amp;"_SA_MH",IF(AND(D99="Perry",OR(E99="Manual",E99="Assisted Manual")),A98&amp;"_PB",IF(AND(D99="Perry",OR(E99="De-Novo Merge",E99="Assisted Merge")),A98&amp;"_SA_PB",IF(AND(D99="Gina",OR(E99="Manual",E99="Assisted Manual")),A98&amp;"_GB",IF(AND(D99="Gina",OR(E99="De-Novo Merge",E99="Assisted Merge")),A98&amp;"_SA_GB",IF(AND(D99="Cameron",OR(E99="Manual",E99="Assisted Manual")),A98&amp;"_CA",IF(AND(D99="Cameron",OR(E99="De-Novo Merge",E99="Assisted Merge")),A98&amp;"_SA_CA",IF(AND(D99="Bruno",OR(E99="Manual",E99="Assisted Manual")),A98&amp;"_BD",IF(AND(D99="Bruno",OR(E99="De-Novo Merge",E99="Assisted Merge")),A98&amp;"_SA_BD",IF(AND(D99="Daniel",OR(E99="Manual",E99="Assisted Manual")),A98&amp;"_DR",IF(AND(D99="Daniel",OR(E99="De-Novo Merge",E99="Assisted Merge")),A98&amp;"_SA_DR",IF(AND(D99="Monet",OR(E99="Manual",E99="Assisted Manual")),A98&amp;"_MW",IF(AND(D99="Monet",OR(E99="De-Novo Merge",E99="Assisted Merge")),A98&amp;"_SA_MW",""))))))))))))))))</f>
        <v/>
      </c>
      <c r="G99" s="89"/>
      <c r="H99" s="89"/>
      <c r="I99" s="68" t="str">
        <f t="shared" si="0"/>
        <v/>
      </c>
      <c r="J99" s="116"/>
      <c r="K99" s="87" t="str">
        <f>IF(AND(NOT(OR(G99="",G99="Ø")),H99=""),"In Progress",IF(AND(NOT(OR(H99="Ø",H99="")),NOT(OR(G99="Ø",G99=""))),"Completed",IF(AND(NOT(A98=""),NOT(OR(D99="",D99="???")),G99=""),"Waiting",IF(D99="???","Waiting",""))))</f>
        <v/>
      </c>
      <c r="L99" s="116"/>
      <c r="M99" s="116"/>
      <c r="N99" s="4"/>
      <c r="O99" s="121"/>
      <c r="P99" s="116"/>
    </row>
    <row r="100" spans="1:16" x14ac:dyDescent="0.25">
      <c r="A100" s="122"/>
      <c r="B100" s="117"/>
      <c r="C100" s="116"/>
      <c r="D100" s="87" t="str">
        <f>IF(NOT(A100=""),"???","")</f>
        <v/>
      </c>
      <c r="E100" s="87"/>
      <c r="F100" s="7" t="str">
        <f>IF(AND(D100="Amina",OR(E100="Manual",E100="Assisted Manual")),A100&amp;"_AZ",IF(AND(D100="Amina",OR(E100="De-Novo Merge",E100="Assisted Merge")),A100&amp;"_SA_AZ",IF(AND(D100="Mashtura",OR(E100="Manual",E100="Assisted Manual")),A100&amp;"_MH",IF(AND(D100="Mashtura",OR(E100="De-Novo Merge",E100="Assisted Merge")),A100&amp;"_SA_MH",IF(AND(D100="Perry",OR(E100="Manual",E100="Assisted Manual")),A100&amp;"_PB",IF(AND(D100="Perry",OR(E100="De-Novo Merge",E100="Assisted Merge")),A100&amp;"_SA_PB",IF(AND(D100="Gina",OR(E100="Manual",E100="Assisted Manual")),A100&amp;"_GB",IF(AND(D100="Gina",OR(E100="De-Novo Merge",E100="Assisted Merge")),A100&amp;"_SA_GB",IF(AND(D100="Cameron",OR(E100="Manual",E100="Assisted Manual")),A100&amp;"_CA",IF(AND(D100="Cameron",OR(E100="De-Novo Merge",E100="Assisted Merge")),A100&amp;"_SA_CA",IF(AND(D100="Bruno",OR(E100="Manual",E100="Assisted Manual")),A100&amp;"_BD",IF(AND(D100="Bruno",OR(E100="De-Novo Merge",E100="Assisted Merge")),A100&amp;"_SA_BD",IF(AND(D100="Daniel",OR(E100="Manual",E100="Assisted Manual")),A100&amp;"_DR",IF(AND(D100="Daniel",OR(E100="De-Novo Merge",E100="Assisted Merge")),A100&amp;"_SA_DR",IF(AND(D100="Monet",OR(E100="Manual",E100="Assisted Manual")),A100&amp;"_MW",IF(AND(D100="Monet",OR(E100="De-Novo Merge",E100="Assisted Merge")),A100&amp;"_SA_MW",""))))))))))))))))</f>
        <v/>
      </c>
      <c r="G100" s="89"/>
      <c r="H100" s="89"/>
      <c r="I100" s="68" t="str">
        <f t="shared" si="0"/>
        <v/>
      </c>
      <c r="J100" s="116" t="str">
        <f>IF(AND(NOT(OR(H100="",H100="Ø")),NOT(OR(H101="",H101="Ø"))),"Needs to be Split","")</f>
        <v/>
      </c>
      <c r="K100" s="87" t="str">
        <f>IF(AND(NOT(OR(G100="",G100="Ø")),H100=""),"In Progress",IF(AND(NOT(OR(H100="Ø",H100="")),NOT(OR(G100="Ø",G100=""))),"Completed",IF(AND(NOT(A100=""),NOT(OR(D100="",D100="???")),G100=""),"Waiting",IF(D100="???","Waiting",""))))</f>
        <v/>
      </c>
      <c r="L100" s="116" t="str">
        <f>IF(AND(NOT(OR(H100="Ø",H100="")),J100="Split"),"In Progress",IF(AND(NOT(OR(H100="Ø",H100="")),J100="Needs to be Split"),"Waiting",IF(AND(K100="Review",K101="Review"),"Review",IF(OR(AND(K100="Review",K101="Incomplete"),AND(K100="Incomplete",K101="Review")),"Review",IF(OR(AND(K100="Untraceable",K101="Review"),AND(K100="Review",K101="Untraceable")),"Review",IF(OR(AND(K100="Review",K101="Completed"),AND(K100="Completed",K101="Review")),"Review",IF(OR(AND(K100="Other",K101="Review"),AND(K100="Review",K101="Other")),"Review",IF(OR(AND(K100="Other",K101="Incomplete"),AND(K100="Incomplete",K101="Other")),"Review",IF(OR(AND(K100="Other",K101="Untraceable"),AND(K100="Untraceable",K101="Other")),"Review",IF(OR(AND(K100="Other",K101="Completed"),AND(K100="Completed",K101="Other")),"Review",IF(AND(K100="Waiting",K101="Waiting"),"Waiting",IF(OR(AND(K100="Review",K101="Waiting"),AND(K100="Waiting",K101="Review")),"Waiting",IF(OR(AND(K100="Other",K101="Waiting"),AND(K100="Waiting",K101="Other")),"Waiting",IF(OR(AND(K100="Incomplete",K101="Waiting"),AND(K100="Waiting",K101="Incomplete")),"Waiting",IF(OR(AND(K100="Completed",K101="Waiting"),AND(K100="Waiting",K101="Completed")),"Waiting",IF(OR(K100="In Progress",K101="In Progress"),"In Progress",IF(OR(AND(K100="Completed",K101="Untraceable"),AND(K100="Untraceable",K101="Completed")),"Review",IF(OR(AND(K100="Completed",K101="Incomplete"),AND(K100="Incomplete",K101="Completed")),"Review",IF(OR(AND(K100="Incomplete",K101="Untraceable"),AND(K100="Untraceable",K101="Incomplete")),"Untraceable",IF(AND(NOT(OR(H100="Ø",H100="")),NOT(OR(H101="Ø",H101="")),J100=""),"In Progress",IF(AND(K100="Untraceable",K101="Untraceable"),"Untraceable",IF(AND(NOT(OR(H100="Ø",H100="")),NOT(OR(H101="Ø",H101="")),NOT(OR(J100="Ø",J100="",J100="Split",J100="Needs to be Split"))),"Completed",IF(AND(K100="Incomplete",K101="Incomplete"),"Incomplete",IF(AND(K100="Other",K101="Other"),"Review",IF(AND(K100="Untraceable",K101=""),"Untraceable","")))))))))))))))))))))))))</f>
        <v/>
      </c>
      <c r="M100" s="116" t="str">
        <f>IF(OR(L100="Untraceable",L100="Incomplete"),"Ignore",IF(OR(L100="Incomplete",L100="Completed"),"Waiting",IF(OR(L100="Waiting",L100="In Progress",L100="Review",L100="Other"),"HOLD","")))</f>
        <v/>
      </c>
      <c r="N100" s="4"/>
      <c r="O100" s="121" t="str">
        <f>IF(OR(L100="Untraceable",L100="Incomplete"),"No",IF(L100="Completed","In Progress",""))</f>
        <v/>
      </c>
      <c r="P100" s="116"/>
    </row>
    <row r="101" spans="1:16" x14ac:dyDescent="0.25">
      <c r="A101" s="116"/>
      <c r="B101" s="116"/>
      <c r="C101" s="116"/>
      <c r="D101" s="87" t="str">
        <f>IF(AND(NOT(A100=""),NOT(K100="Untraceable")),"???","")</f>
        <v/>
      </c>
      <c r="E101" s="87"/>
      <c r="F101" s="7" t="str">
        <f>IF(AND(D101="Amina",OR(E101="Manual",E101="Assisted Manual")),A100&amp;"_AZ",IF(AND(D101="Amina",OR(E101="De-Novo Merge",E101="Assisted Merge")),A100&amp;"_SA_AZ",IF(AND(D101="Mashtura",OR(E101="Manual",E101="Assisted Manual")),A100&amp;"_MH",IF(AND(D101="Mashtura",OR(E101="De-Novo Merge",E101="Assisted Merge")),A100&amp;"_SA_MH",IF(AND(D101="Perry",OR(E101="Manual",E101="Assisted Manual")),A100&amp;"_PB",IF(AND(D101="Perry",OR(E101="De-Novo Merge",E101="Assisted Merge")),A100&amp;"_SA_PB",IF(AND(D101="Gina",OR(E101="Manual",E101="Assisted Manual")),A100&amp;"_GB",IF(AND(D101="Gina",OR(E101="De-Novo Merge",E101="Assisted Merge")),A100&amp;"_SA_GB",IF(AND(D101="Cameron",OR(E101="Manual",E101="Assisted Manual")),A100&amp;"_CA",IF(AND(D101="Cameron",OR(E101="De-Novo Merge",E101="Assisted Merge")),A100&amp;"_SA_CA",IF(AND(D101="Bruno",OR(E101="Manual",E101="Assisted Manual")),A100&amp;"_BD",IF(AND(D101="Bruno",OR(E101="De-Novo Merge",E101="Assisted Merge")),A100&amp;"_SA_BD",IF(AND(D101="Daniel",OR(E101="Manual",E101="Assisted Manual")),A100&amp;"_DR",IF(AND(D101="Daniel",OR(E101="De-Novo Merge",E101="Assisted Merge")),A100&amp;"_SA_DR",IF(AND(D101="Monet",OR(E101="Manual",E101="Assisted Manual")),A100&amp;"_MW",IF(AND(D101="Monet",OR(E101="De-Novo Merge",E101="Assisted Merge")),A100&amp;"_SA_MW",""))))))))))))))))</f>
        <v/>
      </c>
      <c r="G101" s="89"/>
      <c r="H101" s="89"/>
      <c r="I101" s="68" t="str">
        <f t="shared" si="0"/>
        <v/>
      </c>
      <c r="J101" s="116"/>
      <c r="K101" s="87" t="str">
        <f>IF(AND(NOT(OR(G101="",G101="Ø")),H101=""),"In Progress",IF(AND(NOT(OR(H101="Ø",H101="")),NOT(OR(G101="Ø",G101=""))),"Completed",IF(AND(NOT(A100=""),NOT(OR(D101="",D101="???")),G101=""),"Waiting",IF(D101="???","Waiting",""))))</f>
        <v/>
      </c>
      <c r="L101" s="116"/>
      <c r="M101" s="116"/>
      <c r="N101" s="4"/>
      <c r="O101" s="121"/>
      <c r="P101" s="116"/>
    </row>
    <row r="102" spans="1:16" x14ac:dyDescent="0.25">
      <c r="A102" s="122"/>
      <c r="B102" s="117"/>
      <c r="C102" s="116"/>
      <c r="D102" s="87" t="str">
        <f>IF(NOT(A102=""),"???","")</f>
        <v/>
      </c>
      <c r="E102" s="87"/>
      <c r="F102" s="7" t="str">
        <f>IF(AND(D102="Amina",OR(E102="Manual",E102="Assisted Manual")),A102&amp;"_AZ",IF(AND(D102="Amina",OR(E102="De-Novo Merge",E102="Assisted Merge")),A102&amp;"_SA_AZ",IF(AND(D102="Mashtura",OR(E102="Manual",E102="Assisted Manual")),A102&amp;"_MH",IF(AND(D102="Mashtura",OR(E102="De-Novo Merge",E102="Assisted Merge")),A102&amp;"_SA_MH",IF(AND(D102="Perry",OR(E102="Manual",E102="Assisted Manual")),A102&amp;"_PB",IF(AND(D102="Perry",OR(E102="De-Novo Merge",E102="Assisted Merge")),A102&amp;"_SA_PB",IF(AND(D102="Gina",OR(E102="Manual",E102="Assisted Manual")),A102&amp;"_GB",IF(AND(D102="Gina",OR(E102="De-Novo Merge",E102="Assisted Merge")),A102&amp;"_SA_GB",IF(AND(D102="Cameron",OR(E102="Manual",E102="Assisted Manual")),A102&amp;"_CA",IF(AND(D102="Cameron",OR(E102="De-Novo Merge",E102="Assisted Merge")),A102&amp;"_SA_CA",IF(AND(D102="Bruno",OR(E102="Manual",E102="Assisted Manual")),A102&amp;"_BD",IF(AND(D102="Bruno",OR(E102="De-Novo Merge",E102="Assisted Merge")),A102&amp;"_SA_BD",IF(AND(D102="Daniel",OR(E102="Manual",E102="Assisted Manual")),A102&amp;"_DR",IF(AND(D102="Daniel",OR(E102="De-Novo Merge",E102="Assisted Merge")),A102&amp;"_SA_DR",IF(AND(D102="Monet",OR(E102="Manual",E102="Assisted Manual")),A102&amp;"_MW",IF(AND(D102="Monet",OR(E102="De-Novo Merge",E102="Assisted Merge")),A102&amp;"_SA_MW",""))))))))))))))))</f>
        <v/>
      </c>
      <c r="G102" s="89"/>
      <c r="H102" s="89"/>
      <c r="I102" s="68" t="str">
        <f t="shared" si="0"/>
        <v/>
      </c>
      <c r="J102" s="116" t="str">
        <f>IF(AND(NOT(OR(H102="",H102="Ø")),NOT(OR(H103="",H103="Ø"))),"Needs to be Split","")</f>
        <v/>
      </c>
      <c r="K102" s="87" t="str">
        <f>IF(AND(NOT(OR(G102="",G102="Ø")),H102=""),"In Progress",IF(AND(NOT(OR(H102="Ø",H102="")),NOT(OR(G102="Ø",G102=""))),"Completed",IF(AND(NOT(A102=""),NOT(OR(D102="",D102="???")),G102=""),"Waiting",IF(D102="???","Waiting",""))))</f>
        <v/>
      </c>
      <c r="L102" s="116" t="str">
        <f>IF(AND(NOT(OR(H102="Ø",H102="")),J102="Split"),"In Progress",IF(AND(NOT(OR(H102="Ø",H102="")),J102="Needs to be Split"),"Waiting",IF(AND(K102="Review",K103="Review"),"Review",IF(OR(AND(K102="Review",K103="Incomplete"),AND(K102="Incomplete",K103="Review")),"Review",IF(OR(AND(K102="Untraceable",K103="Review"),AND(K102="Review",K103="Untraceable")),"Review",IF(OR(AND(K102="Review",K103="Completed"),AND(K102="Completed",K103="Review")),"Review",IF(OR(AND(K102="Other",K103="Review"),AND(K102="Review",K103="Other")),"Review",IF(OR(AND(K102="Other",K103="Incomplete"),AND(K102="Incomplete",K103="Other")),"Review",IF(OR(AND(K102="Other",K103="Untraceable"),AND(K102="Untraceable",K103="Other")),"Review",IF(OR(AND(K102="Other",K103="Completed"),AND(K102="Completed",K103="Other")),"Review",IF(AND(K102="Waiting",K103="Waiting"),"Waiting",IF(OR(AND(K102="Review",K103="Waiting"),AND(K102="Waiting",K103="Review")),"Waiting",IF(OR(AND(K102="Other",K103="Waiting"),AND(K102="Waiting",K103="Other")),"Waiting",IF(OR(AND(K102="Incomplete",K103="Waiting"),AND(K102="Waiting",K103="Incomplete")),"Waiting",IF(OR(AND(K102="Completed",K103="Waiting"),AND(K102="Waiting",K103="Completed")),"Waiting",IF(OR(K102="In Progress",K103="In Progress"),"In Progress",IF(OR(AND(K102="Completed",K103="Untraceable"),AND(K102="Untraceable",K103="Completed")),"Review",IF(OR(AND(K102="Completed",K103="Incomplete"),AND(K102="Incomplete",K103="Completed")),"Review",IF(OR(AND(K102="Incomplete",K103="Untraceable"),AND(K102="Untraceable",K103="Incomplete")),"Untraceable",IF(AND(NOT(OR(H102="Ø",H102="")),NOT(OR(H103="Ø",H103="")),J102=""),"In Progress",IF(AND(K102="Untraceable",K103="Untraceable"),"Untraceable",IF(AND(NOT(OR(H102="Ø",H102="")),NOT(OR(H103="Ø",H103="")),NOT(OR(J102="Ø",J102="",J102="Split",J102="Needs to be Split"))),"Completed",IF(AND(K102="Incomplete",K103="Incomplete"),"Incomplete",IF(AND(K102="Other",K103="Other"),"Review",IF(AND(K102="Untraceable",K103=""),"Untraceable","")))))))))))))))))))))))))</f>
        <v/>
      </c>
      <c r="M102" s="116" t="str">
        <f>IF(OR(L102="Untraceable",L102="Incomplete"),"Ignore",IF(OR(L102="Incomplete",L102="Completed"),"Waiting",IF(OR(L102="Waiting",L102="In Progress",L102="Review",L102="Other"),"HOLD","")))</f>
        <v/>
      </c>
      <c r="N102" s="4"/>
      <c r="O102" s="121" t="str">
        <f>IF(OR(L102="Untraceable",L102="Incomplete"),"No",IF(L102="Completed","In Progress",""))</f>
        <v/>
      </c>
      <c r="P102" s="116"/>
    </row>
    <row r="103" spans="1:16" x14ac:dyDescent="0.25">
      <c r="A103" s="116"/>
      <c r="B103" s="116"/>
      <c r="C103" s="116"/>
      <c r="D103" s="87" t="str">
        <f>IF(AND(NOT(A102=""),NOT(K102="Untraceable")),"???","")</f>
        <v/>
      </c>
      <c r="E103" s="87"/>
      <c r="F103" s="7" t="str">
        <f>IF(AND(D103="Amina",OR(E103="Manual",E103="Assisted Manual")),A102&amp;"_AZ",IF(AND(D103="Amina",OR(E103="De-Novo Merge",E103="Assisted Merge")),A102&amp;"_SA_AZ",IF(AND(D103="Mashtura",OR(E103="Manual",E103="Assisted Manual")),A102&amp;"_MH",IF(AND(D103="Mashtura",OR(E103="De-Novo Merge",E103="Assisted Merge")),A102&amp;"_SA_MH",IF(AND(D103="Perry",OR(E103="Manual",E103="Assisted Manual")),A102&amp;"_PB",IF(AND(D103="Perry",OR(E103="De-Novo Merge",E103="Assisted Merge")),A102&amp;"_SA_PB",IF(AND(D103="Gina",OR(E103="Manual",E103="Assisted Manual")),A102&amp;"_GB",IF(AND(D103="Gina",OR(E103="De-Novo Merge",E103="Assisted Merge")),A102&amp;"_SA_GB",IF(AND(D103="Cameron",OR(E103="Manual",E103="Assisted Manual")),A102&amp;"_CA",IF(AND(D103="Cameron",OR(E103="De-Novo Merge",E103="Assisted Merge")),A102&amp;"_SA_CA",IF(AND(D103="Bruno",OR(E103="Manual",E103="Assisted Manual")),A102&amp;"_BD",IF(AND(D103="Bruno",OR(E103="De-Novo Merge",E103="Assisted Merge")),A102&amp;"_SA_BD",IF(AND(D103="Daniel",OR(E103="Manual",E103="Assisted Manual")),A102&amp;"_DR",IF(AND(D103="Daniel",OR(E103="De-Novo Merge",E103="Assisted Merge")),A102&amp;"_SA_DR",IF(AND(D103="Monet",OR(E103="Manual",E103="Assisted Manual")),A102&amp;"_MW",IF(AND(D103="Monet",OR(E103="De-Novo Merge",E103="Assisted Merge")),A102&amp;"_SA_MW",""))))))))))))))))</f>
        <v/>
      </c>
      <c r="G103" s="89"/>
      <c r="H103" s="89"/>
      <c r="I103" s="68" t="str">
        <f t="shared" si="0"/>
        <v/>
      </c>
      <c r="J103" s="116"/>
      <c r="K103" s="87" t="str">
        <f>IF(AND(NOT(OR(G103="",G103="Ø")),H103=""),"In Progress",IF(AND(NOT(OR(H103="Ø",H103="")),NOT(OR(G103="Ø",G103=""))),"Completed",IF(AND(NOT(A102=""),NOT(OR(D103="",D103="???")),G103=""),"Waiting",IF(D103="???","Waiting",""))))</f>
        <v/>
      </c>
      <c r="L103" s="116"/>
      <c r="M103" s="116"/>
      <c r="N103" s="4"/>
      <c r="O103" s="121"/>
      <c r="P103" s="116"/>
    </row>
    <row r="104" spans="1:16" x14ac:dyDescent="0.25">
      <c r="A104" s="122"/>
      <c r="B104" s="117"/>
      <c r="C104" s="116"/>
      <c r="D104" s="87" t="str">
        <f>IF(NOT(A104=""),"???","")</f>
        <v/>
      </c>
      <c r="E104" s="87"/>
      <c r="F104" s="7" t="str">
        <f>IF(AND(D104="Amina",OR(E104="Manual",E104="Assisted Manual")),A104&amp;"_AZ",IF(AND(D104="Amina",OR(E104="De-Novo Merge",E104="Assisted Merge")),A104&amp;"_SA_AZ",IF(AND(D104="Mashtura",OR(E104="Manual",E104="Assisted Manual")),A104&amp;"_MH",IF(AND(D104="Mashtura",OR(E104="De-Novo Merge",E104="Assisted Merge")),A104&amp;"_SA_MH",IF(AND(D104="Perry",OR(E104="Manual",E104="Assisted Manual")),A104&amp;"_PB",IF(AND(D104="Perry",OR(E104="De-Novo Merge",E104="Assisted Merge")),A104&amp;"_SA_PB",IF(AND(D104="Gina",OR(E104="Manual",E104="Assisted Manual")),A104&amp;"_GB",IF(AND(D104="Gina",OR(E104="De-Novo Merge",E104="Assisted Merge")),A104&amp;"_SA_GB",IF(AND(D104="Cameron",OR(E104="Manual",E104="Assisted Manual")),A104&amp;"_CA",IF(AND(D104="Cameron",OR(E104="De-Novo Merge",E104="Assisted Merge")),A104&amp;"_SA_CA",IF(AND(D104="Bruno",OR(E104="Manual",E104="Assisted Manual")),A104&amp;"_BD",IF(AND(D104="Bruno",OR(E104="De-Novo Merge",E104="Assisted Merge")),A104&amp;"_SA_BD",IF(AND(D104="Daniel",OR(E104="Manual",E104="Assisted Manual")),A104&amp;"_DR",IF(AND(D104="Daniel",OR(E104="De-Novo Merge",E104="Assisted Merge")),A104&amp;"_SA_DR",IF(AND(D104="Monet",OR(E104="Manual",E104="Assisted Manual")),A104&amp;"_MW",IF(AND(D104="Monet",OR(E104="De-Novo Merge",E104="Assisted Merge")),A104&amp;"_SA_MW",""))))))))))))))))</f>
        <v/>
      </c>
      <c r="G104" s="89"/>
      <c r="H104" s="89"/>
      <c r="I104" s="68" t="str">
        <f t="shared" si="0"/>
        <v/>
      </c>
      <c r="J104" s="116" t="str">
        <f>IF(AND(NOT(OR(H104="",H104="Ø")),NOT(OR(H105="",H105="Ø"))),"Needs to be Split","")</f>
        <v/>
      </c>
      <c r="K104" s="87" t="str">
        <f>IF(AND(NOT(OR(G104="",G104="Ø")),H104=""),"In Progress",IF(AND(NOT(OR(H104="Ø",H104="")),NOT(OR(G104="Ø",G104=""))),"Completed",IF(AND(NOT(A104=""),NOT(OR(D104="",D104="???")),G104=""),"Waiting",IF(D104="???","Waiting",""))))</f>
        <v/>
      </c>
      <c r="L104" s="116" t="str">
        <f>IF(AND(NOT(OR(H104="Ø",H104="")),J104="Split"),"In Progress",IF(AND(NOT(OR(H104="Ø",H104="")),J104="Needs to be Split"),"Waiting",IF(AND(K104="Review",K105="Review"),"Review",IF(OR(AND(K104="Review",K105="Incomplete"),AND(K104="Incomplete",K105="Review")),"Review",IF(OR(AND(K104="Untraceable",K105="Review"),AND(K104="Review",K105="Untraceable")),"Review",IF(OR(AND(K104="Review",K105="Completed"),AND(K104="Completed",K105="Review")),"Review",IF(OR(AND(K104="Other",K105="Review"),AND(K104="Review",K105="Other")),"Review",IF(OR(AND(K104="Other",K105="Incomplete"),AND(K104="Incomplete",K105="Other")),"Review",IF(OR(AND(K104="Other",K105="Untraceable"),AND(K104="Untraceable",K105="Other")),"Review",IF(OR(AND(K104="Other",K105="Completed"),AND(K104="Completed",K105="Other")),"Review",IF(AND(K104="Waiting",K105="Waiting"),"Waiting",IF(OR(AND(K104="Review",K105="Waiting"),AND(K104="Waiting",K105="Review")),"Waiting",IF(OR(AND(K104="Other",K105="Waiting"),AND(K104="Waiting",K105="Other")),"Waiting",IF(OR(AND(K104="Incomplete",K105="Waiting"),AND(K104="Waiting",K105="Incomplete")),"Waiting",IF(OR(AND(K104="Completed",K105="Waiting"),AND(K104="Waiting",K105="Completed")),"Waiting",IF(OR(K104="In Progress",K105="In Progress"),"In Progress",IF(OR(AND(K104="Completed",K105="Untraceable"),AND(K104="Untraceable",K105="Completed")),"Review",IF(OR(AND(K104="Completed",K105="Incomplete"),AND(K104="Incomplete",K105="Completed")),"Review",IF(OR(AND(K104="Incomplete",K105="Untraceable"),AND(K104="Untraceable",K105="Incomplete")),"Untraceable",IF(AND(NOT(OR(H104="Ø",H104="")),NOT(OR(H105="Ø",H105="")),J104=""),"In Progress",IF(AND(K104="Untraceable",K105="Untraceable"),"Untraceable",IF(AND(NOT(OR(H104="Ø",H104="")),NOT(OR(H105="Ø",H105="")),NOT(OR(J104="Ø",J104="",J104="Split",J104="Needs to be Split"))),"Completed",IF(AND(K104="Incomplete",K105="Incomplete"),"Incomplete",IF(AND(K104="Other",K105="Other"),"Review",IF(AND(K104="Untraceable",K105=""),"Untraceable","")))))))))))))))))))))))))</f>
        <v/>
      </c>
      <c r="M104" s="116" t="str">
        <f>IF(OR(L104="Untraceable",L104="Incomplete"),"Ignore",IF(OR(L104="Incomplete",L104="Completed"),"Waiting",IF(OR(L104="Waiting",L104="In Progress",L104="Review",L104="Other"),"HOLD","")))</f>
        <v/>
      </c>
      <c r="N104" s="4"/>
      <c r="O104" s="121" t="str">
        <f>IF(OR(L104="Untraceable",L104="Incomplete"),"No",IF(L104="Completed","In Progress",""))</f>
        <v/>
      </c>
      <c r="P104" s="116"/>
    </row>
    <row r="105" spans="1:16" x14ac:dyDescent="0.25">
      <c r="A105" s="116"/>
      <c r="B105" s="116"/>
      <c r="C105" s="116"/>
      <c r="D105" s="87" t="str">
        <f>IF(AND(NOT(A104=""),NOT(K104="Untraceable")),"???","")</f>
        <v/>
      </c>
      <c r="E105" s="87"/>
      <c r="F105" s="7" t="str">
        <f>IF(AND(D105="Amina",OR(E105="Manual",E105="Assisted Manual")),A104&amp;"_AZ",IF(AND(D105="Amina",OR(E105="De-Novo Merge",E105="Assisted Merge")),A104&amp;"_SA_AZ",IF(AND(D105="Mashtura",OR(E105="Manual",E105="Assisted Manual")),A104&amp;"_MH",IF(AND(D105="Mashtura",OR(E105="De-Novo Merge",E105="Assisted Merge")),A104&amp;"_SA_MH",IF(AND(D105="Perry",OR(E105="Manual",E105="Assisted Manual")),A104&amp;"_PB",IF(AND(D105="Perry",OR(E105="De-Novo Merge",E105="Assisted Merge")),A104&amp;"_SA_PB",IF(AND(D105="Gina",OR(E105="Manual",E105="Assisted Manual")),A104&amp;"_GB",IF(AND(D105="Gina",OR(E105="De-Novo Merge",E105="Assisted Merge")),A104&amp;"_SA_GB",IF(AND(D105="Cameron",OR(E105="Manual",E105="Assisted Manual")),A104&amp;"_CA",IF(AND(D105="Cameron",OR(E105="De-Novo Merge",E105="Assisted Merge")),A104&amp;"_SA_CA",IF(AND(D105="Bruno",OR(E105="Manual",E105="Assisted Manual")),A104&amp;"_BD",IF(AND(D105="Bruno",OR(E105="De-Novo Merge",E105="Assisted Merge")),A104&amp;"_SA_BD",IF(AND(D105="Daniel",OR(E105="Manual",E105="Assisted Manual")),A104&amp;"_DR",IF(AND(D105="Daniel",OR(E105="De-Novo Merge",E105="Assisted Merge")),A104&amp;"_SA_DR",IF(AND(D105="Monet",OR(E105="Manual",E105="Assisted Manual")),A104&amp;"_MW",IF(AND(D105="Monet",OR(E105="De-Novo Merge",E105="Assisted Merge")),A104&amp;"_SA_MW",""))))))))))))))))</f>
        <v/>
      </c>
      <c r="G105" s="89"/>
      <c r="H105" s="89"/>
      <c r="I105" s="68" t="str">
        <f t="shared" si="0"/>
        <v/>
      </c>
      <c r="J105" s="116"/>
      <c r="K105" s="87" t="str">
        <f>IF(AND(NOT(OR(G105="",G105="Ø")),H105=""),"In Progress",IF(AND(NOT(OR(H105="Ø",H105="")),NOT(OR(G105="Ø",G105=""))),"Completed",IF(AND(NOT(A104=""),NOT(OR(D105="",D105="???")),G105=""),"Waiting",IF(D105="???","Waiting",""))))</f>
        <v/>
      </c>
      <c r="L105" s="116"/>
      <c r="M105" s="116"/>
      <c r="N105" s="4"/>
      <c r="O105" s="121"/>
      <c r="P105" s="116"/>
    </row>
    <row r="106" spans="1:16" x14ac:dyDescent="0.25">
      <c r="A106" s="122"/>
      <c r="B106" s="117"/>
      <c r="C106" s="116"/>
      <c r="D106" s="87" t="str">
        <f>IF(NOT(A106=""),"???","")</f>
        <v/>
      </c>
      <c r="E106" s="87"/>
      <c r="F106" s="7" t="str">
        <f>IF(AND(D106="Amina",OR(E106="Manual",E106="Assisted Manual")),A106&amp;"_AZ",IF(AND(D106="Amina",OR(E106="De-Novo Merge",E106="Assisted Merge")),A106&amp;"_SA_AZ",IF(AND(D106="Mashtura",OR(E106="Manual",E106="Assisted Manual")),A106&amp;"_MH",IF(AND(D106="Mashtura",OR(E106="De-Novo Merge",E106="Assisted Merge")),A106&amp;"_SA_MH",IF(AND(D106="Perry",OR(E106="Manual",E106="Assisted Manual")),A106&amp;"_PB",IF(AND(D106="Perry",OR(E106="De-Novo Merge",E106="Assisted Merge")),A106&amp;"_SA_PB",IF(AND(D106="Gina",OR(E106="Manual",E106="Assisted Manual")),A106&amp;"_GB",IF(AND(D106="Gina",OR(E106="De-Novo Merge",E106="Assisted Merge")),A106&amp;"_SA_GB",IF(AND(D106="Cameron",OR(E106="Manual",E106="Assisted Manual")),A106&amp;"_CA",IF(AND(D106="Cameron",OR(E106="De-Novo Merge",E106="Assisted Merge")),A106&amp;"_SA_CA",IF(AND(D106="Bruno",OR(E106="Manual",E106="Assisted Manual")),A106&amp;"_BD",IF(AND(D106="Bruno",OR(E106="De-Novo Merge",E106="Assisted Merge")),A106&amp;"_SA_BD",IF(AND(D106="Daniel",OR(E106="Manual",E106="Assisted Manual")),A106&amp;"_DR",IF(AND(D106="Daniel",OR(E106="De-Novo Merge",E106="Assisted Merge")),A106&amp;"_SA_DR",IF(AND(D106="Monet",OR(E106="Manual",E106="Assisted Manual")),A106&amp;"_MW",IF(AND(D106="Monet",OR(E106="De-Novo Merge",E106="Assisted Merge")),A106&amp;"_SA_MW",""))))))))))))))))</f>
        <v/>
      </c>
      <c r="G106" s="89"/>
      <c r="H106" s="89"/>
      <c r="I106" s="68" t="str">
        <f t="shared" si="0"/>
        <v/>
      </c>
      <c r="J106" s="116" t="str">
        <f>IF(AND(NOT(OR(H106="",H106="Ø")),NOT(OR(H107="",H107="Ø"))),"Needs to be Split","")</f>
        <v/>
      </c>
      <c r="K106" s="87" t="str">
        <f>IF(AND(NOT(OR(G106="",G106="Ø")),H106=""),"In Progress",IF(AND(NOT(OR(H106="Ø",H106="")),NOT(OR(G106="Ø",G106=""))),"Completed",IF(AND(NOT(A106=""),NOT(OR(D106="",D106="???")),G106=""),"Waiting",IF(D106="???","Waiting",""))))</f>
        <v/>
      </c>
      <c r="L106" s="116" t="str">
        <f>IF(AND(NOT(OR(H106="Ø",H106="")),J106="Split"),"In Progress",IF(AND(NOT(OR(H106="Ø",H106="")),J106="Needs to be Split"),"Waiting",IF(AND(K106="Review",K107="Review"),"Review",IF(OR(AND(K106="Review",K107="Incomplete"),AND(K106="Incomplete",K107="Review")),"Review",IF(OR(AND(K106="Untraceable",K107="Review"),AND(K106="Review",K107="Untraceable")),"Review",IF(OR(AND(K106="Review",K107="Completed"),AND(K106="Completed",K107="Review")),"Review",IF(OR(AND(K106="Other",K107="Review"),AND(K106="Review",K107="Other")),"Review",IF(OR(AND(K106="Other",K107="Incomplete"),AND(K106="Incomplete",K107="Other")),"Review",IF(OR(AND(K106="Other",K107="Untraceable"),AND(K106="Untraceable",K107="Other")),"Review",IF(OR(AND(K106="Other",K107="Completed"),AND(K106="Completed",K107="Other")),"Review",IF(AND(K106="Waiting",K107="Waiting"),"Waiting",IF(OR(AND(K106="Review",K107="Waiting"),AND(K106="Waiting",K107="Review")),"Waiting",IF(OR(AND(K106="Other",K107="Waiting"),AND(K106="Waiting",K107="Other")),"Waiting",IF(OR(AND(K106="Incomplete",K107="Waiting"),AND(K106="Waiting",K107="Incomplete")),"Waiting",IF(OR(AND(K106="Completed",K107="Waiting"),AND(K106="Waiting",K107="Completed")),"Waiting",IF(OR(K106="In Progress",K107="In Progress"),"In Progress",IF(OR(AND(K106="Completed",K107="Untraceable"),AND(K106="Untraceable",K107="Completed")),"Review",IF(OR(AND(K106="Completed",K107="Incomplete"),AND(K106="Incomplete",K107="Completed")),"Review",IF(OR(AND(K106="Incomplete",K107="Untraceable"),AND(K106="Untraceable",K107="Incomplete")),"Untraceable",IF(AND(NOT(OR(H106="Ø",H106="")),NOT(OR(H107="Ø",H107="")),J106=""),"In Progress",IF(AND(K106="Untraceable",K107="Untraceable"),"Untraceable",IF(AND(NOT(OR(H106="Ø",H106="")),NOT(OR(H107="Ø",H107="")),NOT(OR(J106="Ø",J106="",J106="Split",J106="Needs to be Split"))),"Completed",IF(AND(K106="Incomplete",K107="Incomplete"),"Incomplete",IF(AND(K106="Other",K107="Other"),"Review",IF(AND(K106="Untraceable",K107=""),"Untraceable","")))))))))))))))))))))))))</f>
        <v/>
      </c>
      <c r="M106" s="116" t="str">
        <f>IF(OR(L106="Untraceable",L106="Incomplete"),"Ignore",IF(OR(L106="Incomplete",L106="Completed"),"Waiting",IF(OR(L106="Waiting",L106="In Progress",L106="Review",L106="Other"),"HOLD","")))</f>
        <v/>
      </c>
      <c r="N106" s="4"/>
      <c r="O106" s="121" t="str">
        <f>IF(OR(L106="Untraceable",L106="Incomplete"),"No",IF(L106="Completed","In Progress",""))</f>
        <v/>
      </c>
      <c r="P106" s="116"/>
    </row>
    <row r="107" spans="1:16" x14ac:dyDescent="0.25">
      <c r="A107" s="116"/>
      <c r="B107" s="116"/>
      <c r="C107" s="116"/>
      <c r="D107" s="87" t="str">
        <f>IF(AND(NOT(A106=""),NOT(K106="Untraceable")),"???","")</f>
        <v/>
      </c>
      <c r="E107" s="87"/>
      <c r="F107" s="7" t="str">
        <f>IF(AND(D107="Amina",OR(E107="Manual",E107="Assisted Manual")),A106&amp;"_AZ",IF(AND(D107="Amina",OR(E107="De-Novo Merge",E107="Assisted Merge")),A106&amp;"_SA_AZ",IF(AND(D107="Mashtura",OR(E107="Manual",E107="Assisted Manual")),A106&amp;"_MH",IF(AND(D107="Mashtura",OR(E107="De-Novo Merge",E107="Assisted Merge")),A106&amp;"_SA_MH",IF(AND(D107="Perry",OR(E107="Manual",E107="Assisted Manual")),A106&amp;"_PB",IF(AND(D107="Perry",OR(E107="De-Novo Merge",E107="Assisted Merge")),A106&amp;"_SA_PB",IF(AND(D107="Gina",OR(E107="Manual",E107="Assisted Manual")),A106&amp;"_GB",IF(AND(D107="Gina",OR(E107="De-Novo Merge",E107="Assisted Merge")),A106&amp;"_SA_GB",IF(AND(D107="Cameron",OR(E107="Manual",E107="Assisted Manual")),A106&amp;"_CA",IF(AND(D107="Cameron",OR(E107="De-Novo Merge",E107="Assisted Merge")),A106&amp;"_SA_CA",IF(AND(D107="Bruno",OR(E107="Manual",E107="Assisted Manual")),A106&amp;"_BD",IF(AND(D107="Bruno",OR(E107="De-Novo Merge",E107="Assisted Merge")),A106&amp;"_SA_BD",IF(AND(D107="Daniel",OR(E107="Manual",E107="Assisted Manual")),A106&amp;"_DR",IF(AND(D107="Daniel",OR(E107="De-Novo Merge",E107="Assisted Merge")),A106&amp;"_SA_DR",IF(AND(D107="Monet",OR(E107="Manual",E107="Assisted Manual")),A106&amp;"_MW",IF(AND(D107="Monet",OR(E107="De-Novo Merge",E107="Assisted Merge")),A106&amp;"_SA_MW",""))))))))))))))))</f>
        <v/>
      </c>
      <c r="G107" s="89"/>
      <c r="H107" s="89"/>
      <c r="I107" s="68" t="str">
        <f t="shared" si="0"/>
        <v/>
      </c>
      <c r="J107" s="116"/>
      <c r="K107" s="87" t="str">
        <f>IF(AND(NOT(OR(G107="",G107="Ø")),H107=""),"In Progress",IF(AND(NOT(OR(H107="Ø",H107="")),NOT(OR(G107="Ø",G107=""))),"Completed",IF(AND(NOT(A106=""),NOT(OR(D107="",D107="???")),G107=""),"Waiting",IF(D107="???","Waiting",""))))</f>
        <v/>
      </c>
      <c r="L107" s="116"/>
      <c r="M107" s="116"/>
      <c r="N107" s="4"/>
      <c r="O107" s="121"/>
      <c r="P107" s="116"/>
    </row>
    <row r="108" spans="1:16" x14ac:dyDescent="0.25">
      <c r="A108" s="122"/>
      <c r="B108" s="117"/>
      <c r="C108" s="116"/>
      <c r="D108" s="87" t="str">
        <f>IF(NOT(A108=""),"???","")</f>
        <v/>
      </c>
      <c r="E108" s="87"/>
      <c r="F108" s="7" t="str">
        <f>IF(AND(D108="Amina",OR(E108="Manual",E108="Assisted Manual")),A108&amp;"_AZ",IF(AND(D108="Amina",OR(E108="De-Novo Merge",E108="Assisted Merge")),A108&amp;"_SA_AZ",IF(AND(D108="Mashtura",OR(E108="Manual",E108="Assisted Manual")),A108&amp;"_MH",IF(AND(D108="Mashtura",OR(E108="De-Novo Merge",E108="Assisted Merge")),A108&amp;"_SA_MH",IF(AND(D108="Perry",OR(E108="Manual",E108="Assisted Manual")),A108&amp;"_PB",IF(AND(D108="Perry",OR(E108="De-Novo Merge",E108="Assisted Merge")),A108&amp;"_SA_PB",IF(AND(D108="Gina",OR(E108="Manual",E108="Assisted Manual")),A108&amp;"_GB",IF(AND(D108="Gina",OR(E108="De-Novo Merge",E108="Assisted Merge")),A108&amp;"_SA_GB",IF(AND(D108="Cameron",OR(E108="Manual",E108="Assisted Manual")),A108&amp;"_CA",IF(AND(D108="Cameron",OR(E108="De-Novo Merge",E108="Assisted Merge")),A108&amp;"_SA_CA",IF(AND(D108="Bruno",OR(E108="Manual",E108="Assisted Manual")),A108&amp;"_BD",IF(AND(D108="Bruno",OR(E108="De-Novo Merge",E108="Assisted Merge")),A108&amp;"_SA_BD",IF(AND(D108="Daniel",OR(E108="Manual",E108="Assisted Manual")),A108&amp;"_DR",IF(AND(D108="Daniel",OR(E108="De-Novo Merge",E108="Assisted Merge")),A108&amp;"_SA_DR",IF(AND(D108="Monet",OR(E108="Manual",E108="Assisted Manual")),A108&amp;"_MW",IF(AND(D108="Monet",OR(E108="De-Novo Merge",E108="Assisted Merge")),A108&amp;"_SA_MW",""))))))))))))))))</f>
        <v/>
      </c>
      <c r="G108" s="89"/>
      <c r="H108" s="89"/>
      <c r="I108" s="68" t="str">
        <f t="shared" si="0"/>
        <v/>
      </c>
      <c r="J108" s="116" t="str">
        <f>IF(AND(NOT(OR(H108="",H108="Ø")),NOT(OR(H109="",H109="Ø"))),"Needs to be Split","")</f>
        <v/>
      </c>
      <c r="K108" s="87" t="str">
        <f>IF(AND(NOT(OR(G108="",G108="Ø")),H108=""),"In Progress",IF(AND(NOT(OR(H108="Ø",H108="")),NOT(OR(G108="Ø",G108=""))),"Completed",IF(AND(NOT(A108=""),NOT(OR(D108="",D108="???")),G108=""),"Waiting",IF(D108="???","Waiting",""))))</f>
        <v/>
      </c>
      <c r="L108" s="116" t="str">
        <f>IF(AND(NOT(OR(H108="Ø",H108="")),J108="Split"),"In Progress",IF(AND(NOT(OR(H108="Ø",H108="")),J108="Needs to be Split"),"Waiting",IF(AND(K108="Review",K109="Review"),"Review",IF(OR(AND(K108="Review",K109="Incomplete"),AND(K108="Incomplete",K109="Review")),"Review",IF(OR(AND(K108="Untraceable",K109="Review"),AND(K108="Review",K109="Untraceable")),"Review",IF(OR(AND(K108="Review",K109="Completed"),AND(K108="Completed",K109="Review")),"Review",IF(OR(AND(K108="Other",K109="Review"),AND(K108="Review",K109="Other")),"Review",IF(OR(AND(K108="Other",K109="Incomplete"),AND(K108="Incomplete",K109="Other")),"Review",IF(OR(AND(K108="Other",K109="Untraceable"),AND(K108="Untraceable",K109="Other")),"Review",IF(OR(AND(K108="Other",K109="Completed"),AND(K108="Completed",K109="Other")),"Review",IF(AND(K108="Waiting",K109="Waiting"),"Waiting",IF(OR(AND(K108="Review",K109="Waiting"),AND(K108="Waiting",K109="Review")),"Waiting",IF(OR(AND(K108="Other",K109="Waiting"),AND(K108="Waiting",K109="Other")),"Waiting",IF(OR(AND(K108="Incomplete",K109="Waiting"),AND(K108="Waiting",K109="Incomplete")),"Waiting",IF(OR(AND(K108="Completed",K109="Waiting"),AND(K108="Waiting",K109="Completed")),"Waiting",IF(OR(K108="In Progress",K109="In Progress"),"In Progress",IF(OR(AND(K108="Completed",K109="Untraceable"),AND(K108="Untraceable",K109="Completed")),"Review",IF(OR(AND(K108="Completed",K109="Incomplete"),AND(K108="Incomplete",K109="Completed")),"Review",IF(OR(AND(K108="Incomplete",K109="Untraceable"),AND(K108="Untraceable",K109="Incomplete")),"Untraceable",IF(AND(NOT(OR(H108="Ø",H108="")),NOT(OR(H109="Ø",H109="")),J108=""),"In Progress",IF(AND(K108="Untraceable",K109="Untraceable"),"Untraceable",IF(AND(NOT(OR(H108="Ø",H108="")),NOT(OR(H109="Ø",H109="")),NOT(OR(J108="Ø",J108="",J108="Split",J108="Needs to be Split"))),"Completed",IF(AND(K108="Incomplete",K109="Incomplete"),"Incomplete",IF(AND(K108="Other",K109="Other"),"Review",IF(AND(K108="Untraceable",K109=""),"Untraceable","")))))))))))))))))))))))))</f>
        <v/>
      </c>
      <c r="M108" s="116" t="str">
        <f>IF(OR(L108="Untraceable",L108="Incomplete"),"Ignore",IF(OR(L108="Incomplete",L108="Completed"),"Waiting",IF(OR(L108="Waiting",L108="In Progress",L108="Review",L108="Other"),"HOLD","")))</f>
        <v/>
      </c>
      <c r="N108" s="4"/>
      <c r="O108" s="121" t="str">
        <f>IF(OR(L108="Untraceable",L108="Incomplete"),"No",IF(L108="Completed","In Progress",""))</f>
        <v/>
      </c>
      <c r="P108" s="116"/>
    </row>
    <row r="109" spans="1:16" x14ac:dyDescent="0.25">
      <c r="A109" s="116"/>
      <c r="B109" s="116"/>
      <c r="C109" s="116"/>
      <c r="D109" s="87" t="str">
        <f>IF(AND(NOT(A108=""),NOT(K108="Untraceable")),"???","")</f>
        <v/>
      </c>
      <c r="E109" s="87"/>
      <c r="F109" s="7" t="str">
        <f>IF(AND(D109="Amina",OR(E109="Manual",E109="Assisted Manual")),A108&amp;"_AZ",IF(AND(D109="Amina",OR(E109="De-Novo Merge",E109="Assisted Merge")),A108&amp;"_SA_AZ",IF(AND(D109="Mashtura",OR(E109="Manual",E109="Assisted Manual")),A108&amp;"_MH",IF(AND(D109="Mashtura",OR(E109="De-Novo Merge",E109="Assisted Merge")),A108&amp;"_SA_MH",IF(AND(D109="Perry",OR(E109="Manual",E109="Assisted Manual")),A108&amp;"_PB",IF(AND(D109="Perry",OR(E109="De-Novo Merge",E109="Assisted Merge")),A108&amp;"_SA_PB",IF(AND(D109="Gina",OR(E109="Manual",E109="Assisted Manual")),A108&amp;"_GB",IF(AND(D109="Gina",OR(E109="De-Novo Merge",E109="Assisted Merge")),A108&amp;"_SA_GB",IF(AND(D109="Cameron",OR(E109="Manual",E109="Assisted Manual")),A108&amp;"_CA",IF(AND(D109="Cameron",OR(E109="De-Novo Merge",E109="Assisted Merge")),A108&amp;"_SA_CA",IF(AND(D109="Bruno",OR(E109="Manual",E109="Assisted Manual")),A108&amp;"_BD",IF(AND(D109="Bruno",OR(E109="De-Novo Merge",E109="Assisted Merge")),A108&amp;"_SA_BD",IF(AND(D109="Daniel",OR(E109="Manual",E109="Assisted Manual")),A108&amp;"_DR",IF(AND(D109="Daniel",OR(E109="De-Novo Merge",E109="Assisted Merge")),A108&amp;"_SA_DR",IF(AND(D109="Monet",OR(E109="Manual",E109="Assisted Manual")),A108&amp;"_MW",IF(AND(D109="Monet",OR(E109="De-Novo Merge",E109="Assisted Merge")),A108&amp;"_SA_MW",""))))))))))))))))</f>
        <v/>
      </c>
      <c r="G109" s="89"/>
      <c r="H109" s="89"/>
      <c r="I109" s="68" t="str">
        <f t="shared" si="0"/>
        <v/>
      </c>
      <c r="J109" s="116"/>
      <c r="K109" s="87" t="str">
        <f>IF(AND(NOT(OR(G109="",G109="Ø")),H109=""),"In Progress",IF(AND(NOT(OR(H109="Ø",H109="")),NOT(OR(G109="Ø",G109=""))),"Completed",IF(AND(NOT(A108=""),NOT(OR(D109="",D109="???")),G109=""),"Waiting",IF(D109="???","Waiting",""))))</f>
        <v/>
      </c>
      <c r="L109" s="116"/>
      <c r="M109" s="116"/>
      <c r="N109" s="4"/>
      <c r="O109" s="121"/>
      <c r="P109" s="116"/>
    </row>
    <row r="110" spans="1:16" x14ac:dyDescent="0.25">
      <c r="A110" s="122"/>
      <c r="B110" s="117"/>
      <c r="C110" s="116"/>
      <c r="D110" s="87" t="str">
        <f>IF(NOT(A110=""),"???","")</f>
        <v/>
      </c>
      <c r="E110" s="87"/>
      <c r="F110" s="7" t="str">
        <f>IF(AND(D110="Amina",OR(E110="Manual",E110="Assisted Manual")),A110&amp;"_AZ",IF(AND(D110="Amina",OR(E110="De-Novo Merge",E110="Assisted Merge")),A110&amp;"_SA_AZ",IF(AND(D110="Mashtura",OR(E110="Manual",E110="Assisted Manual")),A110&amp;"_MH",IF(AND(D110="Mashtura",OR(E110="De-Novo Merge",E110="Assisted Merge")),A110&amp;"_SA_MH",IF(AND(D110="Perry",OR(E110="Manual",E110="Assisted Manual")),A110&amp;"_PB",IF(AND(D110="Perry",OR(E110="De-Novo Merge",E110="Assisted Merge")),A110&amp;"_SA_PB",IF(AND(D110="Gina",OR(E110="Manual",E110="Assisted Manual")),A110&amp;"_GB",IF(AND(D110="Gina",OR(E110="De-Novo Merge",E110="Assisted Merge")),A110&amp;"_SA_GB",IF(AND(D110="Cameron",OR(E110="Manual",E110="Assisted Manual")),A110&amp;"_CA",IF(AND(D110="Cameron",OR(E110="De-Novo Merge",E110="Assisted Merge")),A110&amp;"_SA_CA",IF(AND(D110="Bruno",OR(E110="Manual",E110="Assisted Manual")),A110&amp;"_BD",IF(AND(D110="Bruno",OR(E110="De-Novo Merge",E110="Assisted Merge")),A110&amp;"_SA_BD",IF(AND(D110="Daniel",OR(E110="Manual",E110="Assisted Manual")),A110&amp;"_DR",IF(AND(D110="Daniel",OR(E110="De-Novo Merge",E110="Assisted Merge")),A110&amp;"_SA_DR",IF(AND(D110="Monet",OR(E110="Manual",E110="Assisted Manual")),A110&amp;"_MW",IF(AND(D110="Monet",OR(E110="De-Novo Merge",E110="Assisted Merge")),A110&amp;"_SA_MW",""))))))))))))))))</f>
        <v/>
      </c>
      <c r="G110" s="89"/>
      <c r="H110" s="89"/>
      <c r="I110" s="68" t="str">
        <f t="shared" si="0"/>
        <v/>
      </c>
      <c r="J110" s="116" t="str">
        <f>IF(AND(NOT(OR(H110="",H110="Ø")),NOT(OR(H111="",H111="Ø"))),"Needs to be Split","")</f>
        <v/>
      </c>
      <c r="K110" s="87" t="str">
        <f>IF(AND(NOT(OR(G110="",G110="Ø")),H110=""),"In Progress",IF(AND(NOT(OR(H110="Ø",H110="")),NOT(OR(G110="Ø",G110=""))),"Completed",IF(AND(NOT(A110=""),NOT(OR(D110="",D110="???")),G110=""),"Waiting",IF(D110="???","Waiting",""))))</f>
        <v/>
      </c>
      <c r="L110" s="116" t="str">
        <f>IF(AND(NOT(OR(H110="Ø",H110="")),J110="Split"),"In Progress",IF(AND(NOT(OR(H110="Ø",H110="")),J110="Needs to be Split"),"Waiting",IF(AND(K110="Review",K111="Review"),"Review",IF(OR(AND(K110="Review",K111="Incomplete"),AND(K110="Incomplete",K111="Review")),"Review",IF(OR(AND(K110="Untraceable",K111="Review"),AND(K110="Review",K111="Untraceable")),"Review",IF(OR(AND(K110="Review",K111="Completed"),AND(K110="Completed",K111="Review")),"Review",IF(OR(AND(K110="Other",K111="Review"),AND(K110="Review",K111="Other")),"Review",IF(OR(AND(K110="Other",K111="Incomplete"),AND(K110="Incomplete",K111="Other")),"Review",IF(OR(AND(K110="Other",K111="Untraceable"),AND(K110="Untraceable",K111="Other")),"Review",IF(OR(AND(K110="Other",K111="Completed"),AND(K110="Completed",K111="Other")),"Review",IF(AND(K110="Waiting",K111="Waiting"),"Waiting",IF(OR(AND(K110="Review",K111="Waiting"),AND(K110="Waiting",K111="Review")),"Waiting",IF(OR(AND(K110="Other",K111="Waiting"),AND(K110="Waiting",K111="Other")),"Waiting",IF(OR(AND(K110="Incomplete",K111="Waiting"),AND(K110="Waiting",K111="Incomplete")),"Waiting",IF(OR(AND(K110="Completed",K111="Waiting"),AND(K110="Waiting",K111="Completed")),"Waiting",IF(OR(K110="In Progress",K111="In Progress"),"In Progress",IF(OR(AND(K110="Completed",K111="Untraceable"),AND(K110="Untraceable",K111="Completed")),"Review",IF(OR(AND(K110="Completed",K111="Incomplete"),AND(K110="Incomplete",K111="Completed")),"Review",IF(OR(AND(K110="Incomplete",K111="Untraceable"),AND(K110="Untraceable",K111="Incomplete")),"Untraceable",IF(AND(NOT(OR(H110="Ø",H110="")),NOT(OR(H111="Ø",H111="")),J110=""),"In Progress",IF(AND(K110="Untraceable",K111="Untraceable"),"Untraceable",IF(AND(NOT(OR(H110="Ø",H110="")),NOT(OR(H111="Ø",H111="")),NOT(OR(J110="Ø",J110="",J110="Split",J110="Needs to be Split"))),"Completed",IF(AND(K110="Incomplete",K111="Incomplete"),"Incomplete",IF(AND(K110="Other",K111="Other"),"Review",IF(AND(K110="Untraceable",K111=""),"Untraceable","")))))))))))))))))))))))))</f>
        <v/>
      </c>
      <c r="M110" s="116" t="str">
        <f>IF(OR(L110="Untraceable",L110="Incomplete"),"Ignore",IF(OR(L110="Incomplete",L110="Completed"),"Waiting",IF(OR(L110="Waiting",L110="In Progress",L110="Review",L110="Other"),"HOLD","")))</f>
        <v/>
      </c>
      <c r="N110" s="4"/>
      <c r="O110" s="121" t="str">
        <f>IF(OR(L110="Untraceable",L110="Incomplete"),"No",IF(L110="Completed","In Progress",""))</f>
        <v/>
      </c>
      <c r="P110" s="116"/>
    </row>
    <row r="111" spans="1:16" x14ac:dyDescent="0.25">
      <c r="A111" s="116"/>
      <c r="B111" s="116"/>
      <c r="C111" s="116"/>
      <c r="D111" s="87" t="str">
        <f>IF(AND(NOT(A110=""),NOT(K110="Untraceable")),"???","")</f>
        <v/>
      </c>
      <c r="E111" s="87"/>
      <c r="F111" s="7" t="str">
        <f>IF(AND(D111="Amina",OR(E111="Manual",E111="Assisted Manual")),A110&amp;"_AZ",IF(AND(D111="Amina",OR(E111="De-Novo Merge",E111="Assisted Merge")),A110&amp;"_SA_AZ",IF(AND(D111="Mashtura",OR(E111="Manual",E111="Assisted Manual")),A110&amp;"_MH",IF(AND(D111="Mashtura",OR(E111="De-Novo Merge",E111="Assisted Merge")),A110&amp;"_SA_MH",IF(AND(D111="Perry",OR(E111="Manual",E111="Assisted Manual")),A110&amp;"_PB",IF(AND(D111="Perry",OR(E111="De-Novo Merge",E111="Assisted Merge")),A110&amp;"_SA_PB",IF(AND(D111="Gina",OR(E111="Manual",E111="Assisted Manual")),A110&amp;"_GB",IF(AND(D111="Gina",OR(E111="De-Novo Merge",E111="Assisted Merge")),A110&amp;"_SA_GB",IF(AND(D111="Cameron",OR(E111="Manual",E111="Assisted Manual")),A110&amp;"_CA",IF(AND(D111="Cameron",OR(E111="De-Novo Merge",E111="Assisted Merge")),A110&amp;"_SA_CA",IF(AND(D111="Bruno",OR(E111="Manual",E111="Assisted Manual")),A110&amp;"_BD",IF(AND(D111="Bruno",OR(E111="De-Novo Merge",E111="Assisted Merge")),A110&amp;"_SA_BD",IF(AND(D111="Daniel",OR(E111="Manual",E111="Assisted Manual")),A110&amp;"_DR",IF(AND(D111="Daniel",OR(E111="De-Novo Merge",E111="Assisted Merge")),A110&amp;"_SA_DR",IF(AND(D111="Monet",OR(E111="Manual",E111="Assisted Manual")),A110&amp;"_MW",IF(AND(D111="Monet",OR(E111="De-Novo Merge",E111="Assisted Merge")),A110&amp;"_SA_MW",""))))))))))))))))</f>
        <v/>
      </c>
      <c r="G111" s="89"/>
      <c r="H111" s="89"/>
      <c r="I111" s="68" t="str">
        <f t="shared" si="0"/>
        <v/>
      </c>
      <c r="J111" s="116"/>
      <c r="K111" s="87" t="str">
        <f>IF(AND(NOT(OR(G111="",G111="Ø")),H111=""),"In Progress",IF(AND(NOT(OR(H111="Ø",H111="")),NOT(OR(G111="Ø",G111=""))),"Completed",IF(AND(NOT(A110=""),NOT(OR(D111="",D111="???")),G111=""),"Waiting",IF(D111="???","Waiting",""))))</f>
        <v/>
      </c>
      <c r="L111" s="116"/>
      <c r="M111" s="116"/>
      <c r="N111" s="4"/>
      <c r="O111" s="121"/>
      <c r="P111" s="116"/>
    </row>
    <row r="112" spans="1:16" x14ac:dyDescent="0.25">
      <c r="A112" s="122"/>
      <c r="B112" s="117"/>
      <c r="C112" s="116"/>
      <c r="D112" s="87" t="str">
        <f>IF(NOT(A112=""),"???","")</f>
        <v/>
      </c>
      <c r="E112" s="87"/>
      <c r="F112" s="7" t="str">
        <f>IF(AND(D112="Amina",OR(E112="Manual",E112="Assisted Manual")),A112&amp;"_AZ",IF(AND(D112="Amina",OR(E112="De-Novo Merge",E112="Assisted Merge")),A112&amp;"_SA_AZ",IF(AND(D112="Mashtura",OR(E112="Manual",E112="Assisted Manual")),A112&amp;"_MH",IF(AND(D112="Mashtura",OR(E112="De-Novo Merge",E112="Assisted Merge")),A112&amp;"_SA_MH",IF(AND(D112="Perry",OR(E112="Manual",E112="Assisted Manual")),A112&amp;"_PB",IF(AND(D112="Perry",OR(E112="De-Novo Merge",E112="Assisted Merge")),A112&amp;"_SA_PB",IF(AND(D112="Gina",OR(E112="Manual",E112="Assisted Manual")),A112&amp;"_GB",IF(AND(D112="Gina",OR(E112="De-Novo Merge",E112="Assisted Merge")),A112&amp;"_SA_GB",IF(AND(D112="Cameron",OR(E112="Manual",E112="Assisted Manual")),A112&amp;"_CA",IF(AND(D112="Cameron",OR(E112="De-Novo Merge",E112="Assisted Merge")),A112&amp;"_SA_CA",IF(AND(D112="Bruno",OR(E112="Manual",E112="Assisted Manual")),A112&amp;"_BD",IF(AND(D112="Bruno",OR(E112="De-Novo Merge",E112="Assisted Merge")),A112&amp;"_SA_BD",IF(AND(D112="Daniel",OR(E112="Manual",E112="Assisted Manual")),A112&amp;"_DR",IF(AND(D112="Daniel",OR(E112="De-Novo Merge",E112="Assisted Merge")),A112&amp;"_SA_DR",IF(AND(D112="Monet",OR(E112="Manual",E112="Assisted Manual")),A112&amp;"_MW",IF(AND(D112="Monet",OR(E112="De-Novo Merge",E112="Assisted Merge")),A112&amp;"_SA_MW",""))))))))))))))))</f>
        <v/>
      </c>
      <c r="G112" s="89"/>
      <c r="H112" s="89"/>
      <c r="I112" s="68" t="str">
        <f t="shared" si="0"/>
        <v/>
      </c>
      <c r="J112" s="116" t="str">
        <f>IF(AND(NOT(OR(H112="",H112="Ø")),NOT(OR(H113="",H113="Ø"))),"Needs to be Split","")</f>
        <v/>
      </c>
      <c r="K112" s="87" t="str">
        <f>IF(AND(NOT(OR(G112="",G112="Ø")),H112=""),"In Progress",IF(AND(NOT(OR(H112="Ø",H112="")),NOT(OR(G112="Ø",G112=""))),"Completed",IF(AND(NOT(A112=""),NOT(OR(D112="",D112="???")),G112=""),"Waiting",IF(D112="???","Waiting",""))))</f>
        <v/>
      </c>
      <c r="L112" s="116" t="str">
        <f>IF(AND(NOT(OR(H112="Ø",H112="")),J112="Split"),"In Progress",IF(AND(NOT(OR(H112="Ø",H112="")),J112="Needs to be Split"),"Waiting",IF(AND(K112="Review",K113="Review"),"Review",IF(OR(AND(K112="Review",K113="Incomplete"),AND(K112="Incomplete",K113="Review")),"Review",IF(OR(AND(K112="Untraceable",K113="Review"),AND(K112="Review",K113="Untraceable")),"Review",IF(OR(AND(K112="Review",K113="Completed"),AND(K112="Completed",K113="Review")),"Review",IF(OR(AND(K112="Other",K113="Review"),AND(K112="Review",K113="Other")),"Review",IF(OR(AND(K112="Other",K113="Incomplete"),AND(K112="Incomplete",K113="Other")),"Review",IF(OR(AND(K112="Other",K113="Untraceable"),AND(K112="Untraceable",K113="Other")),"Review",IF(OR(AND(K112="Other",K113="Completed"),AND(K112="Completed",K113="Other")),"Review",IF(AND(K112="Waiting",K113="Waiting"),"Waiting",IF(OR(AND(K112="Review",K113="Waiting"),AND(K112="Waiting",K113="Review")),"Waiting",IF(OR(AND(K112="Other",K113="Waiting"),AND(K112="Waiting",K113="Other")),"Waiting",IF(OR(AND(K112="Incomplete",K113="Waiting"),AND(K112="Waiting",K113="Incomplete")),"Waiting",IF(OR(AND(K112="Completed",K113="Waiting"),AND(K112="Waiting",K113="Completed")),"Waiting",IF(OR(K112="In Progress",K113="In Progress"),"In Progress",IF(OR(AND(K112="Completed",K113="Untraceable"),AND(K112="Untraceable",K113="Completed")),"Review",IF(OR(AND(K112="Completed",K113="Incomplete"),AND(K112="Incomplete",K113="Completed")),"Review",IF(OR(AND(K112="Incomplete",K113="Untraceable"),AND(K112="Untraceable",K113="Incomplete")),"Untraceable",IF(AND(NOT(OR(H112="Ø",H112="")),NOT(OR(H113="Ø",H113="")),J112=""),"In Progress",IF(AND(K112="Untraceable",K113="Untraceable"),"Untraceable",IF(AND(NOT(OR(H112="Ø",H112="")),NOT(OR(H113="Ø",H113="")),NOT(OR(J112="Ø",J112="",J112="Split",J112="Needs to be Split"))),"Completed",IF(AND(K112="Incomplete",K113="Incomplete"),"Incomplete",IF(AND(K112="Other",K113="Other"),"Review",IF(AND(K112="Untraceable",K113=""),"Untraceable","")))))))))))))))))))))))))</f>
        <v/>
      </c>
      <c r="M112" s="116" t="str">
        <f>IF(OR(L112="Untraceable",L112="Incomplete"),"Ignore",IF(OR(L112="Incomplete",L112="Completed"),"Waiting",IF(OR(L112="Waiting",L112="In Progress",L112="Review",L112="Other"),"HOLD","")))</f>
        <v/>
      </c>
      <c r="N112" s="4"/>
      <c r="O112" s="121" t="str">
        <f>IF(OR(L112="Untraceable",L112="Incomplete"),"No",IF(L112="Completed","In Progress",""))</f>
        <v/>
      </c>
      <c r="P112" s="116"/>
    </row>
    <row r="113" spans="1:16" x14ac:dyDescent="0.25">
      <c r="A113" s="116"/>
      <c r="B113" s="116"/>
      <c r="C113" s="116"/>
      <c r="D113" s="87" t="str">
        <f>IF(AND(NOT(A112=""),NOT(K112="Untraceable")),"???","")</f>
        <v/>
      </c>
      <c r="E113" s="87"/>
      <c r="F113" s="7" t="str">
        <f>IF(AND(D113="Amina",OR(E113="Manual",E113="Assisted Manual")),A112&amp;"_AZ",IF(AND(D113="Amina",OR(E113="De-Novo Merge",E113="Assisted Merge")),A112&amp;"_SA_AZ",IF(AND(D113="Mashtura",OR(E113="Manual",E113="Assisted Manual")),A112&amp;"_MH",IF(AND(D113="Mashtura",OR(E113="De-Novo Merge",E113="Assisted Merge")),A112&amp;"_SA_MH",IF(AND(D113="Perry",OR(E113="Manual",E113="Assisted Manual")),A112&amp;"_PB",IF(AND(D113="Perry",OR(E113="De-Novo Merge",E113="Assisted Merge")),A112&amp;"_SA_PB",IF(AND(D113="Gina",OR(E113="Manual",E113="Assisted Manual")),A112&amp;"_GB",IF(AND(D113="Gina",OR(E113="De-Novo Merge",E113="Assisted Merge")),A112&amp;"_SA_GB",IF(AND(D113="Cameron",OR(E113="Manual",E113="Assisted Manual")),A112&amp;"_CA",IF(AND(D113="Cameron",OR(E113="De-Novo Merge",E113="Assisted Merge")),A112&amp;"_SA_CA",IF(AND(D113="Bruno",OR(E113="Manual",E113="Assisted Manual")),A112&amp;"_BD",IF(AND(D113="Bruno",OR(E113="De-Novo Merge",E113="Assisted Merge")),A112&amp;"_SA_BD",IF(AND(D113="Daniel",OR(E113="Manual",E113="Assisted Manual")),A112&amp;"_DR",IF(AND(D113="Daniel",OR(E113="De-Novo Merge",E113="Assisted Merge")),A112&amp;"_SA_DR",IF(AND(D113="Monet",OR(E113="Manual",E113="Assisted Manual")),A112&amp;"_MW",IF(AND(D113="Monet",OR(E113="De-Novo Merge",E113="Assisted Merge")),A112&amp;"_SA_MW",""))))))))))))))))</f>
        <v/>
      </c>
      <c r="G113" s="89"/>
      <c r="H113" s="89"/>
      <c r="I113" s="68" t="str">
        <f t="shared" si="0"/>
        <v/>
      </c>
      <c r="J113" s="116"/>
      <c r="K113" s="87" t="str">
        <f>IF(AND(NOT(OR(G113="",G113="Ø")),H113=""),"In Progress",IF(AND(NOT(OR(H113="Ø",H113="")),NOT(OR(G113="Ø",G113=""))),"Completed",IF(AND(NOT(A112=""),NOT(OR(D113="",D113="???")),G113=""),"Waiting",IF(D113="???","Waiting",""))))</f>
        <v/>
      </c>
      <c r="L113" s="116"/>
      <c r="M113" s="116"/>
      <c r="N113" s="4"/>
      <c r="O113" s="121"/>
      <c r="P113" s="116"/>
    </row>
    <row r="114" spans="1:16" x14ac:dyDescent="0.25">
      <c r="A114" s="122"/>
      <c r="B114" s="117"/>
      <c r="C114" s="116"/>
      <c r="D114" s="87" t="str">
        <f>IF(NOT(A114=""),"???","")</f>
        <v/>
      </c>
      <c r="E114" s="87"/>
      <c r="F114" s="7" t="str">
        <f>IF(AND(D114="Amina",OR(E114="Manual",E114="Assisted Manual")),A114&amp;"_AZ",IF(AND(D114="Amina",OR(E114="De-Novo Merge",E114="Assisted Merge")),A114&amp;"_SA_AZ",IF(AND(D114="Mashtura",OR(E114="Manual",E114="Assisted Manual")),A114&amp;"_MH",IF(AND(D114="Mashtura",OR(E114="De-Novo Merge",E114="Assisted Merge")),A114&amp;"_SA_MH",IF(AND(D114="Perry",OR(E114="Manual",E114="Assisted Manual")),A114&amp;"_PB",IF(AND(D114="Perry",OR(E114="De-Novo Merge",E114="Assisted Merge")),A114&amp;"_SA_PB",IF(AND(D114="Gina",OR(E114="Manual",E114="Assisted Manual")),A114&amp;"_GB",IF(AND(D114="Gina",OR(E114="De-Novo Merge",E114="Assisted Merge")),A114&amp;"_SA_GB",IF(AND(D114="Cameron",OR(E114="Manual",E114="Assisted Manual")),A114&amp;"_CA",IF(AND(D114="Cameron",OR(E114="De-Novo Merge",E114="Assisted Merge")),A114&amp;"_SA_CA",IF(AND(D114="Bruno",OR(E114="Manual",E114="Assisted Manual")),A114&amp;"_BD",IF(AND(D114="Bruno",OR(E114="De-Novo Merge",E114="Assisted Merge")),A114&amp;"_SA_BD",IF(AND(D114="Daniel",OR(E114="Manual",E114="Assisted Manual")),A114&amp;"_DR",IF(AND(D114="Daniel",OR(E114="De-Novo Merge",E114="Assisted Merge")),A114&amp;"_SA_DR",IF(AND(D114="Monet",OR(E114="Manual",E114="Assisted Manual")),A114&amp;"_MW",IF(AND(D114="Monet",OR(E114="De-Novo Merge",E114="Assisted Merge")),A114&amp;"_SA_MW",""))))))))))))))))</f>
        <v/>
      </c>
      <c r="G114" s="89"/>
      <c r="H114" s="89"/>
      <c r="I114" s="68" t="str">
        <f t="shared" si="0"/>
        <v/>
      </c>
      <c r="J114" s="116" t="str">
        <f>IF(AND(NOT(OR(H114="",H114="Ø")),NOT(OR(H115="",H115="Ø"))),"Needs to be Split","")</f>
        <v/>
      </c>
      <c r="K114" s="87" t="str">
        <f>IF(AND(NOT(OR(G114="",G114="Ø")),H114=""),"In Progress",IF(AND(NOT(OR(H114="Ø",H114="")),NOT(OR(G114="Ø",G114=""))),"Completed",IF(AND(NOT(A114=""),NOT(OR(D114="",D114="???")),G114=""),"Waiting",IF(D114="???","Waiting",""))))</f>
        <v/>
      </c>
      <c r="L114" s="116" t="str">
        <f>IF(AND(NOT(OR(H114="Ø",H114="")),J114="Split"),"In Progress",IF(AND(NOT(OR(H114="Ø",H114="")),J114="Needs to be Split"),"Waiting",IF(AND(K114="Review",K115="Review"),"Review",IF(OR(AND(K114="Review",K115="Incomplete"),AND(K114="Incomplete",K115="Review")),"Review",IF(OR(AND(K114="Untraceable",K115="Review"),AND(K114="Review",K115="Untraceable")),"Review",IF(OR(AND(K114="Review",K115="Completed"),AND(K114="Completed",K115="Review")),"Review",IF(OR(AND(K114="Other",K115="Review"),AND(K114="Review",K115="Other")),"Review",IF(OR(AND(K114="Other",K115="Incomplete"),AND(K114="Incomplete",K115="Other")),"Review",IF(OR(AND(K114="Other",K115="Untraceable"),AND(K114="Untraceable",K115="Other")),"Review",IF(OR(AND(K114="Other",K115="Completed"),AND(K114="Completed",K115="Other")),"Review",IF(AND(K114="Waiting",K115="Waiting"),"Waiting",IF(OR(AND(K114="Review",K115="Waiting"),AND(K114="Waiting",K115="Review")),"Waiting",IF(OR(AND(K114="Other",K115="Waiting"),AND(K114="Waiting",K115="Other")),"Waiting",IF(OR(AND(K114="Incomplete",K115="Waiting"),AND(K114="Waiting",K115="Incomplete")),"Waiting",IF(OR(AND(K114="Completed",K115="Waiting"),AND(K114="Waiting",K115="Completed")),"Waiting",IF(OR(K114="In Progress",K115="In Progress"),"In Progress",IF(OR(AND(K114="Completed",K115="Untraceable"),AND(K114="Untraceable",K115="Completed")),"Review",IF(OR(AND(K114="Completed",K115="Incomplete"),AND(K114="Incomplete",K115="Completed")),"Review",IF(OR(AND(K114="Incomplete",K115="Untraceable"),AND(K114="Untraceable",K115="Incomplete")),"Untraceable",IF(AND(NOT(OR(H114="Ø",H114="")),NOT(OR(H115="Ø",H115="")),J114=""),"In Progress",IF(AND(K114="Untraceable",K115="Untraceable"),"Untraceable",IF(AND(NOT(OR(H114="Ø",H114="")),NOT(OR(H115="Ø",H115="")),NOT(OR(J114="Ø",J114="",J114="Split",J114="Needs to be Split"))),"Completed",IF(AND(K114="Incomplete",K115="Incomplete"),"Incomplete",IF(AND(K114="Other",K115="Other"),"Review",IF(AND(K114="Untraceable",K115=""),"Untraceable","")))))))))))))))))))))))))</f>
        <v/>
      </c>
      <c r="M114" s="116" t="str">
        <f>IF(OR(L114="Untraceable",L114="Incomplete"),"Ignore",IF(OR(L114="Incomplete",L114="Completed"),"Waiting",IF(OR(L114="Waiting",L114="In Progress",L114="Review",L114="Other"),"HOLD","")))</f>
        <v/>
      </c>
      <c r="N114" s="4"/>
      <c r="O114" s="121" t="str">
        <f>IF(OR(L114="Untraceable",L114="Incomplete"),"No",IF(L114="Completed","In Progress",""))</f>
        <v/>
      </c>
      <c r="P114" s="116"/>
    </row>
    <row r="115" spans="1:16" x14ac:dyDescent="0.25">
      <c r="A115" s="116"/>
      <c r="B115" s="116"/>
      <c r="C115" s="116"/>
      <c r="D115" s="87" t="str">
        <f>IF(AND(NOT(A114=""),NOT(K114="Untraceable")),"???","")</f>
        <v/>
      </c>
      <c r="E115" s="87"/>
      <c r="F115" s="7" t="str">
        <f>IF(AND(D115="Amina",OR(E115="Manual",E115="Assisted Manual")),A114&amp;"_AZ",IF(AND(D115="Amina",OR(E115="De-Novo Merge",E115="Assisted Merge")),A114&amp;"_SA_AZ",IF(AND(D115="Mashtura",OR(E115="Manual",E115="Assisted Manual")),A114&amp;"_MH",IF(AND(D115="Mashtura",OR(E115="De-Novo Merge",E115="Assisted Merge")),A114&amp;"_SA_MH",IF(AND(D115="Perry",OR(E115="Manual",E115="Assisted Manual")),A114&amp;"_PB",IF(AND(D115="Perry",OR(E115="De-Novo Merge",E115="Assisted Merge")),A114&amp;"_SA_PB",IF(AND(D115="Gina",OR(E115="Manual",E115="Assisted Manual")),A114&amp;"_GB",IF(AND(D115="Gina",OR(E115="De-Novo Merge",E115="Assisted Merge")),A114&amp;"_SA_GB",IF(AND(D115="Cameron",OR(E115="Manual",E115="Assisted Manual")),A114&amp;"_CA",IF(AND(D115="Cameron",OR(E115="De-Novo Merge",E115="Assisted Merge")),A114&amp;"_SA_CA",IF(AND(D115="Bruno",OR(E115="Manual",E115="Assisted Manual")),A114&amp;"_BD",IF(AND(D115="Bruno",OR(E115="De-Novo Merge",E115="Assisted Merge")),A114&amp;"_SA_BD",IF(AND(D115="Daniel",OR(E115="Manual",E115="Assisted Manual")),A114&amp;"_DR",IF(AND(D115="Daniel",OR(E115="De-Novo Merge",E115="Assisted Merge")),A114&amp;"_SA_DR",IF(AND(D115="Monet",OR(E115="Manual",E115="Assisted Manual")),A114&amp;"_MW",IF(AND(D115="Monet",OR(E115="De-Novo Merge",E115="Assisted Merge")),A114&amp;"_SA_MW",""))))))))))))))))</f>
        <v/>
      </c>
      <c r="G115" s="89"/>
      <c r="H115" s="89"/>
      <c r="I115" s="68" t="str">
        <f t="shared" si="0"/>
        <v/>
      </c>
      <c r="J115" s="116"/>
      <c r="K115" s="87" t="str">
        <f>IF(AND(NOT(OR(G115="",G115="Ø")),H115=""),"In Progress",IF(AND(NOT(OR(H115="Ø",H115="")),NOT(OR(G115="Ø",G115=""))),"Completed",IF(AND(NOT(A114=""),NOT(OR(D115="",D115="???")),G115=""),"Waiting",IF(D115="???","Waiting",""))))</f>
        <v/>
      </c>
      <c r="L115" s="116"/>
      <c r="M115" s="116"/>
      <c r="N115" s="4"/>
      <c r="O115" s="121"/>
      <c r="P115" s="116"/>
    </row>
    <row r="116" spans="1:16" x14ac:dyDescent="0.25">
      <c r="A116" s="122"/>
      <c r="B116" s="117"/>
      <c r="C116" s="116"/>
      <c r="D116" s="87" t="str">
        <f>IF(NOT(A116=""),"???","")</f>
        <v/>
      </c>
      <c r="E116" s="87"/>
      <c r="F116" s="7" t="str">
        <f>IF(AND(D116="Amina",OR(E116="Manual",E116="Assisted Manual")),A116&amp;"_AZ",IF(AND(D116="Amina",OR(E116="De-Novo Merge",E116="Assisted Merge")),A116&amp;"_SA_AZ",IF(AND(D116="Mashtura",OR(E116="Manual",E116="Assisted Manual")),A116&amp;"_MH",IF(AND(D116="Mashtura",OR(E116="De-Novo Merge",E116="Assisted Merge")),A116&amp;"_SA_MH",IF(AND(D116="Perry",OR(E116="Manual",E116="Assisted Manual")),A116&amp;"_PB",IF(AND(D116="Perry",OR(E116="De-Novo Merge",E116="Assisted Merge")),A116&amp;"_SA_PB",IF(AND(D116="Gina",OR(E116="Manual",E116="Assisted Manual")),A116&amp;"_GB",IF(AND(D116="Gina",OR(E116="De-Novo Merge",E116="Assisted Merge")),A116&amp;"_SA_GB",IF(AND(D116="Cameron",OR(E116="Manual",E116="Assisted Manual")),A116&amp;"_CA",IF(AND(D116="Cameron",OR(E116="De-Novo Merge",E116="Assisted Merge")),A116&amp;"_SA_CA",IF(AND(D116="Bruno",OR(E116="Manual",E116="Assisted Manual")),A116&amp;"_BD",IF(AND(D116="Bruno",OR(E116="De-Novo Merge",E116="Assisted Merge")),A116&amp;"_SA_BD",IF(AND(D116="Daniel",OR(E116="Manual",E116="Assisted Manual")),A116&amp;"_DR",IF(AND(D116="Daniel",OR(E116="De-Novo Merge",E116="Assisted Merge")),A116&amp;"_SA_DR",IF(AND(D116="Monet",OR(E116="Manual",E116="Assisted Manual")),A116&amp;"_MW",IF(AND(D116="Monet",OR(E116="De-Novo Merge",E116="Assisted Merge")),A116&amp;"_SA_MW",""))))))))))))))))</f>
        <v/>
      </c>
      <c r="G116" s="89"/>
      <c r="H116" s="89"/>
      <c r="I116" s="68" t="str">
        <f t="shared" si="0"/>
        <v/>
      </c>
      <c r="J116" s="116" t="str">
        <f>IF(AND(NOT(OR(H116="",H116="Ø")),NOT(OR(H117="",H117="Ø"))),"Needs to be Split","")</f>
        <v/>
      </c>
      <c r="K116" s="87" t="str">
        <f>IF(AND(NOT(OR(G116="",G116="Ø")),H116=""),"In Progress",IF(AND(NOT(OR(H116="Ø",H116="")),NOT(OR(G116="Ø",G116=""))),"Completed",IF(AND(NOT(A116=""),NOT(OR(D116="",D116="???")),G116=""),"Waiting",IF(D116="???","Waiting",""))))</f>
        <v/>
      </c>
      <c r="L116" s="116" t="str">
        <f>IF(AND(NOT(OR(H116="Ø",H116="")),J116="Split"),"In Progress",IF(AND(NOT(OR(H116="Ø",H116="")),J116="Needs to be Split"),"Waiting",IF(AND(K116="Review",K117="Review"),"Review",IF(OR(AND(K116="Review",K117="Incomplete"),AND(K116="Incomplete",K117="Review")),"Review",IF(OR(AND(K116="Untraceable",K117="Review"),AND(K116="Review",K117="Untraceable")),"Review",IF(OR(AND(K116="Review",K117="Completed"),AND(K116="Completed",K117="Review")),"Review",IF(OR(AND(K116="Other",K117="Review"),AND(K116="Review",K117="Other")),"Review",IF(OR(AND(K116="Other",K117="Incomplete"),AND(K116="Incomplete",K117="Other")),"Review",IF(OR(AND(K116="Other",K117="Untraceable"),AND(K116="Untraceable",K117="Other")),"Review",IF(OR(AND(K116="Other",K117="Completed"),AND(K116="Completed",K117="Other")),"Review",IF(AND(K116="Waiting",K117="Waiting"),"Waiting",IF(OR(AND(K116="Review",K117="Waiting"),AND(K116="Waiting",K117="Review")),"Waiting",IF(OR(AND(K116="Other",K117="Waiting"),AND(K116="Waiting",K117="Other")),"Waiting",IF(OR(AND(K116="Incomplete",K117="Waiting"),AND(K116="Waiting",K117="Incomplete")),"Waiting",IF(OR(AND(K116="Completed",K117="Waiting"),AND(K116="Waiting",K117="Completed")),"Waiting",IF(OR(K116="In Progress",K117="In Progress"),"In Progress",IF(OR(AND(K116="Completed",K117="Untraceable"),AND(K116="Untraceable",K117="Completed")),"Review",IF(OR(AND(K116="Completed",K117="Incomplete"),AND(K116="Incomplete",K117="Completed")),"Review",IF(OR(AND(K116="Incomplete",K117="Untraceable"),AND(K116="Untraceable",K117="Incomplete")),"Untraceable",IF(AND(NOT(OR(H116="Ø",H116="")),NOT(OR(H117="Ø",H117="")),J116=""),"In Progress",IF(AND(K116="Untraceable",K117="Untraceable"),"Untraceable",IF(AND(NOT(OR(H116="Ø",H116="")),NOT(OR(H117="Ø",H117="")),NOT(OR(J116="Ø",J116="",J116="Split",J116="Needs to be Split"))),"Completed",IF(AND(K116="Incomplete",K117="Incomplete"),"Incomplete",IF(AND(K116="Other",K117="Other"),"Review",IF(AND(K116="Untraceable",K117=""),"Untraceable","")))))))))))))))))))))))))</f>
        <v/>
      </c>
      <c r="M116" s="116" t="str">
        <f>IF(OR(L116="Untraceable",L116="Incomplete"),"Ignore",IF(OR(L116="Incomplete",L116="Completed"),"Waiting",IF(OR(L116="Waiting",L116="In Progress",L116="Review",L116="Other"),"HOLD","")))</f>
        <v/>
      </c>
      <c r="N116" s="4"/>
      <c r="O116" s="121" t="str">
        <f>IF(OR(L116="Untraceable",L116="Incomplete"),"No",IF(L116="Completed","In Progress",""))</f>
        <v/>
      </c>
      <c r="P116" s="116"/>
    </row>
    <row r="117" spans="1:16" x14ac:dyDescent="0.25">
      <c r="A117" s="116"/>
      <c r="B117" s="116"/>
      <c r="C117" s="116"/>
      <c r="D117" s="87" t="str">
        <f>IF(AND(NOT(A116=""),NOT(K116="Untraceable")),"???","")</f>
        <v/>
      </c>
      <c r="E117" s="87"/>
      <c r="F117" s="7" t="str">
        <f>IF(AND(D117="Amina",OR(E117="Manual",E117="Assisted Manual")),A116&amp;"_AZ",IF(AND(D117="Amina",OR(E117="De-Novo Merge",E117="Assisted Merge")),A116&amp;"_SA_AZ",IF(AND(D117="Mashtura",OR(E117="Manual",E117="Assisted Manual")),A116&amp;"_MH",IF(AND(D117="Mashtura",OR(E117="De-Novo Merge",E117="Assisted Merge")),A116&amp;"_SA_MH",IF(AND(D117="Perry",OR(E117="Manual",E117="Assisted Manual")),A116&amp;"_PB",IF(AND(D117="Perry",OR(E117="De-Novo Merge",E117="Assisted Merge")),A116&amp;"_SA_PB",IF(AND(D117="Gina",OR(E117="Manual",E117="Assisted Manual")),A116&amp;"_GB",IF(AND(D117="Gina",OR(E117="De-Novo Merge",E117="Assisted Merge")),A116&amp;"_SA_GB",IF(AND(D117="Cameron",OR(E117="Manual",E117="Assisted Manual")),A116&amp;"_CA",IF(AND(D117="Cameron",OR(E117="De-Novo Merge",E117="Assisted Merge")),A116&amp;"_SA_CA",IF(AND(D117="Bruno",OR(E117="Manual",E117="Assisted Manual")),A116&amp;"_BD",IF(AND(D117="Bruno",OR(E117="De-Novo Merge",E117="Assisted Merge")),A116&amp;"_SA_BD",IF(AND(D117="Daniel",OR(E117="Manual",E117="Assisted Manual")),A116&amp;"_DR",IF(AND(D117="Daniel",OR(E117="De-Novo Merge",E117="Assisted Merge")),A116&amp;"_SA_DR",IF(AND(D117="Monet",OR(E117="Manual",E117="Assisted Manual")),A116&amp;"_MW",IF(AND(D117="Monet",OR(E117="De-Novo Merge",E117="Assisted Merge")),A116&amp;"_SA_MW",""))))))))))))))))</f>
        <v/>
      </c>
      <c r="G117" s="89"/>
      <c r="H117" s="89"/>
      <c r="I117" s="68" t="str">
        <f t="shared" si="0"/>
        <v/>
      </c>
      <c r="J117" s="116"/>
      <c r="K117" s="87" t="str">
        <f>IF(AND(NOT(OR(G117="",G117="Ø")),H117=""),"In Progress",IF(AND(NOT(OR(H117="Ø",H117="")),NOT(OR(G117="Ø",G117=""))),"Completed",IF(AND(NOT(A116=""),NOT(OR(D117="",D117="???")),G117=""),"Waiting",IF(D117="???","Waiting",""))))</f>
        <v/>
      </c>
      <c r="L117" s="116"/>
      <c r="M117" s="116"/>
      <c r="N117" s="4"/>
      <c r="O117" s="121"/>
      <c r="P117" s="116"/>
    </row>
    <row r="118" spans="1:16" x14ac:dyDescent="0.25">
      <c r="A118" s="122"/>
      <c r="B118" s="117"/>
      <c r="C118" s="116"/>
      <c r="D118" s="87" t="str">
        <f>IF(NOT(A118=""),"???","")</f>
        <v/>
      </c>
      <c r="E118" s="87"/>
      <c r="F118" s="7" t="str">
        <f>IF(AND(D118="Amina",OR(E118="Manual",E118="Assisted Manual")),A118&amp;"_AZ",IF(AND(D118="Amina",OR(E118="De-Novo Merge",E118="Assisted Merge")),A118&amp;"_SA_AZ",IF(AND(D118="Mashtura",OR(E118="Manual",E118="Assisted Manual")),A118&amp;"_MH",IF(AND(D118="Mashtura",OR(E118="De-Novo Merge",E118="Assisted Merge")),A118&amp;"_SA_MH",IF(AND(D118="Perry",OR(E118="Manual",E118="Assisted Manual")),A118&amp;"_PB",IF(AND(D118="Perry",OR(E118="De-Novo Merge",E118="Assisted Merge")),A118&amp;"_SA_PB",IF(AND(D118="Gina",OR(E118="Manual",E118="Assisted Manual")),A118&amp;"_GB",IF(AND(D118="Gina",OR(E118="De-Novo Merge",E118="Assisted Merge")),A118&amp;"_SA_GB",IF(AND(D118="Cameron",OR(E118="Manual",E118="Assisted Manual")),A118&amp;"_CA",IF(AND(D118="Cameron",OR(E118="De-Novo Merge",E118="Assisted Merge")),A118&amp;"_SA_CA",IF(AND(D118="Bruno",OR(E118="Manual",E118="Assisted Manual")),A118&amp;"_BD",IF(AND(D118="Bruno",OR(E118="De-Novo Merge",E118="Assisted Merge")),A118&amp;"_SA_BD",IF(AND(D118="Daniel",OR(E118="Manual",E118="Assisted Manual")),A118&amp;"_DR",IF(AND(D118="Daniel",OR(E118="De-Novo Merge",E118="Assisted Merge")),A118&amp;"_SA_DR",IF(AND(D118="Monet",OR(E118="Manual",E118="Assisted Manual")),A118&amp;"_MW",IF(AND(D118="Monet",OR(E118="De-Novo Merge",E118="Assisted Merge")),A118&amp;"_SA_MW",""))))))))))))))))</f>
        <v/>
      </c>
      <c r="G118" s="89"/>
      <c r="H118" s="89"/>
      <c r="I118" s="68" t="str">
        <f t="shared" si="0"/>
        <v/>
      </c>
      <c r="J118" s="116" t="str">
        <f>IF(AND(NOT(OR(H118="",H118="Ø")),NOT(OR(H119="",H119="Ø"))),"Needs to be Split","")</f>
        <v/>
      </c>
      <c r="K118" s="87" t="str">
        <f>IF(AND(NOT(OR(G118="",G118="Ø")),H118=""),"In Progress",IF(AND(NOT(OR(H118="Ø",H118="")),NOT(OR(G118="Ø",G118=""))),"Completed",IF(AND(NOT(A118=""),NOT(OR(D118="",D118="???")),G118=""),"Waiting",IF(D118="???","Waiting",""))))</f>
        <v/>
      </c>
      <c r="L118" s="116" t="str">
        <f>IF(AND(NOT(OR(H118="Ø",H118="")),J118="Split"),"In Progress",IF(AND(NOT(OR(H118="Ø",H118="")),J118="Needs to be Split"),"Waiting",IF(AND(K118="Review",K119="Review"),"Review",IF(OR(AND(K118="Review",K119="Incomplete"),AND(K118="Incomplete",K119="Review")),"Review",IF(OR(AND(K118="Untraceable",K119="Review"),AND(K118="Review",K119="Untraceable")),"Review",IF(OR(AND(K118="Review",K119="Completed"),AND(K118="Completed",K119="Review")),"Review",IF(OR(AND(K118="Other",K119="Review"),AND(K118="Review",K119="Other")),"Review",IF(OR(AND(K118="Other",K119="Incomplete"),AND(K118="Incomplete",K119="Other")),"Review",IF(OR(AND(K118="Other",K119="Untraceable"),AND(K118="Untraceable",K119="Other")),"Review",IF(OR(AND(K118="Other",K119="Completed"),AND(K118="Completed",K119="Other")),"Review",IF(AND(K118="Waiting",K119="Waiting"),"Waiting",IF(OR(AND(K118="Review",K119="Waiting"),AND(K118="Waiting",K119="Review")),"Waiting",IF(OR(AND(K118="Other",K119="Waiting"),AND(K118="Waiting",K119="Other")),"Waiting",IF(OR(AND(K118="Incomplete",K119="Waiting"),AND(K118="Waiting",K119="Incomplete")),"Waiting",IF(OR(AND(K118="Completed",K119="Waiting"),AND(K118="Waiting",K119="Completed")),"Waiting",IF(OR(K118="In Progress",K119="In Progress"),"In Progress",IF(OR(AND(K118="Completed",K119="Untraceable"),AND(K118="Untraceable",K119="Completed")),"Review",IF(OR(AND(K118="Completed",K119="Incomplete"),AND(K118="Incomplete",K119="Completed")),"Review",IF(OR(AND(K118="Incomplete",K119="Untraceable"),AND(K118="Untraceable",K119="Incomplete")),"Untraceable",IF(AND(NOT(OR(H118="Ø",H118="")),NOT(OR(H119="Ø",H119="")),J118=""),"In Progress",IF(AND(K118="Untraceable",K119="Untraceable"),"Untraceable",IF(AND(NOT(OR(H118="Ø",H118="")),NOT(OR(H119="Ø",H119="")),NOT(OR(J118="Ø",J118="",J118="Split",J118="Needs to be Split"))),"Completed",IF(AND(K118="Incomplete",K119="Incomplete"),"Incomplete",IF(AND(K118="Other",K119="Other"),"Review",IF(AND(K118="Untraceable",K119=""),"Untraceable","")))))))))))))))))))))))))</f>
        <v/>
      </c>
      <c r="M118" s="116" t="str">
        <f>IF(OR(L118="Untraceable",L118="Incomplete"),"Ignore",IF(OR(L118="Incomplete",L118="Completed"),"Waiting",IF(OR(L118="Waiting",L118="In Progress",L118="Review",L118="Other"),"HOLD","")))</f>
        <v/>
      </c>
      <c r="N118" s="4"/>
      <c r="O118" s="121" t="str">
        <f>IF(OR(L118="Untraceable",L118="Incomplete"),"No",IF(L118="Completed","In Progress",""))</f>
        <v/>
      </c>
      <c r="P118" s="116"/>
    </row>
    <row r="119" spans="1:16" x14ac:dyDescent="0.25">
      <c r="A119" s="116"/>
      <c r="B119" s="116"/>
      <c r="C119" s="116"/>
      <c r="D119" s="87" t="str">
        <f>IF(AND(NOT(A118=""),NOT(K118="Untraceable")),"???","")</f>
        <v/>
      </c>
      <c r="E119" s="87"/>
      <c r="F119" s="7" t="str">
        <f>IF(AND(D119="Amina",OR(E119="Manual",E119="Assisted Manual")),A118&amp;"_AZ",IF(AND(D119="Amina",OR(E119="De-Novo Merge",E119="Assisted Merge")),A118&amp;"_SA_AZ",IF(AND(D119="Mashtura",OR(E119="Manual",E119="Assisted Manual")),A118&amp;"_MH",IF(AND(D119="Mashtura",OR(E119="De-Novo Merge",E119="Assisted Merge")),A118&amp;"_SA_MH",IF(AND(D119="Perry",OR(E119="Manual",E119="Assisted Manual")),A118&amp;"_PB",IF(AND(D119="Perry",OR(E119="De-Novo Merge",E119="Assisted Merge")),A118&amp;"_SA_PB",IF(AND(D119="Gina",OR(E119="Manual",E119="Assisted Manual")),A118&amp;"_GB",IF(AND(D119="Gina",OR(E119="De-Novo Merge",E119="Assisted Merge")),A118&amp;"_SA_GB",IF(AND(D119="Cameron",OR(E119="Manual",E119="Assisted Manual")),A118&amp;"_CA",IF(AND(D119="Cameron",OR(E119="De-Novo Merge",E119="Assisted Merge")),A118&amp;"_SA_CA",IF(AND(D119="Bruno",OR(E119="Manual",E119="Assisted Manual")),A118&amp;"_BD",IF(AND(D119="Bruno",OR(E119="De-Novo Merge",E119="Assisted Merge")),A118&amp;"_SA_BD",IF(AND(D119="Daniel",OR(E119="Manual",E119="Assisted Manual")),A118&amp;"_DR",IF(AND(D119="Daniel",OR(E119="De-Novo Merge",E119="Assisted Merge")),A118&amp;"_SA_DR",IF(AND(D119="Monet",OR(E119="Manual",E119="Assisted Manual")),A118&amp;"_MW",IF(AND(D119="Monet",OR(E119="De-Novo Merge",E119="Assisted Merge")),A118&amp;"_SA_MW",""))))))))))))))))</f>
        <v/>
      </c>
      <c r="G119" s="89"/>
      <c r="H119" s="89"/>
      <c r="I119" s="68" t="str">
        <f t="shared" si="0"/>
        <v/>
      </c>
      <c r="J119" s="116"/>
      <c r="K119" s="87" t="str">
        <f>IF(AND(NOT(OR(G119="",G119="Ø")),H119=""),"In Progress",IF(AND(NOT(OR(H119="Ø",H119="")),NOT(OR(G119="Ø",G119=""))),"Completed",IF(AND(NOT(A118=""),NOT(OR(D119="",D119="???")),G119=""),"Waiting",IF(D119="???","Waiting",""))))</f>
        <v/>
      </c>
      <c r="L119" s="116"/>
      <c r="M119" s="116"/>
      <c r="N119" s="4"/>
      <c r="O119" s="121"/>
      <c r="P119" s="116"/>
    </row>
    <row r="120" spans="1:16" x14ac:dyDescent="0.25">
      <c r="A120" s="122"/>
      <c r="B120" s="117"/>
      <c r="C120" s="116"/>
      <c r="D120" s="87" t="str">
        <f>IF(NOT(A120=""),"???","")</f>
        <v/>
      </c>
      <c r="E120" s="87"/>
      <c r="F120" s="7" t="str">
        <f>IF(AND(D120="Amina",OR(E120="Manual",E120="Assisted Manual")),A120&amp;"_AZ",IF(AND(D120="Amina",OR(E120="De-Novo Merge",E120="Assisted Merge")),A120&amp;"_SA_AZ",IF(AND(D120="Mashtura",OR(E120="Manual",E120="Assisted Manual")),A120&amp;"_MH",IF(AND(D120="Mashtura",OR(E120="De-Novo Merge",E120="Assisted Merge")),A120&amp;"_SA_MH",IF(AND(D120="Perry",OR(E120="Manual",E120="Assisted Manual")),A120&amp;"_PB",IF(AND(D120="Perry",OR(E120="De-Novo Merge",E120="Assisted Merge")),A120&amp;"_SA_PB",IF(AND(D120="Gina",OR(E120="Manual",E120="Assisted Manual")),A120&amp;"_GB",IF(AND(D120="Gina",OR(E120="De-Novo Merge",E120="Assisted Merge")),A120&amp;"_SA_GB",IF(AND(D120="Cameron",OR(E120="Manual",E120="Assisted Manual")),A120&amp;"_CA",IF(AND(D120="Cameron",OR(E120="De-Novo Merge",E120="Assisted Merge")),A120&amp;"_SA_CA",IF(AND(D120="Bruno",OR(E120="Manual",E120="Assisted Manual")),A120&amp;"_BD",IF(AND(D120="Bruno",OR(E120="De-Novo Merge",E120="Assisted Merge")),A120&amp;"_SA_BD",IF(AND(D120="Daniel",OR(E120="Manual",E120="Assisted Manual")),A120&amp;"_DR",IF(AND(D120="Daniel",OR(E120="De-Novo Merge",E120="Assisted Merge")),A120&amp;"_SA_DR",IF(AND(D120="Monet",OR(E120="Manual",E120="Assisted Manual")),A120&amp;"_MW",IF(AND(D120="Monet",OR(E120="De-Novo Merge",E120="Assisted Merge")),A120&amp;"_SA_MW",""))))))))))))))))</f>
        <v/>
      </c>
      <c r="G120" s="89"/>
      <c r="H120" s="89"/>
      <c r="I120" s="68" t="str">
        <f t="shared" si="0"/>
        <v/>
      </c>
      <c r="J120" s="116" t="str">
        <f>IF(AND(NOT(OR(H120="",H120="Ø")),NOT(OR(H121="",H121="Ø"))),"Needs to be Split","")</f>
        <v/>
      </c>
      <c r="K120" s="87" t="str">
        <f>IF(AND(NOT(OR(G120="",G120="Ø")),H120=""),"In Progress",IF(AND(NOT(OR(H120="Ø",H120="")),NOT(OR(G120="Ø",G120=""))),"Completed",IF(AND(NOT(A120=""),NOT(OR(D120="",D120="???")),G120=""),"Waiting",IF(D120="???","Waiting",""))))</f>
        <v/>
      </c>
      <c r="L120" s="116" t="str">
        <f>IF(AND(NOT(OR(H120="Ø",H120="")),J120="Split"),"In Progress",IF(AND(NOT(OR(H120="Ø",H120="")),J120="Needs to be Split"),"Waiting",IF(AND(K120="Review",K121="Review"),"Review",IF(OR(AND(K120="Review",K121="Incomplete"),AND(K120="Incomplete",K121="Review")),"Review",IF(OR(AND(K120="Untraceable",K121="Review"),AND(K120="Review",K121="Untraceable")),"Review",IF(OR(AND(K120="Review",K121="Completed"),AND(K120="Completed",K121="Review")),"Review",IF(OR(AND(K120="Other",K121="Review"),AND(K120="Review",K121="Other")),"Review",IF(OR(AND(K120="Other",K121="Incomplete"),AND(K120="Incomplete",K121="Other")),"Review",IF(OR(AND(K120="Other",K121="Untraceable"),AND(K120="Untraceable",K121="Other")),"Review",IF(OR(AND(K120="Other",K121="Completed"),AND(K120="Completed",K121="Other")),"Review",IF(AND(K120="Waiting",K121="Waiting"),"Waiting",IF(OR(AND(K120="Review",K121="Waiting"),AND(K120="Waiting",K121="Review")),"Waiting",IF(OR(AND(K120="Other",K121="Waiting"),AND(K120="Waiting",K121="Other")),"Waiting",IF(OR(AND(K120="Incomplete",K121="Waiting"),AND(K120="Waiting",K121="Incomplete")),"Waiting",IF(OR(AND(K120="Completed",K121="Waiting"),AND(K120="Waiting",K121="Completed")),"Waiting",IF(OR(K120="In Progress",K121="In Progress"),"In Progress",IF(OR(AND(K120="Completed",K121="Untraceable"),AND(K120="Untraceable",K121="Completed")),"Review",IF(OR(AND(K120="Completed",K121="Incomplete"),AND(K120="Incomplete",K121="Completed")),"Review",IF(OR(AND(K120="Incomplete",K121="Untraceable"),AND(K120="Untraceable",K121="Incomplete")),"Untraceable",IF(AND(NOT(OR(H120="Ø",H120="")),NOT(OR(H121="Ø",H121="")),J120=""),"In Progress",IF(AND(K120="Untraceable",K121="Untraceable"),"Untraceable",IF(AND(NOT(OR(H120="Ø",H120="")),NOT(OR(H121="Ø",H121="")),NOT(OR(J120="Ø",J120="",J120="Split",J120="Needs to be Split"))),"Completed",IF(AND(K120="Incomplete",K121="Incomplete"),"Incomplete",IF(AND(K120="Other",K121="Other"),"Review",IF(AND(K120="Untraceable",K121=""),"Untraceable","")))))))))))))))))))))))))</f>
        <v/>
      </c>
      <c r="M120" s="116" t="str">
        <f>IF(OR(L120="Untraceable",L120="Incomplete"),"Ignore",IF(OR(L120="Incomplete",L120="Completed"),"Waiting",IF(OR(L120="Waiting",L120="In Progress",L120="Review",L120="Other"),"HOLD","")))</f>
        <v/>
      </c>
      <c r="N120" s="4"/>
      <c r="O120" s="121" t="str">
        <f>IF(OR(L120="Untraceable",L120="Incomplete"),"No",IF(L120="Completed","In Progress",""))</f>
        <v/>
      </c>
      <c r="P120" s="116"/>
    </row>
    <row r="121" spans="1:16" x14ac:dyDescent="0.25">
      <c r="A121" s="116"/>
      <c r="B121" s="116"/>
      <c r="C121" s="116"/>
      <c r="D121" s="87" t="str">
        <f>IF(AND(NOT(A120=""),NOT(K120="Untraceable")),"???","")</f>
        <v/>
      </c>
      <c r="E121" s="87"/>
      <c r="F121" s="7" t="str">
        <f>IF(AND(D121="Amina",OR(E121="Manual",E121="Assisted Manual")),A120&amp;"_AZ",IF(AND(D121="Amina",OR(E121="De-Novo Merge",E121="Assisted Merge")),A120&amp;"_SA_AZ",IF(AND(D121="Mashtura",OR(E121="Manual",E121="Assisted Manual")),A120&amp;"_MH",IF(AND(D121="Mashtura",OR(E121="De-Novo Merge",E121="Assisted Merge")),A120&amp;"_SA_MH",IF(AND(D121="Perry",OR(E121="Manual",E121="Assisted Manual")),A120&amp;"_PB",IF(AND(D121="Perry",OR(E121="De-Novo Merge",E121="Assisted Merge")),A120&amp;"_SA_PB",IF(AND(D121="Gina",OR(E121="Manual",E121="Assisted Manual")),A120&amp;"_GB",IF(AND(D121="Gina",OR(E121="De-Novo Merge",E121="Assisted Merge")),A120&amp;"_SA_GB",IF(AND(D121="Cameron",OR(E121="Manual",E121="Assisted Manual")),A120&amp;"_CA",IF(AND(D121="Cameron",OR(E121="De-Novo Merge",E121="Assisted Merge")),A120&amp;"_SA_CA",IF(AND(D121="Bruno",OR(E121="Manual",E121="Assisted Manual")),A120&amp;"_BD",IF(AND(D121="Bruno",OR(E121="De-Novo Merge",E121="Assisted Merge")),A120&amp;"_SA_BD",IF(AND(D121="Daniel",OR(E121="Manual",E121="Assisted Manual")),A120&amp;"_DR",IF(AND(D121="Daniel",OR(E121="De-Novo Merge",E121="Assisted Merge")),A120&amp;"_SA_DR",IF(AND(D121="Monet",OR(E121="Manual",E121="Assisted Manual")),A120&amp;"_MW",IF(AND(D121="Monet",OR(E121="De-Novo Merge",E121="Assisted Merge")),A120&amp;"_SA_MW",""))))))))))))))))</f>
        <v/>
      </c>
      <c r="G121" s="89"/>
      <c r="H121" s="89"/>
      <c r="I121" s="68" t="str">
        <f t="shared" si="0"/>
        <v/>
      </c>
      <c r="J121" s="116"/>
      <c r="K121" s="87" t="str">
        <f>IF(AND(NOT(OR(G121="",G121="Ø")),H121=""),"In Progress",IF(AND(NOT(OR(H121="Ø",H121="")),NOT(OR(G121="Ø",G121=""))),"Completed",IF(AND(NOT(A120=""),NOT(OR(D121="",D121="???")),G121=""),"Waiting",IF(D121="???","Waiting",""))))</f>
        <v/>
      </c>
      <c r="L121" s="116"/>
      <c r="M121" s="116"/>
      <c r="N121" s="4"/>
      <c r="O121" s="121"/>
      <c r="P121" s="116"/>
    </row>
    <row r="122" spans="1:16" x14ac:dyDescent="0.25">
      <c r="A122" s="122"/>
      <c r="B122" s="117"/>
      <c r="C122" s="116"/>
      <c r="D122" s="87" t="str">
        <f>IF(NOT(A122=""),"???","")</f>
        <v/>
      </c>
      <c r="E122" s="87"/>
      <c r="F122" s="7" t="str">
        <f>IF(AND(D122="Amina",OR(E122="Manual",E122="Assisted Manual")),A122&amp;"_AZ",IF(AND(D122="Amina",OR(E122="De-Novo Merge",E122="Assisted Merge")),A122&amp;"_SA_AZ",IF(AND(D122="Mashtura",OR(E122="Manual",E122="Assisted Manual")),A122&amp;"_MH",IF(AND(D122="Mashtura",OR(E122="De-Novo Merge",E122="Assisted Merge")),A122&amp;"_SA_MH",IF(AND(D122="Perry",OR(E122="Manual",E122="Assisted Manual")),A122&amp;"_PB",IF(AND(D122="Perry",OR(E122="De-Novo Merge",E122="Assisted Merge")),A122&amp;"_SA_PB",IF(AND(D122="Gina",OR(E122="Manual",E122="Assisted Manual")),A122&amp;"_GB",IF(AND(D122="Gina",OR(E122="De-Novo Merge",E122="Assisted Merge")),A122&amp;"_SA_GB",IF(AND(D122="Cameron",OR(E122="Manual",E122="Assisted Manual")),A122&amp;"_CA",IF(AND(D122="Cameron",OR(E122="De-Novo Merge",E122="Assisted Merge")),A122&amp;"_SA_CA",IF(AND(D122="Bruno",OR(E122="Manual",E122="Assisted Manual")),A122&amp;"_BD",IF(AND(D122="Bruno",OR(E122="De-Novo Merge",E122="Assisted Merge")),A122&amp;"_SA_BD",IF(AND(D122="Daniel",OR(E122="Manual",E122="Assisted Manual")),A122&amp;"_DR",IF(AND(D122="Daniel",OR(E122="De-Novo Merge",E122="Assisted Merge")),A122&amp;"_SA_DR",IF(AND(D122="Monet",OR(E122="Manual",E122="Assisted Manual")),A122&amp;"_MW",IF(AND(D122="Monet",OR(E122="De-Novo Merge",E122="Assisted Merge")),A122&amp;"_SA_MW",""))))))))))))))))</f>
        <v/>
      </c>
      <c r="G122" s="89"/>
      <c r="H122" s="89"/>
      <c r="I122" s="68" t="str">
        <f t="shared" si="0"/>
        <v/>
      </c>
      <c r="J122" s="116" t="str">
        <f>IF(AND(NOT(OR(H122="",H122="Ø")),NOT(OR(H123="",H123="Ø"))),"Needs to be Split","")</f>
        <v/>
      </c>
      <c r="K122" s="87" t="str">
        <f>IF(AND(NOT(OR(G122="",G122="Ø")),H122=""),"In Progress",IF(AND(NOT(OR(H122="Ø",H122="")),NOT(OR(G122="Ø",G122=""))),"Completed",IF(AND(NOT(A122=""),NOT(OR(D122="",D122="???")),G122=""),"Waiting",IF(D122="???","Waiting",""))))</f>
        <v/>
      </c>
      <c r="L122" s="116" t="str">
        <f>IF(AND(NOT(OR(H122="Ø",H122="")),J122="Split"),"In Progress",IF(AND(NOT(OR(H122="Ø",H122="")),J122="Needs to be Split"),"Waiting",IF(AND(K122="Review",K123="Review"),"Review",IF(OR(AND(K122="Review",K123="Incomplete"),AND(K122="Incomplete",K123="Review")),"Review",IF(OR(AND(K122="Untraceable",K123="Review"),AND(K122="Review",K123="Untraceable")),"Review",IF(OR(AND(K122="Review",K123="Completed"),AND(K122="Completed",K123="Review")),"Review",IF(OR(AND(K122="Other",K123="Review"),AND(K122="Review",K123="Other")),"Review",IF(OR(AND(K122="Other",K123="Incomplete"),AND(K122="Incomplete",K123="Other")),"Review",IF(OR(AND(K122="Other",K123="Untraceable"),AND(K122="Untraceable",K123="Other")),"Review",IF(OR(AND(K122="Other",K123="Completed"),AND(K122="Completed",K123="Other")),"Review",IF(AND(K122="Waiting",K123="Waiting"),"Waiting",IF(OR(AND(K122="Review",K123="Waiting"),AND(K122="Waiting",K123="Review")),"Waiting",IF(OR(AND(K122="Other",K123="Waiting"),AND(K122="Waiting",K123="Other")),"Waiting",IF(OR(AND(K122="Incomplete",K123="Waiting"),AND(K122="Waiting",K123="Incomplete")),"Waiting",IF(OR(AND(K122="Completed",K123="Waiting"),AND(K122="Waiting",K123="Completed")),"Waiting",IF(OR(K122="In Progress",K123="In Progress"),"In Progress",IF(OR(AND(K122="Completed",K123="Untraceable"),AND(K122="Untraceable",K123="Completed")),"Review",IF(OR(AND(K122="Completed",K123="Incomplete"),AND(K122="Incomplete",K123="Completed")),"Review",IF(OR(AND(K122="Incomplete",K123="Untraceable"),AND(K122="Untraceable",K123="Incomplete")),"Untraceable",IF(AND(NOT(OR(H122="Ø",H122="")),NOT(OR(H123="Ø",H123="")),J122=""),"In Progress",IF(AND(K122="Untraceable",K123="Untraceable"),"Untraceable",IF(AND(NOT(OR(H122="Ø",H122="")),NOT(OR(H123="Ø",H123="")),NOT(OR(J122="Ø",J122="",J122="Split",J122="Needs to be Split"))),"Completed",IF(AND(K122="Incomplete",K123="Incomplete"),"Incomplete",IF(AND(K122="Other",K123="Other"),"Review",IF(AND(K122="Untraceable",K123=""),"Untraceable","")))))))))))))))))))))))))</f>
        <v/>
      </c>
      <c r="M122" s="116" t="str">
        <f>IF(OR(L122="Untraceable",L122="Incomplete"),"Ignore",IF(OR(L122="Incomplete",L122="Completed"),"Waiting",IF(OR(L122="Waiting",L122="In Progress",L122="Review",L122="Other"),"HOLD","")))</f>
        <v/>
      </c>
      <c r="N122" s="4"/>
      <c r="O122" s="121" t="str">
        <f>IF(OR(L122="Untraceable",L122="Incomplete"),"No",IF(L122="Completed","In Progress",""))</f>
        <v/>
      </c>
      <c r="P122" s="116"/>
    </row>
    <row r="123" spans="1:16" x14ac:dyDescent="0.25">
      <c r="A123" s="116"/>
      <c r="B123" s="116"/>
      <c r="C123" s="116"/>
      <c r="D123" s="87" t="str">
        <f>IF(AND(NOT(A122=""),NOT(K122="Untraceable")),"???","")</f>
        <v/>
      </c>
      <c r="E123" s="87"/>
      <c r="F123" s="7" t="str">
        <f>IF(AND(D123="Amina",OR(E123="Manual",E123="Assisted Manual")),A122&amp;"_AZ",IF(AND(D123="Amina",OR(E123="De-Novo Merge",E123="Assisted Merge")),A122&amp;"_SA_AZ",IF(AND(D123="Mashtura",OR(E123="Manual",E123="Assisted Manual")),A122&amp;"_MH",IF(AND(D123="Mashtura",OR(E123="De-Novo Merge",E123="Assisted Merge")),A122&amp;"_SA_MH",IF(AND(D123="Perry",OR(E123="Manual",E123="Assisted Manual")),A122&amp;"_PB",IF(AND(D123="Perry",OR(E123="De-Novo Merge",E123="Assisted Merge")),A122&amp;"_SA_PB",IF(AND(D123="Gina",OR(E123="Manual",E123="Assisted Manual")),A122&amp;"_GB",IF(AND(D123="Gina",OR(E123="De-Novo Merge",E123="Assisted Merge")),A122&amp;"_SA_GB",IF(AND(D123="Cameron",OR(E123="Manual",E123="Assisted Manual")),A122&amp;"_CA",IF(AND(D123="Cameron",OR(E123="De-Novo Merge",E123="Assisted Merge")),A122&amp;"_SA_CA",IF(AND(D123="Bruno",OR(E123="Manual",E123="Assisted Manual")),A122&amp;"_BD",IF(AND(D123="Bruno",OR(E123="De-Novo Merge",E123="Assisted Merge")),A122&amp;"_SA_BD",IF(AND(D123="Daniel",OR(E123="Manual",E123="Assisted Manual")),A122&amp;"_DR",IF(AND(D123="Daniel",OR(E123="De-Novo Merge",E123="Assisted Merge")),A122&amp;"_SA_DR",IF(AND(D123="Monet",OR(E123="Manual",E123="Assisted Manual")),A122&amp;"_MW",IF(AND(D123="Monet",OR(E123="De-Novo Merge",E123="Assisted Merge")),A122&amp;"_SA_MW",""))))))))))))))))</f>
        <v/>
      </c>
      <c r="G123" s="89"/>
      <c r="H123" s="89"/>
      <c r="I123" s="68" t="str">
        <f t="shared" si="0"/>
        <v/>
      </c>
      <c r="J123" s="116"/>
      <c r="K123" s="87" t="str">
        <f>IF(AND(NOT(OR(G123="",G123="Ø")),H123=""),"In Progress",IF(AND(NOT(OR(H123="Ø",H123="")),NOT(OR(G123="Ø",G123=""))),"Completed",IF(AND(NOT(A122=""),NOT(OR(D123="",D123="???")),G123=""),"Waiting",IF(D123="???","Waiting",""))))</f>
        <v/>
      </c>
      <c r="L123" s="116"/>
      <c r="M123" s="116"/>
      <c r="N123" s="4"/>
      <c r="O123" s="121"/>
      <c r="P123" s="116"/>
    </row>
    <row r="124" spans="1:16" x14ac:dyDescent="0.25">
      <c r="A124" s="122"/>
      <c r="B124" s="117"/>
      <c r="C124" s="116"/>
      <c r="D124" s="87" t="str">
        <f>IF(NOT(A124=""),"???","")</f>
        <v/>
      </c>
      <c r="E124" s="87"/>
      <c r="F124" s="7" t="str">
        <f>IF(AND(D124="Amina",OR(E124="Manual",E124="Assisted Manual")),A124&amp;"_AZ",IF(AND(D124="Amina",OR(E124="De-Novo Merge",E124="Assisted Merge")),A124&amp;"_SA_AZ",IF(AND(D124="Mashtura",OR(E124="Manual",E124="Assisted Manual")),A124&amp;"_MH",IF(AND(D124="Mashtura",OR(E124="De-Novo Merge",E124="Assisted Merge")),A124&amp;"_SA_MH",IF(AND(D124="Perry",OR(E124="Manual",E124="Assisted Manual")),A124&amp;"_PB",IF(AND(D124="Perry",OR(E124="De-Novo Merge",E124="Assisted Merge")),A124&amp;"_SA_PB",IF(AND(D124="Gina",OR(E124="Manual",E124="Assisted Manual")),A124&amp;"_GB",IF(AND(D124="Gina",OR(E124="De-Novo Merge",E124="Assisted Merge")),A124&amp;"_SA_GB",IF(AND(D124="Cameron",OR(E124="Manual",E124="Assisted Manual")),A124&amp;"_CA",IF(AND(D124="Cameron",OR(E124="De-Novo Merge",E124="Assisted Merge")),A124&amp;"_SA_CA",IF(AND(D124="Bruno",OR(E124="Manual",E124="Assisted Manual")),A124&amp;"_BD",IF(AND(D124="Bruno",OR(E124="De-Novo Merge",E124="Assisted Merge")),A124&amp;"_SA_BD",IF(AND(D124="Daniel",OR(E124="Manual",E124="Assisted Manual")),A124&amp;"_DR",IF(AND(D124="Daniel",OR(E124="De-Novo Merge",E124="Assisted Merge")),A124&amp;"_SA_DR",IF(AND(D124="Monet",OR(E124="Manual",E124="Assisted Manual")),A124&amp;"_MW",IF(AND(D124="Monet",OR(E124="De-Novo Merge",E124="Assisted Merge")),A124&amp;"_SA_MW",""))))))))))))))))</f>
        <v/>
      </c>
      <c r="G124" s="89"/>
      <c r="H124" s="89"/>
      <c r="I124" s="68" t="str">
        <f t="shared" si="0"/>
        <v/>
      </c>
      <c r="J124" s="116" t="str">
        <f>IF(AND(NOT(OR(H124="",H124="Ø")),NOT(OR(H125="",H125="Ø"))),"Needs to be Split","")</f>
        <v/>
      </c>
      <c r="K124" s="87" t="str">
        <f>IF(AND(NOT(OR(G124="",G124="Ø")),H124=""),"In Progress",IF(AND(NOT(OR(H124="Ø",H124="")),NOT(OR(G124="Ø",G124=""))),"Completed",IF(AND(NOT(A124=""),NOT(OR(D124="",D124="???")),G124=""),"Waiting",IF(D124="???","Waiting",""))))</f>
        <v/>
      </c>
      <c r="L124" s="116" t="str">
        <f>IF(AND(NOT(OR(H124="Ø",H124="")),J124="Split"),"In Progress",IF(AND(NOT(OR(H124="Ø",H124="")),J124="Needs to be Split"),"Waiting",IF(AND(K124="Review",K125="Review"),"Review",IF(OR(AND(K124="Review",K125="Incomplete"),AND(K124="Incomplete",K125="Review")),"Review",IF(OR(AND(K124="Untraceable",K125="Review"),AND(K124="Review",K125="Untraceable")),"Review",IF(OR(AND(K124="Review",K125="Completed"),AND(K124="Completed",K125="Review")),"Review",IF(OR(AND(K124="Other",K125="Review"),AND(K124="Review",K125="Other")),"Review",IF(OR(AND(K124="Other",K125="Incomplete"),AND(K124="Incomplete",K125="Other")),"Review",IF(OR(AND(K124="Other",K125="Untraceable"),AND(K124="Untraceable",K125="Other")),"Review",IF(OR(AND(K124="Other",K125="Completed"),AND(K124="Completed",K125="Other")),"Review",IF(AND(K124="Waiting",K125="Waiting"),"Waiting",IF(OR(AND(K124="Review",K125="Waiting"),AND(K124="Waiting",K125="Review")),"Waiting",IF(OR(AND(K124="Other",K125="Waiting"),AND(K124="Waiting",K125="Other")),"Waiting",IF(OR(AND(K124="Incomplete",K125="Waiting"),AND(K124="Waiting",K125="Incomplete")),"Waiting",IF(OR(AND(K124="Completed",K125="Waiting"),AND(K124="Waiting",K125="Completed")),"Waiting",IF(OR(K124="In Progress",K125="In Progress"),"In Progress",IF(OR(AND(K124="Completed",K125="Untraceable"),AND(K124="Untraceable",K125="Completed")),"Review",IF(OR(AND(K124="Completed",K125="Incomplete"),AND(K124="Incomplete",K125="Completed")),"Review",IF(OR(AND(K124="Incomplete",K125="Untraceable"),AND(K124="Untraceable",K125="Incomplete")),"Untraceable",IF(AND(NOT(OR(H124="Ø",H124="")),NOT(OR(H125="Ø",H125="")),J124=""),"In Progress",IF(AND(K124="Untraceable",K125="Untraceable"),"Untraceable",IF(AND(NOT(OR(H124="Ø",H124="")),NOT(OR(H125="Ø",H125="")),NOT(OR(J124="Ø",J124="",J124="Split",J124="Needs to be Split"))),"Completed",IF(AND(K124="Incomplete",K125="Incomplete"),"Incomplete",IF(AND(K124="Other",K125="Other"),"Review",IF(AND(K124="Untraceable",K125=""),"Untraceable","")))))))))))))))))))))))))</f>
        <v/>
      </c>
      <c r="M124" s="116" t="str">
        <f>IF(OR(L124="Untraceable",L124="Incomplete"),"Ignore",IF(OR(L124="Incomplete",L124="Completed"),"Waiting",IF(OR(L124="Waiting",L124="In Progress",L124="Review",L124="Other"),"HOLD","")))</f>
        <v/>
      </c>
      <c r="N124" s="4"/>
      <c r="O124" s="121" t="str">
        <f>IF(OR(L124="Untraceable",L124="Incomplete"),"No",IF(L124="Completed","In Progress",""))</f>
        <v/>
      </c>
      <c r="P124" s="116"/>
    </row>
    <row r="125" spans="1:16" x14ac:dyDescent="0.25">
      <c r="A125" s="116"/>
      <c r="B125" s="116"/>
      <c r="C125" s="116"/>
      <c r="D125" s="87" t="str">
        <f>IF(AND(NOT(A124=""),NOT(K124="Untraceable")),"???","")</f>
        <v/>
      </c>
      <c r="E125" s="87"/>
      <c r="F125" s="7" t="str">
        <f>IF(AND(D125="Amina",OR(E125="Manual",E125="Assisted Manual")),A124&amp;"_AZ",IF(AND(D125="Amina",OR(E125="De-Novo Merge",E125="Assisted Merge")),A124&amp;"_SA_AZ",IF(AND(D125="Mashtura",OR(E125="Manual",E125="Assisted Manual")),A124&amp;"_MH",IF(AND(D125="Mashtura",OR(E125="De-Novo Merge",E125="Assisted Merge")),A124&amp;"_SA_MH",IF(AND(D125="Perry",OR(E125="Manual",E125="Assisted Manual")),A124&amp;"_PB",IF(AND(D125="Perry",OR(E125="De-Novo Merge",E125="Assisted Merge")),A124&amp;"_SA_PB",IF(AND(D125="Gina",OR(E125="Manual",E125="Assisted Manual")),A124&amp;"_GB",IF(AND(D125="Gina",OR(E125="De-Novo Merge",E125="Assisted Merge")),A124&amp;"_SA_GB",IF(AND(D125="Cameron",OR(E125="Manual",E125="Assisted Manual")),A124&amp;"_CA",IF(AND(D125="Cameron",OR(E125="De-Novo Merge",E125="Assisted Merge")),A124&amp;"_SA_CA",IF(AND(D125="Bruno",OR(E125="Manual",E125="Assisted Manual")),A124&amp;"_BD",IF(AND(D125="Bruno",OR(E125="De-Novo Merge",E125="Assisted Merge")),A124&amp;"_SA_BD",IF(AND(D125="Daniel",OR(E125="Manual",E125="Assisted Manual")),A124&amp;"_DR",IF(AND(D125="Daniel",OR(E125="De-Novo Merge",E125="Assisted Merge")),A124&amp;"_SA_DR",IF(AND(D125="Monet",OR(E125="Manual",E125="Assisted Manual")),A124&amp;"_MW",IF(AND(D125="Monet",OR(E125="De-Novo Merge",E125="Assisted Merge")),A124&amp;"_SA_MW",""))))))))))))))))</f>
        <v/>
      </c>
      <c r="G125" s="89"/>
      <c r="H125" s="89"/>
      <c r="I125" s="68" t="str">
        <f t="shared" si="0"/>
        <v/>
      </c>
      <c r="J125" s="116"/>
      <c r="K125" s="87" t="str">
        <f>IF(AND(NOT(OR(G125="",G125="Ø")),H125=""),"In Progress",IF(AND(NOT(OR(H125="Ø",H125="")),NOT(OR(G125="Ø",G125=""))),"Completed",IF(AND(NOT(A124=""),NOT(OR(D125="",D125="???")),G125=""),"Waiting",IF(D125="???","Waiting",""))))</f>
        <v/>
      </c>
      <c r="L125" s="116"/>
      <c r="M125" s="116"/>
      <c r="N125" s="4"/>
      <c r="O125" s="121"/>
      <c r="P125" s="116"/>
    </row>
    <row r="126" spans="1:16" x14ac:dyDescent="0.25">
      <c r="A126" s="122"/>
      <c r="B126" s="117"/>
      <c r="C126" s="116"/>
      <c r="D126" s="87" t="str">
        <f>IF(NOT(A126=""),"???","")</f>
        <v/>
      </c>
      <c r="E126" s="87"/>
      <c r="F126" s="7" t="str">
        <f>IF(AND(D126="Amina",OR(E126="Manual",E126="Assisted Manual")),A126&amp;"_AZ",IF(AND(D126="Amina",OR(E126="De-Novo Merge",E126="Assisted Merge")),A126&amp;"_SA_AZ",IF(AND(D126="Mashtura",OR(E126="Manual",E126="Assisted Manual")),A126&amp;"_MH",IF(AND(D126="Mashtura",OR(E126="De-Novo Merge",E126="Assisted Merge")),A126&amp;"_SA_MH",IF(AND(D126="Perry",OR(E126="Manual",E126="Assisted Manual")),A126&amp;"_PB",IF(AND(D126="Perry",OR(E126="De-Novo Merge",E126="Assisted Merge")),A126&amp;"_SA_PB",IF(AND(D126="Gina",OR(E126="Manual",E126="Assisted Manual")),A126&amp;"_GB",IF(AND(D126="Gina",OR(E126="De-Novo Merge",E126="Assisted Merge")),A126&amp;"_SA_GB",IF(AND(D126="Cameron",OR(E126="Manual",E126="Assisted Manual")),A126&amp;"_CA",IF(AND(D126="Cameron",OR(E126="De-Novo Merge",E126="Assisted Merge")),A126&amp;"_SA_CA",IF(AND(D126="Bruno",OR(E126="Manual",E126="Assisted Manual")),A126&amp;"_BD",IF(AND(D126="Bruno",OR(E126="De-Novo Merge",E126="Assisted Merge")),A126&amp;"_SA_BD",IF(AND(D126="Daniel",OR(E126="Manual",E126="Assisted Manual")),A126&amp;"_DR",IF(AND(D126="Daniel",OR(E126="De-Novo Merge",E126="Assisted Merge")),A126&amp;"_SA_DR",IF(AND(D126="Monet",OR(E126="Manual",E126="Assisted Manual")),A126&amp;"_MW",IF(AND(D126="Monet",OR(E126="De-Novo Merge",E126="Assisted Merge")),A126&amp;"_SA_MW",""))))))))))))))))</f>
        <v/>
      </c>
      <c r="G126" s="89"/>
      <c r="H126" s="89"/>
      <c r="I126" s="68" t="str">
        <f t="shared" si="0"/>
        <v/>
      </c>
      <c r="J126" s="116" t="str">
        <f>IF(AND(NOT(OR(H126="",H126="Ø")),NOT(OR(H127="",H127="Ø"))),"Needs to be Split","")</f>
        <v/>
      </c>
      <c r="K126" s="87" t="str">
        <f>IF(AND(NOT(OR(G126="",G126="Ø")),H126=""),"In Progress",IF(AND(NOT(OR(H126="Ø",H126="")),NOT(OR(G126="Ø",G126=""))),"Completed",IF(AND(NOT(A126=""),NOT(OR(D126="",D126="???")),G126=""),"Waiting",IF(D126="???","Waiting",""))))</f>
        <v/>
      </c>
      <c r="L126" s="116" t="str">
        <f>IF(AND(NOT(OR(H126="Ø",H126="")),J126="Split"),"In Progress",IF(AND(NOT(OR(H126="Ø",H126="")),J126="Needs to be Split"),"Waiting",IF(AND(K126="Review",K127="Review"),"Review",IF(OR(AND(K126="Review",K127="Incomplete"),AND(K126="Incomplete",K127="Review")),"Review",IF(OR(AND(K126="Untraceable",K127="Review"),AND(K126="Review",K127="Untraceable")),"Review",IF(OR(AND(K126="Review",K127="Completed"),AND(K126="Completed",K127="Review")),"Review",IF(OR(AND(K126="Other",K127="Review"),AND(K126="Review",K127="Other")),"Review",IF(OR(AND(K126="Other",K127="Incomplete"),AND(K126="Incomplete",K127="Other")),"Review",IF(OR(AND(K126="Other",K127="Untraceable"),AND(K126="Untraceable",K127="Other")),"Review",IF(OR(AND(K126="Other",K127="Completed"),AND(K126="Completed",K127="Other")),"Review",IF(AND(K126="Waiting",K127="Waiting"),"Waiting",IF(OR(AND(K126="Review",K127="Waiting"),AND(K126="Waiting",K127="Review")),"Waiting",IF(OR(AND(K126="Other",K127="Waiting"),AND(K126="Waiting",K127="Other")),"Waiting",IF(OR(AND(K126="Incomplete",K127="Waiting"),AND(K126="Waiting",K127="Incomplete")),"Waiting",IF(OR(AND(K126="Completed",K127="Waiting"),AND(K126="Waiting",K127="Completed")),"Waiting",IF(OR(K126="In Progress",K127="In Progress"),"In Progress",IF(OR(AND(K126="Completed",K127="Untraceable"),AND(K126="Untraceable",K127="Completed")),"Review",IF(OR(AND(K126="Completed",K127="Incomplete"),AND(K126="Incomplete",K127="Completed")),"Review",IF(OR(AND(K126="Incomplete",K127="Untraceable"),AND(K126="Untraceable",K127="Incomplete")),"Untraceable",IF(AND(NOT(OR(H126="Ø",H126="")),NOT(OR(H127="Ø",H127="")),J126=""),"In Progress",IF(AND(K126="Untraceable",K127="Untraceable"),"Untraceable",IF(AND(NOT(OR(H126="Ø",H126="")),NOT(OR(H127="Ø",H127="")),NOT(OR(J126="Ø",J126="",J126="Split",J126="Needs to be Split"))),"Completed",IF(AND(K126="Incomplete",K127="Incomplete"),"Incomplete",IF(AND(K126="Other",K127="Other"),"Review",IF(AND(K126="Untraceable",K127=""),"Untraceable","")))))))))))))))))))))))))</f>
        <v/>
      </c>
      <c r="M126" s="116" t="str">
        <f>IF(OR(L126="Untraceable",L126="Incomplete"),"Ignore",IF(OR(L126="Incomplete",L126="Completed"),"Waiting",IF(OR(L126="Waiting",L126="In Progress",L126="Review",L126="Other"),"HOLD","")))</f>
        <v/>
      </c>
      <c r="N126" s="4"/>
      <c r="O126" s="121" t="str">
        <f>IF(OR(L126="Untraceable",L126="Incomplete"),"No",IF(L126="Completed","In Progress",""))</f>
        <v/>
      </c>
      <c r="P126" s="116"/>
    </row>
    <row r="127" spans="1:16" x14ac:dyDescent="0.25">
      <c r="A127" s="116"/>
      <c r="B127" s="116"/>
      <c r="C127" s="116"/>
      <c r="D127" s="87" t="str">
        <f>IF(AND(NOT(A126=""),NOT(K126="Untraceable")),"???","")</f>
        <v/>
      </c>
      <c r="E127" s="87"/>
      <c r="F127" s="7" t="str">
        <f>IF(AND(D127="Amina",OR(E127="Manual",E127="Assisted Manual")),A126&amp;"_AZ",IF(AND(D127="Amina",OR(E127="De-Novo Merge",E127="Assisted Merge")),A126&amp;"_SA_AZ",IF(AND(D127="Mashtura",OR(E127="Manual",E127="Assisted Manual")),A126&amp;"_MH",IF(AND(D127="Mashtura",OR(E127="De-Novo Merge",E127="Assisted Merge")),A126&amp;"_SA_MH",IF(AND(D127="Perry",OR(E127="Manual",E127="Assisted Manual")),A126&amp;"_PB",IF(AND(D127="Perry",OR(E127="De-Novo Merge",E127="Assisted Merge")),A126&amp;"_SA_PB",IF(AND(D127="Gina",OR(E127="Manual",E127="Assisted Manual")),A126&amp;"_GB",IF(AND(D127="Gina",OR(E127="De-Novo Merge",E127="Assisted Merge")),A126&amp;"_SA_GB",IF(AND(D127="Cameron",OR(E127="Manual",E127="Assisted Manual")),A126&amp;"_CA",IF(AND(D127="Cameron",OR(E127="De-Novo Merge",E127="Assisted Merge")),A126&amp;"_SA_CA",IF(AND(D127="Bruno",OR(E127="Manual",E127="Assisted Manual")),A126&amp;"_BD",IF(AND(D127="Bruno",OR(E127="De-Novo Merge",E127="Assisted Merge")),A126&amp;"_SA_BD",IF(AND(D127="Daniel",OR(E127="Manual",E127="Assisted Manual")),A126&amp;"_DR",IF(AND(D127="Daniel",OR(E127="De-Novo Merge",E127="Assisted Merge")),A126&amp;"_SA_DR",IF(AND(D127="Monet",OR(E127="Manual",E127="Assisted Manual")),A126&amp;"_MW",IF(AND(D127="Monet",OR(E127="De-Novo Merge",E127="Assisted Merge")),A126&amp;"_SA_MW",""))))))))))))))))</f>
        <v/>
      </c>
      <c r="G127" s="89"/>
      <c r="H127" s="89"/>
      <c r="I127" s="68" t="str">
        <f t="shared" si="0"/>
        <v/>
      </c>
      <c r="J127" s="116"/>
      <c r="K127" s="87" t="str">
        <f>IF(AND(NOT(OR(G127="",G127="Ø")),H127=""),"In Progress",IF(AND(NOT(OR(H127="Ø",H127="")),NOT(OR(G127="Ø",G127=""))),"Completed",IF(AND(NOT(A126=""),NOT(OR(D127="",D127="???")),G127=""),"Waiting",IF(D127="???","Waiting",""))))</f>
        <v/>
      </c>
      <c r="L127" s="116"/>
      <c r="M127" s="116"/>
      <c r="N127" s="4"/>
      <c r="O127" s="121"/>
      <c r="P127" s="116"/>
    </row>
    <row r="128" spans="1:16" x14ac:dyDescent="0.25">
      <c r="A128" s="122"/>
      <c r="B128" s="117"/>
      <c r="C128" s="116"/>
      <c r="D128" s="87" t="str">
        <f>IF(NOT(A128=""),"???","")</f>
        <v/>
      </c>
      <c r="E128" s="87"/>
      <c r="F128" s="7" t="str">
        <f>IF(AND(D128="Amina",OR(E128="Manual",E128="Assisted Manual")),A128&amp;"_AZ",IF(AND(D128="Amina",OR(E128="De-Novo Merge",E128="Assisted Merge")),A128&amp;"_SA_AZ",IF(AND(D128="Mashtura",OR(E128="Manual",E128="Assisted Manual")),A128&amp;"_MH",IF(AND(D128="Mashtura",OR(E128="De-Novo Merge",E128="Assisted Merge")),A128&amp;"_SA_MH",IF(AND(D128="Perry",OR(E128="Manual",E128="Assisted Manual")),A128&amp;"_PB",IF(AND(D128="Perry",OR(E128="De-Novo Merge",E128="Assisted Merge")),A128&amp;"_SA_PB",IF(AND(D128="Gina",OR(E128="Manual",E128="Assisted Manual")),A128&amp;"_GB",IF(AND(D128="Gina",OR(E128="De-Novo Merge",E128="Assisted Merge")),A128&amp;"_SA_GB",IF(AND(D128="Cameron",OR(E128="Manual",E128="Assisted Manual")),A128&amp;"_CA",IF(AND(D128="Cameron",OR(E128="De-Novo Merge",E128="Assisted Merge")),A128&amp;"_SA_CA",IF(AND(D128="Bruno",OR(E128="Manual",E128="Assisted Manual")),A128&amp;"_BD",IF(AND(D128="Bruno",OR(E128="De-Novo Merge",E128="Assisted Merge")),A128&amp;"_SA_BD",IF(AND(D128="Daniel",OR(E128="Manual",E128="Assisted Manual")),A128&amp;"_DR",IF(AND(D128="Daniel",OR(E128="De-Novo Merge",E128="Assisted Merge")),A128&amp;"_SA_DR",IF(AND(D128="Monet",OR(E128="Manual",E128="Assisted Manual")),A128&amp;"_MW",IF(AND(D128="Monet",OR(E128="De-Novo Merge",E128="Assisted Merge")),A128&amp;"_SA_MW",""))))))))))))))))</f>
        <v/>
      </c>
      <c r="G128" s="89"/>
      <c r="H128" s="89"/>
      <c r="I128" s="68" t="str">
        <f t="shared" si="0"/>
        <v/>
      </c>
      <c r="J128" s="116" t="str">
        <f>IF(AND(NOT(OR(H128="",H128="Ø")),NOT(OR(H129="",H129="Ø"))),"Needs to be Split","")</f>
        <v/>
      </c>
      <c r="K128" s="87" t="str">
        <f>IF(AND(NOT(OR(G128="",G128="Ø")),H128=""),"In Progress",IF(AND(NOT(OR(H128="Ø",H128="")),NOT(OR(G128="Ø",G128=""))),"Completed",IF(AND(NOT(A128=""),NOT(OR(D128="",D128="???")),G128=""),"Waiting",IF(D128="???","Waiting",""))))</f>
        <v/>
      </c>
      <c r="L128" s="116" t="str">
        <f>IF(AND(NOT(OR(H128="Ø",H128="")),J128="Split"),"In Progress",IF(AND(NOT(OR(H128="Ø",H128="")),J128="Needs to be Split"),"Waiting",IF(AND(K128="Review",K129="Review"),"Review",IF(OR(AND(K128="Review",K129="Incomplete"),AND(K128="Incomplete",K129="Review")),"Review",IF(OR(AND(K128="Untraceable",K129="Review"),AND(K128="Review",K129="Untraceable")),"Review",IF(OR(AND(K128="Review",K129="Completed"),AND(K128="Completed",K129="Review")),"Review",IF(OR(AND(K128="Other",K129="Review"),AND(K128="Review",K129="Other")),"Review",IF(OR(AND(K128="Other",K129="Incomplete"),AND(K128="Incomplete",K129="Other")),"Review",IF(OR(AND(K128="Other",K129="Untraceable"),AND(K128="Untraceable",K129="Other")),"Review",IF(OR(AND(K128="Other",K129="Completed"),AND(K128="Completed",K129="Other")),"Review",IF(AND(K128="Waiting",K129="Waiting"),"Waiting",IF(OR(AND(K128="Review",K129="Waiting"),AND(K128="Waiting",K129="Review")),"Waiting",IF(OR(AND(K128="Other",K129="Waiting"),AND(K128="Waiting",K129="Other")),"Waiting",IF(OR(AND(K128="Incomplete",K129="Waiting"),AND(K128="Waiting",K129="Incomplete")),"Waiting",IF(OR(AND(K128="Completed",K129="Waiting"),AND(K128="Waiting",K129="Completed")),"Waiting",IF(OR(K128="In Progress",K129="In Progress"),"In Progress",IF(OR(AND(K128="Completed",K129="Untraceable"),AND(K128="Untraceable",K129="Completed")),"Review",IF(OR(AND(K128="Completed",K129="Incomplete"),AND(K128="Incomplete",K129="Completed")),"Review",IF(OR(AND(K128="Incomplete",K129="Untraceable"),AND(K128="Untraceable",K129="Incomplete")),"Untraceable",IF(AND(NOT(OR(H128="Ø",H128="")),NOT(OR(H129="Ø",H129="")),J128=""),"In Progress",IF(AND(K128="Untraceable",K129="Untraceable"),"Untraceable",IF(AND(NOT(OR(H128="Ø",H128="")),NOT(OR(H129="Ø",H129="")),NOT(OR(J128="Ø",J128="",J128="Split",J128="Needs to be Split"))),"Completed",IF(AND(K128="Incomplete",K129="Incomplete"),"Incomplete",IF(AND(K128="Other",K129="Other"),"Review",IF(AND(K128="Untraceable",K129=""),"Untraceable","")))))))))))))))))))))))))</f>
        <v/>
      </c>
      <c r="M128" s="116" t="str">
        <f>IF(OR(L128="Untraceable",L128="Incomplete"),"Ignore",IF(OR(L128="Incomplete",L128="Completed"),"Waiting",IF(OR(L128="Waiting",L128="In Progress",L128="Review",L128="Other"),"HOLD","")))</f>
        <v/>
      </c>
      <c r="N128" s="4"/>
      <c r="O128" s="121" t="str">
        <f>IF(OR(L128="Untraceable",L128="Incomplete"),"No",IF(L128="Completed","In Progress",""))</f>
        <v/>
      </c>
      <c r="P128" s="116"/>
    </row>
    <row r="129" spans="1:16" x14ac:dyDescent="0.25">
      <c r="A129" s="116"/>
      <c r="B129" s="116"/>
      <c r="C129" s="116"/>
      <c r="D129" s="87" t="str">
        <f>IF(AND(NOT(A128=""),NOT(K128="Untraceable")),"???","")</f>
        <v/>
      </c>
      <c r="E129" s="87"/>
      <c r="F129" s="7" t="str">
        <f>IF(AND(D129="Amina",OR(E129="Manual",E129="Assisted Manual")),A128&amp;"_AZ",IF(AND(D129="Amina",OR(E129="De-Novo Merge",E129="Assisted Merge")),A128&amp;"_SA_AZ",IF(AND(D129="Mashtura",OR(E129="Manual",E129="Assisted Manual")),A128&amp;"_MH",IF(AND(D129="Mashtura",OR(E129="De-Novo Merge",E129="Assisted Merge")),A128&amp;"_SA_MH",IF(AND(D129="Perry",OR(E129="Manual",E129="Assisted Manual")),A128&amp;"_PB",IF(AND(D129="Perry",OR(E129="De-Novo Merge",E129="Assisted Merge")),A128&amp;"_SA_PB",IF(AND(D129="Gina",OR(E129="Manual",E129="Assisted Manual")),A128&amp;"_GB",IF(AND(D129="Gina",OR(E129="De-Novo Merge",E129="Assisted Merge")),A128&amp;"_SA_GB",IF(AND(D129="Cameron",OR(E129="Manual",E129="Assisted Manual")),A128&amp;"_CA",IF(AND(D129="Cameron",OR(E129="De-Novo Merge",E129="Assisted Merge")),A128&amp;"_SA_CA",IF(AND(D129="Bruno",OR(E129="Manual",E129="Assisted Manual")),A128&amp;"_BD",IF(AND(D129="Bruno",OR(E129="De-Novo Merge",E129="Assisted Merge")),A128&amp;"_SA_BD",IF(AND(D129="Daniel",OR(E129="Manual",E129="Assisted Manual")),A128&amp;"_DR",IF(AND(D129="Daniel",OR(E129="De-Novo Merge",E129="Assisted Merge")),A128&amp;"_SA_DR",IF(AND(D129="Monet",OR(E129="Manual",E129="Assisted Manual")),A128&amp;"_MW",IF(AND(D129="Monet",OR(E129="De-Novo Merge",E129="Assisted Merge")),A128&amp;"_SA_MW",""))))))))))))))))</f>
        <v/>
      </c>
      <c r="G129" s="89"/>
      <c r="H129" s="89"/>
      <c r="I129" s="68" t="str">
        <f t="shared" si="0"/>
        <v/>
      </c>
      <c r="J129" s="116"/>
      <c r="K129" s="87" t="str">
        <f>IF(AND(NOT(OR(G129="",G129="Ø")),H129=""),"In Progress",IF(AND(NOT(OR(H129="Ø",H129="")),NOT(OR(G129="Ø",G129=""))),"Completed",IF(AND(NOT(A128=""),NOT(OR(D129="",D129="???")),G129=""),"Waiting",IF(D129="???","Waiting",""))))</f>
        <v/>
      </c>
      <c r="L129" s="116"/>
      <c r="M129" s="116"/>
      <c r="N129" s="4"/>
      <c r="O129" s="121"/>
      <c r="P129" s="116"/>
    </row>
    <row r="130" spans="1:16" x14ac:dyDescent="0.25">
      <c r="A130" s="122"/>
      <c r="B130" s="117"/>
      <c r="C130" s="116"/>
      <c r="D130" s="87" t="str">
        <f>IF(NOT(A130=""),"???","")</f>
        <v/>
      </c>
      <c r="E130" s="87"/>
      <c r="F130" s="7" t="str">
        <f>IF(AND(D130="Amina",OR(E130="Manual",E130="Assisted Manual")),A130&amp;"_AZ",IF(AND(D130="Amina",OR(E130="De-Novo Merge",E130="Assisted Merge")),A130&amp;"_SA_AZ",IF(AND(D130="Mashtura",OR(E130="Manual",E130="Assisted Manual")),A130&amp;"_MH",IF(AND(D130="Mashtura",OR(E130="De-Novo Merge",E130="Assisted Merge")),A130&amp;"_SA_MH",IF(AND(D130="Perry",OR(E130="Manual",E130="Assisted Manual")),A130&amp;"_PB",IF(AND(D130="Perry",OR(E130="De-Novo Merge",E130="Assisted Merge")),A130&amp;"_SA_PB",IF(AND(D130="Gina",OR(E130="Manual",E130="Assisted Manual")),A130&amp;"_GB",IF(AND(D130="Gina",OR(E130="De-Novo Merge",E130="Assisted Merge")),A130&amp;"_SA_GB",IF(AND(D130="Cameron",OR(E130="Manual",E130="Assisted Manual")),A130&amp;"_CA",IF(AND(D130="Cameron",OR(E130="De-Novo Merge",E130="Assisted Merge")),A130&amp;"_SA_CA",IF(AND(D130="Bruno",OR(E130="Manual",E130="Assisted Manual")),A130&amp;"_BD",IF(AND(D130="Bruno",OR(E130="De-Novo Merge",E130="Assisted Merge")),A130&amp;"_SA_BD",IF(AND(D130="Daniel",OR(E130="Manual",E130="Assisted Manual")),A130&amp;"_DR",IF(AND(D130="Daniel",OR(E130="De-Novo Merge",E130="Assisted Merge")),A130&amp;"_SA_DR",IF(AND(D130="Monet",OR(E130="Manual",E130="Assisted Manual")),A130&amp;"_MW",IF(AND(D130="Monet",OR(E130="De-Novo Merge",E130="Assisted Merge")),A130&amp;"_SA_MW",""))))))))))))))))</f>
        <v/>
      </c>
      <c r="G130" s="89"/>
      <c r="H130" s="89"/>
      <c r="I130" s="68" t="str">
        <f t="shared" si="0"/>
        <v/>
      </c>
      <c r="J130" s="116" t="str">
        <f>IF(AND(NOT(OR(H130="",H130="Ø")),NOT(OR(H131="",H131="Ø"))),"Needs to be Split","")</f>
        <v/>
      </c>
      <c r="K130" s="87" t="str">
        <f>IF(AND(NOT(OR(G130="",G130="Ø")),H130=""),"In Progress",IF(AND(NOT(OR(H130="Ø",H130="")),NOT(OR(G130="Ø",G130=""))),"Completed",IF(AND(NOT(A130=""),NOT(OR(D130="",D130="???")),G130=""),"Waiting",IF(D130="???","Waiting",""))))</f>
        <v/>
      </c>
      <c r="L130" s="116" t="str">
        <f>IF(AND(NOT(OR(H130="Ø",H130="")),J130="Split"),"In Progress",IF(AND(NOT(OR(H130="Ø",H130="")),J130="Needs to be Split"),"Waiting",IF(AND(K130="Review",K131="Review"),"Review",IF(OR(AND(K130="Review",K131="Incomplete"),AND(K130="Incomplete",K131="Review")),"Review",IF(OR(AND(K130="Untraceable",K131="Review"),AND(K130="Review",K131="Untraceable")),"Review",IF(OR(AND(K130="Review",K131="Completed"),AND(K130="Completed",K131="Review")),"Review",IF(OR(AND(K130="Other",K131="Review"),AND(K130="Review",K131="Other")),"Review",IF(OR(AND(K130="Other",K131="Incomplete"),AND(K130="Incomplete",K131="Other")),"Review",IF(OR(AND(K130="Other",K131="Untraceable"),AND(K130="Untraceable",K131="Other")),"Review",IF(OR(AND(K130="Other",K131="Completed"),AND(K130="Completed",K131="Other")),"Review",IF(AND(K130="Waiting",K131="Waiting"),"Waiting",IF(OR(AND(K130="Review",K131="Waiting"),AND(K130="Waiting",K131="Review")),"Waiting",IF(OR(AND(K130="Other",K131="Waiting"),AND(K130="Waiting",K131="Other")),"Waiting",IF(OR(AND(K130="Incomplete",K131="Waiting"),AND(K130="Waiting",K131="Incomplete")),"Waiting",IF(OR(AND(K130="Completed",K131="Waiting"),AND(K130="Waiting",K131="Completed")),"Waiting",IF(OR(K130="In Progress",K131="In Progress"),"In Progress",IF(OR(AND(K130="Completed",K131="Untraceable"),AND(K130="Untraceable",K131="Completed")),"Review",IF(OR(AND(K130="Completed",K131="Incomplete"),AND(K130="Incomplete",K131="Completed")),"Review",IF(OR(AND(K130="Incomplete",K131="Untraceable"),AND(K130="Untraceable",K131="Incomplete")),"Untraceable",IF(AND(NOT(OR(H130="Ø",H130="")),NOT(OR(H131="Ø",H131="")),J130=""),"In Progress",IF(AND(K130="Untraceable",K131="Untraceable"),"Untraceable",IF(AND(NOT(OR(H130="Ø",H130="")),NOT(OR(H131="Ø",H131="")),NOT(OR(J130="Ø",J130="",J130="Split",J130="Needs to be Split"))),"Completed",IF(AND(K130="Incomplete",K131="Incomplete"),"Incomplete",IF(AND(K130="Other",K131="Other"),"Review",IF(AND(K130="Untraceable",K131=""),"Untraceable","")))))))))))))))))))))))))</f>
        <v/>
      </c>
      <c r="M130" s="116" t="str">
        <f>IF(OR(L130="Untraceable",L130="Incomplete"),"Ignore",IF(OR(L130="Incomplete",L130="Completed"),"Waiting",IF(OR(L130="Waiting",L130="In Progress",L130="Review",L130="Other"),"HOLD","")))</f>
        <v/>
      </c>
      <c r="N130" s="4"/>
      <c r="O130" s="121" t="str">
        <f>IF(OR(L130="Untraceable",L130="Incomplete"),"No",IF(L130="Completed","In Progress",""))</f>
        <v/>
      </c>
      <c r="P130" s="116"/>
    </row>
    <row r="131" spans="1:16" x14ac:dyDescent="0.25">
      <c r="A131" s="116"/>
      <c r="B131" s="116"/>
      <c r="C131" s="116"/>
      <c r="D131" s="87" t="str">
        <f>IF(AND(NOT(A130=""),NOT(K130="Untraceable")),"???","")</f>
        <v/>
      </c>
      <c r="E131" s="87"/>
      <c r="F131" s="7" t="str">
        <f>IF(AND(D131="Amina",OR(E131="Manual",E131="Assisted Manual")),A130&amp;"_AZ",IF(AND(D131="Amina",OR(E131="De-Novo Merge",E131="Assisted Merge")),A130&amp;"_SA_AZ",IF(AND(D131="Mashtura",OR(E131="Manual",E131="Assisted Manual")),A130&amp;"_MH",IF(AND(D131="Mashtura",OR(E131="De-Novo Merge",E131="Assisted Merge")),A130&amp;"_SA_MH",IF(AND(D131="Perry",OR(E131="Manual",E131="Assisted Manual")),A130&amp;"_PB",IF(AND(D131="Perry",OR(E131="De-Novo Merge",E131="Assisted Merge")),A130&amp;"_SA_PB",IF(AND(D131="Gina",OR(E131="Manual",E131="Assisted Manual")),A130&amp;"_GB",IF(AND(D131="Gina",OR(E131="De-Novo Merge",E131="Assisted Merge")),A130&amp;"_SA_GB",IF(AND(D131="Cameron",OR(E131="Manual",E131="Assisted Manual")),A130&amp;"_CA",IF(AND(D131="Cameron",OR(E131="De-Novo Merge",E131="Assisted Merge")),A130&amp;"_SA_CA",IF(AND(D131="Bruno",OR(E131="Manual",E131="Assisted Manual")),A130&amp;"_BD",IF(AND(D131="Bruno",OR(E131="De-Novo Merge",E131="Assisted Merge")),A130&amp;"_SA_BD",IF(AND(D131="Daniel",OR(E131="Manual",E131="Assisted Manual")),A130&amp;"_DR",IF(AND(D131="Daniel",OR(E131="De-Novo Merge",E131="Assisted Merge")),A130&amp;"_SA_DR",IF(AND(D131="Monet",OR(E131="Manual",E131="Assisted Manual")),A130&amp;"_MW",IF(AND(D131="Monet",OR(E131="De-Novo Merge",E131="Assisted Merge")),A130&amp;"_SA_MW",""))))))))))))))))</f>
        <v/>
      </c>
      <c r="G131" s="89"/>
      <c r="H131" s="89"/>
      <c r="I131" s="68" t="str">
        <f t="shared" si="0"/>
        <v/>
      </c>
      <c r="J131" s="116"/>
      <c r="K131" s="87" t="str">
        <f>IF(AND(NOT(OR(G131="",G131="Ø")),H131=""),"In Progress",IF(AND(NOT(OR(H131="Ø",H131="")),NOT(OR(G131="Ø",G131=""))),"Completed",IF(AND(NOT(A130=""),NOT(OR(D131="",D131="???")),G131=""),"Waiting",IF(D131="???","Waiting",""))))</f>
        <v/>
      </c>
      <c r="L131" s="116"/>
      <c r="M131" s="116"/>
      <c r="N131" s="4"/>
      <c r="O131" s="121"/>
      <c r="P131" s="116"/>
    </row>
    <row r="132" spans="1:16" x14ac:dyDescent="0.25">
      <c r="A132" s="122"/>
      <c r="B132" s="117"/>
      <c r="C132" s="116"/>
      <c r="D132" s="87" t="str">
        <f>IF(NOT(A132=""),"???","")</f>
        <v/>
      </c>
      <c r="E132" s="87"/>
      <c r="F132" s="7" t="str">
        <f>IF(AND(D132="Amina",OR(E132="Manual",E132="Assisted Manual")),A132&amp;"_AZ",IF(AND(D132="Amina",OR(E132="De-Novo Merge",E132="Assisted Merge")),A132&amp;"_SA_AZ",IF(AND(D132="Mashtura",OR(E132="Manual",E132="Assisted Manual")),A132&amp;"_MH",IF(AND(D132="Mashtura",OR(E132="De-Novo Merge",E132="Assisted Merge")),A132&amp;"_SA_MH",IF(AND(D132="Perry",OR(E132="Manual",E132="Assisted Manual")),A132&amp;"_PB",IF(AND(D132="Perry",OR(E132="De-Novo Merge",E132="Assisted Merge")),A132&amp;"_SA_PB",IF(AND(D132="Gina",OR(E132="Manual",E132="Assisted Manual")),A132&amp;"_GB",IF(AND(D132="Gina",OR(E132="De-Novo Merge",E132="Assisted Merge")),A132&amp;"_SA_GB",IF(AND(D132="Cameron",OR(E132="Manual",E132="Assisted Manual")),A132&amp;"_CA",IF(AND(D132="Cameron",OR(E132="De-Novo Merge",E132="Assisted Merge")),A132&amp;"_SA_CA",IF(AND(D132="Bruno",OR(E132="Manual",E132="Assisted Manual")),A132&amp;"_BD",IF(AND(D132="Bruno",OR(E132="De-Novo Merge",E132="Assisted Merge")),A132&amp;"_SA_BD",IF(AND(D132="Daniel",OR(E132="Manual",E132="Assisted Manual")),A132&amp;"_DR",IF(AND(D132="Daniel",OR(E132="De-Novo Merge",E132="Assisted Merge")),A132&amp;"_SA_DR",IF(AND(D132="Monet",OR(E132="Manual",E132="Assisted Manual")),A132&amp;"_MW",IF(AND(D132="Monet",OR(E132="De-Novo Merge",E132="Assisted Merge")),A132&amp;"_SA_MW",""))))))))))))))))</f>
        <v/>
      </c>
      <c r="G132" s="89"/>
      <c r="H132" s="89"/>
      <c r="I132" s="68" t="str">
        <f t="shared" si="0"/>
        <v/>
      </c>
      <c r="J132" s="116" t="str">
        <f>IF(AND(NOT(OR(H132="",H132="Ø")),NOT(OR(H133="",H133="Ø"))),"Needs to be Split","")</f>
        <v/>
      </c>
      <c r="K132" s="87" t="str">
        <f>IF(AND(NOT(OR(G132="",G132="Ø")),H132=""),"In Progress",IF(AND(NOT(OR(H132="Ø",H132="")),NOT(OR(G132="Ø",G132=""))),"Completed",IF(AND(NOT(A132=""),NOT(OR(D132="",D132="???")),G132=""),"Waiting",IF(D132="???","Waiting",""))))</f>
        <v/>
      </c>
      <c r="L132" s="116" t="str">
        <f>IF(AND(NOT(OR(H132="Ø",H132="")),J132="Split"),"In Progress",IF(AND(NOT(OR(H132="Ø",H132="")),J132="Needs to be Split"),"Waiting",IF(AND(K132="Review",K133="Review"),"Review",IF(OR(AND(K132="Review",K133="Incomplete"),AND(K132="Incomplete",K133="Review")),"Review",IF(OR(AND(K132="Untraceable",K133="Review"),AND(K132="Review",K133="Untraceable")),"Review",IF(OR(AND(K132="Review",K133="Completed"),AND(K132="Completed",K133="Review")),"Review",IF(OR(AND(K132="Other",K133="Review"),AND(K132="Review",K133="Other")),"Review",IF(OR(AND(K132="Other",K133="Incomplete"),AND(K132="Incomplete",K133="Other")),"Review",IF(OR(AND(K132="Other",K133="Untraceable"),AND(K132="Untraceable",K133="Other")),"Review",IF(OR(AND(K132="Other",K133="Completed"),AND(K132="Completed",K133="Other")),"Review",IF(AND(K132="Waiting",K133="Waiting"),"Waiting",IF(OR(AND(K132="Review",K133="Waiting"),AND(K132="Waiting",K133="Review")),"Waiting",IF(OR(AND(K132="Other",K133="Waiting"),AND(K132="Waiting",K133="Other")),"Waiting",IF(OR(AND(K132="Incomplete",K133="Waiting"),AND(K132="Waiting",K133="Incomplete")),"Waiting",IF(OR(AND(K132="Completed",K133="Waiting"),AND(K132="Waiting",K133="Completed")),"Waiting",IF(OR(K132="In Progress",K133="In Progress"),"In Progress",IF(OR(AND(K132="Completed",K133="Untraceable"),AND(K132="Untraceable",K133="Completed")),"Review",IF(OR(AND(K132="Completed",K133="Incomplete"),AND(K132="Incomplete",K133="Completed")),"Review",IF(OR(AND(K132="Incomplete",K133="Untraceable"),AND(K132="Untraceable",K133="Incomplete")),"Untraceable",IF(AND(NOT(OR(H132="Ø",H132="")),NOT(OR(H133="Ø",H133="")),J132=""),"In Progress",IF(AND(K132="Untraceable",K133="Untraceable"),"Untraceable",IF(AND(NOT(OR(H132="Ø",H132="")),NOT(OR(H133="Ø",H133="")),NOT(OR(J132="Ø",J132="",J132="Split",J132="Needs to be Split"))),"Completed",IF(AND(K132="Incomplete",K133="Incomplete"),"Incomplete",IF(AND(K132="Other",K133="Other"),"Review",IF(AND(K132="Untraceable",K133=""),"Untraceable","")))))))))))))))))))))))))</f>
        <v/>
      </c>
      <c r="M132" s="116" t="str">
        <f>IF(OR(L132="Untraceable",L132="Incomplete"),"Ignore",IF(OR(L132="Incomplete",L132="Completed"),"Waiting",IF(OR(L132="Waiting",L132="In Progress",L132="Review",L132="Other"),"HOLD","")))</f>
        <v/>
      </c>
      <c r="N132" s="4"/>
      <c r="O132" s="121" t="str">
        <f>IF(OR(L132="Untraceable",L132="Incomplete"),"No",IF(L132="Completed","In Progress",""))</f>
        <v/>
      </c>
      <c r="P132" s="116"/>
    </row>
    <row r="133" spans="1:16" x14ac:dyDescent="0.25">
      <c r="A133" s="116"/>
      <c r="B133" s="116"/>
      <c r="C133" s="116"/>
      <c r="D133" s="87" t="str">
        <f>IF(AND(NOT(A132=""),NOT(K132="Untraceable")),"???","")</f>
        <v/>
      </c>
      <c r="E133" s="87"/>
      <c r="F133" s="7" t="str">
        <f>IF(AND(D133="Amina",OR(E133="Manual",E133="Assisted Manual")),A132&amp;"_AZ",IF(AND(D133="Amina",OR(E133="De-Novo Merge",E133="Assisted Merge")),A132&amp;"_SA_AZ",IF(AND(D133="Mashtura",OR(E133="Manual",E133="Assisted Manual")),A132&amp;"_MH",IF(AND(D133="Mashtura",OR(E133="De-Novo Merge",E133="Assisted Merge")),A132&amp;"_SA_MH",IF(AND(D133="Perry",OR(E133="Manual",E133="Assisted Manual")),A132&amp;"_PB",IF(AND(D133="Perry",OR(E133="De-Novo Merge",E133="Assisted Merge")),A132&amp;"_SA_PB",IF(AND(D133="Gina",OR(E133="Manual",E133="Assisted Manual")),A132&amp;"_GB",IF(AND(D133="Gina",OR(E133="De-Novo Merge",E133="Assisted Merge")),A132&amp;"_SA_GB",IF(AND(D133="Cameron",OR(E133="Manual",E133="Assisted Manual")),A132&amp;"_CA",IF(AND(D133="Cameron",OR(E133="De-Novo Merge",E133="Assisted Merge")),A132&amp;"_SA_CA",IF(AND(D133="Bruno",OR(E133="Manual",E133="Assisted Manual")),A132&amp;"_BD",IF(AND(D133="Bruno",OR(E133="De-Novo Merge",E133="Assisted Merge")),A132&amp;"_SA_BD",IF(AND(D133="Daniel",OR(E133="Manual",E133="Assisted Manual")),A132&amp;"_DR",IF(AND(D133="Daniel",OR(E133="De-Novo Merge",E133="Assisted Merge")),A132&amp;"_SA_DR",IF(AND(D133="Monet",OR(E133="Manual",E133="Assisted Manual")),A132&amp;"_MW",IF(AND(D133="Monet",OR(E133="De-Novo Merge",E133="Assisted Merge")),A132&amp;"_SA_MW",""))))))))))))))))</f>
        <v/>
      </c>
      <c r="G133" s="89"/>
      <c r="H133" s="89"/>
      <c r="I133" s="68" t="str">
        <f t="shared" si="0"/>
        <v/>
      </c>
      <c r="J133" s="116"/>
      <c r="K133" s="87" t="str">
        <f>IF(AND(NOT(OR(G133="",G133="Ø")),H133=""),"In Progress",IF(AND(NOT(OR(H133="Ø",H133="")),NOT(OR(G133="Ø",G133=""))),"Completed",IF(AND(NOT(A132=""),NOT(OR(D133="",D133="???")),G133=""),"Waiting",IF(D133="???","Waiting",""))))</f>
        <v/>
      </c>
      <c r="L133" s="116"/>
      <c r="M133" s="116"/>
      <c r="N133" s="4"/>
      <c r="O133" s="121"/>
      <c r="P133" s="116"/>
    </row>
    <row r="134" spans="1:16" x14ac:dyDescent="0.25">
      <c r="A134" s="122"/>
      <c r="B134" s="117"/>
      <c r="C134" s="116"/>
      <c r="D134" s="87" t="str">
        <f>IF(NOT(A134=""),"???","")</f>
        <v/>
      </c>
      <c r="E134" s="87"/>
      <c r="F134" s="7" t="str">
        <f>IF(AND(D134="Amina",OR(E134="Manual",E134="Assisted Manual")),A134&amp;"_AZ",IF(AND(D134="Amina",OR(E134="De-Novo Merge",E134="Assisted Merge")),A134&amp;"_SA_AZ",IF(AND(D134="Mashtura",OR(E134="Manual",E134="Assisted Manual")),A134&amp;"_MH",IF(AND(D134="Mashtura",OR(E134="De-Novo Merge",E134="Assisted Merge")),A134&amp;"_SA_MH",IF(AND(D134="Perry",OR(E134="Manual",E134="Assisted Manual")),A134&amp;"_PB",IF(AND(D134="Perry",OR(E134="De-Novo Merge",E134="Assisted Merge")),A134&amp;"_SA_PB",IF(AND(D134="Gina",OR(E134="Manual",E134="Assisted Manual")),A134&amp;"_GB",IF(AND(D134="Gina",OR(E134="De-Novo Merge",E134="Assisted Merge")),A134&amp;"_SA_GB",IF(AND(D134="Cameron",OR(E134="Manual",E134="Assisted Manual")),A134&amp;"_CA",IF(AND(D134="Cameron",OR(E134="De-Novo Merge",E134="Assisted Merge")),A134&amp;"_SA_CA",IF(AND(D134="Bruno",OR(E134="Manual",E134="Assisted Manual")),A134&amp;"_BD",IF(AND(D134="Bruno",OR(E134="De-Novo Merge",E134="Assisted Merge")),A134&amp;"_SA_BD",IF(AND(D134="Daniel",OR(E134="Manual",E134="Assisted Manual")),A134&amp;"_DR",IF(AND(D134="Daniel",OR(E134="De-Novo Merge",E134="Assisted Merge")),A134&amp;"_SA_DR",IF(AND(D134="Monet",OR(E134="Manual",E134="Assisted Manual")),A134&amp;"_MW",IF(AND(D134="Monet",OR(E134="De-Novo Merge",E134="Assisted Merge")),A134&amp;"_SA_MW",""))))))))))))))))</f>
        <v/>
      </c>
      <c r="G134" s="89"/>
      <c r="H134" s="89"/>
      <c r="I134" s="68" t="str">
        <f t="shared" si="0"/>
        <v/>
      </c>
      <c r="J134" s="116" t="str">
        <f>IF(AND(NOT(OR(H134="",H134="Ø")),NOT(OR(H135="",H135="Ø"))),"Needs to be Split","")</f>
        <v/>
      </c>
      <c r="K134" s="87" t="str">
        <f>IF(AND(NOT(OR(G134="",G134="Ø")),H134=""),"In Progress",IF(AND(NOT(OR(H134="Ø",H134="")),NOT(OR(G134="Ø",G134=""))),"Completed",IF(AND(NOT(A134=""),NOT(OR(D134="",D134="???")),G134=""),"Waiting",IF(D134="???","Waiting",""))))</f>
        <v/>
      </c>
      <c r="L134" s="116" t="str">
        <f>IF(AND(NOT(OR(H134="Ø",H134="")),J134="Split"),"In Progress",IF(AND(NOT(OR(H134="Ø",H134="")),J134="Needs to be Split"),"Waiting",IF(AND(K134="Review",K135="Review"),"Review",IF(OR(AND(K134="Review",K135="Incomplete"),AND(K134="Incomplete",K135="Review")),"Review",IF(OR(AND(K134="Untraceable",K135="Review"),AND(K134="Review",K135="Untraceable")),"Review",IF(OR(AND(K134="Review",K135="Completed"),AND(K134="Completed",K135="Review")),"Review",IF(OR(AND(K134="Other",K135="Review"),AND(K134="Review",K135="Other")),"Review",IF(OR(AND(K134="Other",K135="Incomplete"),AND(K134="Incomplete",K135="Other")),"Review",IF(OR(AND(K134="Other",K135="Untraceable"),AND(K134="Untraceable",K135="Other")),"Review",IF(OR(AND(K134="Other",K135="Completed"),AND(K134="Completed",K135="Other")),"Review",IF(AND(K134="Waiting",K135="Waiting"),"Waiting",IF(OR(AND(K134="Review",K135="Waiting"),AND(K134="Waiting",K135="Review")),"Waiting",IF(OR(AND(K134="Other",K135="Waiting"),AND(K134="Waiting",K135="Other")),"Waiting",IF(OR(AND(K134="Incomplete",K135="Waiting"),AND(K134="Waiting",K135="Incomplete")),"Waiting",IF(OR(AND(K134="Completed",K135="Waiting"),AND(K134="Waiting",K135="Completed")),"Waiting",IF(OR(K134="In Progress",K135="In Progress"),"In Progress",IF(OR(AND(K134="Completed",K135="Untraceable"),AND(K134="Untraceable",K135="Completed")),"Review",IF(OR(AND(K134="Completed",K135="Incomplete"),AND(K134="Incomplete",K135="Completed")),"Review",IF(OR(AND(K134="Incomplete",K135="Untraceable"),AND(K134="Untraceable",K135="Incomplete")),"Untraceable",IF(AND(NOT(OR(H134="Ø",H134="")),NOT(OR(H135="Ø",H135="")),J134=""),"In Progress",IF(AND(K134="Untraceable",K135="Untraceable"),"Untraceable",IF(AND(NOT(OR(H134="Ø",H134="")),NOT(OR(H135="Ø",H135="")),NOT(OR(J134="Ø",J134="",J134="Split",J134="Needs to be Split"))),"Completed",IF(AND(K134="Incomplete",K135="Incomplete"),"Incomplete",IF(AND(K134="Other",K135="Other"),"Review",IF(AND(K134="Untraceable",K135=""),"Untraceable","")))))))))))))))))))))))))</f>
        <v/>
      </c>
      <c r="M134" s="116" t="str">
        <f>IF(OR(L134="Untraceable",L134="Incomplete"),"Ignore",IF(OR(L134="Incomplete",L134="Completed"),"Waiting",IF(OR(L134="Waiting",L134="In Progress",L134="Review",L134="Other"),"HOLD","")))</f>
        <v/>
      </c>
      <c r="N134" s="4"/>
      <c r="O134" s="121" t="str">
        <f>IF(OR(L134="Untraceable",L134="Incomplete"),"No",IF(L134="Completed","In Progress",""))</f>
        <v/>
      </c>
      <c r="P134" s="116"/>
    </row>
    <row r="135" spans="1:16" x14ac:dyDescent="0.25">
      <c r="A135" s="116"/>
      <c r="B135" s="116"/>
      <c r="C135" s="116"/>
      <c r="D135" s="87" t="str">
        <f>IF(AND(NOT(A134=""),NOT(K134="Untraceable")),"???","")</f>
        <v/>
      </c>
      <c r="E135" s="87"/>
      <c r="F135" s="7" t="str">
        <f>IF(AND(D135="Amina",OR(E135="Manual",E135="Assisted Manual")),A134&amp;"_AZ",IF(AND(D135="Amina",OR(E135="De-Novo Merge",E135="Assisted Merge")),A134&amp;"_SA_AZ",IF(AND(D135="Mashtura",OR(E135="Manual",E135="Assisted Manual")),A134&amp;"_MH",IF(AND(D135="Mashtura",OR(E135="De-Novo Merge",E135="Assisted Merge")),A134&amp;"_SA_MH",IF(AND(D135="Perry",OR(E135="Manual",E135="Assisted Manual")),A134&amp;"_PB",IF(AND(D135="Perry",OR(E135="De-Novo Merge",E135="Assisted Merge")),A134&amp;"_SA_PB",IF(AND(D135="Gina",OR(E135="Manual",E135="Assisted Manual")),A134&amp;"_GB",IF(AND(D135="Gina",OR(E135="De-Novo Merge",E135="Assisted Merge")),A134&amp;"_SA_GB",IF(AND(D135="Cameron",OR(E135="Manual",E135="Assisted Manual")),A134&amp;"_CA",IF(AND(D135="Cameron",OR(E135="De-Novo Merge",E135="Assisted Merge")),A134&amp;"_SA_CA",IF(AND(D135="Bruno",OR(E135="Manual",E135="Assisted Manual")),A134&amp;"_BD",IF(AND(D135="Bruno",OR(E135="De-Novo Merge",E135="Assisted Merge")),A134&amp;"_SA_BD",IF(AND(D135="Daniel",OR(E135="Manual",E135="Assisted Manual")),A134&amp;"_DR",IF(AND(D135="Daniel",OR(E135="De-Novo Merge",E135="Assisted Merge")),A134&amp;"_SA_DR",IF(AND(D135="Monet",OR(E135="Manual",E135="Assisted Manual")),A134&amp;"_MW",IF(AND(D135="Monet",OR(E135="De-Novo Merge",E135="Assisted Merge")),A134&amp;"_SA_MW",""))))))))))))))))</f>
        <v/>
      </c>
      <c r="G135" s="89"/>
      <c r="H135" s="89"/>
      <c r="I135" s="68" t="str">
        <f t="shared" si="0"/>
        <v/>
      </c>
      <c r="J135" s="116"/>
      <c r="K135" s="87" t="str">
        <f>IF(AND(NOT(OR(G135="",G135="Ø")),H135=""),"In Progress",IF(AND(NOT(OR(H135="Ø",H135="")),NOT(OR(G135="Ø",G135=""))),"Completed",IF(AND(NOT(A134=""),NOT(OR(D135="",D135="???")),G135=""),"Waiting",IF(D135="???","Waiting",""))))</f>
        <v/>
      </c>
      <c r="L135" s="116"/>
      <c r="M135" s="116"/>
      <c r="N135" s="4"/>
      <c r="O135" s="121"/>
      <c r="P135" s="116"/>
    </row>
    <row r="136" spans="1:16" x14ac:dyDescent="0.25">
      <c r="A136" s="122"/>
      <c r="B136" s="117"/>
      <c r="C136" s="116"/>
      <c r="D136" s="87" t="str">
        <f>IF(NOT(A136=""),"???","")</f>
        <v/>
      </c>
      <c r="E136" s="87"/>
      <c r="F136" s="7" t="str">
        <f>IF(AND(D136="Amina",OR(E136="Manual",E136="Assisted Manual")),A136&amp;"_AZ",IF(AND(D136="Amina",OR(E136="De-Novo Merge",E136="Assisted Merge")),A136&amp;"_SA_AZ",IF(AND(D136="Mashtura",OR(E136="Manual",E136="Assisted Manual")),A136&amp;"_MH",IF(AND(D136="Mashtura",OR(E136="De-Novo Merge",E136="Assisted Merge")),A136&amp;"_SA_MH",IF(AND(D136="Perry",OR(E136="Manual",E136="Assisted Manual")),A136&amp;"_PB",IF(AND(D136="Perry",OR(E136="De-Novo Merge",E136="Assisted Merge")),A136&amp;"_SA_PB",IF(AND(D136="Gina",OR(E136="Manual",E136="Assisted Manual")),A136&amp;"_GB",IF(AND(D136="Gina",OR(E136="De-Novo Merge",E136="Assisted Merge")),A136&amp;"_SA_GB",IF(AND(D136="Cameron",OR(E136="Manual",E136="Assisted Manual")),A136&amp;"_CA",IF(AND(D136="Cameron",OR(E136="De-Novo Merge",E136="Assisted Merge")),A136&amp;"_SA_CA",IF(AND(D136="Bruno",OR(E136="Manual",E136="Assisted Manual")),A136&amp;"_BD",IF(AND(D136="Bruno",OR(E136="De-Novo Merge",E136="Assisted Merge")),A136&amp;"_SA_BD",IF(AND(D136="Daniel",OR(E136="Manual",E136="Assisted Manual")),A136&amp;"_DR",IF(AND(D136="Daniel",OR(E136="De-Novo Merge",E136="Assisted Merge")),A136&amp;"_SA_DR",IF(AND(D136="Monet",OR(E136="Manual",E136="Assisted Manual")),A136&amp;"_MW",IF(AND(D136="Monet",OR(E136="De-Novo Merge",E136="Assisted Merge")),A136&amp;"_SA_MW",""))))))))))))))))</f>
        <v/>
      </c>
      <c r="G136" s="89"/>
      <c r="H136" s="89"/>
      <c r="I136" s="68" t="str">
        <f t="shared" si="0"/>
        <v/>
      </c>
      <c r="J136" s="116" t="str">
        <f>IF(AND(NOT(OR(H136="",H136="Ø")),NOT(OR(H137="",H137="Ø"))),"Needs to be Split","")</f>
        <v/>
      </c>
      <c r="K136" s="87" t="str">
        <f>IF(AND(NOT(OR(G136="",G136="Ø")),H136=""),"In Progress",IF(AND(NOT(OR(H136="Ø",H136="")),NOT(OR(G136="Ø",G136=""))),"Completed",IF(AND(NOT(A136=""),NOT(OR(D136="",D136="???")),G136=""),"Waiting",IF(D136="???","Waiting",""))))</f>
        <v/>
      </c>
      <c r="L136" s="116" t="str">
        <f>IF(AND(NOT(OR(H136="Ø",H136="")),J136="Split"),"In Progress",IF(AND(NOT(OR(H136="Ø",H136="")),J136="Needs to be Split"),"Waiting",IF(AND(K136="Review",K137="Review"),"Review",IF(OR(AND(K136="Review",K137="Incomplete"),AND(K136="Incomplete",K137="Review")),"Review",IF(OR(AND(K136="Untraceable",K137="Review"),AND(K136="Review",K137="Untraceable")),"Review",IF(OR(AND(K136="Review",K137="Completed"),AND(K136="Completed",K137="Review")),"Review",IF(OR(AND(K136="Other",K137="Review"),AND(K136="Review",K137="Other")),"Review",IF(OR(AND(K136="Other",K137="Incomplete"),AND(K136="Incomplete",K137="Other")),"Review",IF(OR(AND(K136="Other",K137="Untraceable"),AND(K136="Untraceable",K137="Other")),"Review",IF(OR(AND(K136="Other",K137="Completed"),AND(K136="Completed",K137="Other")),"Review",IF(AND(K136="Waiting",K137="Waiting"),"Waiting",IF(OR(AND(K136="Review",K137="Waiting"),AND(K136="Waiting",K137="Review")),"Waiting",IF(OR(AND(K136="Other",K137="Waiting"),AND(K136="Waiting",K137="Other")),"Waiting",IF(OR(AND(K136="Incomplete",K137="Waiting"),AND(K136="Waiting",K137="Incomplete")),"Waiting",IF(OR(AND(K136="Completed",K137="Waiting"),AND(K136="Waiting",K137="Completed")),"Waiting",IF(OR(K136="In Progress",K137="In Progress"),"In Progress",IF(OR(AND(K136="Completed",K137="Untraceable"),AND(K136="Untraceable",K137="Completed")),"Review",IF(OR(AND(K136="Completed",K137="Incomplete"),AND(K136="Incomplete",K137="Completed")),"Review",IF(OR(AND(K136="Incomplete",K137="Untraceable"),AND(K136="Untraceable",K137="Incomplete")),"Untraceable",IF(AND(NOT(OR(H136="Ø",H136="")),NOT(OR(H137="Ø",H137="")),J136=""),"In Progress",IF(AND(K136="Untraceable",K137="Untraceable"),"Untraceable",IF(AND(NOT(OR(H136="Ø",H136="")),NOT(OR(H137="Ø",H137="")),NOT(OR(J136="Ø",J136="",J136="Split",J136="Needs to be Split"))),"Completed",IF(AND(K136="Incomplete",K137="Incomplete"),"Incomplete",IF(AND(K136="Other",K137="Other"),"Review",IF(AND(K136="Untraceable",K137=""),"Untraceable","")))))))))))))))))))))))))</f>
        <v/>
      </c>
      <c r="M136" s="116" t="str">
        <f>IF(OR(L136="Untraceable",L136="Incomplete"),"Ignore",IF(OR(L136="Incomplete",L136="Completed"),"Waiting",IF(OR(L136="Waiting",L136="In Progress",L136="Review",L136="Other"),"HOLD","")))</f>
        <v/>
      </c>
      <c r="N136" s="4"/>
      <c r="O136" s="121" t="str">
        <f>IF(OR(L136="Untraceable",L136="Incomplete"),"No",IF(L136="Completed","In Progress",""))</f>
        <v/>
      </c>
      <c r="P136" s="116"/>
    </row>
    <row r="137" spans="1:16" x14ac:dyDescent="0.25">
      <c r="A137" s="116"/>
      <c r="B137" s="116"/>
      <c r="C137" s="116"/>
      <c r="D137" s="87" t="str">
        <f>IF(AND(NOT(A136=""),NOT(K136="Untraceable")),"???","")</f>
        <v/>
      </c>
      <c r="E137" s="87"/>
      <c r="F137" s="7" t="str">
        <f>IF(AND(D137="Amina",OR(E137="Manual",E137="Assisted Manual")),A136&amp;"_AZ",IF(AND(D137="Amina",OR(E137="De-Novo Merge",E137="Assisted Merge")),A136&amp;"_SA_AZ",IF(AND(D137="Mashtura",OR(E137="Manual",E137="Assisted Manual")),A136&amp;"_MH",IF(AND(D137="Mashtura",OR(E137="De-Novo Merge",E137="Assisted Merge")),A136&amp;"_SA_MH",IF(AND(D137="Perry",OR(E137="Manual",E137="Assisted Manual")),A136&amp;"_PB",IF(AND(D137="Perry",OR(E137="De-Novo Merge",E137="Assisted Merge")),A136&amp;"_SA_PB",IF(AND(D137="Gina",OR(E137="Manual",E137="Assisted Manual")),A136&amp;"_GB",IF(AND(D137="Gina",OR(E137="De-Novo Merge",E137="Assisted Merge")),A136&amp;"_SA_GB",IF(AND(D137="Cameron",OR(E137="Manual",E137="Assisted Manual")),A136&amp;"_CA",IF(AND(D137="Cameron",OR(E137="De-Novo Merge",E137="Assisted Merge")),A136&amp;"_SA_CA",IF(AND(D137="Bruno",OR(E137="Manual",E137="Assisted Manual")),A136&amp;"_BD",IF(AND(D137="Bruno",OR(E137="De-Novo Merge",E137="Assisted Merge")),A136&amp;"_SA_BD",IF(AND(D137="Daniel",OR(E137="Manual",E137="Assisted Manual")),A136&amp;"_DR",IF(AND(D137="Daniel",OR(E137="De-Novo Merge",E137="Assisted Merge")),A136&amp;"_SA_DR",IF(AND(D137="Monet",OR(E137="Manual",E137="Assisted Manual")),A136&amp;"_MW",IF(AND(D137="Monet",OR(E137="De-Novo Merge",E137="Assisted Merge")),A136&amp;"_SA_MW",""))))))))))))))))</f>
        <v/>
      </c>
      <c r="G137" s="89"/>
      <c r="H137" s="89"/>
      <c r="I137" s="68" t="str">
        <f t="shared" si="0"/>
        <v/>
      </c>
      <c r="J137" s="116"/>
      <c r="K137" s="87" t="str">
        <f>IF(AND(NOT(OR(G137="",G137="Ø")),H137=""),"In Progress",IF(AND(NOT(OR(H137="Ø",H137="")),NOT(OR(G137="Ø",G137=""))),"Completed",IF(AND(NOT(A136=""),NOT(OR(D137="",D137="???")),G137=""),"Waiting",IF(D137="???","Waiting",""))))</f>
        <v/>
      </c>
      <c r="L137" s="116"/>
      <c r="M137" s="116"/>
      <c r="N137" s="4"/>
      <c r="O137" s="121"/>
      <c r="P137" s="116"/>
    </row>
  </sheetData>
  <autoFilter ref="B1:O97"/>
  <mergeCells count="544">
    <mergeCell ref="A2:A3"/>
    <mergeCell ref="B2:B3"/>
    <mergeCell ref="C2:C3"/>
    <mergeCell ref="J2:J3"/>
    <mergeCell ref="L2:L3"/>
    <mergeCell ref="M2:M3"/>
    <mergeCell ref="O2:O3"/>
    <mergeCell ref="P2:P3"/>
    <mergeCell ref="A4:A5"/>
    <mergeCell ref="B4:B5"/>
    <mergeCell ref="C4:C5"/>
    <mergeCell ref="J4:J5"/>
    <mergeCell ref="L4:L5"/>
    <mergeCell ref="M4:M5"/>
    <mergeCell ref="O4:O5"/>
    <mergeCell ref="P4:P5"/>
    <mergeCell ref="A6:A7"/>
    <mergeCell ref="B6:B7"/>
    <mergeCell ref="C6:C7"/>
    <mergeCell ref="J6:J7"/>
    <mergeCell ref="L6:L7"/>
    <mergeCell ref="M6:M7"/>
    <mergeCell ref="O6:O7"/>
    <mergeCell ref="P6:P7"/>
    <mergeCell ref="A8:A9"/>
    <mergeCell ref="B8:B9"/>
    <mergeCell ref="C8:C9"/>
    <mergeCell ref="J8:J9"/>
    <mergeCell ref="L8:L9"/>
    <mergeCell ref="M8:M9"/>
    <mergeCell ref="O8:O9"/>
    <mergeCell ref="P8:P9"/>
    <mergeCell ref="A10:A11"/>
    <mergeCell ref="B10:B11"/>
    <mergeCell ref="C10:C11"/>
    <mergeCell ref="J10:J11"/>
    <mergeCell ref="L10:L11"/>
    <mergeCell ref="M10:M11"/>
    <mergeCell ref="O10:O11"/>
    <mergeCell ref="P10:P11"/>
    <mergeCell ref="A12:A13"/>
    <mergeCell ref="B12:B13"/>
    <mergeCell ref="C12:C13"/>
    <mergeCell ref="J12:J13"/>
    <mergeCell ref="L12:L13"/>
    <mergeCell ref="M12:M13"/>
    <mergeCell ref="O12:O13"/>
    <mergeCell ref="P12:P13"/>
    <mergeCell ref="A14:A15"/>
    <mergeCell ref="B14:B15"/>
    <mergeCell ref="C14:C15"/>
    <mergeCell ref="J14:J15"/>
    <mergeCell ref="L14:L15"/>
    <mergeCell ref="M14:M15"/>
    <mergeCell ref="O14:O15"/>
    <mergeCell ref="P14:P15"/>
    <mergeCell ref="A16:A17"/>
    <mergeCell ref="B16:B17"/>
    <mergeCell ref="C16:C17"/>
    <mergeCell ref="J16:J17"/>
    <mergeCell ref="L16:L17"/>
    <mergeCell ref="M16:M17"/>
    <mergeCell ref="O16:O17"/>
    <mergeCell ref="P16:P17"/>
    <mergeCell ref="A18:A19"/>
    <mergeCell ref="B18:B19"/>
    <mergeCell ref="C18:C19"/>
    <mergeCell ref="J18:J19"/>
    <mergeCell ref="L18:L19"/>
    <mergeCell ref="M18:M19"/>
    <mergeCell ref="O18:O19"/>
    <mergeCell ref="P18:P19"/>
    <mergeCell ref="A20:A21"/>
    <mergeCell ref="B20:B21"/>
    <mergeCell ref="C20:C21"/>
    <mergeCell ref="J20:J21"/>
    <mergeCell ref="L20:L21"/>
    <mergeCell ref="M20:M21"/>
    <mergeCell ref="O20:O21"/>
    <mergeCell ref="P20:P21"/>
    <mergeCell ref="A22:A23"/>
    <mergeCell ref="B22:B23"/>
    <mergeCell ref="C22:C23"/>
    <mergeCell ref="J22:J23"/>
    <mergeCell ref="L22:L23"/>
    <mergeCell ref="M22:M23"/>
    <mergeCell ref="O22:O23"/>
    <mergeCell ref="P22:P23"/>
    <mergeCell ref="A24:A25"/>
    <mergeCell ref="B24:B25"/>
    <mergeCell ref="C24:C25"/>
    <mergeCell ref="J24:J25"/>
    <mergeCell ref="L24:L25"/>
    <mergeCell ref="M24:M25"/>
    <mergeCell ref="O24:O25"/>
    <mergeCell ref="P24:P25"/>
    <mergeCell ref="A26:A27"/>
    <mergeCell ref="B26:B27"/>
    <mergeCell ref="C26:C27"/>
    <mergeCell ref="J26:J27"/>
    <mergeCell ref="L26:L27"/>
    <mergeCell ref="M26:M27"/>
    <mergeCell ref="O26:O27"/>
    <mergeCell ref="P26:P27"/>
    <mergeCell ref="A28:A29"/>
    <mergeCell ref="B28:B29"/>
    <mergeCell ref="C28:C29"/>
    <mergeCell ref="J28:J29"/>
    <mergeCell ref="L28:L29"/>
    <mergeCell ref="M28:M29"/>
    <mergeCell ref="O28:O29"/>
    <mergeCell ref="P28:P29"/>
    <mergeCell ref="A30:A31"/>
    <mergeCell ref="B30:B31"/>
    <mergeCell ref="C30:C31"/>
    <mergeCell ref="J30:J31"/>
    <mergeCell ref="L30:L31"/>
    <mergeCell ref="M30:M31"/>
    <mergeCell ref="O30:O31"/>
    <mergeCell ref="P30:P31"/>
    <mergeCell ref="A32:A33"/>
    <mergeCell ref="B32:B33"/>
    <mergeCell ref="C32:C33"/>
    <mergeCell ref="J32:J33"/>
    <mergeCell ref="L32:L33"/>
    <mergeCell ref="M32:M33"/>
    <mergeCell ref="O32:O33"/>
    <mergeCell ref="P32:P33"/>
    <mergeCell ref="A34:A35"/>
    <mergeCell ref="B34:B35"/>
    <mergeCell ref="C34:C35"/>
    <mergeCell ref="J34:J35"/>
    <mergeCell ref="L34:L35"/>
    <mergeCell ref="M34:M35"/>
    <mergeCell ref="O34:O35"/>
    <mergeCell ref="P34:P35"/>
    <mergeCell ref="A36:A37"/>
    <mergeCell ref="B36:B37"/>
    <mergeCell ref="C36:C37"/>
    <mergeCell ref="J36:J37"/>
    <mergeCell ref="L36:L37"/>
    <mergeCell ref="M36:M37"/>
    <mergeCell ref="O36:O37"/>
    <mergeCell ref="P36:P37"/>
    <mergeCell ref="A38:A39"/>
    <mergeCell ref="B38:B39"/>
    <mergeCell ref="C38:C39"/>
    <mergeCell ref="J38:J39"/>
    <mergeCell ref="L38:L39"/>
    <mergeCell ref="M38:M39"/>
    <mergeCell ref="O38:O39"/>
    <mergeCell ref="P38:P39"/>
    <mergeCell ref="A40:A41"/>
    <mergeCell ref="B40:B41"/>
    <mergeCell ref="C40:C41"/>
    <mergeCell ref="J40:J41"/>
    <mergeCell ref="L40:L41"/>
    <mergeCell ref="M40:M41"/>
    <mergeCell ref="O40:O41"/>
    <mergeCell ref="P40:P41"/>
    <mergeCell ref="A42:A43"/>
    <mergeCell ref="B42:B43"/>
    <mergeCell ref="C42:C43"/>
    <mergeCell ref="J42:J43"/>
    <mergeCell ref="L42:L43"/>
    <mergeCell ref="M42:M43"/>
    <mergeCell ref="O42:O43"/>
    <mergeCell ref="P42:P43"/>
    <mergeCell ref="A44:A45"/>
    <mergeCell ref="B44:B45"/>
    <mergeCell ref="C44:C45"/>
    <mergeCell ref="J44:J45"/>
    <mergeCell ref="L44:L45"/>
    <mergeCell ref="M44:M45"/>
    <mergeCell ref="O44:O45"/>
    <mergeCell ref="P44:P45"/>
    <mergeCell ref="A46:A47"/>
    <mergeCell ref="B46:B47"/>
    <mergeCell ref="C46:C47"/>
    <mergeCell ref="J46:J47"/>
    <mergeCell ref="L46:L47"/>
    <mergeCell ref="M46:M47"/>
    <mergeCell ref="O46:O47"/>
    <mergeCell ref="P46:P47"/>
    <mergeCell ref="A48:A49"/>
    <mergeCell ref="B48:B49"/>
    <mergeCell ref="C48:C49"/>
    <mergeCell ref="J48:J49"/>
    <mergeCell ref="L48:L49"/>
    <mergeCell ref="M48:M49"/>
    <mergeCell ref="O48:O49"/>
    <mergeCell ref="P48:P49"/>
    <mergeCell ref="A50:A51"/>
    <mergeCell ref="B50:B51"/>
    <mergeCell ref="C50:C51"/>
    <mergeCell ref="J50:J51"/>
    <mergeCell ref="L50:L51"/>
    <mergeCell ref="M50:M51"/>
    <mergeCell ref="O50:O51"/>
    <mergeCell ref="P50:P51"/>
    <mergeCell ref="A52:A53"/>
    <mergeCell ref="B52:B53"/>
    <mergeCell ref="C52:C53"/>
    <mergeCell ref="J52:J53"/>
    <mergeCell ref="L52:L53"/>
    <mergeCell ref="M52:M53"/>
    <mergeCell ref="O52:O53"/>
    <mergeCell ref="P52:P53"/>
    <mergeCell ref="A54:A55"/>
    <mergeCell ref="B54:B55"/>
    <mergeCell ref="C54:C55"/>
    <mergeCell ref="J54:J55"/>
    <mergeCell ref="L54:L55"/>
    <mergeCell ref="M54:M55"/>
    <mergeCell ref="O54:O55"/>
    <mergeCell ref="P54:P55"/>
    <mergeCell ref="A56:A57"/>
    <mergeCell ref="B56:B57"/>
    <mergeCell ref="C56:C57"/>
    <mergeCell ref="J56:J57"/>
    <mergeCell ref="L56:L57"/>
    <mergeCell ref="M56:M57"/>
    <mergeCell ref="O56:O57"/>
    <mergeCell ref="P56:P57"/>
    <mergeCell ref="A58:A59"/>
    <mergeCell ref="B58:B59"/>
    <mergeCell ref="C58:C59"/>
    <mergeCell ref="J58:J59"/>
    <mergeCell ref="L58:L59"/>
    <mergeCell ref="M58:M59"/>
    <mergeCell ref="O58:O59"/>
    <mergeCell ref="P58:P59"/>
    <mergeCell ref="A60:A61"/>
    <mergeCell ref="B60:B61"/>
    <mergeCell ref="C60:C61"/>
    <mergeCell ref="J60:J61"/>
    <mergeCell ref="L60:L61"/>
    <mergeCell ref="M60:M61"/>
    <mergeCell ref="O60:O61"/>
    <mergeCell ref="P60:P61"/>
    <mergeCell ref="A62:A63"/>
    <mergeCell ref="B62:B63"/>
    <mergeCell ref="C62:C63"/>
    <mergeCell ref="J62:J63"/>
    <mergeCell ref="L62:L63"/>
    <mergeCell ref="M62:M63"/>
    <mergeCell ref="O62:O63"/>
    <mergeCell ref="P62:P63"/>
    <mergeCell ref="A64:A65"/>
    <mergeCell ref="B64:B65"/>
    <mergeCell ref="C64:C65"/>
    <mergeCell ref="J64:J65"/>
    <mergeCell ref="L64:L65"/>
    <mergeCell ref="M64:M65"/>
    <mergeCell ref="O64:O65"/>
    <mergeCell ref="P64:P65"/>
    <mergeCell ref="A66:A67"/>
    <mergeCell ref="B66:B67"/>
    <mergeCell ref="C66:C67"/>
    <mergeCell ref="J66:J67"/>
    <mergeCell ref="L66:L67"/>
    <mergeCell ref="M66:M67"/>
    <mergeCell ref="O66:O67"/>
    <mergeCell ref="P66:P67"/>
    <mergeCell ref="A68:A69"/>
    <mergeCell ref="B68:B69"/>
    <mergeCell ref="C68:C69"/>
    <mergeCell ref="J68:J69"/>
    <mergeCell ref="L68:L69"/>
    <mergeCell ref="M68:M69"/>
    <mergeCell ref="O68:O69"/>
    <mergeCell ref="P68:P69"/>
    <mergeCell ref="A70:A71"/>
    <mergeCell ref="B70:B71"/>
    <mergeCell ref="C70:C71"/>
    <mergeCell ref="J70:J71"/>
    <mergeCell ref="L70:L71"/>
    <mergeCell ref="M70:M71"/>
    <mergeCell ref="O70:O71"/>
    <mergeCell ref="P70:P71"/>
    <mergeCell ref="A72:A73"/>
    <mergeCell ref="B72:B73"/>
    <mergeCell ref="C72:C73"/>
    <mergeCell ref="J72:J73"/>
    <mergeCell ref="L72:L73"/>
    <mergeCell ref="M72:M73"/>
    <mergeCell ref="O72:O73"/>
    <mergeCell ref="P72:P73"/>
    <mergeCell ref="A74:A75"/>
    <mergeCell ref="B74:B75"/>
    <mergeCell ref="C74:C75"/>
    <mergeCell ref="J74:J75"/>
    <mergeCell ref="L74:L75"/>
    <mergeCell ref="M74:M75"/>
    <mergeCell ref="O74:O75"/>
    <mergeCell ref="P74:P75"/>
    <mergeCell ref="A76:A77"/>
    <mergeCell ref="B76:B77"/>
    <mergeCell ref="C76:C77"/>
    <mergeCell ref="J76:J77"/>
    <mergeCell ref="L76:L77"/>
    <mergeCell ref="M76:M77"/>
    <mergeCell ref="O76:O77"/>
    <mergeCell ref="P76:P77"/>
    <mergeCell ref="A78:A79"/>
    <mergeCell ref="B78:B79"/>
    <mergeCell ref="C78:C79"/>
    <mergeCell ref="J78:J79"/>
    <mergeCell ref="L78:L79"/>
    <mergeCell ref="M78:M79"/>
    <mergeCell ref="O78:O79"/>
    <mergeCell ref="P78:P79"/>
    <mergeCell ref="A80:A81"/>
    <mergeCell ref="B80:B81"/>
    <mergeCell ref="C80:C81"/>
    <mergeCell ref="J80:J81"/>
    <mergeCell ref="L80:L81"/>
    <mergeCell ref="M80:M81"/>
    <mergeCell ref="O80:O81"/>
    <mergeCell ref="P80:P81"/>
    <mergeCell ref="A82:A83"/>
    <mergeCell ref="B82:B83"/>
    <mergeCell ref="C82:C83"/>
    <mergeCell ref="J82:J83"/>
    <mergeCell ref="L82:L83"/>
    <mergeCell ref="M82:M83"/>
    <mergeCell ref="O82:O83"/>
    <mergeCell ref="P82:P83"/>
    <mergeCell ref="A84:A85"/>
    <mergeCell ref="B84:B85"/>
    <mergeCell ref="C84:C85"/>
    <mergeCell ref="J84:J85"/>
    <mergeCell ref="L84:L85"/>
    <mergeCell ref="M84:M85"/>
    <mergeCell ref="O84:O85"/>
    <mergeCell ref="P84:P85"/>
    <mergeCell ref="A86:A87"/>
    <mergeCell ref="B86:B87"/>
    <mergeCell ref="C86:C87"/>
    <mergeCell ref="J86:J87"/>
    <mergeCell ref="L86:L87"/>
    <mergeCell ref="M86:M87"/>
    <mergeCell ref="O86:O87"/>
    <mergeCell ref="P86:P87"/>
    <mergeCell ref="A88:A89"/>
    <mergeCell ref="B88:B89"/>
    <mergeCell ref="C88:C89"/>
    <mergeCell ref="J88:J89"/>
    <mergeCell ref="L88:L89"/>
    <mergeCell ref="M88:M89"/>
    <mergeCell ref="O88:O89"/>
    <mergeCell ref="P88:P89"/>
    <mergeCell ref="A90:A91"/>
    <mergeCell ref="B90:B91"/>
    <mergeCell ref="C90:C91"/>
    <mergeCell ref="J90:J91"/>
    <mergeCell ref="L90:L91"/>
    <mergeCell ref="M90:M91"/>
    <mergeCell ref="O90:O91"/>
    <mergeCell ref="P90:P91"/>
    <mergeCell ref="A92:A93"/>
    <mergeCell ref="B92:B93"/>
    <mergeCell ref="C92:C93"/>
    <mergeCell ref="J92:J93"/>
    <mergeCell ref="L92:L93"/>
    <mergeCell ref="M92:M93"/>
    <mergeCell ref="O92:O93"/>
    <mergeCell ref="P92:P93"/>
    <mergeCell ref="A94:A95"/>
    <mergeCell ref="B94:B95"/>
    <mergeCell ref="C94:C95"/>
    <mergeCell ref="J94:J95"/>
    <mergeCell ref="L94:L95"/>
    <mergeCell ref="M94:M95"/>
    <mergeCell ref="O94:O95"/>
    <mergeCell ref="P94:P95"/>
    <mergeCell ref="A96:A97"/>
    <mergeCell ref="B96:B97"/>
    <mergeCell ref="C96:C97"/>
    <mergeCell ref="J96:J97"/>
    <mergeCell ref="L96:L97"/>
    <mergeCell ref="M96:M97"/>
    <mergeCell ref="O96:O97"/>
    <mergeCell ref="P96:P97"/>
    <mergeCell ref="O98:O99"/>
    <mergeCell ref="P98:P99"/>
    <mergeCell ref="A100:A101"/>
    <mergeCell ref="B100:B101"/>
    <mergeCell ref="C100:C101"/>
    <mergeCell ref="J100:J101"/>
    <mergeCell ref="L100:L101"/>
    <mergeCell ref="M100:M101"/>
    <mergeCell ref="O100:O101"/>
    <mergeCell ref="P100:P101"/>
    <mergeCell ref="A98:A99"/>
    <mergeCell ref="B98:B99"/>
    <mergeCell ref="C98:C99"/>
    <mergeCell ref="J98:J99"/>
    <mergeCell ref="L98:L99"/>
    <mergeCell ref="M98:M99"/>
    <mergeCell ref="O102:O103"/>
    <mergeCell ref="P102:P103"/>
    <mergeCell ref="A104:A105"/>
    <mergeCell ref="B104:B105"/>
    <mergeCell ref="C104:C105"/>
    <mergeCell ref="J104:J105"/>
    <mergeCell ref="L104:L105"/>
    <mergeCell ref="M104:M105"/>
    <mergeCell ref="O104:O105"/>
    <mergeCell ref="P104:P105"/>
    <mergeCell ref="A102:A103"/>
    <mergeCell ref="B102:B103"/>
    <mergeCell ref="C102:C103"/>
    <mergeCell ref="J102:J103"/>
    <mergeCell ref="L102:L103"/>
    <mergeCell ref="M102:M103"/>
    <mergeCell ref="O106:O107"/>
    <mergeCell ref="P106:P107"/>
    <mergeCell ref="A108:A109"/>
    <mergeCell ref="B108:B109"/>
    <mergeCell ref="C108:C109"/>
    <mergeCell ref="J108:J109"/>
    <mergeCell ref="L108:L109"/>
    <mergeCell ref="M108:M109"/>
    <mergeCell ref="O108:O109"/>
    <mergeCell ref="P108:P109"/>
    <mergeCell ref="A106:A107"/>
    <mergeCell ref="B106:B107"/>
    <mergeCell ref="C106:C107"/>
    <mergeCell ref="J106:J107"/>
    <mergeCell ref="L106:L107"/>
    <mergeCell ref="M106:M107"/>
    <mergeCell ref="O110:O111"/>
    <mergeCell ref="P110:P111"/>
    <mergeCell ref="A112:A113"/>
    <mergeCell ref="B112:B113"/>
    <mergeCell ref="C112:C113"/>
    <mergeCell ref="J112:J113"/>
    <mergeCell ref="L112:L113"/>
    <mergeCell ref="M112:M113"/>
    <mergeCell ref="O112:O113"/>
    <mergeCell ref="P112:P113"/>
    <mergeCell ref="A110:A111"/>
    <mergeCell ref="B110:B111"/>
    <mergeCell ref="C110:C111"/>
    <mergeCell ref="J110:J111"/>
    <mergeCell ref="L110:L111"/>
    <mergeCell ref="M110:M111"/>
    <mergeCell ref="O114:O115"/>
    <mergeCell ref="P114:P115"/>
    <mergeCell ref="A116:A117"/>
    <mergeCell ref="B116:B117"/>
    <mergeCell ref="C116:C117"/>
    <mergeCell ref="J116:J117"/>
    <mergeCell ref="L116:L117"/>
    <mergeCell ref="M116:M117"/>
    <mergeCell ref="O116:O117"/>
    <mergeCell ref="P116:P117"/>
    <mergeCell ref="A114:A115"/>
    <mergeCell ref="B114:B115"/>
    <mergeCell ref="C114:C115"/>
    <mergeCell ref="J114:J115"/>
    <mergeCell ref="L114:L115"/>
    <mergeCell ref="M114:M115"/>
    <mergeCell ref="O118:O119"/>
    <mergeCell ref="P118:P119"/>
    <mergeCell ref="A120:A121"/>
    <mergeCell ref="B120:B121"/>
    <mergeCell ref="C120:C121"/>
    <mergeCell ref="J120:J121"/>
    <mergeCell ref="L120:L121"/>
    <mergeCell ref="M120:M121"/>
    <mergeCell ref="O120:O121"/>
    <mergeCell ref="P120:P121"/>
    <mergeCell ref="A118:A119"/>
    <mergeCell ref="B118:B119"/>
    <mergeCell ref="C118:C119"/>
    <mergeCell ref="J118:J119"/>
    <mergeCell ref="L118:L119"/>
    <mergeCell ref="M118:M119"/>
    <mergeCell ref="O122:O123"/>
    <mergeCell ref="P122:P123"/>
    <mergeCell ref="A124:A125"/>
    <mergeCell ref="B124:B125"/>
    <mergeCell ref="C124:C125"/>
    <mergeCell ref="J124:J125"/>
    <mergeCell ref="L124:L125"/>
    <mergeCell ref="M124:M125"/>
    <mergeCell ref="O124:O125"/>
    <mergeCell ref="P124:P125"/>
    <mergeCell ref="A122:A123"/>
    <mergeCell ref="B122:B123"/>
    <mergeCell ref="C122:C123"/>
    <mergeCell ref="J122:J123"/>
    <mergeCell ref="L122:L123"/>
    <mergeCell ref="M122:M123"/>
    <mergeCell ref="O126:O127"/>
    <mergeCell ref="P126:P127"/>
    <mergeCell ref="A128:A129"/>
    <mergeCell ref="B128:B129"/>
    <mergeCell ref="C128:C129"/>
    <mergeCell ref="J128:J129"/>
    <mergeCell ref="L128:L129"/>
    <mergeCell ref="M128:M129"/>
    <mergeCell ref="O128:O129"/>
    <mergeCell ref="P128:P129"/>
    <mergeCell ref="A126:A127"/>
    <mergeCell ref="B126:B127"/>
    <mergeCell ref="C126:C127"/>
    <mergeCell ref="J126:J127"/>
    <mergeCell ref="L126:L127"/>
    <mergeCell ref="M126:M127"/>
    <mergeCell ref="O130:O131"/>
    <mergeCell ref="P130:P131"/>
    <mergeCell ref="A132:A133"/>
    <mergeCell ref="B132:B133"/>
    <mergeCell ref="C132:C133"/>
    <mergeCell ref="J132:J133"/>
    <mergeCell ref="L132:L133"/>
    <mergeCell ref="M132:M133"/>
    <mergeCell ref="O132:O133"/>
    <mergeCell ref="P132:P133"/>
    <mergeCell ref="A130:A131"/>
    <mergeCell ref="B130:B131"/>
    <mergeCell ref="C130:C131"/>
    <mergeCell ref="J130:J131"/>
    <mergeCell ref="L130:L131"/>
    <mergeCell ref="M130:M131"/>
    <mergeCell ref="O134:O135"/>
    <mergeCell ref="P134:P135"/>
    <mergeCell ref="A136:A137"/>
    <mergeCell ref="B136:B137"/>
    <mergeCell ref="C136:C137"/>
    <mergeCell ref="J136:J137"/>
    <mergeCell ref="L136:L137"/>
    <mergeCell ref="M136:M137"/>
    <mergeCell ref="O136:O137"/>
    <mergeCell ref="P136:P137"/>
    <mergeCell ref="A134:A135"/>
    <mergeCell ref="B134:B135"/>
    <mergeCell ref="C134:C135"/>
    <mergeCell ref="J134:J135"/>
    <mergeCell ref="L134:L135"/>
    <mergeCell ref="M134:M135"/>
  </mergeCells>
  <conditionalFormatting sqref="M1 M138:M1048576">
    <cfRule type="containsText" dxfId="1786" priority="13" operator="containsText" text="HOLD">
      <formula>NOT(ISERROR(SEARCH("HOLD",M1)))</formula>
    </cfRule>
    <cfRule type="containsText" dxfId="1785" priority="22" operator="containsText" text="Ignore">
      <formula>NOT(ISERROR(SEARCH("Ignore",M1)))</formula>
    </cfRule>
  </conditionalFormatting>
  <conditionalFormatting sqref="K1:M1 K138:M1048576 K2:L137">
    <cfRule type="containsText" dxfId="1784" priority="12" operator="containsText" text="Waiting">
      <formula>NOT(ISERROR(SEARCH("Waiting",K1)))</formula>
    </cfRule>
    <cfRule type="containsText" dxfId="1783" priority="16" operator="containsText" text="Review">
      <formula>NOT(ISERROR(SEARCH("Review",K1)))</formula>
    </cfRule>
    <cfRule type="containsText" dxfId="1782" priority="17" operator="containsText" text="Other">
      <formula>NOT(ISERROR(SEARCH("Other",K1)))</formula>
    </cfRule>
    <cfRule type="containsText" dxfId="1781" priority="18" operator="containsText" text="Incomplete">
      <formula>NOT(ISERROR(SEARCH("Incomplete",K1)))</formula>
    </cfRule>
    <cfRule type="containsText" dxfId="1780" priority="19" operator="containsText" text="Untraceable">
      <formula>NOT(ISERROR(SEARCH("Untraceable",K1)))</formula>
    </cfRule>
    <cfRule type="containsText" dxfId="1779" priority="20" operator="containsText" text="Completed">
      <formula>NOT(ISERROR(SEARCH("Completed",K1)))</formula>
    </cfRule>
  </conditionalFormatting>
  <conditionalFormatting sqref="K1:M1 K138:M1048576 O1:O1048576 K2:L137">
    <cfRule type="containsText" dxfId="1778" priority="21" operator="containsText" text="In Progress">
      <formula>NOT(ISERROR(SEARCH("In Progress",K1)))</formula>
    </cfRule>
  </conditionalFormatting>
  <conditionalFormatting sqref="O1:O1048576">
    <cfRule type="containsText" dxfId="1777" priority="14" operator="containsText" text="No">
      <formula>NOT(ISERROR(SEARCH("No",O1)))</formula>
    </cfRule>
    <cfRule type="containsText" dxfId="1776" priority="15" operator="containsText" text="Yes">
      <formula>NOT(ISERROR(SEARCH("Yes",O1)))</formula>
    </cfRule>
  </conditionalFormatting>
  <conditionalFormatting sqref="J1:J1048576">
    <cfRule type="containsText" dxfId="1775" priority="11" operator="containsText" text="Needs to be">
      <formula>NOT(ISERROR(SEARCH("Needs to be",J1)))</formula>
    </cfRule>
  </conditionalFormatting>
  <conditionalFormatting sqref="I1:I18 I20:I1048576">
    <cfRule type="containsText" dxfId="1774" priority="10" operator="containsText" text="Please Enter Tracing Time">
      <formula>NOT(ISERROR(SEARCH("Please Enter Tracing Time",I1)))</formula>
    </cfRule>
  </conditionalFormatting>
  <conditionalFormatting sqref="M2:M137">
    <cfRule type="containsText" dxfId="1773" priority="2" operator="containsText" text="HOLD">
      <formula>NOT(ISERROR(SEARCH("HOLD",M2)))</formula>
    </cfRule>
    <cfRule type="containsText" dxfId="1772" priority="9" operator="containsText" text="Ignore">
      <formula>NOT(ISERROR(SEARCH("Ignore",M2)))</formula>
    </cfRule>
  </conditionalFormatting>
  <conditionalFormatting sqref="M2:M137">
    <cfRule type="containsText" dxfId="1771" priority="1" operator="containsText" text="Waiting">
      <formula>NOT(ISERROR(SEARCH("Waiting",M2)))</formula>
    </cfRule>
    <cfRule type="containsText" dxfId="1770" priority="3" operator="containsText" text="Review">
      <formula>NOT(ISERROR(SEARCH("Review",M2)))</formula>
    </cfRule>
    <cfRule type="containsText" dxfId="1769" priority="4" operator="containsText" text="Other">
      <formula>NOT(ISERROR(SEARCH("Other",M2)))</formula>
    </cfRule>
    <cfRule type="containsText" dxfId="1768" priority="5" operator="containsText" text="Incomplete">
      <formula>NOT(ISERROR(SEARCH("Incomplete",M2)))</formula>
    </cfRule>
    <cfRule type="containsText" dxfId="1767" priority="6" operator="containsText" text="Untraceable">
      <formula>NOT(ISERROR(SEARCH("Untraceable",M2)))</formula>
    </cfRule>
    <cfRule type="containsText" dxfId="1766" priority="7" operator="containsText" text="Completed">
      <formula>NOT(ISERROR(SEARCH("Completed",M2)))</formula>
    </cfRule>
  </conditionalFormatting>
  <conditionalFormatting sqref="M2:M137">
    <cfRule type="containsText" dxfId="1765" priority="8" operator="containsText" text="In Progress">
      <formula>NOT(ISERROR(SEARCH("In Progress",M2)))</formula>
    </cfRule>
  </conditionalFormatting>
  <dataValidations count="8">
    <dataValidation type="list" operator="equal" allowBlank="1" showInputMessage="1" showErrorMessage="1" sqref="D2:D80 D82:D137 E81">
      <formula1>"Amina,Bruno,Cameron,Daniel,Gina,Mashtura,Monet,Perry,???"</formula1>
    </dataValidation>
    <dataValidation type="list" allowBlank="1" showInputMessage="1" sqref="O2:O137">
      <formula1>"Yes, No, In Progress"</formula1>
    </dataValidation>
    <dataValidation type="list" allowBlank="1" showInputMessage="1" sqref="G2:G137">
      <formula1>"Ø"</formula1>
    </dataValidation>
    <dataValidation type="list" allowBlank="1" showInputMessage="1" showErrorMessage="1" sqref="M2:M137">
      <formula1>"In Progress, Completed, Untraceable, Review, Ignore"</formula1>
    </dataValidation>
    <dataValidation type="list" operator="equal" allowBlank="1" showInputMessage="1" sqref="H2:H137 I19">
      <formula1>"Ø"</formula1>
    </dataValidation>
    <dataValidation type="list" operator="equal" allowBlank="1" showInputMessage="1" showErrorMessage="1" sqref="E2:E137">
      <formula1>"Manual,Assisted Manual, De-Novo Merge, Assisted Merge"</formula1>
    </dataValidation>
    <dataValidation type="list" allowBlank="1" showInputMessage="1" showErrorMessage="1" sqref="K2:L137">
      <formula1>"In Progress, Completed, Untraceable, Incomplete, Other, Review"</formula1>
    </dataValidation>
    <dataValidation type="list" allowBlank="1" showInputMessage="1" sqref="J2:J137">
      <formula1>"Ø, Split"</formula1>
    </dataValidation>
  </dataValidations>
  <pageMargins left="0.7" right="0.7" top="0.75" bottom="0.75" header="0.3" footer="0.3"/>
  <pageSetup orientation="portrait" verticalDpi="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29"/>
  <sheetViews>
    <sheetView topLeftCell="A36" zoomScale="90" zoomScaleNormal="90" workbookViewId="0">
      <selection activeCell="A36" sqref="A36:A37"/>
    </sheetView>
  </sheetViews>
  <sheetFormatPr defaultRowHeight="15" x14ac:dyDescent="0.25"/>
  <cols>
    <col min="1" max="1" width="18.140625" customWidth="1"/>
    <col min="2" max="2" width="25.140625" customWidth="1"/>
    <col min="3" max="3" width="23.42578125" customWidth="1"/>
    <col min="4" max="4" width="14.5703125" customWidth="1"/>
    <col min="5" max="5" width="17.7109375" customWidth="1"/>
    <col min="6" max="6" width="25.7109375" customWidth="1"/>
    <col min="7" max="7" width="14.28515625" customWidth="1"/>
    <col min="8" max="8" width="13.42578125" style="64" customWidth="1"/>
    <col min="9" max="9" width="17.5703125" style="64" customWidth="1"/>
    <col min="10" max="10" width="19.7109375" customWidth="1"/>
    <col min="11" max="11" width="22.85546875" customWidth="1"/>
    <col min="12" max="12" width="18.28515625" customWidth="1"/>
    <col min="13" max="13" width="14.28515625" customWidth="1"/>
    <col min="14" max="14" width="83.85546875" customWidth="1"/>
    <col min="15" max="16" width="14.5703125" style="1" customWidth="1"/>
  </cols>
  <sheetData>
    <row r="1" spans="1:16" x14ac:dyDescent="0.25">
      <c r="A1" s="47" t="s">
        <v>6</v>
      </c>
      <c r="B1" s="47" t="s">
        <v>7</v>
      </c>
      <c r="C1" s="47" t="s">
        <v>8</v>
      </c>
      <c r="D1" s="48" t="s">
        <v>9</v>
      </c>
      <c r="E1" s="48" t="s">
        <v>10</v>
      </c>
      <c r="F1" s="48" t="s">
        <v>11</v>
      </c>
      <c r="G1" s="48" t="s">
        <v>12</v>
      </c>
      <c r="H1" s="48" t="s">
        <v>13</v>
      </c>
      <c r="I1" s="48" t="s">
        <v>2408</v>
      </c>
      <c r="J1" s="47" t="s">
        <v>14</v>
      </c>
      <c r="K1" s="47" t="s">
        <v>15</v>
      </c>
      <c r="L1" s="47" t="s">
        <v>16</v>
      </c>
      <c r="M1" s="47" t="s">
        <v>17</v>
      </c>
      <c r="N1" s="10" t="s">
        <v>18</v>
      </c>
      <c r="O1" s="9" t="s">
        <v>19</v>
      </c>
      <c r="P1" s="9" t="s">
        <v>20</v>
      </c>
    </row>
    <row r="2" spans="1:16" x14ac:dyDescent="0.25">
      <c r="A2" s="122" t="s">
        <v>2883</v>
      </c>
      <c r="B2" s="117" t="s">
        <v>2884</v>
      </c>
      <c r="C2" s="116" t="s">
        <v>1372</v>
      </c>
      <c r="D2" s="87" t="s">
        <v>161</v>
      </c>
      <c r="E2" s="87" t="s">
        <v>1399</v>
      </c>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Merge")),A2&amp;"_SA_MW",IF(AND(D2="Reem",OR(E2="Manual",E2="Assisted Manual")),A2&amp;"_RA",IF(AND(D2="Reem",OR(E2="De-Novo Merge",E2="Assisted Merge")),A2&amp;"_SA_RA",""))))))))))))))))))</f>
        <v>2017-09-25_G-001_SA_BD</v>
      </c>
      <c r="G2" s="89">
        <v>43053</v>
      </c>
      <c r="H2" s="89">
        <v>43053</v>
      </c>
      <c r="I2" s="68" t="s">
        <v>2885</v>
      </c>
      <c r="J2" s="118">
        <v>43077</v>
      </c>
      <c r="K2" s="87" t="str">
        <f>IF(AND(NOT(OR(G2="",G2="Ø")),H2=""),"In Progress",IF(AND(NOT(OR(H2="Ø",H2="")),NOT(OR(G2="Ø",G2=""))),"Completed",IF(AND(NOT(A2=""),NOT(OR(D2="",D2="???")),G2=""),"Waiting",IF(D2="???","Waiting",""))))</f>
        <v>Completed</v>
      </c>
      <c r="L2" s="116" t="str">
        <f>IF(AND(NOT(OR(H2="Ø",H2="")),J2="Split"),"In Progress",IF(AND(NOT(OR(H2="Ø",H2="")),J2="Needs to be Split"),"Waiting",IF(AND(K2="Review",K3="Review"),"Review",IF(OR(AND(K2="Review",K3="Incomplete"),AND(K2="Incomplete",K3="Review")),"Review",IF(OR(AND(K2="Untraceable",K3="Review"),AND(K2="Review",K3="Untraceable")),"Review",IF(OR(AND(K2="Review",K3="Completed"),AND(K2="Completed",K3="Review")),"Review",IF(OR(AND(K2="Other",K3="Review"),AND(K2="Review",K3="Other")),"Review",IF(OR(AND(K2="Other",K3="Incomplete"),AND(K2="Incomplete",K3="Other")),"Review",IF(OR(AND(K2="Other",K3="Untraceable"),AND(K2="Untraceable",K3="Other")),"Review",IF(OR(AND(K2="Other",K3="Completed"),AND(K2="Completed",K3="Other")),"Review",IF(AND(K2="Waiting",K3="Waiting"),"Waiting",IF(OR(AND(K2="Review",K3="Waiting"),AND(K2="Waiting",K3="Review")),"Waiting",IF(OR(AND(K2="Other",K3="Waiting"),AND(K2="Waiting",K3="Other")),"Waiting",IF(OR(AND(K2="Incomplete",K3="Waiting"),AND(K2="Waiting",K3="Incomplete")),"Waiting",IF(OR(AND(K2="Completed",K3="Waiting"),AND(K2="Waiting",K3="Completed")),"Waiting",IF(OR(K2="In Progress",K3="In Progress"),"In Progress",IF(OR(AND(K2="Completed",K3="Untraceable"),AND(K2="Untraceable",K3="Completed")),"Review",IF(OR(AND(K2="Completed",K3="Incomplete"),AND(K2="Incomplete",K3="Completed")),"Review",IF(OR(AND(K2="Incomplete",K3="Untraceable"),AND(K2="Untraceable",K3="Incomplete")),"Untraceable",IF(AND(NOT(OR(H2="Ø",H2="")),NOT(OR(H3="Ø",H3="")),J2=""),"In Progress",IF(AND(K2="Untraceable",K3="Untraceable"),"Untraceable",IF(AND(NOT(OR(H2="Ø",H2="")),NOT(OR(H3="Ø",H3="")),NOT(OR(J2="Ø",J2="",J2="Split",J2="Needs to be Split"))),"Completed",IF(AND(K2="Incomplete",K3="Incomplete"),"Incomplete",IF(AND(K2="Other",K3="Other"),"Review",IF(AND(K2="Untraceable",K3=""),"Untraceable","")))))))))))))))))))))))))</f>
        <v>Completed</v>
      </c>
      <c r="M2" s="116" t="s">
        <v>0</v>
      </c>
      <c r="N2" s="49"/>
      <c r="O2" s="121" t="s">
        <v>25</v>
      </c>
      <c r="P2" s="116" t="s">
        <v>2886</v>
      </c>
    </row>
    <row r="3" spans="1:16" x14ac:dyDescent="0.25">
      <c r="A3" s="116"/>
      <c r="B3" s="116"/>
      <c r="C3" s="116"/>
      <c r="D3" s="87" t="s">
        <v>187</v>
      </c>
      <c r="E3" s="87" t="s">
        <v>1512</v>
      </c>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Merge")),A2&amp;"_SA_MW",IF(AND(D3="Reem",OR(E3="Manual",E3="Assisted Manual")),A2&amp;"_RA",IF(AND(D3="Reem",OR(E3="De-Novo Merge",E3="Assisted Merge")),A2&amp;"_SA_RA",""))))))))))))))))))</f>
        <v>2017-09-25_G-001_MW</v>
      </c>
      <c r="G3" s="89">
        <v>43060</v>
      </c>
      <c r="H3" s="89">
        <v>43060</v>
      </c>
      <c r="I3" s="68" t="s">
        <v>2887</v>
      </c>
      <c r="J3" s="116"/>
      <c r="K3" s="87" t="str">
        <f>IF(AND(NOT(OR(G3="",G3="Ø")),H3=""),"In Progress",IF(AND(NOT(OR(H3="Ø",H3="")),NOT(OR(G3="Ø",G3=""))),"Completed",IF(AND(NOT(A2=""),NOT(OR(D3="",D3="???")),G3=""),"Waiting",IF(D3="???","Waiting",""))))</f>
        <v>Completed</v>
      </c>
      <c r="L3" s="116"/>
      <c r="M3" s="116"/>
      <c r="N3" s="50"/>
      <c r="O3" s="121"/>
      <c r="P3" s="116"/>
    </row>
    <row r="4" spans="1:16" x14ac:dyDescent="0.25">
      <c r="A4" s="122" t="s">
        <v>2888</v>
      </c>
      <c r="B4" s="116" t="s">
        <v>2889</v>
      </c>
      <c r="C4" s="116" t="s">
        <v>1001</v>
      </c>
      <c r="D4" s="87" t="s">
        <v>161</v>
      </c>
      <c r="E4" s="87" t="s">
        <v>1399</v>
      </c>
      <c r="F4" s="7" t="str">
        <f t="shared" ref="F4" si="0">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Merge")),A4&amp;"_SA_MW",IF(AND(D4="Reem",OR(E4="Manual",E4="Assisted Manual")),A4&amp;"_RA",IF(AND(D4="Reem",OR(E4="De-Novo Merge",E4="Assisted Merge")),A4&amp;"_SA_RA",""))))))))))))))))))</f>
        <v>2017-09-25_G-002_SA_BD</v>
      </c>
      <c r="G4" s="89">
        <v>43053</v>
      </c>
      <c r="H4" s="89" t="s">
        <v>51</v>
      </c>
      <c r="I4" s="68" t="s">
        <v>2827</v>
      </c>
      <c r="J4" s="116" t="s">
        <v>51</v>
      </c>
      <c r="K4" s="87" t="s">
        <v>4</v>
      </c>
      <c r="L4" s="116" t="s">
        <v>1</v>
      </c>
      <c r="M4" s="116" t="str">
        <f>IF(OR(L4="Untraceable",L4="Incomplete"),"Ignore",IF(L4="Completed","Waiting",IF(OR(L4="Waiting",L4="In Progress",L4="Review",L4="Other"),"HOLD","")))</f>
        <v>Ignore</v>
      </c>
      <c r="N4" s="4" t="s">
        <v>2890</v>
      </c>
      <c r="O4" s="121" t="str">
        <f t="shared" ref="O4" si="1">IF(OR(L4="Untraceable",L4="Incomplete"),"No",IF(L4="Completed","In Progress",""))</f>
        <v>No</v>
      </c>
      <c r="P4" s="116"/>
    </row>
    <row r="5" spans="1:16" x14ac:dyDescent="0.25">
      <c r="A5" s="116"/>
      <c r="B5" s="116"/>
      <c r="C5" s="116"/>
      <c r="D5" s="87" t="s">
        <v>113</v>
      </c>
      <c r="E5" s="87" t="s">
        <v>24</v>
      </c>
      <c r="F5" s="7" t="str">
        <f t="shared" ref="F5" si="2">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Merge")),A4&amp;"_SA_MW",IF(AND(D5="Reem",OR(E5="Manual",E5="Assisted Manual")),A4&amp;"_RA",IF(AND(D5="Reem",OR(E5="De-Novo Merge",E5="Assisted Merge")),A4&amp;"_SA_RA",""))))))))))))))))))</f>
        <v>2017-09-25_G-002_DR</v>
      </c>
      <c r="G5" s="89">
        <v>43081</v>
      </c>
      <c r="H5" s="89" t="s">
        <v>51</v>
      </c>
      <c r="I5" s="68" t="str">
        <f t="shared" ref="I5:I59" si="3">IF(H5="Ø","Ø",IF(NOT(OR(H5="Ø",H5="")),"Enter Tracing Time",""))</f>
        <v>Ø</v>
      </c>
      <c r="J5" s="116"/>
      <c r="K5" s="87" t="s">
        <v>1</v>
      </c>
      <c r="L5" s="116"/>
      <c r="M5" s="116"/>
      <c r="N5" s="4" t="s">
        <v>2891</v>
      </c>
      <c r="O5" s="121"/>
      <c r="P5" s="116"/>
    </row>
    <row r="6" spans="1:16" x14ac:dyDescent="0.25">
      <c r="A6" s="122" t="s">
        <v>2892</v>
      </c>
      <c r="B6" s="116" t="s">
        <v>2893</v>
      </c>
      <c r="C6" s="116" t="s">
        <v>1372</v>
      </c>
      <c r="D6" s="87" t="s">
        <v>161</v>
      </c>
      <c r="E6" s="87" t="s">
        <v>1399</v>
      </c>
      <c r="F6" s="7" t="str">
        <f t="shared" ref="F6" si="4">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Merge")),A6&amp;"_SA_MW",IF(AND(D6="Reem",OR(E6="Manual",E6="Assisted Manual")),A6&amp;"_RA",IF(AND(D6="Reem",OR(E6="De-Novo Merge",E6="Assisted Merge")),A6&amp;"_SA_RA",""))))))))))))))))))</f>
        <v>2017-09-25_G-003_SA_BD</v>
      </c>
      <c r="G6" s="89">
        <v>43053</v>
      </c>
      <c r="H6" s="89">
        <v>43053</v>
      </c>
      <c r="I6" s="68" t="s">
        <v>2792</v>
      </c>
      <c r="J6" s="118">
        <v>43082</v>
      </c>
      <c r="K6" s="87" t="str">
        <f>IF(AND(NOT(OR(G6="",G6="Ø")),H6=""),"In Progress",IF(AND(NOT(OR(H6="Ø",H6="")),NOT(OR(G6="Ø",G6=""))),"Completed",IF(AND(NOT(A6=""),NOT(OR(D6="",D6="???")),G6=""),"Waiting",IF(D6="???","Waiting",""))))</f>
        <v>Completed</v>
      </c>
      <c r="L6" s="116" t="str">
        <f t="shared" ref="L6" si="5">IF(AND(NOT(OR(H6="Ø",H6="")),J6="Split"),"In Progress",IF(AND(NOT(OR(H6="Ø",H6="")),J6="Needs to be Split"),"Waiting",IF(AND(K6="Review",K7="Review"),"Review",IF(OR(AND(K6="Review",K7="Incomplete"),AND(K6="Incomplete",K7="Review")),"Review",IF(OR(AND(K6="Untraceable",K7="Review"),AND(K6="Review",K7="Untraceable")),"Review",IF(OR(AND(K6="Review",K7="Completed"),AND(K6="Completed",K7="Review")),"Review",IF(OR(AND(K6="Other",K7="Review"),AND(K6="Review",K7="Other")),"Review",IF(OR(AND(K6="Other",K7="Incomplete"),AND(K6="Incomplete",K7="Other")),"Review",IF(OR(AND(K6="Other",K7="Untraceable"),AND(K6="Untraceable",K7="Other")),"Review",IF(OR(AND(K6="Other",K7="Completed"),AND(K6="Completed",K7="Other")),"Review",IF(AND(K6="Waiting",K7="Waiting"),"Waiting",IF(OR(AND(K6="Review",K7="Waiting"),AND(K6="Waiting",K7="Review")),"Waiting",IF(OR(AND(K6="Other",K7="Waiting"),AND(K6="Waiting",K7="Other")),"Waiting",IF(OR(AND(K6="Incomplete",K7="Waiting"),AND(K6="Waiting",K7="Incomplete")),"Waiting",IF(OR(AND(K6="Completed",K7="Waiting"),AND(K6="Waiting",K7="Completed")),"Waiting",IF(OR(K6="In Progress",K7="In Progress"),"In Progress",IF(OR(AND(K6="Completed",K7="Untraceable"),AND(K6="Untraceable",K7="Completed")),"Review",IF(OR(AND(K6="Completed",K7="Incomplete"),AND(K6="Incomplete",K7="Completed")),"Review",IF(OR(AND(K6="Incomplete",K7="Untraceable"),AND(K6="Untraceable",K7="Incomplete")),"Untraceable",IF(AND(NOT(OR(H6="Ø",H6="")),NOT(OR(H7="Ø",H7="")),J6=""),"In Progress",IF(AND(K6="Untraceable",K7="Untraceable"),"Untraceable",IF(AND(NOT(OR(H6="Ø",H6="")),NOT(OR(H7="Ø",H7="")),NOT(OR(J6="Ø",J6="",J6="Split",J6="Needs to be Split"))),"Completed",IF(AND(K6="Incomplete",K7="Incomplete"),"Incomplete",IF(AND(K6="Other",K7="Other"),"Review",IF(AND(K6="Untraceable",K7=""),"Untraceable","")))))))))))))))))))))))))</f>
        <v>Completed</v>
      </c>
      <c r="M6" s="116" t="s">
        <v>0</v>
      </c>
      <c r="N6" s="4" t="s">
        <v>2894</v>
      </c>
      <c r="O6" s="121" t="s">
        <v>25</v>
      </c>
      <c r="P6" s="116" t="s">
        <v>2895</v>
      </c>
    </row>
    <row r="7" spans="1:16" x14ac:dyDescent="0.25">
      <c r="A7" s="116"/>
      <c r="B7" s="116"/>
      <c r="C7" s="116"/>
      <c r="D7" s="87" t="s">
        <v>113</v>
      </c>
      <c r="E7" s="87" t="s">
        <v>1512</v>
      </c>
      <c r="F7" s="7" t="str">
        <f t="shared" ref="F7" si="6">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Merge")),A6&amp;"_SA_MW",IF(AND(D7="Reem",OR(E7="Manual",E7="Assisted Manual")),A6&amp;"_RA",IF(AND(D7="Reem",OR(E7="De-Novo Merge",E7="Assisted Merge")),A6&amp;"_SA_RA",""))))))))))))))))))</f>
        <v>2017-09-25_G-003_DR</v>
      </c>
      <c r="G7" s="89">
        <v>43067</v>
      </c>
      <c r="H7" s="89">
        <v>43067</v>
      </c>
      <c r="I7" s="68" t="s">
        <v>2725</v>
      </c>
      <c r="J7" s="116"/>
      <c r="K7" s="87" t="str">
        <f>IF(AND(NOT(OR(G7="",G7="Ø")),H7=""),"In Progress",IF(AND(NOT(OR(H7="Ø",H7="")),NOT(OR(G7="Ø",G7=""))),"Completed",IF(AND(NOT(A6=""),NOT(OR(D7="",D7="???")),G7=""),"Waiting",IF(D7="???","Waiting",""))))</f>
        <v>Completed</v>
      </c>
      <c r="L7" s="116"/>
      <c r="M7" s="116"/>
      <c r="N7" s="4"/>
      <c r="O7" s="121"/>
      <c r="P7" s="116"/>
    </row>
    <row r="8" spans="1:16" x14ac:dyDescent="0.25">
      <c r="A8" s="122" t="s">
        <v>2896</v>
      </c>
      <c r="B8" s="116" t="s">
        <v>2897</v>
      </c>
      <c r="C8" s="116" t="s">
        <v>1372</v>
      </c>
      <c r="D8" s="87" t="s">
        <v>161</v>
      </c>
      <c r="E8" s="87" t="s">
        <v>1399</v>
      </c>
      <c r="F8" s="7" t="str">
        <f t="shared" ref="F8" si="7">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Merge")),A8&amp;"_SA_MW",IF(AND(D8="Reem",OR(E8="Manual",E8="Assisted Manual")),A8&amp;"_RA",IF(AND(D8="Reem",OR(E8="De-Novo Merge",E8="Assisted Merge")),A8&amp;"_SA_RA",""))))))))))))))))))</f>
        <v>2017-09-25_G-004_SA_BD</v>
      </c>
      <c r="G8" s="89">
        <v>43053</v>
      </c>
      <c r="H8" s="89">
        <v>43054</v>
      </c>
      <c r="I8" s="68" t="s">
        <v>2670</v>
      </c>
      <c r="J8" s="118">
        <v>43077</v>
      </c>
      <c r="K8" s="87" t="str">
        <f>IF(AND(NOT(OR(G8="",G8="Ø")),H8=""),"In Progress",IF(AND(NOT(OR(H8="Ø",H8="")),NOT(OR(G8="Ø",G8=""))),"Completed",IF(AND(NOT(A8=""),NOT(OR(D8="",D8="???")),G8=""),"Waiting",IF(D8="???","Waiting",""))))</f>
        <v>Completed</v>
      </c>
      <c r="L8" s="116" t="str">
        <f t="shared" ref="L8" si="8">IF(AND(NOT(OR(H8="Ø",H8="")),J8="Split"),"In Progress",IF(AND(NOT(OR(H8="Ø",H8="")),J8="Needs to be Split"),"Waiting",IF(AND(K8="Review",K9="Review"),"Review",IF(OR(AND(K8="Review",K9="Incomplete"),AND(K8="Incomplete",K9="Review")),"Review",IF(OR(AND(K8="Untraceable",K9="Review"),AND(K8="Review",K9="Untraceable")),"Review",IF(OR(AND(K8="Review",K9="Completed"),AND(K8="Completed",K9="Review")),"Review",IF(OR(AND(K8="Other",K9="Review"),AND(K8="Review",K9="Other")),"Review",IF(OR(AND(K8="Other",K9="Incomplete"),AND(K8="Incomplete",K9="Other")),"Review",IF(OR(AND(K8="Other",K9="Untraceable"),AND(K8="Untraceable",K9="Other")),"Review",IF(OR(AND(K8="Other",K9="Completed"),AND(K8="Completed",K9="Other")),"Review",IF(AND(K8="Waiting",K9="Waiting"),"Waiting",IF(OR(AND(K8="Review",K9="Waiting"),AND(K8="Waiting",K9="Review")),"Waiting",IF(OR(AND(K8="Other",K9="Waiting"),AND(K8="Waiting",K9="Other")),"Waiting",IF(OR(AND(K8="Incomplete",K9="Waiting"),AND(K8="Waiting",K9="Incomplete")),"Waiting",IF(OR(AND(K8="Completed",K9="Waiting"),AND(K8="Waiting",K9="Completed")),"Waiting",IF(OR(K8="In Progress",K9="In Progress"),"In Progress",IF(OR(AND(K8="Completed",K9="Untraceable"),AND(K8="Untraceable",K9="Completed")),"Review",IF(OR(AND(K8="Completed",K9="Incomplete"),AND(K8="Incomplete",K9="Completed")),"Review",IF(OR(AND(K8="Incomplete",K9="Untraceable"),AND(K8="Untraceable",K9="Incomplete")),"Untraceable",IF(AND(NOT(OR(H8="Ø",H8="")),NOT(OR(H9="Ø",H9="")),J8=""),"In Progress",IF(AND(K8="Untraceable",K9="Untraceable"),"Untraceable",IF(AND(NOT(OR(H8="Ø",H8="")),NOT(OR(H9="Ø",H9="")),NOT(OR(J8="Ø",J8="",J8="Split",J8="Needs to be Split"))),"Completed",IF(AND(K8="Incomplete",K9="Incomplete"),"Incomplete",IF(AND(K8="Other",K9="Other"),"Review",IF(AND(K8="Untraceable",K9=""),"Untraceable","")))))))))))))))))))))))))</f>
        <v>Completed</v>
      </c>
      <c r="M8" s="116" t="s">
        <v>0</v>
      </c>
      <c r="N8" s="4" t="s">
        <v>2898</v>
      </c>
      <c r="O8" s="121" t="s">
        <v>25</v>
      </c>
      <c r="P8" s="116" t="s">
        <v>2899</v>
      </c>
    </row>
    <row r="9" spans="1:16" x14ac:dyDescent="0.25">
      <c r="A9" s="116"/>
      <c r="B9" s="116"/>
      <c r="C9" s="116"/>
      <c r="D9" s="87" t="s">
        <v>187</v>
      </c>
      <c r="E9" s="87" t="s">
        <v>1512</v>
      </c>
      <c r="F9" s="7" t="str">
        <f t="shared" ref="F9" si="9">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Merge")),A8&amp;"_SA_MW",IF(AND(D9="Reem",OR(E9="Manual",E9="Assisted Manual")),A8&amp;"_RA",IF(AND(D9="Reem",OR(E9="De-Novo Merge",E9="Assisted Merge")),A8&amp;"_SA_RA",""))))))))))))))))))</f>
        <v>2017-09-25_G-004_MW</v>
      </c>
      <c r="G9" s="89">
        <v>43059</v>
      </c>
      <c r="H9" s="89">
        <v>43059</v>
      </c>
      <c r="I9" s="68" t="s">
        <v>2900</v>
      </c>
      <c r="J9" s="116"/>
      <c r="K9" s="87" t="str">
        <f>IF(AND(NOT(OR(G9="",G9="Ø")),H9=""),"In Progress",IF(AND(NOT(OR(H9="Ø",H9="")),NOT(OR(G9="Ø",G9=""))),"Completed",IF(AND(NOT(A8=""),NOT(OR(D9="",D9="???")),G9=""),"Waiting",IF(D9="???","Waiting",""))))</f>
        <v>Completed</v>
      </c>
      <c r="L9" s="116"/>
      <c r="M9" s="116"/>
      <c r="N9" s="4"/>
      <c r="O9" s="121"/>
      <c r="P9" s="116"/>
    </row>
    <row r="10" spans="1:16" x14ac:dyDescent="0.25">
      <c r="A10" s="122" t="s">
        <v>2901</v>
      </c>
      <c r="B10" s="116" t="s">
        <v>2902</v>
      </c>
      <c r="C10" s="116" t="s">
        <v>1372</v>
      </c>
      <c r="D10" s="87" t="s">
        <v>161</v>
      </c>
      <c r="E10" s="87" t="s">
        <v>1399</v>
      </c>
      <c r="F10" s="7" t="str">
        <f t="shared" ref="F10" si="10">IF(AND(D10="Amina",OR(E10="Manual",E10="Assisted Manual")),A10&amp;"_AZ",IF(AND(D10="Amina",OR(E10="De-Novo Merge",E10="Assisted Merge")),A10&amp;"_SA_AZ",IF(AND(D10="Mashtura",OR(E10="Manual",E10="Assisted Manual")),A10&amp;"_MH",IF(AND(D10="Mashtura",OR(E10="De-Novo Merge",E10="Assisted Merge")),A10&amp;"_SA_MH",IF(AND(D10="Perry",OR(E10="Manual",E10="Assisted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Merge")),A10&amp;"_SA_MW",IF(AND(D10="Reem",OR(E10="Manual",E10="Assisted Manual")),A10&amp;"_RA",IF(AND(D10="Reem",OR(E10="De-Novo Merge",E10="Assisted Merge")),A10&amp;"_SA_RA",""))))))))))))))))))</f>
        <v>2017-09-25_G-005_SA_BD</v>
      </c>
      <c r="G10" s="89">
        <v>43054</v>
      </c>
      <c r="H10" s="89">
        <v>43054</v>
      </c>
      <c r="I10" s="68" t="s">
        <v>2809</v>
      </c>
      <c r="J10" s="118">
        <v>43082</v>
      </c>
      <c r="K10" s="87" t="str">
        <f>IF(AND(NOT(OR(G10="",G10="Ø")),H10=""),"In Progress",IF(AND(NOT(OR(H10="Ø",H10="")),NOT(OR(G10="Ø",G10=""))),"Completed",IF(AND(NOT(A10=""),NOT(OR(D10="",D10="???")),G10=""),"Waiting",IF(D10="???","Waiting",""))))</f>
        <v>Completed</v>
      </c>
      <c r="L10" s="116" t="str">
        <f t="shared" ref="L10" si="11">IF(AND(NOT(OR(H10="Ø",H10="")),J10="Split"),"In Progress",IF(AND(NOT(OR(H10="Ø",H10="")),J10="Needs to be Split"),"Waiting",IF(AND(K10="Review",K11="Review"),"Review",IF(OR(AND(K10="Review",K11="Incomplete"),AND(K10="Incomplete",K11="Review")),"Review",IF(OR(AND(K10="Untraceable",K11="Review"),AND(K10="Review",K11="Untraceable")),"Review",IF(OR(AND(K10="Review",K11="Completed"),AND(K10="Completed",K11="Review")),"Review",IF(OR(AND(K10="Other",K11="Review"),AND(K10="Review",K11="Other")),"Review",IF(OR(AND(K10="Other",K11="Incomplete"),AND(K10="Incomplete",K11="Other")),"Review",IF(OR(AND(K10="Other",K11="Untraceable"),AND(K10="Untraceable",K11="Other")),"Review",IF(OR(AND(K10="Other",K11="Completed"),AND(K10="Completed",K11="Other")),"Review",IF(AND(K10="Waiting",K11="Waiting"),"Waiting",IF(OR(AND(K10="Review",K11="Waiting"),AND(K10="Waiting",K11="Review")),"Waiting",IF(OR(AND(K10="Other",K11="Waiting"),AND(K10="Waiting",K11="Other")),"Waiting",IF(OR(AND(K10="Incomplete",K11="Waiting"),AND(K10="Waiting",K11="Incomplete")),"Waiting",IF(OR(AND(K10="Completed",K11="Waiting"),AND(K10="Waiting",K11="Completed")),"Waiting",IF(OR(K10="In Progress",K11="In Progress"),"In Progress",IF(OR(AND(K10="Completed",K11="Untraceable"),AND(K10="Untraceable",K11="Completed")),"Review",IF(OR(AND(K10="Completed",K11="Incomplete"),AND(K10="Incomplete",K11="Completed")),"Review",IF(OR(AND(K10="Incomplete",K11="Untraceable"),AND(K10="Untraceable",K11="Incomplete")),"Untraceable",IF(AND(NOT(OR(H10="Ø",H10="")),NOT(OR(H11="Ø",H11="")),J10=""),"In Progress",IF(AND(K10="Untraceable",K11="Untraceable"),"Untraceable",IF(AND(NOT(OR(H10="Ø",H10="")),NOT(OR(H11="Ø",H11="")),NOT(OR(J10="Ø",J10="",J10="Split",J10="Needs to be Split"))),"Completed",IF(AND(K10="Incomplete",K11="Incomplete"),"Incomplete",IF(AND(K10="Other",K11="Other"),"Review",IF(AND(K10="Untraceable",K11=""),"Untraceable","")))))))))))))))))))))))))</f>
        <v>Completed</v>
      </c>
      <c r="M10" s="116" t="s">
        <v>0</v>
      </c>
      <c r="N10" s="4"/>
      <c r="O10" s="121" t="s">
        <v>25</v>
      </c>
      <c r="P10" s="116" t="s">
        <v>2903</v>
      </c>
    </row>
    <row r="11" spans="1:16" x14ac:dyDescent="0.25">
      <c r="A11" s="116"/>
      <c r="B11" s="116"/>
      <c r="C11" s="116"/>
      <c r="D11" s="87" t="s">
        <v>113</v>
      </c>
      <c r="E11" s="87" t="s">
        <v>1512</v>
      </c>
      <c r="F11" s="7" t="str">
        <f t="shared" ref="F11" si="12">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Merge")),A10&amp;"_SA_MW",IF(AND(D11="Reem",OR(E11="Manual",E11="Assisted Manual")),A10&amp;"_RA",IF(AND(D11="Reem",OR(E11="De-Novo Merge",E11="Assisted Merge")),A10&amp;"_SA_RA",""))))))))))))))))))</f>
        <v>2017-09-25_G-005_DR</v>
      </c>
      <c r="G11" s="89">
        <v>43068</v>
      </c>
      <c r="H11" s="89">
        <v>43068</v>
      </c>
      <c r="I11" s="68" t="s">
        <v>2904</v>
      </c>
      <c r="J11" s="116"/>
      <c r="K11" s="87" t="str">
        <f>IF(AND(NOT(OR(G11="",G11="Ø")),H11=""),"In Progress",IF(AND(NOT(OR(H11="Ø",H11="")),NOT(OR(G11="Ø",G11=""))),"Completed",IF(AND(NOT(A10=""),NOT(OR(D11="",D11="???")),G11=""),"Waiting",IF(D11="???","Waiting",""))))</f>
        <v>Completed</v>
      </c>
      <c r="L11" s="116"/>
      <c r="M11" s="116"/>
      <c r="N11" s="4"/>
      <c r="O11" s="121"/>
      <c r="P11" s="116"/>
    </row>
    <row r="12" spans="1:16" x14ac:dyDescent="0.25">
      <c r="A12" s="122" t="s">
        <v>2905</v>
      </c>
      <c r="B12" s="116" t="s">
        <v>2906</v>
      </c>
      <c r="C12" s="116" t="s">
        <v>1372</v>
      </c>
      <c r="D12" s="87" t="s">
        <v>161</v>
      </c>
      <c r="E12" s="87" t="s">
        <v>1399</v>
      </c>
      <c r="F12" s="7" t="str">
        <f t="shared" ref="F12" si="13">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Merge")),A12&amp;"_SA_MW",IF(AND(D12="Reem",OR(E12="Manual",E12="Assisted Manual")),A12&amp;"_RA",IF(AND(D12="Reem",OR(E12="De-Novo Merge",E12="Assisted Merge")),A12&amp;"_SA_RA",""))))))))))))))))))</f>
        <v>2017-09-25_G-006_SA_BD</v>
      </c>
      <c r="G12" s="89">
        <v>43054</v>
      </c>
      <c r="H12" s="89">
        <v>43068</v>
      </c>
      <c r="I12" s="69" t="s">
        <v>2887</v>
      </c>
      <c r="J12" s="118">
        <v>43088</v>
      </c>
      <c r="K12" s="87" t="s">
        <v>0</v>
      </c>
      <c r="L12" s="116" t="str">
        <f t="shared" ref="L12" si="14">IF(AND(NOT(OR(H12="Ø",H12="")),J12="Split"),"In Progress",IF(AND(NOT(OR(H12="Ø",H12="")),J12="Needs to be Split"),"Waiting",IF(AND(K12="Review",K13="Review"),"Review",IF(OR(AND(K12="Review",K13="Incomplete"),AND(K12="Incomplete",K13="Review")),"Review",IF(OR(AND(K12="Untraceable",K13="Review"),AND(K12="Review",K13="Untraceable")),"Review",IF(OR(AND(K12="Review",K13="Completed"),AND(K12="Completed",K13="Review")),"Review",IF(OR(AND(K12="Other",K13="Review"),AND(K12="Review",K13="Other")),"Review",IF(OR(AND(K12="Other",K13="Incomplete"),AND(K12="Incomplete",K13="Other")),"Review",IF(OR(AND(K12="Other",K13="Untraceable"),AND(K12="Untraceable",K13="Other")),"Review",IF(OR(AND(K12="Other",K13="Completed"),AND(K12="Completed",K13="Other")),"Review",IF(AND(K12="Waiting",K13="Waiting"),"Waiting",IF(OR(AND(K12="Review",K13="Waiting"),AND(K12="Waiting",K13="Review")),"Waiting",IF(OR(AND(K12="Other",K13="Waiting"),AND(K12="Waiting",K13="Other")),"Waiting",IF(OR(AND(K12="Incomplete",K13="Waiting"),AND(K12="Waiting",K13="Incomplete")),"Waiting",IF(OR(AND(K12="Completed",K13="Waiting"),AND(K12="Waiting",K13="Completed")),"Waiting",IF(OR(K12="In Progress",K13="In Progress"),"In Progress",IF(OR(AND(K12="Completed",K13="Untraceable"),AND(K12="Untraceable",K13="Completed")),"Review",IF(OR(AND(K12="Completed",K13="Incomplete"),AND(K12="Incomplete",K13="Completed")),"Review",IF(OR(AND(K12="Incomplete",K13="Untraceable"),AND(K12="Untraceable",K13="Incomplete")),"Untraceable",IF(AND(NOT(OR(H12="Ø",H12="")),NOT(OR(H13="Ø",H13="")),J12=""),"In Progress",IF(AND(K12="Untraceable",K13="Untraceable"),"Untraceable",IF(AND(NOT(OR(H12="Ø",H12="")),NOT(OR(H13="Ø",H13="")),NOT(OR(J12="Ø",J12="",J12="Split",J12="Needs to be Split"))),"Completed",IF(AND(K12="Incomplete",K13="Incomplete"),"Incomplete",IF(AND(K12="Other",K13="Other"),"Review",IF(AND(K12="Untraceable",K13=""),"Untraceable","")))))))))))))))))))))))))</f>
        <v>Completed</v>
      </c>
      <c r="M12" s="116" t="s">
        <v>0</v>
      </c>
      <c r="N12" s="4" t="s">
        <v>2907</v>
      </c>
      <c r="O12" s="121" t="s">
        <v>25</v>
      </c>
      <c r="P12" s="116" t="s">
        <v>2908</v>
      </c>
    </row>
    <row r="13" spans="1:16" x14ac:dyDescent="0.25">
      <c r="A13" s="116"/>
      <c r="B13" s="116"/>
      <c r="C13" s="116"/>
      <c r="D13" s="87" t="s">
        <v>187</v>
      </c>
      <c r="E13" s="87" t="s">
        <v>24</v>
      </c>
      <c r="F13" s="7" t="str">
        <f t="shared" ref="F13" si="15">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Merge")),A12&amp;"_SA_MW",IF(AND(D13="Reem",OR(E13="Manual",E13="Assisted Manual")),A12&amp;"_RA",IF(AND(D13="Reem",OR(E13="De-Novo Merge",E13="Assisted Merge")),A12&amp;"_SA_RA",""))))))))))))))))))</f>
        <v>2017-09-25_G-006_MW</v>
      </c>
      <c r="G13" s="89">
        <v>43080</v>
      </c>
      <c r="H13" s="89">
        <v>43080</v>
      </c>
      <c r="I13" s="68" t="s">
        <v>2900</v>
      </c>
      <c r="J13" s="116"/>
      <c r="K13" s="87" t="str">
        <f>IF(AND(NOT(OR(G13="",G13="Ø")),H13=""),"In Progress",IF(AND(NOT(OR(H13="Ø",H13="")),NOT(OR(G13="Ø",G13=""))),"Completed",IF(AND(NOT(A12=""),NOT(OR(D13="",D13="???")),G13=""),"Waiting",IF(D13="???","Waiting",""))))</f>
        <v>Completed</v>
      </c>
      <c r="L13" s="116"/>
      <c r="M13" s="116"/>
      <c r="N13" s="4" t="s">
        <v>2909</v>
      </c>
      <c r="O13" s="121"/>
      <c r="P13" s="116"/>
    </row>
    <row r="14" spans="1:16" x14ac:dyDescent="0.25">
      <c r="A14" s="122" t="s">
        <v>2910</v>
      </c>
      <c r="B14" s="116" t="s">
        <v>2911</v>
      </c>
      <c r="C14" s="116" t="s">
        <v>1372</v>
      </c>
      <c r="D14" s="87" t="s">
        <v>161</v>
      </c>
      <c r="E14" s="87" t="s">
        <v>1399</v>
      </c>
      <c r="F14" s="7" t="str">
        <f t="shared" ref="F14" si="16">IF(AND(D14="Amina",OR(E14="Manual",E14="Assisted Manual")),A14&amp;"_AZ",IF(AND(D14="Amina",OR(E14="De-Novo Merge",E14="Assisted Merge")),A14&amp;"_SA_AZ",IF(AND(D14="Mashtura",OR(E14="Manual",E14="Assisted Manual")),A14&amp;"_MH",IF(AND(D14="Mashtura",OR(E14="De-Novo Merge",E14="Assisted Merge")),A14&amp;"_SA_MH",IF(AND(D14="Perry",OR(E14="Manual",E14="Assisted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Merge")),A14&amp;"_SA_MW",IF(AND(D14="Reem",OR(E14="Manual",E14="Assisted Manual")),A14&amp;"_RA",IF(AND(D14="Reem",OR(E14="De-Novo Merge",E14="Assisted Merge")),A14&amp;"_SA_RA",""))))))))))))))))))</f>
        <v>2017-09-25_G-007_SA_BD</v>
      </c>
      <c r="G14" s="89">
        <v>43054</v>
      </c>
      <c r="H14" s="89">
        <v>43054</v>
      </c>
      <c r="I14" s="69" t="s">
        <v>2670</v>
      </c>
      <c r="J14" s="118">
        <v>43077</v>
      </c>
      <c r="K14" s="87" t="str">
        <f>IF(AND(NOT(OR(G14="",G14="Ø")),H14=""),"In Progress",IF(AND(NOT(OR(H14="Ø",H14="")),NOT(OR(G14="Ø",G14=""))),"Completed",IF(AND(NOT(A14=""),NOT(OR(D14="",D14="???")),G14=""),"Waiting",IF(D14="???","Waiting",""))))</f>
        <v>Completed</v>
      </c>
      <c r="L14" s="116" t="str">
        <f t="shared" ref="L14" si="17">IF(AND(NOT(OR(H14="Ø",H14="")),J14="Split"),"In Progress",IF(AND(NOT(OR(H14="Ø",H14="")),J14="Needs to be Split"),"Waiting",IF(AND(K14="Review",K15="Review"),"Review",IF(OR(AND(K14="Review",K15="Incomplete"),AND(K14="Incomplete",K15="Review")),"Review",IF(OR(AND(K14="Untraceable",K15="Review"),AND(K14="Review",K15="Untraceable")),"Review",IF(OR(AND(K14="Review",K15="Completed"),AND(K14="Completed",K15="Review")),"Review",IF(OR(AND(K14="Other",K15="Review"),AND(K14="Review",K15="Other")),"Review",IF(OR(AND(K14="Other",K15="Incomplete"),AND(K14="Incomplete",K15="Other")),"Review",IF(OR(AND(K14="Other",K15="Untraceable"),AND(K14="Untraceable",K15="Other")),"Review",IF(OR(AND(K14="Other",K15="Completed"),AND(K14="Completed",K15="Other")),"Review",IF(AND(K14="Waiting",K15="Waiting"),"Waiting",IF(OR(AND(K14="Review",K15="Waiting"),AND(K14="Waiting",K15="Review")),"Waiting",IF(OR(AND(K14="Other",K15="Waiting"),AND(K14="Waiting",K15="Other")),"Waiting",IF(OR(AND(K14="Incomplete",K15="Waiting"),AND(K14="Waiting",K15="Incomplete")),"Waiting",IF(OR(AND(K14="Completed",K15="Waiting"),AND(K14="Waiting",K15="Completed")),"Waiting",IF(OR(K14="In Progress",K15="In Progress"),"In Progress",IF(OR(AND(K14="Completed",K15="Untraceable"),AND(K14="Untraceable",K15="Completed")),"Review",IF(OR(AND(K14="Completed",K15="Incomplete"),AND(K14="Incomplete",K15="Completed")),"Review",IF(OR(AND(K14="Incomplete",K15="Untraceable"),AND(K14="Untraceable",K15="Incomplete")),"Untraceable",IF(AND(NOT(OR(H14="Ø",H14="")),NOT(OR(H15="Ø",H15="")),J14=""),"In Progress",IF(AND(K14="Untraceable",K15="Untraceable"),"Untraceable",IF(AND(NOT(OR(H14="Ø",H14="")),NOT(OR(H15="Ø",H15="")),NOT(OR(J14="Ø",J14="",J14="Split",J14="Needs to be Split"))),"Completed",IF(AND(K14="Incomplete",K15="Incomplete"),"Incomplete",IF(AND(K14="Other",K15="Other"),"Review",IF(AND(K14="Untraceable",K15=""),"Untraceable","")))))))))))))))))))))))))</f>
        <v>Completed</v>
      </c>
      <c r="M14" s="116" t="s">
        <v>0</v>
      </c>
      <c r="N14" s="4" t="s">
        <v>2912</v>
      </c>
      <c r="O14" s="121" t="s">
        <v>25</v>
      </c>
      <c r="P14" s="116" t="s">
        <v>2913</v>
      </c>
    </row>
    <row r="15" spans="1:16" x14ac:dyDescent="0.25">
      <c r="A15" s="116"/>
      <c r="B15" s="116"/>
      <c r="C15" s="116"/>
      <c r="D15" s="87" t="s">
        <v>187</v>
      </c>
      <c r="E15" s="87" t="s">
        <v>1512</v>
      </c>
      <c r="F15" s="7" t="str">
        <f t="shared" ref="F15" si="18">IF(AND(D15="Amina",OR(E15="Manual",E15="Assisted Manual")),A14&amp;"_AZ",IF(AND(D15="Amina",OR(E15="De-Novo Merge",E15="Assisted Merge")),A14&amp;"_SA_AZ",IF(AND(D15="Mashtura",OR(E15="Manual",E15="Assisted Manual")),A14&amp;"_MH",IF(AND(D15="Mashtura",OR(E15="De-Novo Merge",E15="Assisted Merge")),A14&amp;"_SA_MH",IF(AND(D15="Perry",OR(E15="Manual",E15="Assisted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Merge")),A14&amp;"_SA_MW",IF(AND(D15="Reem",OR(E15="Manual",E15="Assisted Manual")),A14&amp;"_RA",IF(AND(D15="Reem",OR(E15="De-Novo Merge",E15="Assisted Merge")),A14&amp;"_SA_RA",""))))))))))))))))))</f>
        <v>2017-09-25_G-007_MW</v>
      </c>
      <c r="G15" s="89">
        <v>43056</v>
      </c>
      <c r="H15" s="89">
        <v>43056</v>
      </c>
      <c r="I15" s="68" t="s">
        <v>2900</v>
      </c>
      <c r="J15" s="116"/>
      <c r="K15" s="87" t="str">
        <f>IF(AND(NOT(OR(G15="",G15="Ø")),H15=""),"In Progress",IF(AND(NOT(OR(H15="Ø",H15="")),NOT(OR(G15="Ø",G15=""))),"Completed",IF(AND(NOT(A14=""),NOT(OR(D15="",D15="???")),G15=""),"Waiting",IF(D15="???","Waiting",""))))</f>
        <v>Completed</v>
      </c>
      <c r="L15" s="116"/>
      <c r="M15" s="116"/>
      <c r="N15" s="4"/>
      <c r="O15" s="121"/>
      <c r="P15" s="116"/>
    </row>
    <row r="16" spans="1:16" x14ac:dyDescent="0.25">
      <c r="A16" s="122" t="s">
        <v>2914</v>
      </c>
      <c r="B16" s="116" t="s">
        <v>2915</v>
      </c>
      <c r="C16" s="116" t="s">
        <v>1372</v>
      </c>
      <c r="D16" s="87" t="s">
        <v>161</v>
      </c>
      <c r="E16" s="87" t="s">
        <v>1399</v>
      </c>
      <c r="F16" s="7" t="str">
        <f t="shared" ref="F16" si="19">IF(AND(D16="Amina",OR(E16="Manual",E16="Assisted Manual")),A16&amp;"_AZ",IF(AND(D16="Amina",OR(E16="De-Novo Merge",E16="Assisted Merge")),A16&amp;"_SA_AZ",IF(AND(D16="Mashtura",OR(E16="Manual",E16="Assisted Manual")),A16&amp;"_MH",IF(AND(D16="Mashtura",OR(E16="De-Novo Merge",E16="Assisted Merge")),A16&amp;"_SA_MH",IF(AND(D16="Perry",OR(E16="Manual",E16="Assisted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Merge")),A16&amp;"_SA_MW",IF(AND(D16="Reem",OR(E16="Manual",E16="Assisted Manual")),A16&amp;"_RA",IF(AND(D16="Reem",OR(E16="De-Novo Merge",E16="Assisted Merge")),A16&amp;"_SA_RA",""))))))))))))))))))</f>
        <v>2017-09-25_G-008_SA_BD</v>
      </c>
      <c r="G16" s="89">
        <v>43054</v>
      </c>
      <c r="H16" s="89">
        <v>43055</v>
      </c>
      <c r="I16" s="68" t="s">
        <v>2916</v>
      </c>
      <c r="J16" s="118">
        <v>43077</v>
      </c>
      <c r="K16" s="87" t="str">
        <f>IF(AND(NOT(OR(G16="",G16="Ø")),H16=""),"In Progress",IF(AND(NOT(OR(H16="Ø",H16="")),NOT(OR(G16="Ø",G16=""))),"Completed",IF(AND(NOT(A16=""),NOT(OR(D16="",D16="???")),G16=""),"Waiting",IF(D16="???","Waiting",""))))</f>
        <v>Completed</v>
      </c>
      <c r="L16" s="116" t="str">
        <f t="shared" ref="L16" si="20">IF(AND(NOT(OR(H16="Ø",H16="")),J16="Split"),"In Progress",IF(AND(NOT(OR(H16="Ø",H16="")),J16="Needs to be Split"),"Waiting",IF(AND(K16="Review",K17="Review"),"Review",IF(OR(AND(K16="Review",K17="Incomplete"),AND(K16="Incomplete",K17="Review")),"Review",IF(OR(AND(K16="Untraceable",K17="Review"),AND(K16="Review",K17="Untraceable")),"Review",IF(OR(AND(K16="Review",K17="Completed"),AND(K16="Completed",K17="Review")),"Review",IF(OR(AND(K16="Other",K17="Review"),AND(K16="Review",K17="Other")),"Review",IF(OR(AND(K16="Other",K17="Incomplete"),AND(K16="Incomplete",K17="Other")),"Review",IF(OR(AND(K16="Other",K17="Untraceable"),AND(K16="Untraceable",K17="Other")),"Review",IF(OR(AND(K16="Other",K17="Completed"),AND(K16="Completed",K17="Other")),"Review",IF(AND(K16="Waiting",K17="Waiting"),"Waiting",IF(OR(AND(K16="Review",K17="Waiting"),AND(K16="Waiting",K17="Review")),"Waiting",IF(OR(AND(K16="Other",K17="Waiting"),AND(K16="Waiting",K17="Other")),"Waiting",IF(OR(AND(K16="Incomplete",K17="Waiting"),AND(K16="Waiting",K17="Incomplete")),"Waiting",IF(OR(AND(K16="Completed",K17="Waiting"),AND(K16="Waiting",K17="Completed")),"Waiting",IF(OR(K16="In Progress",K17="In Progress"),"In Progress",IF(OR(AND(K16="Completed",K17="Untraceable"),AND(K16="Untraceable",K17="Completed")),"Review",IF(OR(AND(K16="Completed",K17="Incomplete"),AND(K16="Incomplete",K17="Completed")),"Review",IF(OR(AND(K16="Incomplete",K17="Untraceable"),AND(K16="Untraceable",K17="Incomplete")),"Untraceable",IF(AND(NOT(OR(H16="Ø",H16="")),NOT(OR(H17="Ø",H17="")),J16=""),"In Progress",IF(AND(K16="Untraceable",K17="Untraceable"),"Untraceable",IF(AND(NOT(OR(H16="Ø",H16="")),NOT(OR(H17="Ø",H17="")),NOT(OR(J16="Ø",J16="",J16="Split",J16="Needs to be Split"))),"Completed",IF(AND(K16="Incomplete",K17="Incomplete"),"Incomplete",IF(AND(K16="Other",K17="Other"),"Review",IF(AND(K16="Untraceable",K17=""),"Untraceable","")))))))))))))))))))))))))</f>
        <v>Completed</v>
      </c>
      <c r="M16" s="116" t="s">
        <v>0</v>
      </c>
      <c r="N16" s="4" t="s">
        <v>2917</v>
      </c>
      <c r="O16" s="121" t="s">
        <v>25</v>
      </c>
      <c r="P16" s="116" t="s">
        <v>2918</v>
      </c>
    </row>
    <row r="17" spans="1:16" x14ac:dyDescent="0.25">
      <c r="A17" s="116"/>
      <c r="B17" s="116"/>
      <c r="C17" s="116"/>
      <c r="D17" s="87" t="s">
        <v>187</v>
      </c>
      <c r="E17" s="87" t="s">
        <v>1512</v>
      </c>
      <c r="F17" s="7" t="str">
        <f t="shared" ref="F17" si="21">IF(AND(D17="Amina",OR(E17="Manual",E17="Assisted Manual")),A16&amp;"_AZ",IF(AND(D17="Amina",OR(E17="De-Novo Merge",E17="Assisted Merge")),A16&amp;"_SA_AZ",IF(AND(D17="Mashtura",OR(E17="Manual",E17="Assisted Manual")),A16&amp;"_MH",IF(AND(D17="Mashtura",OR(E17="De-Novo Merge",E17="Assisted Merge")),A16&amp;"_SA_MH",IF(AND(D17="Perry",OR(E17="Manual",E17="Assisted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Merge")),A16&amp;"_SA_MW",IF(AND(D17="Reem",OR(E17="Manual",E17="Assisted Manual")),A16&amp;"_RA",IF(AND(D17="Reem",OR(E17="De-Novo Merge",E17="Assisted Merge")),A16&amp;"_SA_RA",""))))))))))))))))))</f>
        <v>2017-09-25_G-008_MW</v>
      </c>
      <c r="G17" s="89">
        <v>43060</v>
      </c>
      <c r="H17" s="89">
        <v>43060</v>
      </c>
      <c r="I17" s="68" t="s">
        <v>2919</v>
      </c>
      <c r="J17" s="116"/>
      <c r="K17" s="87" t="str">
        <f>IF(AND(NOT(OR(G17="",G17="Ø")),H17=""),"In Progress",IF(AND(NOT(OR(H17="Ø",H17="")),NOT(OR(G17="Ø",G17=""))),"Completed",IF(AND(NOT(A16=""),NOT(OR(D17="",D17="???")),G17=""),"Waiting",IF(D17="???","Waiting",""))))</f>
        <v>Completed</v>
      </c>
      <c r="L17" s="116"/>
      <c r="M17" s="116"/>
      <c r="N17" s="4"/>
      <c r="O17" s="121"/>
      <c r="P17" s="116"/>
    </row>
    <row r="18" spans="1:16" x14ac:dyDescent="0.25">
      <c r="A18" s="122" t="s">
        <v>2920</v>
      </c>
      <c r="B18" s="116" t="s">
        <v>2921</v>
      </c>
      <c r="C18" s="116" t="s">
        <v>1372</v>
      </c>
      <c r="D18" s="87" t="s">
        <v>161</v>
      </c>
      <c r="E18" s="87" t="s">
        <v>1399</v>
      </c>
      <c r="F18" s="7" t="str">
        <f t="shared" ref="F18" si="22">IF(AND(D18="Amina",OR(E18="Manual",E18="Assisted Manual")),A18&amp;"_AZ",IF(AND(D18="Amina",OR(E18="De-Novo Merge",E18="Assisted Merge")),A18&amp;"_SA_AZ",IF(AND(D18="Mashtura",OR(E18="Manual",E18="Assisted Manual")),A18&amp;"_MH",IF(AND(D18="Mashtura",OR(E18="De-Novo Merge",E18="Assisted Merge")),A18&amp;"_SA_MH",IF(AND(D18="Perry",OR(E18="Manual",E18="Assisted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Merge")),A18&amp;"_SA_MW",IF(AND(D18="Reem",OR(E18="Manual",E18="Assisted Manual")),A18&amp;"_RA",IF(AND(D18="Reem",OR(E18="De-Novo Merge",E18="Assisted Merge")),A18&amp;"_SA_RA",""))))))))))))))))))</f>
        <v>2017-09-25_G-009_SA_BD</v>
      </c>
      <c r="G18" s="89">
        <v>43055</v>
      </c>
      <c r="H18" s="89">
        <v>43055</v>
      </c>
      <c r="I18" s="69" t="s">
        <v>2484</v>
      </c>
      <c r="J18" s="118">
        <v>43077</v>
      </c>
      <c r="K18" s="87" t="str">
        <f>IF(AND(NOT(OR(G18="",G18="Ø")),H18=""),"In Progress",IF(AND(NOT(OR(H18="Ø",H18="")),NOT(OR(G18="Ø",G18=""))),"Completed",IF(AND(NOT(A18=""),NOT(OR(D18="",D18="???")),G18=""),"Waiting",IF(D18="???","Waiting",""))))</f>
        <v>Completed</v>
      </c>
      <c r="L18" s="116" t="s">
        <v>0</v>
      </c>
      <c r="M18" s="116" t="s">
        <v>0</v>
      </c>
      <c r="N18" s="4"/>
      <c r="O18" s="121" t="s">
        <v>25</v>
      </c>
      <c r="P18" s="116" t="s">
        <v>2922</v>
      </c>
    </row>
    <row r="19" spans="1:16" x14ac:dyDescent="0.25">
      <c r="A19" s="116"/>
      <c r="B19" s="116"/>
      <c r="C19" s="116"/>
      <c r="D19" s="87" t="s">
        <v>187</v>
      </c>
      <c r="E19" s="87" t="s">
        <v>1512</v>
      </c>
      <c r="F19" s="7" t="str">
        <f t="shared" ref="F19" si="23">IF(AND(D19="Amina",OR(E19="Manual",E19="Assisted Manual")),A18&amp;"_AZ",IF(AND(D19="Amina",OR(E19="De-Novo Merge",E19="Assisted Merge")),A18&amp;"_SA_AZ",IF(AND(D19="Mashtura",OR(E19="Manual",E19="Assisted Manual")),A18&amp;"_MH",IF(AND(D19="Mashtura",OR(E19="De-Novo Merge",E19="Assisted Merge")),A18&amp;"_SA_MH",IF(AND(D19="Perry",OR(E19="Manual",E19="Assisted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Merge")),A18&amp;"_SA_MW",IF(AND(D19="Reem",OR(E19="Manual",E19="Assisted Manual")),A18&amp;"_RA",IF(AND(D19="Reem",OR(E19="De-Novo Merge",E19="Assisted Merge")),A18&amp;"_SA_RA",""))))))))))))))))))</f>
        <v>2017-09-25_G-009_MW</v>
      </c>
      <c r="G19" s="89">
        <v>43059</v>
      </c>
      <c r="H19" s="89">
        <v>43059</v>
      </c>
      <c r="I19" s="68" t="s">
        <v>2885</v>
      </c>
      <c r="J19" s="116"/>
      <c r="K19" s="87" t="str">
        <f>IF(AND(NOT(OR(G19="",G19="Ø")),H19=""),"In Progress",IF(AND(NOT(OR(H19="Ø",H19="")),NOT(OR(G19="Ø",G19=""))),"Completed",IF(AND(NOT(A18=""),NOT(OR(D19="",D19="???")),G19=""),"Waiting",IF(D19="???","Waiting",""))))</f>
        <v>Completed</v>
      </c>
      <c r="L19" s="116"/>
      <c r="M19" s="116"/>
      <c r="N19" s="4"/>
      <c r="O19" s="121"/>
      <c r="P19" s="116"/>
    </row>
    <row r="20" spans="1:16" x14ac:dyDescent="0.25">
      <c r="A20" s="122" t="s">
        <v>2923</v>
      </c>
      <c r="B20" s="116" t="s">
        <v>2924</v>
      </c>
      <c r="C20" s="116" t="s">
        <v>1372</v>
      </c>
      <c r="D20" s="87" t="s">
        <v>161</v>
      </c>
      <c r="E20" s="87" t="s">
        <v>1399</v>
      </c>
      <c r="F20" s="7" t="str">
        <f t="shared" ref="F20" si="24">IF(AND(D20="Amina",OR(E20="Manual",E20="Assisted Manual")),A20&amp;"_AZ",IF(AND(D20="Amina",OR(E20="De-Novo Merge",E20="Assisted Merge")),A20&amp;"_SA_AZ",IF(AND(D20="Mashtura",OR(E20="Manual",E20="Assisted Manual")),A20&amp;"_MH",IF(AND(D20="Mashtura",OR(E20="De-Novo Merge",E20="Assisted Merge")),A20&amp;"_SA_MH",IF(AND(D20="Perry",OR(E20="Manual",E20="Assisted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Merge")),A20&amp;"_SA_MW",IF(AND(D20="Reem",OR(E20="Manual",E20="Assisted Manual")),A20&amp;"_RA",IF(AND(D20="Reem",OR(E20="De-Novo Merge",E20="Assisted Merge")),A20&amp;"_SA_RA",""))))))))))))))))))</f>
        <v>2017-09-25_G-010_SA_BD</v>
      </c>
      <c r="G20" s="89">
        <v>43055</v>
      </c>
      <c r="H20" s="89">
        <v>43056</v>
      </c>
      <c r="I20" s="68" t="s">
        <v>2925</v>
      </c>
      <c r="J20" s="118">
        <v>43077</v>
      </c>
      <c r="K20" s="87" t="str">
        <f>IF(AND(NOT(OR(G20="",G20="Ø")),H20=""),"In Progress",IF(AND(NOT(OR(H20="Ø",H20="")),NOT(OR(G20="Ø",G20=""))),"Completed",IF(AND(NOT(A20=""),NOT(OR(D20="",D20="???")),G20=""),"Waiting",IF(D20="???","Waiting",""))))</f>
        <v>Completed</v>
      </c>
      <c r="L20" s="116" t="str">
        <f t="shared" ref="L20" si="25">IF(AND(NOT(OR(H20="Ø",H20="")),J20="Split"),"In Progress",IF(AND(NOT(OR(H20="Ø",H20="")),J20="Needs to be Split"),"Waiting",IF(AND(K20="Review",K21="Review"),"Review",IF(OR(AND(K20="Review",K21="Incomplete"),AND(K20="Incomplete",K21="Review")),"Review",IF(OR(AND(K20="Untraceable",K21="Review"),AND(K20="Review",K21="Untraceable")),"Review",IF(OR(AND(K20="Review",K21="Completed"),AND(K20="Completed",K21="Review")),"Review",IF(OR(AND(K20="Other",K21="Review"),AND(K20="Review",K21="Other")),"Review",IF(OR(AND(K20="Other",K21="Incomplete"),AND(K20="Incomplete",K21="Other")),"Review",IF(OR(AND(K20="Other",K21="Untraceable"),AND(K20="Untraceable",K21="Other")),"Review",IF(OR(AND(K20="Other",K21="Completed"),AND(K20="Completed",K21="Other")),"Review",IF(AND(K20="Waiting",K21="Waiting"),"Waiting",IF(OR(AND(K20="Review",K21="Waiting"),AND(K20="Waiting",K21="Review")),"Waiting",IF(OR(AND(K20="Other",K21="Waiting"),AND(K20="Waiting",K21="Other")),"Waiting",IF(OR(AND(K20="Incomplete",K21="Waiting"),AND(K20="Waiting",K21="Incomplete")),"Waiting",IF(OR(AND(K20="Completed",K21="Waiting"),AND(K20="Waiting",K21="Completed")),"Waiting",IF(OR(K20="In Progress",K21="In Progress"),"In Progress",IF(OR(AND(K20="Completed",K21="Untraceable"),AND(K20="Untraceable",K21="Completed")),"Review",IF(OR(AND(K20="Completed",K21="Incomplete"),AND(K20="Incomplete",K21="Completed")),"Review",IF(OR(AND(K20="Incomplete",K21="Untraceable"),AND(K20="Untraceable",K21="Incomplete")),"Untraceable",IF(AND(NOT(OR(H20="Ø",H20="")),NOT(OR(H21="Ø",H21="")),J20=""),"In Progress",IF(AND(K20="Untraceable",K21="Untraceable"),"Untraceable",IF(AND(NOT(OR(H20="Ø",H20="")),NOT(OR(H21="Ø",H21="")),NOT(OR(J20="Ø",J20="",J20="Split",J20="Needs to be Split"))),"Completed",IF(AND(K20="Incomplete",K21="Incomplete"),"Incomplete",IF(AND(K20="Other",K21="Other"),"Review",IF(AND(K20="Untraceable",K21=""),"Untraceable","")))))))))))))))))))))))))</f>
        <v>Completed</v>
      </c>
      <c r="M20" s="116" t="s">
        <v>0</v>
      </c>
      <c r="N20" s="4"/>
      <c r="O20" s="121" t="s">
        <v>25</v>
      </c>
      <c r="P20" s="116" t="s">
        <v>2926</v>
      </c>
    </row>
    <row r="21" spans="1:16" x14ac:dyDescent="0.25">
      <c r="A21" s="116"/>
      <c r="B21" s="116"/>
      <c r="C21" s="116"/>
      <c r="D21" s="87" t="s">
        <v>187</v>
      </c>
      <c r="E21" s="87" t="s">
        <v>1512</v>
      </c>
      <c r="F21" s="7" t="str">
        <f t="shared" ref="F21" si="26">IF(AND(D21="Amina",OR(E21="Manual",E21="Assisted Manual")),A20&amp;"_AZ",IF(AND(D21="Amina",OR(E21="De-Novo Merge",E21="Assisted Merge")),A20&amp;"_SA_AZ",IF(AND(D21="Mashtura",OR(E21="Manual",E21="Assisted Manual")),A20&amp;"_MH",IF(AND(D21="Mashtura",OR(E21="De-Novo Merge",E21="Assisted Merge")),A20&amp;"_SA_MH",IF(AND(D21="Perry",OR(E21="Manual",E21="Assisted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Merge")),A20&amp;"_SA_MW",IF(AND(D21="Reem",OR(E21="Manual",E21="Assisted Manual")),A20&amp;"_RA",IF(AND(D21="Reem",OR(E21="De-Novo Merge",E21="Assisted Merge")),A20&amp;"_SA_RA",""))))))))))))))))))</f>
        <v>2017-09-25_G-010_MW</v>
      </c>
      <c r="G21" s="89">
        <v>43059</v>
      </c>
      <c r="H21" s="89">
        <v>43059</v>
      </c>
      <c r="I21" s="68" t="s">
        <v>2927</v>
      </c>
      <c r="J21" s="116"/>
      <c r="K21" s="87" t="str">
        <f>IF(AND(NOT(OR(G21="",G21="Ø")),H21=""),"In Progress",IF(AND(NOT(OR(H21="Ø",H21="")),NOT(OR(G21="Ø",G21=""))),"Completed",IF(AND(NOT(A20=""),NOT(OR(D21="",D21="???")),G21=""),"Waiting",IF(D21="???","Waiting",""))))</f>
        <v>Completed</v>
      </c>
      <c r="L21" s="116"/>
      <c r="M21" s="116"/>
      <c r="N21" s="4"/>
      <c r="O21" s="121"/>
      <c r="P21" s="116"/>
    </row>
    <row r="22" spans="1:16" x14ac:dyDescent="0.25">
      <c r="A22" s="122" t="s">
        <v>2928</v>
      </c>
      <c r="B22" s="116" t="s">
        <v>2929</v>
      </c>
      <c r="C22" s="116"/>
      <c r="D22" s="87" t="s">
        <v>113</v>
      </c>
      <c r="E22" s="87" t="s">
        <v>1399</v>
      </c>
      <c r="F22" s="7" t="str">
        <f t="shared" ref="F22" si="27">IF(AND(D22="Amina",OR(E22="Manual",E22="Assisted Manual")),A22&amp;"_AZ",IF(AND(D22="Amina",OR(E22="De-Novo Merge",E22="Assisted Merge")),A22&amp;"_SA_AZ",IF(AND(D22="Mashtura",OR(E22="Manual",E22="Assisted Manual")),A22&amp;"_MH",IF(AND(D22="Mashtura",OR(E22="De-Novo Merge",E22="Assisted Merge")),A22&amp;"_SA_MH",IF(AND(D22="Perry",OR(E22="Manual",E22="Assisted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Merge")),A22&amp;"_SA_MW",IF(AND(D22="Reem",OR(E22="Manual",E22="Assisted Manual")),A22&amp;"_RA",IF(AND(D22="Reem",OR(E22="De-Novo Merge",E22="Assisted Merge")),A22&amp;"_SA_RA",""))))))))))))))))))</f>
        <v>2017-09-25_G-011_SA_DR</v>
      </c>
      <c r="G22" s="89">
        <v>43056</v>
      </c>
      <c r="H22" s="89">
        <v>43059</v>
      </c>
      <c r="I22" s="68" t="s">
        <v>2467</v>
      </c>
      <c r="J22" s="118">
        <v>43082</v>
      </c>
      <c r="K22" s="87" t="str">
        <f>IF(AND(NOT(OR(G22="",G22="Ø")),H22=""),"In Progress",IF(AND(NOT(OR(H22="Ø",H22="")),NOT(OR(G22="Ø",G22=""))),"Completed",IF(AND(NOT(A22=""),NOT(OR(D22="",D22="???")),G22=""),"Waiting",IF(D22="???","Waiting",""))))</f>
        <v>Completed</v>
      </c>
      <c r="L22" s="116" t="str">
        <f t="shared" ref="L22" si="28">IF(AND(NOT(OR(H22="Ø",H22="")),J22="Split"),"In Progress",IF(AND(NOT(OR(H22="Ø",H22="")),J22="Needs to be Split"),"Waiting",IF(AND(K22="Review",K23="Review"),"Review",IF(OR(AND(K22="Review",K23="Incomplete"),AND(K22="Incomplete",K23="Review")),"Review",IF(OR(AND(K22="Untraceable",K23="Review"),AND(K22="Review",K23="Untraceable")),"Review",IF(OR(AND(K22="Review",K23="Completed"),AND(K22="Completed",K23="Review")),"Review",IF(OR(AND(K22="Other",K23="Review"),AND(K22="Review",K23="Other")),"Review",IF(OR(AND(K22="Other",K23="Incomplete"),AND(K22="Incomplete",K23="Other")),"Review",IF(OR(AND(K22="Other",K23="Untraceable"),AND(K22="Untraceable",K23="Other")),"Review",IF(OR(AND(K22="Other",K23="Completed"),AND(K22="Completed",K23="Other")),"Review",IF(AND(K22="Waiting",K23="Waiting"),"Waiting",IF(OR(AND(K22="Review",K23="Waiting"),AND(K22="Waiting",K23="Review")),"Waiting",IF(OR(AND(K22="Other",K23="Waiting"),AND(K22="Waiting",K23="Other")),"Waiting",IF(OR(AND(K22="Incomplete",K23="Waiting"),AND(K22="Waiting",K23="Incomplete")),"Waiting",IF(OR(AND(K22="Completed",K23="Waiting"),AND(K22="Waiting",K23="Completed")),"Waiting",IF(OR(K22="In Progress",K23="In Progress"),"In Progress",IF(OR(AND(K22="Completed",K23="Untraceable"),AND(K22="Untraceable",K23="Completed")),"Review",IF(OR(AND(K22="Completed",K23="Incomplete"),AND(K22="Incomplete",K23="Completed")),"Review",IF(OR(AND(K22="Incomplete",K23="Untraceable"),AND(K22="Untraceable",K23="Incomplete")),"Untraceable",IF(AND(NOT(OR(H22="Ø",H22="")),NOT(OR(H23="Ø",H23="")),J22=""),"In Progress",IF(AND(K22="Untraceable",K23="Untraceable"),"Untraceable",IF(AND(NOT(OR(H22="Ø",H22="")),NOT(OR(H23="Ø",H23="")),NOT(OR(J22="Ø",J22="",J22="Split",J22="Needs to be Split"))),"Completed",IF(AND(K22="Incomplete",K23="Incomplete"),"Incomplete",IF(AND(K22="Other",K23="Other"),"Review",IF(AND(K22="Untraceable",K23=""),"Untraceable","")))))))))))))))))))))))))</f>
        <v>Completed</v>
      </c>
      <c r="M22" s="116" t="s">
        <v>0</v>
      </c>
      <c r="N22" s="4" t="s">
        <v>2930</v>
      </c>
      <c r="O22" s="121" t="s">
        <v>25</v>
      </c>
      <c r="P22" s="116" t="s">
        <v>2931</v>
      </c>
    </row>
    <row r="23" spans="1:16" x14ac:dyDescent="0.25">
      <c r="A23" s="116"/>
      <c r="B23" s="116"/>
      <c r="C23" s="116"/>
      <c r="D23" s="87" t="s">
        <v>161</v>
      </c>
      <c r="E23" s="87" t="s">
        <v>1379</v>
      </c>
      <c r="F23" s="7" t="str">
        <f t="shared" ref="F23" si="29">IF(AND(D23="Amina",OR(E23="Manual",E23="Assisted Manual")),A22&amp;"_AZ",IF(AND(D23="Amina",OR(E23="De-Novo Merge",E23="Assisted Merge")),A22&amp;"_SA_AZ",IF(AND(D23="Mashtura",OR(E23="Manual",E23="Assisted Manual")),A22&amp;"_MH",IF(AND(D23="Mashtura",OR(E23="De-Novo Merge",E23="Assisted Merge")),A22&amp;"_SA_MH",IF(AND(D23="Perry",OR(E23="Manual",E23="Assisted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Merge")),A22&amp;"_SA_MW",IF(AND(D23="Reem",OR(E23="Manual",E23="Assisted Manual")),A22&amp;"_RA",IF(AND(D23="Reem",OR(E23="De-Novo Merge",E23="Assisted Merge")),A22&amp;"_SA_RA",""))))))))))))))))))</f>
        <v>2017-09-25_G-011_SA_BD</v>
      </c>
      <c r="G23" s="89">
        <v>43081</v>
      </c>
      <c r="H23" s="89">
        <v>43082</v>
      </c>
      <c r="I23" s="68" t="s">
        <v>2725</v>
      </c>
      <c r="J23" s="116"/>
      <c r="K23" s="87" t="str">
        <f>IF(AND(NOT(OR(G23="",G23="Ø")),H23=""),"In Progress",IF(AND(NOT(OR(H23="Ø",H23="")),NOT(OR(G23="Ø",G23=""))),"Completed",IF(AND(NOT(A22=""),NOT(OR(D23="",D23="???")),G23=""),"Waiting",IF(D23="???","Waiting",""))))</f>
        <v>Completed</v>
      </c>
      <c r="L23" s="116"/>
      <c r="M23" s="116"/>
      <c r="N23" s="4" t="s">
        <v>2932</v>
      </c>
      <c r="O23" s="121"/>
      <c r="P23" s="116"/>
    </row>
    <row r="24" spans="1:16" x14ac:dyDescent="0.25">
      <c r="A24" s="122" t="s">
        <v>2933</v>
      </c>
      <c r="B24" s="116" t="s">
        <v>2934</v>
      </c>
      <c r="C24" s="116" t="s">
        <v>1372</v>
      </c>
      <c r="D24" s="87" t="s">
        <v>161</v>
      </c>
      <c r="E24" s="87" t="s">
        <v>1399</v>
      </c>
      <c r="F24" s="7" t="str">
        <f t="shared" ref="F24" si="30">IF(AND(D24="Amina",OR(E24="Manual",E24="Assisted Manual")),A24&amp;"_AZ",IF(AND(D24="Amina",OR(E24="De-Novo Merge",E24="Assisted Merge")),A24&amp;"_SA_AZ",IF(AND(D24="Mashtura",OR(E24="Manual",E24="Assisted Manual")),A24&amp;"_MH",IF(AND(D24="Mashtura",OR(E24="De-Novo Merge",E24="Assisted Merge")),A24&amp;"_SA_MH",IF(AND(D24="Perry",OR(E24="Manual",E24="Assisted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Merge")),A24&amp;"_SA_MW",IF(AND(D24="Reem",OR(E24="Manual",E24="Assisted Manual")),A24&amp;"_RA",IF(AND(D24="Reem",OR(E24="De-Novo Merge",E24="Assisted Merge")),A24&amp;"_SA_RA",""))))))))))))))))))</f>
        <v>2017-09-25_G-013_SA_BD</v>
      </c>
      <c r="G24" s="89">
        <v>43056</v>
      </c>
      <c r="H24" s="89">
        <v>43056</v>
      </c>
      <c r="I24" s="68" t="s">
        <v>2670</v>
      </c>
      <c r="J24" s="118">
        <v>43068</v>
      </c>
      <c r="K24" s="87" t="str">
        <f>IF(AND(NOT(OR(G24="",G24="Ø")),H24=""),"In Progress",IF(AND(NOT(OR(H24="Ø",H24="")),NOT(OR(G24="Ø",G24=""))),"Completed",IF(AND(NOT(A24=""),NOT(OR(D24="",D24="???")),G24=""),"Waiting",IF(D24="???","Waiting",""))))</f>
        <v>Completed</v>
      </c>
      <c r="L24" s="116" t="str">
        <f t="shared" ref="L24" si="31">IF(AND(NOT(OR(H24="Ø",H24="")),J24="Split"),"In Progress",IF(AND(NOT(OR(H24="Ø",H24="")),J24="Needs to be Split"),"Waiting",IF(AND(K24="Review",K25="Review"),"Review",IF(OR(AND(K24="Review",K25="Incomplete"),AND(K24="Incomplete",K25="Review")),"Review",IF(OR(AND(K24="Untraceable",K25="Review"),AND(K24="Review",K25="Untraceable")),"Review",IF(OR(AND(K24="Review",K25="Completed"),AND(K24="Completed",K25="Review")),"Review",IF(OR(AND(K24="Other",K25="Review"),AND(K24="Review",K25="Other")),"Review",IF(OR(AND(K24="Other",K25="Incomplete"),AND(K24="Incomplete",K25="Other")),"Review",IF(OR(AND(K24="Other",K25="Untraceable"),AND(K24="Untraceable",K25="Other")),"Review",IF(OR(AND(K24="Other",K25="Completed"),AND(K24="Completed",K25="Other")),"Review",IF(AND(K24="Waiting",K25="Waiting"),"Waiting",IF(OR(AND(K24="Review",K25="Waiting"),AND(K24="Waiting",K25="Review")),"Waiting",IF(OR(AND(K24="Other",K25="Waiting"),AND(K24="Waiting",K25="Other")),"Waiting",IF(OR(AND(K24="Incomplete",K25="Waiting"),AND(K24="Waiting",K25="Incomplete")),"Waiting",IF(OR(AND(K24="Completed",K25="Waiting"),AND(K24="Waiting",K25="Completed")),"Waiting",IF(OR(K24="In Progress",K25="In Progress"),"In Progress",IF(OR(AND(K24="Completed",K25="Untraceable"),AND(K24="Untraceable",K25="Completed")),"Review",IF(OR(AND(K24="Completed",K25="Incomplete"),AND(K24="Incomplete",K25="Completed")),"Review",IF(OR(AND(K24="Incomplete",K25="Untraceable"),AND(K24="Untraceable",K25="Incomplete")),"Untraceable",IF(AND(NOT(OR(H24="Ø",H24="")),NOT(OR(H25="Ø",H25="")),J24=""),"In Progress",IF(AND(K24="Untraceable",K25="Untraceable"),"Untraceable",IF(AND(NOT(OR(H24="Ø",H24="")),NOT(OR(H25="Ø",H25="")),NOT(OR(J24="Ø",J24="",J24="Split",J24="Needs to be Split"))),"Completed",IF(AND(K24="Incomplete",K25="Incomplete"),"Incomplete",IF(AND(K24="Other",K25="Other"),"Review",IF(AND(K24="Untraceable",K25=""),"Untraceable","")))))))))))))))))))))))))</f>
        <v>Completed</v>
      </c>
      <c r="M24" s="116" t="s">
        <v>0</v>
      </c>
      <c r="N24" s="4"/>
      <c r="O24" s="121" t="s">
        <v>25</v>
      </c>
      <c r="P24" s="116" t="s">
        <v>2935</v>
      </c>
    </row>
    <row r="25" spans="1:16" x14ac:dyDescent="0.25">
      <c r="A25" s="116"/>
      <c r="B25" s="116"/>
      <c r="C25" s="116"/>
      <c r="D25" s="87" t="s">
        <v>27</v>
      </c>
      <c r="E25" s="87" t="s">
        <v>1512</v>
      </c>
      <c r="F25" s="7" t="str">
        <f t="shared" ref="F25" si="32">IF(AND(D25="Amina",OR(E25="Manual",E25="Assisted Manual")),A24&amp;"_AZ",IF(AND(D25="Amina",OR(E25="De-Novo Merge",E25="Assisted Merge")),A24&amp;"_SA_AZ",IF(AND(D25="Mashtura",OR(E25="Manual",E25="Assisted Manual")),A24&amp;"_MH",IF(AND(D25="Mashtura",OR(E25="De-Novo Merge",E25="Assisted Merge")),A24&amp;"_SA_MH",IF(AND(D25="Perry",OR(E25="Manual",E25="Assisted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Merge")),A24&amp;"_SA_MW",IF(AND(D25="Reem",OR(E25="Manual",E25="Assisted Manual")),A24&amp;"_RA",IF(AND(D25="Reem",OR(E25="De-Novo Merge",E25="Assisted Merge")),A24&amp;"_SA_RA",""))))))))))))))))))</f>
        <v>2017-09-25_G-013_GB</v>
      </c>
      <c r="G25" s="89">
        <v>43068</v>
      </c>
      <c r="H25" s="89">
        <v>43068</v>
      </c>
      <c r="I25" s="68" t="s">
        <v>2919</v>
      </c>
      <c r="J25" s="116"/>
      <c r="K25" s="87" t="str">
        <f>IF(AND(NOT(OR(G25="",G25="Ø")),H25=""),"In Progress",IF(AND(NOT(OR(H25="Ø",H25="")),NOT(OR(G25="Ø",G25=""))),"Completed",IF(AND(NOT(A24=""),NOT(OR(D25="",D25="???")),G25=""),"Waiting",IF(D25="???","Waiting",""))))</f>
        <v>Completed</v>
      </c>
      <c r="L25" s="116"/>
      <c r="M25" s="116"/>
      <c r="N25" s="4"/>
      <c r="O25" s="121"/>
      <c r="P25" s="116"/>
    </row>
    <row r="26" spans="1:16" x14ac:dyDescent="0.25">
      <c r="A26" s="122" t="s">
        <v>2936</v>
      </c>
      <c r="B26" s="116" t="s">
        <v>2937</v>
      </c>
      <c r="C26" s="116" t="s">
        <v>1372</v>
      </c>
      <c r="D26" s="87" t="s">
        <v>23</v>
      </c>
      <c r="E26" s="87" t="s">
        <v>1399</v>
      </c>
      <c r="F26" s="7" t="str">
        <f t="shared" ref="F26" si="33">IF(AND(D26="Amina",OR(E26="Manual",E26="Assisted Manual")),A26&amp;"_AZ",IF(AND(D26="Amina",OR(E26="De-Novo Merge",E26="Assisted Merge")),A26&amp;"_SA_AZ",IF(AND(D26="Mashtura",OR(E26="Manual",E26="Assisted Manual")),A26&amp;"_MH",IF(AND(D26="Mashtura",OR(E26="De-Novo Merge",E26="Assisted Merge")),A26&amp;"_SA_MH",IF(AND(D26="Perry",OR(E26="Manual",E26="Assisted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Merge")),A26&amp;"_SA_MW",IF(AND(D26="Reem",OR(E26="Manual",E26="Assisted Manual")),A26&amp;"_RA",IF(AND(D26="Reem",OR(E26="De-Novo Merge",E26="Assisted Merge")),A26&amp;"_SA_RA",""))))))))))))))))))</f>
        <v>2017-09-25_G-014_SA_CA</v>
      </c>
      <c r="G26" s="89">
        <v>43056</v>
      </c>
      <c r="H26" s="89">
        <v>43056</v>
      </c>
      <c r="I26" s="68" t="s">
        <v>2938</v>
      </c>
      <c r="J26" s="118">
        <v>43077</v>
      </c>
      <c r="K26" s="87" t="str">
        <f>IF(AND(NOT(OR(G26="",G26="Ø")),H26=""),"In Progress",IF(AND(NOT(OR(H26="Ø",H26="")),NOT(OR(G26="Ø",G26=""))),"Completed",IF(AND(NOT(A26=""),NOT(OR(D26="",D26="???")),G26=""),"Waiting",IF(D26="???","Waiting",""))))</f>
        <v>Completed</v>
      </c>
      <c r="L26" s="116" t="str">
        <f t="shared" ref="L26" si="34">IF(AND(NOT(OR(H26="Ø",H26="")),J26="Split"),"In Progress",IF(AND(NOT(OR(H26="Ø",H26="")),J26="Needs to be Split"),"Waiting",IF(AND(K26="Review",K27="Review"),"Review",IF(OR(AND(K26="Review",K27="Incomplete"),AND(K26="Incomplete",K27="Review")),"Review",IF(OR(AND(K26="Untraceable",K27="Review"),AND(K26="Review",K27="Untraceable")),"Review",IF(OR(AND(K26="Review",K27="Completed"),AND(K26="Completed",K27="Review")),"Review",IF(OR(AND(K26="Other",K27="Review"),AND(K26="Review",K27="Other")),"Review",IF(OR(AND(K26="Other",K27="Incomplete"),AND(K26="Incomplete",K27="Other")),"Review",IF(OR(AND(K26="Other",K27="Untraceable"),AND(K26="Untraceable",K27="Other")),"Review",IF(OR(AND(K26="Other",K27="Completed"),AND(K26="Completed",K27="Other")),"Review",IF(AND(K26="Waiting",K27="Waiting"),"Waiting",IF(OR(AND(K26="Review",K27="Waiting"),AND(K26="Waiting",K27="Review")),"Waiting",IF(OR(AND(K26="Other",K27="Waiting"),AND(K26="Waiting",K27="Other")),"Waiting",IF(OR(AND(K26="Incomplete",K27="Waiting"),AND(K26="Waiting",K27="Incomplete")),"Waiting",IF(OR(AND(K26="Completed",K27="Waiting"),AND(K26="Waiting",K27="Completed")),"Waiting",IF(OR(K26="In Progress",K27="In Progress"),"In Progress",IF(OR(AND(K26="Completed",K27="Untraceable"),AND(K26="Untraceable",K27="Completed")),"Review",IF(OR(AND(K26="Completed",K27="Incomplete"),AND(K26="Incomplete",K27="Completed")),"Review",IF(OR(AND(K26="Incomplete",K27="Untraceable"),AND(K26="Untraceable",K27="Incomplete")),"Untraceable",IF(AND(NOT(OR(H26="Ø",H26="")),NOT(OR(H27="Ø",H27="")),J26=""),"In Progress",IF(AND(K26="Untraceable",K27="Untraceable"),"Untraceable",IF(AND(NOT(OR(H26="Ø",H26="")),NOT(OR(H27="Ø",H27="")),NOT(OR(J26="Ø",J26="",J26="Split",J26="Needs to be Split"))),"Completed",IF(AND(K26="Incomplete",K27="Incomplete"),"Incomplete",IF(AND(K26="Other",K27="Other"),"Review",IF(AND(K26="Untraceable",K27=""),"Untraceable","")))))))))))))))))))))))))</f>
        <v>Completed</v>
      </c>
      <c r="M26" s="116" t="s">
        <v>0</v>
      </c>
      <c r="N26" s="4"/>
      <c r="O26" s="121" t="s">
        <v>25</v>
      </c>
      <c r="P26" s="116" t="s">
        <v>2939</v>
      </c>
    </row>
    <row r="27" spans="1:16" x14ac:dyDescent="0.25">
      <c r="A27" s="116"/>
      <c r="B27" s="116"/>
      <c r="C27" s="116"/>
      <c r="D27" s="87" t="s">
        <v>2404</v>
      </c>
      <c r="E27" s="87" t="s">
        <v>1512</v>
      </c>
      <c r="F27" s="7" t="str">
        <f t="shared" ref="F27" si="35">IF(AND(D27="Amina",OR(E27="Manual",E27="Assisted Manual")),A26&amp;"_AZ",IF(AND(D27="Amina",OR(E27="De-Novo Merge",E27="Assisted Merge")),A26&amp;"_SA_AZ",IF(AND(D27="Mashtura",OR(E27="Manual",E27="Assisted Manual")),A26&amp;"_MH",IF(AND(D27="Mashtura",OR(E27="De-Novo Merge",E27="Assisted Merge")),A26&amp;"_SA_MH",IF(AND(D27="Perry",OR(E27="Manual",E27="Assisted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Merge")),A26&amp;"_SA_MW",IF(AND(D27="Reem",OR(E27="Manual",E27="Assisted Manual")),A26&amp;"_RA",IF(AND(D27="Reem",OR(E27="De-Novo Merge",E27="Assisted Merge")),A26&amp;"_SA_RA",""))))))))))))))))))</f>
        <v>2017-09-25_G-014_MH</v>
      </c>
      <c r="G27" s="89">
        <v>43076</v>
      </c>
      <c r="H27" s="89">
        <v>43077</v>
      </c>
      <c r="I27" s="68" t="s">
        <v>2670</v>
      </c>
      <c r="J27" s="116"/>
      <c r="K27" s="87" t="str">
        <f>IF(AND(NOT(OR(G27="",G27="Ø")),H27=""),"In Progress",IF(AND(NOT(OR(H27="Ø",H27="")),NOT(OR(G27="Ø",G27=""))),"Completed",IF(AND(NOT(A26=""),NOT(OR(D27="",D27="???")),G27=""),"Waiting",IF(D27="???","Waiting",""))))</f>
        <v>Completed</v>
      </c>
      <c r="L27" s="116"/>
      <c r="M27" s="116"/>
      <c r="N27" s="4"/>
      <c r="O27" s="121"/>
      <c r="P27" s="116"/>
    </row>
    <row r="28" spans="1:16" x14ac:dyDescent="0.25">
      <c r="A28" s="122" t="s">
        <v>2940</v>
      </c>
      <c r="B28" s="116" t="s">
        <v>2941</v>
      </c>
      <c r="C28" s="116" t="s">
        <v>1372</v>
      </c>
      <c r="D28" s="87" t="s">
        <v>161</v>
      </c>
      <c r="E28" s="87" t="s">
        <v>1399</v>
      </c>
      <c r="F28" s="7" t="str">
        <f t="shared" ref="F28" si="36">IF(AND(D28="Amina",OR(E28="Manual",E28="Assisted Manual")),A28&amp;"_AZ",IF(AND(D28="Amina",OR(E28="De-Novo Merge",E28="Assisted Merge")),A28&amp;"_SA_AZ",IF(AND(D28="Mashtura",OR(E28="Manual",E28="Assisted Manual")),A28&amp;"_MH",IF(AND(D28="Mashtura",OR(E28="De-Novo Merge",E28="Assisted Merge")),A28&amp;"_SA_MH",IF(AND(D28="Perry",OR(E28="Manual",E28="Assisted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Merge")),A28&amp;"_SA_MW",IF(AND(D28="Reem",OR(E28="Manual",E28="Assisted Manual")),A28&amp;"_RA",IF(AND(D28="Reem",OR(E28="De-Novo Merge",E28="Assisted Merge")),A28&amp;"_SA_RA",""))))))))))))))))))</f>
        <v>2017-09-25_G-015_SA_BD</v>
      </c>
      <c r="G28" s="89">
        <v>43056</v>
      </c>
      <c r="H28" s="89">
        <v>43056</v>
      </c>
      <c r="I28" s="68" t="s">
        <v>2484</v>
      </c>
      <c r="J28" s="118">
        <v>43069</v>
      </c>
      <c r="K28" s="87" t="str">
        <f>IF(AND(NOT(OR(G28="",G28="Ø")),H28=""),"In Progress",IF(AND(NOT(OR(H28="Ø",H28="")),NOT(OR(G28="Ø",G28=""))),"Completed",IF(AND(NOT(A28=""),NOT(OR(D28="",D28="???")),G28=""),"Waiting",IF(D28="???","Waiting",""))))</f>
        <v>Completed</v>
      </c>
      <c r="L28" s="116" t="str">
        <f t="shared" ref="L28" si="37">IF(AND(NOT(OR(H28="Ø",H28="")),J28="Split"),"In Progress",IF(AND(NOT(OR(H28="Ø",H28="")),J28="Needs to be Split"),"Waiting",IF(AND(K28="Review",K29="Review"),"Review",IF(OR(AND(K28="Review",K29="Incomplete"),AND(K28="Incomplete",K29="Review")),"Review",IF(OR(AND(K28="Untraceable",K29="Review"),AND(K28="Review",K29="Untraceable")),"Review",IF(OR(AND(K28="Review",K29="Completed"),AND(K28="Completed",K29="Review")),"Review",IF(OR(AND(K28="Other",K29="Review"),AND(K28="Review",K29="Other")),"Review",IF(OR(AND(K28="Other",K29="Incomplete"),AND(K28="Incomplete",K29="Other")),"Review",IF(OR(AND(K28="Other",K29="Untraceable"),AND(K28="Untraceable",K29="Other")),"Review",IF(OR(AND(K28="Other",K29="Completed"),AND(K28="Completed",K29="Other")),"Review",IF(AND(K28="Waiting",K29="Waiting"),"Waiting",IF(OR(AND(K28="Review",K29="Waiting"),AND(K28="Waiting",K29="Review")),"Waiting",IF(OR(AND(K28="Other",K29="Waiting"),AND(K28="Waiting",K29="Other")),"Waiting",IF(OR(AND(K28="Incomplete",K29="Waiting"),AND(K28="Waiting",K29="Incomplete")),"Waiting",IF(OR(AND(K28="Completed",K29="Waiting"),AND(K28="Waiting",K29="Completed")),"Waiting",IF(OR(K28="In Progress",K29="In Progress"),"In Progress",IF(OR(AND(K28="Completed",K29="Untraceable"),AND(K28="Untraceable",K29="Completed")),"Review",IF(OR(AND(K28="Completed",K29="Incomplete"),AND(K28="Incomplete",K29="Completed")),"Review",IF(OR(AND(K28="Incomplete",K29="Untraceable"),AND(K28="Untraceable",K29="Incomplete")),"Untraceable",IF(AND(NOT(OR(H28="Ø",H28="")),NOT(OR(H29="Ø",H29="")),J28=""),"In Progress",IF(AND(K28="Untraceable",K29="Untraceable"),"Untraceable",IF(AND(NOT(OR(H28="Ø",H28="")),NOT(OR(H29="Ø",H29="")),NOT(OR(J28="Ø",J28="",J28="Split",J28="Needs to be Split"))),"Completed",IF(AND(K28="Incomplete",K29="Incomplete"),"Incomplete",IF(AND(K28="Other",K29="Other"),"Review",IF(AND(K28="Untraceable",K29=""),"Untraceable","")))))))))))))))))))))))))</f>
        <v>Completed</v>
      </c>
      <c r="M28" s="116" t="s">
        <v>0</v>
      </c>
      <c r="N28" s="6"/>
      <c r="O28" s="121" t="s">
        <v>25</v>
      </c>
      <c r="P28" s="116" t="s">
        <v>2942</v>
      </c>
    </row>
    <row r="29" spans="1:16" x14ac:dyDescent="0.25">
      <c r="A29" s="116"/>
      <c r="B29" s="116"/>
      <c r="C29" s="116"/>
      <c r="D29" s="87" t="s">
        <v>27</v>
      </c>
      <c r="E29" s="87" t="s">
        <v>1512</v>
      </c>
      <c r="F29" s="7" t="str">
        <f t="shared" ref="F29" si="38">IF(AND(D29="Amina",OR(E29="Manual",E29="Assisted Manual")),A28&amp;"_AZ",IF(AND(D29="Amina",OR(E29="De-Novo Merge",E29="Assisted Merge")),A28&amp;"_SA_AZ",IF(AND(D29="Mashtura",OR(E29="Manual",E29="Assisted Manual")),A28&amp;"_MH",IF(AND(D29="Mashtura",OR(E29="De-Novo Merge",E29="Assisted Merge")),A28&amp;"_SA_MH",IF(AND(D29="Perry",OR(E29="Manual",E29="Assisted Manual")),A28&amp;"_PB",IF(AND(D29="Perry",OR(E29="De-Novo Merge",E29="Assisted Merge")),A28&amp;"_SA_PB",IF(AND(D29="Gina",OR(E29="Manual",E29="Assisted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Merge")),A28&amp;"_SA_MW",IF(AND(D29="Reem",OR(E29="Manual",E29="Assisted Manual")),A28&amp;"_RA",IF(AND(D29="Reem",OR(E29="De-Novo Merge",E29="Assisted Merge")),A28&amp;"_SA_RA",""))))))))))))))))))</f>
        <v>2017-09-25_G-015_GB</v>
      </c>
      <c r="G29" s="89">
        <v>43069</v>
      </c>
      <c r="H29" s="89">
        <v>43069</v>
      </c>
      <c r="I29" s="68" t="s">
        <v>2943</v>
      </c>
      <c r="J29" s="116"/>
      <c r="K29" s="87" t="str">
        <f>IF(AND(NOT(OR(G29="",G29="Ø")),H29=""),"In Progress",IF(AND(NOT(OR(H29="Ø",H29="")),NOT(OR(G29="Ø",G29=""))),"Completed",IF(AND(NOT(A28=""),NOT(OR(D29="",D29="???")),G29=""),"Waiting",IF(D29="???","Waiting",""))))</f>
        <v>Completed</v>
      </c>
      <c r="L29" s="116"/>
      <c r="M29" s="116"/>
      <c r="N29" s="4"/>
      <c r="O29" s="121"/>
      <c r="P29" s="116"/>
    </row>
    <row r="30" spans="1:16" x14ac:dyDescent="0.25">
      <c r="A30" s="122" t="s">
        <v>2944</v>
      </c>
      <c r="B30" s="116" t="s">
        <v>2945</v>
      </c>
      <c r="C30" s="116"/>
      <c r="D30" s="87" t="s">
        <v>2404</v>
      </c>
      <c r="E30" s="87" t="s">
        <v>1399</v>
      </c>
      <c r="F30" s="7" t="str">
        <f t="shared" ref="F30" si="39">IF(AND(D30="Amina",OR(E30="Manual",E30="Assisted Manual")),A30&amp;"_AZ",IF(AND(D30="Amina",OR(E30="De-Novo Merge",E30="Assisted Merge")),A30&amp;"_SA_AZ",IF(AND(D30="Mashtura",OR(E30="Manual",E30="Assisted Manual")),A30&amp;"_MH",IF(AND(D30="Mashtura",OR(E30="De-Novo Merge",E30="Assisted Merge")),A30&amp;"_SA_MH",IF(AND(D30="Perry",OR(E30="Manual",E30="Assisted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Merge")),A30&amp;"_SA_MW",IF(AND(D30="Reem",OR(E30="Manual",E30="Assisted Manual")),A30&amp;"_RA",IF(AND(D30="Reem",OR(E30="De-Novo Merge",E30="Assisted Merge")),A30&amp;"_SA_RA",""))))))))))))))))))</f>
        <v>2017-09-25_G-016_SA_MH</v>
      </c>
      <c r="G30" s="89">
        <v>43056</v>
      </c>
      <c r="H30" s="89">
        <v>43059</v>
      </c>
      <c r="I30" s="68" t="s">
        <v>2670</v>
      </c>
      <c r="J30" s="118">
        <v>42743</v>
      </c>
      <c r="K30" s="87" t="str">
        <f>IF(AND(NOT(OR(G30="",G30="Ø")),H30=""),"In Progress",IF(AND(NOT(OR(H30="Ø",H30="")),NOT(OR(G30="Ø",G30=""))),"Completed",IF(AND(NOT(A30=""),NOT(OR(D30="",D30="???")),G30=""),"Waiting",IF(D30="???","Waiting",""))))</f>
        <v>Completed</v>
      </c>
      <c r="L30" s="116" t="str">
        <f t="shared" ref="L30" si="40">IF(AND(NOT(OR(H30="Ø",H30="")),J30="Split"),"In Progress",IF(AND(NOT(OR(H30="Ø",H30="")),J30="Needs to be Split"),"Waiting",IF(AND(K30="Review",K31="Review"),"Review",IF(OR(AND(K30="Review",K31="Incomplete"),AND(K30="Incomplete",K31="Review")),"Review",IF(OR(AND(K30="Untraceable",K31="Review"),AND(K30="Review",K31="Untraceable")),"Review",IF(OR(AND(K30="Review",K31="Completed"),AND(K30="Completed",K31="Review")),"Review",IF(OR(AND(K30="Other",K31="Review"),AND(K30="Review",K31="Other")),"Review",IF(OR(AND(K30="Other",K31="Incomplete"),AND(K30="Incomplete",K31="Other")),"Review",IF(OR(AND(K30="Other",K31="Untraceable"),AND(K30="Untraceable",K31="Other")),"Review",IF(OR(AND(K30="Other",K31="Completed"),AND(K30="Completed",K31="Other")),"Review",IF(AND(K30="Waiting",K31="Waiting"),"Waiting",IF(OR(AND(K30="Review",K31="Waiting"),AND(K30="Waiting",K31="Review")),"Waiting",IF(OR(AND(K30="Other",K31="Waiting"),AND(K30="Waiting",K31="Other")),"Waiting",IF(OR(AND(K30="Incomplete",K31="Waiting"),AND(K30="Waiting",K31="Incomplete")),"Waiting",IF(OR(AND(K30="Completed",K31="Waiting"),AND(K30="Waiting",K31="Completed")),"Waiting",IF(OR(K30="In Progress",K31="In Progress"),"In Progress",IF(OR(AND(K30="Completed",K31="Untraceable"),AND(K30="Untraceable",K31="Completed")),"Review",IF(OR(AND(K30="Completed",K31="Incomplete"),AND(K30="Incomplete",K31="Completed")),"Review",IF(OR(AND(K30="Incomplete",K31="Untraceable"),AND(K30="Untraceable",K31="Incomplete")),"Untraceable",IF(AND(NOT(OR(H30="Ø",H30="")),NOT(OR(H31="Ø",H31="")),J30=""),"In Progress",IF(AND(K30="Untraceable",K31="Untraceable"),"Untraceable",IF(AND(NOT(OR(H30="Ø",H30="")),NOT(OR(H31="Ø",H31="")),NOT(OR(J30="Ø",J30="",J30="Split",J30="Needs to be Split"))),"Completed",IF(AND(K30="Incomplete",K31="Incomplete"),"Incomplete",IF(AND(K30="Other",K31="Other"),"Review",IF(AND(K30="Untraceable",K31=""),"Untraceable","")))))))))))))))))))))))))</f>
        <v>Completed</v>
      </c>
      <c r="M30" s="116" t="s">
        <v>0</v>
      </c>
      <c r="N30" s="4"/>
      <c r="O30" s="121" t="s">
        <v>25</v>
      </c>
      <c r="P30" s="116" t="s">
        <v>2946</v>
      </c>
    </row>
    <row r="31" spans="1:16" x14ac:dyDescent="0.25">
      <c r="A31" s="116"/>
      <c r="B31" s="116"/>
      <c r="C31" s="116"/>
      <c r="D31" s="87" t="s">
        <v>187</v>
      </c>
      <c r="E31" s="87" t="s">
        <v>1512</v>
      </c>
      <c r="F31" s="7" t="str">
        <f t="shared" ref="F31" si="41">IF(AND(D31="Amina",OR(E31="Manual",E31="Assisted Manual")),A30&amp;"_AZ",IF(AND(D31="Amina",OR(E31="De-Novo Merge",E31="Assisted Merge")),A30&amp;"_SA_AZ",IF(AND(D31="Mashtura",OR(E31="Manual",E31="Assisted Manual")),A30&amp;"_MH",IF(AND(D31="Mashtura",OR(E31="De-Novo Merge",E31="Assisted Merge")),A30&amp;"_SA_MH",IF(AND(D31="Perry",OR(E31="Manual",E31="Assisted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Merge")),A30&amp;"_SA_MW",IF(AND(D31="Reem",OR(E31="Manual",E31="Assisted Manual")),A30&amp;"_RA",IF(AND(D31="Reem",OR(E31="De-Novo Merge",E31="Assisted Merge")),A30&amp;"_SA_RA",""))))))))))))))))))</f>
        <v>2017-09-25_G-016_MW</v>
      </c>
      <c r="G31" s="89">
        <v>43059</v>
      </c>
      <c r="H31" s="89">
        <v>43059</v>
      </c>
      <c r="I31" s="68" t="s">
        <v>2947</v>
      </c>
      <c r="J31" s="116"/>
      <c r="K31" s="87" t="str">
        <f>IF(AND(NOT(OR(G31="",G31="Ø")),H31=""),"In Progress",IF(AND(NOT(OR(H31="Ø",H31="")),NOT(OR(G31="Ø",G31=""))),"Completed",IF(AND(NOT(A30=""),NOT(OR(D31="",D31="???")),G31=""),"Waiting",IF(D31="???","Waiting",""))))</f>
        <v>Completed</v>
      </c>
      <c r="L31" s="116"/>
      <c r="M31" s="116"/>
      <c r="N31" s="4" t="s">
        <v>2948</v>
      </c>
      <c r="O31" s="121"/>
      <c r="P31" s="116"/>
    </row>
    <row r="32" spans="1:16" x14ac:dyDescent="0.25">
      <c r="A32" s="122" t="s">
        <v>2949</v>
      </c>
      <c r="B32" s="116" t="s">
        <v>2950</v>
      </c>
      <c r="C32" s="116" t="s">
        <v>1001</v>
      </c>
      <c r="D32" s="87" t="s">
        <v>161</v>
      </c>
      <c r="E32" s="87" t="s">
        <v>1399</v>
      </c>
      <c r="F32" s="7" t="str">
        <f t="shared" ref="F32" si="42">IF(AND(D32="Amina",OR(E32="Manual",E32="Assisted Manual")),A32&amp;"_AZ",IF(AND(D32="Amina",OR(E32="De-Novo Merge",E32="Assisted Merge")),A32&amp;"_SA_AZ",IF(AND(D32="Mashtura",OR(E32="Manual",E32="Assisted Manual")),A32&amp;"_MH",IF(AND(D32="Mashtura",OR(E32="De-Novo Merge",E32="Assisted Merge")),A32&amp;"_SA_MH",IF(AND(D32="Perry",OR(E32="Manual",E32="Assisted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Merge")),A32&amp;"_SA_MW",IF(AND(D32="Reem",OR(E32="Manual",E32="Assisted Manual")),A32&amp;"_RA",IF(AND(D32="Reem",OR(E32="De-Novo Merge",E32="Assisted Merge")),A32&amp;"_SA_RA",""))))))))))))))))))</f>
        <v>2017-09-25_G-017_SA_BD</v>
      </c>
      <c r="G32" s="89">
        <v>43057</v>
      </c>
      <c r="H32" s="89">
        <v>43059</v>
      </c>
      <c r="I32" s="68" t="s">
        <v>2951</v>
      </c>
      <c r="J32" s="118">
        <v>43077</v>
      </c>
      <c r="K32" s="87" t="str">
        <f>IF(AND(NOT(OR(G32="",G32="Ø")),H32=""),"In Progress",IF(AND(NOT(OR(H32="Ø",H32="")),NOT(OR(G32="Ø",G32=""))),"Completed",IF(AND(NOT(A32=""),NOT(OR(D32="",D32="???")),G32=""),"Waiting",IF(D32="???","Waiting",""))))</f>
        <v>Completed</v>
      </c>
      <c r="L32" s="116" t="str">
        <f t="shared" ref="L32" si="43">IF(AND(NOT(OR(H32="Ø",H32="")),J32="Split"),"In Progress",IF(AND(NOT(OR(H32="Ø",H32="")),J32="Needs to be Split"),"Waiting",IF(AND(K32="Review",K33="Review"),"Review",IF(OR(AND(K32="Review",K33="Incomplete"),AND(K32="Incomplete",K33="Review")),"Review",IF(OR(AND(K32="Untraceable",K33="Review"),AND(K32="Review",K33="Untraceable")),"Review",IF(OR(AND(K32="Review",K33="Completed"),AND(K32="Completed",K33="Review")),"Review",IF(OR(AND(K32="Other",K33="Review"),AND(K32="Review",K33="Other")),"Review",IF(OR(AND(K32="Other",K33="Incomplete"),AND(K32="Incomplete",K33="Other")),"Review",IF(OR(AND(K32="Other",K33="Untraceable"),AND(K32="Untraceable",K33="Other")),"Review",IF(OR(AND(K32="Other",K33="Completed"),AND(K32="Completed",K33="Other")),"Review",IF(AND(K32="Waiting",K33="Waiting"),"Waiting",IF(OR(AND(K32="Review",K33="Waiting"),AND(K32="Waiting",K33="Review")),"Waiting",IF(OR(AND(K32="Other",K33="Waiting"),AND(K32="Waiting",K33="Other")),"Waiting",IF(OR(AND(K32="Incomplete",K33="Waiting"),AND(K32="Waiting",K33="Incomplete")),"Waiting",IF(OR(AND(K32="Completed",K33="Waiting"),AND(K32="Waiting",K33="Completed")),"Waiting",IF(OR(K32="In Progress",K33="In Progress"),"In Progress",IF(OR(AND(K32="Completed",K33="Untraceable"),AND(K32="Untraceable",K33="Completed")),"Review",IF(OR(AND(K32="Completed",K33="Incomplete"),AND(K32="Incomplete",K33="Completed")),"Review",IF(OR(AND(K32="Incomplete",K33="Untraceable"),AND(K32="Untraceable",K33="Incomplete")),"Untraceable",IF(AND(NOT(OR(H32="Ø",H32="")),NOT(OR(H33="Ø",H33="")),J32=""),"In Progress",IF(AND(K32="Untraceable",K33="Untraceable"),"Untraceable",IF(AND(NOT(OR(H32="Ø",H32="")),NOT(OR(H33="Ø",H33="")),NOT(OR(J32="Ø",J32="",J32="Split",J32="Needs to be Split"))),"Completed",IF(AND(K32="Incomplete",K33="Incomplete"),"Incomplete",IF(AND(K32="Other",K33="Other"),"Review",IF(AND(K32="Untraceable",K33=""),"Untraceable","")))))))))))))))))))))))))</f>
        <v>Completed</v>
      </c>
      <c r="M32" s="116" t="s">
        <v>0</v>
      </c>
      <c r="N32" s="4" t="s">
        <v>2711</v>
      </c>
      <c r="O32" s="121" t="s">
        <v>25</v>
      </c>
      <c r="P32" s="116" t="s">
        <v>2952</v>
      </c>
    </row>
    <row r="33" spans="1:16" x14ac:dyDescent="0.25">
      <c r="A33" s="116"/>
      <c r="B33" s="116"/>
      <c r="C33" s="116"/>
      <c r="D33" s="87" t="s">
        <v>187</v>
      </c>
      <c r="E33" s="87" t="s">
        <v>1512</v>
      </c>
      <c r="F33" s="7" t="str">
        <f t="shared" ref="F33" si="44">IF(AND(D33="Amina",OR(E33="Manual",E33="Assisted Manual")),A32&amp;"_AZ",IF(AND(D33="Amina",OR(E33="De-Novo Merge",E33="Assisted Merge")),A32&amp;"_SA_AZ",IF(AND(D33="Mashtura",OR(E33="Manual",E33="Assisted Manual")),A32&amp;"_MH",IF(AND(D33="Mashtura",OR(E33="De-Novo Merge",E33="Assisted Merge")),A32&amp;"_SA_MH",IF(AND(D33="Perry",OR(E33="Manual",E33="Assisted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Merge")),A32&amp;"_SA_MW",IF(AND(D33="Reem",OR(E33="Manual",E33="Assisted Manual")),A32&amp;"_RA",IF(AND(D33="Reem",OR(E33="De-Novo Merge",E33="Assisted Merge")),A32&amp;"_SA_RA",""))))))))))))))))))</f>
        <v>2017-09-25_G-017_MW</v>
      </c>
      <c r="G33" s="89">
        <v>43059</v>
      </c>
      <c r="H33" s="89">
        <v>43060</v>
      </c>
      <c r="I33" s="68" t="s">
        <v>2072</v>
      </c>
      <c r="J33" s="116"/>
      <c r="K33" s="87" t="str">
        <f>IF(AND(NOT(OR(G33="",G33="Ø")),H33=""),"In Progress",IF(AND(NOT(OR(H33="Ø",H33="")),NOT(OR(G33="Ø",G33=""))),"Completed",IF(AND(NOT(A32=""),NOT(OR(D33="",D33="???")),G33=""),"Waiting",IF(D33="???","Waiting",""))))</f>
        <v>Completed</v>
      </c>
      <c r="L33" s="116"/>
      <c r="M33" s="116"/>
      <c r="N33" s="4"/>
      <c r="O33" s="121"/>
      <c r="P33" s="116"/>
    </row>
    <row r="34" spans="1:16" x14ac:dyDescent="0.25">
      <c r="A34" s="174" t="s">
        <v>2953</v>
      </c>
      <c r="B34" s="124" t="s">
        <v>2954</v>
      </c>
      <c r="C34" s="124" t="s">
        <v>1992</v>
      </c>
      <c r="D34" s="87" t="s">
        <v>161</v>
      </c>
      <c r="E34" s="87" t="s">
        <v>1399</v>
      </c>
      <c r="F34" s="7" t="str">
        <f t="shared" ref="F34" si="45">IF(AND(D34="Amina",OR(E34="Manual",E34="Assisted Manual")),A34&amp;"_AZ",IF(AND(D34="Amina",OR(E34="De-Novo Merge",E34="Assisted Merge")),A34&amp;"_SA_AZ",IF(AND(D34="Mashtura",OR(E34="Manual",E34="Assisted Manual")),A34&amp;"_MH",IF(AND(D34="Mashtura",OR(E34="De-Novo Merge",E34="Assisted Merge")),A34&amp;"_SA_MH",IF(AND(D34="Perry",OR(E34="Manual",E34="Assisted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f>
        <v>2017-09-25_G-018_SA_BD</v>
      </c>
      <c r="G34" s="89">
        <v>43059</v>
      </c>
      <c r="H34" s="89">
        <v>43059</v>
      </c>
      <c r="I34" s="69" t="s">
        <v>2809</v>
      </c>
      <c r="J34" s="133">
        <v>43082</v>
      </c>
      <c r="K34" s="87" t="str">
        <f>IF(AND(NOT(OR(G34="",G34="Ø")),H34=""),"In Progress",IF(AND(NOT(OR(H34="Ø",H34="")),NOT(OR(G34="Ø",G34=""))),"Completed",IF(AND(NOT(A34=""),NOT(OR(D34="",D34="???")),G34=""),"Waiting",IF(D34="???","Waiting",""))))</f>
        <v>Completed</v>
      </c>
      <c r="L34" s="124" t="s">
        <v>0</v>
      </c>
      <c r="M34" s="124" t="s">
        <v>0</v>
      </c>
      <c r="N34" s="4" t="s">
        <v>2955</v>
      </c>
      <c r="O34" s="135" t="s">
        <v>25</v>
      </c>
      <c r="P34" s="124" t="s">
        <v>2956</v>
      </c>
    </row>
    <row r="35" spans="1:16" x14ac:dyDescent="0.25">
      <c r="A35" s="175"/>
      <c r="B35" s="128"/>
      <c r="C35" s="128"/>
      <c r="D35" s="87" t="s">
        <v>23</v>
      </c>
      <c r="E35" s="87" t="s">
        <v>1512</v>
      </c>
      <c r="F35" s="7" t="str">
        <f>IF(AND(D35="Amina",OR(E35="Manual",E35="Assisted Manual")),A34&amp;"_AZ",IF(AND(D35="Amina",OR(E35="De-Novo Merge",E35="Assisted Merge")),A34&amp;"_SA_AZ",IF(AND(D35="Mashtura",OR(E35="Manual",E35="Assisted Manual")),A34&amp;"_MH",IF(AND(D35="Mashtura",OR(E35="De-Novo Merge",E35="Assisted Merge")),A34&amp;"_SA_MH",IF(AND(D35="Perry",OR(E35="Manual",E35="Assisted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f>
        <v>2017-09-25_G-018_CA</v>
      </c>
      <c r="G35" s="89">
        <v>43069</v>
      </c>
      <c r="H35" s="89" t="s">
        <v>51</v>
      </c>
      <c r="I35" s="68" t="str">
        <f t="shared" si="3"/>
        <v>Ø</v>
      </c>
      <c r="J35" s="128"/>
      <c r="K35" s="87" t="s">
        <v>3</v>
      </c>
      <c r="L35" s="128"/>
      <c r="M35" s="128"/>
      <c r="N35" s="4"/>
      <c r="O35" s="139"/>
      <c r="P35" s="128"/>
    </row>
    <row r="36" spans="1:16" x14ac:dyDescent="0.25">
      <c r="A36" s="122" t="s">
        <v>2957</v>
      </c>
      <c r="B36" s="116" t="s">
        <v>2958</v>
      </c>
      <c r="C36" s="116"/>
      <c r="D36" s="87" t="s">
        <v>32</v>
      </c>
      <c r="E36" s="87" t="s">
        <v>1399</v>
      </c>
      <c r="F36" s="7" t="str">
        <f>IF(AND(D36="Amina",OR(E36="Manual",E36="Assisted Manual")),A36&amp;"_AZ",IF(AND(D36="Amina",OR(E36="De-Novo Merge",E36="Assisted Merge")),A36&amp;"_SA_AZ",IF(AND(D36="Mashtura",OR(E36="Manual",E36="Assisted Manual")),A36&amp;"_MH",IF(AND(D36="Mashtura",OR(E36="De-Novo Merge",E36="Assisted Merge")),A36&amp;"_SA_MH",IF(AND(D36="Perry",OR(E36="Manual",E36="Assisted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Merge")),A36&amp;"_SA_MW",IF(AND(D36="Reem",OR(E36="Manual",E36="Assisted Manual")),A36&amp;"_RA",IF(AND(D36="Reem",OR(E36="De-Novo Merge",E36="Assisted Merge")),A36&amp;"_SA_RA",""))))))))))))))))))</f>
        <v>2017-09-25_G-019_SA_AZ</v>
      </c>
      <c r="G36" s="89">
        <v>43059</v>
      </c>
      <c r="H36" s="89">
        <v>43059</v>
      </c>
      <c r="I36" s="68" t="s">
        <v>2809</v>
      </c>
      <c r="J36" s="118">
        <v>43108</v>
      </c>
      <c r="K36" s="87" t="str">
        <f>IF(AND(NOT(OR(G36="",G36="Ø")),H36=""),"In Progress",IF(AND(NOT(OR(H36="Ø",H36="")),NOT(OR(G36="Ø",G36=""))),"Completed",IF(AND(NOT(A36=""),NOT(OR(D36="",D36="???")),G36=""),"Waiting",IF(D36="???","Waiting",""))))</f>
        <v>Completed</v>
      </c>
      <c r="L36" s="116" t="s">
        <v>0</v>
      </c>
      <c r="M36" s="116" t="s">
        <v>0</v>
      </c>
      <c r="N36" s="4"/>
      <c r="O36" s="121" t="s">
        <v>25</v>
      </c>
      <c r="P36" s="116" t="s">
        <v>2959</v>
      </c>
    </row>
    <row r="37" spans="1:16" x14ac:dyDescent="0.25">
      <c r="A37" s="116"/>
      <c r="B37" s="116"/>
      <c r="C37" s="116"/>
      <c r="D37" s="87" t="s">
        <v>187</v>
      </c>
      <c r="E37" s="87" t="s">
        <v>1512</v>
      </c>
      <c r="F37" s="7" t="str">
        <f>IF(AND(D37="Amina",OR(E37="Manual",E37="Assisted Manual")),A36&amp;"_AZ",IF(AND(D37="Amina",OR(E37="De-Novo Merge",E37="Assisted Merge")),A36&amp;"_SA_AZ",IF(AND(D37="Mashtura",OR(E37="Manual",E37="Assisted Manual")),A36&amp;"_MH",IF(AND(D37="Mashtura",OR(E37="De-Novo Merge",E37="Assisted Merge")),A36&amp;"_SA_MH",IF(AND(D37="Perry",OR(E37="Manual",E37="Assisted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Merge")),A36&amp;"_SA_MW",IF(AND(D37="Reem",OR(E37="Manual",E37="Assisted Manual")),A36&amp;"_RA",IF(AND(D37="Reem",OR(E37="De-Novo Merge",E37="Assisted Merge")),A36&amp;"_SA_RA",""))))))))))))))))))</f>
        <v>2017-09-25_G-019_MW</v>
      </c>
      <c r="G37" s="89">
        <v>43061</v>
      </c>
      <c r="H37" s="89">
        <v>43061</v>
      </c>
      <c r="I37" s="68" t="s">
        <v>2670</v>
      </c>
      <c r="J37" s="116"/>
      <c r="K37" s="87" t="str">
        <f>IF(AND(NOT(OR(G37="",G37="Ø")),H37=""),"In Progress",IF(AND(NOT(OR(H37="Ø",H37="")),NOT(OR(G37="Ø",G37=""))),"Completed",IF(AND(NOT(A36=""),NOT(OR(D37="",D37="???")),G37=""),"Waiting",IF(D37="???","Waiting",""))))</f>
        <v>Completed</v>
      </c>
      <c r="L37" s="116"/>
      <c r="M37" s="116"/>
      <c r="N37" s="4"/>
      <c r="O37" s="121"/>
      <c r="P37" s="116"/>
    </row>
    <row r="38" spans="1:16" x14ac:dyDescent="0.25">
      <c r="A38" s="122" t="s">
        <v>2960</v>
      </c>
      <c r="B38" s="116" t="s">
        <v>2961</v>
      </c>
      <c r="C38" s="116" t="s">
        <v>1001</v>
      </c>
      <c r="D38" s="87" t="s">
        <v>23</v>
      </c>
      <c r="E38" s="87" t="s">
        <v>1399</v>
      </c>
      <c r="F38" s="7" t="str">
        <f t="shared" ref="F38" si="46">IF(AND(D38="Amina",OR(E38="Manual",E38="Assisted Manual")),A38&amp;"_AZ",IF(AND(D38="Amina",OR(E38="De-Novo Merge",E38="Assisted Merge")),A38&amp;"_SA_AZ",IF(AND(D38="Mashtura",OR(E38="Manual",E38="Assisted Manual")),A38&amp;"_MH",IF(AND(D38="Mashtura",OR(E38="De-Novo Merge",E38="Assisted Merge")),A38&amp;"_SA_MH",IF(AND(D38="Perry",OR(E38="Manual",E38="Assisted Manual")),A38&amp;"_PB",IF(AND(D38="Perry",OR(E38="De-Novo Merge",E38="Assisted Merge")),A38&amp;"_SA_PB",IF(AND(D38="Gina",OR(E38="Manual",E38="Assisted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Merge")),A38&amp;"_SA_MW",IF(AND(D38="Reem",OR(E38="Manual",E38="Assisted Manual")),A38&amp;"_RA",IF(AND(D38="Reem",OR(E38="De-Novo Merge",E38="Assisted Merge")),A38&amp;"_SA_RA",""))))))))))))))))))</f>
        <v>2017-09-25_G-020_SA_CA</v>
      </c>
      <c r="G38" s="89">
        <v>43059</v>
      </c>
      <c r="H38" s="89">
        <v>43060</v>
      </c>
      <c r="I38" s="68" t="s">
        <v>2176</v>
      </c>
      <c r="J38" s="118">
        <v>42744</v>
      </c>
      <c r="K38" s="87" t="str">
        <f>IF(AND(NOT(OR(G38="",G38="Ø")),H38=""),"In Progress",IF(AND(NOT(OR(H38="Ø",H38="")),NOT(OR(G38="Ø",G38=""))),"Completed",IF(AND(NOT(A38=""),NOT(OR(D38="",D38="???")),G38=""),"Waiting",IF(D38="???","Waiting",""))))</f>
        <v>Completed</v>
      </c>
      <c r="L38" s="116" t="str">
        <f t="shared" ref="L38" si="47">IF(AND(NOT(OR(H38="Ø",H38="")),J38="Split"),"In Progress",IF(AND(NOT(OR(H38="Ø",H38="")),J38="Needs to be Split"),"Waiting",IF(AND(K38="Review",K39="Review"),"Review",IF(OR(AND(K38="Review",K39="Incomplete"),AND(K38="Incomplete",K39="Review")),"Review",IF(OR(AND(K38="Untraceable",K39="Review"),AND(K38="Review",K39="Untraceable")),"Review",IF(OR(AND(K38="Review",K39="Completed"),AND(K38="Completed",K39="Review")),"Review",IF(OR(AND(K38="Other",K39="Review"),AND(K38="Review",K39="Other")),"Review",IF(OR(AND(K38="Other",K39="Incomplete"),AND(K38="Incomplete",K39="Other")),"Review",IF(OR(AND(K38="Other",K39="Untraceable"),AND(K38="Untraceable",K39="Other")),"Review",IF(OR(AND(K38="Other",K39="Completed"),AND(K38="Completed",K39="Other")),"Review",IF(AND(K38="Waiting",K39="Waiting"),"Waiting",IF(OR(AND(K38="Review",K39="Waiting"),AND(K38="Waiting",K39="Review")),"Waiting",IF(OR(AND(K38="Other",K39="Waiting"),AND(K38="Waiting",K39="Other")),"Waiting",IF(OR(AND(K38="Incomplete",K39="Waiting"),AND(K38="Waiting",K39="Incomplete")),"Waiting",IF(OR(AND(K38="Completed",K39="Waiting"),AND(K38="Waiting",K39="Completed")),"Waiting",IF(OR(K38="In Progress",K39="In Progress"),"In Progress",IF(OR(AND(K38="Completed",K39="Untraceable"),AND(K38="Untraceable",K39="Completed")),"Review",IF(OR(AND(K38="Completed",K39="Incomplete"),AND(K38="Incomplete",K39="Completed")),"Review",IF(OR(AND(K38="Incomplete",K39="Untraceable"),AND(K38="Untraceable",K39="Incomplete")),"Untraceable",IF(AND(NOT(OR(H38="Ø",H38="")),NOT(OR(H39="Ø",H39="")),J38=""),"In Progress",IF(AND(K38="Untraceable",K39="Untraceable"),"Untraceable",IF(AND(NOT(OR(H38="Ø",H38="")),NOT(OR(H39="Ø",H39="")),NOT(OR(J38="Ø",J38="",J38="Split",J38="Needs to be Split"))),"Completed",IF(AND(K38="Incomplete",K39="Incomplete"),"Incomplete",IF(AND(K38="Other",K39="Other"),"Review",IF(AND(K38="Untraceable",K39=""),"Untraceable","")))))))))))))))))))))))))</f>
        <v>Completed</v>
      </c>
      <c r="M38" s="116" t="s">
        <v>0</v>
      </c>
      <c r="N38" s="4" t="s">
        <v>2962</v>
      </c>
      <c r="O38" s="121" t="s">
        <v>25</v>
      </c>
      <c r="P38" s="116" t="s">
        <v>2963</v>
      </c>
    </row>
    <row r="39" spans="1:16" x14ac:dyDescent="0.25">
      <c r="A39" s="116"/>
      <c r="B39" s="116"/>
      <c r="C39" s="116"/>
      <c r="D39" s="87" t="s">
        <v>113</v>
      </c>
      <c r="E39" s="87" t="s">
        <v>1512</v>
      </c>
      <c r="F39" s="7" t="str">
        <f t="shared" ref="F39" si="48">IF(AND(D39="Amina",OR(E39="Manual",E39="Assisted Manual")),A38&amp;"_AZ",IF(AND(D39="Amina",OR(E39="De-Novo Merge",E39="Assisted Merge")),A38&amp;"_SA_AZ",IF(AND(D39="Mashtura",OR(E39="Manual",E39="Assisted Manual")),A38&amp;"_MH",IF(AND(D39="Mashtura",OR(E39="De-Novo Merge",E39="Assisted Merge")),A38&amp;"_SA_MH",IF(AND(D39="Perry",OR(E39="Manual",E39="Assisted Manual")),A38&amp;"_PB",IF(AND(D39="Perry",OR(E39="De-Novo Merge",E39="Assisted Merge")),A38&amp;"_SA_PB",IF(AND(D39="Gina",OR(E39="Manual",E39="Assisted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Merge")),A38&amp;"_SA_MW",IF(AND(D39="Reem",OR(E39="Manual",E39="Assisted Manual")),A38&amp;"_RA",IF(AND(D39="Reem",OR(E39="De-Novo Merge",E39="Assisted Merge")),A38&amp;"_SA_RA",""))))))))))))))))))</f>
        <v>2017-09-25_G-020_DR</v>
      </c>
      <c r="G39" s="89">
        <v>43081</v>
      </c>
      <c r="H39" s="89">
        <v>43083</v>
      </c>
      <c r="I39" s="68" t="s">
        <v>2422</v>
      </c>
      <c r="J39" s="116"/>
      <c r="K39" s="87" t="str">
        <f>IF(AND(NOT(OR(G39="",G39="Ø")),H39=""),"In Progress",IF(AND(NOT(OR(H39="Ø",H39="")),NOT(OR(G39="Ø",G39=""))),"Completed",IF(AND(NOT(A38=""),NOT(OR(D39="",D39="???")),G39=""),"Waiting",IF(D39="???","Waiting",""))))</f>
        <v>Completed</v>
      </c>
      <c r="L39" s="116"/>
      <c r="M39" s="116"/>
      <c r="N39" s="4"/>
      <c r="O39" s="121"/>
      <c r="P39" s="116"/>
    </row>
    <row r="40" spans="1:16" x14ac:dyDescent="0.25">
      <c r="A40" s="122" t="s">
        <v>2964</v>
      </c>
      <c r="B40" s="116" t="s">
        <v>2965</v>
      </c>
      <c r="C40" s="116"/>
      <c r="D40" s="87" t="s">
        <v>2404</v>
      </c>
      <c r="E40" s="87" t="s">
        <v>1399</v>
      </c>
      <c r="F40" s="7" t="str">
        <f t="shared" ref="F40" si="49">IF(AND(D40="Amina",OR(E40="Manual",E40="Assisted Manual")),A40&amp;"_AZ",IF(AND(D40="Amina",OR(E40="De-Novo Merge",E40="Assisted Merge")),A40&amp;"_SA_AZ",IF(AND(D40="Mashtura",OR(E40="Manual",E40="Assisted Manual")),A40&amp;"_MH",IF(AND(D40="Mashtura",OR(E40="De-Novo Merge",E40="Assisted Merge")),A40&amp;"_SA_MH",IF(AND(D40="Perry",OR(E40="Manual",E40="Assisted Manual")),A40&amp;"_PB",IF(AND(D40="Perry",OR(E40="De-Novo Merge",E40="Assisted Merge")),A40&amp;"_SA_PB",IF(AND(D40="Gina",OR(E40="Manual",E40="Assisted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Merge")),A40&amp;"_SA_MW",IF(AND(D40="Reem",OR(E40="Manual",E40="Assisted Manual")),A40&amp;"_RA",IF(AND(D40="Reem",OR(E40="De-Novo Merge",E40="Assisted Merge")),A40&amp;"_SA_RA",""))))))))))))))))))</f>
        <v>2017-09-25_G-021_SA_MH</v>
      </c>
      <c r="G40" s="89">
        <v>43059</v>
      </c>
      <c r="H40" s="89">
        <v>43060</v>
      </c>
      <c r="I40" s="68" t="s">
        <v>2758</v>
      </c>
      <c r="J40" s="118">
        <v>43108</v>
      </c>
      <c r="K40" s="87" t="str">
        <f>IF(AND(NOT(OR(G40="",G40="Ø")),H40=""),"In Progress",IF(AND(NOT(OR(H40="Ø",H40="")),NOT(OR(G40="Ø",G40=""))),"Completed",IF(AND(NOT(A40=""),NOT(OR(D40="",D40="???")),G40=""),"Waiting",IF(D40="???","Waiting",""))))</f>
        <v>Completed</v>
      </c>
      <c r="L40" s="116" t="str">
        <f t="shared" ref="L40" si="50">IF(AND(NOT(OR(H40="Ø",H40="")),J40="Split"),"In Progress",IF(AND(NOT(OR(H40="Ø",H40="")),J40="Needs to be Split"),"Waiting",IF(AND(K40="Review",K41="Review"),"Review",IF(OR(AND(K40="Review",K41="Incomplete"),AND(K40="Incomplete",K41="Review")),"Review",IF(OR(AND(K40="Untraceable",K41="Review"),AND(K40="Review",K41="Untraceable")),"Review",IF(OR(AND(K40="Review",K41="Completed"),AND(K40="Completed",K41="Review")),"Review",IF(OR(AND(K40="Other",K41="Review"),AND(K40="Review",K41="Other")),"Review",IF(OR(AND(K40="Other",K41="Incomplete"),AND(K40="Incomplete",K41="Other")),"Review",IF(OR(AND(K40="Other",K41="Untraceable"),AND(K40="Untraceable",K41="Other")),"Review",IF(OR(AND(K40="Other",K41="Completed"),AND(K40="Completed",K41="Other")),"Review",IF(AND(K40="Waiting",K41="Waiting"),"Waiting",IF(OR(AND(K40="Review",K41="Waiting"),AND(K40="Waiting",K41="Review")),"Waiting",IF(OR(AND(K40="Other",K41="Waiting"),AND(K40="Waiting",K41="Other")),"Waiting",IF(OR(AND(K40="Incomplete",K41="Waiting"),AND(K40="Waiting",K41="Incomplete")),"Waiting",IF(OR(AND(K40="Completed",K41="Waiting"),AND(K40="Waiting",K41="Completed")),"Waiting",IF(OR(K40="In Progress",K41="In Progress"),"In Progress",IF(OR(AND(K40="Completed",K41="Untraceable"),AND(K40="Untraceable",K41="Completed")),"Review",IF(OR(AND(K40="Completed",K41="Incomplete"),AND(K40="Incomplete",K41="Completed")),"Review",IF(OR(AND(K40="Incomplete",K41="Untraceable"),AND(K40="Untraceable",K41="Incomplete")),"Untraceable",IF(AND(NOT(OR(H40="Ø",H40="")),NOT(OR(H41="Ø",H41="")),J40=""),"In Progress",IF(AND(K40="Untraceable",K41="Untraceable"),"Untraceable",IF(AND(NOT(OR(H40="Ø",H40="")),NOT(OR(H41="Ø",H41="")),NOT(OR(J40="Ø",J40="",J40="Split",J40="Needs to be Split"))),"Completed",IF(AND(K40="Incomplete",K41="Incomplete"),"Incomplete",IF(AND(K40="Other",K41="Other"),"Review",IF(AND(K40="Untraceable",K41=""),"Untraceable","")))))))))))))))))))))))))</f>
        <v>Completed</v>
      </c>
      <c r="M40" s="116" t="s">
        <v>0</v>
      </c>
      <c r="N40" s="4"/>
      <c r="O40" s="121" t="s">
        <v>25</v>
      </c>
      <c r="P40" s="116" t="s">
        <v>2966</v>
      </c>
    </row>
    <row r="41" spans="1:16" x14ac:dyDescent="0.25">
      <c r="A41" s="116"/>
      <c r="B41" s="116"/>
      <c r="C41" s="116"/>
      <c r="D41" s="87" t="s">
        <v>187</v>
      </c>
      <c r="E41" s="87" t="s">
        <v>1512</v>
      </c>
      <c r="F41" s="7" t="str">
        <f t="shared" ref="F41" si="51">IF(AND(D41="Amina",OR(E41="Manual",E41="Assisted Manual")),A40&amp;"_AZ",IF(AND(D41="Amina",OR(E41="De-Novo Merge",E41="Assisted Merge")),A40&amp;"_SA_AZ",IF(AND(D41="Mashtura",OR(E41="Manual",E41="Assisted Manual")),A40&amp;"_MH",IF(AND(D41="Mashtura",OR(E41="De-Novo Merge",E41="Assisted Merge")),A40&amp;"_SA_MH",IF(AND(D41="Perry",OR(E41="Manual",E41="Assisted Manual")),A40&amp;"_PB",IF(AND(D41="Perry",OR(E41="De-Novo Merge",E41="Assisted Merge")),A40&amp;"_SA_PB",IF(AND(D41="Gina",OR(E41="Manual",E41="Assisted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Merge")),A40&amp;"_SA_MW",IF(AND(D41="Reem",OR(E41="Manual",E41="Assisted Manual")),A40&amp;"_RA",IF(AND(D41="Reem",OR(E41="De-Novo Merge",E41="Assisted Merge")),A40&amp;"_SA_RA",""))))))))))))))))))</f>
        <v>2017-09-25_G-021_MW</v>
      </c>
      <c r="G41" s="89">
        <v>43067</v>
      </c>
      <c r="H41" s="89">
        <v>43067</v>
      </c>
      <c r="I41" s="68" t="s">
        <v>2927</v>
      </c>
      <c r="J41" s="116"/>
      <c r="K41" s="87" t="str">
        <f>IF(AND(NOT(OR(G41="",G41="Ø")),H41=""),"In Progress",IF(AND(NOT(OR(H41="Ø",H41="")),NOT(OR(G41="Ø",G41=""))),"Completed",IF(AND(NOT(A40=""),NOT(OR(D41="",D41="???")),G41=""),"Waiting",IF(D41="???","Waiting",""))))</f>
        <v>Completed</v>
      </c>
      <c r="L41" s="116"/>
      <c r="M41" s="116"/>
      <c r="N41" s="4"/>
      <c r="O41" s="121"/>
      <c r="P41" s="116"/>
    </row>
    <row r="42" spans="1:16" x14ac:dyDescent="0.25">
      <c r="A42" s="122" t="s">
        <v>2967</v>
      </c>
      <c r="B42" s="116" t="s">
        <v>2968</v>
      </c>
      <c r="C42" s="116" t="s">
        <v>2065</v>
      </c>
      <c r="D42" s="87" t="s">
        <v>27</v>
      </c>
      <c r="E42" s="87" t="s">
        <v>1399</v>
      </c>
      <c r="F42" s="7" t="str">
        <f t="shared" ref="F42" si="52">IF(AND(D42="Amina",OR(E42="Manual",E42="Assisted Manual")),A42&amp;"_AZ",IF(AND(D42="Amina",OR(E42="De-Novo Merge",E42="Assisted Merge")),A42&amp;"_SA_AZ",IF(AND(D42="Mashtura",OR(E42="Manual",E42="Assisted Manual")),A42&amp;"_MH",IF(AND(D42="Mashtura",OR(E42="De-Novo Merge",E42="Assisted Merge")),A42&amp;"_SA_MH",IF(AND(D42="Perry",OR(E42="Manual",E42="Assisted Manual")),A42&amp;"_PB",IF(AND(D42="Perry",OR(E42="De-Novo Merge",E42="Assisted Merge")),A42&amp;"_SA_PB",IF(AND(D42="Gina",OR(E42="Manual",E42="Assisted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Merge")),A42&amp;"_SA_MW",IF(AND(D42="Reem",OR(E42="Manual",E42="Assisted Manual")),A42&amp;"_RA",IF(AND(D42="Reem",OR(E42="De-Novo Merge",E42="Assisted Merge")),A42&amp;"_SA_RA",""))))))))))))))))))</f>
        <v>2017-09-25_G-022_SA_GB</v>
      </c>
      <c r="G42" s="89">
        <v>43059</v>
      </c>
      <c r="H42" s="89">
        <v>43061</v>
      </c>
      <c r="I42" s="68" t="s">
        <v>2943</v>
      </c>
      <c r="J42" s="118">
        <v>43083</v>
      </c>
      <c r="K42" s="87" t="str">
        <f>IF(AND(NOT(OR(G42="",G42="Ø")),H42=""),"In Progress",IF(AND(NOT(OR(H42="Ø",H42="")),NOT(OR(G42="Ø",G42=""))),"Completed",IF(AND(NOT(A42=""),NOT(OR(D42="",D42="???")),G42=""),"Waiting",IF(D42="???","Waiting",""))))</f>
        <v>Completed</v>
      </c>
      <c r="L42" s="116" t="str">
        <f t="shared" ref="L42" si="53">IF(AND(NOT(OR(H42="Ø",H42="")),J42="Split"),"In Progress",IF(AND(NOT(OR(H42="Ø",H42="")),J42="Needs to be Split"),"Waiting",IF(AND(K42="Review",K43="Review"),"Review",IF(OR(AND(K42="Review",K43="Incomplete"),AND(K42="Incomplete",K43="Review")),"Review",IF(OR(AND(K42="Untraceable",K43="Review"),AND(K42="Review",K43="Untraceable")),"Review",IF(OR(AND(K42="Review",K43="Completed"),AND(K42="Completed",K43="Review")),"Review",IF(OR(AND(K42="Other",K43="Review"),AND(K42="Review",K43="Other")),"Review",IF(OR(AND(K42="Other",K43="Incomplete"),AND(K42="Incomplete",K43="Other")),"Review",IF(OR(AND(K42="Other",K43="Untraceable"),AND(K42="Untraceable",K43="Other")),"Review",IF(OR(AND(K42="Other",K43="Completed"),AND(K42="Completed",K43="Other")),"Review",IF(AND(K42="Waiting",K43="Waiting"),"Waiting",IF(OR(AND(K42="Review",K43="Waiting"),AND(K42="Waiting",K43="Review")),"Waiting",IF(OR(AND(K42="Other",K43="Waiting"),AND(K42="Waiting",K43="Other")),"Waiting",IF(OR(AND(K42="Incomplete",K43="Waiting"),AND(K42="Waiting",K43="Incomplete")),"Waiting",IF(OR(AND(K42="Completed",K43="Waiting"),AND(K42="Waiting",K43="Completed")),"Waiting",IF(OR(K42="In Progress",K43="In Progress"),"In Progress",IF(OR(AND(K42="Completed",K43="Untraceable"),AND(K42="Untraceable",K43="Completed")),"Review",IF(OR(AND(K42="Completed",K43="Incomplete"),AND(K42="Incomplete",K43="Completed")),"Review",IF(OR(AND(K42="Incomplete",K43="Untraceable"),AND(K42="Untraceable",K43="Incomplete")),"Untraceable",IF(AND(NOT(OR(H42="Ø",H42="")),NOT(OR(H43="Ø",H43="")),J42=""),"In Progress",IF(AND(K42="Untraceable",K43="Untraceable"),"Untraceable",IF(AND(NOT(OR(H42="Ø",H42="")),NOT(OR(H43="Ø",H43="")),NOT(OR(J42="Ø",J42="",J42="Split",J42="Needs to be Split"))),"Completed",IF(AND(K42="Incomplete",K43="Incomplete"),"Incomplete",IF(AND(K42="Other",K43="Other"),"Review",IF(AND(K42="Untraceable",K43=""),"Untraceable","")))))))))))))))))))))))))</f>
        <v>Completed</v>
      </c>
      <c r="M42" s="116" t="s">
        <v>0</v>
      </c>
      <c r="N42" s="6"/>
      <c r="O42" s="121" t="s">
        <v>25</v>
      </c>
      <c r="P42" s="116" t="s">
        <v>2969</v>
      </c>
    </row>
    <row r="43" spans="1:16" x14ac:dyDescent="0.25">
      <c r="A43" s="116"/>
      <c r="B43" s="116"/>
      <c r="C43" s="116"/>
      <c r="D43" s="87" t="s">
        <v>187</v>
      </c>
      <c r="E43" s="87" t="s">
        <v>1512</v>
      </c>
      <c r="F43" s="7" t="str">
        <f t="shared" ref="F43" si="54">IF(AND(D43="Amina",OR(E43="Manual",E43="Assisted Manual")),A42&amp;"_AZ",IF(AND(D43="Amina",OR(E43="De-Novo Merge",E43="Assisted Merge")),A42&amp;"_SA_AZ",IF(AND(D43="Mashtura",OR(E43="Manual",E43="Assisted Manual")),A42&amp;"_MH",IF(AND(D43="Mashtura",OR(E43="De-Novo Merge",E43="Assisted Merge")),A42&amp;"_SA_MH",IF(AND(D43="Perry",OR(E43="Manual",E43="Assisted Manual")),A42&amp;"_PB",IF(AND(D43="Perry",OR(E43="De-Novo Merge",E43="Assisted Merge")),A42&amp;"_SA_PB",IF(AND(D43="Gina",OR(E43="Manual",E43="Assisted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Merge")),A42&amp;"_SA_MW",IF(AND(D43="Reem",OR(E43="Manual",E43="Assisted Manual")),A42&amp;"_RA",IF(AND(D43="Reem",OR(E43="De-Novo Merge",E43="Assisted Merge")),A42&amp;"_SA_RA",""))))))))))))))))))</f>
        <v>2017-09-25_G-022_MW</v>
      </c>
      <c r="G43" s="89">
        <v>43061</v>
      </c>
      <c r="H43" s="89">
        <v>43067</v>
      </c>
      <c r="I43" s="68" t="s">
        <v>2637</v>
      </c>
      <c r="J43" s="116"/>
      <c r="K43" s="87" t="str">
        <f>IF(AND(NOT(OR(G43="",G43="Ø")),H43=""),"In Progress",IF(AND(NOT(OR(H43="Ø",H43="")),NOT(OR(G43="Ø",G43=""))),"Completed",IF(AND(NOT(A42=""),NOT(OR(D43="",D43="???")),G43=""),"Waiting",IF(D43="???","Waiting",""))))</f>
        <v>Completed</v>
      </c>
      <c r="L43" s="116"/>
      <c r="M43" s="116"/>
      <c r="N43" s="4"/>
      <c r="O43" s="121"/>
      <c r="P43" s="116"/>
    </row>
    <row r="44" spans="1:16" x14ac:dyDescent="0.25">
      <c r="A44" s="122" t="s">
        <v>2970</v>
      </c>
      <c r="B44" s="116" t="s">
        <v>2971</v>
      </c>
      <c r="C44" s="116"/>
      <c r="D44" s="87" t="s">
        <v>161</v>
      </c>
      <c r="E44" s="87" t="s">
        <v>1399</v>
      </c>
      <c r="F44" s="7" t="str">
        <f t="shared" ref="F44" si="55">IF(AND(D44="Amina",OR(E44="Manual",E44="Assisted Manual")),A44&amp;"_AZ",IF(AND(D44="Amina",OR(E44="De-Novo Merge",E44="Assisted Merge")),A44&amp;"_SA_AZ",IF(AND(D44="Mashtura",OR(E44="Manual",E44="Assisted Manual")),A44&amp;"_MH",IF(AND(D44="Mashtura",OR(E44="De-Novo Merge",E44="Assisted Merge")),A44&amp;"_SA_MH",IF(AND(D44="Perry",OR(E44="Manual",E44="Assisted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Merge")),A44&amp;"_SA_MW",IF(AND(D44="Reem",OR(E44="Manual",E44="Assisted Manual")),A44&amp;"_RA",IF(AND(D44="Reem",OR(E44="De-Novo Merge",E44="Assisted Merge")),A44&amp;"_SA_RA",""))))))))))))))))))</f>
        <v>2017-09-25_G-023_SA_BD</v>
      </c>
      <c r="G44" s="89">
        <v>43059</v>
      </c>
      <c r="H44" s="89">
        <v>41964</v>
      </c>
      <c r="I44" s="68" t="s">
        <v>2972</v>
      </c>
      <c r="J44" s="118">
        <v>43108</v>
      </c>
      <c r="K44" s="87" t="str">
        <f>IF(AND(NOT(OR(G44="",G44="Ø")),H44=""),"In Progress",IF(AND(NOT(OR(H44="Ø",H44="")),NOT(OR(G44="Ø",G44=""))),"Completed",IF(AND(NOT(A44=""),NOT(OR(D44="",D44="???")),G44=""),"Waiting",IF(D44="???","Waiting",""))))</f>
        <v>Completed</v>
      </c>
      <c r="L44" s="116" t="s">
        <v>0</v>
      </c>
      <c r="M44" s="116" t="s">
        <v>0</v>
      </c>
      <c r="N44" s="4"/>
      <c r="O44" s="121" t="s">
        <v>25</v>
      </c>
      <c r="P44" s="116" t="s">
        <v>2973</v>
      </c>
    </row>
    <row r="45" spans="1:16" x14ac:dyDescent="0.25">
      <c r="A45" s="116"/>
      <c r="B45" s="116"/>
      <c r="C45" s="116"/>
      <c r="D45" s="87" t="s">
        <v>187</v>
      </c>
      <c r="E45" s="87" t="s">
        <v>1512</v>
      </c>
      <c r="F45" s="7" t="str">
        <f t="shared" ref="F45" si="56">IF(AND(D45="Amina",OR(E45="Manual",E45="Assisted Manual")),A44&amp;"_AZ",IF(AND(D45="Amina",OR(E45="De-Novo Merge",E45="Assisted Merge")),A44&amp;"_SA_AZ",IF(AND(D45="Mashtura",OR(E45="Manual",E45="Assisted Manual")),A44&amp;"_MH",IF(AND(D45="Mashtura",OR(E45="De-Novo Merge",E45="Assisted Merge")),A44&amp;"_SA_MH",IF(AND(D45="Perry",OR(E45="Manual",E45="Assisted Manual")),A44&amp;"_PB",IF(AND(D45="Perry",OR(E45="De-Novo Merge",E45="Assisted Merge")),A44&amp;"_SA_PB",IF(AND(D45="Gina",OR(E45="Manual",E45="Assisted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Merge")),A44&amp;"_SA_MW",IF(AND(D45="Reem",OR(E45="Manual",E45="Assisted Manual")),A44&amp;"_RA",IF(AND(D45="Reem",OR(E45="De-Novo Merge",E45="Assisted Merge")),A44&amp;"_SA_RA",""))))))))))))))))))</f>
        <v>2017-09-25_G-023_MW</v>
      </c>
      <c r="G45" s="89">
        <v>43060</v>
      </c>
      <c r="H45" s="89">
        <v>43061</v>
      </c>
      <c r="I45" s="68" t="s">
        <v>2943</v>
      </c>
      <c r="J45" s="116"/>
      <c r="K45" s="87" t="str">
        <f>IF(AND(NOT(OR(G45="",G45="Ø")),H45=""),"In Progress",IF(AND(NOT(OR(H45="Ø",H45="")),NOT(OR(G45="Ø",G45=""))),"Completed",IF(AND(NOT(A44=""),NOT(OR(D45="",D45="???")),G45=""),"Waiting",IF(D45="???","Waiting",""))))</f>
        <v>Completed</v>
      </c>
      <c r="L45" s="116"/>
      <c r="M45" s="116"/>
      <c r="N45" s="4"/>
      <c r="O45" s="121"/>
      <c r="P45" s="116"/>
    </row>
    <row r="46" spans="1:16" x14ac:dyDescent="0.25">
      <c r="A46" s="122" t="s">
        <v>2974</v>
      </c>
      <c r="B46" s="117" t="s">
        <v>2975</v>
      </c>
      <c r="C46" s="117" t="s">
        <v>2065</v>
      </c>
      <c r="D46" s="87" t="s">
        <v>27</v>
      </c>
      <c r="E46" s="87" t="s">
        <v>1399</v>
      </c>
      <c r="F46" s="7" t="str">
        <f>IF(AND(D46="Amina",OR(E46="Manual",E46="Assisted Manual")),A46&amp;"_AZ",IF(AND(D46="Amina",OR(E46="De-Novo Merge",E46="Assisted Merge")),A46&amp;"_SA_AZ",IF(AND(D46="Mashtura",OR(E46="Manual",E46="Assisted Manual")),A46&amp;"_MH",IF(AND(D46="Mashtura",OR(E46="De-Novo Merge",E46="Assisted Merge")),A46&amp;"_SA_MH",IF(AND(D46="Perry",OR(E46="Manual",E46="Assisted Manual")),A46&amp;"_PB",IF(AND(D46="Perry",OR(E46="De-Novo Merge",E46="Assisted Merge")),A46&amp;"_SA_PB",IF(AND(D46="Gina",OR(E46="Manual",E46="Assisted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Merge")),A46&amp;"_SA_MW",IF(AND(D46="Reem",OR(E46="Manual",E46="Assisted Manual")),A46&amp;"_RA",IF(AND(D46="Reem",OR(E46="De-Novo Merge",E46="Assisted Merge")),A46&amp;"_SA_RA",""))))))))))))))))))</f>
        <v>2017-09-25_G-024_SA_GB</v>
      </c>
      <c r="G46" s="89">
        <v>43061</v>
      </c>
      <c r="H46" s="89">
        <v>43067</v>
      </c>
      <c r="I46" s="69" t="s">
        <v>2976</v>
      </c>
      <c r="J46" s="118">
        <v>43083</v>
      </c>
      <c r="K46" s="87" t="str">
        <f>IF(AND(NOT(OR(G46="",G46="Ø")),H46=""),"In Progress",IF(AND(NOT(OR(H46="Ø",H46="")),NOT(OR(G46="Ø",G46=""))),"Completed",IF(AND(NOT(A46=""),NOT(OR(D46="",D46="???")),G46=""),"Waiting",IF(D46="???","Waiting",""))))</f>
        <v>Completed</v>
      </c>
      <c r="L46" s="116" t="str">
        <f t="shared" ref="L46" si="57">IF(AND(NOT(OR(H46="Ø",H46="")),J46="Split"),"In Progress",IF(AND(NOT(OR(H46="Ø",H46="")),J46="Needs to be Split"),"Waiting",IF(AND(K46="Review",K47="Review"),"Review",IF(OR(AND(K46="Review",K47="Incomplete"),AND(K46="Incomplete",K47="Review")),"Review",IF(OR(AND(K46="Untraceable",K47="Review"),AND(K46="Review",K47="Untraceable")),"Review",IF(OR(AND(K46="Review",K47="Completed"),AND(K46="Completed",K47="Review")),"Review",IF(OR(AND(K46="Other",K47="Review"),AND(K46="Review",K47="Other")),"Review",IF(OR(AND(K46="Other",K47="Incomplete"),AND(K46="Incomplete",K47="Other")),"Review",IF(OR(AND(K46="Other",K47="Untraceable"),AND(K46="Untraceable",K47="Other")),"Review",IF(OR(AND(K46="Other",K47="Completed"),AND(K46="Completed",K47="Other")),"Review",IF(AND(K46="Waiting",K47="Waiting"),"Waiting",IF(OR(AND(K46="Review",K47="Waiting"),AND(K46="Waiting",K47="Review")),"Waiting",IF(OR(AND(K46="Other",K47="Waiting"),AND(K46="Waiting",K47="Other")),"Waiting",IF(OR(AND(K46="Incomplete",K47="Waiting"),AND(K46="Waiting",K47="Incomplete")),"Waiting",IF(OR(AND(K46="Completed",K47="Waiting"),AND(K46="Waiting",K47="Completed")),"Waiting",IF(OR(K46="In Progress",K47="In Progress"),"In Progress",IF(OR(AND(K46="Completed",K47="Untraceable"),AND(K46="Untraceable",K47="Completed")),"Review",IF(OR(AND(K46="Completed",K47="Incomplete"),AND(K46="Incomplete",K47="Completed")),"Review",IF(OR(AND(K46="Incomplete",K47="Untraceable"),AND(K46="Untraceable",K47="Incomplete")),"Untraceable",IF(AND(NOT(OR(H46="Ø",H46="")),NOT(OR(H47="Ø",H47="")),J46=""),"In Progress",IF(AND(K46="Untraceable",K47="Untraceable"),"Untraceable",IF(AND(NOT(OR(H46="Ø",H46="")),NOT(OR(H47="Ø",H47="")),NOT(OR(J46="Ø",J46="",J46="Split",J46="Needs to be Split"))),"Completed",IF(AND(K46="Incomplete",K47="Incomplete"),"Incomplete",IF(AND(K46="Other",K47="Other"),"Review",IF(AND(K46="Untraceable",K47=""),"Untraceable","")))))))))))))))))))))))))</f>
        <v>Completed</v>
      </c>
      <c r="M46" s="116" t="s">
        <v>0</v>
      </c>
      <c r="N46" s="6" t="s">
        <v>2977</v>
      </c>
      <c r="O46" s="121" t="s">
        <v>25</v>
      </c>
      <c r="P46" s="116" t="s">
        <v>2978</v>
      </c>
    </row>
    <row r="47" spans="1:16" x14ac:dyDescent="0.25">
      <c r="A47" s="116"/>
      <c r="B47" s="116"/>
      <c r="C47" s="116"/>
      <c r="D47" s="87" t="s">
        <v>32</v>
      </c>
      <c r="E47" s="87" t="s">
        <v>1512</v>
      </c>
      <c r="F47" s="7" t="str">
        <f>IF(AND(D47="Amina",OR(E47="Manual",E47="Assisted Manual")),A46&amp;"_AZ",IF(AND(D47="Amina",OR(E47="De-Novo Merge",E47="Assisted Merge")),A46&amp;"_SA_AZ",IF(AND(D47="Mashtura",OR(E47="Manual",E47="Assisted Manual")),A46&amp;"_MH",IF(AND(D47="Mashtura",OR(E47="De-Novo Merge",E47="Assisted Merge")),A46&amp;"_SA_MH",IF(AND(D47="Perry",OR(E47="Manual",E47="Assisted Manual")),A46&amp;"_PB",IF(AND(D47="Perry",OR(E47="De-Novo Merge",E47="Assisted Merge")),A46&amp;"_SA_PB",IF(AND(D47="Gina",OR(E47="Manual",E47="Assisted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Merge")),A46&amp;"_SA_MW",IF(AND(D47="Reem",OR(E47="Manual",E47="Assisted Manual")),A46&amp;"_RA",IF(AND(D47="Reem",OR(E47="De-Novo Merge",E47="Assisted Merge")),A46&amp;"_SA_RA",""))))))))))))))))))</f>
        <v>2017-09-25_G-024_AZ</v>
      </c>
      <c r="G47" s="89">
        <v>43074</v>
      </c>
      <c r="H47" s="89">
        <v>43075</v>
      </c>
      <c r="I47" s="68" t="s">
        <v>2778</v>
      </c>
      <c r="J47" s="116"/>
      <c r="K47" s="87" t="str">
        <f>IF(AND(NOT(OR(G47="",G47="Ø")),H47=""),"In Progress",IF(AND(NOT(OR(H47="Ø",H47="")),NOT(OR(G47="Ø",G47=""))),"Completed",IF(AND(NOT(A46=""),NOT(OR(D47="",D47="???")),G47=""),"Waiting",IF(D47="???","Waiting",""))))</f>
        <v>Completed</v>
      </c>
      <c r="L47" s="116"/>
      <c r="M47" s="116"/>
      <c r="N47" s="4"/>
      <c r="O47" s="121"/>
      <c r="P47" s="116"/>
    </row>
    <row r="48" spans="1:16" x14ac:dyDescent="0.25">
      <c r="A48" s="122" t="s">
        <v>2979</v>
      </c>
      <c r="B48" s="116" t="s">
        <v>2980</v>
      </c>
      <c r="C48" s="116" t="s">
        <v>2065</v>
      </c>
      <c r="D48" s="87" t="s">
        <v>161</v>
      </c>
      <c r="E48" s="87" t="s">
        <v>1399</v>
      </c>
      <c r="F48" s="7" t="str">
        <f>IF(AND(D48="Amina",OR(E48="Manual",E48="Assisted Manual")),A48&amp;"_AZ",IF(AND(D48="Amina",OR(E48="De-Novo Merge",E48="Assisted Merge")),A48&amp;"_SA_AZ",IF(AND(D48="Mashtura",OR(E48="Manual",E48="Assisted Manual")),A48&amp;"_MH",IF(AND(D48="Mashtura",OR(E48="De-Novo Merge",E48="Assisted Merge")),A48&amp;"_SA_MH",IF(AND(D48="Perry",OR(E48="Manual",E48="Assisted Manual")),A48&amp;"_PB",IF(AND(D48="Perry",OR(E48="De-Novo Merge",E48="Assisted Merge")),A48&amp;"_SA_PB",IF(AND(D48="Gina",OR(E48="Manual",E48="Assisted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Merge")),A48&amp;"_SA_MW",IF(AND(D48="Reem",OR(E48="Manual",E48="Assisted Manual")),A48&amp;"_RA",IF(AND(D48="Reem",OR(E48="De-Novo Merge",E48="Assisted Merge")),A48&amp;"_SA_RA",""))))))))))))))))))</f>
        <v>2017-09-25_G-025_SA_BD</v>
      </c>
      <c r="G48" s="89">
        <v>43061</v>
      </c>
      <c r="H48" s="89">
        <v>43074</v>
      </c>
      <c r="I48" s="68" t="s">
        <v>2758</v>
      </c>
      <c r="J48" s="118">
        <v>43109</v>
      </c>
      <c r="K48" s="87" t="str">
        <f>IF(AND(NOT(OR(G48="",G48="Ø")),H48=""),"In Progress",IF(AND(NOT(OR(H48="Ø",H48="")),NOT(OR(G48="Ø",G48=""))),"Completed",IF(AND(NOT(A48=""),NOT(OR(D48="",D48="???")),G48=""),"Waiting",IF(D48="???","Waiting",""))))</f>
        <v>Completed</v>
      </c>
      <c r="L48" s="116" t="str">
        <f t="shared" ref="L48" si="58">IF(AND(NOT(OR(H48="Ø",H48="")),J48="Split"),"In Progress",IF(AND(NOT(OR(H48="Ø",H48="")),J48="Needs to be Split"),"Waiting",IF(AND(K48="Review",K49="Review"),"Review",IF(OR(AND(K48="Review",K49="Incomplete"),AND(K48="Incomplete",K49="Review")),"Review",IF(OR(AND(K48="Untraceable",K49="Review"),AND(K48="Review",K49="Untraceable")),"Review",IF(OR(AND(K48="Review",K49="Completed"),AND(K48="Completed",K49="Review")),"Review",IF(OR(AND(K48="Other",K49="Review"),AND(K48="Review",K49="Other")),"Review",IF(OR(AND(K48="Other",K49="Incomplete"),AND(K48="Incomplete",K49="Other")),"Review",IF(OR(AND(K48="Other",K49="Untraceable"),AND(K48="Untraceable",K49="Other")),"Review",IF(OR(AND(K48="Other",K49="Completed"),AND(K48="Completed",K49="Other")),"Review",IF(AND(K48="Waiting",K49="Waiting"),"Waiting",IF(OR(AND(K48="Review",K49="Waiting"),AND(K48="Waiting",K49="Review")),"Waiting",IF(OR(AND(K48="Other",K49="Waiting"),AND(K48="Waiting",K49="Other")),"Waiting",IF(OR(AND(K48="Incomplete",K49="Waiting"),AND(K48="Waiting",K49="Incomplete")),"Waiting",IF(OR(AND(K48="Completed",K49="Waiting"),AND(K48="Waiting",K49="Completed")),"Waiting",IF(OR(K48="In Progress",K49="In Progress"),"In Progress",IF(OR(AND(K48="Completed",K49="Untraceable"),AND(K48="Untraceable",K49="Completed")),"Review",IF(OR(AND(K48="Completed",K49="Incomplete"),AND(K48="Incomplete",K49="Completed")),"Review",IF(OR(AND(K48="Incomplete",K49="Untraceable"),AND(K48="Untraceable",K49="Incomplete")),"Untraceable",IF(AND(NOT(OR(H48="Ø",H48="")),NOT(OR(H49="Ø",H49="")),J48=""),"In Progress",IF(AND(K48="Untraceable",K49="Untraceable"),"Untraceable",IF(AND(NOT(OR(H48="Ø",H48="")),NOT(OR(H49="Ø",H49="")),NOT(OR(J48="Ø",J48="",J48="Split",J48="Needs to be Split"))),"Completed",IF(AND(K48="Incomplete",K49="Incomplete"),"Incomplete",IF(AND(K48="Other",K49="Other"),"Review",IF(AND(K48="Untraceable",K49=""),"Untraceable","")))))))))))))))))))))))))</f>
        <v>Completed</v>
      </c>
      <c r="M48" s="116" t="s">
        <v>0</v>
      </c>
      <c r="N48" s="4"/>
      <c r="O48" s="121" t="s">
        <v>25</v>
      </c>
      <c r="P48" s="116" t="s">
        <v>2981</v>
      </c>
    </row>
    <row r="49" spans="1:16" x14ac:dyDescent="0.25">
      <c r="A49" s="116"/>
      <c r="B49" s="116"/>
      <c r="C49" s="116"/>
      <c r="D49" s="87" t="s">
        <v>32</v>
      </c>
      <c r="E49" s="87" t="s">
        <v>1512</v>
      </c>
      <c r="F49" s="7" t="s">
        <v>2982</v>
      </c>
      <c r="G49" s="89">
        <v>43082</v>
      </c>
      <c r="H49" s="89">
        <v>43089</v>
      </c>
      <c r="I49" s="68" t="s">
        <v>1532</v>
      </c>
      <c r="J49" s="116"/>
      <c r="K49" s="87" t="str">
        <f>IF(AND(NOT(OR(G49="",G49="Ø")),H49=""),"In Progress",IF(AND(NOT(OR(H49="Ø",H49="")),NOT(OR(G49="Ø",G49=""))),"Completed",IF(AND(NOT(A48=""),NOT(OR(D49="",D49="???")),G49=""),"Waiting",IF(D49="???","Waiting",""))))</f>
        <v>Completed</v>
      </c>
      <c r="L49" s="116"/>
      <c r="M49" s="116"/>
      <c r="N49" s="8"/>
      <c r="O49" s="121"/>
      <c r="P49" s="116"/>
    </row>
    <row r="50" spans="1:16" x14ac:dyDescent="0.25">
      <c r="A50" s="122" t="s">
        <v>2983</v>
      </c>
      <c r="B50" s="117" t="s">
        <v>2984</v>
      </c>
      <c r="C50" s="116" t="s">
        <v>2065</v>
      </c>
      <c r="D50" s="87" t="s">
        <v>161</v>
      </c>
      <c r="E50" s="87" t="s">
        <v>1399</v>
      </c>
      <c r="F50" s="7" t="str">
        <f>IF(AND(D50="Amina",OR(E50="Manual",E50="Assisted Manual")),A50&amp;"_AZ",IF(AND(D50="Amina",OR(E50="De-Novo Merge",E50="Assisted Merge")),A50&amp;"_SA_AZ",IF(AND(D50="Mashtura",OR(E50="Manual",E50="Assisted Manual")),A50&amp;"_MH",IF(AND(D50="Mashtura",OR(E50="De-Novo Merge",E50="Assisted Merge")),A50&amp;"_SA_MH",IF(AND(D50="Perry",OR(E50="Manual",E50="Assisted Manual")),A50&amp;"_PB",IF(AND(D50="Perry",OR(E50="De-Novo Merge",E50="Assisted Merge")),A50&amp;"_SA_PB",IF(AND(D50="Gina",OR(E50="Manual",E50="Assisted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Merge")),A50&amp;"_SA_MW",IF(AND(D50="Reem",OR(E50="Manual",E50="Assisted Manual")),A50&amp;"_RA",IF(AND(D50="Reem",OR(E50="De-Novo Merge",E50="Assisted Merge")),A50&amp;"_SA_RA",""))))))))))))))))))</f>
        <v>2017-09-25_G-026_SA_BD</v>
      </c>
      <c r="G50" s="89">
        <v>43060</v>
      </c>
      <c r="H50" s="89">
        <v>43061</v>
      </c>
      <c r="I50" s="68" t="s">
        <v>2985</v>
      </c>
      <c r="J50" s="118">
        <v>43077</v>
      </c>
      <c r="K50" s="87" t="str">
        <f>IF(AND(NOT(OR(G50="",G50="Ø")),H50=""),"In Progress",IF(AND(NOT(OR(H50="Ø",H50="")),NOT(OR(G50="Ø",G50=""))),"Completed",IF(AND(NOT(A50=""),NOT(OR(D50="",D50="???")),G50=""),"Waiting",IF(D50="???","Waiting",""))))</f>
        <v>Completed</v>
      </c>
      <c r="L50" s="116" t="str">
        <f t="shared" ref="L50:L52" si="59">IF(AND(NOT(OR(H50="Ø",H50="")),J50="Split"),"In Progress",IF(AND(NOT(OR(H50="Ø",H50="")),J50="Needs to be Split"),"Waiting",IF(AND(K50="Review",K51="Review"),"Review",IF(OR(AND(K50="Review",K51="Incomplete"),AND(K50="Incomplete",K51="Review")),"Review",IF(OR(AND(K50="Untraceable",K51="Review"),AND(K50="Review",K51="Untraceable")),"Review",IF(OR(AND(K50="Review",K51="Completed"),AND(K50="Completed",K51="Review")),"Review",IF(OR(AND(K50="Other",K51="Review"),AND(K50="Review",K51="Other")),"Review",IF(OR(AND(K50="Other",K51="Incomplete"),AND(K50="Incomplete",K51="Other")),"Review",IF(OR(AND(K50="Other",K51="Untraceable"),AND(K50="Untraceable",K51="Other")),"Review",IF(OR(AND(K50="Other",K51="Completed"),AND(K50="Completed",K51="Other")),"Review",IF(AND(K50="Waiting",K51="Waiting"),"Waiting",IF(OR(AND(K50="Review",K51="Waiting"),AND(K50="Waiting",K51="Review")),"Waiting",IF(OR(AND(K50="Other",K51="Waiting"),AND(K50="Waiting",K51="Other")),"Waiting",IF(OR(AND(K50="Incomplete",K51="Waiting"),AND(K50="Waiting",K51="Incomplete")),"Waiting",IF(OR(AND(K50="Completed",K51="Waiting"),AND(K50="Waiting",K51="Completed")),"Waiting",IF(OR(K50="In Progress",K51="In Progress"),"In Progress",IF(OR(AND(K50="Completed",K51="Untraceable"),AND(K50="Untraceable",K51="Completed")),"Review",IF(OR(AND(K50="Completed",K51="Incomplete"),AND(K50="Incomplete",K51="Completed")),"Review",IF(OR(AND(K50="Incomplete",K51="Untraceable"),AND(K50="Untraceable",K51="Incomplete")),"Untraceable",IF(AND(NOT(OR(H50="Ø",H50="")),NOT(OR(H51="Ø",H51="")),J50=""),"In Progress",IF(AND(K50="Untraceable",K51="Untraceable"),"Untraceable",IF(AND(NOT(OR(H50="Ø",H50="")),NOT(OR(H51="Ø",H51="")),NOT(OR(J50="Ø",J50="",J50="Split",J50="Needs to be Split"))),"Completed",IF(AND(K50="Incomplete",K51="Incomplete"),"Incomplete",IF(AND(K50="Other",K51="Other"),"Review",IF(AND(K50="Untraceable",K51=""),"Untraceable","")))))))))))))))))))))))))</f>
        <v>Completed</v>
      </c>
      <c r="M50" s="116" t="s">
        <v>0</v>
      </c>
      <c r="N50" s="4" t="s">
        <v>2986</v>
      </c>
      <c r="O50" s="121" t="s">
        <v>25</v>
      </c>
      <c r="P50" s="116" t="s">
        <v>2987</v>
      </c>
    </row>
    <row r="51" spans="1:16" x14ac:dyDescent="0.25">
      <c r="A51" s="116"/>
      <c r="B51" s="116"/>
      <c r="C51" s="116"/>
      <c r="D51" s="87" t="s">
        <v>23</v>
      </c>
      <c r="E51" s="87" t="s">
        <v>1512</v>
      </c>
      <c r="F51" s="7" t="str">
        <f>IF(AND(D51="Amina",OR(E51="Manual",E51="Assisted Manual")),A50&amp;"_AZ",IF(AND(D51="Amina",OR(E51="De-Novo Merge",E51="Assisted Merge")),A50&amp;"_SA_AZ",IF(AND(D51="Mashtura",OR(E51="Manual",E51="Assisted Manual")),A50&amp;"_MH",IF(AND(D51="Mashtura",OR(E51="De-Novo Merge",E51="Assisted Merge")),A50&amp;"_SA_MH",IF(AND(D51="Perry",OR(E51="Manual",E51="Assisted Manual")),A50&amp;"_PB",IF(AND(D51="Perry",OR(E51="De-Novo Merge",E51="Assisted Merge")),A50&amp;"_SA_PB",IF(AND(D51="Gina",OR(E51="Manual",E51="Assisted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Merge")),A50&amp;"_SA_MW",IF(AND(D51="Reem",OR(E51="Manual",E51="Assisted Manual")),A50&amp;"_RA",IF(AND(D51="Reem",OR(E51="De-Novo Merge",E51="Assisted Merge")),A50&amp;"_SA_RA",""))))))))))))))))))</f>
        <v>2017-09-25_G-026_CA</v>
      </c>
      <c r="G51" s="89">
        <v>43061</v>
      </c>
      <c r="H51" s="89">
        <v>43068</v>
      </c>
      <c r="I51" s="68" t="s">
        <v>2988</v>
      </c>
      <c r="J51" s="116"/>
      <c r="K51" s="87" t="str">
        <f>IF(AND(NOT(OR(G51="",G51="Ø")),H51=""),"In Progress",IF(AND(NOT(OR(H51="Ø",H51="")),NOT(OR(G51="Ø",G51=""))),"Completed",IF(AND(NOT(A50=""),NOT(OR(D51="",D51="???")),G51=""),"Waiting",IF(D51="???","Waiting",""))))</f>
        <v>Completed</v>
      </c>
      <c r="L51" s="116"/>
      <c r="M51" s="116"/>
      <c r="N51" s="4"/>
      <c r="O51" s="121"/>
      <c r="P51" s="116"/>
    </row>
    <row r="52" spans="1:16" x14ac:dyDescent="0.25">
      <c r="A52" s="122" t="s">
        <v>2989</v>
      </c>
      <c r="B52" s="117" t="s">
        <v>2990</v>
      </c>
      <c r="C52" s="117" t="s">
        <v>2065</v>
      </c>
      <c r="D52" s="87" t="s">
        <v>2404</v>
      </c>
      <c r="E52" s="87" t="s">
        <v>1399</v>
      </c>
      <c r="F52" s="7" t="str">
        <f>IF(AND(D52="Amina",OR(E52="Manual",E52="Assisted Manual")),A52&amp;"_AZ",IF(AND(D52="Amina",OR(E52="De-Novo Merge",E52="Assisted Merge")),A52&amp;"_SA_AZ",IF(AND(D52="Mashtura",OR(E52="Manual",E52="Assisted Manual")),A52&amp;"_MH",IF(AND(D52="Mashtura",OR(E52="De-Novo Merge",E52="Assisted Merge")),A52&amp;"_SA_MH",IF(AND(D52="Perry",OR(E52="Manual",E52="Assisted Manual")),A52&amp;"_PB",IF(AND(D52="Perry",OR(E52="De-Novo Merge",E52="Assisted Merge")),A52&amp;"_SA_PB",IF(AND(D52="Gina",OR(E52="Manual",E52="Assisted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Merge")),A52&amp;"_SA_MW",IF(AND(D52="Reem",OR(E52="Manual",E52="Assisted Manual")),A52&amp;"_RA",IF(AND(D52="Reem",OR(E52="De-Novo Merge",E52="Assisted Merge")),A52&amp;"_SA_RA",""))))))))))))))))))</f>
        <v>2017-09-25_G-027_SA_MH</v>
      </c>
      <c r="G52" s="89">
        <v>43060</v>
      </c>
      <c r="H52" s="89">
        <v>43061</v>
      </c>
      <c r="I52" s="68" t="s">
        <v>1532</v>
      </c>
      <c r="J52" s="118">
        <v>43075</v>
      </c>
      <c r="K52" s="87" t="str">
        <f>IF(AND(NOT(OR(G52="",G52="Ø")),H52=""),"In Progress",IF(AND(NOT(OR(H52="Ø",H52="")),NOT(OR(G52="Ø",G52=""))),"Completed",IF(AND(NOT(A52=""),NOT(OR(D52="",D52="???")),G52=""),"Waiting",IF(D52="???","Waiting",""))))</f>
        <v>Completed</v>
      </c>
      <c r="L52" s="116" t="str">
        <f t="shared" si="59"/>
        <v>Completed</v>
      </c>
      <c r="M52" s="116" t="s">
        <v>0</v>
      </c>
      <c r="O52" s="121" t="s">
        <v>25</v>
      </c>
      <c r="P52" s="116" t="s">
        <v>2991</v>
      </c>
    </row>
    <row r="53" spans="1:16" x14ac:dyDescent="0.25">
      <c r="A53" s="116"/>
      <c r="B53" s="116"/>
      <c r="C53" s="116"/>
      <c r="D53" s="87" t="s">
        <v>27</v>
      </c>
      <c r="E53" s="87" t="s">
        <v>1512</v>
      </c>
      <c r="F53" s="7" t="str">
        <f>IF(AND(D53="Amina",OR(E53="Manual",E53="Assisted Manual")),A52&amp;"_AZ",IF(AND(D53="Amina",OR(E53="De-Novo Merge",E53="Assisted Merge")),A52&amp;"_SA_AZ",IF(AND(D53="Mashtura",OR(E53="Manual",E53="Assisted Manual")),A52&amp;"_MH",IF(AND(D53="Mashtura",OR(E53="De-Novo Merge",E53="Assisted Merge")),A52&amp;"_SA_MH",IF(AND(D53="Perry",OR(E53="Manual",E53="Assisted Manual")),A52&amp;"_PB",IF(AND(D53="Perry",OR(E53="De-Novo Merge",E53="Assisted Merge")),A52&amp;"_SA_PB",IF(AND(D53="Gina",OR(E53="Manual",E53="Assisted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Merge")),A52&amp;"_SA_MW",IF(AND(D53="Reem",OR(E53="Manual",E53="Assisted Manual")),A52&amp;"_RA",IF(AND(D53="Reem",OR(E53="De-Novo Merge",E53="Assisted Merge")),A52&amp;"_SA_RA",""))))))))))))))))))</f>
        <v>2017-09-25_G-027_GB</v>
      </c>
      <c r="G53" s="89">
        <v>43073</v>
      </c>
      <c r="H53" s="89">
        <v>43073</v>
      </c>
      <c r="I53" s="68" t="s">
        <v>2916</v>
      </c>
      <c r="J53" s="116"/>
      <c r="K53" s="87" t="s">
        <v>0</v>
      </c>
      <c r="L53" s="116"/>
      <c r="M53" s="116"/>
      <c r="N53" s="4"/>
      <c r="O53" s="121"/>
      <c r="P53" s="116"/>
    </row>
    <row r="54" spans="1:16" x14ac:dyDescent="0.25">
      <c r="A54" s="122" t="s">
        <v>2992</v>
      </c>
      <c r="B54" s="117" t="s">
        <v>2993</v>
      </c>
      <c r="C54" s="116"/>
      <c r="D54" s="87" t="s">
        <v>113</v>
      </c>
      <c r="E54" s="87" t="s">
        <v>1399</v>
      </c>
      <c r="F54" s="7" t="str">
        <f>IF(AND(D54="Amina",OR(E54="Manual",E54="Assisted Manual")),A54&amp;"_AZ",IF(AND(D54="Amina",OR(E54="De-Novo Merge",E54="Assisted Merge")),A54&amp;"_SA_AZ",IF(AND(D54="Mashtura",OR(E54="Manual",E54="Assisted Manual")),A54&amp;"_MH",IF(AND(D54="Mashtura",OR(E54="De-Novo Merge",E54="Assisted Merge")),A54&amp;"_SA_MH",IF(AND(D54="Perry",OR(E54="Manual",E54="Assisted Manual")),A54&amp;"_PB",IF(AND(D54="Perry",OR(E54="De-Novo Merge",E54="Assisted Merge")),A54&amp;"_SA_PB",IF(AND(D54="Gina",OR(E54="Manual",E54="Assisted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Merge")),A54&amp;"_SA_MW",IF(AND(D54="Reem",OR(E54="Manual",E54="Assisted Manual")),A54&amp;"_RA",IF(AND(D54="Reem",OR(E54="De-Novo Merge",E54="Assisted Merge")),A54&amp;"_SA_RA",""))))))))))))))))))</f>
        <v>2017-09-25_G-028_SA_DR</v>
      </c>
      <c r="G54" s="89">
        <v>43060</v>
      </c>
      <c r="H54" s="89">
        <v>43061</v>
      </c>
      <c r="I54" s="68" t="s">
        <v>2637</v>
      </c>
      <c r="J54" s="118">
        <v>43080</v>
      </c>
      <c r="K54" s="87" t="str">
        <f>IF(AND(NOT(OR(G54="",G54="Ø")),H54=""),"In Progress",IF(AND(NOT(OR(H54="Ø",H54="")),NOT(OR(G54="Ø",G54=""))),"Completed",IF(AND(NOT(A54=""),NOT(OR(D54="",D54="???")),G54=""),"Waiting",IF(D54="???","Waiting",""))))</f>
        <v>Completed</v>
      </c>
      <c r="L54" s="116" t="str">
        <f t="shared" ref="L54" si="60">IF(AND(NOT(OR(H54="Ø",H54="")),J54="Split"),"In Progress",IF(AND(NOT(OR(H54="Ø",H54="")),J54="Needs to be Split"),"Waiting",IF(AND(K54="Review",K55="Review"),"Review",IF(OR(AND(K54="Review",K55="Incomplete"),AND(K54="Incomplete",K55="Review")),"Review",IF(OR(AND(K54="Untraceable",K55="Review"),AND(K54="Review",K55="Untraceable")),"Review",IF(OR(AND(K54="Review",K55="Completed"),AND(K54="Completed",K55="Review")),"Review",IF(OR(AND(K54="Other",K55="Review"),AND(K54="Review",K55="Other")),"Review",IF(OR(AND(K54="Other",K55="Incomplete"),AND(K54="Incomplete",K55="Other")),"Review",IF(OR(AND(K54="Other",K55="Untraceable"),AND(K54="Untraceable",K55="Other")),"Review",IF(OR(AND(K54="Other",K55="Completed"),AND(K54="Completed",K55="Other")),"Review",IF(AND(K54="Waiting",K55="Waiting"),"Waiting",IF(OR(AND(K54="Review",K55="Waiting"),AND(K54="Waiting",K55="Review")),"Waiting",IF(OR(AND(K54="Other",K55="Waiting"),AND(K54="Waiting",K55="Other")),"Waiting",IF(OR(AND(K54="Incomplete",K55="Waiting"),AND(K54="Waiting",K55="Incomplete")),"Waiting",IF(OR(AND(K54="Completed",K55="Waiting"),AND(K54="Waiting",K55="Completed")),"Waiting",IF(OR(K54="In Progress",K55="In Progress"),"In Progress",IF(OR(AND(K54="Completed",K55="Untraceable"),AND(K54="Untraceable",K55="Completed")),"Review",IF(OR(AND(K54="Completed",K55="Incomplete"),AND(K54="Incomplete",K55="Completed")),"Review",IF(OR(AND(K54="Incomplete",K55="Untraceable"),AND(K54="Untraceable",K55="Incomplete")),"Untraceable",IF(AND(NOT(OR(H54="Ø",H54="")),NOT(OR(H55="Ø",H55="")),J54=""),"In Progress",IF(AND(K54="Untraceable",K55="Untraceable"),"Untraceable",IF(AND(NOT(OR(H54="Ø",H54="")),NOT(OR(H55="Ø",H55="")),NOT(OR(J54="Ø",J54="",J54="Split",J54="Needs to be Split"))),"Completed",IF(AND(K54="Incomplete",K55="Incomplete"),"Incomplete",IF(AND(K54="Other",K55="Other"),"Review",IF(AND(K54="Untraceable",K55=""),"Untraceable","")))))))))))))))))))))))))</f>
        <v>Completed</v>
      </c>
      <c r="M54" s="116" t="s">
        <v>0</v>
      </c>
      <c r="N54" s="4" t="s">
        <v>2994</v>
      </c>
      <c r="O54" s="121" t="s">
        <v>25</v>
      </c>
      <c r="P54" s="116" t="s">
        <v>2995</v>
      </c>
    </row>
    <row r="55" spans="1:16" x14ac:dyDescent="0.25">
      <c r="A55" s="116"/>
      <c r="B55" s="116"/>
      <c r="C55" s="116"/>
      <c r="D55" s="87" t="s">
        <v>187</v>
      </c>
      <c r="E55" s="87" t="s">
        <v>1512</v>
      </c>
      <c r="F55" s="7" t="str">
        <f>IF(AND(D55="Amina",OR(E55="Manual",E55="Assisted Manual")),A54&amp;"_AZ",IF(AND(D55="Amina",OR(E55="De-Novo Merge",E55="Assisted Merge")),A54&amp;"_SA_AZ",IF(AND(D55="Mashtura",OR(E55="Manual",E55="Assisted Manual")),A54&amp;"_MH",IF(AND(D55="Mashtura",OR(E55="De-Novo Merge",E55="Assisted Merge")),A54&amp;"_SA_MH",IF(AND(D55="Perry",OR(E55="Manual",E55="Assisted Manual")),A54&amp;"_PB",IF(AND(D55="Perry",OR(E55="De-Novo Merge",E55="Assisted Merge")),A54&amp;"_SA_PB",IF(AND(D55="Gina",OR(E55="Manual",E55="Assisted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Merge")),A54&amp;"_SA_MW",IF(AND(D55="Reem",OR(E55="Manual",E55="Assisted Manual")),A54&amp;"_RA",IF(AND(D55="Reem",OR(E55="De-Novo Merge",E55="Assisted Merge")),A54&amp;"_SA_RA",""))))))))))))))))))</f>
        <v>2017-09-25_G-028_MW</v>
      </c>
      <c r="G55" s="89">
        <v>43067</v>
      </c>
      <c r="H55" s="89">
        <v>43068</v>
      </c>
      <c r="I55" s="68" t="s">
        <v>1532</v>
      </c>
      <c r="J55" s="116"/>
      <c r="K55" s="87" t="str">
        <f>IF(AND(NOT(OR(G55="",G55="Ø")),H55=""),"In Progress",IF(AND(NOT(OR(H55="Ø",H55="")),NOT(OR(G55="Ø",G55=""))),"Completed",IF(AND(NOT(A54=""),NOT(OR(D55="",D55="???")),G55=""),"Waiting",IF(D55="???","Waiting",""))))</f>
        <v>Completed</v>
      </c>
      <c r="L55" s="116"/>
      <c r="M55" s="116"/>
      <c r="N55" s="4"/>
      <c r="O55" s="121"/>
      <c r="P55" s="116"/>
    </row>
    <row r="56" spans="1:16" x14ac:dyDescent="0.25">
      <c r="A56" s="122" t="s">
        <v>2996</v>
      </c>
      <c r="B56" s="117" t="s">
        <v>2997</v>
      </c>
      <c r="C56" s="116"/>
      <c r="D56" s="87" t="s">
        <v>32</v>
      </c>
      <c r="E56" s="87" t="s">
        <v>1399</v>
      </c>
      <c r="F56" s="7" t="str">
        <f>IF(AND(D56="Amina",OR(E56="Manual",E56="Assisted Manual")),A56&amp;"_AZ",IF(AND(D56="Amina",OR(E56="De-Novo Merge",E56="Assisted Merge")),A56&amp;"_SA_AZ",IF(AND(D56="Mashtura",OR(E56="Manual",E56="Assisted Manual")),A56&amp;"_MH",IF(AND(D56="Mashtura",OR(E56="De-Novo Merge",E56="Assisted Merge")),A56&amp;"_SA_MH",IF(AND(D56="Perry",OR(E56="Manual",E56="Assisted Manual")),A56&amp;"_PB",IF(AND(D56="Perry",OR(E56="De-Novo Merge",E56="Assisted Merge")),A56&amp;"_SA_PB",IF(AND(D56="Gina",OR(E56="Manual",E56="Assisted Manual")),A56&amp;"_GB",IF(AND(D56="Gina",OR(E56="De-Novo Merge",E56="Assisted Merge")),A56&amp;"_SA_GB",IF(AND(D56="Cameron",OR(E56="Manual",E56="Assisted Manual")),A56&amp;"_CA",IF(AND(D56="Cameron",OR(E56="De-Novo Merge",E56="Assisted Merge")),A56&amp;"_SA_CA",IF(AND(D56="Bruno",OR(E56="Manual",E56="Assisted Manual")),A56&amp;"_BD",IF(AND(D56="Bruno",OR(E56="De-Novo Merge",E56="Assisted Merge")),A56&amp;"_SA_BD",IF(AND(D56="Daniel",OR(E56="Manual",E56="Assisted Manual")),A56&amp;"_DR",IF(AND(D56="Daniel",OR(E56="De-Novo Merge",E56="Assisted Merge")),A56&amp;"_SA_DR",IF(AND(D56="Monet",OR(E56="Manual",E56="Assisted Manual")),A56&amp;"_MW",IF(AND(D56="Monet",OR(E56="De-Novo Merge",E56="Assisted Merge")),A56&amp;"_SA_MW",IF(AND(D56="Reem",OR(E56="Manual",E56="Assisted Manual")),A56&amp;"_RA",IF(AND(D56="Reem",OR(E56="De-Novo Merge",E56="Assisted Merge")),A56&amp;"_SA_RA",""))))))))))))))))))</f>
        <v>2017-09-25_G-029_SA_AZ</v>
      </c>
      <c r="G56" s="89">
        <v>43060</v>
      </c>
      <c r="H56" s="89">
        <v>43066</v>
      </c>
      <c r="I56" s="68" t="s">
        <v>2206</v>
      </c>
      <c r="J56" s="118">
        <v>43109</v>
      </c>
      <c r="K56" s="87" t="str">
        <f>IF(AND(NOT(OR(G56="",G56="Ø")),H56=""),"In Progress",IF(AND(NOT(OR(H56="Ø",H56="")),NOT(OR(G56="Ø",G56=""))),"Completed",IF(AND(NOT(A56=""),NOT(OR(D56="",D56="???")),G56=""),"Waiting",IF(D56="???","Waiting",""))))</f>
        <v>Completed</v>
      </c>
      <c r="L56" s="116" t="s">
        <v>0</v>
      </c>
      <c r="M56" s="116" t="s">
        <v>0</v>
      </c>
      <c r="N56" s="4"/>
      <c r="O56" s="121" t="s">
        <v>25</v>
      </c>
      <c r="P56" s="116" t="s">
        <v>2998</v>
      </c>
    </row>
    <row r="57" spans="1:16" x14ac:dyDescent="0.25">
      <c r="A57" s="116"/>
      <c r="B57" s="116"/>
      <c r="C57" s="116"/>
      <c r="D57" s="87" t="s">
        <v>187</v>
      </c>
      <c r="E57" s="87" t="s">
        <v>1512</v>
      </c>
      <c r="F57" s="7" t="str">
        <f>IF(AND(D57="Amina",OR(E57="Manual",E57="Assisted Manual")),A56&amp;"_AZ",IF(AND(D57="Amina",OR(E57="De-Novo Merge",E57="Assisted Merge")),A56&amp;"_SA_AZ",IF(AND(D57="Mashtura",OR(E57="Manual",E57="Assisted Manual")),A56&amp;"_MH",IF(AND(D57="Mashtura",OR(E57="De-Novo Merge",E57="Assisted Merge")),A56&amp;"_SA_MH",IF(AND(D57="Perry",OR(E57="Manual",E57="Assisted Manual")),A56&amp;"_PB",IF(AND(D57="Perry",OR(E57="De-Novo Merge",E57="Assisted Merge")),A56&amp;"_SA_PB",IF(AND(D57="Gina",OR(E57="Manual",E57="Assisted Manual")),A56&amp;"_GB",IF(AND(D57="Gina",OR(E57="De-Novo Merge",E57="Assisted Merge")),A56&amp;"_SA_GB",IF(AND(D57="Cameron",OR(E57="Manual",E57="Assisted Manual")),A56&amp;"_CA",IF(AND(D57="Cameron",OR(E57="De-Novo Merge",E57="Assisted Merge")),A56&amp;"_SA_CA",IF(AND(D57="Bruno",OR(E57="Manual",E57="Assisted Manual")),A56&amp;"_BD",IF(AND(D57="Bruno",OR(E57="De-Novo Merge",E57="Assisted Merge")),A56&amp;"_SA_BD",IF(AND(D57="Daniel",OR(E57="Manual",E57="Assisted Manual")),A56&amp;"_DR",IF(AND(D57="Daniel",OR(E57="De-Novo Merge",E57="Assisted Merge")),A56&amp;"_SA_DR",IF(AND(D57="Monet",OR(E57="Manual",E57="Assisted Manual")),A56&amp;"_MW",IF(AND(D57="Monet",OR(E57="De-Novo Merge",E57="Assisted Merge")),A56&amp;"_SA_MW",IF(AND(D57="Reem",OR(E57="Manual",E57="Assisted Manual")),A56&amp;"_RA",IF(AND(D57="Reem",OR(E57="De-Novo Merge",E57="Assisted Merge")),A56&amp;"_SA_RA",""))))))))))))))))))</f>
        <v>2017-09-25_G-029_MW</v>
      </c>
      <c r="G57" s="89">
        <v>43070</v>
      </c>
      <c r="H57" s="89">
        <v>43073</v>
      </c>
      <c r="I57" s="68" t="s">
        <v>2999</v>
      </c>
      <c r="J57" s="116"/>
      <c r="K57" s="87" t="str">
        <f>IF(AND(NOT(OR(G57="",G57="Ø")),H57=""),"In Progress",IF(AND(NOT(OR(H57="Ø",H57="")),NOT(OR(G57="Ø",G57=""))),"Completed",IF(AND(NOT(A56=""),NOT(OR(D57="",D57="???")),G57=""),"Waiting",IF(D57="???","Waiting",""))))</f>
        <v>Completed</v>
      </c>
      <c r="L57" s="116"/>
      <c r="M57" s="116"/>
      <c r="N57" s="4"/>
      <c r="O57" s="121"/>
      <c r="P57" s="116"/>
    </row>
    <row r="58" spans="1:16" x14ac:dyDescent="0.25">
      <c r="A58" s="122" t="s">
        <v>3000</v>
      </c>
      <c r="B58" s="131" t="s">
        <v>3001</v>
      </c>
      <c r="C58" s="116" t="s">
        <v>1001</v>
      </c>
      <c r="D58" s="87" t="s">
        <v>23</v>
      </c>
      <c r="E58" s="87" t="s">
        <v>1399</v>
      </c>
      <c r="F58" s="7" t="str">
        <f>IF(AND(D58="Amina",OR(E58="Manual",E58="Assisted Manual")),A58&amp;"_AZ",IF(AND(D58="Amina",OR(E58="De-Novo Merge",E58="Assisted Merge")),A58&amp;"_SA_AZ",IF(AND(D58="Mashtura",OR(E58="Manual",E58="Assisted Manual")),A58&amp;"_MH",IF(AND(D58="Mashtura",OR(E58="De-Novo Merge",E58="Assisted Merge")),A58&amp;"_SA_MH",IF(AND(D58="Perry",OR(E58="Manual",E58="Assisted Manual")),A58&amp;"_PB",IF(AND(D58="Perry",OR(E58="De-Novo Merge",E58="Assisted Merge")),A58&amp;"_SA_PB",IF(AND(D58="Gina",OR(E58="Manual",E58="Assisted Manual")),A58&amp;"_GB",IF(AND(D58="Gina",OR(E58="De-Novo Merge",E58="Assisted Merge")),A58&amp;"_SA_GB",IF(AND(D58="Cameron",OR(E58="Manual",E58="Assisted Manual")),A58&amp;"_CA",IF(AND(D58="Cameron",OR(E58="De-Novo Merge",E58="Assisted Merge")),A58&amp;"_SA_CA",IF(AND(D58="Bruno",OR(E58="Manual",E58="Assisted Manual")),A58&amp;"_BD",IF(AND(D58="Bruno",OR(E58="De-Novo Merge",E58="Assisted Merge")),A58&amp;"_SA_BD",IF(AND(D58="Daniel",OR(E58="Manual",E58="Assisted Manual")),A58&amp;"_DR",IF(AND(D58="Daniel",OR(E58="De-Novo Merge",E58="Assisted Merge")),A58&amp;"_SA_DR",IF(AND(D58="Monet",OR(E58="Manual",E58="Assisted Manual")),A58&amp;"_MW",IF(AND(D58="Monet",OR(E58="De-Novo Merge",E58="Assisted Merge")),A58&amp;"_SA_MW",IF(AND(D58="Reem",OR(E58="Manual",E58="Assisted Manual")),A58&amp;"_RA",IF(AND(D58="Reem",OR(E58="De-Novo Merge",E58="Assisted Merge")),A58&amp;"_SA_RA",""))))))))))))))))))</f>
        <v>2017-09-25_G-030_SA_CA</v>
      </c>
      <c r="G58" s="89">
        <v>43060</v>
      </c>
      <c r="H58" s="89" t="s">
        <v>51</v>
      </c>
      <c r="I58" s="68" t="str">
        <f t="shared" si="3"/>
        <v>Ø</v>
      </c>
      <c r="J58" s="116" t="s">
        <v>51</v>
      </c>
      <c r="K58" s="87" t="s">
        <v>2</v>
      </c>
      <c r="L58" s="116" t="str">
        <f t="shared" ref="L58" si="61">IF(AND(NOT(OR(H58="Ø",H58="")),J58="Split"),"In Progress",IF(AND(NOT(OR(H58="Ø",H58="")),J58="Needs to be Split"),"Waiting",IF(AND(K58="Review",K59="Review"),"Review",IF(OR(AND(K58="Review",K59="Incomplete"),AND(K58="Incomplete",K59="Review")),"Review",IF(OR(AND(K58="Untraceable",K59="Review"),AND(K58="Review",K59="Untraceable")),"Review",IF(OR(AND(K58="Review",K59="Completed"),AND(K58="Completed",K59="Review")),"Review",IF(OR(AND(K58="Other",K59="Review"),AND(K58="Review",K59="Other")),"Review",IF(OR(AND(K58="Other",K59="Incomplete"),AND(K58="Incomplete",K59="Other")),"Review",IF(OR(AND(K58="Other",K59="Untraceable"),AND(K58="Untraceable",K59="Other")),"Review",IF(OR(AND(K58="Other",K59="Completed"),AND(K58="Completed",K59="Other")),"Review",IF(AND(K58="Waiting",K59="Waiting"),"Waiting",IF(OR(AND(K58="Review",K59="Waiting"),AND(K58="Waiting",K59="Review")),"Waiting",IF(OR(AND(K58="Other",K59="Waiting"),AND(K58="Waiting",K59="Other")),"Waiting",IF(OR(AND(K58="Incomplete",K59="Waiting"),AND(K58="Waiting",K59="Incomplete")),"Waiting",IF(OR(AND(K58="Completed",K59="Waiting"),AND(K58="Waiting",K59="Completed")),"Waiting",IF(OR(K58="In Progress",K59="In Progress"),"In Progress",IF(OR(AND(K58="Completed",K59="Untraceable"),AND(K58="Untraceable",K59="Completed")),"Review",IF(OR(AND(K58="Completed",K59="Incomplete"),AND(K58="Incomplete",K59="Completed")),"Review",IF(OR(AND(K58="Incomplete",K59="Untraceable"),AND(K58="Untraceable",K59="Incomplete")),"Untraceable",IF(AND(NOT(OR(H58="Ø",H58="")),NOT(OR(H59="Ø",H59="")),J58=""),"In Progress",IF(AND(K58="Untraceable",K59="Untraceable"),"Untraceable",IF(AND(NOT(OR(H58="Ø",H58="")),NOT(OR(H59="Ø",H59="")),NOT(OR(J58="Ø",J58="",J58="Split",J58="Needs to be Split"))),"Completed",IF(AND(K58="Incomplete",K59="Incomplete"),"Incomplete",IF(AND(K58="Other",K59="Other"),"Review",IF(AND(K58="Untraceable",K59=""),"Untraceable","")))))))))))))))))))))))))</f>
        <v>Incomplete</v>
      </c>
      <c r="M58" s="116" t="str">
        <f>IF(OR(L58="Untraceable",L58="Incomplete"),"Ignore",IF(L58="Completed","Waiting",IF(OR(L58="Waiting",L58="In Progress",L58="Review",L58="Other"),"HOLD","")))</f>
        <v>Ignore</v>
      </c>
      <c r="N58" s="4" t="s">
        <v>3002</v>
      </c>
      <c r="O58" s="121" t="str">
        <f t="shared" ref="O58" si="62">IF(OR(L58="Untraceable",L58="Incomplete"),"No",IF(L58="Completed","In Progress",""))</f>
        <v>No</v>
      </c>
      <c r="P58" s="116"/>
    </row>
    <row r="59" spans="1:16" x14ac:dyDescent="0.25">
      <c r="A59" s="116"/>
      <c r="B59" s="125"/>
      <c r="C59" s="116"/>
      <c r="D59" s="87" t="s">
        <v>113</v>
      </c>
      <c r="E59" s="87" t="s">
        <v>24</v>
      </c>
      <c r="F59" s="7" t="str">
        <f>IF(AND(D59="Amina",OR(E59="Manual",E59="Assisted Manual")),A58&amp;"_AZ",IF(AND(D59="Amina",OR(E59="De-Novo Merge",E59="Assisted Merge")),A58&amp;"_SA_AZ",IF(AND(D59="Mashtura",OR(E59="Manual",E59="Assisted Manual")),A58&amp;"_MH",IF(AND(D59="Mashtura",OR(E59="De-Novo Merge",E59="Assisted Merge")),A58&amp;"_SA_MH",IF(AND(D59="Perry",OR(E59="Manual",E59="Assisted Manual")),A58&amp;"_PB",IF(AND(D59="Perry",OR(E59="De-Novo Merge",E59="Assisted Merge")),A58&amp;"_SA_PB",IF(AND(D59="Gina",OR(E59="Manual",E59="Assisted Manual")),A58&amp;"_GB",IF(AND(D59="Gina",OR(E59="De-Novo Merge",E59="Assisted Merge")),A58&amp;"_SA_GB",IF(AND(D59="Cameron",OR(E59="Manual",E59="Assisted Manual")),A58&amp;"_CA",IF(AND(D59="Cameron",OR(E59="De-Novo Merge",E59="Assisted Merge")),A58&amp;"_SA_CA",IF(AND(D59="Bruno",OR(E59="Manual",E59="Assisted Manual")),A58&amp;"_BD",IF(AND(D59="Bruno",OR(E59="De-Novo Merge",E59="Assisted Merge")),A58&amp;"_SA_BD",IF(AND(D59="Daniel",OR(E59="Manual",E59="Assisted Manual")),A58&amp;"_DR",IF(AND(D59="Daniel",OR(E59="De-Novo Merge",E59="Assisted Merge")),A58&amp;"_SA_DR",IF(AND(D59="Monet",OR(E59="Manual",E59="Assisted Manual")),A58&amp;"_MW",IF(AND(D59="Monet",OR(E59="De-Novo Merge",E59="Assisted Merge")),A58&amp;"_SA_MW",IF(AND(D59="Reem",OR(E59="Manual",E59="Assisted Manual")),A58&amp;"_RA",IF(AND(D59="Reem",OR(E59="De-Novo Merge",E59="Assisted Merge")),A58&amp;"_SA_RA",""))))))))))))))))))</f>
        <v>2017-09-25_G-030_DR</v>
      </c>
      <c r="G59" s="89">
        <v>43087</v>
      </c>
      <c r="H59" s="89" t="s">
        <v>51</v>
      </c>
      <c r="I59" s="68" t="str">
        <f t="shared" si="3"/>
        <v>Ø</v>
      </c>
      <c r="J59" s="116"/>
      <c r="K59" s="87" t="s">
        <v>2</v>
      </c>
      <c r="L59" s="116"/>
      <c r="M59" s="116"/>
      <c r="N59" s="4"/>
      <c r="O59" s="121"/>
      <c r="P59" s="116"/>
    </row>
    <row r="60" spans="1:16" x14ac:dyDescent="0.25">
      <c r="A60" s="122" t="s">
        <v>3003</v>
      </c>
      <c r="B60" s="131" t="s">
        <v>3004</v>
      </c>
      <c r="C60" s="116"/>
      <c r="D60" s="87" t="s">
        <v>2404</v>
      </c>
      <c r="E60" s="87" t="s">
        <v>1399</v>
      </c>
      <c r="F60" s="7" t="str">
        <f>IF(AND(D60="Amina",OR(E60="Manual",E60="Assisted Manual")),A60&amp;"_AZ",IF(AND(D60="Amina",OR(E60="De-Novo Merge",E60="Assisted Merge")),A60&amp;"_SA_AZ",IF(AND(D60="Mashtura",OR(E60="Manual",E60="Assisted Manual")),A60&amp;"_MH",IF(AND(D60="Mashtura",OR(E60="De-Novo Merge",E60="Assisted Merge")),A60&amp;"_SA_MH",IF(AND(D60="Perry",OR(E60="Manual",E60="Assisted Manual")),A60&amp;"_PB",IF(AND(D60="Perry",OR(E60="De-Novo Merge",E60="Assisted Merge")),A60&amp;"_SA_PB",IF(AND(D60="Gina",OR(E60="Manual",E60="Assisted Manual")),A60&amp;"_GB",IF(AND(D60="Gina",OR(E60="De-Novo Merge",E60="Assisted Merge")),A60&amp;"_SA_GB",IF(AND(D60="Cameron",OR(E60="Manual",E60="Assisted Manual")),A60&amp;"_CA",IF(AND(D60="Cameron",OR(E60="De-Novo Merge",E60="Assisted Merge")),A60&amp;"_SA_CA",IF(AND(D60="Bruno",OR(E60="Manual",E60="Assisted Manual")),A60&amp;"_BD",IF(AND(D60="Bruno",OR(E60="De-Novo Merge",E60="Assisted Merge")),A60&amp;"_SA_BD",IF(AND(D60="Daniel",OR(E60="Manual",E60="Assisted Manual")),A60&amp;"_DR",IF(AND(D60="Daniel",OR(E60="De-Novo Merge",E60="Assisted Merge")),A60&amp;"_SA_DR",IF(AND(D60="Monet",OR(E60="Manual",E60="Assisted Manual")),A60&amp;"_MW",IF(AND(D60="Monet",OR(E60="De-Novo Merge",E60="Assisted Merge")),A60&amp;"_SA_MW",IF(AND(D60="Reem",OR(E60="Manual",E60="Assisted Manual")),A60&amp;"_RA",IF(AND(D60="Reem",OR(E60="De-Novo Merge",E60="Assisted Merge")),A60&amp;"_SA_RA",""))))))))))))))))))</f>
        <v>2017-09-25_G-031_SA_MH</v>
      </c>
      <c r="G60" s="89">
        <v>43061</v>
      </c>
      <c r="H60" s="89">
        <v>43066</v>
      </c>
      <c r="I60" s="68" t="s">
        <v>2809</v>
      </c>
      <c r="J60" s="118">
        <v>43108</v>
      </c>
      <c r="K60" s="87" t="str">
        <f>IF(AND(NOT(OR(G60="",G60="Ø")),H60=""),"In Progress",IF(AND(NOT(OR(H60="Ø",H60="")),NOT(OR(G60="Ø",G60=""))),"Completed",IF(AND(NOT(A60=""),NOT(OR(D60="",D60="???")),G60=""),"Waiting",IF(D60="???","Waiting",""))))</f>
        <v>Completed</v>
      </c>
      <c r="L60" s="116" t="s">
        <v>0</v>
      </c>
      <c r="M60" s="116" t="s">
        <v>0</v>
      </c>
      <c r="N60" s="4" t="s">
        <v>3005</v>
      </c>
      <c r="O60" s="121" t="s">
        <v>25</v>
      </c>
      <c r="P60" s="116" t="s">
        <v>3006</v>
      </c>
    </row>
    <row r="61" spans="1:16" x14ac:dyDescent="0.25">
      <c r="A61" s="116"/>
      <c r="B61" s="125"/>
      <c r="C61" s="116"/>
      <c r="D61" s="87" t="s">
        <v>187</v>
      </c>
      <c r="E61" s="87" t="s">
        <v>1379</v>
      </c>
      <c r="F61" s="7" t="str">
        <f>IF(AND(D61="Amina",OR(E61="Manual",E61="Assisted Manual")),A60&amp;"_AZ",IF(AND(D61="Amina",OR(E61="De-Novo Merge",E61="Assisted Merge")),A60&amp;"_SA_AZ",IF(AND(D61="Mashtura",OR(E61="Manual",E61="Assisted Manual")),A60&amp;"_MH",IF(AND(D61="Mashtura",OR(E61="De-Novo Merge",E61="Assisted Merge")),A60&amp;"_SA_MH",IF(AND(D61="Perry",OR(E61="Manual",E61="Assisted Manual")),A60&amp;"_PB",IF(AND(D61="Perry",OR(E61="De-Novo Merge",E61="Assisted Merge")),A60&amp;"_SA_PB",IF(AND(D61="Gina",OR(E61="Manual",E61="Assisted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Merge")),A60&amp;"_SA_MW",IF(AND(D61="Reem",OR(E61="Manual",E61="Assisted Manual")),A60&amp;"_RA",IF(AND(D61="Reem",OR(E61="De-Novo Merge",E61="Assisted Merge")),A60&amp;"_SA_RA",""))))))))))))))))))</f>
        <v>2017-09-25_G-031_SA_MW</v>
      </c>
      <c r="G61" s="89">
        <v>43067</v>
      </c>
      <c r="H61" s="89">
        <v>43069</v>
      </c>
      <c r="I61" s="68" t="s">
        <v>2206</v>
      </c>
      <c r="J61" s="116"/>
      <c r="K61" s="87" t="str">
        <f>IF(AND(NOT(OR(G61="",G61="Ø")),H61=""),"In Progress",IF(AND(NOT(OR(H61="Ø",H61="")),NOT(OR(G61="Ø",G61=""))),"Completed",IF(AND(NOT(A60=""),NOT(OR(D61="",D61="???")),G61=""),"Waiting",IF(D61="???","Waiting",""))))</f>
        <v>Completed</v>
      </c>
      <c r="L61" s="116"/>
      <c r="M61" s="116"/>
      <c r="N61" s="4"/>
      <c r="O61" s="121"/>
      <c r="P61" s="116"/>
    </row>
    <row r="62" spans="1:16" x14ac:dyDescent="0.25">
      <c r="A62" s="122" t="s">
        <v>3007</v>
      </c>
      <c r="B62" s="117" t="s">
        <v>3008</v>
      </c>
      <c r="C62" s="117"/>
      <c r="D62" s="87" t="s">
        <v>23</v>
      </c>
      <c r="E62" s="87" t="s">
        <v>1399</v>
      </c>
      <c r="F62" s="7" t="str">
        <f>IF(AND(D62="Amina",OR(E62="Manual",E62="Assisted Manual")),A62&amp;"_AZ",IF(AND(D62="Amina",OR(E62="De-Novo Merge",E62="Assisted Merge")),A62&amp;"_SA_AZ",IF(AND(D62="Mashtura",OR(E62="Manual",E62="Assisted Manual")),A62&amp;"_MH",IF(AND(D62="Mashtura",OR(E62="De-Novo Merge",E62="Assisted Merge")),A62&amp;"_SA_MH",IF(AND(D62="Perry",OR(E62="Manual",E62="Assisted Manual")),A62&amp;"_PB",IF(AND(D62="Perry",OR(E62="De-Novo Merge",E62="Assisted Merge")),A62&amp;"_SA_PB",IF(AND(D62="Gina",OR(E62="Manual",E62="Assisted Manual")),A62&amp;"_GB",IF(AND(D62="Gina",OR(E62="De-Novo Merge",E62="Assisted Merge")),A62&amp;"_SA_GB",IF(AND(D62="Cameron",OR(E62="Manual",E62="Assisted Manual")),A62&amp;"_CA",IF(AND(D62="Cameron",OR(E62="De-Novo Merge",E62="Assisted Merge")),A62&amp;"_SA_CA",IF(AND(D62="Bruno",OR(E62="Manual",E62="Assisted Manual")),A62&amp;"_BD",IF(AND(D62="Bruno",OR(E62="De-Novo Merge",E62="Assisted Merge")),A62&amp;"_SA_BD",IF(AND(D62="Daniel",OR(E62="Manual",E62="Assisted Manual")),A62&amp;"_DR",IF(AND(D62="Daniel",OR(E62="De-Novo Merge",E62="Assisted Merge")),A62&amp;"_SA_DR",IF(AND(D62="Monet",OR(E62="Manual",E62="Assisted Manual")),A62&amp;"_MW",IF(AND(D62="Monet",OR(E62="De-Novo Merge",E62="Assisted Merge")),A62&amp;"_SA_MW",IF(AND(D62="Reem",OR(E62="Manual",E62="Assisted Manual")),A62&amp;"_RA",IF(AND(D62="Reem",OR(E62="De-Novo Merge",E62="Assisted Merge")),A62&amp;"_SA_RA",""))))))))))))))))))</f>
        <v>2017-09-25_G-032_SA_CA</v>
      </c>
      <c r="G62" s="89">
        <v>43061</v>
      </c>
      <c r="H62" s="89">
        <v>43061</v>
      </c>
      <c r="I62" s="68" t="s">
        <v>3009</v>
      </c>
      <c r="J62" s="118">
        <v>43082</v>
      </c>
      <c r="K62" s="87" t="str">
        <f>IF(AND(NOT(OR(G62="",G62="Ø")),H62=""),"In Progress",IF(AND(NOT(OR(H62="Ø",H62="")),NOT(OR(G62="Ø",G62=""))),"Completed",IF(AND(NOT(A62=""),NOT(OR(D62="",D62="???")),G62=""),"Waiting",IF(D62="???","Waiting",""))))</f>
        <v>Completed</v>
      </c>
      <c r="L62" s="116" t="str">
        <f t="shared" ref="L62" si="63">IF(AND(NOT(OR(H62="Ø",H62="")),J62="Split"),"In Progress",IF(AND(NOT(OR(H62="Ø",H62="")),J62="Needs to be Split"),"Waiting",IF(AND(K62="Review",K63="Review"),"Review",IF(OR(AND(K62="Review",K63="Incomplete"),AND(K62="Incomplete",K63="Review")),"Review",IF(OR(AND(K62="Untraceable",K63="Review"),AND(K62="Review",K63="Untraceable")),"Review",IF(OR(AND(K62="Review",K63="Completed"),AND(K62="Completed",K63="Review")),"Review",IF(OR(AND(K62="Other",K63="Review"),AND(K62="Review",K63="Other")),"Review",IF(OR(AND(K62="Other",K63="Incomplete"),AND(K62="Incomplete",K63="Other")),"Review",IF(OR(AND(K62="Other",K63="Untraceable"),AND(K62="Untraceable",K63="Other")),"Review",IF(OR(AND(K62="Other",K63="Completed"),AND(K62="Completed",K63="Other")),"Review",IF(AND(K62="Waiting",K63="Waiting"),"Waiting",IF(OR(AND(K62="Review",K63="Waiting"),AND(K62="Waiting",K63="Review")),"Waiting",IF(OR(AND(K62="Other",K63="Waiting"),AND(K62="Waiting",K63="Other")),"Waiting",IF(OR(AND(K62="Incomplete",K63="Waiting"),AND(K62="Waiting",K63="Incomplete")),"Waiting",IF(OR(AND(K62="Completed",K63="Waiting"),AND(K62="Waiting",K63="Completed")),"Waiting",IF(OR(K62="In Progress",K63="In Progress"),"In Progress",IF(OR(AND(K62="Completed",K63="Untraceable"),AND(K62="Untraceable",K63="Completed")),"Review",IF(OR(AND(K62="Completed",K63="Incomplete"),AND(K62="Incomplete",K63="Completed")),"Review",IF(OR(AND(K62="Incomplete",K63="Untraceable"),AND(K62="Untraceable",K63="Incomplete")),"Untraceable",IF(AND(NOT(OR(H62="Ø",H62="")),NOT(OR(H63="Ø",H63="")),J62=""),"In Progress",IF(AND(K62="Untraceable",K63="Untraceable"),"Untraceable",IF(AND(NOT(OR(H62="Ø",H62="")),NOT(OR(H63="Ø",H63="")),NOT(OR(J62="Ø",J62="",J62="Split",J62="Needs to be Split"))),"Completed",IF(AND(K62="Incomplete",K63="Incomplete"),"Incomplete",IF(AND(K62="Other",K63="Other"),"Review",IF(AND(K62="Untraceable",K63=""),"Untraceable","")))))))))))))))))))))))))</f>
        <v>Completed</v>
      </c>
      <c r="M62" s="116" t="s">
        <v>0</v>
      </c>
      <c r="N62" s="4"/>
      <c r="O62" s="121" t="s">
        <v>25</v>
      </c>
      <c r="P62" s="116" t="s">
        <v>3010</v>
      </c>
    </row>
    <row r="63" spans="1:16" x14ac:dyDescent="0.25">
      <c r="A63" s="116"/>
      <c r="B63" s="116"/>
      <c r="C63" s="116"/>
      <c r="D63" s="87" t="s">
        <v>27</v>
      </c>
      <c r="E63" s="87" t="s">
        <v>1512</v>
      </c>
      <c r="F63" s="7" t="str">
        <f>IF(AND(D63="Amina",OR(E63="Manual",E63="Assisted Manual")),A62&amp;"_AZ",IF(AND(D63="Amina",OR(E63="De-Novo Merge",E63="Assisted Merge")),A62&amp;"_SA_AZ",IF(AND(D63="Mashtura",OR(E63="Manual",E63="Assisted Manual")),A62&amp;"_MH",IF(AND(D63="Mashtura",OR(E63="De-Novo Merge",E63="Assisted Merge")),A62&amp;"_SA_MH",IF(AND(D63="Perry",OR(E63="Manual",E63="Assisted Manual")),A62&amp;"_PB",IF(AND(D63="Perry",OR(E63="De-Novo Merge",E63="Assisted Merge")),A62&amp;"_SA_PB",IF(AND(D63="Gina",OR(E63="Manual",E63="Assisted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Merge")),A62&amp;"_SA_MW",IF(AND(D63="Reem",OR(E63="Manual",E63="Assisted Manual")),A62&amp;"_RA",IF(AND(D63="Reem",OR(E63="De-Novo Merge",E63="Assisted Merge")),A62&amp;"_SA_RA",""))))))))))))))))))</f>
        <v>2017-09-25_G-032_GB</v>
      </c>
      <c r="G63" s="89">
        <v>43075</v>
      </c>
      <c r="H63" s="89">
        <v>43082</v>
      </c>
      <c r="I63" s="68" t="s">
        <v>3011</v>
      </c>
      <c r="J63" s="116"/>
      <c r="K63" s="87" t="str">
        <f>IF(AND(NOT(OR(G63="",G63="Ø")),H63=""),"In Progress",IF(AND(NOT(OR(H63="Ø",H63="")),NOT(OR(G63="Ø",G63=""))),"Completed",IF(AND(NOT(A62=""),NOT(OR(D63="",D63="???")),G63=""),"Waiting",IF(D63="???","Waiting",""))))</f>
        <v>Completed</v>
      </c>
      <c r="L63" s="116"/>
      <c r="M63" s="116"/>
      <c r="N63" s="4"/>
      <c r="O63" s="121"/>
      <c r="P63" s="116"/>
    </row>
    <row r="64" spans="1:16" x14ac:dyDescent="0.25">
      <c r="A64" s="122" t="s">
        <v>3012</v>
      </c>
      <c r="B64" s="117" t="s">
        <v>3013</v>
      </c>
      <c r="C64" s="116"/>
      <c r="D64" s="87" t="s">
        <v>113</v>
      </c>
      <c r="E64" s="87" t="s">
        <v>1399</v>
      </c>
      <c r="F64" s="7" t="str">
        <f>IF(AND(D64="Amina",OR(E64="Manual",E64="Assisted Manual")),A64&amp;"_AZ",IF(AND(D64="Amina",OR(E64="De-Novo Merge",E64="Assisted Merge")),A64&amp;"_SA_AZ",IF(AND(D64="Mashtura",OR(E64="Manual",E64="Assisted Manual")),A64&amp;"_MH",IF(AND(D64="Mashtura",OR(E64="De-Novo Merge",E64="Assisted Merge")),A64&amp;"_SA_MH",IF(AND(D64="Perry",OR(E64="Manual",E64="Assisted Manual")),A64&amp;"_PB",IF(AND(D64="Perry",OR(E64="De-Novo Merge",E64="Assisted Merge")),A64&amp;"_SA_PB",IF(AND(D64="Gina",OR(E64="Manual",E64="Assisted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Merge")),A64&amp;"_SA_MW",IF(AND(D64="Reem",OR(E64="Manual",E64="Assisted Manual")),A64&amp;"_RA",IF(AND(D64="Reem",OR(E64="De-Novo Merge",E64="Assisted Merge")),A64&amp;"_SA_RA",""))))))))))))))))))</f>
        <v>2017-09-25_G-033_SA_DR</v>
      </c>
      <c r="G64" s="89">
        <v>43061</v>
      </c>
      <c r="H64" s="89">
        <v>43067</v>
      </c>
      <c r="I64" s="68" t="s">
        <v>1405</v>
      </c>
      <c r="J64" s="118">
        <v>42743</v>
      </c>
      <c r="K64" s="87" t="str">
        <f>IF(AND(NOT(OR(G64="",G64="Ø")),H64=""),"In Progress",IF(AND(NOT(OR(H64="Ø",H64="")),NOT(OR(G64="Ø",G64=""))),"Completed",IF(AND(NOT(A64=""),NOT(OR(D64="",D64="???")),G64=""),"Waiting",IF(D64="???","Waiting",""))))</f>
        <v>Completed</v>
      </c>
      <c r="L64" s="116" t="s">
        <v>0</v>
      </c>
      <c r="M64" s="116" t="s">
        <v>0</v>
      </c>
      <c r="N64" s="4"/>
      <c r="O64" s="121" t="s">
        <v>25</v>
      </c>
      <c r="P64" s="116" t="s">
        <v>3014</v>
      </c>
    </row>
    <row r="65" spans="1:16" x14ac:dyDescent="0.25">
      <c r="A65" s="116"/>
      <c r="B65" s="116"/>
      <c r="C65" s="116"/>
      <c r="D65" s="87" t="s">
        <v>187</v>
      </c>
      <c r="E65" s="87" t="s">
        <v>1512</v>
      </c>
      <c r="F65" s="7" t="str">
        <f>IF(AND(D65="Amina",OR(E65="Manual",E65="Assisted Manual")),A64&amp;"_AZ",IF(AND(D65="Amina",OR(E65="De-Novo Merge",E65="Assisted Merge")),A64&amp;"_SA_AZ",IF(AND(D65="Mashtura",OR(E65="Manual",E65="Assisted Manual")),A64&amp;"_MH",IF(AND(D65="Mashtura",OR(E65="De-Novo Merge",E65="Assisted Merge")),A64&amp;"_SA_MH",IF(AND(D65="Perry",OR(E65="Manual",E65="Assisted Manual")),A64&amp;"_PB",IF(AND(D65="Perry",OR(E65="De-Novo Merge",E65="Assisted Merge")),A64&amp;"_SA_PB",IF(AND(D65="Gina",OR(E65="Manual",E65="Assisted Manual")),A64&amp;"_GB",IF(AND(D65="Gina",OR(E65="De-Novo Merge",E65="Assisted Merge")),A64&amp;"_SA_GB",IF(AND(D65="Cameron",OR(E65="Manual",E65="Assisted Manual")),A64&amp;"_CA",IF(AND(D65="Cameron",OR(E65="De-Novo Merge",E65="Assisted Merge")),A64&amp;"_SA_CA",IF(AND(D65="Bruno",OR(E65="Manual",E65="Assisted Manual")),A64&amp;"_BD",IF(AND(D65="Bruno",OR(E65="De-Novo Merge",E65="Assisted Merge")),A64&amp;"_SA_BD",IF(AND(D65="Daniel",OR(E65="Manual",E65="Assisted Manual")),A64&amp;"_DR",IF(AND(D65="Daniel",OR(E65="De-Novo Merge",E65="Assisted Merge")),A64&amp;"_SA_DR",IF(AND(D65="Monet",OR(E65="Manual",E65="Assisted Manual")),A64&amp;"_MW",IF(AND(D65="Monet",OR(E65="De-Novo Merge",E65="Assisted Merge")),A64&amp;"_SA_MW",IF(AND(D65="Reem",OR(E65="Manual",E65="Assisted Manual")),A64&amp;"_RA",IF(AND(D65="Reem",OR(E65="De-Novo Merge",E65="Assisted Merge")),A64&amp;"_SA_RA",""))))))))))))))))))</f>
        <v>2017-09-25_G-033_MW</v>
      </c>
      <c r="G65" s="89">
        <v>43069</v>
      </c>
      <c r="H65" s="89">
        <v>43070</v>
      </c>
      <c r="I65" s="68" t="s">
        <v>2655</v>
      </c>
      <c r="J65" s="116"/>
      <c r="K65" s="87" t="str">
        <f>IF(AND(NOT(OR(G65="",G65="Ø")),H65=""),"In Progress",IF(AND(NOT(OR(H65="Ø",H65="")),NOT(OR(G65="Ø",G65=""))),"Completed",IF(AND(NOT(A64=""),NOT(OR(D65="",D65="???")),G65=""),"Waiting",IF(D65="???","Waiting",""))))</f>
        <v>Completed</v>
      </c>
      <c r="L65" s="116"/>
      <c r="M65" s="116"/>
      <c r="N65" s="4"/>
      <c r="O65" s="121"/>
      <c r="P65" s="116"/>
    </row>
    <row r="66" spans="1:16" x14ac:dyDescent="0.25">
      <c r="A66" s="122" t="s">
        <v>3015</v>
      </c>
      <c r="B66" s="117" t="s">
        <v>3016</v>
      </c>
      <c r="C66" s="116"/>
      <c r="D66" s="87" t="s">
        <v>2404</v>
      </c>
      <c r="E66" s="87" t="s">
        <v>1399</v>
      </c>
      <c r="F66" s="7" t="str">
        <f>IF(AND(D66="Amina",OR(E66="Manual",E66="Assisted Manual")),A66&amp;"_AZ",IF(AND(D66="Amina",OR(E66="De-Novo Merge",E66="Assisted Merge")),A66&amp;"_SA_AZ",IF(AND(D66="Mashtura",OR(E66="Manual",E66="Assisted Manual")),A66&amp;"_MH",IF(AND(D66="Mashtura",OR(E66="De-Novo Merge",E66="Assisted Merge")),A66&amp;"_SA_MH",IF(AND(D66="Perry",OR(E66="Manual",E66="Assisted Manual")),A66&amp;"_PB",IF(AND(D66="Perry",OR(E66="De-Novo Merge",E66="Assisted Merge")),A66&amp;"_SA_PB",IF(AND(D66="Gina",OR(E66="Manual",E66="Assisted Manual")),A66&amp;"_GB",IF(AND(D66="Gina",OR(E66="De-Novo Merge",E66="Assisted Merge")),A66&amp;"_SA_GB",IF(AND(D66="Cameron",OR(E66="Manual",E66="Assisted Manual")),A66&amp;"_CA",IF(AND(D66="Cameron",OR(E66="De-Novo Merge",E66="Assisted Merge")),A66&amp;"_SA_CA",IF(AND(D66="Bruno",OR(E66="Manual",E66="Assisted Manual")),A66&amp;"_BD",IF(AND(D66="Bruno",OR(E66="De-Novo Merge",E66="Assisted Merge")),A66&amp;"_SA_BD",IF(AND(D66="Daniel",OR(E66="Manual",E66="Assisted Manual")),A66&amp;"_DR",IF(AND(D66="Daniel",OR(E66="De-Novo Merge",E66="Assisted Merge")),A66&amp;"_SA_DR",IF(AND(D66="Monet",OR(E66="Manual",E66="Assisted Manual")),A66&amp;"_MW",IF(AND(D66="Monet",OR(E66="De-Novo Merge",E66="Assisted Merge")),A66&amp;"_SA_MW",IF(AND(D66="Reem",OR(E66="Manual",E66="Assisted Manual")),A66&amp;"_RA",IF(AND(D66="Reem",OR(E66="De-Novo Merge",E66="Assisted Merge")),A66&amp;"_SA_RA",""))))))))))))))))))</f>
        <v>2017-09-25_G-034_SA_MH</v>
      </c>
      <c r="G66" s="89">
        <v>43066</v>
      </c>
      <c r="H66" s="89">
        <v>43067</v>
      </c>
      <c r="I66" s="68" t="s">
        <v>1532</v>
      </c>
      <c r="J66" s="118">
        <v>43082</v>
      </c>
      <c r="K66" s="87" t="str">
        <f>IF(AND(NOT(OR(G66="",G66="Ø")),H66=""),"In Progress",IF(AND(NOT(OR(H66="Ø",H66="")),NOT(OR(G66="Ø",G66=""))),"Completed",IF(AND(NOT(A66=""),NOT(OR(D66="",D66="???")),G66=""),"Waiting",IF(D66="???","Waiting",""))))</f>
        <v>Completed</v>
      </c>
      <c r="L66" s="116" t="str">
        <f t="shared" ref="L66" si="64">IF(AND(NOT(OR(H66="Ø",H66="")),J66="Split"),"In Progress",IF(AND(NOT(OR(H66="Ø",H66="")),J66="Needs to be Split"),"Waiting",IF(AND(K66="Review",K67="Review"),"Review",IF(OR(AND(K66="Review",K67="Incomplete"),AND(K66="Incomplete",K67="Review")),"Review",IF(OR(AND(K66="Untraceable",K67="Review"),AND(K66="Review",K67="Untraceable")),"Review",IF(OR(AND(K66="Review",K67="Completed"),AND(K66="Completed",K67="Review")),"Review",IF(OR(AND(K66="Other",K67="Review"),AND(K66="Review",K67="Other")),"Review",IF(OR(AND(K66="Other",K67="Incomplete"),AND(K66="Incomplete",K67="Other")),"Review",IF(OR(AND(K66="Other",K67="Untraceable"),AND(K66="Untraceable",K67="Other")),"Review",IF(OR(AND(K66="Other",K67="Completed"),AND(K66="Completed",K67="Other")),"Review",IF(AND(K66="Waiting",K67="Waiting"),"Waiting",IF(OR(AND(K66="Review",K67="Waiting"),AND(K66="Waiting",K67="Review")),"Waiting",IF(OR(AND(K66="Other",K67="Waiting"),AND(K66="Waiting",K67="Other")),"Waiting",IF(OR(AND(K66="Incomplete",K67="Waiting"),AND(K66="Waiting",K67="Incomplete")),"Waiting",IF(OR(AND(K66="Completed",K67="Waiting"),AND(K66="Waiting",K67="Completed")),"Waiting",IF(OR(K66="In Progress",K67="In Progress"),"In Progress",IF(OR(AND(K66="Completed",K67="Untraceable"),AND(K66="Untraceable",K67="Completed")),"Review",IF(OR(AND(K66="Completed",K67="Incomplete"),AND(K66="Incomplete",K67="Completed")),"Review",IF(OR(AND(K66="Incomplete",K67="Untraceable"),AND(K66="Untraceable",K67="Incomplete")),"Untraceable",IF(AND(NOT(OR(H66="Ø",H66="")),NOT(OR(H67="Ø",H67="")),J66=""),"In Progress",IF(AND(K66="Untraceable",K67="Untraceable"),"Untraceable",IF(AND(NOT(OR(H66="Ø",H66="")),NOT(OR(H67="Ø",H67="")),NOT(OR(J66="Ø",J66="",J66="Split",J66="Needs to be Split"))),"Completed",IF(AND(K66="Incomplete",K67="Incomplete"),"Incomplete",IF(AND(K66="Other",K67="Other"),"Review",IF(AND(K66="Untraceable",K67=""),"Untraceable","")))))))))))))))))))))))))</f>
        <v>Completed</v>
      </c>
      <c r="M66" s="116" t="s">
        <v>0</v>
      </c>
      <c r="N66" s="4"/>
      <c r="O66" s="121" t="s">
        <v>25</v>
      </c>
      <c r="P66" s="116" t="s">
        <v>3017</v>
      </c>
    </row>
    <row r="67" spans="1:16" x14ac:dyDescent="0.25">
      <c r="A67" s="116"/>
      <c r="B67" s="116"/>
      <c r="C67" s="116"/>
      <c r="D67" s="87" t="s">
        <v>113</v>
      </c>
      <c r="E67" s="87" t="s">
        <v>1512</v>
      </c>
      <c r="F67" s="7" t="str">
        <f>IF(AND(D67="Amina",OR(E67="Manual",E67="Assisted Manual")),A66&amp;"_AZ",IF(AND(D67="Amina",OR(E67="De-Novo Merge",E67="Assisted Merge")),A66&amp;"_SA_AZ",IF(AND(D67="Mashtura",OR(E67="Manual",E67="Assisted Manual")),A66&amp;"_MH",IF(AND(D67="Mashtura",OR(E67="De-Novo Merge",E67="Assisted Merge")),A66&amp;"_SA_MH",IF(AND(D67="Perry",OR(E67="Manual",E67="Assisted Manual")),A66&amp;"_PB",IF(AND(D67="Perry",OR(E67="De-Novo Merge",E67="Assisted Merge")),A66&amp;"_SA_PB",IF(AND(D67="Gina",OR(E67="Manual",E67="Assisted Manual")),A66&amp;"_GB",IF(AND(D67="Gina",OR(E67="De-Novo Merge",E67="Assisted Merge")),A66&amp;"_SA_GB",IF(AND(D67="Cameron",OR(E67="Manual",E67="Assisted Manual")),A66&amp;"_CA",IF(AND(D67="Cameron",OR(E67="De-Novo Merge",E67="Assisted Merge")),A66&amp;"_SA_CA",IF(AND(D67="Bruno",OR(E67="Manual",E67="Assisted Manual")),A66&amp;"_BD",IF(AND(D67="Bruno",OR(E67="De-Novo Merge",E67="Assisted Merge")),A66&amp;"_SA_BD",IF(AND(D67="Daniel",OR(E67="Manual",E67="Assisted Manual")),A66&amp;"_DR",IF(AND(D67="Daniel",OR(E67="De-Novo Merge",E67="Assisted Merge")),A66&amp;"_SA_DR",IF(AND(D67="Monet",OR(E67="Manual",E67="Assisted Manual")),A66&amp;"_MW",IF(AND(D67="Monet",OR(E67="De-Novo Merge",E67="Assisted Merge")),A66&amp;"_SA_MW",IF(AND(D67="Reem",OR(E67="Manual",E67="Assisted Manual")),A66&amp;"_RA",IF(AND(D67="Reem",OR(E67="De-Novo Merge",E67="Assisted Merge")),A66&amp;"_SA_RA",""))))))))))))))))))</f>
        <v>2017-09-25_G-034_DR</v>
      </c>
      <c r="G67" s="89">
        <v>43075</v>
      </c>
      <c r="H67" s="89">
        <v>43075</v>
      </c>
      <c r="I67" s="68" t="s">
        <v>1532</v>
      </c>
      <c r="J67" s="116"/>
      <c r="K67" s="87" t="str">
        <f>IF(AND(NOT(OR(G67="",G67="Ø")),H67=""),"In Progress",IF(AND(NOT(OR(H67="Ø",H67="")),NOT(OR(G67="Ø",G67=""))),"Completed",IF(AND(NOT(A66=""),NOT(OR(D67="",D67="???")),G67=""),"Waiting",IF(D67="???","Waiting",""))))</f>
        <v>Completed</v>
      </c>
      <c r="L67" s="116"/>
      <c r="M67" s="116"/>
      <c r="N67" s="4"/>
      <c r="O67" s="121"/>
      <c r="P67" s="116"/>
    </row>
    <row r="68" spans="1:16" x14ac:dyDescent="0.25">
      <c r="A68" s="122" t="s">
        <v>3018</v>
      </c>
      <c r="B68" s="117" t="s">
        <v>3019</v>
      </c>
      <c r="C68" s="117"/>
      <c r="D68" s="87" t="s">
        <v>32</v>
      </c>
      <c r="E68" s="87" t="s">
        <v>1399</v>
      </c>
      <c r="F68" s="7" t="str">
        <f>IF(AND(D68="Amina",OR(E68="Manual",E68="Assisted Manual")),A68&amp;"_AZ",IF(AND(D68="Amina",OR(E68="De-Novo Merge",E68="Assisted Merge")),A68&amp;"_SA_AZ",IF(AND(D68="Mashtura",OR(E68="Manual",E68="Assisted Manual")),A68&amp;"_MH",IF(AND(D68="Mashtura",OR(E68="De-Novo Merge",E68="Assisted Merge")),A68&amp;"_SA_MH",IF(AND(D68="Perry",OR(E68="Manual",E68="Assisted Manual")),A68&amp;"_PB",IF(AND(D68="Perry",OR(E68="De-Novo Merge",E68="Assisted Merge")),A68&amp;"_SA_PB",IF(AND(D68="Gina",OR(E68="Manual",E68="Assisted Manual")),A68&amp;"_GB",IF(AND(D68="Gina",OR(E68="De-Novo Merge",E68="Assisted Merge")),A68&amp;"_SA_GB",IF(AND(D68="Cameron",OR(E68="Manual",E68="Assisted Manual")),A68&amp;"_CA",IF(AND(D68="Cameron",OR(E68="De-Novo Merge",E68="Assisted Merge")),A68&amp;"_SA_CA",IF(AND(D68="Bruno",OR(E68="Manual",E68="Assisted Manual")),A68&amp;"_BD",IF(AND(D68="Bruno",OR(E68="De-Novo Merge",E68="Assisted Merge")),A68&amp;"_SA_BD",IF(AND(D68="Daniel",OR(E68="Manual",E68="Assisted Manual")),A68&amp;"_DR",IF(AND(D68="Daniel",OR(E68="De-Novo Merge",E68="Assisted Merge")),A68&amp;"_SA_DR",IF(AND(D68="Monet",OR(E68="Manual",E68="Assisted Manual")),A68&amp;"_MW",IF(AND(D68="Monet",OR(E68="De-Novo Merge",E68="Assisted Merge")),A68&amp;"_SA_MW",IF(AND(D68="Reem",OR(E68="Manual",E68="Assisted Manual")),A68&amp;"_RA",IF(AND(D68="Reem",OR(E68="De-Novo Merge",E68="Assisted Merge")),A68&amp;"_SA_RA",""))))))))))))))))))</f>
        <v>2017-09-25_G-035_SA_AZ</v>
      </c>
      <c r="G68" s="89">
        <v>43067</v>
      </c>
      <c r="H68" s="89">
        <v>43068</v>
      </c>
      <c r="I68" s="68" t="s">
        <v>1532</v>
      </c>
      <c r="J68" s="118">
        <v>42744</v>
      </c>
      <c r="K68" s="87" t="str">
        <f>IF(AND(NOT(OR(G68="",G68="Ø")),H68=""),"In Progress",IF(AND(NOT(OR(H68="Ø",H68="")),NOT(OR(G68="Ø",G68=""))),"Completed",IF(AND(NOT(A68=""),NOT(OR(D68="",D68="???")),G68=""),"Waiting",IF(D68="???","Waiting",""))))</f>
        <v>Completed</v>
      </c>
      <c r="L68" s="116" t="s">
        <v>0</v>
      </c>
      <c r="M68" s="116" t="s">
        <v>0</v>
      </c>
      <c r="N68" s="4"/>
      <c r="O68" s="121" t="s">
        <v>25</v>
      </c>
      <c r="P68" s="116" t="s">
        <v>3020</v>
      </c>
    </row>
    <row r="69" spans="1:16" x14ac:dyDescent="0.25">
      <c r="A69" s="116"/>
      <c r="B69" s="116"/>
      <c r="C69" s="116"/>
      <c r="D69" s="87" t="s">
        <v>23</v>
      </c>
      <c r="E69" s="87" t="s">
        <v>1512</v>
      </c>
      <c r="F69" s="7" t="str">
        <f>IF(AND(D69="Amina",OR(E69="Manual",E69="Assisted Manual")),A68&amp;"_AZ",IF(AND(D69="Amina",OR(E69="De-Novo Merge",E69="Assisted Merge")),A68&amp;"_SA_AZ",IF(AND(D69="Mashtura",OR(E69="Manual",E69="Assisted Manual")),A68&amp;"_MH",IF(AND(D69="Mashtura",OR(E69="De-Novo Merge",E69="Assisted Merge")),A68&amp;"_SA_MH",IF(AND(D69="Perry",OR(E69="Manual",E69="Assisted Manual")),A68&amp;"_PB",IF(AND(D69="Perry",OR(E69="De-Novo Merge",E69="Assisted Merge")),A68&amp;"_SA_PB",IF(AND(D69="Gina",OR(E69="Manual",E69="Assisted Manual")),A68&amp;"_GB",IF(AND(D69="Gina",OR(E69="De-Novo Merge",E69="Assisted Merge")),A68&amp;"_SA_GB",IF(AND(D69="Cameron",OR(E69="Manual",E69="Assisted Manual")),A68&amp;"_CA",IF(AND(D69="Cameron",OR(E69="De-Novo Merge",E69="Assisted Merge")),A68&amp;"_SA_CA",IF(AND(D69="Bruno",OR(E69="Manual",E69="Assisted Manual")),A68&amp;"_BD",IF(AND(D69="Bruno",OR(E69="De-Novo Merge",E69="Assisted Merge")),A68&amp;"_SA_BD",IF(AND(D69="Daniel",OR(E69="Manual",E69="Assisted Manual")),A68&amp;"_DR",IF(AND(D69="Daniel",OR(E69="De-Novo Merge",E69="Assisted Merge")),A68&amp;"_SA_DR",IF(AND(D69="Monet",OR(E69="Manual",E69="Assisted Manual")),A68&amp;"_MW",IF(AND(D69="Monet",OR(E69="De-Novo Merge",E69="Assisted Merge")),A68&amp;"_SA_MW",IF(AND(D69="Reem",OR(E69="Manual",E69="Assisted Manual")),A68&amp;"_RA",IF(AND(D69="Reem",OR(E69="De-Novo Merge",E69="Assisted Merge")),A68&amp;"_SA_RA",""))))))))))))))))))</f>
        <v>2017-09-25_G-035_CA</v>
      </c>
      <c r="G69" s="89">
        <v>43068</v>
      </c>
      <c r="H69" s="89">
        <v>43069</v>
      </c>
      <c r="I69" s="68" t="s">
        <v>2176</v>
      </c>
      <c r="J69" s="116"/>
      <c r="K69" s="87" t="str">
        <f>IF(AND(NOT(OR(G69="",G69="Ø")),H69=""),"In Progress",IF(AND(NOT(OR(H69="Ø",H69="")),NOT(OR(G69="Ø",G69=""))),"Completed",IF(AND(NOT(A68=""),NOT(OR(D69="",D69="???")),G69=""),"Waiting",IF(D69="???","Waiting",""))))</f>
        <v>Completed</v>
      </c>
      <c r="L69" s="116"/>
      <c r="M69" s="116"/>
      <c r="N69" s="4"/>
      <c r="O69" s="121"/>
      <c r="P69" s="116"/>
    </row>
    <row r="70" spans="1:16" x14ac:dyDescent="0.25">
      <c r="A70" s="122" t="s">
        <v>3021</v>
      </c>
      <c r="B70" s="131" t="s">
        <v>3022</v>
      </c>
      <c r="C70" s="124"/>
      <c r="D70" s="87" t="s">
        <v>2404</v>
      </c>
      <c r="E70" s="87" t="s">
        <v>1399</v>
      </c>
      <c r="F70" s="7" t="str">
        <f>IF(AND(D70="Amina",OR(E70="Manual",E70="Assisted Manual")),A70&amp;"_AZ",IF(AND(D70="Amina",OR(E70="De-Novo Merge",E70="Assisted Merge")),A70&amp;"_SA_AZ",IF(AND(D70="Mashtura",OR(E70="Manual",E70="Assisted Manual")),A70&amp;"_MH",IF(AND(D70="Mashtura",OR(E70="De-Novo Merge",E70="Assisted Merge")),A70&amp;"_SA_MH",IF(AND(D70="Perry",OR(E70="Manual",E70="Assisted Manual")),A70&amp;"_PB",IF(AND(D70="Perry",OR(E70="De-Novo Merge",E70="Assisted Merge")),A70&amp;"_SA_PB",IF(AND(D70="Gina",OR(E70="Manual",E70="Assisted Manual")),A70&amp;"_GB",IF(AND(D70="Gina",OR(E70="De-Novo Merge",E70="Assisted Merge")),A70&amp;"_SA_GB",IF(AND(D70="Cameron",OR(E70="Manual",E70="Assisted Manual")),A70&amp;"_CA",IF(AND(D70="Cameron",OR(E70="De-Novo Merge",E70="Assisted Merge")),A70&amp;"_SA_CA",IF(AND(D70="Bruno",OR(E70="Manual",E70="Assisted Manual")),A70&amp;"_BD",IF(AND(D70="Bruno",OR(E70="De-Novo Merge",E70="Assisted Merge")),A70&amp;"_SA_BD",IF(AND(D70="Daniel",OR(E70="Manual",E70="Assisted Manual")),A70&amp;"_DR",IF(AND(D70="Daniel",OR(E70="De-Novo Merge",E70="Assisted Merge")),A70&amp;"_SA_DR",IF(AND(D70="Monet",OR(E70="Manual",E70="Assisted Manual")),A70&amp;"_MW",IF(AND(D70="Monet",OR(E70="De-Novo Merge",E70="Assisted Merge")),A70&amp;"_SA_MW",IF(AND(D70="Reem",OR(E70="Manual",E70="Assisted Manual")),A70&amp;"_RA",IF(AND(D70="Reem",OR(E70="De-Novo Merge",E70="Assisted Merge")),A70&amp;"_SA_RA",""))))))))))))))))))</f>
        <v>2017-09-25_G-036_SA_MH</v>
      </c>
      <c r="G70" s="89">
        <v>43067</v>
      </c>
      <c r="H70" s="89">
        <v>43068</v>
      </c>
      <c r="I70" s="68" t="s">
        <v>2637</v>
      </c>
      <c r="J70" s="118">
        <v>43082</v>
      </c>
      <c r="K70" s="87" t="str">
        <f>IF(AND(NOT(OR(G70="",G70="Ø")),H70=""),"In Progress",IF(AND(NOT(OR(H70="Ø",H70="")),NOT(OR(G70="Ø",G70=""))),"Completed",IF(AND(NOT(A70=""),NOT(OR(D70="",D70="???")),G70=""),"Waiting",IF(D70="???","Waiting",""))))</f>
        <v>Completed</v>
      </c>
      <c r="L70" s="116" t="str">
        <f t="shared" ref="L70" si="65">IF(AND(NOT(OR(H70="Ø",H70="")),J70="Split"),"In Progress",IF(AND(NOT(OR(H70="Ø",H70="")),J70="Needs to be Split"),"Waiting",IF(AND(K70="Review",K71="Review"),"Review",IF(OR(AND(K70="Review",K71="Incomplete"),AND(K70="Incomplete",K71="Review")),"Review",IF(OR(AND(K70="Untraceable",K71="Review"),AND(K70="Review",K71="Untraceable")),"Review",IF(OR(AND(K70="Review",K71="Completed"),AND(K70="Completed",K71="Review")),"Review",IF(OR(AND(K70="Other",K71="Review"),AND(K70="Review",K71="Other")),"Review",IF(OR(AND(K70="Other",K71="Incomplete"),AND(K70="Incomplete",K71="Other")),"Review",IF(OR(AND(K70="Other",K71="Untraceable"),AND(K70="Untraceable",K71="Other")),"Review",IF(OR(AND(K70="Other",K71="Completed"),AND(K70="Completed",K71="Other")),"Review",IF(AND(K70="Waiting",K71="Waiting"),"Waiting",IF(OR(AND(K70="Review",K71="Waiting"),AND(K70="Waiting",K71="Review")),"Waiting",IF(OR(AND(K70="Other",K71="Waiting"),AND(K70="Waiting",K71="Other")),"Waiting",IF(OR(AND(K70="Incomplete",K71="Waiting"),AND(K70="Waiting",K71="Incomplete")),"Waiting",IF(OR(AND(K70="Completed",K71="Waiting"),AND(K70="Waiting",K71="Completed")),"Waiting",IF(OR(K70="In Progress",K71="In Progress"),"In Progress",IF(OR(AND(K70="Completed",K71="Untraceable"),AND(K70="Untraceable",K71="Completed")),"Review",IF(OR(AND(K70="Completed",K71="Incomplete"),AND(K70="Incomplete",K71="Completed")),"Review",IF(OR(AND(K70="Incomplete",K71="Untraceable"),AND(K70="Untraceable",K71="Incomplete")),"Untraceable",IF(AND(NOT(OR(H70="Ø",H70="")),NOT(OR(H71="Ø",H71="")),J70=""),"In Progress",IF(AND(K70="Untraceable",K71="Untraceable"),"Untraceable",IF(AND(NOT(OR(H70="Ø",H70="")),NOT(OR(H71="Ø",H71="")),NOT(OR(J70="Ø",J70="",J70="Split",J70="Needs to be Split"))),"Completed",IF(AND(K70="Incomplete",K71="Incomplete"),"Incomplete",IF(AND(K70="Other",K71="Other"),"Review",IF(AND(K70="Untraceable",K71=""),"Untraceable","")))))))))))))))))))))))))</f>
        <v>Completed</v>
      </c>
      <c r="M70" s="116" t="s">
        <v>0</v>
      </c>
      <c r="N70" s="4" t="s">
        <v>3023</v>
      </c>
      <c r="O70" s="121" t="s">
        <v>25</v>
      </c>
      <c r="P70" s="116" t="s">
        <v>3024</v>
      </c>
    </row>
    <row r="71" spans="1:16" x14ac:dyDescent="0.25">
      <c r="A71" s="116"/>
      <c r="B71" s="132"/>
      <c r="C71" s="125"/>
      <c r="D71" s="87" t="s">
        <v>113</v>
      </c>
      <c r="E71" s="87" t="s">
        <v>1512</v>
      </c>
      <c r="F71" s="7" t="str">
        <f>IF(AND(D71="Amina",OR(E71="Manual",E71="Assisted Manual")),A70&amp;"_AZ",IF(AND(D71="Amina",OR(E71="De-Novo Merge",E71="Assisted Merge")),A70&amp;"_SA_AZ",IF(AND(D71="Mashtura",OR(E71="Manual",E71="Assisted Manual")),A70&amp;"_MH",IF(AND(D71="Mashtura",OR(E71="De-Novo Merge",E71="Assisted Merge")),A70&amp;"_SA_MH",IF(AND(D71="Perry",OR(E71="Manual",E71="Assisted Manual")),A70&amp;"_PB",IF(AND(D71="Perry",OR(E71="De-Novo Merge",E71="Assisted Merge")),A70&amp;"_SA_PB",IF(AND(D71="Gina",OR(E71="Manual",E71="Assisted Manual")),A70&amp;"_GB",IF(AND(D71="Gina",OR(E71="De-Novo Merge",E71="Assisted Merge")),A70&amp;"_SA_GB",IF(AND(D71="Cameron",OR(E71="Manual",E71="Assisted Manual")),A70&amp;"_CA",IF(AND(D71="Cameron",OR(E71="De-Novo Merge",E71="Assisted Merge")),A70&amp;"_SA_CA",IF(AND(D71="Bruno",OR(E71="Manual",E71="Assisted Manual")),A70&amp;"_BD",IF(AND(D71="Bruno",OR(E71="De-Novo Merge",E71="Assisted Merge")),A70&amp;"_SA_BD",IF(AND(D71="Daniel",OR(E71="Manual",E71="Assisted Manual")),A70&amp;"_DR",IF(AND(D71="Daniel",OR(E71="De-Novo Merge",E71="Assisted Merge")),A70&amp;"_SA_DR",IF(AND(D71="Monet",OR(E71="Manual",E71="Assisted Manual")),A70&amp;"_MW",IF(AND(D71="Monet",OR(E71="De-Novo Merge",E71="Assisted Merge")),A70&amp;"_SA_MW",IF(AND(D71="Reem",OR(E71="Manual",E71="Assisted Manual")),A70&amp;"_RA",IF(AND(D71="Reem",OR(E71="De-Novo Merge",E71="Assisted Merge")),A70&amp;"_SA_RA",""))))))))))))))))))</f>
        <v>2017-09-25_G-036_DR</v>
      </c>
      <c r="G71" s="89">
        <v>43075</v>
      </c>
      <c r="H71" s="89">
        <v>43076</v>
      </c>
      <c r="I71" s="68" t="s">
        <v>2637</v>
      </c>
      <c r="J71" s="116"/>
      <c r="K71" s="87" t="str">
        <f>IF(AND(NOT(OR(G71="",G71="Ø")),H71=""),"In Progress",IF(AND(NOT(OR(H71="Ø",H71="")),NOT(OR(G71="Ø",G71=""))),"Completed",IF(AND(NOT(A70=""),NOT(OR(D71="",D71="???")),G71=""),"Waiting",IF(D71="???","Waiting",""))))</f>
        <v>Completed</v>
      </c>
      <c r="L71" s="116"/>
      <c r="M71" s="116"/>
      <c r="N71" s="4"/>
      <c r="O71" s="121"/>
      <c r="P71" s="116"/>
    </row>
    <row r="72" spans="1:16" x14ac:dyDescent="0.25">
      <c r="A72" s="122" t="s">
        <v>3025</v>
      </c>
      <c r="B72" s="117" t="s">
        <v>3026</v>
      </c>
      <c r="C72" s="117"/>
      <c r="D72" s="87" t="s">
        <v>32</v>
      </c>
      <c r="E72" s="87" t="s">
        <v>1399</v>
      </c>
      <c r="F72" s="7" t="str">
        <f>IF(AND(D72="Amina",OR(E72="Manual",E72="Assisted Manual")),A72&amp;"_AZ",IF(AND(D72="Amina",OR(E72="De-Novo Merge",E72="Assisted Merge")),A72&amp;"_SA_AZ",IF(AND(D72="Mashtura",OR(E72="Manual",E72="Assisted Manual")),A72&amp;"_MH",IF(AND(D72="Mashtura",OR(E72="De-Novo Merge",E72="Assisted Merge")),A72&amp;"_SA_MH",IF(AND(D72="Perry",OR(E72="Manual",E72="Assisted Manual")),A72&amp;"_PB",IF(AND(D72="Perry",OR(E72="De-Novo Merge",E72="Assisted Merge")),A72&amp;"_SA_PB",IF(AND(D72="Gina",OR(E72="Manual",E72="Assisted Manual")),A72&amp;"_GB",IF(AND(D72="Gina",OR(E72="De-Novo Merge",E72="Assisted Merge")),A72&amp;"_SA_GB",IF(AND(D72="Cameron",OR(E72="Manual",E72="Assisted Manual")),A72&amp;"_CA",IF(AND(D72="Cameron",OR(E72="De-Novo Merge",E72="Assisted Merge")),A72&amp;"_SA_CA",IF(AND(D72="Bruno",OR(E72="Manual",E72="Assisted Manual")),A72&amp;"_BD",IF(AND(D72="Bruno",OR(E72="De-Novo Merge",E72="Assisted Merge")),A72&amp;"_SA_BD",IF(AND(D72="Daniel",OR(E72="Manual",E72="Assisted Manual")),A72&amp;"_DR",IF(AND(D72="Daniel",OR(E72="De-Novo Merge",E72="Assisted Merge")),A72&amp;"_SA_DR",IF(AND(D72="Monet",OR(E72="Manual",E72="Assisted Manual")),A72&amp;"_MW",IF(AND(D72="Monet",OR(E72="De-Novo Merge",E72="Assisted Merge")),A72&amp;"_SA_MW",IF(AND(D72="Reem",OR(E72="Manual",E72="Assisted Manual")),A72&amp;"_RA",IF(AND(D72="Reem",OR(E72="De-Novo Merge",E72="Assisted Merge")),A72&amp;"_SA_RA",""))))))))))))))))))</f>
        <v>2017-09-25_G-037_SA_AZ</v>
      </c>
      <c r="G72" s="89">
        <v>43068</v>
      </c>
      <c r="H72" s="89">
        <v>43069</v>
      </c>
      <c r="I72" s="68" t="s">
        <v>2670</v>
      </c>
      <c r="J72" s="118">
        <v>43076</v>
      </c>
      <c r="K72" s="87" t="str">
        <f>IF(AND(NOT(OR(G72="",G72="Ø")),H72=""),"In Progress",IF(AND(NOT(OR(H72="Ø",H72="")),NOT(OR(G72="Ø",G72=""))),"Completed",IF(AND(NOT(A72=""),NOT(OR(D72="",D72="???")),G72=""),"Waiting",IF(D72="???","Waiting",""))))</f>
        <v>Completed</v>
      </c>
      <c r="L72" s="116" t="str">
        <f t="shared" ref="L72" si="66">IF(AND(NOT(OR(H72="Ø",H72="")),J72="Split"),"In Progress",IF(AND(NOT(OR(H72="Ø",H72="")),J72="Needs to be Split"),"Waiting",IF(AND(K72="Review",K73="Review"),"Review",IF(OR(AND(K72="Review",K73="Incomplete"),AND(K72="Incomplete",K73="Review")),"Review",IF(OR(AND(K72="Untraceable",K73="Review"),AND(K72="Review",K73="Untraceable")),"Review",IF(OR(AND(K72="Review",K73="Completed"),AND(K72="Completed",K73="Review")),"Review",IF(OR(AND(K72="Other",K73="Review"),AND(K72="Review",K73="Other")),"Review",IF(OR(AND(K72="Other",K73="Incomplete"),AND(K72="Incomplete",K73="Other")),"Review",IF(OR(AND(K72="Other",K73="Untraceable"),AND(K72="Untraceable",K73="Other")),"Review",IF(OR(AND(K72="Other",K73="Completed"),AND(K72="Completed",K73="Other")),"Review",IF(AND(K72="Waiting",K73="Waiting"),"Waiting",IF(OR(AND(K72="Review",K73="Waiting"),AND(K72="Waiting",K73="Review")),"Waiting",IF(OR(AND(K72="Other",K73="Waiting"),AND(K72="Waiting",K73="Other")),"Waiting",IF(OR(AND(K72="Incomplete",K73="Waiting"),AND(K72="Waiting",K73="Incomplete")),"Waiting",IF(OR(AND(K72="Completed",K73="Waiting"),AND(K72="Waiting",K73="Completed")),"Waiting",IF(OR(K72="In Progress",K73="In Progress"),"In Progress",IF(OR(AND(K72="Completed",K73="Untraceable"),AND(K72="Untraceable",K73="Completed")),"Review",IF(OR(AND(K72="Completed",K73="Incomplete"),AND(K72="Incomplete",K73="Completed")),"Review",IF(OR(AND(K72="Incomplete",K73="Untraceable"),AND(K72="Untraceable",K73="Incomplete")),"Untraceable",IF(AND(NOT(OR(H72="Ø",H72="")),NOT(OR(H73="Ø",H73="")),J72=""),"In Progress",IF(AND(K72="Untraceable",K73="Untraceable"),"Untraceable",IF(AND(NOT(OR(H72="Ø",H72="")),NOT(OR(H73="Ø",H73="")),NOT(OR(J72="Ø",J72="",J72="Split",J72="Needs to be Split"))),"Completed",IF(AND(K72="Incomplete",K73="Incomplete"),"Incomplete",IF(AND(K72="Other",K73="Other"),"Review",IF(AND(K72="Untraceable",K73=""),"Untraceable","")))))))))))))))))))))))))</f>
        <v>Completed</v>
      </c>
      <c r="M72" s="116" t="s">
        <v>0</v>
      </c>
      <c r="N72" s="4"/>
      <c r="O72" s="121" t="s">
        <v>25</v>
      </c>
      <c r="P72" s="116" t="s">
        <v>3027</v>
      </c>
    </row>
    <row r="73" spans="1:16" x14ac:dyDescent="0.25">
      <c r="A73" s="116"/>
      <c r="B73" s="116"/>
      <c r="C73" s="116"/>
      <c r="D73" s="87" t="s">
        <v>187</v>
      </c>
      <c r="E73" s="87" t="s">
        <v>1512</v>
      </c>
      <c r="F73" s="7" t="str">
        <f>IF(AND(D73="Amina",OR(E73="Manual",E73="Assisted Manual")),A72&amp;"_AZ",IF(AND(D73="Amina",OR(E73="De-Novo Merge",E73="Assisted Merge")),A72&amp;"_SA_AZ",IF(AND(D73="Mashtura",OR(E73="Manual",E73="Assisted Manual")),A72&amp;"_MH",IF(AND(D73="Mashtura",OR(E73="De-Novo Merge",E73="Assisted Merge")),A72&amp;"_SA_MH",IF(AND(D73="Perry",OR(E73="Manual",E73="Assisted Manual")),A72&amp;"_PB",IF(AND(D73="Perry",OR(E73="De-Novo Merge",E73="Assisted Merge")),A72&amp;"_SA_PB",IF(AND(D73="Gina",OR(E73="Manual",E73="Assisted Manual")),A72&amp;"_GB",IF(AND(D73="Gina",OR(E73="De-Novo Merge",E73="Assisted Merge")),A72&amp;"_SA_GB",IF(AND(D73="Cameron",OR(E73="Manual",E73="Assisted Manual")),A72&amp;"_CA",IF(AND(D73="Cameron",OR(E73="De-Novo Merge",E73="Assisted Merge")),A72&amp;"_SA_CA",IF(AND(D73="Bruno",OR(E73="Manual",E73="Assisted Manual")),A72&amp;"_BD",IF(AND(D73="Bruno",OR(E73="De-Novo Merge",E73="Assisted Merge")),A72&amp;"_SA_BD",IF(AND(D73="Daniel",OR(E73="Manual",E73="Assisted Manual")),A72&amp;"_DR",IF(AND(D73="Daniel",OR(E73="De-Novo Merge",E73="Assisted Merge")),A72&amp;"_SA_DR",IF(AND(D73="Monet",OR(E73="Manual",E73="Assisted Manual")),A72&amp;"_MW",IF(AND(D73="Monet",OR(E73="De-Novo Merge",E73="Assisted Merge")),A72&amp;"_SA_MW",IF(AND(D73="Reem",OR(E73="Manual",E73="Assisted Manual")),A72&amp;"_RA",IF(AND(D73="Reem",OR(E73="De-Novo Merge",E73="Assisted Merge")),A72&amp;"_SA_RA",""))))))))))))))))))</f>
        <v>2017-09-25_G-037_MW</v>
      </c>
      <c r="G73" s="89">
        <v>43073</v>
      </c>
      <c r="H73" s="89">
        <v>43075</v>
      </c>
      <c r="I73" s="68" t="s">
        <v>2846</v>
      </c>
      <c r="J73" s="116"/>
      <c r="K73" s="87" t="str">
        <f>IF(AND(NOT(OR(G73="",G73="Ø")),H73=""),"In Progress",IF(AND(NOT(OR(H73="Ø",H73="")),NOT(OR(G73="Ø",G73=""))),"Completed",IF(AND(NOT(A72=""),NOT(OR(D73="",D73="???")),G73=""),"Waiting",IF(D73="???","Waiting",""))))</f>
        <v>Completed</v>
      </c>
      <c r="L73" s="116"/>
      <c r="M73" s="116"/>
      <c r="N73" s="4" t="s">
        <v>3028</v>
      </c>
      <c r="O73" s="121"/>
      <c r="P73" s="116"/>
    </row>
    <row r="74" spans="1:16" x14ac:dyDescent="0.25">
      <c r="A74" s="122" t="s">
        <v>3029</v>
      </c>
      <c r="B74" s="117" t="s">
        <v>3030</v>
      </c>
      <c r="C74" s="116"/>
      <c r="D74" s="87" t="s">
        <v>32</v>
      </c>
      <c r="E74" s="87" t="s">
        <v>1399</v>
      </c>
      <c r="F74" s="7" t="str">
        <f>IF(AND(D74="Amina",OR(E74="Manual",E74="Assisted Manual")),A74&amp;"_AZ",IF(AND(D74="Amina",OR(E74="De-Novo Merge",E74="Assisted Merge")),A74&amp;"_SA_AZ",IF(AND(D74="Mashtura",OR(E74="Manual",E74="Assisted Manual")),A74&amp;"_MH",IF(AND(D74="Mashtura",OR(E74="De-Novo Merge",E74="Assisted Merge")),A74&amp;"_SA_MH",IF(AND(D74="Perry",OR(E74="Manual",E74="Assisted Manual")),A74&amp;"_PB",IF(AND(D74="Perry",OR(E74="De-Novo Merge",E74="Assisted Merge")),A74&amp;"_SA_PB",IF(AND(D74="Gina",OR(E74="Manual",E74="Assisted Manual")),A74&amp;"_GB",IF(AND(D74="Gina",OR(E74="De-Novo Merge",E74="Assisted Merge")),A74&amp;"_SA_GB",IF(AND(D74="Cameron",OR(E74="Manual",E74="Assisted Manual")),A74&amp;"_CA",IF(AND(D74="Cameron",OR(E74="De-Novo Merge",E74="Assisted Merge")),A74&amp;"_SA_CA",IF(AND(D74="Bruno",OR(E74="Manual",E74="Assisted Manual")),A74&amp;"_BD",IF(AND(D74="Bruno",OR(E74="De-Novo Merge",E74="Assisted Merge")),A74&amp;"_SA_BD",IF(AND(D74="Daniel",OR(E74="Manual",E74="Assisted Manual")),A74&amp;"_DR",IF(AND(D74="Daniel",OR(E74="De-Novo Merge",E74="Assisted Merge")),A74&amp;"_SA_DR",IF(AND(D74="Monet",OR(E74="Manual",E74="Assisted Manual")),A74&amp;"_MW",IF(AND(D74="Monet",OR(E74="De-Novo Merge",E74="Assisted Merge")),A74&amp;"_SA_MW",IF(AND(D74="Reem",OR(E74="Manual",E74="Assisted Manual")),A74&amp;"_RA",IF(AND(D74="Reem",OR(E74="De-Novo Merge",E74="Assisted Merge")),A74&amp;"_SA_RA",""))))))))))))))))))</f>
        <v>2017-09-25_G-038_SA_AZ</v>
      </c>
      <c r="G74" s="89">
        <v>43069</v>
      </c>
      <c r="H74" s="89">
        <v>43073</v>
      </c>
      <c r="I74" s="68" t="s">
        <v>2467</v>
      </c>
      <c r="J74" s="118">
        <v>43108</v>
      </c>
      <c r="K74" s="87" t="str">
        <f>IF(AND(NOT(OR(G74="",G74="Ø")),H74=""),"In Progress",IF(AND(NOT(OR(H74="Ø",H74="")),NOT(OR(G74="Ø",G74=""))),"Completed",IF(AND(NOT(A74=""),NOT(OR(D74="",D74="???")),G74=""),"Waiting",IF(D74="???","Waiting",""))))</f>
        <v>Completed</v>
      </c>
      <c r="L74" s="116" t="str">
        <f t="shared" ref="L74" si="67">IF(AND(NOT(OR(H74="Ø",H74="")),J74="Split"),"In Progress",IF(AND(NOT(OR(H74="Ø",H74="")),J74="Needs to be Split"),"Waiting",IF(AND(K74="Review",K75="Review"),"Review",IF(OR(AND(K74="Review",K75="Incomplete"),AND(K74="Incomplete",K75="Review")),"Review",IF(OR(AND(K74="Untraceable",K75="Review"),AND(K74="Review",K75="Untraceable")),"Review",IF(OR(AND(K74="Review",K75="Completed"),AND(K74="Completed",K75="Review")),"Review",IF(OR(AND(K74="Other",K75="Review"),AND(K74="Review",K75="Other")),"Review",IF(OR(AND(K74="Other",K75="Incomplete"),AND(K74="Incomplete",K75="Other")),"Review",IF(OR(AND(K74="Other",K75="Untraceable"),AND(K74="Untraceable",K75="Other")),"Review",IF(OR(AND(K74="Other",K75="Completed"),AND(K74="Completed",K75="Other")),"Review",IF(AND(K74="Waiting",K75="Waiting"),"Waiting",IF(OR(AND(K74="Review",K75="Waiting"),AND(K74="Waiting",K75="Review")),"Waiting",IF(OR(AND(K74="Other",K75="Waiting"),AND(K74="Waiting",K75="Other")),"Waiting",IF(OR(AND(K74="Incomplete",K75="Waiting"),AND(K74="Waiting",K75="Incomplete")),"Waiting",IF(OR(AND(K74="Completed",K75="Waiting"),AND(K74="Waiting",K75="Completed")),"Waiting",IF(OR(K74="In Progress",K75="In Progress"),"In Progress",IF(OR(AND(K74="Completed",K75="Untraceable"),AND(K74="Untraceable",K75="Completed")),"Review",IF(OR(AND(K74="Completed",K75="Incomplete"),AND(K74="Incomplete",K75="Completed")),"Review",IF(OR(AND(K74="Incomplete",K75="Untraceable"),AND(K74="Untraceable",K75="Incomplete")),"Untraceable",IF(AND(NOT(OR(H74="Ø",H74="")),NOT(OR(H75="Ø",H75="")),J74=""),"In Progress",IF(AND(K74="Untraceable",K75="Untraceable"),"Untraceable",IF(AND(NOT(OR(H74="Ø",H74="")),NOT(OR(H75="Ø",H75="")),NOT(OR(J74="Ø",J74="",J74="Split",J74="Needs to be Split"))),"Completed",IF(AND(K74="Incomplete",K75="Incomplete"),"Incomplete",IF(AND(K74="Other",K75="Other"),"Review",IF(AND(K74="Untraceable",K75=""),"Untraceable","")))))))))))))))))))))))))</f>
        <v>Completed</v>
      </c>
      <c r="M74" s="116" t="s">
        <v>0</v>
      </c>
      <c r="N74" s="4"/>
      <c r="O74" s="121" t="s">
        <v>25</v>
      </c>
      <c r="P74" s="116" t="s">
        <v>3031</v>
      </c>
    </row>
    <row r="75" spans="1:16" x14ac:dyDescent="0.25">
      <c r="A75" s="116"/>
      <c r="B75" s="116"/>
      <c r="C75" s="116"/>
      <c r="D75" s="87" t="s">
        <v>187</v>
      </c>
      <c r="E75" s="87" t="s">
        <v>1512</v>
      </c>
      <c r="F75" s="7" t="str">
        <f>IF(AND(D75="Amina",OR(E75="Manual",E75="Assisted Manual")),A74&amp;"_AZ",IF(AND(D75="Amina",OR(E75="De-Novo Merge",E75="Assisted Merge")),A74&amp;"_SA_AZ",IF(AND(D75="Mashtura",OR(E75="Manual",E75="Assisted Manual")),A74&amp;"_MH",IF(AND(D75="Mashtura",OR(E75="De-Novo Merge",E75="Assisted Merge")),A74&amp;"_SA_MH",IF(AND(D75="Perry",OR(E75="Manual",E75="Assisted Manual")),A74&amp;"_PB",IF(AND(D75="Perry",OR(E75="De-Novo Merge",E75="Assisted Merge")),A74&amp;"_SA_PB",IF(AND(D75="Gina",OR(E75="Manual",E75="Assisted Manual")),A74&amp;"_GB",IF(AND(D75="Gina",OR(E75="De-Novo Merge",E75="Assisted Merge")),A74&amp;"_SA_GB",IF(AND(D75="Cameron",OR(E75="Manual",E75="Assisted Manual")),A74&amp;"_CA",IF(AND(D75="Cameron",OR(E75="De-Novo Merge",E75="Assisted Merge")),A74&amp;"_SA_CA",IF(AND(D75="Bruno",OR(E75="Manual",E75="Assisted Manual")),A74&amp;"_BD",IF(AND(D75="Bruno",OR(E75="De-Novo Merge",E75="Assisted Merge")),A74&amp;"_SA_BD",IF(AND(D75="Daniel",OR(E75="Manual",E75="Assisted Manual")),A74&amp;"_DR",IF(AND(D75="Daniel",OR(E75="De-Novo Merge",E75="Assisted Merge")),A74&amp;"_SA_DR",IF(AND(D75="Monet",OR(E75="Manual",E75="Assisted Manual")),A74&amp;"_MW",IF(AND(D75="Monet",OR(E75="De-Novo Merge",E75="Assisted Merge")),A74&amp;"_SA_MW",IF(AND(D75="Reem",OR(E75="Manual",E75="Assisted Manual")),A74&amp;"_RA",IF(AND(D75="Reem",OR(E75="De-Novo Merge",E75="Assisted Merge")),A74&amp;"_SA_RA",""))))))))))))))))))</f>
        <v>2017-09-25_G-038_MW</v>
      </c>
      <c r="G75" s="89">
        <v>43075</v>
      </c>
      <c r="H75" s="89">
        <v>43077</v>
      </c>
      <c r="I75" s="68" t="s">
        <v>2805</v>
      </c>
      <c r="J75" s="116"/>
      <c r="K75" s="87" t="str">
        <f>IF(AND(NOT(OR(G75="",G75="Ø")),H75=""),"In Progress",IF(AND(NOT(OR(H75="Ø",H75="")),NOT(OR(G75="Ø",G75=""))),"Completed",IF(AND(NOT(A74=""),NOT(OR(D75="",D75="???")),G75=""),"Waiting",IF(D75="???","Waiting",""))))</f>
        <v>Completed</v>
      </c>
      <c r="L75" s="116"/>
      <c r="M75" s="116"/>
      <c r="N75" s="4"/>
      <c r="O75" s="121"/>
      <c r="P75" s="116"/>
    </row>
    <row r="76" spans="1:16" x14ac:dyDescent="0.25">
      <c r="A76" s="122" t="s">
        <v>3032</v>
      </c>
      <c r="B76" s="117" t="s">
        <v>3033</v>
      </c>
      <c r="C76" s="116"/>
      <c r="D76" s="87" t="s">
        <v>2404</v>
      </c>
      <c r="E76" s="87" t="s">
        <v>1399</v>
      </c>
      <c r="F76" s="7" t="str">
        <f>IF(AND(D76="Amina",OR(E76="Manual",E76="Assisted Manual")),A76&amp;"_AZ",IF(AND(D76="Amina",OR(E76="De-Novo Merge",E76="Assisted Merge")),A76&amp;"_SA_AZ",IF(AND(D76="Mashtura",OR(E76="Manual",E76="Assisted Manual")),A76&amp;"_MH",IF(AND(D76="Mashtura",OR(E76="De-Novo Merge",E76="Assisted Merge")),A76&amp;"_SA_MH",IF(AND(D76="Perry",OR(E76="Manual",E76="Assisted Manual")),A76&amp;"_PB",IF(AND(D76="Perry",OR(E76="De-Novo Merge",E76="Assisted Merge")),A76&amp;"_SA_PB",IF(AND(D76="Gina",OR(E76="Manual",E76="Assisted Manual")),A76&amp;"_GB",IF(AND(D76="Gina",OR(E76="De-Novo Merge",E76="Assisted Merge")),A76&amp;"_SA_GB",IF(AND(D76="Cameron",OR(E76="Manual",E76="Assisted Manual")),A76&amp;"_CA",IF(AND(D76="Cameron",OR(E76="De-Novo Merge",E76="Assisted Merge")),A76&amp;"_SA_CA",IF(AND(D76="Bruno",OR(E76="Manual",E76="Assisted Manual")),A76&amp;"_BD",IF(AND(D76="Bruno",OR(E76="De-Novo Merge",E76="Assisted Merge")),A76&amp;"_SA_BD",IF(AND(D76="Daniel",OR(E76="Manual",E76="Assisted Manual")),A76&amp;"_DR",IF(AND(D76="Daniel",OR(E76="De-Novo Merge",E76="Assisted Merge")),A76&amp;"_SA_DR",IF(AND(D76="Monet",OR(E76="Manual",E76="Assisted Manual")),A76&amp;"_MW",IF(AND(D76="Monet",OR(E76="De-Novo Merge",E76="Assisted Merge")),A76&amp;"_SA_MW",IF(AND(D76="Reem",OR(E76="Manual",E76="Assisted Manual")),A76&amp;"_RA",IF(AND(D76="Reem",OR(E76="De-Novo Merge",E76="Assisted Merge")),A76&amp;"_SA_RA",""))))))))))))))))))</f>
        <v>2017-09-25_G-039_SA_MH</v>
      </c>
      <c r="G76" s="89">
        <v>43069</v>
      </c>
      <c r="H76" s="89">
        <v>43074</v>
      </c>
      <c r="I76" s="68"/>
      <c r="J76" s="118">
        <v>43109</v>
      </c>
      <c r="K76" s="87" t="str">
        <f>IF(AND(NOT(OR(G76="",G76="Ø")),H76=""),"In Progress",IF(AND(NOT(OR(H76="Ø",H76="")),NOT(OR(G76="Ø",G76=""))),"Completed",IF(AND(NOT(A76=""),NOT(OR(D76="",D76="???")),G76=""),"Waiting",IF(D76="???","Waiting",""))))</f>
        <v>Completed</v>
      </c>
      <c r="L76" s="116" t="str">
        <f t="shared" ref="L76" si="68">IF(AND(NOT(OR(H76="Ø",H76="")),J76="Split"),"In Progress",IF(AND(NOT(OR(H76="Ø",H76="")),J76="Needs to be Split"),"Waiting",IF(AND(K76="Review",K77="Review"),"Review",IF(OR(AND(K76="Review",K77="Incomplete"),AND(K76="Incomplete",K77="Review")),"Review",IF(OR(AND(K76="Untraceable",K77="Review"),AND(K76="Review",K77="Untraceable")),"Review",IF(OR(AND(K76="Review",K77="Completed"),AND(K76="Completed",K77="Review")),"Review",IF(OR(AND(K76="Other",K77="Review"),AND(K76="Review",K77="Other")),"Review",IF(OR(AND(K76="Other",K77="Incomplete"),AND(K76="Incomplete",K77="Other")),"Review",IF(OR(AND(K76="Other",K77="Untraceable"),AND(K76="Untraceable",K77="Other")),"Review",IF(OR(AND(K76="Other",K77="Completed"),AND(K76="Completed",K77="Other")),"Review",IF(AND(K76="Waiting",K77="Waiting"),"Waiting",IF(OR(AND(K76="Review",K77="Waiting"),AND(K76="Waiting",K77="Review")),"Waiting",IF(OR(AND(K76="Other",K77="Waiting"),AND(K76="Waiting",K77="Other")),"Waiting",IF(OR(AND(K76="Incomplete",K77="Waiting"),AND(K76="Waiting",K77="Incomplete")),"Waiting",IF(OR(AND(K76="Completed",K77="Waiting"),AND(K76="Waiting",K77="Completed")),"Waiting",IF(OR(K76="In Progress",K77="In Progress"),"In Progress",IF(OR(AND(K76="Completed",K77="Untraceable"),AND(K76="Untraceable",K77="Completed")),"Review",IF(OR(AND(K76="Completed",K77="Incomplete"),AND(K76="Incomplete",K77="Completed")),"Review",IF(OR(AND(K76="Incomplete",K77="Untraceable"),AND(K76="Untraceable",K77="Incomplete")),"Untraceable",IF(AND(NOT(OR(H76="Ø",H76="")),NOT(OR(H77="Ø",H77="")),J76=""),"In Progress",IF(AND(K76="Untraceable",K77="Untraceable"),"Untraceable",IF(AND(NOT(OR(H76="Ø",H76="")),NOT(OR(H77="Ø",H77="")),NOT(OR(J76="Ø",J76="",J76="Split",J76="Needs to be Split"))),"Completed",IF(AND(K76="Incomplete",K77="Incomplete"),"Incomplete",IF(AND(K76="Other",K77="Other"),"Review",IF(AND(K76="Untraceable",K77=""),"Untraceable","")))))))))))))))))))))))))</f>
        <v>Completed</v>
      </c>
      <c r="M76" s="116" t="s">
        <v>0</v>
      </c>
      <c r="N76" s="6"/>
      <c r="O76" s="121" t="s">
        <v>25</v>
      </c>
      <c r="P76" s="116" t="s">
        <v>3034</v>
      </c>
    </row>
    <row r="77" spans="1:16" x14ac:dyDescent="0.25">
      <c r="A77" s="116"/>
      <c r="B77" s="116"/>
      <c r="C77" s="116"/>
      <c r="D77" s="87" t="s">
        <v>32</v>
      </c>
      <c r="E77" s="87" t="s">
        <v>1512</v>
      </c>
      <c r="F77" s="7" t="str">
        <f>IF(AND(D77="Amina",OR(E77="Manual",E77="Assisted Manual")),A76&amp;"_AZ",IF(AND(D77="Amina",OR(E77="De-Novo Merge",E77="Assisted Merge")),A76&amp;"_SA_AZ",IF(AND(D77="Mashtura",OR(E77="Manual",E77="Assisted Manual")),A76&amp;"_MH",IF(AND(D77="Mashtura",OR(E77="De-Novo Merge",E77="Assisted Merge")),A76&amp;"_SA_MH",IF(AND(D77="Perry",OR(E77="Manual",E77="Assisted Manual")),A76&amp;"_PB",IF(AND(D77="Perry",OR(E77="De-Novo Merge",E77="Assisted Merge")),A76&amp;"_SA_PB",IF(AND(D77="Gina",OR(E77="Manual",E77="Assisted Manual")),A76&amp;"_GB",IF(AND(D77="Gina",OR(E77="De-Novo Merge",E77="Assisted Merge")),A76&amp;"_SA_GB",IF(AND(D77="Cameron",OR(E77="Manual",E77="Assisted Manual")),A76&amp;"_CA",IF(AND(D77="Cameron",OR(E77="De-Novo Merge",E77="Assisted Merge")),A76&amp;"_SA_CA",IF(AND(D77="Bruno",OR(E77="Manual",E77="Assisted Manual")),A76&amp;"_BD",IF(AND(D77="Bruno",OR(E77="De-Novo Merge",E77="Assisted Merge")),A76&amp;"_SA_BD",IF(AND(D77="Daniel",OR(E77="Manual",E77="Assisted Manual")),A76&amp;"_DR",IF(AND(D77="Daniel",OR(E77="De-Novo Merge",E77="Assisted Merge")),A76&amp;"_SA_DR",IF(AND(D77="Monet",OR(E77="Manual",E77="Assisted Manual")),A76&amp;"_MW",IF(AND(D77="Monet",OR(E77="De-Novo Merge",E77="Assisted Merge")),A76&amp;"_SA_MW",IF(AND(D77="Reem",OR(E77="Manual",E77="Assisted Manual")),A76&amp;"_RA",IF(AND(D77="Reem",OR(E77="De-Novo Merge",E77="Assisted Merge")),A76&amp;"_SA_RA",""))))))))))))))))))</f>
        <v>2017-09-25_G-039_AZ</v>
      </c>
      <c r="G77" s="89">
        <v>43075</v>
      </c>
      <c r="H77" s="89">
        <v>43109</v>
      </c>
      <c r="I77" s="68" t="str">
        <f t="shared" ref="I77:I89" si="69">IF(H77="Ø","Ø",IF(NOT(OR(H77="Ø",H77="")),"Enter Tracing Time",""))</f>
        <v>Enter Tracing Time</v>
      </c>
      <c r="J77" s="116"/>
      <c r="K77" s="87" t="str">
        <f>IF(AND(NOT(OR(G77="",G77="Ø")),H77=""),"In Progress",IF(AND(NOT(OR(H77="Ø",H77="")),NOT(OR(G77="Ø",G77=""))),"Completed",IF(AND(NOT(A76=""),NOT(OR(D77="",D77="???")),G77=""),"Waiting",IF(D77="???","Waiting",""))))</f>
        <v>Completed</v>
      </c>
      <c r="L77" s="116"/>
      <c r="M77" s="116"/>
      <c r="N77" s="6"/>
      <c r="O77" s="121"/>
      <c r="P77" s="116"/>
    </row>
    <row r="78" spans="1:16" x14ac:dyDescent="0.25">
      <c r="A78" s="122" t="s">
        <v>3035</v>
      </c>
      <c r="B78" s="117" t="s">
        <v>3036</v>
      </c>
      <c r="C78" s="116"/>
      <c r="D78" s="87" t="s">
        <v>161</v>
      </c>
      <c r="E78" s="87" t="s">
        <v>1399</v>
      </c>
      <c r="F78" s="7" t="str">
        <f>IF(AND(D78="Amina",OR(E78="Manual",E78="Assisted Manual")),A78&amp;"_AZ",IF(AND(D78="Amina",OR(E78="De-Novo Merge",E78="Assisted Merge")),A78&amp;"_SA_AZ",IF(AND(D78="Mashtura",OR(E78="Manual",E78="Assisted Manual")),A78&amp;"_MH",IF(AND(D78="Mashtura",OR(E78="De-Novo Merge",E78="Assisted Merge")),A78&amp;"_SA_MH",IF(AND(D78="Perry",OR(E78="Manual",E78="Assisted Manual")),A78&amp;"_PB",IF(AND(D78="Perry",OR(E78="De-Novo Merge",E78="Assisted Merge")),A78&amp;"_SA_PB",IF(AND(D78="Gina",OR(E78="Manual",E78="Assisted Manual")),A78&amp;"_GB",IF(AND(D78="Gina",OR(E78="De-Novo Merge",E78="Assisted Merge")),A78&amp;"_SA_GB",IF(AND(D78="Cameron",OR(E78="Manual",E78="Assisted Manual")),A78&amp;"_CA",IF(AND(D78="Cameron",OR(E78="De-Novo Merge",E78="Assisted Merge")),A78&amp;"_SA_CA",IF(AND(D78="Bruno",OR(E78="Manual",E78="Assisted Manual")),A78&amp;"_BD",IF(AND(D78="Bruno",OR(E78="De-Novo Merge",E78="Assisted Merge")),A78&amp;"_SA_BD",IF(AND(D78="Daniel",OR(E78="Manual",E78="Assisted Manual")),A78&amp;"_DR",IF(AND(D78="Daniel",OR(E78="De-Novo Merge",E78="Assisted Merge")),A78&amp;"_SA_DR",IF(AND(D78="Monet",OR(E78="Manual",E78="Assisted Manual")),A78&amp;"_MW",IF(AND(D78="Monet",OR(E78="De-Novo Merge",E78="Assisted Merge")),A78&amp;"_SA_MW",IF(AND(D78="Reem",OR(E78="Manual",E78="Assisted Manual")),A78&amp;"_RA",IF(AND(D78="Reem",OR(E78="De-Novo Merge",E78="Assisted Merge")),A78&amp;"_SA_RA",""))))))))))))))))))</f>
        <v>2017-09-25_G-040_SA_BD</v>
      </c>
      <c r="G78" s="89">
        <v>43074</v>
      </c>
      <c r="H78" s="89" t="s">
        <v>51</v>
      </c>
      <c r="I78" s="68" t="str">
        <f t="shared" si="69"/>
        <v>Ø</v>
      </c>
      <c r="J78" s="116" t="s">
        <v>51</v>
      </c>
      <c r="K78" s="87" t="s">
        <v>1</v>
      </c>
      <c r="L78" s="116" t="str">
        <f t="shared" ref="L78" si="70">IF(AND(NOT(OR(H78="Ø",H78="")),J78="Split"),"In Progress",IF(AND(NOT(OR(H78="Ø",H78="")),J78="Needs to be Split"),"Waiting",IF(AND(K78="Review",K79="Review"),"Review",IF(OR(AND(K78="Review",K79="Incomplete"),AND(K78="Incomplete",K79="Review")),"Review",IF(OR(AND(K78="Untraceable",K79="Review"),AND(K78="Review",K79="Untraceable")),"Review",IF(OR(AND(K78="Review",K79="Completed"),AND(K78="Completed",K79="Review")),"Review",IF(OR(AND(K78="Other",K79="Review"),AND(K78="Review",K79="Other")),"Review",IF(OR(AND(K78="Other",K79="Incomplete"),AND(K78="Incomplete",K79="Other")),"Review",IF(OR(AND(K78="Other",K79="Untraceable"),AND(K78="Untraceable",K79="Other")),"Review",IF(OR(AND(K78="Other",K79="Completed"),AND(K78="Completed",K79="Other")),"Review",IF(AND(K78="Waiting",K79="Waiting"),"Waiting",IF(OR(AND(K78="Review",K79="Waiting"),AND(K78="Waiting",K79="Review")),"Waiting",IF(OR(AND(K78="Other",K79="Waiting"),AND(K78="Waiting",K79="Other")),"Waiting",IF(OR(AND(K78="Incomplete",K79="Waiting"),AND(K78="Waiting",K79="Incomplete")),"Waiting",IF(OR(AND(K78="Completed",K79="Waiting"),AND(K78="Waiting",K79="Completed")),"Waiting",IF(OR(K78="In Progress",K79="In Progress"),"In Progress",IF(OR(AND(K78="Completed",K79="Untraceable"),AND(K78="Untraceable",K79="Completed")),"Review",IF(OR(AND(K78="Completed",K79="Incomplete"),AND(K78="Incomplete",K79="Completed")),"Review",IF(OR(AND(K78="Incomplete",K79="Untraceable"),AND(K78="Untraceable",K79="Incomplete")),"Untraceable",IF(AND(NOT(OR(H78="Ø",H78="")),NOT(OR(H79="Ø",H79="")),J78=""),"In Progress",IF(AND(K78="Untraceable",K79="Untraceable"),"Untraceable",IF(AND(NOT(OR(H78="Ø",H78="")),NOT(OR(H79="Ø",H79="")),NOT(OR(J78="Ø",J78="",J78="Split",J78="Needs to be Split"))),"Completed",IF(AND(K78="Incomplete",K79="Incomplete"),"Incomplete",IF(AND(K78="Other",K79="Other"),"Review",IF(AND(K78="Untraceable",K79=""),"Untraceable","")))))))))))))))))))))))))</f>
        <v>Untraceable</v>
      </c>
      <c r="M78" s="116" t="str">
        <f>IF(OR(L78="Untraceable",L78="Incomplete"),"Ignore",IF(L78="Completed","Waiting",IF(OR(L78="Waiting",L78="In Progress",L78="Review",L78="Other"),"HOLD","")))</f>
        <v>Ignore</v>
      </c>
      <c r="N78" s="4" t="s">
        <v>3037</v>
      </c>
      <c r="O78" s="121" t="str">
        <f t="shared" ref="O78" si="71">IF(OR(L78="Untraceable",L78="Incomplete"),"No",IF(L78="Completed","In Progress",""))</f>
        <v>No</v>
      </c>
      <c r="P78" s="116"/>
    </row>
    <row r="79" spans="1:16" x14ac:dyDescent="0.25">
      <c r="A79" s="116"/>
      <c r="B79" s="116"/>
      <c r="C79" s="116"/>
      <c r="D79" s="87" t="str">
        <f>IF(AND(NOT(A78=""),NOT(K78="Untraceable")),"???","")</f>
        <v/>
      </c>
      <c r="E79" s="87"/>
      <c r="F79" s="7" t="str">
        <f>IF(AND(D79="Amina",OR(E79="Manual",E79="Assisted Manual")),A78&amp;"_AZ",IF(AND(D79="Amina",OR(E79="De-Novo Merge",E79="Assisted Merge")),A78&amp;"_SA_AZ",IF(AND(D79="Mashtura",OR(E79="Manual",E79="Assisted Manual")),A78&amp;"_MH",IF(AND(D79="Mashtura",OR(E79="De-Novo Merge",E79="Assisted Merge")),A78&amp;"_SA_MH",IF(AND(D79="Perry",OR(E79="Manual",E79="Assisted Manual")),A78&amp;"_PB",IF(AND(D79="Perry",OR(E79="De-Novo Merge",E79="Assisted Merge")),A78&amp;"_SA_PB",IF(AND(D79="Gina",OR(E79="Manual",E79="Assisted Manual")),A78&amp;"_GB",IF(AND(D79="Gina",OR(E79="De-Novo Merge",E79="Assisted Merge")),A78&amp;"_SA_GB",IF(AND(D79="Cameron",OR(E79="Manual",E79="Assisted Manual")),A78&amp;"_CA",IF(AND(D79="Cameron",OR(E79="De-Novo Merge",E79="Assisted Merge")),A78&amp;"_SA_CA",IF(AND(D79="Bruno",OR(E79="Manual",E79="Assisted Manual")),A78&amp;"_BD",IF(AND(D79="Bruno",OR(E79="De-Novo Merge",E79="Assisted Merge")),A78&amp;"_SA_BD",IF(AND(D79="Daniel",OR(E79="Manual",E79="Assisted Manual")),A78&amp;"_DR",IF(AND(D79="Daniel",OR(E79="De-Novo Merge",E79="Assisted Merge")),A78&amp;"_SA_DR",IF(AND(D79="Monet",OR(E79="Manual",E79="Assisted Manual")),A78&amp;"_MW",IF(AND(D79="Monet",OR(E79="De-Novo Merge",E79="Assisted Merge")),A78&amp;"_SA_MW",IF(AND(D79="Reem",OR(E79="Manual",E79="Assisted Manual")),A78&amp;"_RA",IF(AND(D79="Reem",OR(E79="De-Novo Merge",E79="Assisted Merge")),A78&amp;"_SA_RA",""))))))))))))))))))</f>
        <v/>
      </c>
      <c r="G79" s="89"/>
      <c r="H79" s="89"/>
      <c r="I79" s="68" t="str">
        <f t="shared" si="69"/>
        <v/>
      </c>
      <c r="J79" s="116"/>
      <c r="K79" s="87" t="str">
        <f>IF(AND(NOT(OR(G79="",G79="Ø")),H79=""),"In Progress",IF(AND(NOT(OR(H79="Ø",H79="")),NOT(OR(G79="Ø",G79=""))),"Completed",IF(AND(NOT(A78=""),NOT(OR(D79="",D79="???")),G79=""),"Waiting",IF(D79="???","Waiting",""))))</f>
        <v/>
      </c>
      <c r="L79" s="116"/>
      <c r="M79" s="116"/>
      <c r="N79" s="4"/>
      <c r="O79" s="121"/>
      <c r="P79" s="116"/>
    </row>
    <row r="80" spans="1:16" x14ac:dyDescent="0.25">
      <c r="A80" s="122" t="s">
        <v>3038</v>
      </c>
      <c r="B80" s="117" t="s">
        <v>3039</v>
      </c>
      <c r="C80" s="116" t="s">
        <v>2065</v>
      </c>
      <c r="D80" s="87" t="s">
        <v>161</v>
      </c>
      <c r="E80" s="87" t="s">
        <v>1399</v>
      </c>
      <c r="F80" s="7" t="str">
        <f>IF(AND(D80="Amina",OR(E80="Manual",E80="Assisted Manual")),A80&amp;"_AZ",IF(AND(D80="Amina",OR(E80="De-Novo Merge",E80="Assisted Merge")),A80&amp;"_SA_AZ",IF(AND(D80="Mashtura",OR(E80="Manual",E80="Assisted Manual")),A80&amp;"_MH",IF(AND(D80="Mashtura",OR(E80="De-Novo Merge",E80="Assisted Merge")),A80&amp;"_SA_MH",IF(AND(D80="Perry",OR(E80="Manual",E80="Assisted Manual")),A80&amp;"_PB",IF(AND(D80="Perry",OR(E80="De-Novo Merge",E80="Assisted Merge")),A80&amp;"_SA_PB",IF(AND(D80="Gina",OR(E80="Manual",E80="Assisted Manual")),A80&amp;"_GB",IF(AND(D80="Gina",OR(E80="De-Novo Merge",E80="Assisted Merge")),A80&amp;"_SA_GB",IF(AND(D80="Cameron",OR(E80="Manual",E80="Assisted Manual")),A80&amp;"_CA",IF(AND(D80="Cameron",OR(E80="De-Novo Merge",E80="Assisted Merge")),A80&amp;"_SA_CA",IF(AND(D80="Bruno",OR(E80="Manual",E80="Assisted Manual")),A80&amp;"_BD",IF(AND(D80="Bruno",OR(E80="De-Novo Merge",E80="Assisted Merge")),A80&amp;"_SA_BD",IF(AND(D80="Daniel",OR(E80="Manual",E80="Assisted Manual")),A80&amp;"_DR",IF(AND(D80="Daniel",OR(E80="De-Novo Merge",E80="Assisted Merge")),A80&amp;"_SA_DR",IF(AND(D80="Monet",OR(E80="Manual",E80="Assisted Manual")),A80&amp;"_MW",IF(AND(D80="Monet",OR(E80="De-Novo Merge",E80="Assisted Merge")),A80&amp;"_SA_MW",IF(AND(D80="Reem",OR(E80="Manual",E80="Assisted Manual")),A80&amp;"_RA",IF(AND(D80="Reem",OR(E80="De-Novo Merge",E80="Assisted Merge")),A80&amp;"_SA_RA",""))))))))))))))))))</f>
        <v>2017-09-25_G-041_SA_BD</v>
      </c>
      <c r="G80" s="89">
        <v>43074</v>
      </c>
      <c r="H80" s="89">
        <v>43076</v>
      </c>
      <c r="I80" s="68" t="s">
        <v>2809</v>
      </c>
      <c r="J80" s="118">
        <v>43082</v>
      </c>
      <c r="K80" s="87" t="str">
        <f>IF(AND(NOT(OR(G80="",G80="Ø")),H80=""),"In Progress",IF(AND(NOT(OR(H80="Ø",H80="")),NOT(OR(G80="Ø",G80=""))),"Completed",IF(AND(NOT(A80=""),NOT(OR(D80="",D80="???")),G80=""),"Waiting",IF(D80="???","Waiting",""))))</f>
        <v>Completed</v>
      </c>
      <c r="L80" s="116" t="str">
        <f t="shared" ref="L80" si="72">IF(AND(NOT(OR(H80="Ø",H80="")),J80="Split"),"In Progress",IF(AND(NOT(OR(H80="Ø",H80="")),J80="Needs to be Split"),"Waiting",IF(AND(K80="Review",K81="Review"),"Review",IF(OR(AND(K80="Review",K81="Incomplete"),AND(K80="Incomplete",K81="Review")),"Review",IF(OR(AND(K80="Untraceable",K81="Review"),AND(K80="Review",K81="Untraceable")),"Review",IF(OR(AND(K80="Review",K81="Completed"),AND(K80="Completed",K81="Review")),"Review",IF(OR(AND(K80="Other",K81="Review"),AND(K80="Review",K81="Other")),"Review",IF(OR(AND(K80="Other",K81="Incomplete"),AND(K80="Incomplete",K81="Other")),"Review",IF(OR(AND(K80="Other",K81="Untraceable"),AND(K80="Untraceable",K81="Other")),"Review",IF(OR(AND(K80="Other",K81="Completed"),AND(K80="Completed",K81="Other")),"Review",IF(AND(K80="Waiting",K81="Waiting"),"Waiting",IF(OR(AND(K80="Review",K81="Waiting"),AND(K80="Waiting",K81="Review")),"Waiting",IF(OR(AND(K80="Other",K81="Waiting"),AND(K80="Waiting",K81="Other")),"Waiting",IF(OR(AND(K80="Incomplete",K81="Waiting"),AND(K80="Waiting",K81="Incomplete")),"Waiting",IF(OR(AND(K80="Completed",K81="Waiting"),AND(K80="Waiting",K81="Completed")),"Waiting",IF(OR(K80="In Progress",K81="In Progress"),"In Progress",IF(OR(AND(K80="Completed",K81="Untraceable"),AND(K80="Untraceable",K81="Completed")),"Review",IF(OR(AND(K80="Completed",K81="Incomplete"),AND(K80="Incomplete",K81="Completed")),"Review",IF(OR(AND(K80="Incomplete",K81="Untraceable"),AND(K80="Untraceable",K81="Incomplete")),"Untraceable",IF(AND(NOT(OR(H80="Ø",H80="")),NOT(OR(H81="Ø",H81="")),J80=""),"In Progress",IF(AND(K80="Untraceable",K81="Untraceable"),"Untraceable",IF(AND(NOT(OR(H80="Ø",H80="")),NOT(OR(H81="Ø",H81="")),NOT(OR(J80="Ø",J80="",J80="Split",J80="Needs to be Split"))),"Completed",IF(AND(K80="Incomplete",K81="Incomplete"),"Incomplete",IF(AND(K80="Other",K81="Other"),"Review",IF(AND(K80="Untraceable",K81=""),"Untraceable","")))))))))))))))))))))))))</f>
        <v>Completed</v>
      </c>
      <c r="M80" s="116" t="s">
        <v>0</v>
      </c>
      <c r="N80" s="4" t="s">
        <v>3040</v>
      </c>
      <c r="O80" s="121" t="s">
        <v>25</v>
      </c>
      <c r="P80" s="116" t="s">
        <v>3041</v>
      </c>
    </row>
    <row r="81" spans="1:16" x14ac:dyDescent="0.25">
      <c r="A81" s="116"/>
      <c r="B81" s="116"/>
      <c r="C81" s="116"/>
      <c r="D81" s="87" t="s">
        <v>32</v>
      </c>
      <c r="E81" s="87" t="s">
        <v>1512</v>
      </c>
      <c r="F81" s="7" t="str">
        <f>IF(AND(D81="Amina",OR(E81="Manual",E81="Assisted Manual")),A80&amp;"_AZ",IF(AND(D81="Amina",OR(E81="De-Novo Merge",E81="Assisted Merge")),A80&amp;"_SA_AZ",IF(AND(D81="Mashtura",OR(E81="Manual",E81="Assisted Manual")),A80&amp;"_MH",IF(AND(D81="Mashtura",OR(E81="De-Novo Merge",E81="Assisted Merge")),A80&amp;"_SA_MH",IF(AND(D81="Perry",OR(E81="Manual",E81="Assisted Manual")),A80&amp;"_PB",IF(AND(D81="Perry",OR(E81="De-Novo Merge",E81="Assisted Merge")),A80&amp;"_SA_PB",IF(AND(D81="Gina",OR(E81="Manual",E81="Assisted Manual")),A80&amp;"_GB",IF(AND(D81="Gina",OR(E81="De-Novo Merge",E81="Assisted Merge")),A80&amp;"_SA_GB",IF(AND(D81="Cameron",OR(E81="Manual",E81="Assisted Manual")),A80&amp;"_CA",IF(AND(D81="Cameron",OR(E81="De-Novo Merge",E81="Assisted Merge")),A80&amp;"_SA_CA",IF(AND(D81="Bruno",OR(E81="Manual",E81="Assisted Manual")),A80&amp;"_BD",IF(AND(D81="Bruno",OR(E81="De-Novo Merge",E81="Assisted Merge")),A80&amp;"_SA_BD",IF(AND(D81="Daniel",OR(E81="Manual",E81="Assisted Manual")),A80&amp;"_DR",IF(AND(D81="Daniel",OR(E81="De-Novo Merge",E81="Assisted Merge")),A80&amp;"_SA_DR",IF(AND(D81="Monet",OR(E81="Manual",E81="Assisted Manual")),A80&amp;"_MW",IF(AND(D81="Monet",OR(E81="De-Novo Merge",E81="Assisted Merge")),A80&amp;"_SA_MW",IF(AND(D81="Reem",OR(E81="Manual",E81="Assisted Manual")),A80&amp;"_RA",IF(AND(D81="Reem",OR(E81="De-Novo Merge",E81="Assisted Merge")),A80&amp;"_SA_RA",""))))))))))))))))))</f>
        <v>2017-09-25_G-041_AZ</v>
      </c>
      <c r="G81" s="89">
        <v>43076</v>
      </c>
      <c r="H81" s="89">
        <v>43077</v>
      </c>
      <c r="I81" s="68" t="s">
        <v>2670</v>
      </c>
      <c r="J81" s="116"/>
      <c r="K81" s="87" t="str">
        <f>IF(AND(NOT(OR(G81="",G81="Ø")),H81=""),"In Progress",IF(AND(NOT(OR(H81="Ø",H81="")),NOT(OR(G81="Ø",G81=""))),"Completed",IF(AND(NOT(A80=""),NOT(OR(D81="",D81="???")),G81=""),"Waiting",IF(D81="???","Waiting",""))))</f>
        <v>Completed</v>
      </c>
      <c r="L81" s="116"/>
      <c r="M81" s="116"/>
      <c r="N81" s="4"/>
      <c r="O81" s="121"/>
      <c r="P81" s="116"/>
    </row>
    <row r="82" spans="1:16" x14ac:dyDescent="0.25">
      <c r="A82" s="122" t="s">
        <v>3042</v>
      </c>
      <c r="B82" s="117" t="s">
        <v>3043</v>
      </c>
      <c r="C82" s="116"/>
      <c r="D82" s="87" t="s">
        <v>113</v>
      </c>
      <c r="E82" s="87" t="s">
        <v>1399</v>
      </c>
      <c r="F82" s="7" t="str">
        <f>IF(AND(D82="Amina",OR(E82="Manual",E82="Assisted Manual")),A82&amp;"_AZ",IF(AND(D82="Amina",OR(E82="De-Novo Merge",E82="Assisted Merge")),A82&amp;"_SA_AZ",IF(AND(D82="Mashtura",OR(E82="Manual",E82="Assisted Manual")),A82&amp;"_MH",IF(AND(D82="Mashtura",OR(E82="De-Novo Merge",E82="Assisted Merge")),A82&amp;"_SA_MH",IF(AND(D82="Perry",OR(E82="Manual",E82="Assisted Manual")),A82&amp;"_PB",IF(AND(D82="Perry",OR(E82="De-Novo Merge",E82="Assisted Merge")),A82&amp;"_SA_PB",IF(AND(D82="Gina",OR(E82="Manual",E82="Assisted Manual")),A82&amp;"_GB",IF(AND(D82="Gina",OR(E82="De-Novo Merge",E82="Assisted Merge")),A82&amp;"_SA_GB",IF(AND(D82="Cameron",OR(E82="Manual",E82="Assisted Manual")),A82&amp;"_CA",IF(AND(D82="Cameron",OR(E82="De-Novo Merge",E82="Assisted Merge")),A82&amp;"_SA_CA",IF(AND(D82="Bruno",OR(E82="Manual",E82="Assisted Manual")),A82&amp;"_BD",IF(AND(D82="Bruno",OR(E82="De-Novo Merge",E82="Assisted Merge")),A82&amp;"_SA_BD",IF(AND(D82="Daniel",OR(E82="Manual",E82="Assisted Manual")),A82&amp;"_DR",IF(AND(D82="Daniel",OR(E82="De-Novo Merge",E82="Assisted Merge")),A82&amp;"_SA_DR",IF(AND(D82="Monet",OR(E82="Manual",E82="Assisted Manual")),A82&amp;"_MW",IF(AND(D82="Monet",OR(E82="De-Novo Merge",E82="Assisted Merge")),A82&amp;"_SA_MW",IF(AND(D82="Reem",OR(E82="Manual",E82="Assisted Manual")),A82&amp;"_RA",IF(AND(D82="Reem",OR(E82="De-Novo Merge",E82="Assisted Merge")),A82&amp;"_SA_RA",""))))))))))))))))))</f>
        <v>2017-09-25_G-042_SA_DR</v>
      </c>
      <c r="G82" s="89">
        <v>43074</v>
      </c>
      <c r="H82" s="89" t="s">
        <v>51</v>
      </c>
      <c r="I82" s="68" t="str">
        <f t="shared" si="69"/>
        <v>Ø</v>
      </c>
      <c r="J82" s="116" t="s">
        <v>51</v>
      </c>
      <c r="K82" s="87" t="s">
        <v>2</v>
      </c>
      <c r="L82" s="116" t="s">
        <v>2</v>
      </c>
      <c r="M82" s="116" t="str">
        <f>IF(OR(L82="Untraceable",L82="Incomplete"),"Ignore",IF(L82="Completed","Waiting",IF(OR(L82="Waiting",L82="In Progress",L82="Review",L82="Other"),"HOLD","")))</f>
        <v>Ignore</v>
      </c>
      <c r="N82" s="4" t="s">
        <v>3044</v>
      </c>
      <c r="O82" s="121" t="str">
        <f t="shared" ref="O82" si="73">IF(OR(L82="Untraceable",L82="Incomplete"),"No",IF(L82="Completed","In Progress",""))</f>
        <v>No</v>
      </c>
      <c r="P82" s="116"/>
    </row>
    <row r="83" spans="1:16" x14ac:dyDescent="0.25">
      <c r="A83" s="116"/>
      <c r="B83" s="116"/>
      <c r="C83" s="116"/>
      <c r="D83" s="87"/>
      <c r="E83" s="87"/>
      <c r="F83" s="7" t="str">
        <f>IF(AND(D83="Amina",OR(E83="Manual",E83="Assisted Manual")),A82&amp;"_AZ",IF(AND(D83="Amina",OR(E83="De-Novo Merge",E83="Assisted Merge")),A82&amp;"_SA_AZ",IF(AND(D83="Mashtura",OR(E83="Manual",E83="Assisted Manual")),A82&amp;"_MH",IF(AND(D83="Mashtura",OR(E83="De-Novo Merge",E83="Assisted Merge")),A82&amp;"_SA_MH",IF(AND(D83="Perry",OR(E83="Manual",E83="Assisted Manual")),A82&amp;"_PB",IF(AND(D83="Perry",OR(E83="De-Novo Merge",E83="Assisted Merge")),A82&amp;"_SA_PB",IF(AND(D83="Gina",OR(E83="Manual",E83="Assisted Manual")),A82&amp;"_GB",IF(AND(D83="Gina",OR(E83="De-Novo Merge",E83="Assisted Merge")),A82&amp;"_SA_GB",IF(AND(D83="Cameron",OR(E83="Manual",E83="Assisted Manual")),A82&amp;"_CA",IF(AND(D83="Cameron",OR(E83="De-Novo Merge",E83="Assisted Merge")),A82&amp;"_SA_CA",IF(AND(D83="Bruno",OR(E83="Manual",E83="Assisted Manual")),A82&amp;"_BD",IF(AND(D83="Bruno",OR(E83="De-Novo Merge",E83="Assisted Merge")),A82&amp;"_SA_BD",IF(AND(D83="Daniel",OR(E83="Manual",E83="Assisted Manual")),A82&amp;"_DR",IF(AND(D83="Daniel",OR(E83="De-Novo Merge",E83="Assisted Merge")),A82&amp;"_SA_DR",IF(AND(D83="Monet",OR(E83="Manual",E83="Assisted Manual")),A82&amp;"_MW",IF(AND(D83="Monet",OR(E83="De-Novo Merge",E83="Assisted Merge")),A82&amp;"_SA_MW",IF(AND(D83="Reem",OR(E83="Manual",E83="Assisted Manual")),A82&amp;"_RA",IF(AND(D83="Reem",OR(E83="De-Novo Merge",E83="Assisted Merge")),A82&amp;"_SA_RA",""))))))))))))))))))</f>
        <v/>
      </c>
      <c r="G83" s="89"/>
      <c r="H83" s="89"/>
      <c r="I83" s="68" t="str">
        <f t="shared" si="69"/>
        <v/>
      </c>
      <c r="J83" s="116"/>
      <c r="K83" s="87" t="str">
        <f>IF(AND(NOT(OR(G83="",G83="Ø")),H83=""),"In Progress",IF(AND(NOT(OR(H83="Ø",H83="")),NOT(OR(G83="Ø",G83=""))),"Completed",IF(AND(NOT(A82=""),NOT(OR(D83="",D83="???")),G83=""),"Waiting",IF(D83="???","Waiting",""))))</f>
        <v/>
      </c>
      <c r="L83" s="116"/>
      <c r="M83" s="116"/>
      <c r="N83" s="4"/>
      <c r="O83" s="121"/>
      <c r="P83" s="116"/>
    </row>
    <row r="84" spans="1:16" x14ac:dyDescent="0.25">
      <c r="A84" s="122" t="s">
        <v>3045</v>
      </c>
      <c r="B84" s="117" t="s">
        <v>3046</v>
      </c>
      <c r="C84" s="116"/>
      <c r="D84" s="87" t="s">
        <v>2404</v>
      </c>
      <c r="E84" s="87" t="s">
        <v>1399</v>
      </c>
      <c r="F84" s="7" t="str">
        <f>IF(AND(D84="Amina",OR(E84="Manual",E84="Assisted Manual")),A84&amp;"_AZ",IF(AND(D84="Amina",OR(E84="De-Novo Merge",E84="Assisted Merge")),A84&amp;"_SA_AZ",IF(AND(D84="Mashtura",OR(E84="Manual",E84="Assisted Manual")),A84&amp;"_MH",IF(AND(D84="Mashtura",OR(E84="De-Novo Merge",E84="Assisted Merge")),A84&amp;"_SA_MH",IF(AND(D84="Perry",OR(E84="Manual",E84="Assisted Manual")),A84&amp;"_PB",IF(AND(D84="Perry",OR(E84="De-Novo Merge",E84="Assisted Merge")),A84&amp;"_SA_PB",IF(AND(D84="Gina",OR(E84="Manual",E84="Assisted Manual")),A84&amp;"_GB",IF(AND(D84="Gina",OR(E84="De-Novo Merge",E84="Assisted Merge")),A84&amp;"_SA_GB",IF(AND(D84="Cameron",OR(E84="Manual",E84="Assisted Manual")),A84&amp;"_CA",IF(AND(D84="Cameron",OR(E84="De-Novo Merge",E84="Assisted Merge")),A84&amp;"_SA_CA",IF(AND(D84="Bruno",OR(E84="Manual",E84="Assisted Manual")),A84&amp;"_BD",IF(AND(D84="Bruno",OR(E84="De-Novo Merge",E84="Assisted Merge")),A84&amp;"_SA_BD",IF(AND(D84="Daniel",OR(E84="Manual",E84="Assisted Manual")),A84&amp;"_DR",IF(AND(D84="Daniel",OR(E84="De-Novo Merge",E84="Assisted Merge")),A84&amp;"_SA_DR",IF(AND(D84="Monet",OR(E84="Manual",E84="Assisted Manual")),A84&amp;"_MW",IF(AND(D84="Monet",OR(E84="De-Novo Merge",E84="Assisted Merge")),A84&amp;"_SA_MW",IF(AND(D84="Reem",OR(E84="Manual",E84="Assisted Manual")),A84&amp;"_RA",IF(AND(D84="Reem",OR(E84="De-Novo Merge",E84="Assisted Merge")),A84&amp;"_SA_RA",""))))))))))))))))))</f>
        <v>2017-09-25_G-043_SA_MH</v>
      </c>
      <c r="G84" s="89">
        <v>43074</v>
      </c>
      <c r="H84" s="89">
        <v>43076</v>
      </c>
      <c r="I84" s="68" t="s">
        <v>2206</v>
      </c>
      <c r="J84" s="118">
        <v>43109</v>
      </c>
      <c r="K84" s="87" t="str">
        <f>IF(AND(NOT(OR(G84="",G84="Ø")),H84=""),"In Progress",IF(AND(NOT(OR(H84="Ø",H84="")),NOT(OR(G84="Ø",G84=""))),"Completed",IF(AND(NOT(A84=""),NOT(OR(D84="",D84="???")),G84=""),"Waiting",IF(D84="???","Waiting",""))))</f>
        <v>Completed</v>
      </c>
      <c r="L84" s="116" t="str">
        <f t="shared" ref="L84" si="74">IF(AND(NOT(OR(H84="Ø",H84="")),J84="Split"),"In Progress",IF(AND(NOT(OR(H84="Ø",H84="")),J84="Needs to be Split"),"Waiting",IF(AND(K84="Review",K85="Review"),"Review",IF(OR(AND(K84="Review",K85="Incomplete"),AND(K84="Incomplete",K85="Review")),"Review",IF(OR(AND(K84="Untraceable",K85="Review"),AND(K84="Review",K85="Untraceable")),"Review",IF(OR(AND(K84="Review",K85="Completed"),AND(K84="Completed",K85="Review")),"Review",IF(OR(AND(K84="Other",K85="Review"),AND(K84="Review",K85="Other")),"Review",IF(OR(AND(K84="Other",K85="Incomplete"),AND(K84="Incomplete",K85="Other")),"Review",IF(OR(AND(K84="Other",K85="Untraceable"),AND(K84="Untraceable",K85="Other")),"Review",IF(OR(AND(K84="Other",K85="Completed"),AND(K84="Completed",K85="Other")),"Review",IF(AND(K84="Waiting",K85="Waiting"),"Waiting",IF(OR(AND(K84="Review",K85="Waiting"),AND(K84="Waiting",K85="Review")),"Waiting",IF(OR(AND(K84="Other",K85="Waiting"),AND(K84="Waiting",K85="Other")),"Waiting",IF(OR(AND(K84="Incomplete",K85="Waiting"),AND(K84="Waiting",K85="Incomplete")),"Waiting",IF(OR(AND(K84="Completed",K85="Waiting"),AND(K84="Waiting",K85="Completed")),"Waiting",IF(OR(K84="In Progress",K85="In Progress"),"In Progress",IF(OR(AND(K84="Completed",K85="Untraceable"),AND(K84="Untraceable",K85="Completed")),"Review",IF(OR(AND(K84="Completed",K85="Incomplete"),AND(K84="Incomplete",K85="Completed")),"Review",IF(OR(AND(K84="Incomplete",K85="Untraceable"),AND(K84="Untraceable",K85="Incomplete")),"Untraceable",IF(AND(NOT(OR(H84="Ø",H84="")),NOT(OR(H85="Ø",H85="")),J84=""),"In Progress",IF(AND(K84="Untraceable",K85="Untraceable"),"Untraceable",IF(AND(NOT(OR(H84="Ø",H84="")),NOT(OR(H85="Ø",H85="")),NOT(OR(J84="Ø",J84="",J84="Split",J84="Needs to be Split"))),"Completed",IF(AND(K84="Incomplete",K85="Incomplete"),"Incomplete",IF(AND(K84="Other",K85="Other"),"Review",IF(AND(K84="Untraceable",K85=""),"Untraceable","")))))))))))))))))))))))))</f>
        <v>Completed</v>
      </c>
      <c r="M84" s="116" t="s">
        <v>1</v>
      </c>
      <c r="N84" s="4" t="s">
        <v>3047</v>
      </c>
      <c r="O84" s="121" t="s">
        <v>25</v>
      </c>
      <c r="P84" s="116" t="s">
        <v>3048</v>
      </c>
    </row>
    <row r="85" spans="1:16" x14ac:dyDescent="0.25">
      <c r="A85" s="116"/>
      <c r="B85" s="116"/>
      <c r="C85" s="116"/>
      <c r="D85" s="87" t="s">
        <v>161</v>
      </c>
      <c r="E85" s="87" t="s">
        <v>1512</v>
      </c>
      <c r="F85" s="7" t="str">
        <f>IF(AND(D85="Amina",OR(E85="Manual",E85="Assisted Manual")),A84&amp;"_AZ",IF(AND(D85="Amina",OR(E85="De-Novo Merge",E85="Assisted Merge")),A84&amp;"_SA_AZ",IF(AND(D85="Mashtura",OR(E85="Manual",E85="Assisted Manual")),A84&amp;"_MH",IF(AND(D85="Mashtura",OR(E85="De-Novo Merge",E85="Assisted Merge")),A84&amp;"_SA_MH",IF(AND(D85="Perry",OR(E85="Manual",E85="Assisted Manual")),A84&amp;"_PB",IF(AND(D85="Perry",OR(E85="De-Novo Merge",E85="Assisted Merge")),A84&amp;"_SA_PB",IF(AND(D85="Gina",OR(E85="Manual",E85="Assisted Manual")),A84&amp;"_GB",IF(AND(D85="Gina",OR(E85="De-Novo Merge",E85="Assisted Merge")),A84&amp;"_SA_GB",IF(AND(D85="Cameron",OR(E85="Manual",E85="Assisted Manual")),A84&amp;"_CA",IF(AND(D85="Cameron",OR(E85="De-Novo Merge",E85="Assisted Merge")),A84&amp;"_SA_CA",IF(AND(D85="Bruno",OR(E85="Manual",E85="Assisted Manual")),A84&amp;"_BD",IF(AND(D85="Bruno",OR(E85="De-Novo Merge",E85="Assisted Merge")),A84&amp;"_SA_BD",IF(AND(D85="Daniel",OR(E85="Manual",E85="Assisted Manual")),A84&amp;"_DR",IF(AND(D85="Daniel",OR(E85="De-Novo Merge",E85="Assisted Merge")),A84&amp;"_SA_DR",IF(AND(D85="Monet",OR(E85="Manual",E85="Assisted Manual")),A84&amp;"_MW",IF(AND(D85="Monet",OR(E85="De-Novo Merge",E85="Assisted Merge")),A84&amp;"_SA_MW",IF(AND(D85="Reem",OR(E85="Manual",E85="Assisted Manual")),A84&amp;"_RA",IF(AND(D85="Reem",OR(E85="De-Novo Merge",E85="Assisted Merge")),A84&amp;"_SA_RA",""))))))))))))))))))</f>
        <v>2017-09-25_G-043_BD</v>
      </c>
      <c r="G85" s="89">
        <v>43108</v>
      </c>
      <c r="H85" s="89">
        <v>43109</v>
      </c>
      <c r="I85" s="68" t="s">
        <v>2670</v>
      </c>
      <c r="J85" s="116"/>
      <c r="K85" s="87" t="s">
        <v>0</v>
      </c>
      <c r="L85" s="116"/>
      <c r="M85" s="116"/>
      <c r="N85" s="4"/>
      <c r="O85" s="121"/>
      <c r="P85" s="116"/>
    </row>
    <row r="86" spans="1:16" x14ac:dyDescent="0.25">
      <c r="A86" s="122" t="s">
        <v>3049</v>
      </c>
      <c r="B86" s="117" t="s">
        <v>3050</v>
      </c>
      <c r="C86" s="116"/>
      <c r="D86" s="87" t="s">
        <v>161</v>
      </c>
      <c r="E86" s="87"/>
      <c r="F86" s="7" t="str">
        <f>IF(AND(D86="Amina",OR(E86="Manual",E86="Assisted Manual")),A86&amp;"_AZ",IF(AND(D86="Amina",OR(E86="De-Novo Merge",E86="Assisted Merge")),A86&amp;"_SA_AZ",IF(AND(D86="Mashtura",OR(E86="Manual",E86="Assisted Manual")),A86&amp;"_MH",IF(AND(D86="Mashtura",OR(E86="De-Novo Merge",E86="Assisted Merge")),A86&amp;"_SA_MH",IF(AND(D86="Perry",OR(E86="Manual",E86="Assisted Manual")),A86&amp;"_PB",IF(AND(D86="Perry",OR(E86="De-Novo Merge",E86="Assisted Merge")),A86&amp;"_SA_PB",IF(AND(D86="Gina",OR(E86="Manual",E86="Assisted Manual")),A86&amp;"_GB",IF(AND(D86="Gina",OR(E86="De-Novo Merge",E86="Assisted Merge")),A86&amp;"_SA_GB",IF(AND(D86="Cameron",OR(E86="Manual",E86="Assisted Manual")),A86&amp;"_CA",IF(AND(D86="Cameron",OR(E86="De-Novo Merge",E86="Assisted Merge")),A86&amp;"_SA_CA",IF(AND(D86="Bruno",OR(E86="Manual",E86="Assisted Manual")),A86&amp;"_BD",IF(AND(D86="Bruno",OR(E86="De-Novo Merge",E86="Assisted Merge")),A86&amp;"_SA_BD",IF(AND(D86="Daniel",OR(E86="Manual",E86="Assisted Manual")),A86&amp;"_DR",IF(AND(D86="Daniel",OR(E86="De-Novo Merge",E86="Assisted Merge")),A86&amp;"_SA_DR",IF(AND(D86="Monet",OR(E86="Manual",E86="Assisted Manual")),A86&amp;"_MW",IF(AND(D86="Monet",OR(E86="De-Novo Merge",E86="Assisted Merge")),A86&amp;"_SA_MW",IF(AND(D86="Reem",OR(E86="Manual",E86="Assisted Manual")),A86&amp;"_RA",IF(AND(D86="Reem",OR(E86="De-Novo Merge",E86="Assisted Merge")),A86&amp;"_SA_RA",""))))))))))))))))))</f>
        <v/>
      </c>
      <c r="G86" s="89"/>
      <c r="H86" s="89"/>
      <c r="I86" s="68" t="str">
        <f t="shared" si="69"/>
        <v/>
      </c>
      <c r="J86" s="116" t="s">
        <v>51</v>
      </c>
      <c r="K86" s="87" t="s">
        <v>1</v>
      </c>
      <c r="L86" s="116" t="str">
        <f t="shared" ref="L86" si="75">IF(AND(NOT(OR(H86="Ø",H86="")),J86="Split"),"In Progress",IF(AND(NOT(OR(H86="Ø",H86="")),J86="Needs to be Split"),"Waiting",IF(AND(K86="Review",K87="Review"),"Review",IF(OR(AND(K86="Review",K87="Incomplete"),AND(K86="Incomplete",K87="Review")),"Review",IF(OR(AND(K86="Untraceable",K87="Review"),AND(K86="Review",K87="Untraceable")),"Review",IF(OR(AND(K86="Review",K87="Completed"),AND(K86="Completed",K87="Review")),"Review",IF(OR(AND(K86="Other",K87="Review"),AND(K86="Review",K87="Other")),"Review",IF(OR(AND(K86="Other",K87="Incomplete"),AND(K86="Incomplete",K87="Other")),"Review",IF(OR(AND(K86="Other",K87="Untraceable"),AND(K86="Untraceable",K87="Other")),"Review",IF(OR(AND(K86="Other",K87="Completed"),AND(K86="Completed",K87="Other")),"Review",IF(AND(K86="Waiting",K87="Waiting"),"Waiting",IF(OR(AND(K86="Review",K87="Waiting"),AND(K86="Waiting",K87="Review")),"Waiting",IF(OR(AND(K86="Other",K87="Waiting"),AND(K86="Waiting",K87="Other")),"Waiting",IF(OR(AND(K86="Incomplete",K87="Waiting"),AND(K86="Waiting",K87="Incomplete")),"Waiting",IF(OR(AND(K86="Completed",K87="Waiting"),AND(K86="Waiting",K87="Completed")),"Waiting",IF(OR(K86="In Progress",K87="In Progress"),"In Progress",IF(OR(AND(K86="Completed",K87="Untraceable"),AND(K86="Untraceable",K87="Completed")),"Review",IF(OR(AND(K86="Completed",K87="Incomplete"),AND(K86="Incomplete",K87="Completed")),"Review",IF(OR(AND(K86="Incomplete",K87="Untraceable"),AND(K86="Untraceable",K87="Incomplete")),"Untraceable",IF(AND(NOT(OR(H86="Ø",H86="")),NOT(OR(H87="Ø",H87="")),J86=""),"In Progress",IF(AND(K86="Untraceable",K87="Untraceable"),"Untraceable",IF(AND(NOT(OR(H86="Ø",H86="")),NOT(OR(H87="Ø",H87="")),NOT(OR(J86="Ø",J86="",J86="Split",J86="Needs to be Split"))),"Completed",IF(AND(K86="Incomplete",K87="Incomplete"),"Incomplete",IF(AND(K86="Other",K87="Other"),"Review",IF(AND(K86="Untraceable",K87=""),"Untraceable","")))))))))))))))))))))))))</f>
        <v>Untraceable</v>
      </c>
      <c r="M86" s="116" t="str">
        <f>IF(OR(L86="Untraceable",L86="Incomplete"),"Ignore",IF(L86="Completed","Waiting",IF(OR(L86="Waiting",L86="In Progress",L86="Review",L86="Other"),"HOLD","")))</f>
        <v>Ignore</v>
      </c>
      <c r="N86" s="4" t="s">
        <v>1497</v>
      </c>
      <c r="O86" s="121" t="str">
        <f t="shared" ref="O86" si="76">IF(OR(L86="Untraceable",L86="Incomplete"),"No",IF(L86="Completed","In Progress",""))</f>
        <v>No</v>
      </c>
      <c r="P86" s="116"/>
    </row>
    <row r="87" spans="1:16" x14ac:dyDescent="0.25">
      <c r="A87" s="116"/>
      <c r="B87" s="116"/>
      <c r="C87" s="116"/>
      <c r="D87" s="87" t="str">
        <f>IF(AND(NOT(A86=""),NOT(K86="Untraceable")),"???","")</f>
        <v/>
      </c>
      <c r="E87" s="87"/>
      <c r="F87" s="7" t="str">
        <f>IF(AND(D87="Amina",OR(E87="Manual",E87="Assisted Manual")),A86&amp;"_AZ",IF(AND(D87="Amina",OR(E87="De-Novo Merge",E87="Assisted Merge")),A86&amp;"_SA_AZ",IF(AND(D87="Mashtura",OR(E87="Manual",E87="Assisted Manual")),A86&amp;"_MH",IF(AND(D87="Mashtura",OR(E87="De-Novo Merge",E87="Assisted Merge")),A86&amp;"_SA_MH",IF(AND(D87="Perry",OR(E87="Manual",E87="Assisted Manual")),A86&amp;"_PB",IF(AND(D87="Perry",OR(E87="De-Novo Merge",E87="Assisted Merge")),A86&amp;"_SA_PB",IF(AND(D87="Gina",OR(E87="Manual",E87="Assisted Manual")),A86&amp;"_GB",IF(AND(D87="Gina",OR(E87="De-Novo Merge",E87="Assisted Merge")),A86&amp;"_SA_GB",IF(AND(D87="Cameron",OR(E87="Manual",E87="Assisted Manual")),A86&amp;"_CA",IF(AND(D87="Cameron",OR(E87="De-Novo Merge",E87="Assisted Merge")),A86&amp;"_SA_CA",IF(AND(D87="Bruno",OR(E87="Manual",E87="Assisted Manual")),A86&amp;"_BD",IF(AND(D87="Bruno",OR(E87="De-Novo Merge",E87="Assisted Merge")),A86&amp;"_SA_BD",IF(AND(D87="Daniel",OR(E87="Manual",E87="Assisted Manual")),A86&amp;"_DR",IF(AND(D87="Daniel",OR(E87="De-Novo Merge",E87="Assisted Merge")),A86&amp;"_SA_DR",IF(AND(D87="Monet",OR(E87="Manual",E87="Assisted Manual")),A86&amp;"_MW",IF(AND(D87="Monet",OR(E87="De-Novo Merge",E87="Assisted Merge")),A86&amp;"_SA_MW",IF(AND(D87="Reem",OR(E87="Manual",E87="Assisted Manual")),A86&amp;"_RA",IF(AND(D87="Reem",OR(E87="De-Novo Merge",E87="Assisted Merge")),A86&amp;"_SA_RA",""))))))))))))))))))</f>
        <v/>
      </c>
      <c r="G87" s="89"/>
      <c r="H87" s="89"/>
      <c r="I87" s="68" t="str">
        <f t="shared" si="69"/>
        <v/>
      </c>
      <c r="J87" s="116"/>
      <c r="K87" s="87" t="str">
        <f>IF(AND(NOT(OR(G87="",G87="Ø")),H87=""),"In Progress",IF(AND(NOT(OR(H87="Ø",H87="")),NOT(OR(G87="Ø",G87=""))),"Completed",IF(AND(NOT(A86=""),NOT(OR(D87="",D87="???")),G87=""),"Waiting",IF(D87="???","Waiting",""))))</f>
        <v/>
      </c>
      <c r="L87" s="116"/>
      <c r="M87" s="116"/>
      <c r="N87" s="4"/>
      <c r="O87" s="121"/>
      <c r="P87" s="116"/>
    </row>
    <row r="88" spans="1:16" x14ac:dyDescent="0.25">
      <c r="A88" s="122" t="s">
        <v>3051</v>
      </c>
      <c r="B88" s="117" t="s">
        <v>3052</v>
      </c>
      <c r="C88" s="116" t="s">
        <v>2065</v>
      </c>
      <c r="D88" s="87" t="s">
        <v>161</v>
      </c>
      <c r="E88" s="87" t="s">
        <v>1399</v>
      </c>
      <c r="F88" s="7" t="str">
        <f>IF(AND(D88="Amina",OR(E88="Manual",E88="Assisted Manual")),A88&amp;"_AZ",IF(AND(D88="Amina",OR(E88="De-Novo Merge",E88="Assisted Merge")),A88&amp;"_SA_AZ",IF(AND(D88="Mashtura",OR(E88="Manual",E88="Assisted Manual")),A88&amp;"_MH",IF(AND(D88="Mashtura",OR(E88="De-Novo Merge",E88="Assisted Merge")),A88&amp;"_SA_MH",IF(AND(D88="Perry",OR(E88="Manual",E88="Assisted Manual")),A88&amp;"_PB",IF(AND(D88="Perry",OR(E88="De-Novo Merge",E88="Assisted Merge")),A88&amp;"_SA_PB",IF(AND(D88="Gina",OR(E88="Manual",E88="Assisted Manual")),A88&amp;"_GB",IF(AND(D88="Gina",OR(E88="De-Novo Merge",E88="Assisted Merge")),A88&amp;"_SA_GB",IF(AND(D88="Cameron",OR(E88="Manual",E88="Assisted Manual")),A88&amp;"_CA",IF(AND(D88="Cameron",OR(E88="De-Novo Merge",E88="Assisted Merge")),A88&amp;"_SA_CA",IF(AND(D88="Bruno",OR(E88="Manual",E88="Assisted Manual")),A88&amp;"_BD",IF(AND(D88="Bruno",OR(E88="De-Novo Merge",E88="Assisted Merge")),A88&amp;"_SA_BD",IF(AND(D88="Daniel",OR(E88="Manual",E88="Assisted Manual")),A88&amp;"_DR",IF(AND(D88="Daniel",OR(E88="De-Novo Merge",E88="Assisted Merge")),A88&amp;"_SA_DR",IF(AND(D88="Monet",OR(E88="Manual",E88="Assisted Manual")),A88&amp;"_MW",IF(AND(D88="Monet",OR(E88="De-Novo Merge",E88="Assisted Merge")),A88&amp;"_SA_MW",IF(AND(D88="Reem",OR(E88="Manual",E88="Assisted Manual")),A88&amp;"_RA",IF(AND(D88="Reem",OR(E88="De-Novo Merge",E88="Assisted Merge")),A88&amp;"_SA_RA",""))))))))))))))))))</f>
        <v>2017-09-25_G-045_SA_BD</v>
      </c>
      <c r="G88" s="89">
        <v>43076</v>
      </c>
      <c r="H88" s="89"/>
      <c r="I88" s="68" t="s">
        <v>2792</v>
      </c>
      <c r="J88" s="118">
        <v>43109</v>
      </c>
      <c r="K88" s="87" t="s">
        <v>0</v>
      </c>
      <c r="L88" s="116" t="s">
        <v>0</v>
      </c>
      <c r="M88" s="116" t="s">
        <v>0</v>
      </c>
      <c r="N88" s="4" t="s">
        <v>3053</v>
      </c>
      <c r="O88" s="121" t="s">
        <v>25</v>
      </c>
      <c r="P88" s="116" t="s">
        <v>3054</v>
      </c>
    </row>
    <row r="89" spans="1:16" x14ac:dyDescent="0.25">
      <c r="A89" s="116"/>
      <c r="B89" s="116"/>
      <c r="C89" s="116"/>
      <c r="D89" s="87" t="s">
        <v>187</v>
      </c>
      <c r="E89" s="87" t="s">
        <v>1512</v>
      </c>
      <c r="F89" s="7" t="str">
        <f>IF(AND(D89="Amina",OR(E89="Manual",E89="Assisted Manual")),A88&amp;"_AZ",IF(AND(D89="Amina",OR(E89="De-Novo Merge",E89="Assisted Merge")),A88&amp;"_SA_AZ",IF(AND(D89="Mashtura",OR(E89="Manual",E89="Assisted Manual")),A88&amp;"_MH",IF(AND(D89="Mashtura",OR(E89="De-Novo Merge",E89="Assisted Merge")),A88&amp;"_SA_MH",IF(AND(D89="Perry",OR(E89="Manual",E89="Assisted Manual")),A88&amp;"_PB",IF(AND(D89="Perry",OR(E89="De-Novo Merge",E89="Assisted Merge")),A88&amp;"_SA_PB",IF(AND(D89="Gina",OR(E89="Manual",E89="Assisted Manual")),A88&amp;"_GB",IF(AND(D89="Gina",OR(E89="De-Novo Merge",E89="Assisted Merge")),A88&amp;"_SA_GB",IF(AND(D89="Cameron",OR(E89="Manual",E89="Assisted Manual")),A88&amp;"_CA",IF(AND(D89="Cameron",OR(E89="De-Novo Merge",E89="Assisted Merge")),A88&amp;"_SA_CA",IF(AND(D89="Bruno",OR(E89="Manual",E89="Assisted Manual")),A88&amp;"_BD",IF(AND(D89="Bruno",OR(E89="De-Novo Merge",E89="Assisted Merge")),A88&amp;"_SA_BD",IF(AND(D89="Daniel",OR(E89="Manual",E89="Assisted Manual")),A88&amp;"_DR",IF(AND(D89="Daniel",OR(E89="De-Novo Merge",E89="Assisted Merge")),A88&amp;"_SA_DR",IF(AND(D89="Monet",OR(E89="Manual",E89="Assisted Manual")),A88&amp;"_MW",IF(AND(D89="Monet",OR(E89="De-Novo Merge",E89="Assisted Merge")),A88&amp;"_SA_MW",IF(AND(D89="Reem",OR(E89="Manual",E89="Assisted Manual")),A88&amp;"_RA",IF(AND(D89="Reem",OR(E89="De-Novo Merge",E89="Assisted Merge")),A88&amp;"_SA_RA",""))))))))))))))))))</f>
        <v>2017-09-25_G-045_MW</v>
      </c>
      <c r="G89" s="89">
        <v>43083</v>
      </c>
      <c r="H89" s="89"/>
      <c r="I89" s="68" t="str">
        <f t="shared" si="69"/>
        <v/>
      </c>
      <c r="J89" s="116"/>
      <c r="K89" s="87" t="s">
        <v>0</v>
      </c>
      <c r="L89" s="116"/>
      <c r="M89" s="116"/>
      <c r="N89" s="4"/>
      <c r="O89" s="121"/>
      <c r="P89" s="116"/>
    </row>
    <row r="90" spans="1:16" x14ac:dyDescent="0.25">
      <c r="A90" s="122" t="s">
        <v>3055</v>
      </c>
      <c r="B90" s="117" t="s">
        <v>3056</v>
      </c>
      <c r="C90" s="116" t="s">
        <v>2065</v>
      </c>
      <c r="D90" s="87" t="s">
        <v>161</v>
      </c>
      <c r="E90" s="87" t="s">
        <v>1399</v>
      </c>
      <c r="F90" s="7" t="str">
        <f>IF(AND(D90="Amina",OR(E90="Manual",E90="Assisted Manual")),A90&amp;"_AZ",IF(AND(D90="Amina",OR(E90="De-Novo Merge",E90="Assisted Merge")),A90&amp;"_SA_AZ",IF(AND(D90="Mashtura",OR(E90="Manual",E90="Assisted Manual")),A90&amp;"_MH",IF(AND(D90="Mashtura",OR(E90="De-Novo Merge",E90="Assisted Merge")),A90&amp;"_SA_MH",IF(AND(D90="Perry",OR(E90="Manual",E90="Assisted Manual")),A90&amp;"_PB",IF(AND(D90="Perry",OR(E90="De-Novo Merge",E90="Assisted Merge")),A90&amp;"_SA_PB",IF(AND(D90="Gina",OR(E90="Manual",E90="Assisted Manual")),A90&amp;"_GB",IF(AND(D90="Gina",OR(E90="De-Novo Merge",E90="Assisted Merge")),A90&amp;"_SA_GB",IF(AND(D90="Cameron",OR(E90="Manual",E90="Assisted Manual")),A90&amp;"_CA",IF(AND(D90="Cameron",OR(E90="De-Novo Merge",E90="Assisted Merge")),A90&amp;"_SA_CA",IF(AND(D90="Bruno",OR(E90="Manual",E90="Assisted Manual")),A90&amp;"_BD",IF(AND(D90="Bruno",OR(E90="De-Novo Merge",E90="Assisted Merge")),A90&amp;"_SA_BD",IF(AND(D90="Daniel",OR(E90="Manual",E90="Assisted Manual")),A90&amp;"_DR",IF(AND(D90="Daniel",OR(E90="De-Novo Merge",E90="Assisted Merge")),A90&amp;"_SA_DR",IF(AND(D90="Monet",OR(E90="Manual",E90="Assisted Manual")),A90&amp;"_MW",IF(AND(D90="Monet",OR(E90="De-Novo Merge",E90="Assisted Merge")),A90&amp;"_SA_MW",IF(AND(D90="Reem",OR(E90="Manual",E90="Assisted Manual")),A90&amp;"_RA",IF(AND(D90="Reem",OR(E90="De-Novo Merge",E90="Assisted Merge")),A90&amp;"_SA_RA",""))))))))))))))))))</f>
        <v>2017-09-25_G-046_SA_BD</v>
      </c>
      <c r="G90" s="89">
        <v>43077</v>
      </c>
      <c r="H90" s="89"/>
      <c r="I90" s="68" t="s">
        <v>2792</v>
      </c>
      <c r="J90" s="146">
        <v>43088</v>
      </c>
      <c r="K90" s="87" t="s">
        <v>0</v>
      </c>
      <c r="L90" s="116" t="s">
        <v>0</v>
      </c>
      <c r="M90" s="116" t="s">
        <v>0</v>
      </c>
      <c r="N90" s="4" t="s">
        <v>3057</v>
      </c>
      <c r="O90" s="121" t="s">
        <v>25</v>
      </c>
      <c r="P90" s="116" t="s">
        <v>3058</v>
      </c>
    </row>
    <row r="91" spans="1:16" x14ac:dyDescent="0.25">
      <c r="A91" s="116"/>
      <c r="B91" s="116"/>
      <c r="C91" s="116"/>
      <c r="D91" s="87" t="s">
        <v>3059</v>
      </c>
      <c r="E91" s="87" t="s">
        <v>1512</v>
      </c>
      <c r="F91" s="7" t="s">
        <v>3060</v>
      </c>
      <c r="G91" s="89">
        <v>43084</v>
      </c>
      <c r="H91" s="89">
        <v>43087</v>
      </c>
      <c r="I91" s="68" t="s">
        <v>2206</v>
      </c>
      <c r="J91" s="147"/>
      <c r="K91" s="87" t="str">
        <f>IF(AND(NOT(OR(G91="",G91="Ø")),H91=""),"In Progress",IF(AND(NOT(OR(H91="Ø",H91="")),NOT(OR(G91="Ø",G91=""))),"Completed",IF(AND(NOT(A90=""),NOT(OR(D91="",D91="???")),G91=""),"Waiting",IF(D91="???","Waiting",""))))</f>
        <v>Completed</v>
      </c>
      <c r="L91" s="116"/>
      <c r="M91" s="116"/>
      <c r="N91" s="4"/>
      <c r="O91" s="121"/>
      <c r="P91" s="116"/>
    </row>
    <row r="92" spans="1:16" x14ac:dyDescent="0.25">
      <c r="A92" s="122" t="s">
        <v>3061</v>
      </c>
      <c r="B92" s="117" t="s">
        <v>3062</v>
      </c>
      <c r="C92" s="116"/>
      <c r="D92" s="87" t="s">
        <v>187</v>
      </c>
      <c r="E92" s="87" t="s">
        <v>1399</v>
      </c>
      <c r="F92" s="7" t="str">
        <f>IF(AND(D92="Amina",OR(E92="Manual",E92="Assisted Manual")),A92&amp;"_AZ",IF(AND(D92="Amina",OR(E92="De-Novo Merge",E92="Assisted Merge")),A92&amp;"_SA_AZ",IF(AND(D92="Mashtura",OR(E92="Manual",E92="Assisted Manual")),A92&amp;"_MH",IF(AND(D92="Mashtura",OR(E92="De-Novo Merge",E92="Assisted Merge")),A92&amp;"_SA_MH",IF(AND(D92="Perry",OR(E92="Manual",E92="Assisted Manual")),A92&amp;"_PB",IF(AND(D92="Perry",OR(E92="De-Novo Merge",E92="Assisted Merge")),A92&amp;"_SA_PB",IF(AND(D92="Gina",OR(E92="Manual",E92="Assisted Manual")),A92&amp;"_GB",IF(AND(D92="Gina",OR(E92="De-Novo Merge",E92="Assisted Merge")),A92&amp;"_SA_GB",IF(AND(D92="Cameron",OR(E92="Manual",E92="Assisted Manual")),A92&amp;"_CA",IF(AND(D92="Cameron",OR(E92="De-Novo Merge",E92="Assisted Merge")),A92&amp;"_SA_CA",IF(AND(D92="Bruno",OR(E92="Manual",E92="Assisted Manual")),A92&amp;"_BD",IF(AND(D92="Bruno",OR(E92="De-Novo Merge",E92="Assisted Merge")),A92&amp;"_SA_BD",IF(AND(D92="Daniel",OR(E92="Manual",E92="Assisted Manual")),A92&amp;"_DR",IF(AND(D92="Daniel",OR(E92="De-Novo Merge",E92="Assisted Merge")),A92&amp;"_SA_DR",IF(AND(D92="Monet",OR(E92="Manual",E92="Assisted Manual")),A92&amp;"_MW",IF(AND(D92="Monet",OR(E92="De-Novo Merge",E92="Assisted Merge")),A92&amp;"_SA_MW",IF(AND(D92="Reem",OR(E92="Manual",E92="Assisted Manual")),A92&amp;"_RA",IF(AND(D92="Reem",OR(E92="De-Novo Merge",E92="Assisted Merge")),A92&amp;"_SA_RA",""))))))))))))))))))</f>
        <v>2017-09-25_G-047_SA_MW</v>
      </c>
      <c r="G92" s="89">
        <v>43077</v>
      </c>
      <c r="H92" s="89">
        <v>43077</v>
      </c>
      <c r="I92" s="68" t="s">
        <v>2725</v>
      </c>
      <c r="J92" s="118">
        <v>43108</v>
      </c>
      <c r="K92" s="87" t="str">
        <f>IF(AND(NOT(OR(G92="",G92="Ø")),H92=""),"In Progress",IF(AND(NOT(OR(H92="Ø",H92="")),NOT(OR(G92="Ø",G92=""))),"Completed",IF(AND(NOT(A92=""),NOT(OR(D92="",D92="???")),G92=""),"Waiting",IF(D92="???","Waiting",""))))</f>
        <v>Completed</v>
      </c>
      <c r="L92" s="116" t="str">
        <f t="shared" ref="L92" si="77">IF(AND(NOT(OR(H92="Ø",H92="")),J92="Split"),"In Progress",IF(AND(NOT(OR(H92="Ø",H92="")),J92="Needs to be Split"),"Waiting",IF(AND(K92="Review",K93="Review"),"Review",IF(OR(AND(K92="Review",K93="Incomplete"),AND(K92="Incomplete",K93="Review")),"Review",IF(OR(AND(K92="Untraceable",K93="Review"),AND(K92="Review",K93="Untraceable")),"Review",IF(OR(AND(K92="Review",K93="Completed"),AND(K92="Completed",K93="Review")),"Review",IF(OR(AND(K92="Other",K93="Review"),AND(K92="Review",K93="Other")),"Review",IF(OR(AND(K92="Other",K93="Incomplete"),AND(K92="Incomplete",K93="Other")),"Review",IF(OR(AND(K92="Other",K93="Untraceable"),AND(K92="Untraceable",K93="Other")),"Review",IF(OR(AND(K92="Other",K93="Completed"),AND(K92="Completed",K93="Other")),"Review",IF(AND(K92="Waiting",K93="Waiting"),"Waiting",IF(OR(AND(K92="Review",K93="Waiting"),AND(K92="Waiting",K93="Review")),"Waiting",IF(OR(AND(K92="Other",K93="Waiting"),AND(K92="Waiting",K93="Other")),"Waiting",IF(OR(AND(K92="Incomplete",K93="Waiting"),AND(K92="Waiting",K93="Incomplete")),"Waiting",IF(OR(AND(K92="Completed",K93="Waiting"),AND(K92="Waiting",K93="Completed")),"Waiting",IF(OR(K92="In Progress",K93="In Progress"),"In Progress",IF(OR(AND(K92="Completed",K93="Untraceable"),AND(K92="Untraceable",K93="Completed")),"Review",IF(OR(AND(K92="Completed",K93="Incomplete"),AND(K92="Incomplete",K93="Completed")),"Review",IF(OR(AND(K92="Incomplete",K93="Untraceable"),AND(K92="Untraceable",K93="Incomplete")),"Untraceable",IF(AND(NOT(OR(H92="Ø",H92="")),NOT(OR(H93="Ø",H93="")),J92=""),"In Progress",IF(AND(K92="Untraceable",K93="Untraceable"),"Untraceable",IF(AND(NOT(OR(H92="Ø",H92="")),NOT(OR(H93="Ø",H93="")),NOT(OR(J92="Ø",J92="",J92="Split",J92="Needs to be Split"))),"Completed",IF(AND(K92="Incomplete",K93="Incomplete"),"Incomplete",IF(AND(K92="Other",K93="Other"),"Review",IF(AND(K92="Untraceable",K93=""),"Untraceable","")))))))))))))))))))))))))</f>
        <v>Completed</v>
      </c>
      <c r="M92" s="116" t="s">
        <v>0</v>
      </c>
      <c r="N92" s="4"/>
      <c r="O92" s="121" t="s">
        <v>25</v>
      </c>
      <c r="P92" s="116" t="s">
        <v>3063</v>
      </c>
    </row>
    <row r="93" spans="1:16" x14ac:dyDescent="0.25">
      <c r="A93" s="116"/>
      <c r="B93" s="116"/>
      <c r="C93" s="116"/>
      <c r="D93" s="87" t="s">
        <v>2404</v>
      </c>
      <c r="E93" s="87" t="s">
        <v>1512</v>
      </c>
      <c r="F93" s="7" t="str">
        <f>IF(AND(D93="Amina",OR(E93="Manual",E93="Assisted Manual")),A92&amp;"_AZ",IF(AND(D93="Amina",OR(E93="De-Novo Merge",E93="Assisted Merge")),A92&amp;"_SA_AZ",IF(AND(D93="Mashtura",OR(E93="Manual",E93="Assisted Manual")),A92&amp;"_MH",IF(AND(D93="Mashtura",OR(E93="De-Novo Merge",E93="Assisted Merge")),A92&amp;"_SA_MH",IF(AND(D93="Perry",OR(E93="Manual",E93="Assisted Manual")),A92&amp;"_PB",IF(AND(D93="Perry",OR(E93="De-Novo Merge",E93="Assisted Merge")),A92&amp;"_SA_PB",IF(AND(D93="Gina",OR(E93="Manual",E93="Assisted Manual")),A92&amp;"_GB",IF(AND(D93="Gina",OR(E93="De-Novo Merge",E93="Assisted Merge")),A92&amp;"_SA_GB",IF(AND(D93="Cameron",OR(E93="Manual",E93="Assisted Manual")),A92&amp;"_CA",IF(AND(D93="Cameron",OR(E93="De-Novo Merge",E93="Assisted Merge")),A92&amp;"_SA_CA",IF(AND(D93="Bruno",OR(E93="Manual",E93="Assisted Manual")),A92&amp;"_BD",IF(AND(D93="Bruno",OR(E93="De-Novo Merge",E93="Assisted Merge")),A92&amp;"_SA_BD",IF(AND(D93="Daniel",OR(E93="Manual",E93="Assisted Manual")),A92&amp;"_DR",IF(AND(D93="Daniel",OR(E93="De-Novo Merge",E93="Assisted Merge")),A92&amp;"_SA_DR",IF(AND(D93="Monet",OR(E93="Manual",E93="Assisted Manual")),A92&amp;"_MW",IF(AND(D93="Monet",OR(E93="De-Novo Merge",E93="Assisted Merge")),A92&amp;"_SA_MW",IF(AND(D93="Reem",OR(E93="Manual",E93="Assisted Manual")),A92&amp;"_RA",IF(AND(D93="Reem",OR(E93="De-Novo Merge",E93="Assisted Merge")),A92&amp;"_SA_RA",""))))))))))))))))))</f>
        <v>2017-09-25_G-047_MH</v>
      </c>
      <c r="G93" s="89">
        <v>43077</v>
      </c>
      <c r="H93" s="89">
        <v>43080</v>
      </c>
      <c r="I93" s="68" t="s">
        <v>2809</v>
      </c>
      <c r="J93" s="116"/>
      <c r="K93" s="87" t="str">
        <f>IF(AND(NOT(OR(G93="",G93="Ø")),H93=""),"In Progress",IF(AND(NOT(OR(H93="Ø",H93="")),NOT(OR(G93="Ø",G93=""))),"Completed",IF(AND(NOT(A92=""),NOT(OR(D93="",D93="???")),G93=""),"Waiting",IF(D93="???","Waiting",""))))</f>
        <v>Completed</v>
      </c>
      <c r="L93" s="116"/>
      <c r="M93" s="116"/>
      <c r="N93" s="4"/>
      <c r="O93" s="121"/>
      <c r="P93" s="116"/>
    </row>
    <row r="94" spans="1:16" x14ac:dyDescent="0.25">
      <c r="A94" s="122" t="s">
        <v>3064</v>
      </c>
      <c r="B94" s="117" t="s">
        <v>3065</v>
      </c>
      <c r="C94" s="116"/>
      <c r="D94" s="87" t="s">
        <v>32</v>
      </c>
      <c r="E94" s="87" t="s">
        <v>1399</v>
      </c>
      <c r="F94" s="7" t="str">
        <f>IF(AND(D94="Amina",OR(E94="Manual",E94="Assisted Manual")),A94&amp;"_AZ",IF(AND(D94="Amina",OR(E94="De-Novo Merge",E94="Assisted Merge")),A94&amp;"_SA_AZ",IF(AND(D94="Mashtura",OR(E94="Manual",E94="Assisted Manual")),A94&amp;"_MH",IF(AND(D94="Mashtura",OR(E94="De-Novo Merge",E94="Assisted Merge")),A94&amp;"_SA_MH",IF(AND(D94="Perry",OR(E94="Manual",E94="Assisted Manual")),A94&amp;"_PB",IF(AND(D94="Perry",OR(E94="De-Novo Merge",E94="Assisted Merge")),A94&amp;"_SA_PB",IF(AND(D94="Gina",OR(E94="Manual",E94="Assisted Manual")),A94&amp;"_GB",IF(AND(D94="Gina",OR(E94="De-Novo Merge",E94="Assisted Merge")),A94&amp;"_SA_GB",IF(AND(D94="Cameron",OR(E94="Manual",E94="Assisted Manual")),A94&amp;"_CA",IF(AND(D94="Cameron",OR(E94="De-Novo Merge",E94="Assisted Merge")),A94&amp;"_SA_CA",IF(AND(D94="Bruno",OR(E94="Manual",E94="Assisted Manual")),A94&amp;"_BD",IF(AND(D94="Bruno",OR(E94="De-Novo Merge",E94="Assisted Merge")),A94&amp;"_SA_BD",IF(AND(D94="Daniel",OR(E94="Manual",E94="Assisted Manual")),A94&amp;"_DR",IF(AND(D94="Daniel",OR(E94="De-Novo Merge",E94="Assisted Merge")),A94&amp;"_SA_DR",IF(AND(D94="Monet",OR(E94="Manual",E94="Assisted Manual")),A94&amp;"_MW",IF(AND(D94="Monet",OR(E94="De-Novo Merge",E94="Assisted Merge")),A94&amp;"_SA_MW",IF(AND(D94="Reem",OR(E94="Manual",E94="Assisted Manual")),A94&amp;"_RA",IF(AND(D94="Reem",OR(E94="De-Novo Merge",E94="Assisted Merge")),A94&amp;"_SA_RA",""))))))))))))))))))</f>
        <v>2017-09-25_G-048_SA_AZ</v>
      </c>
      <c r="G94" s="89">
        <v>43077</v>
      </c>
      <c r="H94" s="89">
        <v>43080</v>
      </c>
      <c r="I94" s="68" t="s">
        <v>3066</v>
      </c>
      <c r="J94" s="118">
        <v>43081</v>
      </c>
      <c r="K94" s="87" t="str">
        <f>IF(AND(NOT(OR(G94="",G94="Ø")),H94=""),"In Progress",IF(AND(NOT(OR(H94="Ø",H94="")),NOT(OR(G94="Ø",G94=""))),"Completed",IF(AND(NOT(A94=""),NOT(OR(D94="",D94="???")),G94=""),"Waiting",IF(D94="???","Waiting",""))))</f>
        <v>Completed</v>
      </c>
      <c r="L94" s="116" t="str">
        <f t="shared" ref="L94" si="78">IF(AND(NOT(OR(H94="Ø",H94="")),J94="Split"),"In Progress",IF(AND(NOT(OR(H94="Ø",H94="")),J94="Needs to be Split"),"Waiting",IF(AND(K94="Review",K95="Review"),"Review",IF(OR(AND(K94="Review",K95="Incomplete"),AND(K94="Incomplete",K95="Review")),"Review",IF(OR(AND(K94="Untraceable",K95="Review"),AND(K94="Review",K95="Untraceable")),"Review",IF(OR(AND(K94="Review",K95="Completed"),AND(K94="Completed",K95="Review")),"Review",IF(OR(AND(K94="Other",K95="Review"),AND(K94="Review",K95="Other")),"Review",IF(OR(AND(K94="Other",K95="Incomplete"),AND(K94="Incomplete",K95="Other")),"Review",IF(OR(AND(K94="Other",K95="Untraceable"),AND(K94="Untraceable",K95="Other")),"Review",IF(OR(AND(K94="Other",K95="Completed"),AND(K94="Completed",K95="Other")),"Review",IF(AND(K94="Waiting",K95="Waiting"),"Waiting",IF(OR(AND(K94="Review",K95="Waiting"),AND(K94="Waiting",K95="Review")),"Waiting",IF(OR(AND(K94="Other",K95="Waiting"),AND(K94="Waiting",K95="Other")),"Waiting",IF(OR(AND(K94="Incomplete",K95="Waiting"),AND(K94="Waiting",K95="Incomplete")),"Waiting",IF(OR(AND(K94="Completed",K95="Waiting"),AND(K94="Waiting",K95="Completed")),"Waiting",IF(OR(K94="In Progress",K95="In Progress"),"In Progress",IF(OR(AND(K94="Completed",K95="Untraceable"),AND(K94="Untraceable",K95="Completed")),"Review",IF(OR(AND(K94="Completed",K95="Incomplete"),AND(K94="Incomplete",K95="Completed")),"Review",IF(OR(AND(K94="Incomplete",K95="Untraceable"),AND(K94="Untraceable",K95="Incomplete")),"Untraceable",IF(AND(NOT(OR(H94="Ø",H94="")),NOT(OR(H95="Ø",H95="")),J94=""),"In Progress",IF(AND(K94="Untraceable",K95="Untraceable"),"Untraceable",IF(AND(NOT(OR(H94="Ø",H94="")),NOT(OR(H95="Ø",H95="")),NOT(OR(J94="Ø",J94="",J94="Split",J94="Needs to be Split"))),"Completed",IF(AND(K94="Incomplete",K95="Incomplete"),"Incomplete",IF(AND(K94="Other",K95="Other"),"Review",IF(AND(K94="Untraceable",K95=""),"Untraceable","")))))))))))))))))))))))))</f>
        <v>Completed</v>
      </c>
      <c r="M94" s="116" t="s">
        <v>0</v>
      </c>
      <c r="N94" s="4"/>
      <c r="O94" s="121" t="s">
        <v>25</v>
      </c>
      <c r="P94" s="116" t="s">
        <v>3067</v>
      </c>
    </row>
    <row r="95" spans="1:16" x14ac:dyDescent="0.25">
      <c r="A95" s="116"/>
      <c r="B95" s="116"/>
      <c r="C95" s="116"/>
      <c r="D95" s="87" t="s">
        <v>2404</v>
      </c>
      <c r="E95" s="87" t="s">
        <v>1512</v>
      </c>
      <c r="F95" s="7" t="str">
        <f>IF(AND(D95="Amina",OR(E95="Manual",E95="Assisted Manual")),A94&amp;"_AZ",IF(AND(D95="Amina",OR(E95="De-Novo Merge",E95="Assisted Merge")),A94&amp;"_SA_AZ",IF(AND(D95="Mashtura",OR(E95="Manual",E95="Assisted Manual")),A94&amp;"_MH",IF(AND(D95="Mashtura",OR(E95="De-Novo Merge",E95="Assisted Merge")),A94&amp;"_SA_MH",IF(AND(D95="Perry",OR(E95="Manual",E95="Assisted Manual")),A94&amp;"_PB",IF(AND(D95="Perry",OR(E95="De-Novo Merge",E95="Assisted Merge")),A94&amp;"_SA_PB",IF(AND(D95="Gina",OR(E95="Manual",E95="Assisted Manual")),A94&amp;"_GB",IF(AND(D95="Gina",OR(E95="De-Novo Merge",E95="Assisted Merge")),A94&amp;"_SA_GB",IF(AND(D95="Cameron",OR(E95="Manual",E95="Assisted Manual")),A94&amp;"_CA",IF(AND(D95="Cameron",OR(E95="De-Novo Merge",E95="Assisted Merge")),A94&amp;"_SA_CA",IF(AND(D95="Bruno",OR(E95="Manual",E95="Assisted Manual")),A94&amp;"_BD",IF(AND(D95="Bruno",OR(E95="De-Novo Merge",E95="Assisted Merge")),A94&amp;"_SA_BD",IF(AND(D95="Daniel",OR(E95="Manual",E95="Assisted Manual")),A94&amp;"_DR",IF(AND(D95="Daniel",OR(E95="De-Novo Merge",E95="Assisted Merge")),A94&amp;"_SA_DR",IF(AND(D95="Monet",OR(E95="Manual",E95="Assisted Manual")),A94&amp;"_MW",IF(AND(D95="Monet",OR(E95="De-Novo Merge",E95="Assisted Merge")),A94&amp;"_SA_MW",IF(AND(D95="Reem",OR(E95="Manual",E95="Assisted Manual")),A94&amp;"_RA",IF(AND(D95="Reem",OR(E95="De-Novo Merge",E95="Assisted Merge")),A94&amp;"_SA_RA",""))))))))))))))))))</f>
        <v>2017-09-25_G-048_MH</v>
      </c>
      <c r="G95" s="89">
        <v>43080</v>
      </c>
      <c r="H95" s="89">
        <v>43081</v>
      </c>
      <c r="I95" s="68" t="s">
        <v>2670</v>
      </c>
      <c r="J95" s="116"/>
      <c r="K95" s="87" t="str">
        <f>IF(AND(NOT(OR(G95="",G95="Ø")),H95=""),"In Progress",IF(AND(NOT(OR(H95="Ø",H95="")),NOT(OR(G95="Ø",G95=""))),"Completed",IF(AND(NOT(A94=""),NOT(OR(D95="",D95="???")),G95=""),"Waiting",IF(D95="???","Waiting",""))))</f>
        <v>Completed</v>
      </c>
      <c r="L95" s="116"/>
      <c r="M95" s="116"/>
      <c r="N95" s="4"/>
      <c r="O95" s="121"/>
      <c r="P95" s="116"/>
    </row>
    <row r="96" spans="1:16" x14ac:dyDescent="0.25">
      <c r="A96" s="122" t="s">
        <v>3068</v>
      </c>
      <c r="B96" s="117" t="s">
        <v>3069</v>
      </c>
      <c r="C96" s="116"/>
      <c r="D96" s="87" t="s">
        <v>161</v>
      </c>
      <c r="E96" s="87" t="s">
        <v>1399</v>
      </c>
      <c r="F96" s="7" t="str">
        <f>IF(AND(D96="Amina",OR(E96="Manual",E96="Assisted Manual")),A96&amp;"_AZ",IF(AND(D96="Amina",OR(E96="De-Novo Merge",E96="Assisted Merge")),A96&amp;"_SA_AZ",IF(AND(D96="Mashtura",OR(E96="Manual",E96="Assisted Manual")),A96&amp;"_MH",IF(AND(D96="Mashtura",OR(E96="De-Novo Merge",E96="Assisted Merge")),A96&amp;"_SA_MH",IF(AND(D96="Perry",OR(E96="Manual",E96="Assisted Manual")),A96&amp;"_PB",IF(AND(D96="Perry",OR(E96="De-Novo Merge",E96="Assisted Merge")),A96&amp;"_SA_PB",IF(AND(D96="Gina",OR(E96="Manual",E96="Assisted Manual")),A96&amp;"_GB",IF(AND(D96="Gina",OR(E96="De-Novo Merge",E96="Assisted Merge")),A96&amp;"_SA_GB",IF(AND(D96="Cameron",OR(E96="Manual",E96="Assisted Manual")),A96&amp;"_CA",IF(AND(D96="Cameron",OR(E96="De-Novo Merge",E96="Assisted Merge")),A96&amp;"_SA_CA",IF(AND(D96="Bruno",OR(E96="Manual",E96="Assisted Manual")),A96&amp;"_BD",IF(AND(D96="Bruno",OR(E96="De-Novo Merge",E96="Assisted Merge")),A96&amp;"_SA_BD",IF(AND(D96="Daniel",OR(E96="Manual",E96="Assisted Manual")),A96&amp;"_DR",IF(AND(D96="Daniel",OR(E96="De-Novo Merge",E96="Assisted Merge")),A96&amp;"_SA_DR",IF(AND(D96="Monet",OR(E96="Manual",E96="Assisted Manual")),A96&amp;"_MW",IF(AND(D96="Monet",OR(E96="De-Novo Merge",E96="Assisted Merge")),A96&amp;"_SA_MW",IF(AND(D96="Reem",OR(E96="Manual",E96="Assisted Manual")),A96&amp;"_RA",IF(AND(D96="Reem",OR(E96="De-Novo Merge",E96="Assisted Merge")),A96&amp;"_SA_RA",""))))))))))))))))))</f>
        <v>2017-09-25_G-050_SA_BD</v>
      </c>
      <c r="G96" s="89">
        <v>43077</v>
      </c>
      <c r="H96" s="89">
        <v>43081</v>
      </c>
      <c r="I96" s="68" t="s">
        <v>2206</v>
      </c>
      <c r="J96" s="118">
        <v>43084</v>
      </c>
      <c r="K96" s="87" t="str">
        <f>IF(AND(NOT(OR(G96="",G96="Ø")),H96=""),"In Progress",IF(AND(NOT(OR(H96="Ø",H96="")),NOT(OR(G96="Ø",G96=""))),"Completed",IF(AND(NOT(A96=""),NOT(OR(D96="",D96="???")),G96=""),"Waiting",IF(D96="???","Waiting",""))))</f>
        <v>Completed</v>
      </c>
      <c r="L96" s="116" t="s">
        <v>0</v>
      </c>
      <c r="M96" s="116" t="s">
        <v>0</v>
      </c>
      <c r="N96" s="4" t="s">
        <v>3070</v>
      </c>
      <c r="O96" s="121" t="s">
        <v>25</v>
      </c>
      <c r="P96" s="116" t="s">
        <v>3071</v>
      </c>
    </row>
    <row r="97" spans="1:16" x14ac:dyDescent="0.25">
      <c r="A97" s="116"/>
      <c r="B97" s="116"/>
      <c r="C97" s="116"/>
      <c r="D97" s="87" t="s">
        <v>3059</v>
      </c>
      <c r="E97" s="87" t="s">
        <v>1512</v>
      </c>
      <c r="F97" s="7" t="str">
        <f>IF(AND(D97="Amina",OR(E97="Manual",E97="Assisted Manual")),A96&amp;"_AZ",IF(AND(D97="Amina",OR(E97="De-Novo Merge",E97="Assisted Merge")),A96&amp;"_SA_AZ",IF(AND(D97="Mashtura",OR(E97="Manual",E97="Assisted Manual")),A96&amp;"_MH",IF(AND(D97="Mashtura",OR(E97="De-Novo Merge",E97="Assisted Merge")),A96&amp;"_SA_MH",IF(AND(D97="Perry",OR(E97="Manual",E97="Assisted Manual")),A96&amp;"_PB",IF(AND(D97="Perry",OR(E97="De-Novo Merge",E97="Assisted Merge")),A96&amp;"_SA_PB",IF(AND(D97="Gina",OR(E97="Manual",E97="Assisted Manual")),A96&amp;"_GB",IF(AND(D97="Gina",OR(E97="De-Novo Merge",E97="Assisted Merge")),A96&amp;"_SA_GB",IF(AND(D97="Cameron",OR(E97="Manual",E97="Assisted Manual")),A96&amp;"_CA",IF(AND(D97="Cameron",OR(E97="De-Novo Merge",E97="Assisted Merge")),A96&amp;"_SA_CA",IF(AND(D97="Bruno",OR(E97="Manual",E97="Assisted Manual")),A96&amp;"_BD",IF(AND(D97="Bruno",OR(E97="De-Novo Merge",E97="Assisted Merge")),A96&amp;"_SA_BD",IF(AND(D97="Daniel",OR(E97="Manual",E97="Assisted Manual")),A96&amp;"_DR",IF(AND(D97="Daniel",OR(E97="De-Novo Merge",E97="Assisted Merge")),A96&amp;"_SA_DR",IF(AND(D97="Monet",OR(E97="Manual",E97="Assisted Manual")),A96&amp;"_MW",IF(AND(D97="Monet",OR(E97="De-Novo Merge",E97="Assisted Merge")),A96&amp;"_SA_MW",IF(AND(D97="Reem",OR(E97="Manual",E97="Assisted Manual")),A96&amp;"_RA",IF(AND(D97="Reem",OR(E97="De-Novo Merge",E97="Assisted Merge")),A96&amp;"_SA_RA",""))))))))))))))))))</f>
        <v>2017-09-25_G-050_RA</v>
      </c>
      <c r="G97" s="89">
        <v>43081</v>
      </c>
      <c r="H97" s="89">
        <v>43084</v>
      </c>
      <c r="I97" s="68" t="s">
        <v>2498</v>
      </c>
      <c r="J97" s="116"/>
      <c r="K97" s="87" t="s">
        <v>0</v>
      </c>
      <c r="L97" s="116"/>
      <c r="M97" s="116"/>
      <c r="N97" s="4"/>
      <c r="O97" s="121"/>
      <c r="P97" s="116"/>
    </row>
    <row r="98" spans="1:16" x14ac:dyDescent="0.25">
      <c r="A98" s="122" t="s">
        <v>3072</v>
      </c>
      <c r="B98" s="117" t="s">
        <v>3073</v>
      </c>
      <c r="C98" s="116"/>
      <c r="D98" s="87" t="s">
        <v>32</v>
      </c>
      <c r="E98" s="87" t="s">
        <v>1399</v>
      </c>
      <c r="F98" s="7" t="str">
        <f>IF(AND(D98="Amina",OR(E98="Manual",E98="Assisted Manual")),A98&amp;"_AZ",IF(AND(D98="Amina",OR(E98="De-Novo Merge",E98="Assisted Merge")),A98&amp;"_SA_AZ",IF(AND(D98="Mashtura",OR(E98="Manual",E98="Assisted Manual")),A98&amp;"_MH",IF(AND(D98="Mashtura",OR(E98="De-Novo Merge",E98="Assisted Merge")),A98&amp;"_SA_MH",IF(AND(D98="Perry",OR(E98="Manual",E98="Assisted Manual")),A98&amp;"_PB",IF(AND(D98="Perry",OR(E98="De-Novo Merge",E98="Assisted Merge")),A98&amp;"_SA_PB",IF(AND(D98="Gina",OR(E98="Manual",E98="Assisted Manual")),A98&amp;"_GB",IF(AND(D98="Gina",OR(E98="De-Novo Merge",E98="Assisted Merge")),A98&amp;"_SA_GB",IF(AND(D98="Cameron",OR(E98="Manual",E98="Assisted Manual")),A98&amp;"_CA",IF(AND(D98="Cameron",OR(E98="De-Novo Merge",E98="Assisted Merge")),A98&amp;"_SA_CA",IF(AND(D98="Bruno",OR(E98="Manual",E98="Assisted Manual")),A98&amp;"_BD",IF(AND(D98="Bruno",OR(E98="De-Novo Merge",E98="Assisted Merge")),A98&amp;"_SA_BD",IF(AND(D98="Daniel",OR(E98="Manual",E98="Assisted Manual")),A98&amp;"_DR",IF(AND(D98="Daniel",OR(E98="De-Novo Merge",E98="Assisted Merge")),A98&amp;"_SA_DR",IF(AND(D98="Monet",OR(E98="Manual",E98="Assisted Manual")),A98&amp;"_MW",IF(AND(D98="Monet",OR(E98="De-Novo Merge",E98="Assisted Merge")),A98&amp;"_SA_MW",IF(AND(D98="Reem",OR(E98="Manual",E98="Assisted Manual")),A98&amp;"_RA",IF(AND(D98="Reem",OR(E98="De-Novo Merge",E98="Assisted Merge")),A98&amp;"_SA_RA",""))))))))))))))))))</f>
        <v>2017-09-25_G-051_SA_AZ</v>
      </c>
      <c r="G98" s="89">
        <v>43080</v>
      </c>
      <c r="H98" s="89">
        <v>43082</v>
      </c>
      <c r="I98" s="68" t="s">
        <v>2117</v>
      </c>
      <c r="J98" s="118">
        <v>43087</v>
      </c>
      <c r="K98" s="87" t="str">
        <f>IF(AND(NOT(OR(G98="",G98="Ø")),H98=""),"In Progress",IF(AND(NOT(OR(H98="Ø",H98="")),NOT(OR(G98="Ø",G98=""))),"Completed",IF(AND(NOT(A98=""),NOT(OR(D98="",D98="???")),G98=""),"Waiting",IF(D98="???","Waiting",""))))</f>
        <v>Completed</v>
      </c>
      <c r="L98" s="116" t="str">
        <f t="shared" ref="L98" si="79">IF(AND(NOT(OR(H98="Ø",H98="")),J98="Split"),"In Progress",IF(AND(NOT(OR(H98="Ø",H98="")),J98="Needs to be Split"),"Waiting",IF(AND(K98="Review",K99="Review"),"Review",IF(OR(AND(K98="Review",K99="Incomplete"),AND(K98="Incomplete",K99="Review")),"Review",IF(OR(AND(K98="Untraceable",K99="Review"),AND(K98="Review",K99="Untraceable")),"Review",IF(OR(AND(K98="Review",K99="Completed"),AND(K98="Completed",K99="Review")),"Review",IF(OR(AND(K98="Other",K99="Review"),AND(K98="Review",K99="Other")),"Review",IF(OR(AND(K98="Other",K99="Incomplete"),AND(K98="Incomplete",K99="Other")),"Review",IF(OR(AND(K98="Other",K99="Untraceable"),AND(K98="Untraceable",K99="Other")),"Review",IF(OR(AND(K98="Other",K99="Completed"),AND(K98="Completed",K99="Other")),"Review",IF(AND(K98="Waiting",K99="Waiting"),"Waiting",IF(OR(AND(K98="Review",K99="Waiting"),AND(K98="Waiting",K99="Review")),"Waiting",IF(OR(AND(K98="Other",K99="Waiting"),AND(K98="Waiting",K99="Other")),"Waiting",IF(OR(AND(K98="Incomplete",K99="Waiting"),AND(K98="Waiting",K99="Incomplete")),"Waiting",IF(OR(AND(K98="Completed",K99="Waiting"),AND(K98="Waiting",K99="Completed")),"Waiting",IF(OR(K98="In Progress",K99="In Progress"),"In Progress",IF(OR(AND(K98="Completed",K99="Untraceable"),AND(K98="Untraceable",K99="Completed")),"Review",IF(OR(AND(K98="Completed",K99="Incomplete"),AND(K98="Incomplete",K99="Completed")),"Review",IF(OR(AND(K98="Incomplete",K99="Untraceable"),AND(K98="Untraceable",K99="Incomplete")),"Untraceable",IF(AND(NOT(OR(H98="Ø",H98="")),NOT(OR(H99="Ø",H99="")),J98=""),"In Progress",IF(AND(K98="Untraceable",K99="Untraceable"),"Untraceable",IF(AND(NOT(OR(H98="Ø",H98="")),NOT(OR(H99="Ø",H99="")),NOT(OR(J98="Ø",J98="",J98="Split",J98="Needs to be Split"))),"Completed",IF(AND(K98="Incomplete",K99="Incomplete"),"Incomplete",IF(AND(K98="Other",K99="Other"),"Review",IF(AND(K98="Untraceable",K99=""),"Untraceable","")))))))))))))))))))))))))</f>
        <v>Completed</v>
      </c>
      <c r="M98" s="116" t="s">
        <v>0</v>
      </c>
      <c r="N98" s="4" t="s">
        <v>3074</v>
      </c>
      <c r="O98" s="121" t="s">
        <v>25</v>
      </c>
      <c r="P98" s="116" t="s">
        <v>3075</v>
      </c>
    </row>
    <row r="99" spans="1:16" x14ac:dyDescent="0.25">
      <c r="A99" s="116"/>
      <c r="B99" s="116"/>
      <c r="C99" s="116"/>
      <c r="D99" s="87" t="s">
        <v>27</v>
      </c>
      <c r="E99" s="87" t="s">
        <v>1512</v>
      </c>
      <c r="F99" s="7" t="str">
        <f>IF(AND(D99="Amina",OR(E99="Manual",E99="Assisted Manual")),A98&amp;"_AZ",IF(AND(D99="Amina",OR(E99="De-Novo Merge",E99="Assisted Merge")),A98&amp;"_SA_AZ",IF(AND(D99="Mashtura",OR(E99="Manual",E99="Assisted Manual")),A98&amp;"_MH",IF(AND(D99="Mashtura",OR(E99="De-Novo Merge",E99="Assisted Merge")),A98&amp;"_SA_MH",IF(AND(D99="Perry",OR(E99="Manual",E99="Assisted Manual")),A98&amp;"_PB",IF(AND(D99="Perry",OR(E99="De-Novo Merge",E99="Assisted Merge")),A98&amp;"_SA_PB",IF(AND(D99="Gina",OR(E99="Manual",E99="Assisted Manual")),A98&amp;"_GB",IF(AND(D99="Gina",OR(E99="De-Novo Merge",E99="Assisted Merge")),A98&amp;"_SA_GB",IF(AND(D99="Cameron",OR(E99="Manual",E99="Assisted Manual")),A98&amp;"_CA",IF(AND(D99="Cameron",OR(E99="De-Novo Merge",E99="Assisted Merge")),A98&amp;"_SA_CA",IF(AND(D99="Bruno",OR(E99="Manual",E99="Assisted Manual")),A98&amp;"_BD",IF(AND(D99="Bruno",OR(E99="De-Novo Merge",E99="Assisted Merge")),A98&amp;"_SA_BD",IF(AND(D99="Daniel",OR(E99="Manual",E99="Assisted Manual")),A98&amp;"_DR",IF(AND(D99="Daniel",OR(E99="De-Novo Merge",E99="Assisted Merge")),A98&amp;"_SA_DR",IF(AND(D99="Monet",OR(E99="Manual",E99="Assisted Manual")),A98&amp;"_MW",IF(AND(D99="Monet",OR(E99="De-Novo Merge",E99="Assisted Merge")),A98&amp;"_SA_MW",IF(AND(D99="Reem",OR(E99="Manual",E99="Assisted Manual")),A98&amp;"_RA",IF(AND(D99="Reem",OR(E99="De-Novo Merge",E99="Assisted Merge")),A98&amp;"_SA_RA",""))))))))))))))))))</f>
        <v>2017-09-25_G-051_GB</v>
      </c>
      <c r="G99" s="89">
        <v>43082</v>
      </c>
      <c r="H99" s="89">
        <v>43084</v>
      </c>
      <c r="I99" s="68">
        <v>3.5</v>
      </c>
      <c r="J99" s="116"/>
      <c r="K99" s="87" t="str">
        <f>IF(AND(NOT(OR(G99="",G99="Ø")),H99=""),"In Progress",IF(AND(NOT(OR(H99="Ø",H99="")),NOT(OR(G99="Ø",G99=""))),"Completed",IF(AND(NOT(A98=""),NOT(OR(D99="",D99="???")),G99=""),"Waiting",IF(D99="???","Waiting",""))))</f>
        <v>Completed</v>
      </c>
      <c r="L99" s="116"/>
      <c r="M99" s="116"/>
      <c r="N99" s="4"/>
      <c r="O99" s="121"/>
      <c r="P99" s="116"/>
    </row>
    <row r="100" spans="1:16" x14ac:dyDescent="0.25">
      <c r="A100" s="122" t="s">
        <v>3076</v>
      </c>
      <c r="B100" s="117" t="s">
        <v>3077</v>
      </c>
      <c r="C100" s="116"/>
      <c r="D100" s="87" t="s">
        <v>187</v>
      </c>
      <c r="E100" s="87" t="s">
        <v>24</v>
      </c>
      <c r="F100" s="7" t="str">
        <f>IF(AND(D100="Amina",OR(E100="Manual",E100="Assisted Manual")),A100&amp;"_AZ",IF(AND(D100="Amina",OR(E100="De-Novo Merge",E100="Assisted Merge")),A100&amp;"_SA_AZ",IF(AND(D100="Mashtura",OR(E100="Manual",E100="Assisted Manual")),A100&amp;"_MH",IF(AND(D100="Mashtura",OR(E100="De-Novo Merge",E100="Assisted Merge")),A100&amp;"_SA_MH",IF(AND(D100="Perry",OR(E100="Manual",E100="Assisted Manual")),A100&amp;"_PB",IF(AND(D100="Perry",OR(E100="De-Novo Merge",E100="Assisted Merge")),A100&amp;"_SA_PB",IF(AND(D100="Gina",OR(E100="Manual",E100="Assisted Manual")),A100&amp;"_GB",IF(AND(D100="Gina",OR(E100="De-Novo Merge",E100="Assisted Merge")),A100&amp;"_SA_GB",IF(AND(D100="Cameron",OR(E100="Manual",E100="Assisted Manual")),A100&amp;"_CA",IF(AND(D100="Cameron",OR(E100="De-Novo Merge",E100="Assisted Merge")),A100&amp;"_SA_CA",IF(AND(D100="Bruno",OR(E100="Manual",E100="Assisted Manual")),A100&amp;"_BD",IF(AND(D100="Bruno",OR(E100="De-Novo Merge",E100="Assisted Merge")),A100&amp;"_SA_BD",IF(AND(D100="Daniel",OR(E100="Manual",E100="Assisted Manual")),A100&amp;"_DR",IF(AND(D100="Daniel",OR(E100="De-Novo Merge",E100="Assisted Merge")),A100&amp;"_SA_DR",IF(AND(D100="Monet",OR(E100="Manual",E100="Assisted Manual")),A100&amp;"_MW",IF(AND(D100="Monet",OR(E100="De-Novo Merge",E100="Assisted Merge")),A100&amp;"_SA_MW",IF(AND(D100="Reem",OR(E100="Manual",E100="Assisted Manual")),A100&amp;"_RA",IF(AND(D100="Reem",OR(E100="De-Novo Merge",E100="Assisted Merge")),A100&amp;"_SA_RA",""))))))))))))))))))</f>
        <v>2017-09-25_G-052_MW</v>
      </c>
      <c r="G100" s="89">
        <v>43080</v>
      </c>
      <c r="H100" s="89" t="s">
        <v>51</v>
      </c>
      <c r="I100" s="68" t="str">
        <f t="shared" ref="I100:I125" si="80">IF(H100="Ø","Ø",IF(NOT(OR(H100="Ø",H100="")),"Enter Tracing Time",""))</f>
        <v>Ø</v>
      </c>
      <c r="J100" s="116" t="str">
        <f t="shared" ref="J100" si="81">IF(AND(NOT(OR(H100="",H100="Ø")),NOT(OR(H101="",H101="Ø"))),"Needs to be Split","")</f>
        <v/>
      </c>
      <c r="K100" s="87" t="s">
        <v>1</v>
      </c>
      <c r="L100" s="116" t="str">
        <f t="shared" ref="L100" si="82">IF(AND(NOT(OR(H100="Ø",H100="")),J100="Split"),"In Progress",IF(AND(NOT(OR(H100="Ø",H100="")),J100="Needs to be Split"),"Waiting",IF(AND(K100="Review",K101="Review"),"Review",IF(OR(AND(K100="Review",K101="Incomplete"),AND(K100="Incomplete",K101="Review")),"Review",IF(OR(AND(K100="Untraceable",K101="Review"),AND(K100="Review",K101="Untraceable")),"Review",IF(OR(AND(K100="Review",K101="Completed"),AND(K100="Completed",K101="Review")),"Review",IF(OR(AND(K100="Other",K101="Review"),AND(K100="Review",K101="Other")),"Review",IF(OR(AND(K100="Other",K101="Incomplete"),AND(K100="Incomplete",K101="Other")),"Review",IF(OR(AND(K100="Other",K101="Untraceable"),AND(K100="Untraceable",K101="Other")),"Review",IF(OR(AND(K100="Other",K101="Completed"),AND(K100="Completed",K101="Other")),"Review",IF(AND(K100="Waiting",K101="Waiting"),"Waiting",IF(OR(AND(K100="Review",K101="Waiting"),AND(K100="Waiting",K101="Review")),"Waiting",IF(OR(AND(K100="Other",K101="Waiting"),AND(K100="Waiting",K101="Other")),"Waiting",IF(OR(AND(K100="Incomplete",K101="Waiting"),AND(K100="Waiting",K101="Incomplete")),"Waiting",IF(OR(AND(K100="Completed",K101="Waiting"),AND(K100="Waiting",K101="Completed")),"Waiting",IF(OR(K100="In Progress",K101="In Progress"),"In Progress",IF(OR(AND(K100="Completed",K101="Untraceable"),AND(K100="Untraceable",K101="Completed")),"Review",IF(OR(AND(K100="Completed",K101="Incomplete"),AND(K100="Incomplete",K101="Completed")),"Review",IF(OR(AND(K100="Incomplete",K101="Untraceable"),AND(K100="Untraceable",K101="Incomplete")),"Untraceable",IF(AND(NOT(OR(H100="Ø",H100="")),NOT(OR(H101="Ø",H101="")),J100=""),"In Progress",IF(AND(K100="Untraceable",K101="Untraceable"),"Untraceable",IF(AND(NOT(OR(H100="Ø",H100="")),NOT(OR(H101="Ø",H101="")),NOT(OR(J100="Ø",J100="",J100="Split",J100="Needs to be Split"))),"Completed",IF(AND(K100="Incomplete",K101="Incomplete"),"Incomplete",IF(AND(K100="Other",K101="Other"),"Review",IF(AND(K100="Untraceable",K101=""),"Untraceable","")))))))))))))))))))))))))</f>
        <v>Untraceable</v>
      </c>
      <c r="M100" s="116" t="str">
        <f>IF(OR(L100="Untraceable",L100="Incomplete"),"Ignore",IF(L100="Completed","Waiting",IF(OR(L100="Waiting",L100="In Progress",L100="Review",L100="Other"),"HOLD","")))</f>
        <v>Ignore</v>
      </c>
      <c r="N100" s="4" t="s">
        <v>3078</v>
      </c>
      <c r="O100" s="121" t="str">
        <f t="shared" ref="O100" si="83">IF(OR(L100="Untraceable",L100="Incomplete"),"No",IF(L100="Completed","In Progress",""))</f>
        <v>No</v>
      </c>
      <c r="P100" s="116"/>
    </row>
    <row r="101" spans="1:16" x14ac:dyDescent="0.25">
      <c r="A101" s="116"/>
      <c r="B101" s="116"/>
      <c r="C101" s="116"/>
      <c r="D101" s="87" t="str">
        <f>IF(AND(NOT(A100=""),NOT(K100="Untraceable")),"???","")</f>
        <v/>
      </c>
      <c r="E101" s="87"/>
      <c r="F101" s="7" t="str">
        <f>IF(AND(D101="Amina",OR(E101="Manual",E101="Assisted Manual")),A100&amp;"_AZ",IF(AND(D101="Amina",OR(E101="De-Novo Merge",E101="Assisted Merge")),A100&amp;"_SA_AZ",IF(AND(D101="Mashtura",OR(E101="Manual",E101="Assisted Manual")),A100&amp;"_MH",IF(AND(D101="Mashtura",OR(E101="De-Novo Merge",E101="Assisted Merge")),A100&amp;"_SA_MH",IF(AND(D101="Perry",OR(E101="Manual",E101="Assisted Manual")),A100&amp;"_PB",IF(AND(D101="Perry",OR(E101="De-Novo Merge",E101="Assisted Merge")),A100&amp;"_SA_PB",IF(AND(D101="Gina",OR(E101="Manual",E101="Assisted Manual")),A100&amp;"_GB",IF(AND(D101="Gina",OR(E101="De-Novo Merge",E101="Assisted Merge")),A100&amp;"_SA_GB",IF(AND(D101="Cameron",OR(E101="Manual",E101="Assisted Manual")),A100&amp;"_CA",IF(AND(D101="Cameron",OR(E101="De-Novo Merge",E101="Assisted Merge")),A100&amp;"_SA_CA",IF(AND(D101="Bruno",OR(E101="Manual",E101="Assisted Manual")),A100&amp;"_BD",IF(AND(D101="Bruno",OR(E101="De-Novo Merge",E101="Assisted Merge")),A100&amp;"_SA_BD",IF(AND(D101="Daniel",OR(E101="Manual",E101="Assisted Manual")),A100&amp;"_DR",IF(AND(D101="Daniel",OR(E101="De-Novo Merge",E101="Assisted Merge")),A100&amp;"_SA_DR",IF(AND(D101="Monet",OR(E101="Manual",E101="Assisted Manual")),A100&amp;"_MW",IF(AND(D101="Monet",OR(E101="De-Novo Merge",E101="Assisted Merge")),A100&amp;"_SA_MW",IF(AND(D101="Reem",OR(E101="Manual",E101="Assisted Manual")),A100&amp;"_RA",IF(AND(D101="Reem",OR(E101="De-Novo Merge",E101="Assisted Merge")),A100&amp;"_SA_RA",""))))))))))))))))))</f>
        <v/>
      </c>
      <c r="G101" s="89"/>
      <c r="H101" s="89"/>
      <c r="I101" s="68" t="str">
        <f t="shared" si="80"/>
        <v/>
      </c>
      <c r="J101" s="116"/>
      <c r="K101" s="87" t="str">
        <f>IF(AND(NOT(OR(G101="",G101="Ø")),H101=""),"In Progress",IF(AND(NOT(OR(H101="Ø",H101="")),NOT(OR(G101="Ø",G101=""))),"Completed",IF(AND(NOT(A100=""),NOT(OR(D101="",D101="???")),G101=""),"Waiting",IF(D101="???","Waiting",""))))</f>
        <v/>
      </c>
      <c r="L101" s="116"/>
      <c r="M101" s="116"/>
      <c r="N101" s="4"/>
      <c r="O101" s="121"/>
      <c r="P101" s="116"/>
    </row>
    <row r="102" spans="1:16" x14ac:dyDescent="0.25">
      <c r="A102" s="122" t="s">
        <v>3079</v>
      </c>
      <c r="B102" s="117" t="s">
        <v>3080</v>
      </c>
      <c r="C102" s="116"/>
      <c r="D102" s="87" t="s">
        <v>161</v>
      </c>
      <c r="E102" s="87" t="s">
        <v>1399</v>
      </c>
      <c r="F102" s="7" t="str">
        <f>IF(AND(D102="Amina",OR(E102="Manual",E102="Assisted Manual")),A102&amp;"_AZ",IF(AND(D102="Amina",OR(E102="De-Novo Merge",E102="Assisted Merge")),A102&amp;"_SA_AZ",IF(AND(D102="Mashtura",OR(E102="Manual",E102="Assisted Manual")),A102&amp;"_MH",IF(AND(D102="Mashtura",OR(E102="De-Novo Merge",E102="Assisted Merge")),A102&amp;"_SA_MH",IF(AND(D102="Perry",OR(E102="Manual",E102="Assisted Manual")),A102&amp;"_PB",IF(AND(D102="Perry",OR(E102="De-Novo Merge",E102="Assisted Merge")),A102&amp;"_SA_PB",IF(AND(D102="Gina",OR(E102="Manual",E102="Assisted Manual")),A102&amp;"_GB",IF(AND(D102="Gina",OR(E102="De-Novo Merge",E102="Assisted Merge")),A102&amp;"_SA_GB",IF(AND(D102="Cameron",OR(E102="Manual",E102="Assisted Manual")),A102&amp;"_CA",IF(AND(D102="Cameron",OR(E102="De-Novo Merge",E102="Assisted Merge")),A102&amp;"_SA_CA",IF(AND(D102="Bruno",OR(E102="Manual",E102="Assisted Manual")),A102&amp;"_BD",IF(AND(D102="Bruno",OR(E102="De-Novo Merge",E102="Assisted Merge")),A102&amp;"_SA_BD",IF(AND(D102="Daniel",OR(E102="Manual",E102="Assisted Manual")),A102&amp;"_DR",IF(AND(D102="Daniel",OR(E102="De-Novo Merge",E102="Assisted Merge")),A102&amp;"_SA_DR",IF(AND(D102="Monet",OR(E102="Manual",E102="Assisted Manual")),A102&amp;"_MW",IF(AND(D102="Monet",OR(E102="De-Novo Merge",E102="Assisted Merge")),A102&amp;"_SA_MW",IF(AND(D102="Reem",OR(E102="Manual",E102="Assisted Manual")),A102&amp;"_RA",IF(AND(D102="Reem",OR(E102="De-Novo Merge",E102="Assisted Merge")),A102&amp;"_SA_RA",""))))))))))))))))))</f>
        <v>2017-09-25_G-053_SA_BD</v>
      </c>
      <c r="G102" s="89">
        <v>43081</v>
      </c>
      <c r="H102" s="89"/>
      <c r="I102" s="68">
        <v>3.5</v>
      </c>
      <c r="J102" s="118">
        <v>43088</v>
      </c>
      <c r="K102" s="87" t="s">
        <v>0</v>
      </c>
      <c r="L102" s="116" t="s">
        <v>0</v>
      </c>
      <c r="M102" s="116" t="s">
        <v>0</v>
      </c>
      <c r="N102" s="4" t="s">
        <v>3081</v>
      </c>
      <c r="O102" s="121" t="s">
        <v>25</v>
      </c>
      <c r="P102" s="116" t="s">
        <v>3082</v>
      </c>
    </row>
    <row r="103" spans="1:16" x14ac:dyDescent="0.25">
      <c r="A103" s="116"/>
      <c r="B103" s="116"/>
      <c r="C103" s="116"/>
      <c r="D103" s="87" t="s">
        <v>27</v>
      </c>
      <c r="E103" s="87" t="s">
        <v>1512</v>
      </c>
      <c r="F103" s="7" t="str">
        <f>IF(AND(D103="Amina",OR(E103="Manual",E103="Assisted Manual")),A102&amp;"_AZ",IF(AND(D103="Amina",OR(E103="De-Novo Merge",E103="Assisted Merge")),A102&amp;"_SA_AZ",IF(AND(D103="Mashtura",OR(E103="Manual",E103="Assisted Manual")),A102&amp;"_MH",IF(AND(D103="Mashtura",OR(E103="De-Novo Merge",E103="Assisted Merge")),A102&amp;"_SA_MH",IF(AND(D103="Perry",OR(E103="Manual",E103="Assisted Manual")),A102&amp;"_PB",IF(AND(D103="Perry",OR(E103="De-Novo Merge",E103="Assisted Merge")),A102&amp;"_SA_PB",IF(AND(D103="Gina",OR(E103="Manual",E103="Assisted Manual")),A102&amp;"_GB",IF(AND(D103="Gina",OR(E103="De-Novo Merge",E103="Assisted Merge")),A102&amp;"_SA_GB",IF(AND(D103="Cameron",OR(E103="Manual",E103="Assisted Manual")),A102&amp;"_CA",IF(AND(D103="Cameron",OR(E103="De-Novo Merge",E103="Assisted Merge")),A102&amp;"_SA_CA",IF(AND(D103="Bruno",OR(E103="Manual",E103="Assisted Manual")),A102&amp;"_BD",IF(AND(D103="Bruno",OR(E103="De-Novo Merge",E103="Assisted Merge")),A102&amp;"_SA_BD",IF(AND(D103="Daniel",OR(E103="Manual",E103="Assisted Manual")),A102&amp;"_DR",IF(AND(D103="Daniel",OR(E103="De-Novo Merge",E103="Assisted Merge")),A102&amp;"_SA_DR",IF(AND(D103="Monet",OR(E103="Manual",E103="Assisted Manual")),A102&amp;"_MW",IF(AND(D103="Monet",OR(E103="De-Novo Merge",E103="Assisted Merge")),A102&amp;"_SA_MW",IF(AND(D103="Reem",OR(E103="Manual",E103="Assisted Manual")),A102&amp;"_RA",IF(AND(D103="Reem",OR(E103="De-Novo Merge",E103="Assisted Merge")),A102&amp;"_SA_RA",""))))))))))))))))))</f>
        <v>2017-09-25_G-053_GB</v>
      </c>
      <c r="G103" s="89">
        <v>43087</v>
      </c>
      <c r="H103" s="89">
        <v>43087</v>
      </c>
      <c r="I103" s="68">
        <v>2.25</v>
      </c>
      <c r="J103" s="116"/>
      <c r="K103" s="87" t="str">
        <f>IF(AND(NOT(OR(G103="",G103="Ø")),H103=""),"In Progress",IF(AND(NOT(OR(H103="Ø",H103="")),NOT(OR(G103="Ø",G103=""))),"Completed",IF(AND(NOT(A102=""),NOT(OR(D103="",D103="???")),G103=""),"Waiting",IF(D103="???","Waiting",""))))</f>
        <v>Completed</v>
      </c>
      <c r="L103" s="116"/>
      <c r="M103" s="116"/>
      <c r="N103" s="4" t="s">
        <v>3083</v>
      </c>
      <c r="O103" s="121"/>
      <c r="P103" s="116"/>
    </row>
    <row r="104" spans="1:16" x14ac:dyDescent="0.25">
      <c r="A104" s="122" t="s">
        <v>3084</v>
      </c>
      <c r="B104" s="117" t="s">
        <v>3085</v>
      </c>
      <c r="C104" s="116"/>
      <c r="D104" s="87" t="s">
        <v>187</v>
      </c>
      <c r="E104" s="87" t="s">
        <v>24</v>
      </c>
      <c r="F104" s="7" t="str">
        <f>IF(AND(D104="Amina",OR(E104="Manual",E104="Assisted Manual")),A104&amp;"_AZ",IF(AND(D104="Amina",OR(E104="De-Novo Merge",E104="Assisted Merge")),A104&amp;"_SA_AZ",IF(AND(D104="Mashtura",OR(E104="Manual",E104="Assisted Manual")),A104&amp;"_MH",IF(AND(D104="Mashtura",OR(E104="De-Novo Merge",E104="Assisted Merge")),A104&amp;"_SA_MH",IF(AND(D104="Perry",OR(E104="Manual",E104="Assisted Manual")),A104&amp;"_PB",IF(AND(D104="Perry",OR(E104="De-Novo Merge",E104="Assisted Merge")),A104&amp;"_SA_PB",IF(AND(D104="Gina",OR(E104="Manual",E104="Assisted Manual")),A104&amp;"_GB",IF(AND(D104="Gina",OR(E104="De-Novo Merge",E104="Assisted Merge")),A104&amp;"_SA_GB",IF(AND(D104="Cameron",OR(E104="Manual",E104="Assisted Manual")),A104&amp;"_CA",IF(AND(D104="Cameron",OR(E104="De-Novo Merge",E104="Assisted Merge")),A104&amp;"_SA_CA",IF(AND(D104="Bruno",OR(E104="Manual",E104="Assisted Manual")),A104&amp;"_BD",IF(AND(D104="Bruno",OR(E104="De-Novo Merge",E104="Assisted Merge")),A104&amp;"_SA_BD",IF(AND(D104="Daniel",OR(E104="Manual",E104="Assisted Manual")),A104&amp;"_DR",IF(AND(D104="Daniel",OR(E104="De-Novo Merge",E104="Assisted Merge")),A104&amp;"_SA_DR",IF(AND(D104="Monet",OR(E104="Manual",E104="Assisted Manual")),A104&amp;"_MW",IF(AND(D104="Monet",OR(E104="De-Novo Merge",E104="Assisted Merge")),A104&amp;"_SA_MW",IF(AND(D104="Reem",OR(E104="Manual",E104="Assisted Manual")),A104&amp;"_RA",IF(AND(D104="Reem",OR(E104="De-Novo Merge",E104="Assisted Merge")),A104&amp;"_SA_RA",""))))))))))))))))))</f>
        <v>2017-09-25_G-054_MW</v>
      </c>
      <c r="G104" s="89">
        <v>43081</v>
      </c>
      <c r="H104" s="89">
        <v>43082</v>
      </c>
      <c r="I104" s="68" t="s">
        <v>3086</v>
      </c>
      <c r="J104" s="118">
        <v>43088</v>
      </c>
      <c r="K104" s="87" t="str">
        <f>IF(AND(NOT(OR(G104="",G104="Ø")),H104=""),"In Progress",IF(AND(NOT(OR(H104="Ø",H104="")),NOT(OR(G104="Ø",G104=""))),"Completed",IF(AND(NOT(A104=""),NOT(OR(D104="",D104="???")),G104=""),"Waiting",IF(D104="???","Waiting",""))))</f>
        <v>Completed</v>
      </c>
      <c r="L104" s="116" t="str">
        <f t="shared" ref="L104" si="84">IF(AND(NOT(OR(H104="Ø",H104="")),J104="Split"),"In Progress",IF(AND(NOT(OR(H104="Ø",H104="")),J104="Needs to be Split"),"Waiting",IF(AND(K104="Review",K105="Review"),"Review",IF(OR(AND(K104="Review",K105="Incomplete"),AND(K104="Incomplete",K105="Review")),"Review",IF(OR(AND(K104="Untraceable",K105="Review"),AND(K104="Review",K105="Untraceable")),"Review",IF(OR(AND(K104="Review",K105="Completed"),AND(K104="Completed",K105="Review")),"Review",IF(OR(AND(K104="Other",K105="Review"),AND(K104="Review",K105="Other")),"Review",IF(OR(AND(K104="Other",K105="Incomplete"),AND(K104="Incomplete",K105="Other")),"Review",IF(OR(AND(K104="Other",K105="Untraceable"),AND(K104="Untraceable",K105="Other")),"Review",IF(OR(AND(K104="Other",K105="Completed"),AND(K104="Completed",K105="Other")),"Review",IF(AND(K104="Waiting",K105="Waiting"),"Waiting",IF(OR(AND(K104="Review",K105="Waiting"),AND(K104="Waiting",K105="Review")),"Waiting",IF(OR(AND(K104="Other",K105="Waiting"),AND(K104="Waiting",K105="Other")),"Waiting",IF(OR(AND(K104="Incomplete",K105="Waiting"),AND(K104="Waiting",K105="Incomplete")),"Waiting",IF(OR(AND(K104="Completed",K105="Waiting"),AND(K104="Waiting",K105="Completed")),"Waiting",IF(OR(K104="In Progress",K105="In Progress"),"In Progress",IF(OR(AND(K104="Completed",K105="Untraceable"),AND(K104="Untraceable",K105="Completed")),"Review",IF(OR(AND(K104="Completed",K105="Incomplete"),AND(K104="Incomplete",K105="Completed")),"Review",IF(OR(AND(K104="Incomplete",K105="Untraceable"),AND(K104="Untraceable",K105="Incomplete")),"Untraceable",IF(AND(NOT(OR(H104="Ø",H104="")),NOT(OR(H105="Ø",H105="")),J104=""),"In Progress",IF(AND(K104="Untraceable",K105="Untraceable"),"Untraceable",IF(AND(NOT(OR(H104="Ø",H104="")),NOT(OR(H105="Ø",H105="")),NOT(OR(J104="Ø",J104="",J104="Split",J104="Needs to be Split"))),"Completed",IF(AND(K104="Incomplete",K105="Incomplete"),"Incomplete",IF(AND(K104="Other",K105="Other"),"Review",IF(AND(K104="Untraceable",K105=""),"Untraceable","")))))))))))))))))))))))))</f>
        <v>Completed</v>
      </c>
      <c r="M104" s="116" t="s">
        <v>0</v>
      </c>
      <c r="N104" s="4"/>
      <c r="O104" s="121" t="s">
        <v>25</v>
      </c>
      <c r="P104" s="116" t="s">
        <v>3087</v>
      </c>
    </row>
    <row r="105" spans="1:16" x14ac:dyDescent="0.25">
      <c r="A105" s="116"/>
      <c r="B105" s="116"/>
      <c r="C105" s="116"/>
      <c r="D105" s="87" t="s">
        <v>161</v>
      </c>
      <c r="E105" s="87" t="s">
        <v>1379</v>
      </c>
      <c r="F105" s="7" t="str">
        <f>IF(AND(D105="Amina",OR(E105="Manual",E105="Assisted Manual")),A104&amp;"_AZ",IF(AND(D105="Amina",OR(E105="De-Novo Merge",E105="Assisted Merge")),A104&amp;"_SA_AZ",IF(AND(D105="Mashtura",OR(E105="Manual",E105="Assisted Manual")),A104&amp;"_MH",IF(AND(D105="Mashtura",OR(E105="De-Novo Merge",E105="Assisted Merge")),A104&amp;"_SA_MH",IF(AND(D105="Perry",OR(E105="Manual",E105="Assisted Manual")),A104&amp;"_PB",IF(AND(D105="Perry",OR(E105="De-Novo Merge",E105="Assisted Merge")),A104&amp;"_SA_PB",IF(AND(D105="Gina",OR(E105="Manual",E105="Assisted Manual")),A104&amp;"_GB",IF(AND(D105="Gina",OR(E105="De-Novo Merge",E105="Assisted Merge")),A104&amp;"_SA_GB",IF(AND(D105="Cameron",OR(E105="Manual",E105="Assisted Manual")),A104&amp;"_CA",IF(AND(D105="Cameron",OR(E105="De-Novo Merge",E105="Assisted Merge")),A104&amp;"_SA_CA",IF(AND(D105="Bruno",OR(E105="Manual",E105="Assisted Manual")),A104&amp;"_BD",IF(AND(D105="Bruno",OR(E105="De-Novo Merge",E105="Assisted Merge")),A104&amp;"_SA_BD",IF(AND(D105="Daniel",OR(E105="Manual",E105="Assisted Manual")),A104&amp;"_DR",IF(AND(D105="Daniel",OR(E105="De-Novo Merge",E105="Assisted Merge")),A104&amp;"_SA_DR",IF(AND(D105="Monet",OR(E105="Manual",E105="Assisted Manual")),A104&amp;"_MW",IF(AND(D105="Monet",OR(E105="De-Novo Merge",E105="Assisted Merge")),A104&amp;"_SA_MW",IF(AND(D105="Reem",OR(E105="Manual",E105="Assisted Manual")),A104&amp;"_RA",IF(AND(D105="Reem",OR(E105="De-Novo Merge",E105="Assisted Merge")),A104&amp;"_SA_RA",""))))))))))))))))))</f>
        <v>2017-09-25_G-054_SA_BD</v>
      </c>
      <c r="G105" s="89">
        <v>43082</v>
      </c>
      <c r="H105" s="89">
        <v>43083</v>
      </c>
      <c r="I105" s="68" t="s">
        <v>2758</v>
      </c>
      <c r="J105" s="116"/>
      <c r="K105" s="87" t="str">
        <f>IF(AND(NOT(OR(G105="",G105="Ø")),H105=""),"In Progress",IF(AND(NOT(OR(H105="Ø",H105="")),NOT(OR(G105="Ø",G105=""))),"Completed",IF(AND(NOT(A104=""),NOT(OR(D105="",D105="???")),G105=""),"Waiting",IF(D105="???","Waiting",""))))</f>
        <v>Completed</v>
      </c>
      <c r="L105" s="116"/>
      <c r="M105" s="116"/>
      <c r="N105" s="4"/>
      <c r="O105" s="121"/>
      <c r="P105" s="116"/>
    </row>
    <row r="106" spans="1:16" x14ac:dyDescent="0.25">
      <c r="A106" s="122" t="s">
        <v>3088</v>
      </c>
      <c r="B106" s="117" t="s">
        <v>3089</v>
      </c>
      <c r="C106" s="116"/>
      <c r="D106" s="87" t="s">
        <v>2404</v>
      </c>
      <c r="E106" s="87" t="s">
        <v>24</v>
      </c>
      <c r="F106" s="7" t="str">
        <f>IF(AND(D106="Amina",OR(E106="Manual",E106="Assisted Manual")),A106&amp;"_AZ",IF(AND(D106="Amina",OR(E106="De-Novo Merge",E106="Assisted Merge")),A106&amp;"_SA_AZ",IF(AND(D106="Mashtura",OR(E106="Manual",E106="Assisted Manual")),A106&amp;"_MH",IF(AND(D106="Mashtura",OR(E106="De-Novo Merge",E106="Assisted Merge")),A106&amp;"_SA_MH",IF(AND(D106="Perry",OR(E106="Manual",E106="Assisted Manual")),A106&amp;"_PB",IF(AND(D106="Perry",OR(E106="De-Novo Merge",E106="Assisted Merge")),A106&amp;"_SA_PB",IF(AND(D106="Gina",OR(E106="Manual",E106="Assisted Manual")),A106&amp;"_GB",IF(AND(D106="Gina",OR(E106="De-Novo Merge",E106="Assisted Merge")),A106&amp;"_SA_GB",IF(AND(D106="Cameron",OR(E106="Manual",E106="Assisted Manual")),A106&amp;"_CA",IF(AND(D106="Cameron",OR(E106="De-Novo Merge",E106="Assisted Merge")),A106&amp;"_SA_CA",IF(AND(D106="Bruno",OR(E106="Manual",E106="Assisted Manual")),A106&amp;"_BD",IF(AND(D106="Bruno",OR(E106="De-Novo Merge",E106="Assisted Merge")),A106&amp;"_SA_BD",IF(AND(D106="Daniel",OR(E106="Manual",E106="Assisted Manual")),A106&amp;"_DR",IF(AND(D106="Daniel",OR(E106="De-Novo Merge",E106="Assisted Merge")),A106&amp;"_SA_DR",IF(AND(D106="Monet",OR(E106="Manual",E106="Assisted Manual")),A106&amp;"_MW",IF(AND(D106="Monet",OR(E106="De-Novo Merge",E106="Assisted Merge")),A106&amp;"_SA_MW",IF(AND(D106="Reem",OR(E106="Manual",E106="Assisted Manual")),A106&amp;"_RA",IF(AND(D106="Reem",OR(E106="De-Novo Merge",E106="Assisted Merge")),A106&amp;"_SA_RA",""))))))))))))))))))</f>
        <v>2017-09-25_G-055_MH</v>
      </c>
      <c r="G106" s="89">
        <v>43081</v>
      </c>
      <c r="H106" s="89" t="s">
        <v>51</v>
      </c>
      <c r="I106" s="68" t="str">
        <f t="shared" si="80"/>
        <v>Ø</v>
      </c>
      <c r="J106" s="116" t="str">
        <f t="shared" ref="J106" si="85">IF(AND(NOT(OR(H106="",H106="Ø")),NOT(OR(H107="",H107="Ø"))),"Needs to be Split","")</f>
        <v/>
      </c>
      <c r="K106" s="87" t="s">
        <v>2</v>
      </c>
      <c r="L106" s="116" t="str">
        <f t="shared" ref="L106" si="86">IF(AND(NOT(OR(H106="Ø",H106="")),J106="Split"),"In Progress",IF(AND(NOT(OR(H106="Ø",H106="")),J106="Needs to be Split"),"Waiting",IF(AND(K106="Review",K107="Review"),"Review",IF(OR(AND(K106="Review",K107="Incomplete"),AND(K106="Incomplete",K107="Review")),"Review",IF(OR(AND(K106="Untraceable",K107="Review"),AND(K106="Review",K107="Untraceable")),"Review",IF(OR(AND(K106="Review",K107="Completed"),AND(K106="Completed",K107="Review")),"Review",IF(OR(AND(K106="Other",K107="Review"),AND(K106="Review",K107="Other")),"Review",IF(OR(AND(K106="Other",K107="Incomplete"),AND(K106="Incomplete",K107="Other")),"Review",IF(OR(AND(K106="Other",K107="Untraceable"),AND(K106="Untraceable",K107="Other")),"Review",IF(OR(AND(K106="Other",K107="Completed"),AND(K106="Completed",K107="Other")),"Review",IF(AND(K106="Waiting",K107="Waiting"),"Waiting",IF(OR(AND(K106="Review",K107="Waiting"),AND(K106="Waiting",K107="Review")),"Waiting",IF(OR(AND(K106="Other",K107="Waiting"),AND(K106="Waiting",K107="Other")),"Waiting",IF(OR(AND(K106="Incomplete",K107="Waiting"),AND(K106="Waiting",K107="Incomplete")),"Waiting",IF(OR(AND(K106="Completed",K107="Waiting"),AND(K106="Waiting",K107="Completed")),"Waiting",IF(OR(K106="In Progress",K107="In Progress"),"In Progress",IF(OR(AND(K106="Completed",K107="Untraceable"),AND(K106="Untraceable",K107="Completed")),"Review",IF(OR(AND(K106="Completed",K107="Incomplete"),AND(K106="Incomplete",K107="Completed")),"Review",IF(OR(AND(K106="Incomplete",K107="Untraceable"),AND(K106="Untraceable",K107="Incomplete")),"Untraceable",IF(AND(NOT(OR(H106="Ø",H106="")),NOT(OR(H107="Ø",H107="")),J106=""),"In Progress",IF(AND(K106="Untraceable",K107="Untraceable"),"Untraceable",IF(AND(NOT(OR(H106="Ø",H106="")),NOT(OR(H107="Ø",H107="")),NOT(OR(J106="Ø",J106="",J106="Split",J106="Needs to be Split"))),"Completed",IF(AND(K106="Incomplete",K107="Incomplete"),"Incomplete",IF(AND(K106="Other",K107="Other"),"Review",IF(AND(K106="Untraceable",K107=""),"Untraceable","")))))))))))))))))))))))))</f>
        <v>Untraceable</v>
      </c>
      <c r="M106" s="116" t="str">
        <f>IF(OR(L106="Untraceable",L106="Incomplete"),"Ignore",IF(L106="Completed","Waiting",IF(OR(L106="Waiting",L106="In Progress",L106="Review",L106="Other"),"HOLD","")))</f>
        <v>Ignore</v>
      </c>
      <c r="N106" s="4" t="s">
        <v>3090</v>
      </c>
      <c r="O106" s="121" t="str">
        <f t="shared" ref="O106" si="87">IF(OR(L106="Untraceable",L106="Incomplete"),"No",IF(L106="Completed","In Progress",""))</f>
        <v>No</v>
      </c>
      <c r="P106" s="116"/>
    </row>
    <row r="107" spans="1:16" x14ac:dyDescent="0.25">
      <c r="A107" s="116"/>
      <c r="B107" s="116"/>
      <c r="C107" s="116"/>
      <c r="D107" s="87" t="s">
        <v>113</v>
      </c>
      <c r="E107" s="87" t="s">
        <v>24</v>
      </c>
      <c r="F107" s="7" t="str">
        <f>IF(AND(D107="Amina",OR(E107="Manual",E107="Assisted Manual")),A106&amp;"_AZ",IF(AND(D107="Amina",OR(E107="De-Novo Merge",E107="Assisted Merge")),A106&amp;"_SA_AZ",IF(AND(D107="Mashtura",OR(E107="Manual",E107="Assisted Manual")),A106&amp;"_MH",IF(AND(D107="Mashtura",OR(E107="De-Novo Merge",E107="Assisted Merge")),A106&amp;"_SA_MH",IF(AND(D107="Perry",OR(E107="Manual",E107="Assisted Manual")),A106&amp;"_PB",IF(AND(D107="Perry",OR(E107="De-Novo Merge",E107="Assisted Merge")),A106&amp;"_SA_PB",IF(AND(D107="Gina",OR(E107="Manual",E107="Assisted Manual")),A106&amp;"_GB",IF(AND(D107="Gina",OR(E107="De-Novo Merge",E107="Assisted Merge")),A106&amp;"_SA_GB",IF(AND(D107="Cameron",OR(E107="Manual",E107="Assisted Manual")),A106&amp;"_CA",IF(AND(D107="Cameron",OR(E107="De-Novo Merge",E107="Assisted Merge")),A106&amp;"_SA_CA",IF(AND(D107="Bruno",OR(E107="Manual",E107="Assisted Manual")),A106&amp;"_BD",IF(AND(D107="Bruno",OR(E107="De-Novo Merge",E107="Assisted Merge")),A106&amp;"_SA_BD",IF(AND(D107="Daniel",OR(E107="Manual",E107="Assisted Manual")),A106&amp;"_DR",IF(AND(D107="Daniel",OR(E107="De-Novo Merge",E107="Assisted Merge")),A106&amp;"_SA_DR",IF(AND(D107="Monet",OR(E107="Manual",E107="Assisted Manual")),A106&amp;"_MW",IF(AND(D107="Monet",OR(E107="De-Novo Merge",E107="Assisted Merge")),A106&amp;"_SA_MW",IF(AND(D107="Reem",OR(E107="Manual",E107="Assisted Manual")),A106&amp;"_RA",IF(AND(D107="Reem",OR(E107="De-Novo Merge",E107="Assisted Merge")),A106&amp;"_SA_RA",""))))))))))))))))))</f>
        <v>2017-09-25_G-055_DR</v>
      </c>
      <c r="G107" s="89">
        <v>43088</v>
      </c>
      <c r="H107" s="89" t="s">
        <v>51</v>
      </c>
      <c r="I107" s="68" t="str">
        <f t="shared" si="80"/>
        <v>Ø</v>
      </c>
      <c r="J107" s="116"/>
      <c r="K107" s="87" t="s">
        <v>1</v>
      </c>
      <c r="L107" s="116"/>
      <c r="M107" s="116"/>
      <c r="N107" s="4"/>
      <c r="O107" s="121"/>
      <c r="P107" s="116"/>
    </row>
    <row r="108" spans="1:16" x14ac:dyDescent="0.25">
      <c r="A108" s="122" t="s">
        <v>3091</v>
      </c>
      <c r="B108" s="117" t="s">
        <v>3092</v>
      </c>
      <c r="C108" s="116"/>
      <c r="D108" s="87" t="s">
        <v>2404</v>
      </c>
      <c r="E108" s="87" t="s">
        <v>1399</v>
      </c>
      <c r="F108" s="7" t="str">
        <f>IF(AND(D108="Amina",OR(E108="Manual",E108="Assisted Manual")),A108&amp;"_AZ",IF(AND(D108="Amina",OR(E108="De-Novo Merge",E108="Assisted Merge")),A108&amp;"_SA_AZ",IF(AND(D108="Mashtura",OR(E108="Manual",E108="Assisted Manual")),A108&amp;"_MH",IF(AND(D108="Mashtura",OR(E108="De-Novo Merge",E108="Assisted Merge")),A108&amp;"_SA_MH",IF(AND(D108="Perry",OR(E108="Manual",E108="Assisted Manual")),A108&amp;"_PB",IF(AND(D108="Perry",OR(E108="De-Novo Merge",E108="Assisted Merge")),A108&amp;"_SA_PB",IF(AND(D108="Gina",OR(E108="Manual",E108="Assisted Manual")),A108&amp;"_GB",IF(AND(D108="Gina",OR(E108="De-Novo Merge",E108="Assisted Merge")),A108&amp;"_SA_GB",IF(AND(D108="Cameron",OR(E108="Manual",E108="Assisted Manual")),A108&amp;"_CA",IF(AND(D108="Cameron",OR(E108="De-Novo Merge",E108="Assisted Merge")),A108&amp;"_SA_CA",IF(AND(D108="Bruno",OR(E108="Manual",E108="Assisted Manual")),A108&amp;"_BD",IF(AND(D108="Bruno",OR(E108="De-Novo Merge",E108="Assisted Merge")),A108&amp;"_SA_BD",IF(AND(D108="Daniel",OR(E108="Manual",E108="Assisted Manual")),A108&amp;"_DR",IF(AND(D108="Daniel",OR(E108="De-Novo Merge",E108="Assisted Merge")),A108&amp;"_SA_DR",IF(AND(D108="Monet",OR(E108="Manual",E108="Assisted Manual")),A108&amp;"_MW",IF(AND(D108="Monet",OR(E108="De-Novo Merge",E108="Assisted Merge")),A108&amp;"_SA_MW",IF(AND(D108="Reem",OR(E108="Manual",E108="Assisted Manual")),A108&amp;"_RA",IF(AND(D108="Reem",OR(E108="De-Novo Merge",E108="Assisted Merge")),A108&amp;"_SA_RA",""))))))))))))))))))</f>
        <v>2017-09-25_G-056_SA_MH</v>
      </c>
      <c r="G108" s="89">
        <v>43082</v>
      </c>
      <c r="H108" s="89">
        <v>43084</v>
      </c>
      <c r="I108" s="68" t="s">
        <v>1405</v>
      </c>
      <c r="J108" s="118">
        <v>43088</v>
      </c>
      <c r="K108" s="87" t="str">
        <f>IF(AND(NOT(OR(G108="",G108="Ø")),H108=""),"In Progress",IF(AND(NOT(OR(H108="Ø",H108="")),NOT(OR(G108="Ø",G108=""))),"Completed",IF(AND(NOT(A108=""),NOT(OR(D108="",D108="???")),G108=""),"Waiting",IF(D108="???","Waiting",""))))</f>
        <v>Completed</v>
      </c>
      <c r="L108" s="116" t="str">
        <f t="shared" ref="L108" si="88">IF(AND(NOT(OR(H108="Ø",H108="")),J108="Split"),"In Progress",IF(AND(NOT(OR(H108="Ø",H108="")),J108="Needs to be Split"),"Waiting",IF(AND(K108="Review",K109="Review"),"Review",IF(OR(AND(K108="Review",K109="Incomplete"),AND(K108="Incomplete",K109="Review")),"Review",IF(OR(AND(K108="Untraceable",K109="Review"),AND(K108="Review",K109="Untraceable")),"Review",IF(OR(AND(K108="Review",K109="Completed"),AND(K108="Completed",K109="Review")),"Review",IF(OR(AND(K108="Other",K109="Review"),AND(K108="Review",K109="Other")),"Review",IF(OR(AND(K108="Other",K109="Incomplete"),AND(K108="Incomplete",K109="Other")),"Review",IF(OR(AND(K108="Other",K109="Untraceable"),AND(K108="Untraceable",K109="Other")),"Review",IF(OR(AND(K108="Other",K109="Completed"),AND(K108="Completed",K109="Other")),"Review",IF(AND(K108="Waiting",K109="Waiting"),"Waiting",IF(OR(AND(K108="Review",K109="Waiting"),AND(K108="Waiting",K109="Review")),"Waiting",IF(OR(AND(K108="Other",K109="Waiting"),AND(K108="Waiting",K109="Other")),"Waiting",IF(OR(AND(K108="Incomplete",K109="Waiting"),AND(K108="Waiting",K109="Incomplete")),"Waiting",IF(OR(AND(K108="Completed",K109="Waiting"),AND(K108="Waiting",K109="Completed")),"Waiting",IF(OR(K108="In Progress",K109="In Progress"),"In Progress",IF(OR(AND(K108="Completed",K109="Untraceable"),AND(K108="Untraceable",K109="Completed")),"Review",IF(OR(AND(K108="Completed",K109="Incomplete"),AND(K108="Incomplete",K109="Completed")),"Review",IF(OR(AND(K108="Incomplete",K109="Untraceable"),AND(K108="Untraceable",K109="Incomplete")),"Untraceable",IF(AND(NOT(OR(H108="Ø",H108="")),NOT(OR(H109="Ø",H109="")),J108=""),"In Progress",IF(AND(K108="Untraceable",K109="Untraceable"),"Untraceable",IF(AND(NOT(OR(H108="Ø",H108="")),NOT(OR(H109="Ø",H109="")),NOT(OR(J108="Ø",J108="",J108="Split",J108="Needs to be Split"))),"Completed",IF(AND(K108="Incomplete",K109="Incomplete"),"Incomplete",IF(AND(K108="Other",K109="Other"),"Review",IF(AND(K108="Untraceable",K109=""),"Untraceable","")))))))))))))))))))))))))</f>
        <v>Completed</v>
      </c>
      <c r="M108" s="116" t="s">
        <v>0</v>
      </c>
      <c r="N108" s="4" t="s">
        <v>3093</v>
      </c>
      <c r="O108" s="121" t="s">
        <v>25</v>
      </c>
      <c r="P108" s="116" t="s">
        <v>3094</v>
      </c>
    </row>
    <row r="109" spans="1:16" x14ac:dyDescent="0.25">
      <c r="A109" s="116"/>
      <c r="B109" s="116"/>
      <c r="C109" s="116"/>
      <c r="D109" s="87" t="s">
        <v>161</v>
      </c>
      <c r="E109" s="87" t="s">
        <v>1512</v>
      </c>
      <c r="F109" s="7" t="str">
        <f>IF(AND(D109="Amina",OR(E109="Manual",E109="Assisted Manual")),A108&amp;"_AZ",IF(AND(D109="Amina",OR(E109="De-Novo Merge",E109="Assisted Merge")),A108&amp;"_SA_AZ",IF(AND(D109="Mashtura",OR(E109="Manual",E109="Assisted Manual")),A108&amp;"_MH",IF(AND(D109="Mashtura",OR(E109="De-Novo Merge",E109="Assisted Merge")),A108&amp;"_SA_MH",IF(AND(D109="Perry",OR(E109="Manual",E109="Assisted Manual")),A108&amp;"_PB",IF(AND(D109="Perry",OR(E109="De-Novo Merge",E109="Assisted Merge")),A108&amp;"_SA_PB",IF(AND(D109="Gina",OR(E109="Manual",E109="Assisted Manual")),A108&amp;"_GB",IF(AND(D109="Gina",OR(E109="De-Novo Merge",E109="Assisted Merge")),A108&amp;"_SA_GB",IF(AND(D109="Cameron",OR(E109="Manual",E109="Assisted Manual")),A108&amp;"_CA",IF(AND(D109="Cameron",OR(E109="De-Novo Merge",E109="Assisted Merge")),A108&amp;"_SA_CA",IF(AND(D109="Bruno",OR(E109="Manual",E109="Assisted Manual")),A108&amp;"_BD",IF(AND(D109="Bruno",OR(E109="De-Novo Merge",E109="Assisted Merge")),A108&amp;"_SA_BD",IF(AND(D109="Daniel",OR(E109="Manual",E109="Assisted Manual")),A108&amp;"_DR",IF(AND(D109="Daniel",OR(E109="De-Novo Merge",E109="Assisted Merge")),A108&amp;"_SA_DR",IF(AND(D109="Monet",OR(E109="Manual",E109="Assisted Manual")),A108&amp;"_MW",IF(AND(D109="Monet",OR(E109="De-Novo Merge",E109="Assisted Merge")),A108&amp;"_SA_MW",IF(AND(D109="Reem",OR(E109="Manual",E109="Assisted Manual")),A108&amp;"_RA",IF(AND(D109="Reem",OR(E109="De-Novo Merge",E109="Assisted Merge")),A108&amp;"_SA_RA",""))))))))))))))))))</f>
        <v>2017-09-25_G-056_BD</v>
      </c>
      <c r="G109" s="89">
        <v>43084</v>
      </c>
      <c r="H109" s="89">
        <v>43088</v>
      </c>
      <c r="I109" s="68" t="s">
        <v>1405</v>
      </c>
      <c r="J109" s="116"/>
      <c r="K109" s="87" t="str">
        <f>IF(AND(NOT(OR(G109="",G109="Ø")),H109=""),"In Progress",IF(AND(NOT(OR(H109="Ø",H109="")),NOT(OR(G109="Ø",G109=""))),"Completed",IF(AND(NOT(A108=""),NOT(OR(D109="",D109="???")),G109=""),"Waiting",IF(D109="???","Waiting",""))))</f>
        <v>Completed</v>
      </c>
      <c r="L109" s="116"/>
      <c r="M109" s="116"/>
      <c r="N109" s="4"/>
      <c r="O109" s="121"/>
      <c r="P109" s="116"/>
    </row>
    <row r="110" spans="1:16" x14ac:dyDescent="0.25">
      <c r="A110" s="122" t="s">
        <v>3095</v>
      </c>
      <c r="B110" s="117" t="s">
        <v>3096</v>
      </c>
      <c r="C110" s="116"/>
      <c r="D110" s="87" t="s">
        <v>187</v>
      </c>
      <c r="E110" s="87" t="s">
        <v>1512</v>
      </c>
      <c r="F110" s="7" t="str">
        <f>IF(AND(D110="Amina",OR(E110="Manual",E110="Assisted Manual")),A110&amp;"_AZ",IF(AND(D110="Amina",OR(E110="De-Novo Merge",E110="Assisted Merge")),A110&amp;"_SA_AZ",IF(AND(D110="Mashtura",OR(E110="Manual",E110="Assisted Manual")),A110&amp;"_MH",IF(AND(D110="Mashtura",OR(E110="De-Novo Merge",E110="Assisted Merge")),A110&amp;"_SA_MH",IF(AND(D110="Perry",OR(E110="Manual",E110="Assisted Manual")),A110&amp;"_PB",IF(AND(D110="Perry",OR(E110="De-Novo Merge",E110="Assisted Merge")),A110&amp;"_SA_PB",IF(AND(D110="Gina",OR(E110="Manual",E110="Assisted Manual")),A110&amp;"_GB",IF(AND(D110="Gina",OR(E110="De-Novo Merge",E110="Assisted Merge")),A110&amp;"_SA_GB",IF(AND(D110="Cameron",OR(E110="Manual",E110="Assisted Manual")),A110&amp;"_CA",IF(AND(D110="Cameron",OR(E110="De-Novo Merge",E110="Assisted Merge")),A110&amp;"_SA_CA",IF(AND(D110="Bruno",OR(E110="Manual",E110="Assisted Manual")),A110&amp;"_BD",IF(AND(D110="Bruno",OR(E110="De-Novo Merge",E110="Assisted Merge")),A110&amp;"_SA_BD",IF(AND(D110="Daniel",OR(E110="Manual",E110="Assisted Manual")),A110&amp;"_DR",IF(AND(D110="Daniel",OR(E110="De-Novo Merge",E110="Assisted Merge")),A110&amp;"_SA_DR",IF(AND(D110="Monet",OR(E110="Manual",E110="Assisted Manual")),A110&amp;"_MW",IF(AND(D110="Monet",OR(E110="De-Novo Merge",E110="Assisted Merge")),A110&amp;"_SA_MW",IF(AND(D110="Reem",OR(E110="Manual",E110="Assisted Manual")),A110&amp;"_RA",IF(AND(D110="Reem",OR(E110="De-Novo Merge",E110="Assisted Merge")),A110&amp;"_SA_RA",""))))))))))))))))))</f>
        <v>2017-09-25_G-057_MW</v>
      </c>
      <c r="G110" s="89">
        <v>43082</v>
      </c>
      <c r="H110" s="89">
        <v>43082</v>
      </c>
      <c r="I110" s="68" t="s">
        <v>2927</v>
      </c>
      <c r="J110" s="116" t="s">
        <v>3097</v>
      </c>
      <c r="K110" s="87" t="str">
        <f>IF(AND(NOT(OR(G110="",G110="Ø")),H110=""),"In Progress",IF(AND(NOT(OR(H110="Ø",H110="")),NOT(OR(G110="Ø",G110=""))),"Completed",IF(AND(NOT(A110=""),NOT(OR(D110="",D110="???")),G110=""),"Waiting",IF(D110="???","Waiting",""))))</f>
        <v>Completed</v>
      </c>
      <c r="L110" s="116" t="str">
        <f t="shared" ref="L110" si="89">IF(AND(NOT(OR(H110="Ø",H110="")),J110="Split"),"In Progress",IF(AND(NOT(OR(H110="Ø",H110="")),J110="Needs to be Split"),"Waiting",IF(AND(K110="Review",K111="Review"),"Review",IF(OR(AND(K110="Review",K111="Incomplete"),AND(K110="Incomplete",K111="Review")),"Review",IF(OR(AND(K110="Untraceable",K111="Review"),AND(K110="Review",K111="Untraceable")),"Review",IF(OR(AND(K110="Review",K111="Completed"),AND(K110="Completed",K111="Review")),"Review",IF(OR(AND(K110="Other",K111="Review"),AND(K110="Review",K111="Other")),"Review",IF(OR(AND(K110="Other",K111="Incomplete"),AND(K110="Incomplete",K111="Other")),"Review",IF(OR(AND(K110="Other",K111="Untraceable"),AND(K110="Untraceable",K111="Other")),"Review",IF(OR(AND(K110="Other",K111="Completed"),AND(K110="Completed",K111="Other")),"Review",IF(AND(K110="Waiting",K111="Waiting"),"Waiting",IF(OR(AND(K110="Review",K111="Waiting"),AND(K110="Waiting",K111="Review")),"Waiting",IF(OR(AND(K110="Other",K111="Waiting"),AND(K110="Waiting",K111="Other")),"Waiting",IF(OR(AND(K110="Incomplete",K111="Waiting"),AND(K110="Waiting",K111="Incomplete")),"Waiting",IF(OR(AND(K110="Completed",K111="Waiting"),AND(K110="Waiting",K111="Completed")),"Waiting",IF(OR(K110="In Progress",K111="In Progress"),"In Progress",IF(OR(AND(K110="Completed",K111="Untraceable"),AND(K110="Untraceable",K111="Completed")),"Review",IF(OR(AND(K110="Completed",K111="Incomplete"),AND(K110="Incomplete",K111="Completed")),"Review",IF(OR(AND(K110="Incomplete",K111="Untraceable"),AND(K110="Untraceable",K111="Incomplete")),"Untraceable",IF(AND(NOT(OR(H110="Ø",H110="")),NOT(OR(H111="Ø",H111="")),J110=""),"In Progress",IF(AND(K110="Untraceable",K111="Untraceable"),"Untraceable",IF(AND(NOT(OR(H110="Ø",H110="")),NOT(OR(H111="Ø",H111="")),NOT(OR(J110="Ø",J110="",J110="Split",J110="Needs to be Split"))),"Completed",IF(AND(K110="Incomplete",K111="Incomplete"),"Incomplete",IF(AND(K110="Other",K111="Other"),"Review",IF(AND(K110="Untraceable",K111=""),"Untraceable","")))))))))))))))))))))))))</f>
        <v>Completed</v>
      </c>
      <c r="M110" s="116" t="s">
        <v>0</v>
      </c>
      <c r="N110" s="4"/>
      <c r="O110" s="121" t="s">
        <v>25</v>
      </c>
      <c r="P110" s="116" t="s">
        <v>3098</v>
      </c>
    </row>
    <row r="111" spans="1:16" x14ac:dyDescent="0.25">
      <c r="A111" s="116"/>
      <c r="B111" s="116"/>
      <c r="C111" s="116"/>
      <c r="D111" s="87" t="s">
        <v>161</v>
      </c>
      <c r="E111" s="87" t="s">
        <v>1379</v>
      </c>
      <c r="F111" s="7" t="str">
        <f>IF(AND(D111="Amina",OR(E111="Manual",E111="Assisted Manual")),A110&amp;"_AZ",IF(AND(D111="Amina",OR(E111="De-Novo Merge",E111="Assisted Merge")),A110&amp;"_SA_AZ",IF(AND(D111="Mashtura",OR(E111="Manual",E111="Assisted Manual")),A110&amp;"_MH",IF(AND(D111="Mashtura",OR(E111="De-Novo Merge",E111="Assisted Merge")),A110&amp;"_SA_MH",IF(AND(D111="Perry",OR(E111="Manual",E111="Assisted Manual")),A110&amp;"_PB",IF(AND(D111="Perry",OR(E111="De-Novo Merge",E111="Assisted Merge")),A110&amp;"_SA_PB",IF(AND(D111="Gina",OR(E111="Manual",E111="Assisted Manual")),A110&amp;"_GB",IF(AND(D111="Gina",OR(E111="De-Novo Merge",E111="Assisted Merge")),A110&amp;"_SA_GB",IF(AND(D111="Cameron",OR(E111="Manual",E111="Assisted Manual")),A110&amp;"_CA",IF(AND(D111="Cameron",OR(E111="De-Novo Merge",E111="Assisted Merge")),A110&amp;"_SA_CA",IF(AND(D111="Bruno",OR(E111="Manual",E111="Assisted Manual")),A110&amp;"_BD",IF(AND(D111="Bruno",OR(E111="De-Novo Merge",E111="Assisted Merge")),A110&amp;"_SA_BD",IF(AND(D111="Daniel",OR(E111="Manual",E111="Assisted Manual")),A110&amp;"_DR",IF(AND(D111="Daniel",OR(E111="De-Novo Merge",E111="Assisted Merge")),A110&amp;"_SA_DR",IF(AND(D111="Monet",OR(E111="Manual",E111="Assisted Manual")),A110&amp;"_MW",IF(AND(D111="Monet",OR(E111="De-Novo Merge",E111="Assisted Merge")),A110&amp;"_SA_MW",IF(AND(D111="Reem",OR(E111="Manual",E111="Assisted Manual")),A110&amp;"_RA",IF(AND(D111="Reem",OR(E111="De-Novo Merge",E111="Assisted Merge")),A110&amp;"_SA_RA",""))))))))))))))))))</f>
        <v>2017-09-25_G-057_SA_BD</v>
      </c>
      <c r="G111" s="89">
        <v>43083</v>
      </c>
      <c r="H111" s="89">
        <v>43083</v>
      </c>
      <c r="I111" s="68" t="s">
        <v>2670</v>
      </c>
      <c r="J111" s="116"/>
      <c r="K111" s="87" t="str">
        <f>IF(AND(NOT(OR(G111="",G111="Ø")),H111=""),"In Progress",IF(AND(NOT(OR(H111="Ø",H111="")),NOT(OR(G111="Ø",G111=""))),"Completed",IF(AND(NOT(A110=""),NOT(OR(D111="",D111="???")),G111=""),"Waiting",IF(D111="???","Waiting",""))))</f>
        <v>Completed</v>
      </c>
      <c r="L111" s="116"/>
      <c r="M111" s="116"/>
      <c r="N111" s="4"/>
      <c r="O111" s="121"/>
      <c r="P111" s="116"/>
    </row>
    <row r="112" spans="1:16" x14ac:dyDescent="0.25">
      <c r="A112" s="122" t="s">
        <v>3099</v>
      </c>
      <c r="B112" s="117" t="s">
        <v>3100</v>
      </c>
      <c r="C112" s="116"/>
      <c r="D112" s="87" t="s">
        <v>113</v>
      </c>
      <c r="E112" s="87" t="s">
        <v>1399</v>
      </c>
      <c r="F112" s="7" t="str">
        <f>IF(AND(D112="Amina",OR(E112="Manual",E112="Assisted Manual")),A112&amp;"_AZ",IF(AND(D112="Amina",OR(E112="De-Novo Merge",E112="Assisted Merge")),A112&amp;"_SA_AZ",IF(AND(D112="Mashtura",OR(E112="Manual",E112="Assisted Manual")),A112&amp;"_MH",IF(AND(D112="Mashtura",OR(E112="De-Novo Merge",E112="Assisted Merge")),A112&amp;"_SA_MH",IF(AND(D112="Perry",OR(E112="Manual",E112="Assisted Manual")),A112&amp;"_PB",IF(AND(D112="Perry",OR(E112="De-Novo Merge",E112="Assisted Merge")),A112&amp;"_SA_PB",IF(AND(D112="Gina",OR(E112="Manual",E112="Assisted Manual")),A112&amp;"_GB",IF(AND(D112="Gina",OR(E112="De-Novo Merge",E112="Assisted Merge")),A112&amp;"_SA_GB",IF(AND(D112="Cameron",OR(E112="Manual",E112="Assisted Manual")),A112&amp;"_CA",IF(AND(D112="Cameron",OR(E112="De-Novo Merge",E112="Assisted Merge")),A112&amp;"_SA_CA",IF(AND(D112="Bruno",OR(E112="Manual",E112="Assisted Manual")),A112&amp;"_BD",IF(AND(D112="Bruno",OR(E112="De-Novo Merge",E112="Assisted Merge")),A112&amp;"_SA_BD",IF(AND(D112="Daniel",OR(E112="Manual",E112="Assisted Manual")),A112&amp;"_DR",IF(AND(D112="Daniel",OR(E112="De-Novo Merge",E112="Assisted Merge")),A112&amp;"_SA_DR",IF(AND(D112="Monet",OR(E112="Manual",E112="Assisted Manual")),A112&amp;"_MW",IF(AND(D112="Monet",OR(E112="De-Novo Merge",E112="Assisted Merge")),A112&amp;"_SA_MW",IF(AND(D112="Reem",OR(E112="Manual",E112="Assisted Manual")),A112&amp;"_RA",IF(AND(D112="Reem",OR(E112="De-Novo Merge",E112="Assisted Merge")),A112&amp;"_SA_RA",""))))))))))))))))))</f>
        <v>2017-09-25_G-058_SA_DR</v>
      </c>
      <c r="G112" s="89">
        <v>43083</v>
      </c>
      <c r="H112" s="89" t="s">
        <v>51</v>
      </c>
      <c r="I112" s="68" t="str">
        <f t="shared" si="80"/>
        <v>Ø</v>
      </c>
      <c r="J112" s="116" t="str">
        <f t="shared" ref="J112" si="90">IF(AND(NOT(OR(H112="",H112="Ø")),NOT(OR(H113="",H113="Ø"))),"Needs to be Split","")</f>
        <v/>
      </c>
      <c r="K112" s="87" t="s">
        <v>2</v>
      </c>
      <c r="L112" s="116" t="s">
        <v>2</v>
      </c>
      <c r="M112" s="116" t="str">
        <f>IF(OR(L112="Untraceable",L112="Incomplete"),"Ignore",IF(L112="Completed","Waiting",IF(OR(L112="Waiting",L112="In Progress",L112="Review",L112="Other"),"HOLD","")))</f>
        <v>Ignore</v>
      </c>
      <c r="N112" s="4" t="s">
        <v>3101</v>
      </c>
      <c r="O112" s="121" t="str">
        <f t="shared" ref="O112" si="91">IF(OR(L112="Untraceable",L112="Incomplete"),"No",IF(L112="Completed","In Progress",""))</f>
        <v>No</v>
      </c>
      <c r="P112" s="116"/>
    </row>
    <row r="113" spans="1:16" x14ac:dyDescent="0.25">
      <c r="A113" s="116"/>
      <c r="B113" s="116"/>
      <c r="C113" s="116"/>
      <c r="D113" s="87"/>
      <c r="E113" s="87"/>
      <c r="F113" s="7" t="str">
        <f>IF(AND(D113="Amina",OR(E113="Manual",E113="Assisted Manual")),A112&amp;"_AZ",IF(AND(D113="Amina",OR(E113="De-Novo Merge",E113="Assisted Merge")),A112&amp;"_SA_AZ",IF(AND(D113="Mashtura",OR(E113="Manual",E113="Assisted Manual")),A112&amp;"_MH",IF(AND(D113="Mashtura",OR(E113="De-Novo Merge",E113="Assisted Merge")),A112&amp;"_SA_MH",IF(AND(D113="Perry",OR(E113="Manual",E113="Assisted Manual")),A112&amp;"_PB",IF(AND(D113="Perry",OR(E113="De-Novo Merge",E113="Assisted Merge")),A112&amp;"_SA_PB",IF(AND(D113="Gina",OR(E113="Manual",E113="Assisted Manual")),A112&amp;"_GB",IF(AND(D113="Gina",OR(E113="De-Novo Merge",E113="Assisted Merge")),A112&amp;"_SA_GB",IF(AND(D113="Cameron",OR(E113="Manual",E113="Assisted Manual")),A112&amp;"_CA",IF(AND(D113="Cameron",OR(E113="De-Novo Merge",E113="Assisted Merge")),A112&amp;"_SA_CA",IF(AND(D113="Bruno",OR(E113="Manual",E113="Assisted Manual")),A112&amp;"_BD",IF(AND(D113="Bruno",OR(E113="De-Novo Merge",E113="Assisted Merge")),A112&amp;"_SA_BD",IF(AND(D113="Daniel",OR(E113="Manual",E113="Assisted Manual")),A112&amp;"_DR",IF(AND(D113="Daniel",OR(E113="De-Novo Merge",E113="Assisted Merge")),A112&amp;"_SA_DR",IF(AND(D113="Monet",OR(E113="Manual",E113="Assisted Manual")),A112&amp;"_MW",IF(AND(D113="Monet",OR(E113="De-Novo Merge",E113="Assisted Merge")),A112&amp;"_SA_MW",IF(AND(D113="Reem",OR(E113="Manual",E113="Assisted Manual")),A112&amp;"_RA",IF(AND(D113="Reem",OR(E113="De-Novo Merge",E113="Assisted Merge")),A112&amp;"_SA_RA",""))))))))))))))))))</f>
        <v/>
      </c>
      <c r="G113" s="89"/>
      <c r="H113" s="89"/>
      <c r="I113" s="68" t="str">
        <f t="shared" si="80"/>
        <v/>
      </c>
      <c r="J113" s="116"/>
      <c r="K113" s="87" t="str">
        <f>IF(AND(NOT(OR(G113="",G113="Ø")),H113=""),"In Progress",IF(AND(NOT(OR(H113="Ø",H113="")),NOT(OR(G113="Ø",G113=""))),"Completed",IF(AND(NOT(A112=""),NOT(OR(D113="",D113="???")),G113=""),"Waiting",IF(D113="???","Waiting",""))))</f>
        <v/>
      </c>
      <c r="L113" s="116"/>
      <c r="M113" s="116"/>
      <c r="N113" s="4"/>
      <c r="O113" s="121"/>
      <c r="P113" s="116"/>
    </row>
    <row r="114" spans="1:16" x14ac:dyDescent="0.25">
      <c r="A114" s="122" t="s">
        <v>3102</v>
      </c>
      <c r="B114" s="117" t="s">
        <v>3103</v>
      </c>
      <c r="C114" s="116"/>
      <c r="D114" s="87" t="s">
        <v>187</v>
      </c>
      <c r="E114" s="87" t="s">
        <v>24</v>
      </c>
      <c r="F114" s="7" t="str">
        <f>IF(AND(D114="Amina",OR(E114="Manual",E114="Assisted Manual")),A114&amp;"_AZ",IF(AND(D114="Amina",OR(E114="De-Novo Merge",E114="Assisted Merge")),A114&amp;"_SA_AZ",IF(AND(D114="Mashtura",OR(E114="Manual",E114="Assisted Manual")),A114&amp;"_MH",IF(AND(D114="Mashtura",OR(E114="De-Novo Merge",E114="Assisted Merge")),A114&amp;"_SA_MH",IF(AND(D114="Perry",OR(E114="Manual",E114="Assisted Manual")),A114&amp;"_PB",IF(AND(D114="Perry",OR(E114="De-Novo Merge",E114="Assisted Merge")),A114&amp;"_SA_PB",IF(AND(D114="Gina",OR(E114="Manual",E114="Assisted Manual")),A114&amp;"_GB",IF(AND(D114="Gina",OR(E114="De-Novo Merge",E114="Assisted Merge")),A114&amp;"_SA_GB",IF(AND(D114="Cameron",OR(E114="Manual",E114="Assisted Manual")),A114&amp;"_CA",IF(AND(D114="Cameron",OR(E114="De-Novo Merge",E114="Assisted Merge")),A114&amp;"_SA_CA",IF(AND(D114="Bruno",OR(E114="Manual",E114="Assisted Manual")),A114&amp;"_BD",IF(AND(D114="Bruno",OR(E114="De-Novo Merge",E114="Assisted Merge")),A114&amp;"_SA_BD",IF(AND(D114="Daniel",OR(E114="Manual",E114="Assisted Manual")),A114&amp;"_DR",IF(AND(D114="Daniel",OR(E114="De-Novo Merge",E114="Assisted Merge")),A114&amp;"_SA_DR",IF(AND(D114="Monet",OR(E114="Manual",E114="Assisted Manual")),A114&amp;"_MW",IF(AND(D114="Monet",OR(E114="De-Novo Merge",E114="Assisted Merge")),A114&amp;"_SA_MW",IF(AND(D114="Reem",OR(E114="Manual",E114="Assisted Manual")),A114&amp;"_RA",IF(AND(D114="Reem",OR(E114="De-Novo Merge",E114="Assisted Merge")),A114&amp;"_SA_RA",""))))))))))))))))))</f>
        <v>2017-09-25_G-059_MW</v>
      </c>
      <c r="G114" s="89">
        <v>43083</v>
      </c>
      <c r="H114" s="89">
        <v>43087</v>
      </c>
      <c r="I114" s="68">
        <v>10</v>
      </c>
      <c r="J114" s="118">
        <v>43088</v>
      </c>
      <c r="K114" s="87" t="str">
        <f>IF(AND(NOT(OR(G114="",G114="Ø")),H114=""),"In Progress",IF(AND(NOT(OR(H114="Ø",H114="")),NOT(OR(G114="Ø",G114=""))),"Completed",IF(AND(NOT(A114=""),NOT(OR(D114="",D114="???")),G114=""),"Waiting",IF(D114="???","Waiting",""))))</f>
        <v>Completed</v>
      </c>
      <c r="L114" s="116" t="str">
        <f t="shared" ref="L114" si="92">IF(AND(NOT(OR(H114="Ø",H114="")),J114="Split"),"In Progress",IF(AND(NOT(OR(H114="Ø",H114="")),J114="Needs to be Split"),"Waiting",IF(AND(K114="Review",K115="Review"),"Review",IF(OR(AND(K114="Review",K115="Incomplete"),AND(K114="Incomplete",K115="Review")),"Review",IF(OR(AND(K114="Untraceable",K115="Review"),AND(K114="Review",K115="Untraceable")),"Review",IF(OR(AND(K114="Review",K115="Completed"),AND(K114="Completed",K115="Review")),"Review",IF(OR(AND(K114="Other",K115="Review"),AND(K114="Review",K115="Other")),"Review",IF(OR(AND(K114="Other",K115="Incomplete"),AND(K114="Incomplete",K115="Other")),"Review",IF(OR(AND(K114="Other",K115="Untraceable"),AND(K114="Untraceable",K115="Other")),"Review",IF(OR(AND(K114="Other",K115="Completed"),AND(K114="Completed",K115="Other")),"Review",IF(AND(K114="Waiting",K115="Waiting"),"Waiting",IF(OR(AND(K114="Review",K115="Waiting"),AND(K114="Waiting",K115="Review")),"Waiting",IF(OR(AND(K114="Other",K115="Waiting"),AND(K114="Waiting",K115="Other")),"Waiting",IF(OR(AND(K114="Incomplete",K115="Waiting"),AND(K114="Waiting",K115="Incomplete")),"Waiting",IF(OR(AND(K114="Completed",K115="Waiting"),AND(K114="Waiting",K115="Completed")),"Waiting",IF(OR(K114="In Progress",K115="In Progress"),"In Progress",IF(OR(AND(K114="Completed",K115="Untraceable"),AND(K114="Untraceable",K115="Completed")),"Review",IF(OR(AND(K114="Completed",K115="Incomplete"),AND(K114="Incomplete",K115="Completed")),"Review",IF(OR(AND(K114="Incomplete",K115="Untraceable"),AND(K114="Untraceable",K115="Incomplete")),"Untraceable",IF(AND(NOT(OR(H114="Ø",H114="")),NOT(OR(H115="Ø",H115="")),J114=""),"In Progress",IF(AND(K114="Untraceable",K115="Untraceable"),"Untraceable",IF(AND(NOT(OR(H114="Ø",H114="")),NOT(OR(H115="Ø",H115="")),NOT(OR(J114="Ø",J114="",J114="Split",J114="Needs to be Split"))),"Completed",IF(AND(K114="Incomplete",K115="Incomplete"),"Incomplete",IF(AND(K114="Other",K115="Other"),"Review",IF(AND(K114="Untraceable",K115=""),"Untraceable","")))))))))))))))))))))))))</f>
        <v>Completed</v>
      </c>
      <c r="M114" s="116" t="s">
        <v>0</v>
      </c>
      <c r="N114" s="4"/>
      <c r="O114" s="121" t="s">
        <v>25</v>
      </c>
      <c r="P114" s="116" t="s">
        <v>3104</v>
      </c>
    </row>
    <row r="115" spans="1:16" x14ac:dyDescent="0.25">
      <c r="A115" s="116"/>
      <c r="B115" s="116"/>
      <c r="C115" s="116"/>
      <c r="D115" s="87" t="s">
        <v>27</v>
      </c>
      <c r="E115" s="87" t="s">
        <v>1512</v>
      </c>
      <c r="F115" s="7" t="str">
        <f>IF(AND(D115="Amina",OR(E115="Manual",E115="Assisted Manual")),A114&amp;"_AZ",IF(AND(D115="Amina",OR(E115="De-Novo Merge",E115="Assisted Merge")),A114&amp;"_SA_AZ",IF(AND(D115="Mashtura",OR(E115="Manual",E115="Assisted Manual")),A114&amp;"_MH",IF(AND(D115="Mashtura",OR(E115="De-Novo Merge",E115="Assisted Merge")),A114&amp;"_SA_MH",IF(AND(D115="Perry",OR(E115="Manual",E115="Assisted Manual")),A114&amp;"_PB",IF(AND(D115="Perry",OR(E115="De-Novo Merge",E115="Assisted Merge")),A114&amp;"_SA_PB",IF(AND(D115="Gina",OR(E115="Manual",E115="Assisted Manual")),A114&amp;"_GB",IF(AND(D115="Gina",OR(E115="De-Novo Merge",E115="Assisted Merge")),A114&amp;"_SA_GB",IF(AND(D115="Cameron",OR(E115="Manual",E115="Assisted Manual")),A114&amp;"_CA",IF(AND(D115="Cameron",OR(E115="De-Novo Merge",E115="Assisted Merge")),A114&amp;"_SA_CA",IF(AND(D115="Bruno",OR(E115="Manual",E115="Assisted Manual")),A114&amp;"_BD",IF(AND(D115="Bruno",OR(E115="De-Novo Merge",E115="Assisted Merge")),A114&amp;"_SA_BD",IF(AND(D115="Daniel",OR(E115="Manual",E115="Assisted Manual")),A114&amp;"_DR",IF(AND(D115="Daniel",OR(E115="De-Novo Merge",E115="Assisted Merge")),A114&amp;"_SA_DR",IF(AND(D115="Monet",OR(E115="Manual",E115="Assisted Manual")),A114&amp;"_MW",IF(AND(D115="Monet",OR(E115="De-Novo Merge",E115="Assisted Merge")),A114&amp;"_SA_MW",IF(AND(D115="Reem",OR(E115="Manual",E115="Assisted Manual")),A114&amp;"_RA",IF(AND(D115="Reem",OR(E115="De-Novo Merge",E115="Assisted Merge")),A114&amp;"_SA_RA",""))))))))))))))))))</f>
        <v>2017-09-25_G-059_GB</v>
      </c>
      <c r="G115" s="89">
        <v>43088</v>
      </c>
      <c r="H115" s="89">
        <v>43088</v>
      </c>
      <c r="I115" s="68">
        <v>2.75</v>
      </c>
      <c r="J115" s="116"/>
      <c r="K115" s="87" t="str">
        <f>IF(AND(NOT(OR(G115="",G115="Ø")),H115=""),"In Progress",IF(AND(NOT(OR(H115="Ø",H115="")),NOT(OR(G115="Ø",G115=""))),"Completed",IF(AND(NOT(A114=""),NOT(OR(D115="",D115="???")),G115=""),"Waiting",IF(D115="???","Waiting",""))))</f>
        <v>Completed</v>
      </c>
      <c r="L115" s="116"/>
      <c r="M115" s="116"/>
      <c r="N115" s="4"/>
      <c r="O115" s="121"/>
      <c r="P115" s="116"/>
    </row>
    <row r="116" spans="1:16" x14ac:dyDescent="0.25">
      <c r="A116" s="122" t="s">
        <v>3105</v>
      </c>
      <c r="B116" s="116" t="s">
        <v>3106</v>
      </c>
      <c r="C116" s="116"/>
      <c r="D116" s="87" t="s">
        <v>113</v>
      </c>
      <c r="E116" s="87" t="s">
        <v>24</v>
      </c>
      <c r="F116" s="7" t="str">
        <f>IF(AND(D116="Amina",OR(E116="Manual",E116="Assisted Manual")),A116&amp;"_AZ",IF(AND(D116="Amina",OR(E116="De-Novo Merge",E116="Assisted Merge")),A116&amp;"_SA_AZ",IF(AND(D116="Mashtura",OR(E116="Manual",E116="Assisted Manual")),A116&amp;"_MH",IF(AND(D116="Mashtura",OR(E116="De-Novo Merge",E116="Assisted Merge")),A116&amp;"_SA_MH",IF(AND(D116="Perry",OR(E116="Manual",E116="Assisted Manual")),A116&amp;"_PB",IF(AND(D116="Perry",OR(E116="De-Novo Merge",E116="Assisted Merge")),A116&amp;"_SA_PB",IF(AND(D116="Gina",OR(E116="Manual",E116="Assisted Manual")),A116&amp;"_GB",IF(AND(D116="Gina",OR(E116="De-Novo Merge",E116="Assisted Merge")),A116&amp;"_SA_GB",IF(AND(D116="Cameron",OR(E116="Manual",E116="Assisted Manual")),A116&amp;"_CA",IF(AND(D116="Cameron",OR(E116="De-Novo Merge",E116="Assisted Merge")),A116&amp;"_SA_CA",IF(AND(D116="Bruno",OR(E116="Manual",E116="Assisted Manual")),A116&amp;"_BD",IF(AND(D116="Bruno",OR(E116="De-Novo Merge",E116="Assisted Merge")),A116&amp;"_SA_BD",IF(AND(D116="Daniel",OR(E116="Manual",E116="Assisted Manual")),A116&amp;"_DR",IF(AND(D116="Daniel",OR(E116="De-Novo Merge",E116="Assisted Merge")),A116&amp;"_SA_DR",IF(AND(D116="Monet",OR(E116="Manual",E116="Assisted Manual")),A116&amp;"_MW",IF(AND(D116="Monet",OR(E116="De-Novo Merge",E116="Assisted Merge")),A116&amp;"_SA_MW",IF(AND(D116="Reem",OR(E116="Manual",E116="Assisted Manual")),A116&amp;"_RA",IF(AND(D116="Reem",OR(E116="De-Novo Merge",E116="Assisted Merge")),A116&amp;"_SA_RA",""))))))))))))))))))</f>
        <v>2017-09-25_G-060_DR</v>
      </c>
      <c r="G116" s="89">
        <v>43087</v>
      </c>
      <c r="H116" s="89">
        <v>43088</v>
      </c>
      <c r="I116" s="68">
        <v>10</v>
      </c>
      <c r="J116" s="118">
        <v>42743</v>
      </c>
      <c r="K116" s="87" t="str">
        <f>IF(AND(NOT(OR(G116="",G116="Ø")),H116=""),"In Progress",IF(AND(NOT(OR(H116="Ø",H116="")),NOT(OR(G116="Ø",G116=""))),"Completed",IF(AND(NOT(A116=""),NOT(OR(D116="",D116="???")),G116=""),"Waiting",IF(D116="???","Waiting",""))))</f>
        <v>Completed</v>
      </c>
      <c r="L116" s="116" t="str">
        <f t="shared" ref="L116" si="93">IF(AND(NOT(OR(H116="Ø",H116="")),J116="Split"),"In Progress",IF(AND(NOT(OR(H116="Ø",H116="")),J116="Needs to be Split"),"Waiting",IF(AND(K116="Review",K117="Review"),"Review",IF(OR(AND(K116="Review",K117="Incomplete"),AND(K116="Incomplete",K117="Review")),"Review",IF(OR(AND(K116="Untraceable",K117="Review"),AND(K116="Review",K117="Untraceable")),"Review",IF(OR(AND(K116="Review",K117="Completed"),AND(K116="Completed",K117="Review")),"Review",IF(OR(AND(K116="Other",K117="Review"),AND(K116="Review",K117="Other")),"Review",IF(OR(AND(K116="Other",K117="Incomplete"),AND(K116="Incomplete",K117="Other")),"Review",IF(OR(AND(K116="Other",K117="Untraceable"),AND(K116="Untraceable",K117="Other")),"Review",IF(OR(AND(K116="Other",K117="Completed"),AND(K116="Completed",K117="Other")),"Review",IF(AND(K116="Waiting",K117="Waiting"),"Waiting",IF(OR(AND(K116="Review",K117="Waiting"),AND(K116="Waiting",K117="Review")),"Waiting",IF(OR(AND(K116="Other",K117="Waiting"),AND(K116="Waiting",K117="Other")),"Waiting",IF(OR(AND(K116="Incomplete",K117="Waiting"),AND(K116="Waiting",K117="Incomplete")),"Waiting",IF(OR(AND(K116="Completed",K117="Waiting"),AND(K116="Waiting",K117="Completed")),"Waiting",IF(OR(K116="In Progress",K117="In Progress"),"In Progress",IF(OR(AND(K116="Completed",K117="Untraceable"),AND(K116="Untraceable",K117="Completed")),"Review",IF(OR(AND(K116="Completed",K117="Incomplete"),AND(K116="Incomplete",K117="Completed")),"Review",IF(OR(AND(K116="Incomplete",K117="Untraceable"),AND(K116="Untraceable",K117="Incomplete")),"Untraceable",IF(AND(NOT(OR(H116="Ø",H116="")),NOT(OR(H117="Ø",H117="")),J116=""),"In Progress",IF(AND(K116="Untraceable",K117="Untraceable"),"Untraceable",IF(AND(NOT(OR(H116="Ø",H116="")),NOT(OR(H117="Ø",H117="")),NOT(OR(J116="Ø",J116="",J116="Split",J116="Needs to be Split"))),"Completed",IF(AND(K116="Incomplete",K117="Incomplete"),"Incomplete",IF(AND(K116="Other",K117="Other"),"Review",IF(AND(K116="Untraceable",K117=""),"Untraceable","")))))))))))))))))))))))))</f>
        <v>Completed</v>
      </c>
      <c r="M116" s="116" t="s">
        <v>0</v>
      </c>
      <c r="N116" s="4"/>
      <c r="O116" s="121" t="s">
        <v>25</v>
      </c>
      <c r="P116" s="116" t="s">
        <v>3107</v>
      </c>
    </row>
    <row r="117" spans="1:16" x14ac:dyDescent="0.25">
      <c r="A117" s="116"/>
      <c r="B117" s="116"/>
      <c r="C117" s="116"/>
      <c r="D117" s="87" t="s">
        <v>27</v>
      </c>
      <c r="E117" s="87" t="s">
        <v>1512</v>
      </c>
      <c r="F117" s="7" t="str">
        <f>IF(AND(D117="Amina",OR(E117="Manual",E117="Assisted Manual")),A116&amp;"_AZ",IF(AND(D117="Amina",OR(E117="De-Novo Merge",E117="Assisted Merge")),A116&amp;"_SA_AZ",IF(AND(D117="Mashtura",OR(E117="Manual",E117="Assisted Manual")),A116&amp;"_MH",IF(AND(D117="Mashtura",OR(E117="De-Novo Merge",E117="Assisted Merge")),A116&amp;"_SA_MH",IF(AND(D117="Perry",OR(E117="Manual",E117="Assisted Manual")),A116&amp;"_PB",IF(AND(D117="Perry",OR(E117="De-Novo Merge",E117="Assisted Merge")),A116&amp;"_SA_PB",IF(AND(D117="Gina",OR(E117="Manual",E117="Assisted Manual")),A116&amp;"_GB",IF(AND(D117="Gina",OR(E117="De-Novo Merge",E117="Assisted Merge")),A116&amp;"_SA_GB",IF(AND(D117="Cameron",OR(E117="Manual",E117="Assisted Manual")),A116&amp;"_CA",IF(AND(D117="Cameron",OR(E117="De-Novo Merge",E117="Assisted Merge")),A116&amp;"_SA_CA",IF(AND(D117="Bruno",OR(E117="Manual",E117="Assisted Manual")),A116&amp;"_BD",IF(AND(D117="Bruno",OR(E117="De-Novo Merge",E117="Assisted Merge")),A116&amp;"_SA_BD",IF(AND(D117="Daniel",OR(E117="Manual",E117="Assisted Manual")),A116&amp;"_DR",IF(AND(D117="Daniel",OR(E117="De-Novo Merge",E117="Assisted Merge")),A116&amp;"_SA_DR",IF(AND(D117="Monet",OR(E117="Manual",E117="Assisted Manual")),A116&amp;"_MW",IF(AND(D117="Monet",OR(E117="De-Novo Merge",E117="Assisted Merge")),A116&amp;"_SA_MW",IF(AND(D117="Reem",OR(E117="Manual",E117="Assisted Manual")),A116&amp;"_RA",IF(AND(D117="Reem",OR(E117="De-Novo Merge",E117="Assisted Merge")),A116&amp;"_SA_RA",""))))))))))))))))))</f>
        <v>2017-09-25_G-060_GB</v>
      </c>
      <c r="G117" s="89">
        <v>43089</v>
      </c>
      <c r="H117" s="89">
        <v>43089</v>
      </c>
      <c r="I117" s="68">
        <v>2</v>
      </c>
      <c r="J117" s="116"/>
      <c r="K117" s="87" t="str">
        <f>IF(AND(NOT(OR(G117="",G117="Ø")),H117=""),"In Progress",IF(AND(NOT(OR(H117="Ø",H117="")),NOT(OR(G117="Ø",G117=""))),"Completed",IF(AND(NOT(A116=""),NOT(OR(D117="",D117="???")),G117=""),"Waiting",IF(D117="???","Waiting",""))))</f>
        <v>Completed</v>
      </c>
      <c r="L117" s="116"/>
      <c r="M117" s="116"/>
      <c r="N117" s="4"/>
      <c r="O117" s="121"/>
      <c r="P117" s="116"/>
    </row>
    <row r="118" spans="1:16" x14ac:dyDescent="0.25">
      <c r="A118" s="122" t="s">
        <v>3108</v>
      </c>
      <c r="B118" s="117" t="s">
        <v>3109</v>
      </c>
      <c r="C118" s="116"/>
      <c r="D118" s="87" t="s">
        <v>187</v>
      </c>
      <c r="E118" s="87" t="s">
        <v>24</v>
      </c>
      <c r="F118" s="7" t="str">
        <f>IF(AND(D118="Amina",OR(E118="Manual",E118="Assisted Manual")),A118&amp;"_AZ",IF(AND(D118="Amina",OR(E118="De-Novo Merge",E118="Assisted Merge")),A118&amp;"_SA_AZ",IF(AND(D118="Mashtura",OR(E118="Manual",E118="Assisted Manual")),A118&amp;"_MH",IF(AND(D118="Mashtura",OR(E118="De-Novo Merge",E118="Assisted Merge")),A118&amp;"_SA_MH",IF(AND(D118="Perry",OR(E118="Manual",E118="Assisted Manual")),A118&amp;"_PB",IF(AND(D118="Perry",OR(E118="De-Novo Merge",E118="Assisted Merge")),A118&amp;"_SA_PB",IF(AND(D118="Gina",OR(E118="Manual",E118="Assisted Manual")),A118&amp;"_GB",IF(AND(D118="Gina",OR(E118="De-Novo Merge",E118="Assisted Merge")),A118&amp;"_SA_GB",IF(AND(D118="Cameron",OR(E118="Manual",E118="Assisted Manual")),A118&amp;"_CA",IF(AND(D118="Cameron",OR(E118="De-Novo Merge",E118="Assisted Merge")),A118&amp;"_SA_CA",IF(AND(D118="Bruno",OR(E118="Manual",E118="Assisted Manual")),A118&amp;"_BD",IF(AND(D118="Bruno",OR(E118="De-Novo Merge",E118="Assisted Merge")),A118&amp;"_SA_BD",IF(AND(D118="Daniel",OR(E118="Manual",E118="Assisted Manual")),A118&amp;"_DR",IF(AND(D118="Daniel",OR(E118="De-Novo Merge",E118="Assisted Merge")),A118&amp;"_SA_DR",IF(AND(D118="Monet",OR(E118="Manual",E118="Assisted Manual")),A118&amp;"_MW",IF(AND(D118="Monet",OR(E118="De-Novo Merge",E118="Assisted Merge")),A118&amp;"_SA_MW",IF(AND(D118="Reem",OR(E118="Manual",E118="Assisted Manual")),A118&amp;"_RA",IF(AND(D118="Reem",OR(E118="De-Novo Merge",E118="Assisted Merge")),A118&amp;"_SA_RA",""))))))))))))))))))</f>
        <v>2017-09-25_G-061_MW</v>
      </c>
      <c r="G118" s="89">
        <v>43087</v>
      </c>
      <c r="H118" s="89">
        <v>43088</v>
      </c>
      <c r="I118" s="68" t="s">
        <v>1405</v>
      </c>
      <c r="J118" s="118">
        <v>43109</v>
      </c>
      <c r="K118" s="87" t="str">
        <f>IF(AND(NOT(OR(G118="",G118="Ø")),H118=""),"In Progress",IF(AND(NOT(OR(H118="Ø",H118="")),NOT(OR(G118="Ø",G118=""))),"Completed",IF(AND(NOT(A118=""),NOT(OR(D118="",D118="???")),G118=""),"Waiting",IF(D118="???","Waiting",""))))</f>
        <v>Completed</v>
      </c>
      <c r="L118" s="116" t="s">
        <v>0</v>
      </c>
      <c r="M118" s="116" t="s">
        <v>0</v>
      </c>
      <c r="N118" s="4"/>
      <c r="O118" s="121" t="s">
        <v>25</v>
      </c>
      <c r="P118" s="116" t="s">
        <v>3110</v>
      </c>
    </row>
    <row r="119" spans="1:16" x14ac:dyDescent="0.25">
      <c r="A119" s="116"/>
      <c r="B119" s="116"/>
      <c r="C119" s="116"/>
      <c r="D119" s="87" t="s">
        <v>161</v>
      </c>
      <c r="E119" s="87" t="s">
        <v>1379</v>
      </c>
      <c r="F119" s="7" t="str">
        <f>IF(AND(D119="Amina",OR(E119="Manual",E119="Assisted Manual")),A118&amp;"_AZ",IF(AND(D119="Amina",OR(E119="De-Novo Merge",E119="Assisted Merge")),A118&amp;"_SA_AZ",IF(AND(D119="Mashtura",OR(E119="Manual",E119="Assisted Manual")),A118&amp;"_MH",IF(AND(D119="Mashtura",OR(E119="De-Novo Merge",E119="Assisted Merge")),A118&amp;"_SA_MH",IF(AND(D119="Perry",OR(E119="Manual",E119="Assisted Manual")),A118&amp;"_PB",IF(AND(D119="Perry",OR(E119="De-Novo Merge",E119="Assisted Merge")),A118&amp;"_SA_PB",IF(AND(D119="Gina",OR(E119="Manual",E119="Assisted Manual")),A118&amp;"_GB",IF(AND(D119="Gina",OR(E119="De-Novo Merge",E119="Assisted Merge")),A118&amp;"_SA_GB",IF(AND(D119="Cameron",OR(E119="Manual",E119="Assisted Manual")),A118&amp;"_CA",IF(AND(D119="Cameron",OR(E119="De-Novo Merge",E119="Assisted Merge")),A118&amp;"_SA_CA",IF(AND(D119="Bruno",OR(E119="Manual",E119="Assisted Manual")),A118&amp;"_BD",IF(AND(D119="Bruno",OR(E119="De-Novo Merge",E119="Assisted Merge")),A118&amp;"_SA_BD",IF(AND(D119="Daniel",OR(E119="Manual",E119="Assisted Manual")),A118&amp;"_DR",IF(AND(D119="Daniel",OR(E119="De-Novo Merge",E119="Assisted Merge")),A118&amp;"_SA_DR",IF(AND(D119="Monet",OR(E119="Manual",E119="Assisted Manual")),A118&amp;"_MW",IF(AND(D119="Monet",OR(E119="De-Novo Merge",E119="Assisted Merge")),A118&amp;"_SA_MW",IF(AND(D119="Reem",OR(E119="Manual",E119="Assisted Manual")),A118&amp;"_RA",IF(AND(D119="Reem",OR(E119="De-Novo Merge",E119="Assisted Merge")),A118&amp;"_SA_RA",""))))))))))))))))))</f>
        <v>2017-09-25_G-061_SA_BD</v>
      </c>
      <c r="G119" s="89">
        <v>43088</v>
      </c>
      <c r="H119" s="89">
        <v>43105</v>
      </c>
      <c r="I119" s="68">
        <v>5.5</v>
      </c>
      <c r="J119" s="116"/>
      <c r="K119" s="87" t="s">
        <v>0</v>
      </c>
      <c r="L119" s="116"/>
      <c r="M119" s="116"/>
      <c r="N119" s="4"/>
      <c r="O119" s="121"/>
      <c r="P119" s="116"/>
    </row>
    <row r="120" spans="1:16" x14ac:dyDescent="0.25">
      <c r="A120" s="122" t="s">
        <v>3111</v>
      </c>
      <c r="B120" s="117" t="s">
        <v>3112</v>
      </c>
      <c r="C120" s="116"/>
      <c r="D120" s="87" t="s">
        <v>187</v>
      </c>
      <c r="E120" s="87" t="s">
        <v>24</v>
      </c>
      <c r="F120" s="7" t="str">
        <f>IF(AND(D120="Amina",OR(E120="Manual",E120="Assisted Manual")),A120&amp;"_AZ",IF(AND(D120="Amina",OR(E120="De-Novo Merge",E120="Assisted Merge")),A120&amp;"_SA_AZ",IF(AND(D120="Mashtura",OR(E120="Manual",E120="Assisted Manual")),A120&amp;"_MH",IF(AND(D120="Mashtura",OR(E120="De-Novo Merge",E120="Assisted Merge")),A120&amp;"_SA_MH",IF(AND(D120="Perry",OR(E120="Manual",E120="Assisted Manual")),A120&amp;"_PB",IF(AND(D120="Perry",OR(E120="De-Novo Merge",E120="Assisted Merge")),A120&amp;"_SA_PB",IF(AND(D120="Gina",OR(E120="Manual",E120="Assisted Manual")),A120&amp;"_GB",IF(AND(D120="Gina",OR(E120="De-Novo Merge",E120="Assisted Merge")),A120&amp;"_SA_GB",IF(AND(D120="Cameron",OR(E120="Manual",E120="Assisted Manual")),A120&amp;"_CA",IF(AND(D120="Cameron",OR(E120="De-Novo Merge",E120="Assisted Merge")),A120&amp;"_SA_CA",IF(AND(D120="Bruno",OR(E120="Manual",E120="Assisted Manual")),A120&amp;"_BD",IF(AND(D120="Bruno",OR(E120="De-Novo Merge",E120="Assisted Merge")),A120&amp;"_SA_BD",IF(AND(D120="Daniel",OR(E120="Manual",E120="Assisted Manual")),A120&amp;"_DR",IF(AND(D120="Daniel",OR(E120="De-Novo Merge",E120="Assisted Merge")),A120&amp;"_SA_DR",IF(AND(D120="Monet",OR(E120="Manual",E120="Assisted Manual")),A120&amp;"_MW",IF(AND(D120="Monet",OR(E120="De-Novo Merge",E120="Assisted Merge")),A120&amp;"_SA_MW",IF(AND(D120="Reem",OR(E120="Manual",E120="Assisted Manual")),A120&amp;"_RA",IF(AND(D120="Reem",OR(E120="De-Novo Merge",E120="Assisted Merge")),A120&amp;"_SA_RA",""))))))))))))))))))</f>
        <v>2017-09-25_G-062_MW</v>
      </c>
      <c r="G120" s="89">
        <v>43088</v>
      </c>
      <c r="H120" s="89">
        <v>43090</v>
      </c>
      <c r="I120" s="68" t="s">
        <v>2846</v>
      </c>
      <c r="J120" s="118">
        <v>42743</v>
      </c>
      <c r="K120" s="87" t="str">
        <f>IF(AND(NOT(OR(G120="",G120="Ø")),H120=""),"In Progress",IF(AND(NOT(OR(H120="Ø",H120="")),NOT(OR(G120="Ø",G120=""))),"Completed",IF(AND(NOT(A120=""),NOT(OR(D120="",D120="???")),G120=""),"Waiting",IF(D120="???","Waiting",""))))</f>
        <v>Completed</v>
      </c>
      <c r="L120" s="116" t="s">
        <v>0</v>
      </c>
      <c r="M120" s="116" t="s">
        <v>0</v>
      </c>
      <c r="N120" s="4"/>
      <c r="O120" s="121" t="s">
        <v>25</v>
      </c>
      <c r="P120" s="116" t="s">
        <v>3113</v>
      </c>
    </row>
    <row r="121" spans="1:16" x14ac:dyDescent="0.25">
      <c r="A121" s="116"/>
      <c r="B121" s="116"/>
      <c r="C121" s="116"/>
      <c r="D121" s="87" t="s">
        <v>113</v>
      </c>
      <c r="E121" s="87" t="s">
        <v>24</v>
      </c>
      <c r="F121" s="7" t="str">
        <f>IF(AND(D121="Amina",OR(E121="Manual",E121="Assisted Manual")),A120&amp;"_AZ",IF(AND(D121="Amina",OR(E121="De-Novo Merge",E121="Assisted Merge")),A120&amp;"_SA_AZ",IF(AND(D121="Mashtura",OR(E121="Manual",E121="Assisted Manual")),A120&amp;"_MH",IF(AND(D121="Mashtura",OR(E121="De-Novo Merge",E121="Assisted Merge")),A120&amp;"_SA_MH",IF(AND(D121="Perry",OR(E121="Manual",E121="Assisted Manual")),A120&amp;"_PB",IF(AND(D121="Perry",OR(E121="De-Novo Merge",E121="Assisted Merge")),A120&amp;"_SA_PB",IF(AND(D121="Gina",OR(E121="Manual",E121="Assisted Manual")),A120&amp;"_GB",IF(AND(D121="Gina",OR(E121="De-Novo Merge",E121="Assisted Merge")),A120&amp;"_SA_GB",IF(AND(D121="Cameron",OR(E121="Manual",E121="Assisted Manual")),A120&amp;"_CA",IF(AND(D121="Cameron",OR(E121="De-Novo Merge",E121="Assisted Merge")),A120&amp;"_SA_CA",IF(AND(D121="Bruno",OR(E121="Manual",E121="Assisted Manual")),A120&amp;"_BD",IF(AND(D121="Bruno",OR(E121="De-Novo Merge",E121="Assisted Merge")),A120&amp;"_SA_BD",IF(AND(D121="Daniel",OR(E121="Manual",E121="Assisted Manual")),A120&amp;"_DR",IF(AND(D121="Daniel",OR(E121="De-Novo Merge",E121="Assisted Merge")),A120&amp;"_SA_DR",IF(AND(D121="Monet",OR(E121="Manual",E121="Assisted Manual")),A120&amp;"_MW",IF(AND(D121="Monet",OR(E121="De-Novo Merge",E121="Assisted Merge")),A120&amp;"_SA_MW",IF(AND(D121="Reem",OR(E121="Manual",E121="Assisted Manual")),A120&amp;"_RA",IF(AND(D121="Reem",OR(E121="De-Novo Merge",E121="Assisted Merge")),A120&amp;"_SA_RA",""))))))))))))))))))</f>
        <v>2017-09-25_G-062_DR</v>
      </c>
      <c r="G121" s="89">
        <v>43089</v>
      </c>
      <c r="H121" s="89">
        <v>43105</v>
      </c>
      <c r="I121" s="68"/>
      <c r="J121" s="116"/>
      <c r="K121" s="87" t="str">
        <f>IF(AND(NOT(OR(G121="",G121="Ø")),H121=""),"In Progress",IF(AND(NOT(OR(H121="Ø",H121="")),NOT(OR(G121="Ø",G121=""))),"Completed",IF(AND(NOT(A120=""),NOT(OR(D121="",D121="???")),G121=""),"Waiting",IF(D121="???","Waiting",""))))</f>
        <v>Completed</v>
      </c>
      <c r="L121" s="116"/>
      <c r="M121" s="116"/>
      <c r="N121" s="4"/>
      <c r="O121" s="121"/>
      <c r="P121" s="116"/>
    </row>
    <row r="122" spans="1:16" x14ac:dyDescent="0.25">
      <c r="A122" s="122" t="s">
        <v>3114</v>
      </c>
      <c r="B122" s="117" t="s">
        <v>3115</v>
      </c>
      <c r="C122" s="116"/>
      <c r="D122" s="87" t="s">
        <v>3059</v>
      </c>
      <c r="E122" s="87" t="s">
        <v>24</v>
      </c>
      <c r="F122" s="7" t="str">
        <f>IF(AND(D122="Amina",OR(E122="Manual",E122="Assisted Manual")),A122&amp;"_AZ",IF(AND(D122="Amina",OR(E122="De-Novo Merge",E122="Assisted Merge")),A122&amp;"_SA_AZ",IF(AND(D122="Mashtura",OR(E122="Manual",E122="Assisted Manual")),A122&amp;"_MH",IF(AND(D122="Mashtura",OR(E122="De-Novo Merge",E122="Assisted Merge")),A122&amp;"_SA_MH",IF(AND(D122="Perry",OR(E122="Manual",E122="Assisted Manual")),A122&amp;"_PB",IF(AND(D122="Perry",OR(E122="De-Novo Merge",E122="Assisted Merge")),A122&amp;"_SA_PB",IF(AND(D122="Gina",OR(E122="Manual",E122="Assisted Manual")),A122&amp;"_GB",IF(AND(D122="Gina",OR(E122="De-Novo Merge",E122="Assisted Merge")),A122&amp;"_SA_GB",IF(AND(D122="Cameron",OR(E122="Manual",E122="Assisted Manual")),A122&amp;"_CA",IF(AND(D122="Cameron",OR(E122="De-Novo Merge",E122="Assisted Merge")),A122&amp;"_SA_CA",IF(AND(D122="Bruno",OR(E122="Manual",E122="Assisted Manual")),A122&amp;"_BD",IF(AND(D122="Bruno",OR(E122="De-Novo Merge",E122="Assisted Merge")),A122&amp;"_SA_BD",IF(AND(D122="Daniel",OR(E122="Manual",E122="Assisted Manual")),A122&amp;"_DR",IF(AND(D122="Daniel",OR(E122="De-Novo Merge",E122="Assisted Merge")),A122&amp;"_SA_DR",IF(AND(D122="Monet",OR(E122="Manual",E122="Assisted Manual")),A122&amp;"_MW",IF(AND(D122="Monet",OR(E122="De-Novo Merge",E122="Assisted Merge")),A122&amp;"_SA_MW",IF(AND(D122="Reem",OR(E122="Manual",E122="Assisted Manual")),A122&amp;"_RA",IF(AND(D122="Reem",OR(E122="De-Novo Merge",E122="Assisted Merge")),A122&amp;"_SA_RA",""))))))))))))))))))</f>
        <v>2017-09-25_G-063_RA</v>
      </c>
      <c r="G122" s="89">
        <v>43088</v>
      </c>
      <c r="H122" s="89">
        <v>43091</v>
      </c>
      <c r="I122" s="68" t="s">
        <v>3116</v>
      </c>
      <c r="J122" s="118">
        <v>43109</v>
      </c>
      <c r="K122" s="87" t="s">
        <v>0</v>
      </c>
      <c r="L122" s="116" t="s">
        <v>0</v>
      </c>
      <c r="M122" s="116" t="s">
        <v>0</v>
      </c>
      <c r="N122" s="4"/>
      <c r="O122" s="121" t="s">
        <v>25</v>
      </c>
      <c r="P122" s="116" t="s">
        <v>3117</v>
      </c>
    </row>
    <row r="123" spans="1:16" x14ac:dyDescent="0.25">
      <c r="A123" s="116"/>
      <c r="B123" s="116"/>
      <c r="C123" s="116"/>
      <c r="D123" s="87" t="s">
        <v>161</v>
      </c>
      <c r="E123" s="87" t="s">
        <v>1379</v>
      </c>
      <c r="F123" s="7" t="str">
        <f>IF(AND(D123="Amina",OR(E123="Manual",E123="Assisted Manual")),A122&amp;"_AZ",IF(AND(D123="Amina",OR(E123="De-Novo Merge",E123="Assisted Merge")),A122&amp;"_SA_AZ",IF(AND(D123="Mashtura",OR(E123="Manual",E123="Assisted Manual")),A122&amp;"_MH",IF(AND(D123="Mashtura",OR(E123="De-Novo Merge",E123="Assisted Merge")),A122&amp;"_SA_MH",IF(AND(D123="Perry",OR(E123="Manual",E123="Assisted Manual")),A122&amp;"_PB",IF(AND(D123="Perry",OR(E123="De-Novo Merge",E123="Assisted Merge")),A122&amp;"_SA_PB",IF(AND(D123="Gina",OR(E123="Manual",E123="Assisted Manual")),A122&amp;"_GB",IF(AND(D123="Gina",OR(E123="De-Novo Merge",E123="Assisted Merge")),A122&amp;"_SA_GB",IF(AND(D123="Cameron",OR(E123="Manual",E123="Assisted Manual")),A122&amp;"_CA",IF(AND(D123="Cameron",OR(E123="De-Novo Merge",E123="Assisted Merge")),A122&amp;"_SA_CA",IF(AND(D123="Bruno",OR(E123="Manual",E123="Assisted Manual")),A122&amp;"_BD",IF(AND(D123="Bruno",OR(E123="De-Novo Merge",E123="Assisted Merge")),A122&amp;"_SA_BD",IF(AND(D123="Daniel",OR(E123="Manual",E123="Assisted Manual")),A122&amp;"_DR",IF(AND(D123="Daniel",OR(E123="De-Novo Merge",E123="Assisted Merge")),A122&amp;"_SA_DR",IF(AND(D123="Monet",OR(E123="Manual",E123="Assisted Manual")),A122&amp;"_MW",IF(AND(D123="Monet",OR(E123="De-Novo Merge",E123="Assisted Merge")),A122&amp;"_SA_MW",IF(AND(D123="Reem",OR(E123="Manual",E123="Assisted Manual")),A122&amp;"_RA",IF(AND(D123="Reem",OR(E123="De-Novo Merge",E123="Assisted Merge")),A122&amp;"_SA_RA",""))))))))))))))))))</f>
        <v>2017-09-25_G-063_SA_BD</v>
      </c>
      <c r="G123" s="89">
        <v>43108</v>
      </c>
      <c r="H123" s="89">
        <v>43108</v>
      </c>
      <c r="I123" s="68" t="s">
        <v>2725</v>
      </c>
      <c r="J123" s="116"/>
      <c r="K123" s="87" t="str">
        <f>IF(AND(NOT(OR(G123="",G123="Ø")),H123=""),"In Progress",IF(AND(NOT(OR(H123="Ø",H123="")),NOT(OR(G123="Ø",G123=""))),"Completed",IF(AND(NOT(A122=""),NOT(OR(D123="",D123="???")),G123=""),"Waiting",IF(D123="???","Waiting",""))))</f>
        <v>Completed</v>
      </c>
      <c r="L123" s="116"/>
      <c r="M123" s="116"/>
      <c r="N123" s="4" t="s">
        <v>3118</v>
      </c>
      <c r="O123" s="121"/>
      <c r="P123" s="116"/>
    </row>
    <row r="124" spans="1:16" x14ac:dyDescent="0.25">
      <c r="A124" s="122" t="s">
        <v>3119</v>
      </c>
      <c r="B124" s="117" t="s">
        <v>3120</v>
      </c>
      <c r="C124" s="116"/>
      <c r="D124" s="87" t="s">
        <v>2404</v>
      </c>
      <c r="E124" s="87" t="s">
        <v>1399</v>
      </c>
      <c r="F124" s="7" t="str">
        <f>IF(AND(D124="Amina",OR(E124="Manual",E124="Assisted Manual")),A124&amp;"_AZ",IF(AND(D124="Amina",OR(E124="De-Novo Merge",E124="Assisted Merge")),A124&amp;"_SA_AZ",IF(AND(D124="Mashtura",OR(E124="Manual",E124="Assisted Manual")),A124&amp;"_MH",IF(AND(D124="Mashtura",OR(E124="De-Novo Merge",E124="Assisted Merge")),A124&amp;"_SA_MH",IF(AND(D124="Perry",OR(E124="Manual",E124="Assisted Manual")),A124&amp;"_PB",IF(AND(D124="Perry",OR(E124="De-Novo Merge",E124="Assisted Merge")),A124&amp;"_SA_PB",IF(AND(D124="Gina",OR(E124="Manual",E124="Assisted Manual")),A124&amp;"_GB",IF(AND(D124="Gina",OR(E124="De-Novo Merge",E124="Assisted Merge")),A124&amp;"_SA_GB",IF(AND(D124="Cameron",OR(E124="Manual",E124="Assisted Manual")),A124&amp;"_CA",IF(AND(D124="Cameron",OR(E124="De-Novo Merge",E124="Assisted Merge")),A124&amp;"_SA_CA",IF(AND(D124="Bruno",OR(E124="Manual",E124="Assisted Manual")),A124&amp;"_BD",IF(AND(D124="Bruno",OR(E124="De-Novo Merge",E124="Assisted Merge")),A124&amp;"_SA_BD",IF(AND(D124="Daniel",OR(E124="Manual",E124="Assisted Manual")),A124&amp;"_DR",IF(AND(D124="Daniel",OR(E124="De-Novo Merge",E124="Assisted Merge")),A124&amp;"_SA_DR",IF(AND(D124="Monet",OR(E124="Manual",E124="Assisted Manual")),A124&amp;"_MW",IF(AND(D124="Monet",OR(E124="De-Novo Merge",E124="Assisted Merge")),A124&amp;"_SA_MW",IF(AND(D124="Reem",OR(E124="Manual",E124="Assisted Manual")),A124&amp;"_RA",IF(AND(D124="Reem",OR(E124="De-Novo Merge",E124="Assisted Merge")),A124&amp;"_SA_RA",""))))))))))))))))))</f>
        <v>2017-09-25_G-064_SA_MH</v>
      </c>
      <c r="G124" s="89">
        <v>43089</v>
      </c>
      <c r="H124" s="89" t="s">
        <v>51</v>
      </c>
      <c r="I124" s="68" t="str">
        <f t="shared" si="80"/>
        <v>Ø</v>
      </c>
      <c r="J124" s="118">
        <v>43109</v>
      </c>
      <c r="K124" s="87" t="s">
        <v>0</v>
      </c>
      <c r="L124" s="116" t="s">
        <v>0</v>
      </c>
      <c r="M124" s="116" t="s">
        <v>0</v>
      </c>
      <c r="N124" s="4" t="s">
        <v>3121</v>
      </c>
      <c r="O124" s="121" t="s">
        <v>25</v>
      </c>
      <c r="P124" s="116" t="s">
        <v>3122</v>
      </c>
    </row>
    <row r="125" spans="1:16" x14ac:dyDescent="0.25">
      <c r="A125" s="124"/>
      <c r="B125" s="116"/>
      <c r="C125" s="116"/>
      <c r="D125" s="87" t="s">
        <v>32</v>
      </c>
      <c r="E125" s="87" t="s">
        <v>1399</v>
      </c>
      <c r="F125" s="7" t="str">
        <f>IF(AND(D125="Amina",OR(E125="Manual",E125="Assisted Manual")),A124&amp;"_AZ",IF(AND(D125="Amina",OR(E125="De-Novo Merge",E125="Assisted Merge")),A124&amp;"_SA_AZ",IF(AND(D125="Mashtura",OR(E125="Manual",E125="Assisted Manual")),A124&amp;"_MH",IF(AND(D125="Mashtura",OR(E125="De-Novo Merge",E125="Assisted Merge")),A124&amp;"_SA_MH",IF(AND(D125="Perry",OR(E125="Manual",E125="Assisted Manual")),A124&amp;"_PB",IF(AND(D125="Perry",OR(E125="De-Novo Merge",E125="Assisted Merge")),A124&amp;"_SA_PB",IF(AND(D125="Gina",OR(E125="Manual",E125="Assisted Manual")),A124&amp;"_GB",IF(AND(D125="Gina",OR(E125="De-Novo Merge",E125="Assisted Merge")),A124&amp;"_SA_GB",IF(AND(D125="Cameron",OR(E125="Manual",E125="Assisted Manual")),A124&amp;"_CA",IF(AND(D125="Cameron",OR(E125="De-Novo Merge",E125="Assisted Merge")),A124&amp;"_SA_CA",IF(AND(D125="Bruno",OR(E125="Manual",E125="Assisted Manual")),A124&amp;"_BD",IF(AND(D125="Bruno",OR(E125="De-Novo Merge",E125="Assisted Merge")),A124&amp;"_SA_BD",IF(AND(D125="Daniel",OR(E125="Manual",E125="Assisted Manual")),A124&amp;"_DR",IF(AND(D125="Daniel",OR(E125="De-Novo Merge",E125="Assisted Merge")),A124&amp;"_SA_DR",IF(AND(D125="Monet",OR(E125="Manual",E125="Assisted Manual")),A124&amp;"_MW",IF(AND(D125="Monet",OR(E125="De-Novo Merge",E125="Assisted Merge")),A124&amp;"_SA_MW",IF(AND(D125="Reem",OR(E125="Manual",E125="Assisted Manual")),A124&amp;"_RA",IF(AND(D125="Reem",OR(E125="De-Novo Merge",E125="Assisted Merge")),A124&amp;"_SA_RA",""))))))))))))))))))</f>
        <v>2017-09-25_G-064_SA_AZ</v>
      </c>
      <c r="G125" s="89">
        <v>43090</v>
      </c>
      <c r="H125" s="89">
        <v>43109</v>
      </c>
      <c r="I125" s="68" t="str">
        <f t="shared" si="80"/>
        <v>Enter Tracing Time</v>
      </c>
      <c r="J125" s="116"/>
      <c r="K125" s="87" t="s">
        <v>0</v>
      </c>
      <c r="L125" s="116"/>
      <c r="M125" s="116"/>
      <c r="N125" s="4"/>
      <c r="O125" s="121"/>
      <c r="P125" s="116"/>
    </row>
    <row r="126" spans="1:16" x14ac:dyDescent="0.25">
      <c r="A126" s="122" t="s">
        <v>3123</v>
      </c>
      <c r="B126" s="185" t="s">
        <v>3124</v>
      </c>
      <c r="C126" s="116"/>
      <c r="D126" s="87" t="s">
        <v>32</v>
      </c>
      <c r="E126" s="87" t="s">
        <v>24</v>
      </c>
      <c r="F126" s="7" t="str">
        <f>IF(AND(D126="Amina",OR(E126="Manual",E126="Assisted Manual")),A126&amp;"_AZ",IF(AND(D126="Amina",OR(E126="De-Novo Merge",E126="Assisted Merge")),A126&amp;"_SA_AZ",IF(AND(D126="Mashtura",OR(E126="Manual",E126="Assisted Manual")),A126&amp;"_MH",IF(AND(D126="Mashtura",OR(E126="De-Novo Merge",E126="Assisted Merge")),A126&amp;"_SA_MH",IF(AND(D126="Perry",OR(E126="Manual",E126="Assisted Manual")),A126&amp;"_PB",IF(AND(D126="Perry",OR(E126="De-Novo Merge",E126="Assisted Merge")),A126&amp;"_SA_PB",IF(AND(D126="Gina",OR(E126="Manual",E126="Assisted Manual")),A126&amp;"_GB",IF(AND(D126="Gina",OR(E126="De-Novo Merge",E126="Assisted Merge")),A126&amp;"_SA_GB",IF(AND(D126="Cameron",OR(E126="Manual",E126="Assisted Manual")),A126&amp;"_CA",IF(AND(D126="Cameron",OR(E126="De-Novo Merge",E126="Assisted Merge")),A126&amp;"_SA_CA",IF(AND(D126="Bruno",OR(E126="Manual",E126="Assisted Manual")),A126&amp;"_BD",IF(AND(D126="Bruno",OR(E126="De-Novo Merge",E126="Assisted Merge")),A126&amp;"_SA_BD",IF(AND(D126="Daniel",OR(E126="Manual",E126="Assisted Manual")),A126&amp;"_DR",IF(AND(D126="Daniel",OR(E126="De-Novo Merge",E126="Assisted Merge")),A126&amp;"_SA_DR",IF(AND(D126="Monet",OR(E126="Manual",E126="Assisted Manual")),A126&amp;"_MW",IF(AND(D126="Monet",OR(E126="De-Novo Merge",E126="Assisted Merge")),A126&amp;"_SA_MW",IF(AND(D126="Reem",OR(E126="Manual",E126="Assisted Manual")),A126&amp;"_RA",IF(AND(D126="Reem",OR(E126="De-Novo Merge",E126="Assisted Merge")),A126&amp;"_SA_RA",""))))))))))))))))))</f>
        <v>2017-09-25_G-065_AZ</v>
      </c>
      <c r="G126" s="89">
        <v>42738</v>
      </c>
      <c r="H126" s="89">
        <v>43105</v>
      </c>
      <c r="I126" s="68" t="s">
        <v>2117</v>
      </c>
      <c r="J126" s="118">
        <v>42744</v>
      </c>
      <c r="K126" s="87" t="str">
        <f>IF(AND(NOT(OR(G126="",G126="Ø")),H126=""),"In Progress",IF(AND(NOT(OR(H126="Ø",H126="")),NOT(OR(G126="Ø",G126=""))),"Completed",IF(AND(NOT(A126=""),NOT(OR(D126="",D126="???")),G126=""),"Waiting",IF(D126="???","Waiting",""))))</f>
        <v>Completed</v>
      </c>
      <c r="L126" s="116" t="str">
        <f t="shared" ref="L126" si="94">IF(AND(NOT(OR(H126="Ø",H126="")),J126="Split"),"In Progress",IF(AND(NOT(OR(H126="Ø",H126="")),J126="Needs to be Split"),"Waiting",IF(AND(K126="Review",K127="Review"),"Review",IF(OR(AND(K126="Review",K127="Incomplete"),AND(K126="Incomplete",K127="Review")),"Review",IF(OR(AND(K126="Untraceable",K127="Review"),AND(K126="Review",K127="Untraceable")),"Review",IF(OR(AND(K126="Review",K127="Completed"),AND(K126="Completed",K127="Review")),"Review",IF(OR(AND(K126="Other",K127="Review"),AND(K126="Review",K127="Other")),"Review",IF(OR(AND(K126="Other",K127="Incomplete"),AND(K126="Incomplete",K127="Other")),"Review",IF(OR(AND(K126="Other",K127="Untraceable"),AND(K126="Untraceable",K127="Other")),"Review",IF(OR(AND(K126="Other",K127="Completed"),AND(K126="Completed",K127="Other")),"Review",IF(AND(K126="Waiting",K127="Waiting"),"Waiting",IF(OR(AND(K126="Review",K127="Waiting"),AND(K126="Waiting",K127="Review")),"Waiting",IF(OR(AND(K126="Other",K127="Waiting"),AND(K126="Waiting",K127="Other")),"Waiting",IF(OR(AND(K126="Incomplete",K127="Waiting"),AND(K126="Waiting",K127="Incomplete")),"Waiting",IF(OR(AND(K126="Completed",K127="Waiting"),AND(K126="Waiting",K127="Completed")),"Waiting",IF(OR(K126="In Progress",K127="In Progress"),"In Progress",IF(OR(AND(K126="Completed",K127="Untraceable"),AND(K126="Untraceable",K127="Completed")),"Review",IF(OR(AND(K126="Completed",K127="Incomplete"),AND(K126="Incomplete",K127="Completed")),"Review",IF(OR(AND(K126="Incomplete",K127="Untraceable"),AND(K126="Untraceable",K127="Incomplete")),"Untraceable",IF(AND(NOT(OR(H126="Ø",H126="")),NOT(OR(H127="Ø",H127="")),J126=""),"In Progress",IF(AND(K126="Untraceable",K127="Untraceable"),"Untraceable",IF(AND(NOT(OR(H126="Ø",H126="")),NOT(OR(H127="Ø",H127="")),NOT(OR(J126="Ø",J126="",J126="Split",J126="Needs to be Split"))),"Completed",IF(AND(K126="Incomplete",K127="Incomplete"),"Incomplete",IF(AND(K126="Other",K127="Other"),"Review",IF(AND(K126="Untraceable",K127=""),"Untraceable","")))))))))))))))))))))))))</f>
        <v>Completed</v>
      </c>
      <c r="M126" s="116" t="s">
        <v>0</v>
      </c>
      <c r="N126" s="4"/>
      <c r="O126" s="121" t="s">
        <v>25</v>
      </c>
      <c r="P126" s="116" t="s">
        <v>3125</v>
      </c>
    </row>
    <row r="127" spans="1:16" x14ac:dyDescent="0.25">
      <c r="A127" s="116"/>
      <c r="B127" s="186"/>
      <c r="C127" s="116"/>
      <c r="D127" s="87" t="s">
        <v>113</v>
      </c>
      <c r="E127" s="87" t="s">
        <v>1379</v>
      </c>
      <c r="F127" s="7" t="str">
        <f>IF(AND(D127="Amina",OR(E127="Manual",E127="Assisted Manual")),A126&amp;"_AZ",IF(AND(D127="Amina",OR(E127="De-Novo Merge",E127="Assisted Merge")),A126&amp;"_SA_AZ",IF(AND(D127="Mashtura",OR(E127="Manual",E127="Assisted Manual")),A126&amp;"_MH",IF(AND(D127="Mashtura",OR(E127="De-Novo Merge",E127="Assisted Merge")),A126&amp;"_SA_MH",IF(AND(D127="Perry",OR(E127="Manual",E127="Assisted Manual")),A126&amp;"_PB",IF(AND(D127="Perry",OR(E127="De-Novo Merge",E127="Assisted Merge")),A126&amp;"_SA_PB",IF(AND(D127="Gina",OR(E127="Manual",E127="Assisted Manual")),A126&amp;"_GB",IF(AND(D127="Gina",OR(E127="De-Novo Merge",E127="Assisted Merge")),A126&amp;"_SA_GB",IF(AND(D127="Cameron",OR(E127="Manual",E127="Assisted Manual")),A126&amp;"_CA",IF(AND(D127="Cameron",OR(E127="De-Novo Merge",E127="Assisted Merge")),A126&amp;"_SA_CA",IF(AND(D127="Bruno",OR(E127="Manual",E127="Assisted Manual")),A126&amp;"_BD",IF(AND(D127="Bruno",OR(E127="De-Novo Merge",E127="Assisted Merge")),A126&amp;"_SA_BD",IF(AND(D127="Daniel",OR(E127="Manual",E127="Assisted Manual")),A126&amp;"_DR",IF(AND(D127="Daniel",OR(E127="De-Novo Merge",E127="Assisted Merge")),A126&amp;"_SA_DR",IF(AND(D127="Monet",OR(E127="Manual",E127="Assisted Manual")),A126&amp;"_MW",IF(AND(D127="Monet",OR(E127="De-Novo Merge",E127="Assisted Merge")),A126&amp;"_SA_MW",IF(AND(D127="Reem",OR(E127="Manual",E127="Assisted Manual")),A126&amp;"_RA",IF(AND(D127="Reem",OR(E127="De-Novo Merge",E127="Assisted Merge")),A126&amp;"_SA_RA",""))))))))))))))))))</f>
        <v>2017-09-25_G-065_SA_DR</v>
      </c>
      <c r="G127" s="89">
        <v>42741</v>
      </c>
      <c r="H127" s="89">
        <v>42744</v>
      </c>
      <c r="I127" s="68">
        <v>6</v>
      </c>
      <c r="J127" s="116"/>
      <c r="K127" s="87" t="str">
        <f>IF(AND(NOT(OR(G127="",G127="Ø")),H127=""),"In Progress",IF(AND(NOT(OR(H127="Ø",H127="")),NOT(OR(G127="Ø",G127=""))),"Completed",IF(AND(NOT(A126=""),NOT(OR(D127="",D127="???")),G127=""),"Waiting",IF(D127="???","Waiting",""))))</f>
        <v>Completed</v>
      </c>
      <c r="L127" s="116"/>
      <c r="M127" s="116"/>
      <c r="N127" s="4"/>
      <c r="O127" s="121"/>
      <c r="P127" s="116"/>
    </row>
    <row r="128" spans="1:16" x14ac:dyDescent="0.25">
      <c r="A128" s="71"/>
    </row>
    <row r="129" spans="1:1" x14ac:dyDescent="0.25">
      <c r="A129" s="42"/>
    </row>
  </sheetData>
  <autoFilter ref="B1:O127"/>
  <mergeCells count="504">
    <mergeCell ref="O2:O3"/>
    <mergeCell ref="P2:P3"/>
    <mergeCell ref="A4:A5"/>
    <mergeCell ref="B4:B5"/>
    <mergeCell ref="C4:C5"/>
    <mergeCell ref="J4:J5"/>
    <mergeCell ref="L4:L5"/>
    <mergeCell ref="M4:M5"/>
    <mergeCell ref="O4:O5"/>
    <mergeCell ref="P4:P5"/>
    <mergeCell ref="A2:A3"/>
    <mergeCell ref="B2:B3"/>
    <mergeCell ref="C2:C3"/>
    <mergeCell ref="J2:J3"/>
    <mergeCell ref="L2:L3"/>
    <mergeCell ref="M2:M3"/>
    <mergeCell ref="O6:O7"/>
    <mergeCell ref="P6:P7"/>
    <mergeCell ref="A8:A9"/>
    <mergeCell ref="B8:B9"/>
    <mergeCell ref="C8:C9"/>
    <mergeCell ref="J8:J9"/>
    <mergeCell ref="L8:L9"/>
    <mergeCell ref="M8:M9"/>
    <mergeCell ref="O8:O9"/>
    <mergeCell ref="P8:P9"/>
    <mergeCell ref="A6:A7"/>
    <mergeCell ref="B6:B7"/>
    <mergeCell ref="C6:C7"/>
    <mergeCell ref="J6:J7"/>
    <mergeCell ref="L6:L7"/>
    <mergeCell ref="M6:M7"/>
    <mergeCell ref="O10:O11"/>
    <mergeCell ref="P10:P11"/>
    <mergeCell ref="A12:A13"/>
    <mergeCell ref="B12:B13"/>
    <mergeCell ref="C12:C13"/>
    <mergeCell ref="J12:J13"/>
    <mergeCell ref="L12:L13"/>
    <mergeCell ref="M12:M13"/>
    <mergeCell ref="O12:O13"/>
    <mergeCell ref="P12:P13"/>
    <mergeCell ref="A10:A11"/>
    <mergeCell ref="B10:B11"/>
    <mergeCell ref="C10:C11"/>
    <mergeCell ref="J10:J11"/>
    <mergeCell ref="L10:L11"/>
    <mergeCell ref="M10:M11"/>
    <mergeCell ref="O14:O15"/>
    <mergeCell ref="P14:P15"/>
    <mergeCell ref="A16:A17"/>
    <mergeCell ref="B16:B17"/>
    <mergeCell ref="C16:C17"/>
    <mergeCell ref="J16:J17"/>
    <mergeCell ref="L16:L17"/>
    <mergeCell ref="M16:M17"/>
    <mergeCell ref="O16:O17"/>
    <mergeCell ref="P16:P17"/>
    <mergeCell ref="A14:A15"/>
    <mergeCell ref="B14:B15"/>
    <mergeCell ref="C14:C15"/>
    <mergeCell ref="J14:J15"/>
    <mergeCell ref="L14:L15"/>
    <mergeCell ref="M14:M15"/>
    <mergeCell ref="O18:O19"/>
    <mergeCell ref="P18:P19"/>
    <mergeCell ref="A20:A21"/>
    <mergeCell ref="B20:B21"/>
    <mergeCell ref="C20:C21"/>
    <mergeCell ref="J20:J21"/>
    <mergeCell ref="L20:L21"/>
    <mergeCell ref="M20:M21"/>
    <mergeCell ref="O20:O21"/>
    <mergeCell ref="P20:P21"/>
    <mergeCell ref="A18:A19"/>
    <mergeCell ref="B18:B19"/>
    <mergeCell ref="C18:C19"/>
    <mergeCell ref="J18:J19"/>
    <mergeCell ref="L18:L19"/>
    <mergeCell ref="M18:M19"/>
    <mergeCell ref="O22:O23"/>
    <mergeCell ref="P22:P23"/>
    <mergeCell ref="A24:A25"/>
    <mergeCell ref="B24:B25"/>
    <mergeCell ref="C24:C25"/>
    <mergeCell ref="J24:J25"/>
    <mergeCell ref="L24:L25"/>
    <mergeCell ref="M24:M25"/>
    <mergeCell ref="O24:O25"/>
    <mergeCell ref="P24:P25"/>
    <mergeCell ref="A22:A23"/>
    <mergeCell ref="B22:B23"/>
    <mergeCell ref="C22:C23"/>
    <mergeCell ref="J22:J23"/>
    <mergeCell ref="L22:L23"/>
    <mergeCell ref="M22:M23"/>
    <mergeCell ref="O26:O27"/>
    <mergeCell ref="P26:P27"/>
    <mergeCell ref="A28:A29"/>
    <mergeCell ref="B28:B29"/>
    <mergeCell ref="C28:C29"/>
    <mergeCell ref="J28:J29"/>
    <mergeCell ref="L28:L29"/>
    <mergeCell ref="M28:M29"/>
    <mergeCell ref="O28:O29"/>
    <mergeCell ref="P28:P29"/>
    <mergeCell ref="A26:A27"/>
    <mergeCell ref="B26:B27"/>
    <mergeCell ref="C26:C27"/>
    <mergeCell ref="J26:J27"/>
    <mergeCell ref="L26:L27"/>
    <mergeCell ref="M26:M27"/>
    <mergeCell ref="O30:O31"/>
    <mergeCell ref="P30:P31"/>
    <mergeCell ref="A32:A33"/>
    <mergeCell ref="B32:B33"/>
    <mergeCell ref="C32:C33"/>
    <mergeCell ref="J32:J33"/>
    <mergeCell ref="L32:L33"/>
    <mergeCell ref="M32:M33"/>
    <mergeCell ref="O32:O33"/>
    <mergeCell ref="P32:P33"/>
    <mergeCell ref="A30:A31"/>
    <mergeCell ref="B30:B31"/>
    <mergeCell ref="C30:C31"/>
    <mergeCell ref="J30:J31"/>
    <mergeCell ref="L30:L31"/>
    <mergeCell ref="M30:M31"/>
    <mergeCell ref="O34:O35"/>
    <mergeCell ref="P34:P35"/>
    <mergeCell ref="A36:A37"/>
    <mergeCell ref="B36:B37"/>
    <mergeCell ref="C36:C37"/>
    <mergeCell ref="J36:J37"/>
    <mergeCell ref="L36:L37"/>
    <mergeCell ref="M36:M37"/>
    <mergeCell ref="O36:O37"/>
    <mergeCell ref="P36:P37"/>
    <mergeCell ref="A34:A35"/>
    <mergeCell ref="B34:B35"/>
    <mergeCell ref="C34:C35"/>
    <mergeCell ref="J34:J35"/>
    <mergeCell ref="L34:L35"/>
    <mergeCell ref="M34:M35"/>
    <mergeCell ref="O38:O39"/>
    <mergeCell ref="P38:P39"/>
    <mergeCell ref="A40:A41"/>
    <mergeCell ref="B40:B41"/>
    <mergeCell ref="C40:C41"/>
    <mergeCell ref="J40:J41"/>
    <mergeCell ref="L40:L41"/>
    <mergeCell ref="M40:M41"/>
    <mergeCell ref="O40:O41"/>
    <mergeCell ref="P40:P41"/>
    <mergeCell ref="A38:A39"/>
    <mergeCell ref="B38:B39"/>
    <mergeCell ref="C38:C39"/>
    <mergeCell ref="J38:J39"/>
    <mergeCell ref="L38:L39"/>
    <mergeCell ref="M38:M39"/>
    <mergeCell ref="O42:O43"/>
    <mergeCell ref="P42:P43"/>
    <mergeCell ref="A44:A45"/>
    <mergeCell ref="B44:B45"/>
    <mergeCell ref="C44:C45"/>
    <mergeCell ref="J44:J45"/>
    <mergeCell ref="L44:L45"/>
    <mergeCell ref="M44:M45"/>
    <mergeCell ref="O44:O45"/>
    <mergeCell ref="P44:P45"/>
    <mergeCell ref="A42:A43"/>
    <mergeCell ref="B42:B43"/>
    <mergeCell ref="C42:C43"/>
    <mergeCell ref="J42:J43"/>
    <mergeCell ref="L42:L43"/>
    <mergeCell ref="M42:M43"/>
    <mergeCell ref="O46:O47"/>
    <mergeCell ref="P46:P47"/>
    <mergeCell ref="A48:A49"/>
    <mergeCell ref="B48:B49"/>
    <mergeCell ref="C48:C49"/>
    <mergeCell ref="J48:J49"/>
    <mergeCell ref="L48:L49"/>
    <mergeCell ref="M48:M49"/>
    <mergeCell ref="O48:O49"/>
    <mergeCell ref="P48:P49"/>
    <mergeCell ref="A46:A47"/>
    <mergeCell ref="B46:B47"/>
    <mergeCell ref="C46:C47"/>
    <mergeCell ref="J46:J47"/>
    <mergeCell ref="L46:L47"/>
    <mergeCell ref="M46:M47"/>
    <mergeCell ref="O50:O51"/>
    <mergeCell ref="P50:P51"/>
    <mergeCell ref="A52:A53"/>
    <mergeCell ref="B52:B53"/>
    <mergeCell ref="C52:C53"/>
    <mergeCell ref="J52:J53"/>
    <mergeCell ref="L52:L53"/>
    <mergeCell ref="M52:M53"/>
    <mergeCell ref="O52:O53"/>
    <mergeCell ref="P52:P53"/>
    <mergeCell ref="A50:A51"/>
    <mergeCell ref="B50:B51"/>
    <mergeCell ref="C50:C51"/>
    <mergeCell ref="J50:J51"/>
    <mergeCell ref="L50:L51"/>
    <mergeCell ref="M50:M51"/>
    <mergeCell ref="O54:O55"/>
    <mergeCell ref="P54:P55"/>
    <mergeCell ref="A56:A57"/>
    <mergeCell ref="B56:B57"/>
    <mergeCell ref="C56:C57"/>
    <mergeCell ref="J56:J57"/>
    <mergeCell ref="L56:L57"/>
    <mergeCell ref="M56:M57"/>
    <mergeCell ref="O56:O57"/>
    <mergeCell ref="P56:P57"/>
    <mergeCell ref="A54:A55"/>
    <mergeCell ref="B54:B55"/>
    <mergeCell ref="C54:C55"/>
    <mergeCell ref="J54:J55"/>
    <mergeCell ref="L54:L55"/>
    <mergeCell ref="M54:M55"/>
    <mergeCell ref="O58:O59"/>
    <mergeCell ref="P58:P59"/>
    <mergeCell ref="A60:A61"/>
    <mergeCell ref="B60:B61"/>
    <mergeCell ref="C60:C61"/>
    <mergeCell ref="J60:J61"/>
    <mergeCell ref="L60:L61"/>
    <mergeCell ref="M60:M61"/>
    <mergeCell ref="O60:O61"/>
    <mergeCell ref="P60:P61"/>
    <mergeCell ref="A58:A59"/>
    <mergeCell ref="B58:B59"/>
    <mergeCell ref="C58:C59"/>
    <mergeCell ref="J58:J59"/>
    <mergeCell ref="L58:L59"/>
    <mergeCell ref="M58:M59"/>
    <mergeCell ref="O62:O63"/>
    <mergeCell ref="P62:P63"/>
    <mergeCell ref="A64:A65"/>
    <mergeCell ref="B64:B65"/>
    <mergeCell ref="C64:C65"/>
    <mergeCell ref="J64:J65"/>
    <mergeCell ref="L64:L65"/>
    <mergeCell ref="M64:M65"/>
    <mergeCell ref="O64:O65"/>
    <mergeCell ref="P64:P65"/>
    <mergeCell ref="A62:A63"/>
    <mergeCell ref="B62:B63"/>
    <mergeCell ref="C62:C63"/>
    <mergeCell ref="J62:J63"/>
    <mergeCell ref="L62:L63"/>
    <mergeCell ref="M62:M63"/>
    <mergeCell ref="O66:O67"/>
    <mergeCell ref="P66:P67"/>
    <mergeCell ref="A68:A69"/>
    <mergeCell ref="B68:B69"/>
    <mergeCell ref="C68:C69"/>
    <mergeCell ref="J68:J69"/>
    <mergeCell ref="L68:L69"/>
    <mergeCell ref="M68:M69"/>
    <mergeCell ref="O68:O69"/>
    <mergeCell ref="P68:P69"/>
    <mergeCell ref="A66:A67"/>
    <mergeCell ref="B66:B67"/>
    <mergeCell ref="C66:C67"/>
    <mergeCell ref="J66:J67"/>
    <mergeCell ref="L66:L67"/>
    <mergeCell ref="M66:M67"/>
    <mergeCell ref="O70:O71"/>
    <mergeCell ref="P70:P71"/>
    <mergeCell ref="A72:A73"/>
    <mergeCell ref="B72:B73"/>
    <mergeCell ref="C72:C73"/>
    <mergeCell ref="J72:J73"/>
    <mergeCell ref="L72:L73"/>
    <mergeCell ref="M72:M73"/>
    <mergeCell ref="O72:O73"/>
    <mergeCell ref="P72:P73"/>
    <mergeCell ref="A70:A71"/>
    <mergeCell ref="B70:B71"/>
    <mergeCell ref="C70:C71"/>
    <mergeCell ref="J70:J71"/>
    <mergeCell ref="L70:L71"/>
    <mergeCell ref="M70:M71"/>
    <mergeCell ref="O74:O75"/>
    <mergeCell ref="P74:P75"/>
    <mergeCell ref="A76:A77"/>
    <mergeCell ref="B76:B77"/>
    <mergeCell ref="C76:C77"/>
    <mergeCell ref="J76:J77"/>
    <mergeCell ref="L76:L77"/>
    <mergeCell ref="M76:M77"/>
    <mergeCell ref="O76:O77"/>
    <mergeCell ref="P76:P77"/>
    <mergeCell ref="A74:A75"/>
    <mergeCell ref="B74:B75"/>
    <mergeCell ref="C74:C75"/>
    <mergeCell ref="J74:J75"/>
    <mergeCell ref="L74:L75"/>
    <mergeCell ref="M74:M75"/>
    <mergeCell ref="O78:O79"/>
    <mergeCell ref="P78:P79"/>
    <mergeCell ref="A80:A81"/>
    <mergeCell ref="B80:B81"/>
    <mergeCell ref="C80:C81"/>
    <mergeCell ref="J80:J81"/>
    <mergeCell ref="L80:L81"/>
    <mergeCell ref="M80:M81"/>
    <mergeCell ref="O80:O81"/>
    <mergeCell ref="P80:P81"/>
    <mergeCell ref="A78:A79"/>
    <mergeCell ref="B78:B79"/>
    <mergeCell ref="C78:C79"/>
    <mergeCell ref="J78:J79"/>
    <mergeCell ref="L78:L79"/>
    <mergeCell ref="M78:M79"/>
    <mergeCell ref="O82:O83"/>
    <mergeCell ref="P82:P83"/>
    <mergeCell ref="A84:A85"/>
    <mergeCell ref="B84:B85"/>
    <mergeCell ref="C84:C85"/>
    <mergeCell ref="J84:J85"/>
    <mergeCell ref="L84:L85"/>
    <mergeCell ref="M84:M85"/>
    <mergeCell ref="O84:O85"/>
    <mergeCell ref="P84:P85"/>
    <mergeCell ref="A82:A83"/>
    <mergeCell ref="B82:B83"/>
    <mergeCell ref="C82:C83"/>
    <mergeCell ref="J82:J83"/>
    <mergeCell ref="L82:L83"/>
    <mergeCell ref="M82:M83"/>
    <mergeCell ref="O86:O87"/>
    <mergeCell ref="P86:P87"/>
    <mergeCell ref="A88:A89"/>
    <mergeCell ref="B88:B89"/>
    <mergeCell ref="C88:C89"/>
    <mergeCell ref="J88:J89"/>
    <mergeCell ref="L88:L89"/>
    <mergeCell ref="M88:M89"/>
    <mergeCell ref="O88:O89"/>
    <mergeCell ref="P88:P89"/>
    <mergeCell ref="A86:A87"/>
    <mergeCell ref="B86:B87"/>
    <mergeCell ref="C86:C87"/>
    <mergeCell ref="J86:J87"/>
    <mergeCell ref="L86:L87"/>
    <mergeCell ref="M86:M87"/>
    <mergeCell ref="O90:O91"/>
    <mergeCell ref="P90:P91"/>
    <mergeCell ref="A92:A93"/>
    <mergeCell ref="B92:B93"/>
    <mergeCell ref="C92:C93"/>
    <mergeCell ref="J92:J93"/>
    <mergeCell ref="L92:L93"/>
    <mergeCell ref="M92:M93"/>
    <mergeCell ref="O92:O93"/>
    <mergeCell ref="P92:P93"/>
    <mergeCell ref="A90:A91"/>
    <mergeCell ref="B90:B91"/>
    <mergeCell ref="C90:C91"/>
    <mergeCell ref="J90:J91"/>
    <mergeCell ref="L90:L91"/>
    <mergeCell ref="M90:M91"/>
    <mergeCell ref="O94:O95"/>
    <mergeCell ref="P94:P95"/>
    <mergeCell ref="A96:A97"/>
    <mergeCell ref="B96:B97"/>
    <mergeCell ref="C96:C97"/>
    <mergeCell ref="J96:J97"/>
    <mergeCell ref="L96:L97"/>
    <mergeCell ref="M96:M97"/>
    <mergeCell ref="O96:O97"/>
    <mergeCell ref="P96:P97"/>
    <mergeCell ref="A94:A95"/>
    <mergeCell ref="B94:B95"/>
    <mergeCell ref="C94:C95"/>
    <mergeCell ref="J94:J95"/>
    <mergeCell ref="L94:L95"/>
    <mergeCell ref="M94:M95"/>
    <mergeCell ref="O98:O99"/>
    <mergeCell ref="P98:P99"/>
    <mergeCell ref="A100:A101"/>
    <mergeCell ref="B100:B101"/>
    <mergeCell ref="C100:C101"/>
    <mergeCell ref="J100:J101"/>
    <mergeCell ref="L100:L101"/>
    <mergeCell ref="M100:M101"/>
    <mergeCell ref="O100:O101"/>
    <mergeCell ref="P100:P101"/>
    <mergeCell ref="A98:A99"/>
    <mergeCell ref="B98:B99"/>
    <mergeCell ref="C98:C99"/>
    <mergeCell ref="J98:J99"/>
    <mergeCell ref="L98:L99"/>
    <mergeCell ref="M98:M99"/>
    <mergeCell ref="O102:O103"/>
    <mergeCell ref="P102:P103"/>
    <mergeCell ref="A104:A105"/>
    <mergeCell ref="B104:B105"/>
    <mergeCell ref="C104:C105"/>
    <mergeCell ref="J104:J105"/>
    <mergeCell ref="L104:L105"/>
    <mergeCell ref="M104:M105"/>
    <mergeCell ref="O104:O105"/>
    <mergeCell ref="P104:P105"/>
    <mergeCell ref="A102:A103"/>
    <mergeCell ref="B102:B103"/>
    <mergeCell ref="C102:C103"/>
    <mergeCell ref="J102:J103"/>
    <mergeCell ref="L102:L103"/>
    <mergeCell ref="M102:M103"/>
    <mergeCell ref="O106:O107"/>
    <mergeCell ref="P106:P107"/>
    <mergeCell ref="A108:A109"/>
    <mergeCell ref="B108:B109"/>
    <mergeCell ref="C108:C109"/>
    <mergeCell ref="J108:J109"/>
    <mergeCell ref="L108:L109"/>
    <mergeCell ref="M108:M109"/>
    <mergeCell ref="O108:O109"/>
    <mergeCell ref="P108:P109"/>
    <mergeCell ref="A106:A107"/>
    <mergeCell ref="B106:B107"/>
    <mergeCell ref="C106:C107"/>
    <mergeCell ref="J106:J107"/>
    <mergeCell ref="L106:L107"/>
    <mergeCell ref="M106:M107"/>
    <mergeCell ref="O110:O111"/>
    <mergeCell ref="P110:P111"/>
    <mergeCell ref="A112:A113"/>
    <mergeCell ref="B112:B113"/>
    <mergeCell ref="C112:C113"/>
    <mergeCell ref="J112:J113"/>
    <mergeCell ref="L112:L113"/>
    <mergeCell ref="M112:M113"/>
    <mergeCell ref="O112:O113"/>
    <mergeCell ref="P112:P113"/>
    <mergeCell ref="A110:A111"/>
    <mergeCell ref="B110:B111"/>
    <mergeCell ref="C110:C111"/>
    <mergeCell ref="J110:J111"/>
    <mergeCell ref="L110:L111"/>
    <mergeCell ref="M110:M111"/>
    <mergeCell ref="O114:O115"/>
    <mergeCell ref="P114:P115"/>
    <mergeCell ref="A116:A117"/>
    <mergeCell ref="B116:B117"/>
    <mergeCell ref="C116:C117"/>
    <mergeCell ref="J116:J117"/>
    <mergeCell ref="L116:L117"/>
    <mergeCell ref="M116:M117"/>
    <mergeCell ref="O116:O117"/>
    <mergeCell ref="P116:P117"/>
    <mergeCell ref="A114:A115"/>
    <mergeCell ref="B114:B115"/>
    <mergeCell ref="C114:C115"/>
    <mergeCell ref="J114:J115"/>
    <mergeCell ref="L114:L115"/>
    <mergeCell ref="M114:M115"/>
    <mergeCell ref="O118:O119"/>
    <mergeCell ref="P118:P119"/>
    <mergeCell ref="A120:A121"/>
    <mergeCell ref="B120:B121"/>
    <mergeCell ref="C120:C121"/>
    <mergeCell ref="J120:J121"/>
    <mergeCell ref="L120:L121"/>
    <mergeCell ref="M120:M121"/>
    <mergeCell ref="O120:O121"/>
    <mergeCell ref="P120:P121"/>
    <mergeCell ref="A118:A119"/>
    <mergeCell ref="B118:B119"/>
    <mergeCell ref="C118:C119"/>
    <mergeCell ref="J118:J119"/>
    <mergeCell ref="L118:L119"/>
    <mergeCell ref="M118:M119"/>
    <mergeCell ref="O126:O127"/>
    <mergeCell ref="P126:P127"/>
    <mergeCell ref="A126:A127"/>
    <mergeCell ref="B126:B127"/>
    <mergeCell ref="C126:C127"/>
    <mergeCell ref="J126:J127"/>
    <mergeCell ref="L126:L127"/>
    <mergeCell ref="M126:M127"/>
    <mergeCell ref="O122:O123"/>
    <mergeCell ref="P122:P123"/>
    <mergeCell ref="A124:A125"/>
    <mergeCell ref="B124:B125"/>
    <mergeCell ref="C124:C125"/>
    <mergeCell ref="J124:J125"/>
    <mergeCell ref="L124:L125"/>
    <mergeCell ref="M124:M125"/>
    <mergeCell ref="O124:O125"/>
    <mergeCell ref="P124:P125"/>
    <mergeCell ref="A122:A123"/>
    <mergeCell ref="B122:B123"/>
    <mergeCell ref="C122:C123"/>
    <mergeCell ref="J122:J123"/>
    <mergeCell ref="L122:L123"/>
    <mergeCell ref="M122:M123"/>
  </mergeCells>
  <conditionalFormatting sqref="M1:M34 M36:M1048576">
    <cfRule type="containsText" dxfId="1764" priority="5" operator="containsText" text="HOLD">
      <formula>NOT(ISERROR(SEARCH("HOLD",M1)))</formula>
    </cfRule>
    <cfRule type="containsText" dxfId="1763" priority="14" operator="containsText" text="Ignore">
      <formula>NOT(ISERROR(SEARCH("Ignore",M1)))</formula>
    </cfRule>
  </conditionalFormatting>
  <conditionalFormatting sqref="K35 K1:M34 K36:M1048576">
    <cfRule type="containsText" dxfId="1762" priority="4" operator="containsText" text="Waiting">
      <formula>NOT(ISERROR(SEARCH("Waiting",K1)))</formula>
    </cfRule>
    <cfRule type="containsText" dxfId="1761" priority="8" operator="containsText" text="Review">
      <formula>NOT(ISERROR(SEARCH("Review",K1)))</formula>
    </cfRule>
    <cfRule type="containsText" dxfId="1760" priority="9" operator="containsText" text="Other">
      <formula>NOT(ISERROR(SEARCH("Other",K1)))</formula>
    </cfRule>
    <cfRule type="containsText" dxfId="1759" priority="10" operator="containsText" text="Incomplete">
      <formula>NOT(ISERROR(SEARCH("Incomplete",K1)))</formula>
    </cfRule>
    <cfRule type="containsText" dxfId="1758" priority="11" operator="containsText" text="Untraceable">
      <formula>NOT(ISERROR(SEARCH("Untraceable",K1)))</formula>
    </cfRule>
    <cfRule type="containsText" dxfId="1757" priority="12" operator="containsText" text="Completed">
      <formula>NOT(ISERROR(SEARCH("Completed",K1)))</formula>
    </cfRule>
  </conditionalFormatting>
  <conditionalFormatting sqref="K35 K1:M34 K36:M1048576 O1:O34 O36:O1048576">
    <cfRule type="containsText" dxfId="1756" priority="13" operator="containsText" text="In Progress">
      <formula>NOT(ISERROR(SEARCH("In Progress",K1)))</formula>
    </cfRule>
  </conditionalFormatting>
  <conditionalFormatting sqref="O1:O34 O36:O1048576">
    <cfRule type="containsText" dxfId="1755" priority="6" operator="containsText" text="No">
      <formula>NOT(ISERROR(SEARCH("No",O1)))</formula>
    </cfRule>
    <cfRule type="containsText" dxfId="1754" priority="7" operator="containsText" text="Yes">
      <formula>NOT(ISERROR(SEARCH("Yes",O1)))</formula>
    </cfRule>
  </conditionalFormatting>
  <conditionalFormatting sqref="J1:J34 J36:J1048576">
    <cfRule type="containsText" dxfId="1753" priority="3" operator="containsText" text="Needs to be">
      <formula>NOT(ISERROR(SEARCH("Needs to be",J1)))</formula>
    </cfRule>
  </conditionalFormatting>
  <conditionalFormatting sqref="I86:I1048576 I1:I84">
    <cfRule type="containsText" dxfId="1752" priority="2" operator="containsText" text="Please Enter Tracing Time">
      <formula>NOT(ISERROR(SEARCH("Please Enter Tracing Time",I1)))</formula>
    </cfRule>
  </conditionalFormatting>
  <conditionalFormatting sqref="I85">
    <cfRule type="containsText" dxfId="1751" priority="1" operator="containsText" text="Please Enter Tracing Time">
      <formula>NOT(ISERROR(SEARCH("Please Enter Tracing Time",I85)))</formula>
    </cfRule>
  </conditionalFormatting>
  <dataValidations count="7">
    <dataValidation type="list" allowBlank="1" showInputMessage="1" sqref="J2:J34 J36:J127">
      <formula1>"Ø, Split"</formula1>
    </dataValidation>
    <dataValidation type="list" allowBlank="1" showInputMessage="1" showErrorMessage="1" sqref="L2:L34 L36:L127 K2:K127">
      <formula1>"In Progress, Completed, Untraceable, Incomplete, Other, Review"</formula1>
    </dataValidation>
    <dataValidation type="list" allowBlank="1" showInputMessage="1" showErrorMessage="1" sqref="M2:M34 M36:M127">
      <formula1>"In Progress, Completed, Untraceable, Review, Ignore"</formula1>
    </dataValidation>
    <dataValidation type="list" operator="equal" allowBlank="1" showInputMessage="1" showErrorMessage="1" sqref="D2:D127">
      <formula1>"Amina,Bruno,Cameron,Daniel,Gina,Mashtura,Monet,Reem,???"</formula1>
    </dataValidation>
    <dataValidation type="list" operator="equal" allowBlank="1" showInputMessage="1" showErrorMessage="1" sqref="E2:E127">
      <formula1>"Manual,Assisted Manual, De-Novo Merge, Assisted Merge"</formula1>
    </dataValidation>
    <dataValidation type="list" operator="equal" allowBlank="1" showInputMessage="1" sqref="H2:H127">
      <formula1>"Ø"</formula1>
    </dataValidation>
    <dataValidation type="list" allowBlank="1" showInputMessage="1" sqref="G2:G127">
      <formula1>"Ø"</formula1>
    </dataValidation>
  </dataValidations>
  <pageMargins left="0.7" right="0.7" top="0.75" bottom="0.75" header="0.3" footer="0.3"/>
  <pageSetup orientation="portrait" verticalDpi="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25"/>
  <sheetViews>
    <sheetView workbookViewId="0">
      <selection activeCell="F34" sqref="F34"/>
    </sheetView>
  </sheetViews>
  <sheetFormatPr defaultRowHeight="15" x14ac:dyDescent="0.25"/>
  <cols>
    <col min="1" max="1" width="21.5703125" customWidth="1"/>
    <col min="2" max="2" width="25.5703125" customWidth="1"/>
    <col min="3" max="3" width="19" bestFit="1" customWidth="1"/>
    <col min="4" max="4" width="10.140625" bestFit="1" customWidth="1"/>
    <col min="5" max="5" width="13.28515625" bestFit="1" customWidth="1"/>
    <col min="6" max="6" width="21.28515625" bestFit="1" customWidth="1"/>
    <col min="7" max="8" width="9.85546875" bestFit="1" customWidth="1"/>
    <col min="9" max="9" width="19" customWidth="1"/>
    <col min="10" max="10" width="15.28515625" bestFit="1" customWidth="1"/>
    <col min="11" max="11" width="18.42578125" bestFit="1" customWidth="1"/>
    <col min="12" max="12" width="13.85546875" bestFit="1" customWidth="1"/>
    <col min="13" max="13" width="9.85546875" bestFit="1" customWidth="1"/>
    <col min="14" max="14" width="63.5703125" customWidth="1"/>
    <col min="15" max="15" width="10.140625" bestFit="1" customWidth="1"/>
    <col min="16" max="16" width="10.28515625" bestFit="1" customWidth="1"/>
  </cols>
  <sheetData>
    <row r="1" spans="1:16" x14ac:dyDescent="0.25">
      <c r="A1" s="47" t="s">
        <v>6</v>
      </c>
      <c r="B1" s="47" t="s">
        <v>7</v>
      </c>
      <c r="C1" s="47" t="s">
        <v>8</v>
      </c>
      <c r="D1" s="48" t="s">
        <v>9</v>
      </c>
      <c r="E1" s="48" t="s">
        <v>10</v>
      </c>
      <c r="F1" s="48" t="s">
        <v>11</v>
      </c>
      <c r="G1" s="48" t="s">
        <v>12</v>
      </c>
      <c r="H1" s="48" t="s">
        <v>13</v>
      </c>
      <c r="I1" s="48" t="s">
        <v>3126</v>
      </c>
      <c r="J1" s="47" t="s">
        <v>14</v>
      </c>
      <c r="K1" s="47" t="s">
        <v>15</v>
      </c>
      <c r="L1" s="47" t="s">
        <v>16</v>
      </c>
      <c r="M1" s="47" t="s">
        <v>17</v>
      </c>
      <c r="N1" s="10" t="s">
        <v>18</v>
      </c>
      <c r="O1" s="9" t="s">
        <v>19</v>
      </c>
      <c r="P1" s="9" t="s">
        <v>20</v>
      </c>
    </row>
    <row r="2" spans="1:16" x14ac:dyDescent="0.25">
      <c r="A2" s="122" t="s">
        <v>3127</v>
      </c>
      <c r="B2" s="117" t="s">
        <v>3128</v>
      </c>
      <c r="C2" s="116" t="s">
        <v>3129</v>
      </c>
      <c r="D2" s="87" t="s">
        <v>23</v>
      </c>
      <c r="E2" s="87" t="s">
        <v>24</v>
      </c>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Merge")),A2&amp;"_SA_MW",IF(AND(D2="Reem",OR(E2="Manual",E2="Assisted Manual")),A2&amp;"_RA",IF(AND(D2="Reem",OR(E2="De-Novo Merge",E2="Assisted Merge")),A2&amp;"_SA_RA",""))))))))))))))))))</f>
        <v>2017-10-31_G-004_CA</v>
      </c>
      <c r="G2" s="89"/>
      <c r="H2" s="89"/>
      <c r="I2" s="68" t="str">
        <f>IF(H2="Ø","Ø",IF(NOT(OR(H2="Ø",H2="")),"Enter Tracing Time",""))</f>
        <v/>
      </c>
      <c r="J2" s="118">
        <v>43110</v>
      </c>
      <c r="K2" s="87" t="s">
        <v>0</v>
      </c>
      <c r="L2" s="116" t="s">
        <v>0</v>
      </c>
      <c r="M2" s="116" t="s">
        <v>0</v>
      </c>
      <c r="N2" s="4"/>
      <c r="O2" s="121" t="s">
        <v>25</v>
      </c>
      <c r="P2" s="116" t="s">
        <v>3130</v>
      </c>
    </row>
    <row r="3" spans="1:16" x14ac:dyDescent="0.25">
      <c r="A3" s="116"/>
      <c r="B3" s="116"/>
      <c r="C3" s="116"/>
      <c r="D3" s="87" t="s">
        <v>161</v>
      </c>
      <c r="E3" s="87" t="s">
        <v>1512</v>
      </c>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Merge")),A2&amp;"_SA_MW",IF(AND(D3="Reem",OR(E3="Manual",E3="Assisted Manual")),A2&amp;"_RA",IF(AND(D3="Reem",OR(E3="De-Novo Merge",E3="Assisted Merge")),A2&amp;"_SA_RA",""))))))))))))))))))</f>
        <v>2017-10-31_G-004_BD</v>
      </c>
      <c r="G3" s="89">
        <v>43103</v>
      </c>
      <c r="H3" s="89">
        <v>43104</v>
      </c>
      <c r="I3" s="68">
        <v>8</v>
      </c>
      <c r="J3" s="116"/>
      <c r="K3" s="87" t="str">
        <f>IF(AND(NOT(OR(G3="",G3="Ø")),H3=""),"In Progress",IF(AND(NOT(OR(H3="Ø",H3="")),NOT(OR(G3="Ø",G3=""))),"Completed",IF(AND(NOT(A2=""),NOT(OR(D3="",D3="???")),G3=""),"Waiting",IF(D3="???","Waiting",""))))</f>
        <v>Completed</v>
      </c>
      <c r="L3" s="116"/>
      <c r="M3" s="116"/>
      <c r="N3" s="4"/>
      <c r="O3" s="121"/>
      <c r="P3" s="116"/>
    </row>
    <row r="4" spans="1:16" x14ac:dyDescent="0.25">
      <c r="A4" s="122" t="s">
        <v>3131</v>
      </c>
      <c r="B4" s="117" t="s">
        <v>3132</v>
      </c>
      <c r="C4" s="116" t="s">
        <v>3133</v>
      </c>
      <c r="D4" s="87" t="s">
        <v>23</v>
      </c>
      <c r="E4" s="87" t="s">
        <v>24</v>
      </c>
      <c r="F4" s="7" t="str">
        <f>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Merge")),A4&amp;"_SA_MW",IF(AND(D4="Reem",OR(E4="Manual",E4="Assisted Manual")),A4&amp;"_RA",IF(AND(D4="Reem",OR(E4="De-Novo Merge",E4="Assisted Merge")),A4&amp;"_SA_RA",""))))))))))))))))))</f>
        <v>2017-10-31_G-010_CA</v>
      </c>
      <c r="G4" s="89"/>
      <c r="H4" s="89"/>
      <c r="I4" s="68" t="str">
        <f>IF(H4="Ø","Ø",IF(NOT(OR(H4="Ø",H4="")),"Enter Tracing Time",""))</f>
        <v/>
      </c>
      <c r="J4" s="118">
        <v>43111</v>
      </c>
      <c r="K4" s="87" t="s">
        <v>0</v>
      </c>
      <c r="L4" s="116" t="s">
        <v>0</v>
      </c>
      <c r="M4" s="116" t="s">
        <v>0</v>
      </c>
      <c r="N4" s="4"/>
      <c r="O4" s="121" t="s">
        <v>25</v>
      </c>
      <c r="P4" s="116" t="s">
        <v>3134</v>
      </c>
    </row>
    <row r="5" spans="1:16" x14ac:dyDescent="0.25">
      <c r="A5" s="116"/>
      <c r="B5" s="116"/>
      <c r="C5" s="116"/>
      <c r="D5" s="87" t="s">
        <v>161</v>
      </c>
      <c r="E5" s="87" t="s">
        <v>1512</v>
      </c>
      <c r="F5" s="7" t="str">
        <f>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Merge")),A4&amp;"_SA_MW",IF(AND(D5="Reem",OR(E5="Manual",E5="Assisted Manual")),A4&amp;"_RA",IF(AND(D5="Reem",OR(E5="De-Novo Merge",E5="Assisted Merge")),A4&amp;"_SA_RA",""))))))))))))))))))</f>
        <v>2017-10-31_G-010_BD</v>
      </c>
      <c r="G5" s="89">
        <v>43104</v>
      </c>
      <c r="H5" s="89">
        <v>43105</v>
      </c>
      <c r="I5" s="68">
        <v>4.5</v>
      </c>
      <c r="J5" s="116"/>
      <c r="K5" s="87" t="str">
        <f>IF(AND(NOT(OR(G5="",G5="Ø")),H5=""),"In Progress",IF(AND(NOT(OR(H5="Ø",H5="")),NOT(OR(G5="Ø",G5=""))),"Completed",IF(AND(NOT(A4=""),NOT(OR(D5="",D5="???")),G5=""),"Waiting",IF(D5="???","Waiting",""))))</f>
        <v>Completed</v>
      </c>
      <c r="L5" s="116"/>
      <c r="M5" s="116"/>
      <c r="N5" s="4"/>
      <c r="O5" s="121"/>
      <c r="P5" s="116"/>
    </row>
    <row r="6" spans="1:16" x14ac:dyDescent="0.25">
      <c r="A6" s="122" t="s">
        <v>3135</v>
      </c>
      <c r="B6" s="117" t="s">
        <v>3136</v>
      </c>
      <c r="C6" s="116" t="s">
        <v>3137</v>
      </c>
      <c r="D6" s="87" t="s">
        <v>23</v>
      </c>
      <c r="E6" s="87" t="s">
        <v>24</v>
      </c>
      <c r="F6" s="7" t="str">
        <f>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Merge")),A6&amp;"_SA_MW",IF(AND(D6="Reem",OR(E6="Manual",E6="Assisted Manual")),A6&amp;"_RA",IF(AND(D6="Reem",OR(E6="De-Novo Merge",E6="Assisted Merge")),A6&amp;"_SA_RA",""))))))))))))))))))</f>
        <v>2017-10-31_G-012_CA</v>
      </c>
      <c r="G6" s="89"/>
      <c r="H6" s="89"/>
      <c r="I6" s="68" t="str">
        <f>IF(H6="Ø","Ø",IF(NOT(OR(H6="Ø",H6="")),"Enter Tracing Time",""))</f>
        <v/>
      </c>
      <c r="J6" s="118">
        <v>43111</v>
      </c>
      <c r="K6" s="87" t="s">
        <v>0</v>
      </c>
      <c r="L6" s="116" t="s">
        <v>0</v>
      </c>
      <c r="M6" s="116" t="s">
        <v>0</v>
      </c>
      <c r="N6" s="4"/>
      <c r="O6" s="121" t="s">
        <v>25</v>
      </c>
      <c r="P6" s="116" t="s">
        <v>3138</v>
      </c>
    </row>
    <row r="7" spans="1:16" x14ac:dyDescent="0.25">
      <c r="A7" s="116"/>
      <c r="B7" s="116"/>
      <c r="C7" s="116"/>
      <c r="D7" s="87" t="s">
        <v>161</v>
      </c>
      <c r="E7" s="87" t="s">
        <v>1512</v>
      </c>
      <c r="F7" s="7" t="str">
        <f>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Merge")),A6&amp;"_SA_MW",IF(AND(D7="Reem",OR(E7="Manual",E7="Assisted Manual")),A6&amp;"_RA",IF(AND(D7="Reem",OR(E7="De-Novo Merge",E7="Assisted Merge")),A6&amp;"_SA_RA",""))))))))))))))))))</f>
        <v>2017-10-31_G-012_BD</v>
      </c>
      <c r="G7" s="89">
        <v>43105</v>
      </c>
      <c r="H7" s="89">
        <v>43105</v>
      </c>
      <c r="I7" s="68">
        <v>0.5</v>
      </c>
      <c r="J7" s="116"/>
      <c r="K7" s="87" t="str">
        <f>IF(AND(NOT(OR(G7="",G7="Ø")),H7=""),"In Progress",IF(AND(NOT(OR(H7="Ø",H7="")),NOT(OR(G7="Ø",G7=""))),"Completed",IF(AND(NOT(A6=""),NOT(OR(D7="",D7="???")),G7=""),"Waiting",IF(D7="???","Waiting",""))))</f>
        <v>Completed</v>
      </c>
      <c r="L7" s="116"/>
      <c r="M7" s="116"/>
      <c r="N7" s="4" t="s">
        <v>3139</v>
      </c>
      <c r="O7" s="121"/>
      <c r="P7" s="116"/>
    </row>
    <row r="8" spans="1:16" x14ac:dyDescent="0.25">
      <c r="A8" s="122" t="s">
        <v>3140</v>
      </c>
      <c r="B8" s="117" t="s">
        <v>3141</v>
      </c>
      <c r="C8" s="116" t="s">
        <v>3129</v>
      </c>
      <c r="D8" s="87" t="s">
        <v>23</v>
      </c>
      <c r="E8" s="87" t="s">
        <v>24</v>
      </c>
      <c r="F8" s="7" t="str">
        <f>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Merge")),A8&amp;"_SA_MW",IF(AND(D8="Reem",OR(E8="Manual",E8="Assisted Manual")),A8&amp;"_RA",IF(AND(D8="Reem",OR(E8="De-Novo Merge",E8="Assisted Merge")),A8&amp;"_SA_RA",""))))))))))))))))))</f>
        <v>2017-10-31_G-013_CA</v>
      </c>
      <c r="G8" s="89"/>
      <c r="H8" s="89"/>
      <c r="I8" s="68" t="str">
        <f>IF(H8="Ø","Ø",IF(NOT(OR(H8="Ø",H8="")),"Enter Tracing Time",""))</f>
        <v/>
      </c>
      <c r="J8" s="118">
        <v>43111</v>
      </c>
      <c r="K8" s="87" t="s">
        <v>0</v>
      </c>
      <c r="L8" s="116" t="s">
        <v>0</v>
      </c>
      <c r="M8" s="116" t="s">
        <v>0</v>
      </c>
      <c r="N8" s="4"/>
      <c r="O8" s="121" t="s">
        <v>25</v>
      </c>
      <c r="P8" s="116" t="s">
        <v>3142</v>
      </c>
    </row>
    <row r="9" spans="1:16" x14ac:dyDescent="0.25">
      <c r="A9" s="116"/>
      <c r="B9" s="116"/>
      <c r="C9" s="116"/>
      <c r="D9" s="87" t="s">
        <v>161</v>
      </c>
      <c r="E9" s="87" t="s">
        <v>1512</v>
      </c>
      <c r="F9" s="7" t="str">
        <f>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Merge")),A8&amp;"_SA_MW",IF(AND(D9="Reem",OR(E9="Manual",E9="Assisted Manual")),A8&amp;"_RA",IF(AND(D9="Reem",OR(E9="De-Novo Merge",E9="Assisted Merge")),A8&amp;"_SA_RA",""))))))))))))))))))</f>
        <v>2017-10-31_G-013_BD</v>
      </c>
      <c r="G9" s="89">
        <v>43105</v>
      </c>
      <c r="H9" s="89">
        <v>43105</v>
      </c>
      <c r="I9" s="68">
        <v>2</v>
      </c>
      <c r="J9" s="116"/>
      <c r="K9" s="87" t="str">
        <f>IF(AND(NOT(OR(G9="",G9="Ø")),H9=""),"In Progress",IF(AND(NOT(OR(H9="Ø",H9="")),NOT(OR(G9="Ø",G9=""))),"Completed",IF(AND(NOT(A8=""),NOT(OR(D9="",D9="???")),G9=""),"Waiting",IF(D9="???","Waiting",""))))</f>
        <v>Completed</v>
      </c>
      <c r="L9" s="116"/>
      <c r="M9" s="116"/>
      <c r="N9" s="4"/>
      <c r="O9" s="121"/>
      <c r="P9" s="116"/>
    </row>
    <row r="10" spans="1:16" x14ac:dyDescent="0.25">
      <c r="A10" s="122" t="s">
        <v>3143</v>
      </c>
      <c r="B10" s="117" t="s">
        <v>3144</v>
      </c>
      <c r="C10" s="116" t="s">
        <v>3145</v>
      </c>
      <c r="D10" s="87" t="s">
        <v>23</v>
      </c>
      <c r="E10" s="87" t="s">
        <v>24</v>
      </c>
      <c r="F10" s="7" t="str">
        <f>IF(AND(D10="Amina",OR(E10="Manual",E10="Assisted Manual")),A10&amp;"_AZ",IF(AND(D10="Amina",OR(E10="De-Novo Merge",E10="Assisted Merge")),A10&amp;"_SA_AZ",IF(AND(D10="Mashtura",OR(E10="Manual",E10="Assisted Manual")),A10&amp;"_MH",IF(AND(D10="Mashtura",OR(E10="De-Novo Merge",E10="Assisted Merge")),A10&amp;"_SA_MH",IF(AND(D10="Perry",OR(E10="Manual",E10="Assisted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Merge")),A10&amp;"_SA_MW",IF(AND(D10="Reem",OR(E10="Manual",E10="Assisted Manual")),A10&amp;"_RA",IF(AND(D10="Reem",OR(E10="De-Novo Merge",E10="Assisted Merge")),A10&amp;"_SA_RA",""))))))))))))))))))</f>
        <v>2017-10-31_G-014_CA</v>
      </c>
      <c r="G10" s="89"/>
      <c r="H10" s="89"/>
      <c r="I10" s="68" t="str">
        <f>IF(H10="Ø","Ø",IF(NOT(OR(H10="Ø",H10="")),"Enter Tracing Time",""))</f>
        <v/>
      </c>
      <c r="J10" s="118">
        <v>43111</v>
      </c>
      <c r="K10" s="87" t="s">
        <v>0</v>
      </c>
      <c r="L10" s="116" t="s">
        <v>0</v>
      </c>
      <c r="M10" s="116" t="s">
        <v>0</v>
      </c>
      <c r="N10" s="4"/>
      <c r="O10" s="121" t="s">
        <v>25</v>
      </c>
      <c r="P10" s="116" t="s">
        <v>3146</v>
      </c>
    </row>
    <row r="11" spans="1:16" x14ac:dyDescent="0.25">
      <c r="A11" s="116"/>
      <c r="B11" s="116"/>
      <c r="C11" s="116"/>
      <c r="D11" s="87" t="s">
        <v>161</v>
      </c>
      <c r="E11" s="87" t="s">
        <v>1512</v>
      </c>
      <c r="F11" s="7" t="str">
        <f>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Merge")),A10&amp;"_SA_MW",IF(AND(D11="Reem",OR(E11="Manual",E11="Assisted Manual")),A10&amp;"_RA",IF(AND(D11="Reem",OR(E11="De-Novo Merge",E11="Assisted Merge")),A10&amp;"_SA_RA",""))))))))))))))))))</f>
        <v>2017-10-31_G-014_BD</v>
      </c>
      <c r="G11" s="89">
        <v>43105</v>
      </c>
      <c r="H11" s="89">
        <v>43110</v>
      </c>
      <c r="I11" s="68">
        <v>2.5</v>
      </c>
      <c r="J11" s="116"/>
      <c r="K11" s="87" t="s">
        <v>0</v>
      </c>
      <c r="L11" s="116"/>
      <c r="M11" s="116"/>
      <c r="N11" s="4"/>
      <c r="O11" s="121"/>
      <c r="P11" s="116"/>
    </row>
    <row r="12" spans="1:16" x14ac:dyDescent="0.25">
      <c r="A12" s="122" t="s">
        <v>3147</v>
      </c>
      <c r="B12" s="117" t="s">
        <v>3148</v>
      </c>
      <c r="C12" s="116" t="s">
        <v>3133</v>
      </c>
      <c r="D12" s="87" t="s">
        <v>23</v>
      </c>
      <c r="E12" s="87" t="s">
        <v>24</v>
      </c>
      <c r="F12" s="7" t="str">
        <f>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Merge")),A12&amp;"_SA_MW",IF(AND(D12="Reem",OR(E12="Manual",E12="Assisted Manual")),A12&amp;"_RA",IF(AND(D12="Reem",OR(E12="De-Novo Merge",E12="Assisted Merge")),A12&amp;"_SA_RA",""))))))))))))))))))</f>
        <v>2017-10-31_G-018_CA</v>
      </c>
      <c r="G12" s="89"/>
      <c r="H12" s="89"/>
      <c r="I12" s="68" t="str">
        <f>IF(H12="Ø","Ø",IF(NOT(OR(H12="Ø",H12="")),"Enter Tracing Time",""))</f>
        <v/>
      </c>
      <c r="J12" s="118">
        <v>43110</v>
      </c>
      <c r="K12" s="87" t="s">
        <v>0</v>
      </c>
      <c r="L12" s="116" t="s">
        <v>0</v>
      </c>
      <c r="M12" s="116" t="s">
        <v>0</v>
      </c>
      <c r="N12" s="4"/>
      <c r="O12" s="121" t="s">
        <v>25</v>
      </c>
      <c r="P12" s="116" t="s">
        <v>3149</v>
      </c>
    </row>
    <row r="13" spans="1:16" x14ac:dyDescent="0.25">
      <c r="A13" s="116"/>
      <c r="B13" s="116"/>
      <c r="C13" s="116"/>
      <c r="D13" s="87" t="s">
        <v>161</v>
      </c>
      <c r="E13" s="87" t="s">
        <v>1512</v>
      </c>
      <c r="F13" s="7" t="str">
        <f>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Merge")),A12&amp;"_SA_MW",IF(AND(D13="Reem",OR(E13="Manual",E13="Assisted Manual")),A12&amp;"_RA",IF(AND(D13="Reem",OR(E13="De-Novo Merge",E13="Assisted Merge")),A12&amp;"_SA_RA",""))))))))))))))))))</f>
        <v>2017-10-31_G-018_BD</v>
      </c>
      <c r="G13" s="89">
        <v>43110</v>
      </c>
      <c r="H13" s="89">
        <v>43110</v>
      </c>
      <c r="I13" s="68">
        <v>2</v>
      </c>
      <c r="J13" s="116"/>
      <c r="K13" s="87" t="str">
        <f>IF(AND(NOT(OR(G13="",G13="Ø")),H13=""),"In Progress",IF(AND(NOT(OR(H13="Ø",H13="")),NOT(OR(G13="Ø",G13=""))),"Completed",IF(AND(NOT(A12=""),NOT(OR(D13="",D13="???")),G13=""),"Waiting",IF(D13="???","Waiting",""))))</f>
        <v>Completed</v>
      </c>
      <c r="L13" s="116"/>
      <c r="M13" s="116"/>
      <c r="N13" s="4" t="s">
        <v>3150</v>
      </c>
      <c r="O13" s="121"/>
      <c r="P13" s="116"/>
    </row>
    <row r="14" spans="1:16" x14ac:dyDescent="0.25">
      <c r="A14" s="122" t="s">
        <v>3151</v>
      </c>
      <c r="B14" s="117" t="s">
        <v>3152</v>
      </c>
      <c r="C14" s="116" t="s">
        <v>3153</v>
      </c>
      <c r="D14" s="87" t="s">
        <v>23</v>
      </c>
      <c r="E14" s="87" t="s">
        <v>24</v>
      </c>
      <c r="F14" s="7" t="str">
        <f>IF(AND(D14="Amina",OR(E14="Manual",E14="Assisted Manual")),A14&amp;"_AZ",IF(AND(D14="Amina",OR(E14="De-Novo Merge",E14="Assisted Merge")),A14&amp;"_SA_AZ",IF(AND(D14="Mashtura",OR(E14="Manual",E14="Assisted Manual")),A14&amp;"_MH",IF(AND(D14="Mashtura",OR(E14="De-Novo Merge",E14="Assisted Merge")),A14&amp;"_SA_MH",IF(AND(D14="Perry",OR(E14="Manual",E14="Assisted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Merge")),A14&amp;"_SA_MW",IF(AND(D14="Reem",OR(E14="Manual",E14="Assisted Manual")),A14&amp;"_RA",IF(AND(D14="Reem",OR(E14="De-Novo Merge",E14="Assisted Merge")),A14&amp;"_SA_RA",""))))))))))))))))))</f>
        <v>2017-10-31_G-027_CA</v>
      </c>
      <c r="G14" s="89"/>
      <c r="H14" s="89"/>
      <c r="I14" s="68" t="str">
        <f>IF(H14="Ø","Ø",IF(NOT(OR(H14="Ø",H14="")),"Enter Tracing Time",""))</f>
        <v/>
      </c>
      <c r="J14" s="118">
        <v>43110</v>
      </c>
      <c r="K14" s="87" t="s">
        <v>0</v>
      </c>
      <c r="L14" s="116" t="s">
        <v>0</v>
      </c>
      <c r="M14" s="116" t="s">
        <v>0</v>
      </c>
      <c r="N14" s="4"/>
      <c r="O14" s="121" t="s">
        <v>25</v>
      </c>
      <c r="P14" s="116" t="s">
        <v>3154</v>
      </c>
    </row>
    <row r="15" spans="1:16" x14ac:dyDescent="0.25">
      <c r="A15" s="116"/>
      <c r="B15" s="116"/>
      <c r="C15" s="116"/>
      <c r="D15" s="87" t="s">
        <v>161</v>
      </c>
      <c r="E15" s="87" t="s">
        <v>1512</v>
      </c>
      <c r="F15" s="7" t="str">
        <f>IF(AND(D15="Amina",OR(E15="Manual",E15="Assisted Manual")),A14&amp;"_AZ",IF(AND(D15="Amina",OR(E15="De-Novo Merge",E15="Assisted Merge")),A14&amp;"_SA_AZ",IF(AND(D15="Mashtura",OR(E15="Manual",E15="Assisted Manual")),A14&amp;"_MH",IF(AND(D15="Mashtura",OR(E15="De-Novo Merge",E15="Assisted Merge")),A14&amp;"_SA_MH",IF(AND(D15="Perry",OR(E15="Manual",E15="Assisted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Merge")),A14&amp;"_SA_MW",IF(AND(D15="Reem",OR(E15="Manual",E15="Assisted Manual")),A14&amp;"_RA",IF(AND(D15="Reem",OR(E15="De-Novo Merge",E15="Assisted Merge")),A14&amp;"_SA_RA",""))))))))))))))))))</f>
        <v>2017-10-31_G-027_BD</v>
      </c>
      <c r="G15" s="89">
        <v>43110</v>
      </c>
      <c r="H15" s="89">
        <v>43110</v>
      </c>
      <c r="I15" s="76">
        <v>1.25</v>
      </c>
      <c r="J15" s="116"/>
      <c r="K15" s="87" t="str">
        <f>IF(AND(NOT(OR(G15="",G15="Ø")),H15=""),"In Progress",IF(AND(NOT(OR(H15="Ø",H15="")),NOT(OR(G15="Ø",G15=""))),"Completed",IF(AND(NOT(A14=""),NOT(OR(D15="",D15="???")),G15=""),"Waiting",IF(D15="???","Waiting",""))))</f>
        <v>Completed</v>
      </c>
      <c r="L15" s="116"/>
      <c r="M15" s="116"/>
      <c r="N15" s="4"/>
      <c r="O15" s="121"/>
      <c r="P15" s="116"/>
    </row>
    <row r="16" spans="1:16" x14ac:dyDescent="0.25">
      <c r="A16" s="122" t="s">
        <v>3155</v>
      </c>
      <c r="B16" s="117" t="s">
        <v>3156</v>
      </c>
      <c r="C16" s="116" t="s">
        <v>3157</v>
      </c>
      <c r="D16" s="87" t="s">
        <v>161</v>
      </c>
      <c r="E16" s="87" t="s">
        <v>24</v>
      </c>
      <c r="F16" s="7" t="s">
        <v>3158</v>
      </c>
      <c r="G16" s="89">
        <v>43111</v>
      </c>
      <c r="H16" s="89">
        <v>43111</v>
      </c>
      <c r="I16" s="68">
        <v>2</v>
      </c>
      <c r="J16" s="116"/>
      <c r="K16" s="87" t="s">
        <v>0</v>
      </c>
      <c r="L16" s="116" t="s">
        <v>0</v>
      </c>
      <c r="M16" s="116" t="s">
        <v>0</v>
      </c>
      <c r="N16" s="4"/>
      <c r="O16" s="121" t="s">
        <v>25</v>
      </c>
      <c r="P16" s="116" t="s">
        <v>3159</v>
      </c>
    </row>
    <row r="17" spans="1:16" x14ac:dyDescent="0.25">
      <c r="A17" s="116"/>
      <c r="B17" s="116"/>
      <c r="C17" s="116"/>
      <c r="D17" s="87" t="s">
        <v>23</v>
      </c>
      <c r="E17" s="87" t="s">
        <v>1512</v>
      </c>
      <c r="F17" s="7"/>
      <c r="G17" s="89">
        <v>42753</v>
      </c>
      <c r="H17" s="89">
        <v>42753</v>
      </c>
      <c r="I17" s="68">
        <v>1</v>
      </c>
      <c r="J17" s="116"/>
      <c r="K17" s="87" t="str">
        <f>IF(AND(NOT(OR(G17="",G17="Ø")),H17=""),"In Progress",IF(AND(NOT(OR(H17="Ø",H17="")),NOT(OR(G17="Ø",G17=""))),"Completed",IF(AND(NOT(A16=""),NOT(OR(D17="",D17="???")),G17=""),"Waiting",IF(D17="???","Waiting",""))))</f>
        <v>Completed</v>
      </c>
      <c r="L17" s="116"/>
      <c r="M17" s="116"/>
      <c r="N17" s="4"/>
      <c r="O17" s="121"/>
      <c r="P17" s="116"/>
    </row>
    <row r="18" spans="1:16" x14ac:dyDescent="0.25">
      <c r="A18" s="122" t="s">
        <v>3160</v>
      </c>
      <c r="B18" s="117" t="s">
        <v>3161</v>
      </c>
      <c r="C18" s="116" t="s">
        <v>3157</v>
      </c>
      <c r="D18" s="87" t="s">
        <v>161</v>
      </c>
      <c r="E18" s="87" t="s">
        <v>24</v>
      </c>
      <c r="F18" s="7" t="str">
        <f>IF(AND(D18="Amina",OR(E18="Manual",E18="Assisted Manual")),A18&amp;"_AZ",IF(AND(D18="Amina",OR(E18="De-Novo Merge",E18="Assisted Merge")),A18&amp;"_SA_AZ",IF(AND(D18="Mashtura",OR(E18="Manual",E18="Assisted Manual")),A18&amp;"_MH",IF(AND(D18="Mashtura",OR(E18="De-Novo Merge",E18="Assisted Merge")),A18&amp;"_SA_MH",IF(AND(D18="Perry",OR(E18="Manual",E18="Assisted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Merge")),A18&amp;"_SA_MW",IF(AND(D18="Reem",OR(E18="Manual",E18="Assisted Manual")),A18&amp;"_RA",IF(AND(D18="Reem",OR(E18="De-Novo Merge",E18="Assisted Merge")),A18&amp;"_SA_RA",""))))))))))))))))))</f>
        <v>2017-10-31_G-029_BD</v>
      </c>
      <c r="G18" s="89">
        <v>43111</v>
      </c>
      <c r="H18" s="89">
        <v>43111</v>
      </c>
      <c r="I18" s="68">
        <v>1.5</v>
      </c>
      <c r="J18" s="118">
        <v>42757</v>
      </c>
      <c r="K18" s="87" t="str">
        <f>IF(AND(NOT(OR(G18="",G18="Ø")),H18=""),"In Progress",IF(AND(NOT(OR(H18="Ø",H18="")),NOT(OR(G18="Ø",G18=""))),"Completed",IF(AND(NOT(A18=""),NOT(OR(D18="",D18="???")),G18=""),"Waiting",IF(D18="???","Waiting",""))))</f>
        <v>Completed</v>
      </c>
      <c r="L18" s="116" t="s">
        <v>0</v>
      </c>
      <c r="M18" s="116" t="s">
        <v>0</v>
      </c>
      <c r="N18" s="4" t="s">
        <v>3162</v>
      </c>
      <c r="O18" s="121" t="s">
        <v>25</v>
      </c>
      <c r="P18" s="116" t="s">
        <v>3163</v>
      </c>
    </row>
    <row r="19" spans="1:16" x14ac:dyDescent="0.25">
      <c r="A19" s="116"/>
      <c r="B19" s="116"/>
      <c r="C19" s="116"/>
      <c r="D19" s="87" t="s">
        <v>23</v>
      </c>
      <c r="E19" s="87" t="s">
        <v>1512</v>
      </c>
      <c r="F19" s="7" t="str">
        <f>IF(AND(D19="Amina",OR(E19="Manual",E19="Assisted Manual")),A18&amp;"_AZ",IF(AND(D19="Amina",OR(E19="De-Novo Merge",E19="Assisted Merge")),A18&amp;"_SA_AZ",IF(AND(D19="Mashtura",OR(E19="Manual",E19="Assisted Manual")),A18&amp;"_MH",IF(AND(D19="Mashtura",OR(E19="De-Novo Merge",E19="Assisted Merge")),A18&amp;"_SA_MH",IF(AND(D19="Perry",OR(E19="Manual",E19="Assisted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Merge")),A18&amp;"_SA_MW",IF(AND(D19="Reem",OR(E19="Manual",E19="Assisted Manual")),A18&amp;"_RA",IF(AND(D19="Reem",OR(E19="De-Novo Merge",E19="Assisted Merge")),A18&amp;"_SA_RA",""))))))))))))))))))</f>
        <v>2017-10-31_G-029_CA</v>
      </c>
      <c r="G19" s="89">
        <v>42753</v>
      </c>
      <c r="H19" s="89">
        <v>42753</v>
      </c>
      <c r="I19" s="68">
        <v>0.75</v>
      </c>
      <c r="J19" s="116"/>
      <c r="K19" s="87" t="str">
        <f>IF(AND(NOT(OR(G19="",G19="Ø")),H19=""),"In Progress",IF(AND(NOT(OR(H19="Ø",H19="")),NOT(OR(G19="Ø",G19=""))),"Completed",IF(AND(NOT(A18=""),NOT(OR(D19="",D19="???")),G19=""),"Waiting",IF(D19="???","Waiting",""))))</f>
        <v>Completed</v>
      </c>
      <c r="L19" s="116"/>
      <c r="M19" s="116"/>
      <c r="N19" s="4"/>
      <c r="O19" s="121"/>
      <c r="P19" s="116"/>
    </row>
    <row r="20" spans="1:16" x14ac:dyDescent="0.25">
      <c r="A20" s="122" t="s">
        <v>3164</v>
      </c>
      <c r="B20" s="117" t="s">
        <v>3165</v>
      </c>
      <c r="C20" s="116" t="s">
        <v>1052</v>
      </c>
      <c r="D20" s="87" t="s">
        <v>161</v>
      </c>
      <c r="E20" s="87" t="s">
        <v>24</v>
      </c>
      <c r="F20" s="7" t="str">
        <f>IF(AND(D20="Amina",OR(E20="Manual",E20="Assisted Manual")),A20&amp;"_AZ",IF(AND(D20="Amina",OR(E20="De-Novo Merge",E20="Assisted Merge")),A20&amp;"_SA_AZ",IF(AND(D20="Mashtura",OR(E20="Manual",E20="Assisted Manual")),A20&amp;"_MH",IF(AND(D20="Mashtura",OR(E20="De-Novo Merge",E20="Assisted Merge")),A20&amp;"_SA_MH",IF(AND(D20="Perry",OR(E20="Manual",E20="Assisted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Merge")),A20&amp;"_SA_MW",IF(AND(D20="Reem",OR(E20="Manual",E20="Assisted Manual")),A20&amp;"_RA",IF(AND(D20="Reem",OR(E20="De-Novo Merge",E20="Assisted Merge")),A20&amp;"_SA_RA",""))))))))))))))))))</f>
        <v>2017-10-31_G-030_BD</v>
      </c>
      <c r="G20" s="89">
        <v>43111</v>
      </c>
      <c r="H20" s="89"/>
      <c r="I20" s="68">
        <v>1.75</v>
      </c>
      <c r="J20" s="116" t="str">
        <f>IF(AND(NOT(OR(H20="",H20="Ø")),NOT(OR(H21="",H21="Ø"))),"Needs to be Split","")</f>
        <v/>
      </c>
      <c r="K20" s="87" t="s">
        <v>4</v>
      </c>
      <c r="L20" s="116" t="s">
        <v>2</v>
      </c>
      <c r="M20" s="116" t="str">
        <f>IF(OR(L20="Untraceable",L20="Incomplete"),"Ignore",IF(L20="Completed","Waiting",IF(OR(L20="Waiting",L20="In Progress",L20="Review",L20="Other"),"HOLD","")))</f>
        <v>Ignore</v>
      </c>
      <c r="N20" s="4" t="s">
        <v>3166</v>
      </c>
      <c r="O20" s="121" t="str">
        <f>IF(OR(L20="Untraceable",L20="Incomplete"),"No",IF(L20="Completed","In Progress",""))</f>
        <v>No</v>
      </c>
      <c r="P20" s="116"/>
    </row>
    <row r="21" spans="1:16" x14ac:dyDescent="0.25">
      <c r="A21" s="116"/>
      <c r="B21" s="116"/>
      <c r="C21" s="116"/>
      <c r="D21" s="87" t="s">
        <v>23</v>
      </c>
      <c r="E21" s="87" t="s">
        <v>1512</v>
      </c>
      <c r="F21" s="7" t="str">
        <f>IF(AND(D21="Amina",OR(E21="Manual",E21="Assisted Manual")),A20&amp;"_AZ",IF(AND(D21="Amina",OR(E21="De-Novo Merge",E21="Assisted Merge")),A20&amp;"_SA_AZ",IF(AND(D21="Mashtura",OR(E21="Manual",E21="Assisted Manual")),A20&amp;"_MH",IF(AND(D21="Mashtura",OR(E21="De-Novo Merge",E21="Assisted Merge")),A20&amp;"_SA_MH",IF(AND(D21="Perry",OR(E21="Manual",E21="Assisted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Merge")),A20&amp;"_SA_MW",IF(AND(D21="Reem",OR(E21="Manual",E21="Assisted Manual")),A20&amp;"_RA",IF(AND(D21="Reem",OR(E21="De-Novo Merge",E21="Assisted Merge")),A20&amp;"_SA_RA",""))))))))))))))))))</f>
        <v>2017-10-31_G-030_CA</v>
      </c>
      <c r="G21" s="89">
        <v>42753</v>
      </c>
      <c r="H21" s="89" t="s">
        <v>51</v>
      </c>
      <c r="I21" s="68" t="str">
        <f>IF(H21="Ø","Ø",IF(NOT(OR(H21="Ø",H21="")),"Enter Tracing Time",""))</f>
        <v>Ø</v>
      </c>
      <c r="J21" s="116"/>
      <c r="K21" s="87" t="s">
        <v>2</v>
      </c>
      <c r="L21" s="116"/>
      <c r="M21" s="116"/>
      <c r="N21" s="4"/>
      <c r="O21" s="121"/>
      <c r="P21" s="116"/>
    </row>
    <row r="22" spans="1:16" x14ac:dyDescent="0.25">
      <c r="A22" s="122" t="s">
        <v>3167</v>
      </c>
      <c r="B22" s="117" t="s">
        <v>3168</v>
      </c>
      <c r="C22" s="116" t="s">
        <v>3169</v>
      </c>
      <c r="D22" s="87" t="s">
        <v>161</v>
      </c>
      <c r="E22" s="87" t="s">
        <v>24</v>
      </c>
      <c r="F22" s="7" t="s">
        <v>3170</v>
      </c>
      <c r="G22" s="89">
        <v>43112</v>
      </c>
      <c r="H22" s="89"/>
      <c r="I22" s="68" t="s">
        <v>3171</v>
      </c>
      <c r="J22" s="116" t="str">
        <f>IF(AND(NOT(OR(H22="",H22="Ø")),NOT(OR(H23="",H23="Ø"))),"Needs to be Split","")</f>
        <v/>
      </c>
      <c r="K22" s="87" t="s">
        <v>2</v>
      </c>
      <c r="L22" s="116" t="str">
        <f>IF(AND(NOT(OR(H22="Ø",H22="")),J22="Split"),"In Progress",IF(AND(NOT(OR(H22="Ø",H22="")),J22="Needs to be Split"),"Waiting",IF(AND(K22="Review",K23="Review"),"Review",IF(OR(AND(K22="Review",K23="Incomplete"),AND(K22="Incomplete",K23="Review")),"Review",IF(OR(AND(K22="Untraceable",K23="Review"),AND(K22="Review",K23="Untraceable")),"Review",IF(OR(AND(K22="Review",K23="Completed"),AND(K22="Completed",K23="Review")),"Review",IF(OR(AND(K22="Other",K23="Review"),AND(K22="Review",K23="Other")),"Review",IF(OR(AND(K22="Other",K23="Incomplete"),AND(K22="Incomplete",K23="Other")),"Review",IF(OR(AND(K22="Other",K23="Untraceable"),AND(K22="Untraceable",K23="Other")),"Review",IF(OR(AND(K22="Other",K23="Completed"),AND(K22="Completed",K23="Other")),"Review",IF(AND(K22="Waiting",K23="Waiting"),"Waiting",IF(OR(AND(K22="Review",K23="Waiting"),AND(K22="Waiting",K23="Review")),"Waiting",IF(OR(AND(K22="Other",K23="Waiting"),AND(K22="Waiting",K23="Other")),"Waiting",IF(OR(AND(K22="Incomplete",K23="Waiting"),AND(K22="Waiting",K23="Incomplete")),"Waiting",IF(OR(AND(K22="Completed",K23="Waiting"),AND(K22="Waiting",K23="Completed")),"Waiting",IF(OR(K22="In Progress",K23="In Progress"),"In Progress",IF(OR(AND(K22="Completed",K23="Untraceable"),AND(K22="Untraceable",K23="Completed")),"Review",IF(OR(AND(K22="Completed",K23="Incomplete"),AND(K22="Incomplete",K23="Completed")),"Review",IF(OR(AND(K22="Incomplete",K23="Untraceable"),AND(K22="Untraceable",K23="Incomplete")),"Untraceable",IF(AND(NOT(OR(H22="Ø",H22="")),NOT(OR(H23="Ø",H23="")),J22=""),"In Progress",IF(AND(K22="Untraceable",K23="Untraceable"),"Untraceable",IF(AND(NOT(OR(H22="Ø",H22="")),NOT(OR(H23="Ø",H23="")),NOT(OR(J22="Ø",J22="",J22="Split",J22="Needs to be Split"))),"Completed",IF(AND(K22="Incomplete",K23="Incomplete"),"Incomplete",IF(AND(K22="Other",K23="Other"),"Review",IF(AND(K22="Untraceable",K23=""),"Untraceable","")))))))))))))))))))))))))</f>
        <v>Incomplete</v>
      </c>
      <c r="M22" s="116" t="str">
        <f>IF(OR(L22="Untraceable",L22="Incomplete"),"Ignore",IF(L22="Completed","Waiting",IF(OR(L22="Waiting",L22="In Progress",L22="Review",L22="Other"),"HOLD","")))</f>
        <v>Ignore</v>
      </c>
      <c r="N22" s="4" t="s">
        <v>3172</v>
      </c>
      <c r="O22" s="121" t="str">
        <f>IF(OR(L22="Untraceable",L22="Incomplete"),"No",IF(L22="Completed","In Progress",""))</f>
        <v>No</v>
      </c>
      <c r="P22" s="116"/>
    </row>
    <row r="23" spans="1:16" x14ac:dyDescent="0.25">
      <c r="A23" s="116"/>
      <c r="B23" s="116"/>
      <c r="C23" s="116"/>
      <c r="D23" s="87" t="s">
        <v>23</v>
      </c>
      <c r="E23" s="87"/>
      <c r="F23" s="7" t="str">
        <f>IF(AND(D23="Amina",OR(E23="Manual",E23="Assisted Manual")),A22&amp;"_AZ",IF(AND(D23="Amina",OR(E23="De-Novo Merge",E23="Assisted Merge")),A22&amp;"_SA_AZ",IF(AND(D23="Mashtura",OR(E23="Manual",E23="Assisted Manual")),A22&amp;"_MH",IF(AND(D23="Mashtura",OR(E23="De-Novo Merge",E23="Assisted Merge")),A22&amp;"_SA_MH",IF(AND(D23="Perry",OR(E23="Manual",E23="Assisted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Merge")),A22&amp;"_SA_MW",IF(AND(D23="Reem",OR(E23="Manual",E23="Assisted Manual")),A22&amp;"_RA",IF(AND(D23="Reem",OR(E23="De-Novo Merge",E23="Assisted Merge")),A22&amp;"_SA_RA",""))))))))))))))))))</f>
        <v/>
      </c>
      <c r="G23" s="89"/>
      <c r="H23" s="89"/>
      <c r="I23" s="68" t="str">
        <f>IF(H23="Ø","Ø",IF(NOT(OR(H23="Ø",H23="")),"Enter Tracing Time",""))</f>
        <v/>
      </c>
      <c r="J23" s="116"/>
      <c r="K23" s="87" t="s">
        <v>2</v>
      </c>
      <c r="L23" s="116"/>
      <c r="M23" s="116"/>
      <c r="N23" s="4"/>
      <c r="O23" s="121"/>
      <c r="P23" s="116"/>
    </row>
    <row r="24" spans="1:16" x14ac:dyDescent="0.25">
      <c r="A24" s="122" t="s">
        <v>3173</v>
      </c>
      <c r="B24" s="117" t="s">
        <v>3174</v>
      </c>
      <c r="C24" s="116" t="s">
        <v>1052</v>
      </c>
      <c r="D24" s="87" t="s">
        <v>23</v>
      </c>
      <c r="E24" s="87" t="s">
        <v>24</v>
      </c>
      <c r="F24" s="7" t="str">
        <f>IF(AND(D24="Amina",OR(E24="Manual",E24="Assisted Manual")),A24&amp;"_AZ",IF(AND(D24="Amina",OR(E24="De-Novo Merge",E24="Assisted Merge")),A24&amp;"_SA_AZ",IF(AND(D24="Mashtura",OR(E24="Manual",E24="Assisted Manual")),A24&amp;"_MH",IF(AND(D24="Mashtura",OR(E24="De-Novo Merge",E24="Assisted Merge")),A24&amp;"_SA_MH",IF(AND(D24="Perry",OR(E24="Manual",E24="Assisted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Merge")),A24&amp;"_SA_MW",IF(AND(D24="Reem",OR(E24="Manual",E24="Assisted Manual")),A24&amp;"_RA",IF(AND(D24="Reem",OR(E24="De-Novo Merge",E24="Assisted Merge")),A24&amp;"_SA_RA",""))))))))))))))))))</f>
        <v>2017-10-31_G-032_CA</v>
      </c>
      <c r="G24" s="89">
        <v>42746</v>
      </c>
      <c r="H24" s="89">
        <v>42746</v>
      </c>
      <c r="I24" s="68">
        <v>0.75</v>
      </c>
      <c r="J24" s="116" t="str">
        <f>IF(AND(NOT(OR(H24="",H24="Ø")),NOT(OR(H25="",H25="Ø"))),"Needs to be Split","")</f>
        <v/>
      </c>
      <c r="K24" s="87" t="str">
        <f>IF(AND(NOT(OR(G24="",G24="Ø")),H24=""),"In Progress",IF(AND(NOT(OR(H24="Ø",H24="")),NOT(OR(G24="Ø",G24=""))),"Completed",IF(AND(NOT(A24=""),NOT(OR(D24="",D24="???")),G24=""),"Waiting",IF(D24="???","Waiting",""))))</f>
        <v>Completed</v>
      </c>
      <c r="L24" s="116" t="s">
        <v>2</v>
      </c>
      <c r="M24" s="116" t="str">
        <f>IF(OR(L24="Untraceable",L24="Incomplete"),"Ignore",IF(L24="Completed","Waiting",IF(OR(L24="Waiting",L24="In Progress",L24="Review",L24="Other"),"HOLD","")))</f>
        <v>Ignore</v>
      </c>
      <c r="N24" s="4"/>
      <c r="O24" s="121" t="str">
        <f>IF(OR(L24="Untraceable",L24="Incomplete"),"No",IF(L24="Completed","In Progress",""))</f>
        <v>No</v>
      </c>
      <c r="P24" s="116"/>
    </row>
    <row r="25" spans="1:16" x14ac:dyDescent="0.25">
      <c r="A25" s="116"/>
      <c r="B25" s="116"/>
      <c r="C25" s="116"/>
      <c r="D25" s="87" t="s">
        <v>161</v>
      </c>
      <c r="E25" s="87" t="s">
        <v>1512</v>
      </c>
      <c r="F25" s="7" t="str">
        <f>IF(AND(D25="Amina",OR(E25="Manual",E25="Assisted Manual")),A24&amp;"_AZ",IF(AND(D25="Amina",OR(E25="De-Novo Merge",E25="Assisted Merge")),A24&amp;"_SA_AZ",IF(AND(D25="Mashtura",OR(E25="Manual",E25="Assisted Manual")),A24&amp;"_MH",IF(AND(D25="Mashtura",OR(E25="De-Novo Merge",E25="Assisted Merge")),A24&amp;"_SA_MH",IF(AND(D25="Perry",OR(E25="Manual",E25="Assisted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Merge")),A24&amp;"_SA_MW",IF(AND(D25="Reem",OR(E25="Manual",E25="Assisted Manual")),A24&amp;"_RA",IF(AND(D25="Reem",OR(E25="De-Novo Merge",E25="Assisted Merge")),A24&amp;"_SA_RA",""))))))))))))))))))</f>
        <v>2017-10-31_G-032_BD</v>
      </c>
      <c r="G25" s="89">
        <v>43122</v>
      </c>
      <c r="H25" s="89"/>
      <c r="I25" s="68">
        <v>0.5</v>
      </c>
      <c r="J25" s="116"/>
      <c r="K25" s="87" t="s">
        <v>2</v>
      </c>
      <c r="L25" s="116"/>
      <c r="M25" s="116"/>
      <c r="N25" s="4"/>
      <c r="O25" s="121"/>
      <c r="P25" s="116"/>
    </row>
    <row r="26" spans="1:16" x14ac:dyDescent="0.25">
      <c r="A26" s="122" t="s">
        <v>3175</v>
      </c>
      <c r="B26" s="117" t="s">
        <v>3176</v>
      </c>
      <c r="C26" s="116" t="s">
        <v>3157</v>
      </c>
      <c r="D26" s="87" t="s">
        <v>23</v>
      </c>
      <c r="E26" s="87" t="s">
        <v>24</v>
      </c>
      <c r="F26" s="7" t="str">
        <f>IF(AND(D26="Amina",OR(E26="Manual",E26="Assisted Manual")),A26&amp;"_AZ",IF(AND(D26="Amina",OR(E26="De-Novo Merge",E26="Assisted Merge")),A26&amp;"_SA_AZ",IF(AND(D26="Mashtura",OR(E26="Manual",E26="Assisted Manual")),A26&amp;"_MH",IF(AND(D26="Mashtura",OR(E26="De-Novo Merge",E26="Assisted Merge")),A26&amp;"_SA_MH",IF(AND(D26="Perry",OR(E26="Manual",E26="Assisted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Merge")),A26&amp;"_SA_MW",IF(AND(D26="Reem",OR(E26="Manual",E26="Assisted Manual")),A26&amp;"_RA",IF(AND(D26="Reem",OR(E26="De-Novo Merge",E26="Assisted Merge")),A26&amp;"_SA_RA",""))))))))))))))))))</f>
        <v>2017-10-31_G-033_CA</v>
      </c>
      <c r="G26" s="89">
        <v>42745</v>
      </c>
      <c r="H26" s="89" t="s">
        <v>51</v>
      </c>
      <c r="I26" s="68" t="str">
        <f t="shared" ref="I26:I34" si="0">IF(H26="Ø","Ø",IF(NOT(OR(H26="Ø",H26="")),"Enter Tracing Time",""))</f>
        <v>Ø</v>
      </c>
      <c r="J26" s="116" t="str">
        <f>IF(AND(NOT(OR(H26="",H26="Ø")),NOT(OR(H27="",H27="Ø"))),"Needs to be Split","")</f>
        <v/>
      </c>
      <c r="K26" s="87" t="s">
        <v>2</v>
      </c>
      <c r="L26" s="116" t="str">
        <f>IF(AND(NOT(OR(H26="Ø",H26="")),J26="Split"),"In Progress",IF(AND(NOT(OR(H26="Ø",H26="")),J26="Needs to be Split"),"Waiting",IF(AND(K26="Review",K27="Review"),"Review",IF(OR(AND(K26="Review",K27="Incomplete"),AND(K26="Incomplete",K27="Review")),"Review",IF(OR(AND(K26="Untraceable",K27="Review"),AND(K26="Review",K27="Untraceable")),"Review",IF(OR(AND(K26="Review",K27="Completed"),AND(K26="Completed",K27="Review")),"Review",IF(OR(AND(K26="Other",K27="Review"),AND(K26="Review",K27="Other")),"Review",IF(OR(AND(K26="Other",K27="Incomplete"),AND(K26="Incomplete",K27="Other")),"Review",IF(OR(AND(K26="Other",K27="Untraceable"),AND(K26="Untraceable",K27="Other")),"Review",IF(OR(AND(K26="Other",K27="Completed"),AND(K26="Completed",K27="Other")),"Review",IF(AND(K26="Waiting",K27="Waiting"),"Waiting",IF(OR(AND(K26="Review",K27="Waiting"),AND(K26="Waiting",K27="Review")),"Waiting",IF(OR(AND(K26="Other",K27="Waiting"),AND(K26="Waiting",K27="Other")),"Waiting",IF(OR(AND(K26="Incomplete",K27="Waiting"),AND(K26="Waiting",K27="Incomplete")),"Waiting",IF(OR(AND(K26="Completed",K27="Waiting"),AND(K26="Waiting",K27="Completed")),"Waiting",IF(OR(K26="In Progress",K27="In Progress"),"In Progress",IF(OR(AND(K26="Completed",K27="Untraceable"),AND(K26="Untraceable",K27="Completed")),"Review",IF(OR(AND(K26="Completed",K27="Incomplete"),AND(K26="Incomplete",K27="Completed")),"Review",IF(OR(AND(K26="Incomplete",K27="Untraceable"),AND(K26="Untraceable",K27="Incomplete")),"Untraceable",IF(AND(NOT(OR(H26="Ø",H26="")),NOT(OR(H27="Ø",H27="")),J26=""),"In Progress",IF(AND(K26="Untraceable",K27="Untraceable"),"Untraceable",IF(AND(NOT(OR(H26="Ø",H26="")),NOT(OR(H27="Ø",H27="")),NOT(OR(J26="Ø",J26="",J26="Split",J26="Needs to be Split"))),"Completed",IF(AND(K26="Incomplete",K27="Incomplete"),"Incomplete",IF(AND(K26="Other",K27="Other"),"Review",IF(AND(K26="Untraceable",K27=""),"Untraceable","")))))))))))))))))))))))))</f>
        <v>Incomplete</v>
      </c>
      <c r="M26" s="116" t="str">
        <f>IF(OR(L26="Untraceable",L26="Incomplete"),"Ignore",IF(L26="Completed","Waiting",IF(OR(L26="Waiting",L26="In Progress",L26="Review",L26="Other"),"HOLD","")))</f>
        <v>Ignore</v>
      </c>
      <c r="N26" s="4"/>
      <c r="O26" s="121" t="str">
        <f>IF(OR(L26="Untraceable",L26="Incomplete"),"No",IF(L26="Completed","In Progress",""))</f>
        <v>No</v>
      </c>
      <c r="P26" s="116"/>
    </row>
    <row r="27" spans="1:16" x14ac:dyDescent="0.25">
      <c r="A27" s="116"/>
      <c r="B27" s="116"/>
      <c r="C27" s="116"/>
      <c r="D27" s="87" t="s">
        <v>161</v>
      </c>
      <c r="E27" s="87"/>
      <c r="F27" s="7" t="str">
        <f>IF(AND(D27="Amina",OR(E27="Manual",E27="Assisted Manual")),A26&amp;"_AZ",IF(AND(D27="Amina",OR(E27="De-Novo Merge",E27="Assisted Merge")),A26&amp;"_SA_AZ",IF(AND(D27="Mashtura",OR(E27="Manual",E27="Assisted Manual")),A26&amp;"_MH",IF(AND(D27="Mashtura",OR(E27="De-Novo Merge",E27="Assisted Merge")),A26&amp;"_SA_MH",IF(AND(D27="Perry",OR(E27="Manual",E27="Assisted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Merge")),A26&amp;"_SA_MW",IF(AND(D27="Reem",OR(E27="Manual",E27="Assisted Manual")),A26&amp;"_RA",IF(AND(D27="Reem",OR(E27="De-Novo Merge",E27="Assisted Merge")),A26&amp;"_SA_RA",""))))))))))))))))))</f>
        <v/>
      </c>
      <c r="G27" s="89"/>
      <c r="H27" s="89"/>
      <c r="I27" s="68" t="str">
        <f t="shared" si="0"/>
        <v/>
      </c>
      <c r="J27" s="116"/>
      <c r="K27" s="87" t="s">
        <v>2</v>
      </c>
      <c r="L27" s="116"/>
      <c r="M27" s="116"/>
      <c r="N27" s="4"/>
      <c r="O27" s="121"/>
      <c r="P27" s="116"/>
    </row>
    <row r="28" spans="1:16" x14ac:dyDescent="0.25">
      <c r="A28" s="122" t="s">
        <v>3177</v>
      </c>
      <c r="B28" s="117" t="s">
        <v>3178</v>
      </c>
      <c r="C28" s="116" t="s">
        <v>3157</v>
      </c>
      <c r="D28" s="87" t="s">
        <v>23</v>
      </c>
      <c r="E28" s="87" t="s">
        <v>24</v>
      </c>
      <c r="F28" s="7" t="str">
        <f>IF(AND(D28="Amina",OR(E28="Manual",E28="Assisted Manual")),A28&amp;"_AZ",IF(AND(D28="Amina",OR(E28="De-Novo Merge",E28="Assisted Merge")),A28&amp;"_SA_AZ",IF(AND(D28="Mashtura",OR(E28="Manual",E28="Assisted Manual")),A28&amp;"_MH",IF(AND(D28="Mashtura",OR(E28="De-Novo Merge",E28="Assisted Merge")),A28&amp;"_SA_MH",IF(AND(D28="Perry",OR(E28="Manual",E28="Assisted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Merge")),A28&amp;"_SA_MW",IF(AND(D28="Reem",OR(E28="Manual",E28="Assisted Manual")),A28&amp;"_RA",IF(AND(D28="Reem",OR(E28="De-Novo Merge",E28="Assisted Merge")),A28&amp;"_SA_RA",""))))))))))))))))))</f>
        <v>2017-10-31_G-034_CA</v>
      </c>
      <c r="G28" s="89">
        <v>42745</v>
      </c>
      <c r="H28" s="89" t="s">
        <v>51</v>
      </c>
      <c r="I28" s="68" t="str">
        <f t="shared" si="0"/>
        <v>Ø</v>
      </c>
      <c r="J28" s="116" t="str">
        <f>IF(AND(NOT(OR(H28="",H28="Ø")),NOT(OR(H29="",H29="Ø"))),"Needs to be Split","")</f>
        <v/>
      </c>
      <c r="K28" s="87" t="s">
        <v>2</v>
      </c>
      <c r="L28" s="116" t="str">
        <f>IF(AND(NOT(OR(H28="Ø",H28="")),J28="Split"),"In Progress",IF(AND(NOT(OR(H28="Ø",H28="")),J28="Needs to be Split"),"Waiting",IF(AND(K28="Review",K29="Review"),"Review",IF(OR(AND(K28="Review",K29="Incomplete"),AND(K28="Incomplete",K29="Review")),"Review",IF(OR(AND(K28="Untraceable",K29="Review"),AND(K28="Review",K29="Untraceable")),"Review",IF(OR(AND(K28="Review",K29="Completed"),AND(K28="Completed",K29="Review")),"Review",IF(OR(AND(K28="Other",K29="Review"),AND(K28="Review",K29="Other")),"Review",IF(OR(AND(K28="Other",K29="Incomplete"),AND(K28="Incomplete",K29="Other")),"Review",IF(OR(AND(K28="Other",K29="Untraceable"),AND(K28="Untraceable",K29="Other")),"Review",IF(OR(AND(K28="Other",K29="Completed"),AND(K28="Completed",K29="Other")),"Review",IF(AND(K28="Waiting",K29="Waiting"),"Waiting",IF(OR(AND(K28="Review",K29="Waiting"),AND(K28="Waiting",K29="Review")),"Waiting",IF(OR(AND(K28="Other",K29="Waiting"),AND(K28="Waiting",K29="Other")),"Waiting",IF(OR(AND(K28="Incomplete",K29="Waiting"),AND(K28="Waiting",K29="Incomplete")),"Waiting",IF(OR(AND(K28="Completed",K29="Waiting"),AND(K28="Waiting",K29="Completed")),"Waiting",IF(OR(K28="In Progress",K29="In Progress"),"In Progress",IF(OR(AND(K28="Completed",K29="Untraceable"),AND(K28="Untraceable",K29="Completed")),"Review",IF(OR(AND(K28="Completed",K29="Incomplete"),AND(K28="Incomplete",K29="Completed")),"Review",IF(OR(AND(K28="Incomplete",K29="Untraceable"),AND(K28="Untraceable",K29="Incomplete")),"Untraceable",IF(AND(NOT(OR(H28="Ø",H28="")),NOT(OR(H29="Ø",H29="")),J28=""),"In Progress",IF(AND(K28="Untraceable",K29="Untraceable"),"Untraceable",IF(AND(NOT(OR(H28="Ø",H28="")),NOT(OR(H29="Ø",H29="")),NOT(OR(J28="Ø",J28="",J28="Split",J28="Needs to be Split"))),"Completed",IF(AND(K28="Incomplete",K29="Incomplete"),"Incomplete",IF(AND(K28="Other",K29="Other"),"Review",IF(AND(K28="Untraceable",K29=""),"Untraceable","")))))))))))))))))))))))))</f>
        <v>Incomplete</v>
      </c>
      <c r="M28" s="116" t="str">
        <f>IF(OR(L28="Untraceable",L28="Incomplete"),"Ignore",IF(L28="Completed","Waiting",IF(OR(L28="Waiting",L28="In Progress",L28="Review",L28="Other"),"HOLD","")))</f>
        <v>Ignore</v>
      </c>
      <c r="N28" s="4"/>
      <c r="O28" s="121" t="str">
        <f>IF(OR(L28="Untraceable",L28="Incomplete"),"No",IF(L28="Completed","In Progress",""))</f>
        <v>No</v>
      </c>
      <c r="P28" s="116"/>
    </row>
    <row r="29" spans="1:16" x14ac:dyDescent="0.25">
      <c r="A29" s="116"/>
      <c r="B29" s="116"/>
      <c r="C29" s="116"/>
      <c r="D29" s="87" t="s">
        <v>161</v>
      </c>
      <c r="E29" s="87"/>
      <c r="F29" s="7" t="str">
        <f>IF(AND(D29="Amina",OR(E29="Manual",E29="Assisted Manual")),A28&amp;"_AZ",IF(AND(D29="Amina",OR(E29="De-Novo Merge",E29="Assisted Merge")),A28&amp;"_SA_AZ",IF(AND(D29="Mashtura",OR(E29="Manual",E29="Assisted Manual")),A28&amp;"_MH",IF(AND(D29="Mashtura",OR(E29="De-Novo Merge",E29="Assisted Merge")),A28&amp;"_SA_MH",IF(AND(D29="Perry",OR(E29="Manual",E29="Assisted Manual")),A28&amp;"_PB",IF(AND(D29="Perry",OR(E29="De-Novo Merge",E29="Assisted Merge")),A28&amp;"_SA_PB",IF(AND(D29="Gina",OR(E29="Manual",E29="Assisted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Merge")),A28&amp;"_SA_MW",IF(AND(D29="Reem",OR(E29="Manual",E29="Assisted Manual")),A28&amp;"_RA",IF(AND(D29="Reem",OR(E29="De-Novo Merge",E29="Assisted Merge")),A28&amp;"_SA_RA",""))))))))))))))))))</f>
        <v/>
      </c>
      <c r="G29" s="89"/>
      <c r="H29" s="89"/>
      <c r="I29" s="68" t="str">
        <f t="shared" si="0"/>
        <v/>
      </c>
      <c r="J29" s="116"/>
      <c r="K29" s="87" t="s">
        <v>2</v>
      </c>
      <c r="L29" s="116"/>
      <c r="M29" s="116"/>
      <c r="N29" s="4"/>
      <c r="O29" s="121"/>
      <c r="P29" s="116"/>
    </row>
    <row r="30" spans="1:16" x14ac:dyDescent="0.25">
      <c r="A30" s="122" t="s">
        <v>3179</v>
      </c>
      <c r="B30" s="117" t="s">
        <v>3180</v>
      </c>
      <c r="C30" s="116" t="s">
        <v>1052</v>
      </c>
      <c r="D30" s="87" t="s">
        <v>23</v>
      </c>
      <c r="E30" s="87" t="s">
        <v>24</v>
      </c>
      <c r="F30" s="7" t="str">
        <f>IF(AND(D30="Amina",OR(E30="Manual",E30="Assisted Manual")),A30&amp;"_AZ",IF(AND(D30="Amina",OR(E30="De-Novo Merge",E30="Assisted Merge")),A30&amp;"_SA_AZ",IF(AND(D30="Mashtura",OR(E30="Manual",E30="Assisted Manual")),A30&amp;"_MH",IF(AND(D30="Mashtura",OR(E30="De-Novo Merge",E30="Assisted Merge")),A30&amp;"_SA_MH",IF(AND(D30="Perry",OR(E30="Manual",E30="Assisted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Merge")),A30&amp;"_SA_MW",IF(AND(D30="Reem",OR(E30="Manual",E30="Assisted Manual")),A30&amp;"_RA",IF(AND(D30="Reem",OR(E30="De-Novo Merge",E30="Assisted Merge")),A30&amp;"_SA_RA",""))))))))))))))))))</f>
        <v>2017-10-31_G-035_CA</v>
      </c>
      <c r="G30" s="89">
        <v>42746</v>
      </c>
      <c r="H30" s="89" t="s">
        <v>51</v>
      </c>
      <c r="I30" s="68" t="str">
        <f t="shared" si="0"/>
        <v>Ø</v>
      </c>
      <c r="J30" s="116" t="str">
        <f>IF(AND(NOT(OR(H30="",H30="Ø")),NOT(OR(H31="",H31="Ø"))),"Needs to be Split","")</f>
        <v/>
      </c>
      <c r="K30" s="87" t="s">
        <v>1</v>
      </c>
      <c r="L30" s="116" t="str">
        <f>IF(AND(NOT(OR(H30="Ø",H30="")),J30="Split"),"In Progress",IF(AND(NOT(OR(H30="Ø",H30="")),J30="Needs to be Split"),"Waiting",IF(AND(K30="Review",K31="Review"),"Review",IF(OR(AND(K30="Review",K31="Incomplete"),AND(K30="Incomplete",K31="Review")),"Review",IF(OR(AND(K30="Untraceable",K31="Review"),AND(K30="Review",K31="Untraceable")),"Review",IF(OR(AND(K30="Review",K31="Completed"),AND(K30="Completed",K31="Review")),"Review",IF(OR(AND(K30="Other",K31="Review"),AND(K30="Review",K31="Other")),"Review",IF(OR(AND(K30="Other",K31="Incomplete"),AND(K30="Incomplete",K31="Other")),"Review",IF(OR(AND(K30="Other",K31="Untraceable"),AND(K30="Untraceable",K31="Other")),"Review",IF(OR(AND(K30="Other",K31="Completed"),AND(K30="Completed",K31="Other")),"Review",IF(AND(K30="Waiting",K31="Waiting"),"Waiting",IF(OR(AND(K30="Review",K31="Waiting"),AND(K30="Waiting",K31="Review")),"Waiting",IF(OR(AND(K30="Other",K31="Waiting"),AND(K30="Waiting",K31="Other")),"Waiting",IF(OR(AND(K30="Incomplete",K31="Waiting"),AND(K30="Waiting",K31="Incomplete")),"Waiting",IF(OR(AND(K30="Completed",K31="Waiting"),AND(K30="Waiting",K31="Completed")),"Waiting",IF(OR(K30="In Progress",K31="In Progress"),"In Progress",IF(OR(AND(K30="Completed",K31="Untraceable"),AND(K30="Untraceable",K31="Completed")),"Review",IF(OR(AND(K30="Completed",K31="Incomplete"),AND(K30="Incomplete",K31="Completed")),"Review",IF(OR(AND(K30="Incomplete",K31="Untraceable"),AND(K30="Untraceable",K31="Incomplete")),"Untraceable",IF(AND(NOT(OR(H30="Ø",H30="")),NOT(OR(H31="Ø",H31="")),J30=""),"In Progress",IF(AND(K30="Untraceable",K31="Untraceable"),"Untraceable",IF(AND(NOT(OR(H30="Ø",H30="")),NOT(OR(H31="Ø",H31="")),NOT(OR(J30="Ø",J30="",J30="Split",J30="Needs to be Split"))),"Completed",IF(AND(K30="Incomplete",K31="Incomplete"),"Incomplete",IF(AND(K30="Other",K31="Other"),"Review",IF(AND(K30="Untraceable",K31=""),"Untraceable","")))))))))))))))))))))))))</f>
        <v>Untraceable</v>
      </c>
      <c r="M30" s="116" t="str">
        <f>IF(OR(L30="Untraceable",L30="Incomplete"),"Ignore",IF(L30="Completed","Waiting",IF(OR(L30="Waiting",L30="In Progress",L30="Review",L30="Other"),"HOLD","")))</f>
        <v>Ignore</v>
      </c>
      <c r="N30" s="4"/>
      <c r="O30" s="121" t="str">
        <f>IF(OR(L30="Untraceable",L30="Incomplete"),"No",IF(L30="Completed","In Progress",""))</f>
        <v>No</v>
      </c>
      <c r="P30" s="116"/>
    </row>
    <row r="31" spans="1:16" x14ac:dyDescent="0.25">
      <c r="A31" s="116"/>
      <c r="B31" s="116"/>
      <c r="C31" s="116"/>
      <c r="D31" s="87" t="str">
        <f>IF(AND(NOT(A30=""),NOT(K30="Untraceable")),"???","")</f>
        <v/>
      </c>
      <c r="E31" s="87"/>
      <c r="F31" s="7" t="str">
        <f>IF(AND(D31="Amina",OR(E31="Manual",E31="Assisted Manual")),A30&amp;"_AZ",IF(AND(D31="Amina",OR(E31="De-Novo Merge",E31="Assisted Merge")),A30&amp;"_SA_AZ",IF(AND(D31="Mashtura",OR(E31="Manual",E31="Assisted Manual")),A30&amp;"_MH",IF(AND(D31="Mashtura",OR(E31="De-Novo Merge",E31="Assisted Merge")),A30&amp;"_SA_MH",IF(AND(D31="Perry",OR(E31="Manual",E31="Assisted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Merge")),A30&amp;"_SA_MW",IF(AND(D31="Reem",OR(E31="Manual",E31="Assisted Manual")),A30&amp;"_RA",IF(AND(D31="Reem",OR(E31="De-Novo Merge",E31="Assisted Merge")),A30&amp;"_SA_RA",""))))))))))))))))))</f>
        <v/>
      </c>
      <c r="G31" s="89"/>
      <c r="H31" s="89"/>
      <c r="I31" s="68" t="str">
        <f t="shared" si="0"/>
        <v/>
      </c>
      <c r="J31" s="116"/>
      <c r="K31" s="87" t="str">
        <f>IF(AND(NOT(OR(G31="",G31="Ø")),H31=""),"In Progress",IF(AND(NOT(OR(H31="Ø",H31="")),NOT(OR(G31="Ø",G31=""))),"Completed",IF(AND(NOT(A30=""),NOT(OR(D31="",D31="???")),G31=""),"Waiting",IF(D31="???","Waiting",""))))</f>
        <v/>
      </c>
      <c r="L31" s="116"/>
      <c r="M31" s="116"/>
      <c r="N31" s="4"/>
      <c r="O31" s="121"/>
      <c r="P31" s="116"/>
    </row>
    <row r="32" spans="1:16" x14ac:dyDescent="0.25">
      <c r="A32" s="122" t="s">
        <v>3181</v>
      </c>
      <c r="B32" s="117" t="s">
        <v>3182</v>
      </c>
      <c r="C32" s="116" t="s">
        <v>1052</v>
      </c>
      <c r="D32" s="87" t="s">
        <v>23</v>
      </c>
      <c r="E32" s="87" t="s">
        <v>24</v>
      </c>
      <c r="F32" s="7" t="str">
        <f>IF(AND(D32="Amina",OR(E32="Manual",E32="Assisted Manual")),A32&amp;"_AZ",IF(AND(D32="Amina",OR(E32="De-Novo Merge",E32="Assisted Merge")),A32&amp;"_SA_AZ",IF(AND(D32="Mashtura",OR(E32="Manual",E32="Assisted Manual")),A32&amp;"_MH",IF(AND(D32="Mashtura",OR(E32="De-Novo Merge",E32="Assisted Merge")),A32&amp;"_SA_MH",IF(AND(D32="Perry",OR(E32="Manual",E32="Assisted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Merge")),A32&amp;"_SA_MW",IF(AND(D32="Reem",OR(E32="Manual",E32="Assisted Manual")),A32&amp;"_RA",IF(AND(D32="Reem",OR(E32="De-Novo Merge",E32="Assisted Merge")),A32&amp;"_SA_RA",""))))))))))))))))))</f>
        <v>2017-10-31_G-036_CA</v>
      </c>
      <c r="G32" s="89">
        <v>42746</v>
      </c>
      <c r="H32" s="89"/>
      <c r="I32" s="68" t="str">
        <f t="shared" si="0"/>
        <v/>
      </c>
      <c r="J32" s="116" t="str">
        <f>IF(AND(NOT(OR(H32="",H32="Ø")),NOT(OR(H33="",H33="Ø"))),"Needs to be Split","")</f>
        <v/>
      </c>
      <c r="K32" s="87" t="s">
        <v>4</v>
      </c>
      <c r="L32" s="116" t="s">
        <v>2</v>
      </c>
      <c r="M32" s="116" t="str">
        <f>IF(OR(L32="Untraceable",L32="Incomplete"),"Ignore",IF(L32="Completed","Waiting",IF(OR(L32="Waiting",L32="In Progress",L32="Review",L32="Other"),"HOLD","")))</f>
        <v>Ignore</v>
      </c>
      <c r="N32" s="4"/>
      <c r="O32" s="121" t="str">
        <f>IF(OR(L32="Untraceable",L32="Incomplete"),"No",IF(L32="Completed","In Progress",""))</f>
        <v>No</v>
      </c>
      <c r="P32" s="116"/>
    </row>
    <row r="33" spans="1:16" x14ac:dyDescent="0.25">
      <c r="A33" s="116"/>
      <c r="B33" s="116"/>
      <c r="C33" s="116"/>
      <c r="D33" s="87" t="s">
        <v>161</v>
      </c>
      <c r="E33" s="87"/>
      <c r="F33" s="7" t="str">
        <f>IF(AND(D33="Amina",OR(E33="Manual",E33="Assisted Manual")),A32&amp;"_AZ",IF(AND(D33="Amina",OR(E33="De-Novo Merge",E33="Assisted Merge")),A32&amp;"_SA_AZ",IF(AND(D33="Mashtura",OR(E33="Manual",E33="Assisted Manual")),A32&amp;"_MH",IF(AND(D33="Mashtura",OR(E33="De-Novo Merge",E33="Assisted Merge")),A32&amp;"_SA_MH",IF(AND(D33="Perry",OR(E33="Manual",E33="Assisted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Merge")),A32&amp;"_SA_MW",IF(AND(D33="Reem",OR(E33="Manual",E33="Assisted Manual")),A32&amp;"_RA",IF(AND(D33="Reem",OR(E33="De-Novo Merge",E33="Assisted Merge")),A32&amp;"_SA_RA",""))))))))))))))))))</f>
        <v/>
      </c>
      <c r="G33" s="89"/>
      <c r="H33" s="89"/>
      <c r="I33" s="68" t="str">
        <f t="shared" si="0"/>
        <v/>
      </c>
      <c r="J33" s="116"/>
      <c r="K33" s="87" t="s">
        <v>2</v>
      </c>
      <c r="L33" s="116"/>
      <c r="M33" s="116"/>
      <c r="N33" s="4"/>
      <c r="O33" s="121"/>
      <c r="P33" s="116"/>
    </row>
    <row r="34" spans="1:16" x14ac:dyDescent="0.25">
      <c r="A34" s="122" t="s">
        <v>3183</v>
      </c>
      <c r="B34" s="117" t="s">
        <v>3184</v>
      </c>
      <c r="C34" s="116" t="s">
        <v>1052</v>
      </c>
      <c r="D34" s="87" t="s">
        <v>23</v>
      </c>
      <c r="E34" s="87" t="s">
        <v>24</v>
      </c>
      <c r="F34" s="7" t="str">
        <f>IF(AND(D34="Amina",OR(E34="Manual",E34="Assisted Manual")),A34&amp;"_AZ",IF(AND(D34="Amina",OR(E34="De-Novo Merge",E34="Assisted Merge")),A34&amp;"_SA_AZ",IF(AND(D34="Mashtura",OR(E34="Manual",E34="Assisted Manual")),A34&amp;"_MH",IF(AND(D34="Mashtura",OR(E34="De-Novo Merge",E34="Assisted Merge")),A34&amp;"_SA_MH",IF(AND(D34="Perry",OR(E34="Manual",E34="Assisted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Merge")),A34&amp;"_SA_MW",IF(AND(D34="Reem",OR(E34="Manual",E34="Assisted Manual")),A34&amp;"_RA",IF(AND(D34="Reem",OR(E34="De-Novo Merge",E34="Assisted Merge")),A34&amp;"_SA_RA",""))))))))))))))))))</f>
        <v>2017-10-31_G-037_CA</v>
      </c>
      <c r="G34" s="89">
        <v>42747</v>
      </c>
      <c r="H34" s="89"/>
      <c r="I34" s="68" t="str">
        <f t="shared" si="0"/>
        <v/>
      </c>
      <c r="J34" s="116" t="str">
        <f>IF(AND(NOT(OR(H34="",H34="Ø")),NOT(OR(H35="",H35="Ø"))),"Needs to be Split","")</f>
        <v/>
      </c>
      <c r="K34" s="87" t="s">
        <v>4</v>
      </c>
      <c r="L34" s="116" t="s">
        <v>2</v>
      </c>
      <c r="M34" s="116" t="str">
        <f>IF(OR(L34="Untraceable",L34="Incomplete"),"Ignore",IF(L34="Completed","Waiting",IF(OR(L34="Waiting",L34="In Progress",L34="Review",L34="Other"),"HOLD","")))</f>
        <v>Ignore</v>
      </c>
      <c r="N34" s="4"/>
      <c r="O34" s="121" t="str">
        <f>IF(OR(L34="Untraceable",L34="Incomplete"),"No",IF(L34="Completed","In Progress",""))</f>
        <v>No</v>
      </c>
      <c r="P34" s="116"/>
    </row>
    <row r="35" spans="1:16" x14ac:dyDescent="0.25">
      <c r="A35" s="116"/>
      <c r="B35" s="116"/>
      <c r="C35" s="116"/>
      <c r="D35" s="87" t="s">
        <v>161</v>
      </c>
      <c r="E35" s="87" t="s">
        <v>24</v>
      </c>
      <c r="F35" s="7" t="str">
        <f>IF(AND(D35="Amina",OR(E35="Manual",E35="Assisted Manual")),A34&amp;"_AZ",IF(AND(D35="Amina",OR(E35="De-Novo Merge",E35="Assisted Merge")),A34&amp;"_SA_AZ",IF(AND(D35="Mashtura",OR(E35="Manual",E35="Assisted Manual")),A34&amp;"_MH",IF(AND(D35="Mashtura",OR(E35="De-Novo Merge",E35="Assisted Merge")),A34&amp;"_SA_MH",IF(AND(D35="Perry",OR(E35="Manual",E35="Assisted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Merge")),A34&amp;"_SA_MW",IF(AND(D35="Reem",OR(E35="Manual",E35="Assisted Manual")),A34&amp;"_RA",IF(AND(D35="Reem",OR(E35="De-Novo Merge",E35="Assisted Merge")),A34&amp;"_SA_RA",""))))))))))))))))))</f>
        <v>2017-10-31_G-037_BD</v>
      </c>
      <c r="G35" s="89">
        <v>43112</v>
      </c>
      <c r="H35" s="89"/>
      <c r="I35" s="68">
        <v>2.5</v>
      </c>
      <c r="J35" s="116"/>
      <c r="K35" s="87" t="s">
        <v>0</v>
      </c>
      <c r="L35" s="116"/>
      <c r="M35" s="116"/>
      <c r="N35" s="4"/>
      <c r="O35" s="121"/>
      <c r="P35" s="116"/>
    </row>
    <row r="36" spans="1:16" x14ac:dyDescent="0.25">
      <c r="A36" s="122" t="s">
        <v>3185</v>
      </c>
      <c r="B36" s="117" t="s">
        <v>3186</v>
      </c>
      <c r="C36" s="116" t="s">
        <v>3157</v>
      </c>
      <c r="D36" s="87" t="s">
        <v>161</v>
      </c>
      <c r="E36" s="87" t="s">
        <v>24</v>
      </c>
      <c r="F36" s="7" t="str">
        <f>IF(AND(D36="Amina",OR(E36="Manual",E36="Assisted Manual")),A36&amp;"_AZ",IF(AND(D36="Amina",OR(E36="De-Novo Merge",E36="Assisted Merge")),A36&amp;"_SA_AZ",IF(AND(D36="Mashtura",OR(E36="Manual",E36="Assisted Manual")),A36&amp;"_MH",IF(AND(D36="Mashtura",OR(E36="De-Novo Merge",E36="Assisted Merge")),A36&amp;"_SA_MH",IF(AND(D36="Perry",OR(E36="Manual",E36="Assisted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Merge")),A36&amp;"_SA_MW",IF(AND(D36="Reem",OR(E36="Manual",E36="Assisted Manual")),A36&amp;"_RA",IF(AND(D36="Reem",OR(E36="De-Novo Merge",E36="Assisted Merge")),A36&amp;"_SA_RA",""))))))))))))))))))</f>
        <v>2017-10-31_G-038_BD</v>
      </c>
      <c r="G36" s="89">
        <v>43112</v>
      </c>
      <c r="H36" s="89">
        <v>43112</v>
      </c>
      <c r="I36" s="68">
        <v>2</v>
      </c>
      <c r="J36" s="118">
        <v>42757</v>
      </c>
      <c r="K36" s="87" t="str">
        <f>IF(AND(NOT(OR(G36="",G36="Ø")),H36=""),"In Progress",IF(AND(NOT(OR(H36="Ø",H36="")),NOT(OR(G36="Ø",G36=""))),"Completed",IF(AND(NOT(A36=""),NOT(OR(D36="",D36="???")),G36=""),"Waiting",IF(D36="???","Waiting",""))))</f>
        <v>Completed</v>
      </c>
      <c r="L36" s="116" t="s">
        <v>0</v>
      </c>
      <c r="M36" s="116" t="s">
        <v>0</v>
      </c>
      <c r="N36" s="4"/>
      <c r="O36" s="121" t="s">
        <v>25</v>
      </c>
      <c r="P36" s="116" t="s">
        <v>3187</v>
      </c>
    </row>
    <row r="37" spans="1:16" x14ac:dyDescent="0.25">
      <c r="A37" s="116"/>
      <c r="B37" s="116"/>
      <c r="C37" s="116"/>
      <c r="D37" s="87" t="s">
        <v>23</v>
      </c>
      <c r="E37" s="87" t="s">
        <v>1512</v>
      </c>
      <c r="F37" s="7" t="str">
        <f>IF(AND(D37="Amina",OR(E37="Manual",E37="Assisted Manual")),A36&amp;"_AZ",IF(AND(D37="Amina",OR(E37="De-Novo Merge",E37="Assisted Merge")),A36&amp;"_SA_AZ",IF(AND(D37="Mashtura",OR(E37="Manual",E37="Assisted Manual")),A36&amp;"_MH",IF(AND(D37="Mashtura",OR(E37="De-Novo Merge",E37="Assisted Merge")),A36&amp;"_SA_MH",IF(AND(D37="Perry",OR(E37="Manual",E37="Assisted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Merge")),A36&amp;"_SA_MW",IF(AND(D37="Reem",OR(E37="Manual",E37="Assisted Manual")),A36&amp;"_RA",IF(AND(D37="Reem",OR(E37="De-Novo Merge",E37="Assisted Merge")),A36&amp;"_SA_RA",""))))))))))))))))))</f>
        <v>2017-10-31_G-038_CA</v>
      </c>
      <c r="G37" s="89">
        <v>42753</v>
      </c>
      <c r="H37" s="89">
        <v>42753</v>
      </c>
      <c r="I37" s="68">
        <v>1</v>
      </c>
      <c r="J37" s="116"/>
      <c r="K37" s="87" t="str">
        <f>IF(AND(NOT(OR(G37="",G37="Ø")),H37=""),"In Progress",IF(AND(NOT(OR(H37="Ø",H37="")),NOT(OR(G37="Ø",G37=""))),"Completed",IF(AND(NOT(A36=""),NOT(OR(D37="",D37="???")),G37=""),"Waiting",IF(D37="???","Waiting",""))))</f>
        <v>Completed</v>
      </c>
      <c r="L37" s="116"/>
      <c r="M37" s="116"/>
      <c r="N37" s="4"/>
      <c r="O37" s="121"/>
      <c r="P37" s="116"/>
    </row>
    <row r="38" spans="1:16" x14ac:dyDescent="0.25">
      <c r="A38" s="122"/>
      <c r="B38" s="117"/>
      <c r="C38" s="116"/>
      <c r="D38" s="87" t="str">
        <f>IF(NOT(A38=""),"???","")</f>
        <v/>
      </c>
      <c r="E38" s="87"/>
      <c r="F38" s="7" t="str">
        <f>IF(AND(D38="Amina",OR(E38="Manual",E38="Assisted Manual")),A38&amp;"_AZ",IF(AND(D38="Amina",OR(E38="De-Novo Merge",E38="Assisted Merge")),A38&amp;"_SA_AZ",IF(AND(D38="Mashtura",OR(E38="Manual",E38="Assisted Manual")),A38&amp;"_MH",IF(AND(D38="Mashtura",OR(E38="De-Novo Merge",E38="Assisted Merge")),A38&amp;"_SA_MH",IF(AND(D38="Perry",OR(E38="Manual",E38="Assisted Manual")),A38&amp;"_PB",IF(AND(D38="Perry",OR(E38="De-Novo Merge",E38="Assisted Merge")),A38&amp;"_SA_PB",IF(AND(D38="Gina",OR(E38="Manual",E38="Assisted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Merge")),A38&amp;"_SA_MW",IF(AND(D38="Reem",OR(E38="Manual",E38="Assisted Manual")),A38&amp;"_RA",IF(AND(D38="Reem",OR(E38="De-Novo Merge",E38="Assisted Merge")),A38&amp;"_SA_RA",""))))))))))))))))))</f>
        <v/>
      </c>
      <c r="G38" s="89"/>
      <c r="H38" s="89"/>
      <c r="I38" s="68" t="str">
        <f t="shared" ref="I38:I69" si="1">IF(H38="Ø","Ø",IF(NOT(OR(H38="Ø",H38="")),"Enter Tracing Time",""))</f>
        <v/>
      </c>
      <c r="J38" s="116" t="str">
        <f>IF(AND(NOT(OR(H38="",H38="Ø")),NOT(OR(H39="",H39="Ø"))),"Needs to be Split","")</f>
        <v/>
      </c>
      <c r="K38" s="87" t="str">
        <f>IF(AND(NOT(OR(G38="",G38="Ø")),H38=""),"In Progress",IF(AND(NOT(OR(H38="Ø",H38="")),NOT(OR(G38="Ø",G38=""))),"Completed",IF(AND(NOT(A38=""),NOT(OR(D38="",D38="???")),G38=""),"Waiting",IF(D38="???","Waiting",""))))</f>
        <v/>
      </c>
      <c r="L38" s="116" t="str">
        <f>IF(AND(NOT(OR(H38="Ø",H38="")),J38="Split"),"In Progress",IF(AND(NOT(OR(H38="Ø",H38="")),J38="Needs to be Split"),"Waiting",IF(AND(K38="Review",K39="Review"),"Review",IF(OR(AND(K38="Review",K39="Incomplete"),AND(K38="Incomplete",K39="Review")),"Review",IF(OR(AND(K38="Untraceable",K39="Review"),AND(K38="Review",K39="Untraceable")),"Review",IF(OR(AND(K38="Review",K39="Completed"),AND(K38="Completed",K39="Review")),"Review",IF(OR(AND(K38="Other",K39="Review"),AND(K38="Review",K39="Other")),"Review",IF(OR(AND(K38="Other",K39="Incomplete"),AND(K38="Incomplete",K39="Other")),"Review",IF(OR(AND(K38="Other",K39="Untraceable"),AND(K38="Untraceable",K39="Other")),"Review",IF(OR(AND(K38="Other",K39="Completed"),AND(K38="Completed",K39="Other")),"Review",IF(AND(K38="Waiting",K39="Waiting"),"Waiting",IF(OR(AND(K38="Review",K39="Waiting"),AND(K38="Waiting",K39="Review")),"Waiting",IF(OR(AND(K38="Other",K39="Waiting"),AND(K38="Waiting",K39="Other")),"Waiting",IF(OR(AND(K38="Incomplete",K39="Waiting"),AND(K38="Waiting",K39="Incomplete")),"Waiting",IF(OR(AND(K38="Completed",K39="Waiting"),AND(K38="Waiting",K39="Completed")),"Waiting",IF(OR(K38="In Progress",K39="In Progress"),"In Progress",IF(OR(AND(K38="Completed",K39="Untraceable"),AND(K38="Untraceable",K39="Completed")),"Review",IF(OR(AND(K38="Completed",K39="Incomplete"),AND(K38="Incomplete",K39="Completed")),"Review",IF(OR(AND(K38="Incomplete",K39="Untraceable"),AND(K38="Untraceable",K39="Incomplete")),"Untraceable",IF(AND(NOT(OR(H38="Ø",H38="")),NOT(OR(H39="Ø",H39="")),J38=""),"In Progress",IF(AND(K38="Untraceable",K39="Untraceable"),"Untraceable",IF(AND(NOT(OR(H38="Ø",H38="")),NOT(OR(H39="Ø",H39="")),NOT(OR(J38="Ø",J38="",J38="Split",J38="Needs to be Split"))),"Completed",IF(AND(K38="Incomplete",K39="Incomplete"),"Incomplete",IF(AND(K38="Other",K39="Other"),"Review",IF(AND(K38="Untraceable",K39=""),"Untraceable","")))))))))))))))))))))))))</f>
        <v/>
      </c>
      <c r="M38" s="116" t="str">
        <f>IF(OR(L38="Untraceable",L38="Incomplete"),"Ignore",IF(L38="Completed","Waiting",IF(OR(L38="Waiting",L38="In Progress",L38="Review",L38="Other"),"HOLD","")))</f>
        <v/>
      </c>
      <c r="N38" s="4"/>
      <c r="O38" s="121" t="str">
        <f>IF(OR(L38="Untraceable",L38="Incomplete"),"No",IF(L38="Completed","In Progress",""))</f>
        <v/>
      </c>
      <c r="P38" s="116"/>
    </row>
    <row r="39" spans="1:16" x14ac:dyDescent="0.25">
      <c r="A39" s="116"/>
      <c r="B39" s="116"/>
      <c r="C39" s="116"/>
      <c r="D39" s="87" t="str">
        <f>IF(AND(NOT(A38=""),NOT(K38="Untraceable")),"???","")</f>
        <v/>
      </c>
      <c r="E39" s="87"/>
      <c r="F39" s="7" t="str">
        <f>IF(AND(D39="Amina",OR(E39="Manual",E39="Assisted Manual")),A38&amp;"_AZ",IF(AND(D39="Amina",OR(E39="De-Novo Merge",E39="Assisted Merge")),A38&amp;"_SA_AZ",IF(AND(D39="Mashtura",OR(E39="Manual",E39="Assisted Manual")),A38&amp;"_MH",IF(AND(D39="Mashtura",OR(E39="De-Novo Merge",E39="Assisted Merge")),A38&amp;"_SA_MH",IF(AND(D39="Perry",OR(E39="Manual",E39="Assisted Manual")),A38&amp;"_PB",IF(AND(D39="Perry",OR(E39="De-Novo Merge",E39="Assisted Merge")),A38&amp;"_SA_PB",IF(AND(D39="Gina",OR(E39="Manual",E39="Assisted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Merge")),A38&amp;"_SA_MW",IF(AND(D39="Reem",OR(E39="Manual",E39="Assisted Manual")),A38&amp;"_RA",IF(AND(D39="Reem",OR(E39="De-Novo Merge",E39="Assisted Merge")),A38&amp;"_SA_RA",""))))))))))))))))))</f>
        <v/>
      </c>
      <c r="G39" s="89"/>
      <c r="H39" s="89"/>
      <c r="I39" s="68" t="str">
        <f t="shared" si="1"/>
        <v/>
      </c>
      <c r="J39" s="116"/>
      <c r="K39" s="87" t="str">
        <f>IF(AND(NOT(OR(G39="",G39="Ø")),H39=""),"In Progress",IF(AND(NOT(OR(H39="Ø",H39="")),NOT(OR(G39="Ø",G39=""))),"Completed",IF(AND(NOT(A38=""),NOT(OR(D39="",D39="???")),G39=""),"Waiting",IF(D39="???","Waiting",""))))</f>
        <v/>
      </c>
      <c r="L39" s="116"/>
      <c r="M39" s="116"/>
      <c r="N39" s="4"/>
      <c r="O39" s="121"/>
      <c r="P39" s="116"/>
    </row>
    <row r="40" spans="1:16" x14ac:dyDescent="0.25">
      <c r="A40" s="122"/>
      <c r="B40" s="117"/>
      <c r="C40" s="116"/>
      <c r="D40" s="87" t="str">
        <f>IF(NOT(A40=""),"???","")</f>
        <v/>
      </c>
      <c r="E40" s="87"/>
      <c r="F40" s="7" t="str">
        <f>IF(AND(D40="Amina",OR(E40="Manual",E40="Assisted Manual")),A40&amp;"_AZ",IF(AND(D40="Amina",OR(E40="De-Novo Merge",E40="Assisted Merge")),A40&amp;"_SA_AZ",IF(AND(D40="Mashtura",OR(E40="Manual",E40="Assisted Manual")),A40&amp;"_MH",IF(AND(D40="Mashtura",OR(E40="De-Novo Merge",E40="Assisted Merge")),A40&amp;"_SA_MH",IF(AND(D40="Perry",OR(E40="Manual",E40="Assisted Manual")),A40&amp;"_PB",IF(AND(D40="Perry",OR(E40="De-Novo Merge",E40="Assisted Merge")),A40&amp;"_SA_PB",IF(AND(D40="Gina",OR(E40="Manual",E40="Assisted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Merge")),A40&amp;"_SA_MW",IF(AND(D40="Reem",OR(E40="Manual",E40="Assisted Manual")),A40&amp;"_RA",IF(AND(D40="Reem",OR(E40="De-Novo Merge",E40="Assisted Merge")),A40&amp;"_SA_RA",""))))))))))))))))))</f>
        <v/>
      </c>
      <c r="G40" s="89"/>
      <c r="H40" s="89"/>
      <c r="I40" s="68" t="str">
        <f t="shared" si="1"/>
        <v/>
      </c>
      <c r="J40" s="116" t="str">
        <f>IF(AND(NOT(OR(H40="",H40="Ø")),NOT(OR(H41="",H41="Ø"))),"Needs to be Split","")</f>
        <v/>
      </c>
      <c r="K40" s="87" t="str">
        <f>IF(AND(NOT(OR(G40="",G40="Ø")),H40=""),"In Progress",IF(AND(NOT(OR(H40="Ø",H40="")),NOT(OR(G40="Ø",G40=""))),"Completed",IF(AND(NOT(A40=""),NOT(OR(D40="",D40="???")),G40=""),"Waiting",IF(D40="???","Waiting",""))))</f>
        <v/>
      </c>
      <c r="L40" s="116" t="str">
        <f>IF(AND(NOT(OR(H40="Ø",H40="")),J40="Split"),"In Progress",IF(AND(NOT(OR(H40="Ø",H40="")),J40="Needs to be Split"),"Waiting",IF(AND(K40="Review",K41="Review"),"Review",IF(OR(AND(K40="Review",K41="Incomplete"),AND(K40="Incomplete",K41="Review")),"Review",IF(OR(AND(K40="Untraceable",K41="Review"),AND(K40="Review",K41="Untraceable")),"Review",IF(OR(AND(K40="Review",K41="Completed"),AND(K40="Completed",K41="Review")),"Review",IF(OR(AND(K40="Other",K41="Review"),AND(K40="Review",K41="Other")),"Review",IF(OR(AND(K40="Other",K41="Incomplete"),AND(K40="Incomplete",K41="Other")),"Review",IF(OR(AND(K40="Other",K41="Untraceable"),AND(K40="Untraceable",K41="Other")),"Review",IF(OR(AND(K40="Other",K41="Completed"),AND(K40="Completed",K41="Other")),"Review",IF(AND(K40="Waiting",K41="Waiting"),"Waiting",IF(OR(AND(K40="Review",K41="Waiting"),AND(K40="Waiting",K41="Review")),"Waiting",IF(OR(AND(K40="Other",K41="Waiting"),AND(K40="Waiting",K41="Other")),"Waiting",IF(OR(AND(K40="Incomplete",K41="Waiting"),AND(K40="Waiting",K41="Incomplete")),"Waiting",IF(OR(AND(K40="Completed",K41="Waiting"),AND(K40="Waiting",K41="Completed")),"Waiting",IF(OR(K40="In Progress",K41="In Progress"),"In Progress",IF(OR(AND(K40="Completed",K41="Untraceable"),AND(K40="Untraceable",K41="Completed")),"Review",IF(OR(AND(K40="Completed",K41="Incomplete"),AND(K40="Incomplete",K41="Completed")),"Review",IF(OR(AND(K40="Incomplete",K41="Untraceable"),AND(K40="Untraceable",K41="Incomplete")),"Untraceable",IF(AND(NOT(OR(H40="Ø",H40="")),NOT(OR(H41="Ø",H41="")),J40=""),"In Progress",IF(AND(K40="Untraceable",K41="Untraceable"),"Untraceable",IF(AND(NOT(OR(H40="Ø",H40="")),NOT(OR(H41="Ø",H41="")),NOT(OR(J40="Ø",J40="",J40="Split",J40="Needs to be Split"))),"Completed",IF(AND(K40="Incomplete",K41="Incomplete"),"Incomplete",IF(AND(K40="Other",K41="Other"),"Review",IF(AND(K40="Untraceable",K41=""),"Untraceable","")))))))))))))))))))))))))</f>
        <v/>
      </c>
      <c r="M40" s="116" t="str">
        <f>IF(OR(L40="Untraceable",L40="Incomplete"),"Ignore",IF(L40="Completed","Waiting",IF(OR(L40="Waiting",L40="In Progress",L40="Review",L40="Other"),"HOLD","")))</f>
        <v/>
      </c>
      <c r="N40" s="4"/>
      <c r="O40" s="121" t="str">
        <f>IF(OR(L40="Untraceable",L40="Incomplete"),"No",IF(L40="Completed","In Progress",""))</f>
        <v/>
      </c>
      <c r="P40" s="116"/>
    </row>
    <row r="41" spans="1:16" x14ac:dyDescent="0.25">
      <c r="A41" s="116"/>
      <c r="B41" s="116"/>
      <c r="C41" s="116"/>
      <c r="D41" s="87" t="str">
        <f>IF(AND(NOT(A40=""),NOT(K40="Untraceable")),"???","")</f>
        <v/>
      </c>
      <c r="E41" s="87"/>
      <c r="F41" s="7" t="str">
        <f>IF(AND(D41="Amina",OR(E41="Manual",E41="Assisted Manual")),A40&amp;"_AZ",IF(AND(D41="Amina",OR(E41="De-Novo Merge",E41="Assisted Merge")),A40&amp;"_SA_AZ",IF(AND(D41="Mashtura",OR(E41="Manual",E41="Assisted Manual")),A40&amp;"_MH",IF(AND(D41="Mashtura",OR(E41="De-Novo Merge",E41="Assisted Merge")),A40&amp;"_SA_MH",IF(AND(D41="Perry",OR(E41="Manual",E41="Assisted Manual")),A40&amp;"_PB",IF(AND(D41="Perry",OR(E41="De-Novo Merge",E41="Assisted Merge")),A40&amp;"_SA_PB",IF(AND(D41="Gina",OR(E41="Manual",E41="Assisted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Merge")),A40&amp;"_SA_MW",IF(AND(D41="Reem",OR(E41="Manual",E41="Assisted Manual")),A40&amp;"_RA",IF(AND(D41="Reem",OR(E41="De-Novo Merge",E41="Assisted Merge")),A40&amp;"_SA_RA",""))))))))))))))))))</f>
        <v/>
      </c>
      <c r="G41" s="89"/>
      <c r="H41" s="89"/>
      <c r="I41" s="68" t="str">
        <f t="shared" si="1"/>
        <v/>
      </c>
      <c r="J41" s="116"/>
      <c r="K41" s="87" t="str">
        <f>IF(AND(NOT(OR(G41="",G41="Ø")),H41=""),"In Progress",IF(AND(NOT(OR(H41="Ø",H41="")),NOT(OR(G41="Ø",G41=""))),"Completed",IF(AND(NOT(A40=""),NOT(OR(D41="",D41="???")),G41=""),"Waiting",IF(D41="???","Waiting",""))))</f>
        <v/>
      </c>
      <c r="L41" s="116"/>
      <c r="M41" s="116"/>
      <c r="N41" s="4"/>
      <c r="O41" s="121"/>
      <c r="P41" s="116"/>
    </row>
    <row r="42" spans="1:16" x14ac:dyDescent="0.25">
      <c r="A42" s="122"/>
      <c r="B42" s="117"/>
      <c r="C42" s="116"/>
      <c r="D42" s="87" t="str">
        <f>IF(NOT(A42=""),"???","")</f>
        <v/>
      </c>
      <c r="E42" s="87"/>
      <c r="F42" s="7" t="str">
        <f>IF(AND(D42="Amina",OR(E42="Manual",E42="Assisted Manual")),A42&amp;"_AZ",IF(AND(D42="Amina",OR(E42="De-Novo Merge",E42="Assisted Merge")),A42&amp;"_SA_AZ",IF(AND(D42="Mashtura",OR(E42="Manual",E42="Assisted Manual")),A42&amp;"_MH",IF(AND(D42="Mashtura",OR(E42="De-Novo Merge",E42="Assisted Merge")),A42&amp;"_SA_MH",IF(AND(D42="Perry",OR(E42="Manual",E42="Assisted Manual")),A42&amp;"_PB",IF(AND(D42="Perry",OR(E42="De-Novo Merge",E42="Assisted Merge")),A42&amp;"_SA_PB",IF(AND(D42="Gina",OR(E42="Manual",E42="Assisted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Merge")),A42&amp;"_SA_MW",IF(AND(D42="Reem",OR(E42="Manual",E42="Assisted Manual")),A42&amp;"_RA",IF(AND(D42="Reem",OR(E42="De-Novo Merge",E42="Assisted Merge")),A42&amp;"_SA_RA",""))))))))))))))))))</f>
        <v/>
      </c>
      <c r="G42" s="89"/>
      <c r="H42" s="89"/>
      <c r="I42" s="68" t="str">
        <f t="shared" si="1"/>
        <v/>
      </c>
      <c r="J42" s="116" t="str">
        <f>IF(AND(NOT(OR(H42="",H42="Ø")),NOT(OR(H43="",H43="Ø"))),"Needs to be Split","")</f>
        <v/>
      </c>
      <c r="K42" s="87" t="str">
        <f>IF(AND(NOT(OR(G42="",G42="Ø")),H42=""),"In Progress",IF(AND(NOT(OR(H42="Ø",H42="")),NOT(OR(G42="Ø",G42=""))),"Completed",IF(AND(NOT(A42=""),NOT(OR(D42="",D42="???")),G42=""),"Waiting",IF(D42="???","Waiting",""))))</f>
        <v/>
      </c>
      <c r="L42" s="116" t="str">
        <f>IF(AND(NOT(OR(H42="Ø",H42="")),J42="Split"),"In Progress",IF(AND(NOT(OR(H42="Ø",H42="")),J42="Needs to be Split"),"Waiting",IF(AND(K42="Review",K43="Review"),"Review",IF(OR(AND(K42="Review",K43="Incomplete"),AND(K42="Incomplete",K43="Review")),"Review",IF(OR(AND(K42="Untraceable",K43="Review"),AND(K42="Review",K43="Untraceable")),"Review",IF(OR(AND(K42="Review",K43="Completed"),AND(K42="Completed",K43="Review")),"Review",IF(OR(AND(K42="Other",K43="Review"),AND(K42="Review",K43="Other")),"Review",IF(OR(AND(K42="Other",K43="Incomplete"),AND(K42="Incomplete",K43="Other")),"Review",IF(OR(AND(K42="Other",K43="Untraceable"),AND(K42="Untraceable",K43="Other")),"Review",IF(OR(AND(K42="Other",K43="Completed"),AND(K42="Completed",K43="Other")),"Review",IF(AND(K42="Waiting",K43="Waiting"),"Waiting",IF(OR(AND(K42="Review",K43="Waiting"),AND(K42="Waiting",K43="Review")),"Waiting",IF(OR(AND(K42="Other",K43="Waiting"),AND(K42="Waiting",K43="Other")),"Waiting",IF(OR(AND(K42="Incomplete",K43="Waiting"),AND(K42="Waiting",K43="Incomplete")),"Waiting",IF(OR(AND(K42="Completed",K43="Waiting"),AND(K42="Waiting",K43="Completed")),"Waiting",IF(OR(K42="In Progress",K43="In Progress"),"In Progress",IF(OR(AND(K42="Completed",K43="Untraceable"),AND(K42="Untraceable",K43="Completed")),"Review",IF(OR(AND(K42="Completed",K43="Incomplete"),AND(K42="Incomplete",K43="Completed")),"Review",IF(OR(AND(K42="Incomplete",K43="Untraceable"),AND(K42="Untraceable",K43="Incomplete")),"Untraceable",IF(AND(NOT(OR(H42="Ø",H42="")),NOT(OR(H43="Ø",H43="")),J42=""),"In Progress",IF(AND(K42="Untraceable",K43="Untraceable"),"Untraceable",IF(AND(NOT(OR(H42="Ø",H42="")),NOT(OR(H43="Ø",H43="")),NOT(OR(J42="Ø",J42="",J42="Split",J42="Needs to be Split"))),"Completed",IF(AND(K42="Incomplete",K43="Incomplete"),"Incomplete",IF(AND(K42="Other",K43="Other"),"Review",IF(AND(K42="Untraceable",K43=""),"Untraceable","")))))))))))))))))))))))))</f>
        <v/>
      </c>
      <c r="M42" s="116" t="str">
        <f>IF(OR(L42="Untraceable",L42="Incomplete"),"Ignore",IF(L42="Completed","Waiting",IF(OR(L42="Waiting",L42="In Progress",L42="Review",L42="Other"),"HOLD","")))</f>
        <v/>
      </c>
      <c r="N42" s="4"/>
      <c r="O42" s="121" t="str">
        <f>IF(OR(L42="Untraceable",L42="Incomplete"),"No",IF(L42="Completed","In Progress",""))</f>
        <v/>
      </c>
      <c r="P42" s="116"/>
    </row>
    <row r="43" spans="1:16" x14ac:dyDescent="0.25">
      <c r="A43" s="116"/>
      <c r="B43" s="116"/>
      <c r="C43" s="116"/>
      <c r="D43" s="87" t="str">
        <f>IF(AND(NOT(A42=""),NOT(K42="Untraceable")),"???","")</f>
        <v/>
      </c>
      <c r="E43" s="87"/>
      <c r="F43" s="7" t="str">
        <f>IF(AND(D43="Amina",OR(E43="Manual",E43="Assisted Manual")),A42&amp;"_AZ",IF(AND(D43="Amina",OR(E43="De-Novo Merge",E43="Assisted Merge")),A42&amp;"_SA_AZ",IF(AND(D43="Mashtura",OR(E43="Manual",E43="Assisted Manual")),A42&amp;"_MH",IF(AND(D43="Mashtura",OR(E43="De-Novo Merge",E43="Assisted Merge")),A42&amp;"_SA_MH",IF(AND(D43="Perry",OR(E43="Manual",E43="Assisted Manual")),A42&amp;"_PB",IF(AND(D43="Perry",OR(E43="De-Novo Merge",E43="Assisted Merge")),A42&amp;"_SA_PB",IF(AND(D43="Gina",OR(E43="Manual",E43="Assisted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Merge")),A42&amp;"_SA_MW",IF(AND(D43="Reem",OR(E43="Manual",E43="Assisted Manual")),A42&amp;"_RA",IF(AND(D43="Reem",OR(E43="De-Novo Merge",E43="Assisted Merge")),A42&amp;"_SA_RA",""))))))))))))))))))</f>
        <v/>
      </c>
      <c r="G43" s="89"/>
      <c r="H43" s="89"/>
      <c r="I43" s="68" t="str">
        <f t="shared" si="1"/>
        <v/>
      </c>
      <c r="J43" s="116"/>
      <c r="K43" s="87" t="str">
        <f>IF(AND(NOT(OR(G43="",G43="Ø")),H43=""),"In Progress",IF(AND(NOT(OR(H43="Ø",H43="")),NOT(OR(G43="Ø",G43=""))),"Completed",IF(AND(NOT(A42=""),NOT(OR(D43="",D43="???")),G43=""),"Waiting",IF(D43="???","Waiting",""))))</f>
        <v/>
      </c>
      <c r="L43" s="116"/>
      <c r="M43" s="116"/>
      <c r="N43" s="4"/>
      <c r="O43" s="121"/>
      <c r="P43" s="116"/>
    </row>
    <row r="44" spans="1:16" x14ac:dyDescent="0.25">
      <c r="A44" s="122"/>
      <c r="B44" s="117"/>
      <c r="C44" s="116"/>
      <c r="D44" s="87" t="str">
        <f>IF(NOT(A44=""),"???","")</f>
        <v/>
      </c>
      <c r="E44" s="87"/>
      <c r="F44" s="7" t="str">
        <f>IF(AND(D44="Amina",OR(E44="Manual",E44="Assisted Manual")),A44&amp;"_AZ",IF(AND(D44="Amina",OR(E44="De-Novo Merge",E44="Assisted Merge")),A44&amp;"_SA_AZ",IF(AND(D44="Mashtura",OR(E44="Manual",E44="Assisted Manual")),A44&amp;"_MH",IF(AND(D44="Mashtura",OR(E44="De-Novo Merge",E44="Assisted Merge")),A44&amp;"_SA_MH",IF(AND(D44="Perry",OR(E44="Manual",E44="Assisted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Merge")),A44&amp;"_SA_MW",IF(AND(D44="Reem",OR(E44="Manual",E44="Assisted Manual")),A44&amp;"_RA",IF(AND(D44="Reem",OR(E44="De-Novo Merge",E44="Assisted Merge")),A44&amp;"_SA_RA",""))))))))))))))))))</f>
        <v/>
      </c>
      <c r="G44" s="89"/>
      <c r="H44" s="89"/>
      <c r="I44" s="68" t="str">
        <f t="shared" si="1"/>
        <v/>
      </c>
      <c r="J44" s="116" t="str">
        <f>IF(AND(NOT(OR(H44="",H44="Ø")),NOT(OR(H45="",H45="Ø"))),"Needs to be Split","")</f>
        <v/>
      </c>
      <c r="K44" s="87" t="str">
        <f>IF(AND(NOT(OR(G44="",G44="Ø")),H44=""),"In Progress",IF(AND(NOT(OR(H44="Ø",H44="")),NOT(OR(G44="Ø",G44=""))),"Completed",IF(AND(NOT(A44=""),NOT(OR(D44="",D44="???")),G44=""),"Waiting",IF(D44="???","Waiting",""))))</f>
        <v/>
      </c>
      <c r="L44" s="116" t="str">
        <f>IF(AND(NOT(OR(H44="Ø",H44="")),J44="Split"),"In Progress",IF(AND(NOT(OR(H44="Ø",H44="")),J44="Needs to be Split"),"Waiting",IF(AND(K44="Review",K45="Review"),"Review",IF(OR(AND(K44="Review",K45="Incomplete"),AND(K44="Incomplete",K45="Review")),"Review",IF(OR(AND(K44="Untraceable",K45="Review"),AND(K44="Review",K45="Untraceable")),"Review",IF(OR(AND(K44="Review",K45="Completed"),AND(K44="Completed",K45="Review")),"Review",IF(OR(AND(K44="Other",K45="Review"),AND(K44="Review",K45="Other")),"Review",IF(OR(AND(K44="Other",K45="Incomplete"),AND(K44="Incomplete",K45="Other")),"Review",IF(OR(AND(K44="Other",K45="Untraceable"),AND(K44="Untraceable",K45="Other")),"Review",IF(OR(AND(K44="Other",K45="Completed"),AND(K44="Completed",K45="Other")),"Review",IF(AND(K44="Waiting",K45="Waiting"),"Waiting",IF(OR(AND(K44="Review",K45="Waiting"),AND(K44="Waiting",K45="Review")),"Waiting",IF(OR(AND(K44="Other",K45="Waiting"),AND(K44="Waiting",K45="Other")),"Waiting",IF(OR(AND(K44="Incomplete",K45="Waiting"),AND(K44="Waiting",K45="Incomplete")),"Waiting",IF(OR(AND(K44="Completed",K45="Waiting"),AND(K44="Waiting",K45="Completed")),"Waiting",IF(OR(K44="In Progress",K45="In Progress"),"In Progress",IF(OR(AND(K44="Completed",K45="Untraceable"),AND(K44="Untraceable",K45="Completed")),"Review",IF(OR(AND(K44="Completed",K45="Incomplete"),AND(K44="Incomplete",K45="Completed")),"Review",IF(OR(AND(K44="Incomplete",K45="Untraceable"),AND(K44="Untraceable",K45="Incomplete")),"Untraceable",IF(AND(NOT(OR(H44="Ø",H44="")),NOT(OR(H45="Ø",H45="")),J44=""),"In Progress",IF(AND(K44="Untraceable",K45="Untraceable"),"Untraceable",IF(AND(NOT(OR(H44="Ø",H44="")),NOT(OR(H45="Ø",H45="")),NOT(OR(J44="Ø",J44="",J44="Split",J44="Needs to be Split"))),"Completed",IF(AND(K44="Incomplete",K45="Incomplete"),"Incomplete",IF(AND(K44="Other",K45="Other"),"Review",IF(AND(K44="Untraceable",K45=""),"Untraceable","")))))))))))))))))))))))))</f>
        <v/>
      </c>
      <c r="M44" s="116" t="str">
        <f>IF(OR(L44="Untraceable",L44="Incomplete"),"Ignore",IF(L44="Completed","Waiting",IF(OR(L44="Waiting",L44="In Progress",L44="Review",L44="Other"),"HOLD","")))</f>
        <v/>
      </c>
      <c r="N44" s="4"/>
      <c r="O44" s="121" t="str">
        <f>IF(OR(L44="Untraceable",L44="Incomplete"),"No",IF(L44="Completed","In Progress",""))</f>
        <v/>
      </c>
      <c r="P44" s="116"/>
    </row>
    <row r="45" spans="1:16" x14ac:dyDescent="0.25">
      <c r="A45" s="116"/>
      <c r="B45" s="116"/>
      <c r="C45" s="116"/>
      <c r="D45" s="87" t="str">
        <f>IF(AND(NOT(A44=""),NOT(K44="Untraceable")),"???","")</f>
        <v/>
      </c>
      <c r="E45" s="87"/>
      <c r="F45" s="7" t="str">
        <f>IF(AND(D45="Amina",OR(E45="Manual",E45="Assisted Manual")),A44&amp;"_AZ",IF(AND(D45="Amina",OR(E45="De-Novo Merge",E45="Assisted Merge")),A44&amp;"_SA_AZ",IF(AND(D45="Mashtura",OR(E45="Manual",E45="Assisted Manual")),A44&amp;"_MH",IF(AND(D45="Mashtura",OR(E45="De-Novo Merge",E45="Assisted Merge")),A44&amp;"_SA_MH",IF(AND(D45="Perry",OR(E45="Manual",E45="Assisted Manual")),A44&amp;"_PB",IF(AND(D45="Perry",OR(E45="De-Novo Merge",E45="Assisted Merge")),A44&amp;"_SA_PB",IF(AND(D45="Gina",OR(E45="Manual",E45="Assisted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Merge")),A44&amp;"_SA_MW",IF(AND(D45="Reem",OR(E45="Manual",E45="Assisted Manual")),A44&amp;"_RA",IF(AND(D45="Reem",OR(E45="De-Novo Merge",E45="Assisted Merge")),A44&amp;"_SA_RA",""))))))))))))))))))</f>
        <v/>
      </c>
      <c r="G45" s="89"/>
      <c r="H45" s="89"/>
      <c r="I45" s="68" t="str">
        <f t="shared" si="1"/>
        <v/>
      </c>
      <c r="J45" s="116"/>
      <c r="K45" s="87" t="str">
        <f>IF(AND(NOT(OR(G45="",G45="Ø")),H45=""),"In Progress",IF(AND(NOT(OR(H45="Ø",H45="")),NOT(OR(G45="Ø",G45=""))),"Completed",IF(AND(NOT(A44=""),NOT(OR(D45="",D45="???")),G45=""),"Waiting",IF(D45="???","Waiting",""))))</f>
        <v/>
      </c>
      <c r="L45" s="116"/>
      <c r="M45" s="116"/>
      <c r="N45" s="4"/>
      <c r="O45" s="121"/>
      <c r="P45" s="116"/>
    </row>
    <row r="46" spans="1:16" x14ac:dyDescent="0.25">
      <c r="A46" s="122"/>
      <c r="B46" s="117"/>
      <c r="C46" s="116"/>
      <c r="D46" s="87" t="str">
        <f>IF(NOT(A46=""),"???","")</f>
        <v/>
      </c>
      <c r="E46" s="87"/>
      <c r="F46" s="7" t="str">
        <f>IF(AND(D46="Amina",OR(E46="Manual",E46="Assisted Manual")),A46&amp;"_AZ",IF(AND(D46="Amina",OR(E46="De-Novo Merge",E46="Assisted Merge")),A46&amp;"_SA_AZ",IF(AND(D46="Mashtura",OR(E46="Manual",E46="Assisted Manual")),A46&amp;"_MH",IF(AND(D46="Mashtura",OR(E46="De-Novo Merge",E46="Assisted Merge")),A46&amp;"_SA_MH",IF(AND(D46="Perry",OR(E46="Manual",E46="Assisted Manual")),A46&amp;"_PB",IF(AND(D46="Perry",OR(E46="De-Novo Merge",E46="Assisted Merge")),A46&amp;"_SA_PB",IF(AND(D46="Gina",OR(E46="Manual",E46="Assisted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Merge")),A46&amp;"_SA_MW",IF(AND(D46="Reem",OR(E46="Manual",E46="Assisted Manual")),A46&amp;"_RA",IF(AND(D46="Reem",OR(E46="De-Novo Merge",E46="Assisted Merge")),A46&amp;"_SA_RA",""))))))))))))))))))</f>
        <v/>
      </c>
      <c r="G46" s="89"/>
      <c r="H46" s="89"/>
      <c r="I46" s="68" t="str">
        <f t="shared" si="1"/>
        <v/>
      </c>
      <c r="J46" s="116" t="str">
        <f>IF(AND(NOT(OR(H46="",H46="Ø")),NOT(OR(H47="",H47="Ø"))),"Needs to be Split","")</f>
        <v/>
      </c>
      <c r="K46" s="87" t="str">
        <f>IF(AND(NOT(OR(G46="",G46="Ø")),H46=""),"In Progress",IF(AND(NOT(OR(H46="Ø",H46="")),NOT(OR(G46="Ø",G46=""))),"Completed",IF(AND(NOT(A46=""),NOT(OR(D46="",D46="???")),G46=""),"Waiting",IF(D46="???","Waiting",""))))</f>
        <v/>
      </c>
      <c r="L46" s="116" t="str">
        <f>IF(AND(NOT(OR(H46="Ø",H46="")),J46="Split"),"In Progress",IF(AND(NOT(OR(H46="Ø",H46="")),J46="Needs to be Split"),"Waiting",IF(AND(K46="Review",K47="Review"),"Review",IF(OR(AND(K46="Review",K47="Incomplete"),AND(K46="Incomplete",K47="Review")),"Review",IF(OR(AND(K46="Untraceable",K47="Review"),AND(K46="Review",K47="Untraceable")),"Review",IF(OR(AND(K46="Review",K47="Completed"),AND(K46="Completed",K47="Review")),"Review",IF(OR(AND(K46="Other",K47="Review"),AND(K46="Review",K47="Other")),"Review",IF(OR(AND(K46="Other",K47="Incomplete"),AND(K46="Incomplete",K47="Other")),"Review",IF(OR(AND(K46="Other",K47="Untraceable"),AND(K46="Untraceable",K47="Other")),"Review",IF(OR(AND(K46="Other",K47="Completed"),AND(K46="Completed",K47="Other")),"Review",IF(AND(K46="Waiting",K47="Waiting"),"Waiting",IF(OR(AND(K46="Review",K47="Waiting"),AND(K46="Waiting",K47="Review")),"Waiting",IF(OR(AND(K46="Other",K47="Waiting"),AND(K46="Waiting",K47="Other")),"Waiting",IF(OR(AND(K46="Incomplete",K47="Waiting"),AND(K46="Waiting",K47="Incomplete")),"Waiting",IF(OR(AND(K46="Completed",K47="Waiting"),AND(K46="Waiting",K47="Completed")),"Waiting",IF(OR(K46="In Progress",K47="In Progress"),"In Progress",IF(OR(AND(K46="Completed",K47="Untraceable"),AND(K46="Untraceable",K47="Completed")),"Review",IF(OR(AND(K46="Completed",K47="Incomplete"),AND(K46="Incomplete",K47="Completed")),"Review",IF(OR(AND(K46="Incomplete",K47="Untraceable"),AND(K46="Untraceable",K47="Incomplete")),"Untraceable",IF(AND(NOT(OR(H46="Ø",H46="")),NOT(OR(H47="Ø",H47="")),J46=""),"In Progress",IF(AND(K46="Untraceable",K47="Untraceable"),"Untraceable",IF(AND(NOT(OR(H46="Ø",H46="")),NOT(OR(H47="Ø",H47="")),NOT(OR(J46="Ø",J46="",J46="Split",J46="Needs to be Split"))),"Completed",IF(AND(K46="Incomplete",K47="Incomplete"),"Incomplete",IF(AND(K46="Other",K47="Other"),"Review",IF(AND(K46="Untraceable",K47=""),"Untraceable","")))))))))))))))))))))))))</f>
        <v/>
      </c>
      <c r="M46" s="116" t="str">
        <f>IF(OR(L46="Untraceable",L46="Incomplete"),"Ignore",IF(L46="Completed","Waiting",IF(OR(L46="Waiting",L46="In Progress",L46="Review",L46="Other"),"HOLD","")))</f>
        <v/>
      </c>
      <c r="N46" s="4"/>
      <c r="O46" s="121" t="str">
        <f>IF(OR(L46="Untraceable",L46="Incomplete"),"No",IF(L46="Completed","In Progress",""))</f>
        <v/>
      </c>
      <c r="P46" s="116"/>
    </row>
    <row r="47" spans="1:16" x14ac:dyDescent="0.25">
      <c r="A47" s="116"/>
      <c r="B47" s="116"/>
      <c r="C47" s="116"/>
      <c r="D47" s="87" t="str">
        <f>IF(AND(NOT(A46=""),NOT(K46="Untraceable")),"???","")</f>
        <v/>
      </c>
      <c r="E47" s="87"/>
      <c r="F47" s="7" t="str">
        <f>IF(AND(D47="Amina",OR(E47="Manual",E47="Assisted Manual")),A46&amp;"_AZ",IF(AND(D47="Amina",OR(E47="De-Novo Merge",E47="Assisted Merge")),A46&amp;"_SA_AZ",IF(AND(D47="Mashtura",OR(E47="Manual",E47="Assisted Manual")),A46&amp;"_MH",IF(AND(D47="Mashtura",OR(E47="De-Novo Merge",E47="Assisted Merge")),A46&amp;"_SA_MH",IF(AND(D47="Perry",OR(E47="Manual",E47="Assisted Manual")),A46&amp;"_PB",IF(AND(D47="Perry",OR(E47="De-Novo Merge",E47="Assisted Merge")),A46&amp;"_SA_PB",IF(AND(D47="Gina",OR(E47="Manual",E47="Assisted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Merge")),A46&amp;"_SA_MW",IF(AND(D47="Reem",OR(E47="Manual",E47="Assisted Manual")),A46&amp;"_RA",IF(AND(D47="Reem",OR(E47="De-Novo Merge",E47="Assisted Merge")),A46&amp;"_SA_RA",""))))))))))))))))))</f>
        <v/>
      </c>
      <c r="G47" s="89"/>
      <c r="H47" s="89"/>
      <c r="I47" s="68" t="str">
        <f t="shared" si="1"/>
        <v/>
      </c>
      <c r="J47" s="116"/>
      <c r="K47" s="87" t="str">
        <f>IF(AND(NOT(OR(G47="",G47="Ø")),H47=""),"In Progress",IF(AND(NOT(OR(H47="Ø",H47="")),NOT(OR(G47="Ø",G47=""))),"Completed",IF(AND(NOT(A46=""),NOT(OR(D47="",D47="???")),G47=""),"Waiting",IF(D47="???","Waiting",""))))</f>
        <v/>
      </c>
      <c r="L47" s="116"/>
      <c r="M47" s="116"/>
      <c r="N47" s="4"/>
      <c r="O47" s="121"/>
      <c r="P47" s="116"/>
    </row>
    <row r="48" spans="1:16" x14ac:dyDescent="0.25">
      <c r="A48" s="122"/>
      <c r="B48" s="117"/>
      <c r="C48" s="116"/>
      <c r="D48" s="87" t="str">
        <f>IF(NOT(A48=""),"???","")</f>
        <v/>
      </c>
      <c r="E48" s="87"/>
      <c r="F48" s="7" t="str">
        <f>IF(AND(D48="Amina",OR(E48="Manual",E48="Assisted Manual")),A48&amp;"_AZ",IF(AND(D48="Amina",OR(E48="De-Novo Merge",E48="Assisted Merge")),A48&amp;"_SA_AZ",IF(AND(D48="Mashtura",OR(E48="Manual",E48="Assisted Manual")),A48&amp;"_MH",IF(AND(D48="Mashtura",OR(E48="De-Novo Merge",E48="Assisted Merge")),A48&amp;"_SA_MH",IF(AND(D48="Perry",OR(E48="Manual",E48="Assisted Manual")),A48&amp;"_PB",IF(AND(D48="Perry",OR(E48="De-Novo Merge",E48="Assisted Merge")),A48&amp;"_SA_PB",IF(AND(D48="Gina",OR(E48="Manual",E48="Assisted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Merge")),A48&amp;"_SA_MW",IF(AND(D48="Reem",OR(E48="Manual",E48="Assisted Manual")),A48&amp;"_RA",IF(AND(D48="Reem",OR(E48="De-Novo Merge",E48="Assisted Merge")),A48&amp;"_SA_RA",""))))))))))))))))))</f>
        <v/>
      </c>
      <c r="G48" s="89"/>
      <c r="H48" s="89"/>
      <c r="I48" s="68" t="str">
        <f t="shared" si="1"/>
        <v/>
      </c>
      <c r="J48" s="116" t="str">
        <f>IF(AND(NOT(OR(H48="",H48="Ø")),NOT(OR(H49="",H49="Ø"))),"Needs to be Split","")</f>
        <v/>
      </c>
      <c r="K48" s="87" t="str">
        <f>IF(AND(NOT(OR(G48="",G48="Ø")),H48=""),"In Progress",IF(AND(NOT(OR(H48="Ø",H48="")),NOT(OR(G48="Ø",G48=""))),"Completed",IF(AND(NOT(A48=""),NOT(OR(D48="",D48="???")),G48=""),"Waiting",IF(D48="???","Waiting",""))))</f>
        <v/>
      </c>
      <c r="L48" s="116" t="str">
        <f>IF(AND(NOT(OR(H48="Ø",H48="")),J48="Split"),"In Progress",IF(AND(NOT(OR(H48="Ø",H48="")),J48="Needs to be Split"),"Waiting",IF(AND(K48="Review",K49="Review"),"Review",IF(OR(AND(K48="Review",K49="Incomplete"),AND(K48="Incomplete",K49="Review")),"Review",IF(OR(AND(K48="Untraceable",K49="Review"),AND(K48="Review",K49="Untraceable")),"Review",IF(OR(AND(K48="Review",K49="Completed"),AND(K48="Completed",K49="Review")),"Review",IF(OR(AND(K48="Other",K49="Review"),AND(K48="Review",K49="Other")),"Review",IF(OR(AND(K48="Other",K49="Incomplete"),AND(K48="Incomplete",K49="Other")),"Review",IF(OR(AND(K48="Other",K49="Untraceable"),AND(K48="Untraceable",K49="Other")),"Review",IF(OR(AND(K48="Other",K49="Completed"),AND(K48="Completed",K49="Other")),"Review",IF(AND(K48="Waiting",K49="Waiting"),"Waiting",IF(OR(AND(K48="Review",K49="Waiting"),AND(K48="Waiting",K49="Review")),"Waiting",IF(OR(AND(K48="Other",K49="Waiting"),AND(K48="Waiting",K49="Other")),"Waiting",IF(OR(AND(K48="Incomplete",K49="Waiting"),AND(K48="Waiting",K49="Incomplete")),"Waiting",IF(OR(AND(K48="Completed",K49="Waiting"),AND(K48="Waiting",K49="Completed")),"Waiting",IF(OR(K48="In Progress",K49="In Progress"),"In Progress",IF(OR(AND(K48="Completed",K49="Untraceable"),AND(K48="Untraceable",K49="Completed")),"Review",IF(OR(AND(K48="Completed",K49="Incomplete"),AND(K48="Incomplete",K49="Completed")),"Review",IF(OR(AND(K48="Incomplete",K49="Untraceable"),AND(K48="Untraceable",K49="Incomplete")),"Untraceable",IF(AND(NOT(OR(H48="Ø",H48="")),NOT(OR(H49="Ø",H49="")),J48=""),"In Progress",IF(AND(K48="Untraceable",K49="Untraceable"),"Untraceable",IF(AND(NOT(OR(H48="Ø",H48="")),NOT(OR(H49="Ø",H49="")),NOT(OR(J48="Ø",J48="",J48="Split",J48="Needs to be Split"))),"Completed",IF(AND(K48="Incomplete",K49="Incomplete"),"Incomplete",IF(AND(K48="Other",K49="Other"),"Review",IF(AND(K48="Untraceable",K49=""),"Untraceable","")))))))))))))))))))))))))</f>
        <v/>
      </c>
      <c r="M48" s="116" t="str">
        <f>IF(OR(L48="Untraceable",L48="Incomplete"),"Ignore",IF(L48="Completed","Waiting",IF(OR(L48="Waiting",L48="In Progress",L48="Review",L48="Other"),"HOLD","")))</f>
        <v/>
      </c>
      <c r="N48" s="4"/>
      <c r="O48" s="121" t="str">
        <f>IF(OR(L48="Untraceable",L48="Incomplete"),"No",IF(L48="Completed","In Progress",""))</f>
        <v/>
      </c>
      <c r="P48" s="116"/>
    </row>
    <row r="49" spans="1:16" x14ac:dyDescent="0.25">
      <c r="A49" s="116"/>
      <c r="B49" s="116"/>
      <c r="C49" s="116"/>
      <c r="D49" s="87" t="str">
        <f>IF(AND(NOT(A48=""),NOT(K48="Untraceable")),"???","")</f>
        <v/>
      </c>
      <c r="E49" s="87"/>
      <c r="F49" s="7" t="str">
        <f>IF(AND(D49="Amina",OR(E49="Manual",E49="Assisted Manual")),A48&amp;"_AZ",IF(AND(D49="Amina",OR(E49="De-Novo Merge",E49="Assisted Merge")),A48&amp;"_SA_AZ",IF(AND(D49="Mashtura",OR(E49="Manual",E49="Assisted Manual")),A48&amp;"_MH",IF(AND(D49="Mashtura",OR(E49="De-Novo Merge",E49="Assisted Merge")),A48&amp;"_SA_MH",IF(AND(D49="Perry",OR(E49="Manual",E49="Assisted Manual")),A48&amp;"_PB",IF(AND(D49="Perry",OR(E49="De-Novo Merge",E49="Assisted Merge")),A48&amp;"_SA_PB",IF(AND(D49="Gina",OR(E49="Manual",E49="Assisted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Merge")),A48&amp;"_SA_MW",IF(AND(D49="Reem",OR(E49="Manual",E49="Assisted Manual")),A48&amp;"_RA",IF(AND(D49="Reem",OR(E49="De-Novo Merge",E49="Assisted Merge")),A48&amp;"_SA_RA",""))))))))))))))))))</f>
        <v/>
      </c>
      <c r="G49" s="89"/>
      <c r="H49" s="89"/>
      <c r="I49" s="68" t="str">
        <f t="shared" si="1"/>
        <v/>
      </c>
      <c r="J49" s="116"/>
      <c r="K49" s="87" t="str">
        <f>IF(AND(NOT(OR(G49="",G49="Ø")),H49=""),"In Progress",IF(AND(NOT(OR(H49="Ø",H49="")),NOT(OR(G49="Ø",G49=""))),"Completed",IF(AND(NOT(A48=""),NOT(OR(D49="",D49="???")),G49=""),"Waiting",IF(D49="???","Waiting",""))))</f>
        <v/>
      </c>
      <c r="L49" s="116"/>
      <c r="M49" s="116"/>
      <c r="N49" s="4"/>
      <c r="O49" s="121"/>
      <c r="P49" s="116"/>
    </row>
    <row r="50" spans="1:16" x14ac:dyDescent="0.25">
      <c r="A50" s="122"/>
      <c r="B50" s="117"/>
      <c r="C50" s="116"/>
      <c r="D50" s="87" t="str">
        <f>IF(NOT(A50=""),"???","")</f>
        <v/>
      </c>
      <c r="E50" s="87"/>
      <c r="F50" s="7" t="str">
        <f>IF(AND(D50="Amina",OR(E50="Manual",E50="Assisted Manual")),A50&amp;"_AZ",IF(AND(D50="Amina",OR(E50="De-Novo Merge",E50="Assisted Merge")),A50&amp;"_SA_AZ",IF(AND(D50="Mashtura",OR(E50="Manual",E50="Assisted Manual")),A50&amp;"_MH",IF(AND(D50="Mashtura",OR(E50="De-Novo Merge",E50="Assisted Merge")),A50&amp;"_SA_MH",IF(AND(D50="Perry",OR(E50="Manual",E50="Assisted Manual")),A50&amp;"_PB",IF(AND(D50="Perry",OR(E50="De-Novo Merge",E50="Assisted Merge")),A50&amp;"_SA_PB",IF(AND(D50="Gina",OR(E50="Manual",E50="Assisted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Merge")),A50&amp;"_SA_MW",IF(AND(D50="Reem",OR(E50="Manual",E50="Assisted Manual")),A50&amp;"_RA",IF(AND(D50="Reem",OR(E50="De-Novo Merge",E50="Assisted Merge")),A50&amp;"_SA_RA",""))))))))))))))))))</f>
        <v/>
      </c>
      <c r="G50" s="89"/>
      <c r="H50" s="89"/>
      <c r="I50" s="68" t="str">
        <f t="shared" si="1"/>
        <v/>
      </c>
      <c r="J50" s="116" t="str">
        <f>IF(AND(NOT(OR(H50="",H50="Ø")),NOT(OR(H51="",H51="Ø"))),"Needs to be Split","")</f>
        <v/>
      </c>
      <c r="K50" s="87" t="str">
        <f>IF(AND(NOT(OR(G50="",G50="Ø")),H50=""),"In Progress",IF(AND(NOT(OR(H50="Ø",H50="")),NOT(OR(G50="Ø",G50=""))),"Completed",IF(AND(NOT(A50=""),NOT(OR(D50="",D50="???")),G50=""),"Waiting",IF(D50="???","Waiting",""))))</f>
        <v/>
      </c>
      <c r="L50" s="116" t="str">
        <f>IF(AND(NOT(OR(H50="Ø",H50="")),J50="Split"),"In Progress",IF(AND(NOT(OR(H50="Ø",H50="")),J50="Needs to be Split"),"Waiting",IF(AND(K50="Review",K51="Review"),"Review",IF(OR(AND(K50="Review",K51="Incomplete"),AND(K50="Incomplete",K51="Review")),"Review",IF(OR(AND(K50="Untraceable",K51="Review"),AND(K50="Review",K51="Untraceable")),"Review",IF(OR(AND(K50="Review",K51="Completed"),AND(K50="Completed",K51="Review")),"Review",IF(OR(AND(K50="Other",K51="Review"),AND(K50="Review",K51="Other")),"Review",IF(OR(AND(K50="Other",K51="Incomplete"),AND(K50="Incomplete",K51="Other")),"Review",IF(OR(AND(K50="Other",K51="Untraceable"),AND(K50="Untraceable",K51="Other")),"Review",IF(OR(AND(K50="Other",K51="Completed"),AND(K50="Completed",K51="Other")),"Review",IF(AND(K50="Waiting",K51="Waiting"),"Waiting",IF(OR(AND(K50="Review",K51="Waiting"),AND(K50="Waiting",K51="Review")),"Waiting",IF(OR(AND(K50="Other",K51="Waiting"),AND(K50="Waiting",K51="Other")),"Waiting",IF(OR(AND(K50="Incomplete",K51="Waiting"),AND(K50="Waiting",K51="Incomplete")),"Waiting",IF(OR(AND(K50="Completed",K51="Waiting"),AND(K50="Waiting",K51="Completed")),"Waiting",IF(OR(K50="In Progress",K51="In Progress"),"In Progress",IF(OR(AND(K50="Completed",K51="Untraceable"),AND(K50="Untraceable",K51="Completed")),"Review",IF(OR(AND(K50="Completed",K51="Incomplete"),AND(K50="Incomplete",K51="Completed")),"Review",IF(OR(AND(K50="Incomplete",K51="Untraceable"),AND(K50="Untraceable",K51="Incomplete")),"Untraceable",IF(AND(NOT(OR(H50="Ø",H50="")),NOT(OR(H51="Ø",H51="")),J50=""),"In Progress",IF(AND(K50="Untraceable",K51="Untraceable"),"Untraceable",IF(AND(NOT(OR(H50="Ø",H50="")),NOT(OR(H51="Ø",H51="")),NOT(OR(J50="Ø",J50="",J50="Split",J50="Needs to be Split"))),"Completed",IF(AND(K50="Incomplete",K51="Incomplete"),"Incomplete",IF(AND(K50="Other",K51="Other"),"Review",IF(AND(K50="Untraceable",K51=""),"Untraceable","")))))))))))))))))))))))))</f>
        <v/>
      </c>
      <c r="M50" s="116" t="str">
        <f>IF(OR(L50="Untraceable",L50="Incomplete"),"Ignore",IF(L50="Completed","Waiting",IF(OR(L50="Waiting",L50="In Progress",L50="Review",L50="Other"),"HOLD","")))</f>
        <v/>
      </c>
      <c r="N50" s="4"/>
      <c r="O50" s="121" t="str">
        <f>IF(OR(L50="Untraceable",L50="Incomplete"),"No",IF(L50="Completed","In Progress",""))</f>
        <v/>
      </c>
      <c r="P50" s="116"/>
    </row>
    <row r="51" spans="1:16" x14ac:dyDescent="0.25">
      <c r="A51" s="116"/>
      <c r="B51" s="116"/>
      <c r="C51" s="116"/>
      <c r="D51" s="87" t="str">
        <f>IF(AND(NOT(A50=""),NOT(K50="Untraceable")),"???","")</f>
        <v/>
      </c>
      <c r="E51" s="87"/>
      <c r="F51" s="7" t="str">
        <f>IF(AND(D51="Amina",OR(E51="Manual",E51="Assisted Manual")),A50&amp;"_AZ",IF(AND(D51="Amina",OR(E51="De-Novo Merge",E51="Assisted Merge")),A50&amp;"_SA_AZ",IF(AND(D51="Mashtura",OR(E51="Manual",E51="Assisted Manual")),A50&amp;"_MH",IF(AND(D51="Mashtura",OR(E51="De-Novo Merge",E51="Assisted Merge")),A50&amp;"_SA_MH",IF(AND(D51="Perry",OR(E51="Manual",E51="Assisted Manual")),A50&amp;"_PB",IF(AND(D51="Perry",OR(E51="De-Novo Merge",E51="Assisted Merge")),A50&amp;"_SA_PB",IF(AND(D51="Gina",OR(E51="Manual",E51="Assisted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Merge")),A50&amp;"_SA_MW",IF(AND(D51="Reem",OR(E51="Manual",E51="Assisted Manual")),A50&amp;"_RA",IF(AND(D51="Reem",OR(E51="De-Novo Merge",E51="Assisted Merge")),A50&amp;"_SA_RA",""))))))))))))))))))</f>
        <v/>
      </c>
      <c r="G51" s="89"/>
      <c r="H51" s="89"/>
      <c r="I51" s="68" t="str">
        <f t="shared" si="1"/>
        <v/>
      </c>
      <c r="J51" s="116"/>
      <c r="K51" s="87" t="str">
        <f>IF(AND(NOT(OR(G51="",G51="Ø")),H51=""),"In Progress",IF(AND(NOT(OR(H51="Ø",H51="")),NOT(OR(G51="Ø",G51=""))),"Completed",IF(AND(NOT(A50=""),NOT(OR(D51="",D51="???")),G51=""),"Waiting",IF(D51="???","Waiting",""))))</f>
        <v/>
      </c>
      <c r="L51" s="116"/>
      <c r="M51" s="116"/>
      <c r="N51" s="4"/>
      <c r="O51" s="121"/>
      <c r="P51" s="116"/>
    </row>
    <row r="52" spans="1:16" x14ac:dyDescent="0.25">
      <c r="A52" s="122"/>
      <c r="B52" s="117"/>
      <c r="C52" s="116"/>
      <c r="D52" s="87" t="str">
        <f>IF(NOT(A52=""),"???","")</f>
        <v/>
      </c>
      <c r="E52" s="87"/>
      <c r="F52" s="7" t="str">
        <f>IF(AND(D52="Amina",OR(E52="Manual",E52="Assisted Manual")),A52&amp;"_AZ",IF(AND(D52="Amina",OR(E52="De-Novo Merge",E52="Assisted Merge")),A52&amp;"_SA_AZ",IF(AND(D52="Mashtura",OR(E52="Manual",E52="Assisted Manual")),A52&amp;"_MH",IF(AND(D52="Mashtura",OR(E52="De-Novo Merge",E52="Assisted Merge")),A52&amp;"_SA_MH",IF(AND(D52="Perry",OR(E52="Manual",E52="Assisted Manual")),A52&amp;"_PB",IF(AND(D52="Perry",OR(E52="De-Novo Merge",E52="Assisted Merge")),A52&amp;"_SA_PB",IF(AND(D52="Gina",OR(E52="Manual",E52="Assisted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Merge")),A52&amp;"_SA_MW",IF(AND(D52="Reem",OR(E52="Manual",E52="Assisted Manual")),A52&amp;"_RA",IF(AND(D52="Reem",OR(E52="De-Novo Merge",E52="Assisted Merge")),A52&amp;"_SA_RA",""))))))))))))))))))</f>
        <v/>
      </c>
      <c r="G52" s="89"/>
      <c r="H52" s="89"/>
      <c r="I52" s="68" t="str">
        <f t="shared" si="1"/>
        <v/>
      </c>
      <c r="J52" s="116" t="str">
        <f>IF(AND(NOT(OR(H52="",H52="Ø")),NOT(OR(H53="",H53="Ø"))),"Needs to be Split","")</f>
        <v/>
      </c>
      <c r="K52" s="87" t="str">
        <f>IF(AND(NOT(OR(G52="",G52="Ø")),H52=""),"In Progress",IF(AND(NOT(OR(H52="Ø",H52="")),NOT(OR(G52="Ø",G52=""))),"Completed",IF(AND(NOT(A52=""),NOT(OR(D52="",D52="???")),G52=""),"Waiting",IF(D52="???","Waiting",""))))</f>
        <v/>
      </c>
      <c r="L52" s="116" t="str">
        <f>IF(AND(NOT(OR(H52="Ø",H52="")),J52="Split"),"In Progress",IF(AND(NOT(OR(H52="Ø",H52="")),J52="Needs to be Split"),"Waiting",IF(AND(K52="Review",K53="Review"),"Review",IF(OR(AND(K52="Review",K53="Incomplete"),AND(K52="Incomplete",K53="Review")),"Review",IF(OR(AND(K52="Untraceable",K53="Review"),AND(K52="Review",K53="Untraceable")),"Review",IF(OR(AND(K52="Review",K53="Completed"),AND(K52="Completed",K53="Review")),"Review",IF(OR(AND(K52="Other",K53="Review"),AND(K52="Review",K53="Other")),"Review",IF(OR(AND(K52="Other",K53="Incomplete"),AND(K52="Incomplete",K53="Other")),"Review",IF(OR(AND(K52="Other",K53="Untraceable"),AND(K52="Untraceable",K53="Other")),"Review",IF(OR(AND(K52="Other",K53="Completed"),AND(K52="Completed",K53="Other")),"Review",IF(AND(K52="Waiting",K53="Waiting"),"Waiting",IF(OR(AND(K52="Review",K53="Waiting"),AND(K52="Waiting",K53="Review")),"Waiting",IF(OR(AND(K52="Other",K53="Waiting"),AND(K52="Waiting",K53="Other")),"Waiting",IF(OR(AND(K52="Incomplete",K53="Waiting"),AND(K52="Waiting",K53="Incomplete")),"Waiting",IF(OR(AND(K52="Completed",K53="Waiting"),AND(K52="Waiting",K53="Completed")),"Waiting",IF(OR(K52="In Progress",K53="In Progress"),"In Progress",IF(OR(AND(K52="Completed",K53="Untraceable"),AND(K52="Untraceable",K53="Completed")),"Review",IF(OR(AND(K52="Completed",K53="Incomplete"),AND(K52="Incomplete",K53="Completed")),"Review",IF(OR(AND(K52="Incomplete",K53="Untraceable"),AND(K52="Untraceable",K53="Incomplete")),"Untraceable",IF(AND(NOT(OR(H52="Ø",H52="")),NOT(OR(H53="Ø",H53="")),J52=""),"In Progress",IF(AND(K52="Untraceable",K53="Untraceable"),"Untraceable",IF(AND(NOT(OR(H52="Ø",H52="")),NOT(OR(H53="Ø",H53="")),NOT(OR(J52="Ø",J52="",J52="Split",J52="Needs to be Split"))),"Completed",IF(AND(K52="Incomplete",K53="Incomplete"),"Incomplete",IF(AND(K52="Other",K53="Other"),"Review",IF(AND(K52="Untraceable",K53=""),"Untraceable","")))))))))))))))))))))))))</f>
        <v/>
      </c>
      <c r="M52" s="116" t="str">
        <f>IF(OR(L52="Untraceable",L52="Incomplete"),"Ignore",IF(L52="Completed","Waiting",IF(OR(L52="Waiting",L52="In Progress",L52="Review",L52="Other"),"HOLD","")))</f>
        <v/>
      </c>
      <c r="N52" s="4"/>
      <c r="O52" s="121" t="str">
        <f>IF(OR(L52="Untraceable",L52="Incomplete"),"No",IF(L52="Completed","In Progress",""))</f>
        <v/>
      </c>
      <c r="P52" s="116"/>
    </row>
    <row r="53" spans="1:16" x14ac:dyDescent="0.25">
      <c r="A53" s="116"/>
      <c r="B53" s="116"/>
      <c r="C53" s="116"/>
      <c r="D53" s="87" t="str">
        <f>IF(AND(NOT(A52=""),NOT(K52="Untraceable")),"???","")</f>
        <v/>
      </c>
      <c r="E53" s="87"/>
      <c r="F53" s="7" t="str">
        <f>IF(AND(D53="Amina",OR(E53="Manual",E53="Assisted Manual")),A52&amp;"_AZ",IF(AND(D53="Amina",OR(E53="De-Novo Merge",E53="Assisted Merge")),A52&amp;"_SA_AZ",IF(AND(D53="Mashtura",OR(E53="Manual",E53="Assisted Manual")),A52&amp;"_MH",IF(AND(D53="Mashtura",OR(E53="De-Novo Merge",E53="Assisted Merge")),A52&amp;"_SA_MH",IF(AND(D53="Perry",OR(E53="Manual",E53="Assisted Manual")),A52&amp;"_PB",IF(AND(D53="Perry",OR(E53="De-Novo Merge",E53="Assisted Merge")),A52&amp;"_SA_PB",IF(AND(D53="Gina",OR(E53="Manual",E53="Assisted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Merge")),A52&amp;"_SA_MW",IF(AND(D53="Reem",OR(E53="Manual",E53="Assisted Manual")),A52&amp;"_RA",IF(AND(D53="Reem",OR(E53="De-Novo Merge",E53="Assisted Merge")),A52&amp;"_SA_RA",""))))))))))))))))))</f>
        <v/>
      </c>
      <c r="G53" s="89"/>
      <c r="H53" s="89"/>
      <c r="I53" s="68" t="str">
        <f t="shared" si="1"/>
        <v/>
      </c>
      <c r="J53" s="116"/>
      <c r="K53" s="87" t="str">
        <f>IF(AND(NOT(OR(G53="",G53="Ø")),H53=""),"In Progress",IF(AND(NOT(OR(H53="Ø",H53="")),NOT(OR(G53="Ø",G53=""))),"Completed",IF(AND(NOT(A52=""),NOT(OR(D53="",D53="???")),G53=""),"Waiting",IF(D53="???","Waiting",""))))</f>
        <v/>
      </c>
      <c r="L53" s="116"/>
      <c r="M53" s="116"/>
      <c r="N53" s="4"/>
      <c r="O53" s="121"/>
      <c r="P53" s="116"/>
    </row>
    <row r="54" spans="1:16" x14ac:dyDescent="0.25">
      <c r="A54" s="122"/>
      <c r="B54" s="117"/>
      <c r="C54" s="116"/>
      <c r="D54" s="87" t="str">
        <f>IF(NOT(A54=""),"???","")</f>
        <v/>
      </c>
      <c r="E54" s="87"/>
      <c r="F54" s="7" t="str">
        <f>IF(AND(D54="Amina",OR(E54="Manual",E54="Assisted Manual")),A54&amp;"_AZ",IF(AND(D54="Amina",OR(E54="De-Novo Merge",E54="Assisted Merge")),A54&amp;"_SA_AZ",IF(AND(D54="Mashtura",OR(E54="Manual",E54="Assisted Manual")),A54&amp;"_MH",IF(AND(D54="Mashtura",OR(E54="De-Novo Merge",E54="Assisted Merge")),A54&amp;"_SA_MH",IF(AND(D54="Perry",OR(E54="Manual",E54="Assisted Manual")),A54&amp;"_PB",IF(AND(D54="Perry",OR(E54="De-Novo Merge",E54="Assisted Merge")),A54&amp;"_SA_PB",IF(AND(D54="Gina",OR(E54="Manual",E54="Assisted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Merge")),A54&amp;"_SA_MW",IF(AND(D54="Reem",OR(E54="Manual",E54="Assisted Manual")),A54&amp;"_RA",IF(AND(D54="Reem",OR(E54="De-Novo Merge",E54="Assisted Merge")),A54&amp;"_SA_RA",""))))))))))))))))))</f>
        <v/>
      </c>
      <c r="G54" s="89"/>
      <c r="H54" s="89"/>
      <c r="I54" s="68" t="str">
        <f t="shared" si="1"/>
        <v/>
      </c>
      <c r="J54" s="116" t="str">
        <f>IF(AND(NOT(OR(H54="",H54="Ø")),NOT(OR(H55="",H55="Ø"))),"Needs to be Split","")</f>
        <v/>
      </c>
      <c r="K54" s="87" t="str">
        <f>IF(AND(NOT(OR(G54="",G54="Ø")),H54=""),"In Progress",IF(AND(NOT(OR(H54="Ø",H54="")),NOT(OR(G54="Ø",G54=""))),"Completed",IF(AND(NOT(A54=""),NOT(OR(D54="",D54="???")),G54=""),"Waiting",IF(D54="???","Waiting",""))))</f>
        <v/>
      </c>
      <c r="L54" s="116" t="str">
        <f>IF(AND(NOT(OR(H54="Ø",H54="")),J54="Split"),"In Progress",IF(AND(NOT(OR(H54="Ø",H54="")),J54="Needs to be Split"),"Waiting",IF(AND(K54="Review",K55="Review"),"Review",IF(OR(AND(K54="Review",K55="Incomplete"),AND(K54="Incomplete",K55="Review")),"Review",IF(OR(AND(K54="Untraceable",K55="Review"),AND(K54="Review",K55="Untraceable")),"Review",IF(OR(AND(K54="Review",K55="Completed"),AND(K54="Completed",K55="Review")),"Review",IF(OR(AND(K54="Other",K55="Review"),AND(K54="Review",K55="Other")),"Review",IF(OR(AND(K54="Other",K55="Incomplete"),AND(K54="Incomplete",K55="Other")),"Review",IF(OR(AND(K54="Other",K55="Untraceable"),AND(K54="Untraceable",K55="Other")),"Review",IF(OR(AND(K54="Other",K55="Completed"),AND(K54="Completed",K55="Other")),"Review",IF(AND(K54="Waiting",K55="Waiting"),"Waiting",IF(OR(AND(K54="Review",K55="Waiting"),AND(K54="Waiting",K55="Review")),"Waiting",IF(OR(AND(K54="Other",K55="Waiting"),AND(K54="Waiting",K55="Other")),"Waiting",IF(OR(AND(K54="Incomplete",K55="Waiting"),AND(K54="Waiting",K55="Incomplete")),"Waiting",IF(OR(AND(K54="Completed",K55="Waiting"),AND(K54="Waiting",K55="Completed")),"Waiting",IF(OR(K54="In Progress",K55="In Progress"),"In Progress",IF(OR(AND(K54="Completed",K55="Untraceable"),AND(K54="Untraceable",K55="Completed")),"Review",IF(OR(AND(K54="Completed",K55="Incomplete"),AND(K54="Incomplete",K55="Completed")),"Review",IF(OR(AND(K54="Incomplete",K55="Untraceable"),AND(K54="Untraceable",K55="Incomplete")),"Untraceable",IF(AND(NOT(OR(H54="Ø",H54="")),NOT(OR(H55="Ø",H55="")),J54=""),"In Progress",IF(AND(K54="Untraceable",K55="Untraceable"),"Untraceable",IF(AND(NOT(OR(H54="Ø",H54="")),NOT(OR(H55="Ø",H55="")),NOT(OR(J54="Ø",J54="",J54="Split",J54="Needs to be Split"))),"Completed",IF(AND(K54="Incomplete",K55="Incomplete"),"Incomplete",IF(AND(K54="Other",K55="Other"),"Review",IF(AND(K54="Untraceable",K55=""),"Untraceable","")))))))))))))))))))))))))</f>
        <v/>
      </c>
      <c r="M54" s="116" t="str">
        <f>IF(OR(L54="Untraceable",L54="Incomplete"),"Ignore",IF(L54="Completed","Waiting",IF(OR(L54="Waiting",L54="In Progress",L54="Review",L54="Other"),"HOLD","")))</f>
        <v/>
      </c>
      <c r="N54" s="4"/>
      <c r="O54" s="121" t="str">
        <f>IF(OR(L54="Untraceable",L54="Incomplete"),"No",IF(L54="Completed","In Progress",""))</f>
        <v/>
      </c>
      <c r="P54" s="116"/>
    </row>
    <row r="55" spans="1:16" x14ac:dyDescent="0.25">
      <c r="A55" s="116"/>
      <c r="B55" s="116"/>
      <c r="C55" s="116"/>
      <c r="D55" s="87" t="str">
        <f>IF(AND(NOT(A54=""),NOT(K54="Untraceable")),"???","")</f>
        <v/>
      </c>
      <c r="E55" s="87"/>
      <c r="F55" s="7" t="str">
        <f>IF(AND(D55="Amina",OR(E55="Manual",E55="Assisted Manual")),A54&amp;"_AZ",IF(AND(D55="Amina",OR(E55="De-Novo Merge",E55="Assisted Merge")),A54&amp;"_SA_AZ",IF(AND(D55="Mashtura",OR(E55="Manual",E55="Assisted Manual")),A54&amp;"_MH",IF(AND(D55="Mashtura",OR(E55="De-Novo Merge",E55="Assisted Merge")),A54&amp;"_SA_MH",IF(AND(D55="Perry",OR(E55="Manual",E55="Assisted Manual")),A54&amp;"_PB",IF(AND(D55="Perry",OR(E55="De-Novo Merge",E55="Assisted Merge")),A54&amp;"_SA_PB",IF(AND(D55="Gina",OR(E55="Manual",E55="Assisted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Merge")),A54&amp;"_SA_MW",IF(AND(D55="Reem",OR(E55="Manual",E55="Assisted Manual")),A54&amp;"_RA",IF(AND(D55="Reem",OR(E55="De-Novo Merge",E55="Assisted Merge")),A54&amp;"_SA_RA",""))))))))))))))))))</f>
        <v/>
      </c>
      <c r="G55" s="89"/>
      <c r="H55" s="89"/>
      <c r="I55" s="68" t="str">
        <f t="shared" si="1"/>
        <v/>
      </c>
      <c r="J55" s="116"/>
      <c r="K55" s="87" t="str">
        <f>IF(AND(NOT(OR(G55="",G55="Ø")),H55=""),"In Progress",IF(AND(NOT(OR(H55="Ø",H55="")),NOT(OR(G55="Ø",G55=""))),"Completed",IF(AND(NOT(A54=""),NOT(OR(D55="",D55="???")),G55=""),"Waiting",IF(D55="???","Waiting",""))))</f>
        <v/>
      </c>
      <c r="L55" s="116"/>
      <c r="M55" s="116"/>
      <c r="N55" s="4"/>
      <c r="O55" s="121"/>
      <c r="P55" s="116"/>
    </row>
    <row r="56" spans="1:16" x14ac:dyDescent="0.25">
      <c r="A56" s="122"/>
      <c r="B56" s="117"/>
      <c r="C56" s="116"/>
      <c r="D56" s="87" t="str">
        <f>IF(NOT(A56=""),"???","")</f>
        <v/>
      </c>
      <c r="E56" s="87"/>
      <c r="F56" s="7" t="str">
        <f>IF(AND(D56="Amina",OR(E56="Manual",E56="Assisted Manual")),A56&amp;"_AZ",IF(AND(D56="Amina",OR(E56="De-Novo Merge",E56="Assisted Merge")),A56&amp;"_SA_AZ",IF(AND(D56="Mashtura",OR(E56="Manual",E56="Assisted Manual")),A56&amp;"_MH",IF(AND(D56="Mashtura",OR(E56="De-Novo Merge",E56="Assisted Merge")),A56&amp;"_SA_MH",IF(AND(D56="Perry",OR(E56="Manual",E56="Assisted Manual")),A56&amp;"_PB",IF(AND(D56="Perry",OR(E56="De-Novo Merge",E56="Assisted Merge")),A56&amp;"_SA_PB",IF(AND(D56="Gina",OR(E56="Manual",E56="Assisted Manual")),A56&amp;"_GB",IF(AND(D56="Gina",OR(E56="De-Novo Merge",E56="Assisted Merge")),A56&amp;"_SA_GB",IF(AND(D56="Cameron",OR(E56="Manual",E56="Assisted Manual")),A56&amp;"_CA",IF(AND(D56="Cameron",OR(E56="De-Novo Merge",E56="Assisted Merge")),A56&amp;"_SA_CA",IF(AND(D56="Bruno",OR(E56="Manual",E56="Assisted Manual")),A56&amp;"_BD",IF(AND(D56="Bruno",OR(E56="De-Novo Merge",E56="Assisted Merge")),A56&amp;"_SA_BD",IF(AND(D56="Daniel",OR(E56="Manual",E56="Assisted Manual")),A56&amp;"_DR",IF(AND(D56="Daniel",OR(E56="De-Novo Merge",E56="Assisted Merge")),A56&amp;"_SA_DR",IF(AND(D56="Monet",OR(E56="Manual",E56="Assisted Manual")),A56&amp;"_MW",IF(AND(D56="Monet",OR(E56="De-Novo Merge",E56="Assisted Merge")),A56&amp;"_SA_MW",IF(AND(D56="Reem",OR(E56="Manual",E56="Assisted Manual")),A56&amp;"_RA",IF(AND(D56="Reem",OR(E56="De-Novo Merge",E56="Assisted Merge")),A56&amp;"_SA_RA",""))))))))))))))))))</f>
        <v/>
      </c>
      <c r="G56" s="89"/>
      <c r="H56" s="89"/>
      <c r="I56" s="68" t="str">
        <f t="shared" si="1"/>
        <v/>
      </c>
      <c r="J56" s="116" t="str">
        <f>IF(AND(NOT(OR(H56="",H56="Ø")),NOT(OR(H57="",H57="Ø"))),"Needs to be Split","")</f>
        <v/>
      </c>
      <c r="K56" s="87" t="str">
        <f>IF(AND(NOT(OR(G56="",G56="Ø")),H56=""),"In Progress",IF(AND(NOT(OR(H56="Ø",H56="")),NOT(OR(G56="Ø",G56=""))),"Completed",IF(AND(NOT(A56=""),NOT(OR(D56="",D56="???")),G56=""),"Waiting",IF(D56="???","Waiting",""))))</f>
        <v/>
      </c>
      <c r="L56" s="116" t="str">
        <f>IF(AND(NOT(OR(H56="Ø",H56="")),J56="Split"),"In Progress",IF(AND(NOT(OR(H56="Ø",H56="")),J56="Needs to be Split"),"Waiting",IF(AND(K56="Review",K57="Review"),"Review",IF(OR(AND(K56="Review",K57="Incomplete"),AND(K56="Incomplete",K57="Review")),"Review",IF(OR(AND(K56="Untraceable",K57="Review"),AND(K56="Review",K57="Untraceable")),"Review",IF(OR(AND(K56="Review",K57="Completed"),AND(K56="Completed",K57="Review")),"Review",IF(OR(AND(K56="Other",K57="Review"),AND(K56="Review",K57="Other")),"Review",IF(OR(AND(K56="Other",K57="Incomplete"),AND(K56="Incomplete",K57="Other")),"Review",IF(OR(AND(K56="Other",K57="Untraceable"),AND(K56="Untraceable",K57="Other")),"Review",IF(OR(AND(K56="Other",K57="Completed"),AND(K56="Completed",K57="Other")),"Review",IF(AND(K56="Waiting",K57="Waiting"),"Waiting",IF(OR(AND(K56="Review",K57="Waiting"),AND(K56="Waiting",K57="Review")),"Waiting",IF(OR(AND(K56="Other",K57="Waiting"),AND(K56="Waiting",K57="Other")),"Waiting",IF(OR(AND(K56="Incomplete",K57="Waiting"),AND(K56="Waiting",K57="Incomplete")),"Waiting",IF(OR(AND(K56="Completed",K57="Waiting"),AND(K56="Waiting",K57="Completed")),"Waiting",IF(OR(K56="In Progress",K57="In Progress"),"In Progress",IF(OR(AND(K56="Completed",K57="Untraceable"),AND(K56="Untraceable",K57="Completed")),"Review",IF(OR(AND(K56="Completed",K57="Incomplete"),AND(K56="Incomplete",K57="Completed")),"Review",IF(OR(AND(K56="Incomplete",K57="Untraceable"),AND(K56="Untraceable",K57="Incomplete")),"Untraceable",IF(AND(NOT(OR(H56="Ø",H56="")),NOT(OR(H57="Ø",H57="")),J56=""),"In Progress",IF(AND(K56="Untraceable",K57="Untraceable"),"Untraceable",IF(AND(NOT(OR(H56="Ø",H56="")),NOT(OR(H57="Ø",H57="")),NOT(OR(J56="Ø",J56="",J56="Split",J56="Needs to be Split"))),"Completed",IF(AND(K56="Incomplete",K57="Incomplete"),"Incomplete",IF(AND(K56="Other",K57="Other"),"Review",IF(AND(K56="Untraceable",K57=""),"Untraceable","")))))))))))))))))))))))))</f>
        <v/>
      </c>
      <c r="M56" s="116" t="str">
        <f>IF(OR(L56="Untraceable",L56="Incomplete"),"Ignore",IF(L56="Completed","Waiting",IF(OR(L56="Waiting",L56="In Progress",L56="Review",L56="Other"),"HOLD","")))</f>
        <v/>
      </c>
      <c r="N56" s="4"/>
      <c r="O56" s="121" t="str">
        <f>IF(OR(L56="Untraceable",L56="Incomplete"),"No",IF(L56="Completed","In Progress",""))</f>
        <v/>
      </c>
      <c r="P56" s="116"/>
    </row>
    <row r="57" spans="1:16" x14ac:dyDescent="0.25">
      <c r="A57" s="116"/>
      <c r="B57" s="116"/>
      <c r="C57" s="116"/>
      <c r="D57" s="87" t="str">
        <f>IF(AND(NOT(A56=""),NOT(K56="Untraceable")),"???","")</f>
        <v/>
      </c>
      <c r="E57" s="87"/>
      <c r="F57" s="7" t="str">
        <f>IF(AND(D57="Amina",OR(E57="Manual",E57="Assisted Manual")),A56&amp;"_AZ",IF(AND(D57="Amina",OR(E57="De-Novo Merge",E57="Assisted Merge")),A56&amp;"_SA_AZ",IF(AND(D57="Mashtura",OR(E57="Manual",E57="Assisted Manual")),A56&amp;"_MH",IF(AND(D57="Mashtura",OR(E57="De-Novo Merge",E57="Assisted Merge")),A56&amp;"_SA_MH",IF(AND(D57="Perry",OR(E57="Manual",E57="Assisted Manual")),A56&amp;"_PB",IF(AND(D57="Perry",OR(E57="De-Novo Merge",E57="Assisted Merge")),A56&amp;"_SA_PB",IF(AND(D57="Gina",OR(E57="Manual",E57="Assisted Manual")),A56&amp;"_GB",IF(AND(D57="Gina",OR(E57="De-Novo Merge",E57="Assisted Merge")),A56&amp;"_SA_GB",IF(AND(D57="Cameron",OR(E57="Manual",E57="Assisted Manual")),A56&amp;"_CA",IF(AND(D57="Cameron",OR(E57="De-Novo Merge",E57="Assisted Merge")),A56&amp;"_SA_CA",IF(AND(D57="Bruno",OR(E57="Manual",E57="Assisted Manual")),A56&amp;"_BD",IF(AND(D57="Bruno",OR(E57="De-Novo Merge",E57="Assisted Merge")),A56&amp;"_SA_BD",IF(AND(D57="Daniel",OR(E57="Manual",E57="Assisted Manual")),A56&amp;"_DR",IF(AND(D57="Daniel",OR(E57="De-Novo Merge",E57="Assisted Merge")),A56&amp;"_SA_DR",IF(AND(D57="Monet",OR(E57="Manual",E57="Assisted Manual")),A56&amp;"_MW",IF(AND(D57="Monet",OR(E57="De-Novo Merge",E57="Assisted Merge")),A56&amp;"_SA_MW",IF(AND(D57="Reem",OR(E57="Manual",E57="Assisted Manual")),A56&amp;"_RA",IF(AND(D57="Reem",OR(E57="De-Novo Merge",E57="Assisted Merge")),A56&amp;"_SA_RA",""))))))))))))))))))</f>
        <v/>
      </c>
      <c r="G57" s="89"/>
      <c r="H57" s="89"/>
      <c r="I57" s="68" t="str">
        <f t="shared" si="1"/>
        <v/>
      </c>
      <c r="J57" s="116"/>
      <c r="K57" s="87" t="str">
        <f>IF(AND(NOT(OR(G57="",G57="Ø")),H57=""),"In Progress",IF(AND(NOT(OR(H57="Ø",H57="")),NOT(OR(G57="Ø",G57=""))),"Completed",IF(AND(NOT(A56=""),NOT(OR(D57="",D57="???")),G57=""),"Waiting",IF(D57="???","Waiting",""))))</f>
        <v/>
      </c>
      <c r="L57" s="116"/>
      <c r="M57" s="116"/>
      <c r="N57" s="4"/>
      <c r="O57" s="121"/>
      <c r="P57" s="116"/>
    </row>
    <row r="58" spans="1:16" x14ac:dyDescent="0.25">
      <c r="A58" s="122"/>
      <c r="B58" s="117"/>
      <c r="C58" s="116"/>
      <c r="D58" s="87" t="str">
        <f>IF(NOT(A58=""),"???","")</f>
        <v/>
      </c>
      <c r="E58" s="87"/>
      <c r="F58" s="7" t="str">
        <f>IF(AND(D58="Amina",OR(E58="Manual",E58="Assisted Manual")),A58&amp;"_AZ",IF(AND(D58="Amina",OR(E58="De-Novo Merge",E58="Assisted Merge")),A58&amp;"_SA_AZ",IF(AND(D58="Mashtura",OR(E58="Manual",E58="Assisted Manual")),A58&amp;"_MH",IF(AND(D58="Mashtura",OR(E58="De-Novo Merge",E58="Assisted Merge")),A58&amp;"_SA_MH",IF(AND(D58="Perry",OR(E58="Manual",E58="Assisted Manual")),A58&amp;"_PB",IF(AND(D58="Perry",OR(E58="De-Novo Merge",E58="Assisted Merge")),A58&amp;"_SA_PB",IF(AND(D58="Gina",OR(E58="Manual",E58="Assisted Manual")),A58&amp;"_GB",IF(AND(D58="Gina",OR(E58="De-Novo Merge",E58="Assisted Merge")),A58&amp;"_SA_GB",IF(AND(D58="Cameron",OR(E58="Manual",E58="Assisted Manual")),A58&amp;"_CA",IF(AND(D58="Cameron",OR(E58="De-Novo Merge",E58="Assisted Merge")),A58&amp;"_SA_CA",IF(AND(D58="Bruno",OR(E58="Manual",E58="Assisted Manual")),A58&amp;"_BD",IF(AND(D58="Bruno",OR(E58="De-Novo Merge",E58="Assisted Merge")),A58&amp;"_SA_BD",IF(AND(D58="Daniel",OR(E58="Manual",E58="Assisted Manual")),A58&amp;"_DR",IF(AND(D58="Daniel",OR(E58="De-Novo Merge",E58="Assisted Merge")),A58&amp;"_SA_DR",IF(AND(D58="Monet",OR(E58="Manual",E58="Assisted Manual")),A58&amp;"_MW",IF(AND(D58="Monet",OR(E58="De-Novo Merge",E58="Assisted Merge")),A58&amp;"_SA_MW",IF(AND(D58="Reem",OR(E58="Manual",E58="Assisted Manual")),A58&amp;"_RA",IF(AND(D58="Reem",OR(E58="De-Novo Merge",E58="Assisted Merge")),A58&amp;"_SA_RA",""))))))))))))))))))</f>
        <v/>
      </c>
      <c r="G58" s="89"/>
      <c r="H58" s="89"/>
      <c r="I58" s="68" t="str">
        <f t="shared" si="1"/>
        <v/>
      </c>
      <c r="J58" s="116" t="str">
        <f>IF(AND(NOT(OR(H58="",H58="Ø")),NOT(OR(H59="",H59="Ø"))),"Needs to be Split","")</f>
        <v/>
      </c>
      <c r="K58" s="87" t="str">
        <f>IF(AND(NOT(OR(G58="",G58="Ø")),H58=""),"In Progress",IF(AND(NOT(OR(H58="Ø",H58="")),NOT(OR(G58="Ø",G58=""))),"Completed",IF(AND(NOT(A58=""),NOT(OR(D58="",D58="???")),G58=""),"Waiting",IF(D58="???","Waiting",""))))</f>
        <v/>
      </c>
      <c r="L58" s="116" t="str">
        <f>IF(AND(NOT(OR(H58="Ø",H58="")),J58="Split"),"In Progress",IF(AND(NOT(OR(H58="Ø",H58="")),J58="Needs to be Split"),"Waiting",IF(AND(K58="Review",K59="Review"),"Review",IF(OR(AND(K58="Review",K59="Incomplete"),AND(K58="Incomplete",K59="Review")),"Review",IF(OR(AND(K58="Untraceable",K59="Review"),AND(K58="Review",K59="Untraceable")),"Review",IF(OR(AND(K58="Review",K59="Completed"),AND(K58="Completed",K59="Review")),"Review",IF(OR(AND(K58="Other",K59="Review"),AND(K58="Review",K59="Other")),"Review",IF(OR(AND(K58="Other",K59="Incomplete"),AND(K58="Incomplete",K59="Other")),"Review",IF(OR(AND(K58="Other",K59="Untraceable"),AND(K58="Untraceable",K59="Other")),"Review",IF(OR(AND(K58="Other",K59="Completed"),AND(K58="Completed",K59="Other")),"Review",IF(AND(K58="Waiting",K59="Waiting"),"Waiting",IF(OR(AND(K58="Review",K59="Waiting"),AND(K58="Waiting",K59="Review")),"Waiting",IF(OR(AND(K58="Other",K59="Waiting"),AND(K58="Waiting",K59="Other")),"Waiting",IF(OR(AND(K58="Incomplete",K59="Waiting"),AND(K58="Waiting",K59="Incomplete")),"Waiting",IF(OR(AND(K58="Completed",K59="Waiting"),AND(K58="Waiting",K59="Completed")),"Waiting",IF(OR(K58="In Progress",K59="In Progress"),"In Progress",IF(OR(AND(K58="Completed",K59="Untraceable"),AND(K58="Untraceable",K59="Completed")),"Review",IF(OR(AND(K58="Completed",K59="Incomplete"),AND(K58="Incomplete",K59="Completed")),"Review",IF(OR(AND(K58="Incomplete",K59="Untraceable"),AND(K58="Untraceable",K59="Incomplete")),"Untraceable",IF(AND(NOT(OR(H58="Ø",H58="")),NOT(OR(H59="Ø",H59="")),J58=""),"In Progress",IF(AND(K58="Untraceable",K59="Untraceable"),"Untraceable",IF(AND(NOT(OR(H58="Ø",H58="")),NOT(OR(H59="Ø",H59="")),NOT(OR(J58="Ø",J58="",J58="Split",J58="Needs to be Split"))),"Completed",IF(AND(K58="Incomplete",K59="Incomplete"),"Incomplete",IF(AND(K58="Other",K59="Other"),"Review",IF(AND(K58="Untraceable",K59=""),"Untraceable","")))))))))))))))))))))))))</f>
        <v/>
      </c>
      <c r="M58" s="116" t="str">
        <f>IF(OR(L58="Untraceable",L58="Incomplete"),"Ignore",IF(L58="Completed","Waiting",IF(OR(L58="Waiting",L58="In Progress",L58="Review",L58="Other"),"HOLD","")))</f>
        <v/>
      </c>
      <c r="N58" s="4"/>
      <c r="O58" s="121" t="str">
        <f>IF(OR(L58="Untraceable",L58="Incomplete"),"No",IF(L58="Completed","In Progress",""))</f>
        <v/>
      </c>
      <c r="P58" s="116"/>
    </row>
    <row r="59" spans="1:16" x14ac:dyDescent="0.25">
      <c r="A59" s="116"/>
      <c r="B59" s="116"/>
      <c r="C59" s="116"/>
      <c r="D59" s="87" t="str">
        <f>IF(AND(NOT(A58=""),NOT(K58="Untraceable")),"???","")</f>
        <v/>
      </c>
      <c r="E59" s="87"/>
      <c r="F59" s="7" t="str">
        <f>IF(AND(D59="Amina",OR(E59="Manual",E59="Assisted Manual")),A58&amp;"_AZ",IF(AND(D59="Amina",OR(E59="De-Novo Merge",E59="Assisted Merge")),A58&amp;"_SA_AZ",IF(AND(D59="Mashtura",OR(E59="Manual",E59="Assisted Manual")),A58&amp;"_MH",IF(AND(D59="Mashtura",OR(E59="De-Novo Merge",E59="Assisted Merge")),A58&amp;"_SA_MH",IF(AND(D59="Perry",OR(E59="Manual",E59="Assisted Manual")),A58&amp;"_PB",IF(AND(D59="Perry",OR(E59="De-Novo Merge",E59="Assisted Merge")),A58&amp;"_SA_PB",IF(AND(D59="Gina",OR(E59="Manual",E59="Assisted Manual")),A58&amp;"_GB",IF(AND(D59="Gina",OR(E59="De-Novo Merge",E59="Assisted Merge")),A58&amp;"_SA_GB",IF(AND(D59="Cameron",OR(E59="Manual",E59="Assisted Manual")),A58&amp;"_CA",IF(AND(D59="Cameron",OR(E59="De-Novo Merge",E59="Assisted Merge")),A58&amp;"_SA_CA",IF(AND(D59="Bruno",OR(E59="Manual",E59="Assisted Manual")),A58&amp;"_BD",IF(AND(D59="Bruno",OR(E59="De-Novo Merge",E59="Assisted Merge")),A58&amp;"_SA_BD",IF(AND(D59="Daniel",OR(E59="Manual",E59="Assisted Manual")),A58&amp;"_DR",IF(AND(D59="Daniel",OR(E59="De-Novo Merge",E59="Assisted Merge")),A58&amp;"_SA_DR",IF(AND(D59="Monet",OR(E59="Manual",E59="Assisted Manual")),A58&amp;"_MW",IF(AND(D59="Monet",OR(E59="De-Novo Merge",E59="Assisted Merge")),A58&amp;"_SA_MW",IF(AND(D59="Reem",OR(E59="Manual",E59="Assisted Manual")),A58&amp;"_RA",IF(AND(D59="Reem",OR(E59="De-Novo Merge",E59="Assisted Merge")),A58&amp;"_SA_RA",""))))))))))))))))))</f>
        <v/>
      </c>
      <c r="G59" s="89"/>
      <c r="H59" s="89"/>
      <c r="I59" s="68" t="str">
        <f t="shared" si="1"/>
        <v/>
      </c>
      <c r="J59" s="116"/>
      <c r="K59" s="87" t="str">
        <f>IF(AND(NOT(OR(G59="",G59="Ø")),H59=""),"In Progress",IF(AND(NOT(OR(H59="Ø",H59="")),NOT(OR(G59="Ø",G59=""))),"Completed",IF(AND(NOT(A58=""),NOT(OR(D59="",D59="???")),G59=""),"Waiting",IF(D59="???","Waiting",""))))</f>
        <v/>
      </c>
      <c r="L59" s="116"/>
      <c r="M59" s="116"/>
      <c r="N59" s="4"/>
      <c r="O59" s="121"/>
      <c r="P59" s="116"/>
    </row>
    <row r="60" spans="1:16" x14ac:dyDescent="0.25">
      <c r="A60" s="122"/>
      <c r="B60" s="117"/>
      <c r="C60" s="116"/>
      <c r="D60" s="87" t="str">
        <f>IF(NOT(A60=""),"???","")</f>
        <v/>
      </c>
      <c r="E60" s="87"/>
      <c r="F60" s="7" t="str">
        <f>IF(AND(D60="Amina",OR(E60="Manual",E60="Assisted Manual")),A60&amp;"_AZ",IF(AND(D60="Amina",OR(E60="De-Novo Merge",E60="Assisted Merge")),A60&amp;"_SA_AZ",IF(AND(D60="Mashtura",OR(E60="Manual",E60="Assisted Manual")),A60&amp;"_MH",IF(AND(D60="Mashtura",OR(E60="De-Novo Merge",E60="Assisted Merge")),A60&amp;"_SA_MH",IF(AND(D60="Perry",OR(E60="Manual",E60="Assisted Manual")),A60&amp;"_PB",IF(AND(D60="Perry",OR(E60="De-Novo Merge",E60="Assisted Merge")),A60&amp;"_SA_PB",IF(AND(D60="Gina",OR(E60="Manual",E60="Assisted Manual")),A60&amp;"_GB",IF(AND(D60="Gina",OR(E60="De-Novo Merge",E60="Assisted Merge")),A60&amp;"_SA_GB",IF(AND(D60="Cameron",OR(E60="Manual",E60="Assisted Manual")),A60&amp;"_CA",IF(AND(D60="Cameron",OR(E60="De-Novo Merge",E60="Assisted Merge")),A60&amp;"_SA_CA",IF(AND(D60="Bruno",OR(E60="Manual",E60="Assisted Manual")),A60&amp;"_BD",IF(AND(D60="Bruno",OR(E60="De-Novo Merge",E60="Assisted Merge")),A60&amp;"_SA_BD",IF(AND(D60="Daniel",OR(E60="Manual",E60="Assisted Manual")),A60&amp;"_DR",IF(AND(D60="Daniel",OR(E60="De-Novo Merge",E60="Assisted Merge")),A60&amp;"_SA_DR",IF(AND(D60="Monet",OR(E60="Manual",E60="Assisted Manual")),A60&amp;"_MW",IF(AND(D60="Monet",OR(E60="De-Novo Merge",E60="Assisted Merge")),A60&amp;"_SA_MW",IF(AND(D60="Reem",OR(E60="Manual",E60="Assisted Manual")),A60&amp;"_RA",IF(AND(D60="Reem",OR(E60="De-Novo Merge",E60="Assisted Merge")),A60&amp;"_SA_RA",""))))))))))))))))))</f>
        <v/>
      </c>
      <c r="G60" s="89"/>
      <c r="H60" s="89"/>
      <c r="I60" s="68" t="str">
        <f t="shared" si="1"/>
        <v/>
      </c>
      <c r="J60" s="116" t="str">
        <f>IF(AND(NOT(OR(H60="",H60="Ø")),NOT(OR(H61="",H61="Ø"))),"Needs to be Split","")</f>
        <v/>
      </c>
      <c r="K60" s="87" t="str">
        <f>IF(AND(NOT(OR(G60="",G60="Ø")),H60=""),"In Progress",IF(AND(NOT(OR(H60="Ø",H60="")),NOT(OR(G60="Ø",G60=""))),"Completed",IF(AND(NOT(A60=""),NOT(OR(D60="",D60="???")),G60=""),"Waiting",IF(D60="???","Waiting",""))))</f>
        <v/>
      </c>
      <c r="L60" s="116" t="str">
        <f>IF(AND(NOT(OR(H60="Ø",H60="")),J60="Split"),"In Progress",IF(AND(NOT(OR(H60="Ø",H60="")),J60="Needs to be Split"),"Waiting",IF(AND(K60="Review",K61="Review"),"Review",IF(OR(AND(K60="Review",K61="Incomplete"),AND(K60="Incomplete",K61="Review")),"Review",IF(OR(AND(K60="Untraceable",K61="Review"),AND(K60="Review",K61="Untraceable")),"Review",IF(OR(AND(K60="Review",K61="Completed"),AND(K60="Completed",K61="Review")),"Review",IF(OR(AND(K60="Other",K61="Review"),AND(K60="Review",K61="Other")),"Review",IF(OR(AND(K60="Other",K61="Incomplete"),AND(K60="Incomplete",K61="Other")),"Review",IF(OR(AND(K60="Other",K61="Untraceable"),AND(K60="Untraceable",K61="Other")),"Review",IF(OR(AND(K60="Other",K61="Completed"),AND(K60="Completed",K61="Other")),"Review",IF(AND(K60="Waiting",K61="Waiting"),"Waiting",IF(OR(AND(K60="Review",K61="Waiting"),AND(K60="Waiting",K61="Review")),"Waiting",IF(OR(AND(K60="Other",K61="Waiting"),AND(K60="Waiting",K61="Other")),"Waiting",IF(OR(AND(K60="Incomplete",K61="Waiting"),AND(K60="Waiting",K61="Incomplete")),"Waiting",IF(OR(AND(K60="Completed",K61="Waiting"),AND(K60="Waiting",K61="Completed")),"Waiting",IF(OR(K60="In Progress",K61="In Progress"),"In Progress",IF(OR(AND(K60="Completed",K61="Untraceable"),AND(K60="Untraceable",K61="Completed")),"Review",IF(OR(AND(K60="Completed",K61="Incomplete"),AND(K60="Incomplete",K61="Completed")),"Review",IF(OR(AND(K60="Incomplete",K61="Untraceable"),AND(K60="Untraceable",K61="Incomplete")),"Untraceable",IF(AND(NOT(OR(H60="Ø",H60="")),NOT(OR(H61="Ø",H61="")),J60=""),"In Progress",IF(AND(K60="Untraceable",K61="Untraceable"),"Untraceable",IF(AND(NOT(OR(H60="Ø",H60="")),NOT(OR(H61="Ø",H61="")),NOT(OR(J60="Ø",J60="",J60="Split",J60="Needs to be Split"))),"Completed",IF(AND(K60="Incomplete",K61="Incomplete"),"Incomplete",IF(AND(K60="Other",K61="Other"),"Review",IF(AND(K60="Untraceable",K61=""),"Untraceable","")))))))))))))))))))))))))</f>
        <v/>
      </c>
      <c r="M60" s="116" t="str">
        <f>IF(OR(L60="Untraceable",L60="Incomplete"),"Ignore",IF(L60="Completed","Waiting",IF(OR(L60="Waiting",L60="In Progress",L60="Review",L60="Other"),"HOLD","")))</f>
        <v/>
      </c>
      <c r="N60" s="4"/>
      <c r="O60" s="121" t="str">
        <f>IF(OR(L60="Untraceable",L60="Incomplete"),"No",IF(L60="Completed","In Progress",""))</f>
        <v/>
      </c>
      <c r="P60" s="116"/>
    </row>
    <row r="61" spans="1:16" x14ac:dyDescent="0.25">
      <c r="A61" s="116"/>
      <c r="B61" s="116"/>
      <c r="C61" s="116"/>
      <c r="D61" s="87" t="str">
        <f>IF(AND(NOT(A60=""),NOT(K60="Untraceable")),"???","")</f>
        <v/>
      </c>
      <c r="E61" s="87"/>
      <c r="F61" s="7" t="str">
        <f>IF(AND(D61="Amina",OR(E61="Manual",E61="Assisted Manual")),A60&amp;"_AZ",IF(AND(D61="Amina",OR(E61="De-Novo Merge",E61="Assisted Merge")),A60&amp;"_SA_AZ",IF(AND(D61="Mashtura",OR(E61="Manual",E61="Assisted Manual")),A60&amp;"_MH",IF(AND(D61="Mashtura",OR(E61="De-Novo Merge",E61="Assisted Merge")),A60&amp;"_SA_MH",IF(AND(D61="Perry",OR(E61="Manual",E61="Assisted Manual")),A60&amp;"_PB",IF(AND(D61="Perry",OR(E61="De-Novo Merge",E61="Assisted Merge")),A60&amp;"_SA_PB",IF(AND(D61="Gina",OR(E61="Manual",E61="Assisted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Merge")),A60&amp;"_SA_MW",IF(AND(D61="Reem",OR(E61="Manual",E61="Assisted Manual")),A60&amp;"_RA",IF(AND(D61="Reem",OR(E61="De-Novo Merge",E61="Assisted Merge")),A60&amp;"_SA_RA",""))))))))))))))))))</f>
        <v/>
      </c>
      <c r="G61" s="89"/>
      <c r="H61" s="89"/>
      <c r="I61" s="68" t="str">
        <f t="shared" si="1"/>
        <v/>
      </c>
      <c r="J61" s="116"/>
      <c r="K61" s="87" t="str">
        <f>IF(AND(NOT(OR(G61="",G61="Ø")),H61=""),"In Progress",IF(AND(NOT(OR(H61="Ø",H61="")),NOT(OR(G61="Ø",G61=""))),"Completed",IF(AND(NOT(A60=""),NOT(OR(D61="",D61="???")),G61=""),"Waiting",IF(D61="???","Waiting",""))))</f>
        <v/>
      </c>
      <c r="L61" s="116"/>
      <c r="M61" s="116"/>
      <c r="N61" s="4"/>
      <c r="O61" s="121"/>
      <c r="P61" s="116"/>
    </row>
    <row r="62" spans="1:16" x14ac:dyDescent="0.25">
      <c r="A62" s="122"/>
      <c r="B62" s="117"/>
      <c r="C62" s="116"/>
      <c r="D62" s="87" t="str">
        <f>IF(NOT(A62=""),"???","")</f>
        <v/>
      </c>
      <c r="E62" s="87"/>
      <c r="F62" s="7" t="str">
        <f>IF(AND(D62="Amina",OR(E62="Manual",E62="Assisted Manual")),A62&amp;"_AZ",IF(AND(D62="Amina",OR(E62="De-Novo Merge",E62="Assisted Merge")),A62&amp;"_SA_AZ",IF(AND(D62="Mashtura",OR(E62="Manual",E62="Assisted Manual")),A62&amp;"_MH",IF(AND(D62="Mashtura",OR(E62="De-Novo Merge",E62="Assisted Merge")),A62&amp;"_SA_MH",IF(AND(D62="Perry",OR(E62="Manual",E62="Assisted Manual")),A62&amp;"_PB",IF(AND(D62="Perry",OR(E62="De-Novo Merge",E62="Assisted Merge")),A62&amp;"_SA_PB",IF(AND(D62="Gina",OR(E62="Manual",E62="Assisted Manual")),A62&amp;"_GB",IF(AND(D62="Gina",OR(E62="De-Novo Merge",E62="Assisted Merge")),A62&amp;"_SA_GB",IF(AND(D62="Cameron",OR(E62="Manual",E62="Assisted Manual")),A62&amp;"_CA",IF(AND(D62="Cameron",OR(E62="De-Novo Merge",E62="Assisted Merge")),A62&amp;"_SA_CA",IF(AND(D62="Bruno",OR(E62="Manual",E62="Assisted Manual")),A62&amp;"_BD",IF(AND(D62="Bruno",OR(E62="De-Novo Merge",E62="Assisted Merge")),A62&amp;"_SA_BD",IF(AND(D62="Daniel",OR(E62="Manual",E62="Assisted Manual")),A62&amp;"_DR",IF(AND(D62="Daniel",OR(E62="De-Novo Merge",E62="Assisted Merge")),A62&amp;"_SA_DR",IF(AND(D62="Monet",OR(E62="Manual",E62="Assisted Manual")),A62&amp;"_MW",IF(AND(D62="Monet",OR(E62="De-Novo Merge",E62="Assisted Merge")),A62&amp;"_SA_MW",IF(AND(D62="Reem",OR(E62="Manual",E62="Assisted Manual")),A62&amp;"_RA",IF(AND(D62="Reem",OR(E62="De-Novo Merge",E62="Assisted Merge")),A62&amp;"_SA_RA",""))))))))))))))))))</f>
        <v/>
      </c>
      <c r="G62" s="89"/>
      <c r="H62" s="89"/>
      <c r="I62" s="68" t="str">
        <f t="shared" si="1"/>
        <v/>
      </c>
      <c r="J62" s="116" t="str">
        <f>IF(AND(NOT(OR(H62="",H62="Ø")),NOT(OR(H63="",H63="Ø"))),"Needs to be Split","")</f>
        <v/>
      </c>
      <c r="K62" s="87" t="str">
        <f>IF(AND(NOT(OR(G62="",G62="Ø")),H62=""),"In Progress",IF(AND(NOT(OR(H62="Ø",H62="")),NOT(OR(G62="Ø",G62=""))),"Completed",IF(AND(NOT(A62=""),NOT(OR(D62="",D62="???")),G62=""),"Waiting",IF(D62="???","Waiting",""))))</f>
        <v/>
      </c>
      <c r="L62" s="116" t="str">
        <f>IF(AND(NOT(OR(H62="Ø",H62="")),J62="Split"),"In Progress",IF(AND(NOT(OR(H62="Ø",H62="")),J62="Needs to be Split"),"Waiting",IF(AND(K62="Review",K63="Review"),"Review",IF(OR(AND(K62="Review",K63="Incomplete"),AND(K62="Incomplete",K63="Review")),"Review",IF(OR(AND(K62="Untraceable",K63="Review"),AND(K62="Review",K63="Untraceable")),"Review",IF(OR(AND(K62="Review",K63="Completed"),AND(K62="Completed",K63="Review")),"Review",IF(OR(AND(K62="Other",K63="Review"),AND(K62="Review",K63="Other")),"Review",IF(OR(AND(K62="Other",K63="Incomplete"),AND(K62="Incomplete",K63="Other")),"Review",IF(OR(AND(K62="Other",K63="Untraceable"),AND(K62="Untraceable",K63="Other")),"Review",IF(OR(AND(K62="Other",K63="Completed"),AND(K62="Completed",K63="Other")),"Review",IF(AND(K62="Waiting",K63="Waiting"),"Waiting",IF(OR(AND(K62="Review",K63="Waiting"),AND(K62="Waiting",K63="Review")),"Waiting",IF(OR(AND(K62="Other",K63="Waiting"),AND(K62="Waiting",K63="Other")),"Waiting",IF(OR(AND(K62="Incomplete",K63="Waiting"),AND(K62="Waiting",K63="Incomplete")),"Waiting",IF(OR(AND(K62="Completed",K63="Waiting"),AND(K62="Waiting",K63="Completed")),"Waiting",IF(OR(K62="In Progress",K63="In Progress"),"In Progress",IF(OR(AND(K62="Completed",K63="Untraceable"),AND(K62="Untraceable",K63="Completed")),"Review",IF(OR(AND(K62="Completed",K63="Incomplete"),AND(K62="Incomplete",K63="Completed")),"Review",IF(OR(AND(K62="Incomplete",K63="Untraceable"),AND(K62="Untraceable",K63="Incomplete")),"Untraceable",IF(AND(NOT(OR(H62="Ø",H62="")),NOT(OR(H63="Ø",H63="")),J62=""),"In Progress",IF(AND(K62="Untraceable",K63="Untraceable"),"Untraceable",IF(AND(NOT(OR(H62="Ø",H62="")),NOT(OR(H63="Ø",H63="")),NOT(OR(J62="Ø",J62="",J62="Split",J62="Needs to be Split"))),"Completed",IF(AND(K62="Incomplete",K63="Incomplete"),"Incomplete",IF(AND(K62="Other",K63="Other"),"Review",IF(AND(K62="Untraceable",K63=""),"Untraceable","")))))))))))))))))))))))))</f>
        <v/>
      </c>
      <c r="M62" s="116" t="str">
        <f>IF(OR(L62="Untraceable",L62="Incomplete"),"Ignore",IF(L62="Completed","Waiting",IF(OR(L62="Waiting",L62="In Progress",L62="Review",L62="Other"),"HOLD","")))</f>
        <v/>
      </c>
      <c r="N62" s="4"/>
      <c r="O62" s="121" t="str">
        <f>IF(OR(L62="Untraceable",L62="Incomplete"),"No",IF(L62="Completed","In Progress",""))</f>
        <v/>
      </c>
      <c r="P62" s="116"/>
    </row>
    <row r="63" spans="1:16" x14ac:dyDescent="0.25">
      <c r="A63" s="116"/>
      <c r="B63" s="116"/>
      <c r="C63" s="116"/>
      <c r="D63" s="87" t="str">
        <f>IF(AND(NOT(A62=""),NOT(K62="Untraceable")),"???","")</f>
        <v/>
      </c>
      <c r="E63" s="87"/>
      <c r="F63" s="7" t="str">
        <f>IF(AND(D63="Amina",OR(E63="Manual",E63="Assisted Manual")),A62&amp;"_AZ",IF(AND(D63="Amina",OR(E63="De-Novo Merge",E63="Assisted Merge")),A62&amp;"_SA_AZ",IF(AND(D63="Mashtura",OR(E63="Manual",E63="Assisted Manual")),A62&amp;"_MH",IF(AND(D63="Mashtura",OR(E63="De-Novo Merge",E63="Assisted Merge")),A62&amp;"_SA_MH",IF(AND(D63="Perry",OR(E63="Manual",E63="Assisted Manual")),A62&amp;"_PB",IF(AND(D63="Perry",OR(E63="De-Novo Merge",E63="Assisted Merge")),A62&amp;"_SA_PB",IF(AND(D63="Gina",OR(E63="Manual",E63="Assisted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Merge")),A62&amp;"_SA_MW",IF(AND(D63="Reem",OR(E63="Manual",E63="Assisted Manual")),A62&amp;"_RA",IF(AND(D63="Reem",OR(E63="De-Novo Merge",E63="Assisted Merge")),A62&amp;"_SA_RA",""))))))))))))))))))</f>
        <v/>
      </c>
      <c r="G63" s="89"/>
      <c r="H63" s="89"/>
      <c r="I63" s="68" t="str">
        <f t="shared" si="1"/>
        <v/>
      </c>
      <c r="J63" s="116"/>
      <c r="K63" s="87" t="str">
        <f>IF(AND(NOT(OR(G63="",G63="Ø")),H63=""),"In Progress",IF(AND(NOT(OR(H63="Ø",H63="")),NOT(OR(G63="Ø",G63=""))),"Completed",IF(AND(NOT(A62=""),NOT(OR(D63="",D63="???")),G63=""),"Waiting",IF(D63="???","Waiting",""))))</f>
        <v/>
      </c>
      <c r="L63" s="116"/>
      <c r="M63" s="116"/>
      <c r="N63" s="4"/>
      <c r="O63" s="121"/>
      <c r="P63" s="116"/>
    </row>
    <row r="64" spans="1:16" x14ac:dyDescent="0.25">
      <c r="A64" s="122"/>
      <c r="B64" s="117"/>
      <c r="C64" s="116"/>
      <c r="D64" s="87" t="str">
        <f>IF(NOT(A64=""),"???","")</f>
        <v/>
      </c>
      <c r="E64" s="87"/>
      <c r="F64" s="7" t="str">
        <f>IF(AND(D64="Amina",OR(E64="Manual",E64="Assisted Manual")),A64&amp;"_AZ",IF(AND(D64="Amina",OR(E64="De-Novo Merge",E64="Assisted Merge")),A64&amp;"_SA_AZ",IF(AND(D64="Mashtura",OR(E64="Manual",E64="Assisted Manual")),A64&amp;"_MH",IF(AND(D64="Mashtura",OR(E64="De-Novo Merge",E64="Assisted Merge")),A64&amp;"_SA_MH",IF(AND(D64="Perry",OR(E64="Manual",E64="Assisted Manual")),A64&amp;"_PB",IF(AND(D64="Perry",OR(E64="De-Novo Merge",E64="Assisted Merge")),A64&amp;"_SA_PB",IF(AND(D64="Gina",OR(E64="Manual",E64="Assisted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Merge")),A64&amp;"_SA_MW",IF(AND(D64="Reem",OR(E64="Manual",E64="Assisted Manual")),A64&amp;"_RA",IF(AND(D64="Reem",OR(E64="De-Novo Merge",E64="Assisted Merge")),A64&amp;"_SA_RA",""))))))))))))))))))</f>
        <v/>
      </c>
      <c r="G64" s="89"/>
      <c r="H64" s="89"/>
      <c r="I64" s="68" t="str">
        <f t="shared" si="1"/>
        <v/>
      </c>
      <c r="J64" s="116" t="str">
        <f>IF(AND(NOT(OR(H64="",H64="Ø")),NOT(OR(H65="",H65="Ø"))),"Needs to be Split","")</f>
        <v/>
      </c>
      <c r="K64" s="87" t="str">
        <f>IF(AND(NOT(OR(G64="",G64="Ø")),H64=""),"In Progress",IF(AND(NOT(OR(H64="Ø",H64="")),NOT(OR(G64="Ø",G64=""))),"Completed",IF(AND(NOT(A64=""),NOT(OR(D64="",D64="???")),G64=""),"Waiting",IF(D64="???","Waiting",""))))</f>
        <v/>
      </c>
      <c r="L64" s="116" t="str">
        <f>IF(AND(NOT(OR(H64="Ø",H64="")),J64="Split"),"In Progress",IF(AND(NOT(OR(H64="Ø",H64="")),J64="Needs to be Split"),"Waiting",IF(AND(K64="Review",K65="Review"),"Review",IF(OR(AND(K64="Review",K65="Incomplete"),AND(K64="Incomplete",K65="Review")),"Review",IF(OR(AND(K64="Untraceable",K65="Review"),AND(K64="Review",K65="Untraceable")),"Review",IF(OR(AND(K64="Review",K65="Completed"),AND(K64="Completed",K65="Review")),"Review",IF(OR(AND(K64="Other",K65="Review"),AND(K64="Review",K65="Other")),"Review",IF(OR(AND(K64="Other",K65="Incomplete"),AND(K64="Incomplete",K65="Other")),"Review",IF(OR(AND(K64="Other",K65="Untraceable"),AND(K64="Untraceable",K65="Other")),"Review",IF(OR(AND(K64="Other",K65="Completed"),AND(K64="Completed",K65="Other")),"Review",IF(AND(K64="Waiting",K65="Waiting"),"Waiting",IF(OR(AND(K64="Review",K65="Waiting"),AND(K64="Waiting",K65="Review")),"Waiting",IF(OR(AND(K64="Other",K65="Waiting"),AND(K64="Waiting",K65="Other")),"Waiting",IF(OR(AND(K64="Incomplete",K65="Waiting"),AND(K64="Waiting",K65="Incomplete")),"Waiting",IF(OR(AND(K64="Completed",K65="Waiting"),AND(K64="Waiting",K65="Completed")),"Waiting",IF(OR(K64="In Progress",K65="In Progress"),"In Progress",IF(OR(AND(K64="Completed",K65="Untraceable"),AND(K64="Untraceable",K65="Completed")),"Review",IF(OR(AND(K64="Completed",K65="Incomplete"),AND(K64="Incomplete",K65="Completed")),"Review",IF(OR(AND(K64="Incomplete",K65="Untraceable"),AND(K64="Untraceable",K65="Incomplete")),"Untraceable",IF(AND(NOT(OR(H64="Ø",H64="")),NOT(OR(H65="Ø",H65="")),J64=""),"In Progress",IF(AND(K64="Untraceable",K65="Untraceable"),"Untraceable",IF(AND(NOT(OR(H64="Ø",H64="")),NOT(OR(H65="Ø",H65="")),NOT(OR(J64="Ø",J64="",J64="Split",J64="Needs to be Split"))),"Completed",IF(AND(K64="Incomplete",K65="Incomplete"),"Incomplete",IF(AND(K64="Other",K65="Other"),"Review",IF(AND(K64="Untraceable",K65=""),"Untraceable","")))))))))))))))))))))))))</f>
        <v/>
      </c>
      <c r="M64" s="116" t="str">
        <f>IF(OR(L64="Untraceable",L64="Incomplete"),"Ignore",IF(L64="Completed","Waiting",IF(OR(L64="Waiting",L64="In Progress",L64="Review",L64="Other"),"HOLD","")))</f>
        <v/>
      </c>
      <c r="N64" s="4"/>
      <c r="O64" s="121" t="str">
        <f>IF(OR(L64="Untraceable",L64="Incomplete"),"No",IF(L64="Completed","In Progress",""))</f>
        <v/>
      </c>
      <c r="P64" s="116"/>
    </row>
    <row r="65" spans="1:16" x14ac:dyDescent="0.25">
      <c r="A65" s="116"/>
      <c r="B65" s="116"/>
      <c r="C65" s="116"/>
      <c r="D65" s="87" t="str">
        <f>IF(AND(NOT(A64=""),NOT(K64="Untraceable")),"???","")</f>
        <v/>
      </c>
      <c r="E65" s="87"/>
      <c r="F65" s="7" t="str">
        <f>IF(AND(D65="Amina",OR(E65="Manual",E65="Assisted Manual")),A64&amp;"_AZ",IF(AND(D65="Amina",OR(E65="De-Novo Merge",E65="Assisted Merge")),A64&amp;"_SA_AZ",IF(AND(D65="Mashtura",OR(E65="Manual",E65="Assisted Manual")),A64&amp;"_MH",IF(AND(D65="Mashtura",OR(E65="De-Novo Merge",E65="Assisted Merge")),A64&amp;"_SA_MH",IF(AND(D65="Perry",OR(E65="Manual",E65="Assisted Manual")),A64&amp;"_PB",IF(AND(D65="Perry",OR(E65="De-Novo Merge",E65="Assisted Merge")),A64&amp;"_SA_PB",IF(AND(D65="Gina",OR(E65="Manual",E65="Assisted Manual")),A64&amp;"_GB",IF(AND(D65="Gina",OR(E65="De-Novo Merge",E65="Assisted Merge")),A64&amp;"_SA_GB",IF(AND(D65="Cameron",OR(E65="Manual",E65="Assisted Manual")),A64&amp;"_CA",IF(AND(D65="Cameron",OR(E65="De-Novo Merge",E65="Assisted Merge")),A64&amp;"_SA_CA",IF(AND(D65="Bruno",OR(E65="Manual",E65="Assisted Manual")),A64&amp;"_BD",IF(AND(D65="Bruno",OR(E65="De-Novo Merge",E65="Assisted Merge")),A64&amp;"_SA_BD",IF(AND(D65="Daniel",OR(E65="Manual",E65="Assisted Manual")),A64&amp;"_DR",IF(AND(D65="Daniel",OR(E65="De-Novo Merge",E65="Assisted Merge")),A64&amp;"_SA_DR",IF(AND(D65="Monet",OR(E65="Manual",E65="Assisted Manual")),A64&amp;"_MW",IF(AND(D65="Monet",OR(E65="De-Novo Merge",E65="Assisted Merge")),A64&amp;"_SA_MW",IF(AND(D65="Reem",OR(E65="Manual",E65="Assisted Manual")),A64&amp;"_RA",IF(AND(D65="Reem",OR(E65="De-Novo Merge",E65="Assisted Merge")),A64&amp;"_SA_RA",""))))))))))))))))))</f>
        <v/>
      </c>
      <c r="G65" s="89"/>
      <c r="H65" s="89"/>
      <c r="I65" s="68" t="str">
        <f t="shared" si="1"/>
        <v/>
      </c>
      <c r="J65" s="116"/>
      <c r="K65" s="87" t="str">
        <f>IF(AND(NOT(OR(G65="",G65="Ø")),H65=""),"In Progress",IF(AND(NOT(OR(H65="Ø",H65="")),NOT(OR(G65="Ø",G65=""))),"Completed",IF(AND(NOT(A64=""),NOT(OR(D65="",D65="???")),G65=""),"Waiting",IF(D65="???","Waiting",""))))</f>
        <v/>
      </c>
      <c r="L65" s="116"/>
      <c r="M65" s="116"/>
      <c r="N65" s="4"/>
      <c r="O65" s="121"/>
      <c r="P65" s="116"/>
    </row>
    <row r="66" spans="1:16" x14ac:dyDescent="0.25">
      <c r="A66" s="122"/>
      <c r="B66" s="117"/>
      <c r="C66" s="116"/>
      <c r="D66" s="87" t="str">
        <f>IF(NOT(A66=""),"???","")</f>
        <v/>
      </c>
      <c r="E66" s="87"/>
      <c r="F66" s="7" t="str">
        <f>IF(AND(D66="Amina",OR(E66="Manual",E66="Assisted Manual")),A66&amp;"_AZ",IF(AND(D66="Amina",OR(E66="De-Novo Merge",E66="Assisted Merge")),A66&amp;"_SA_AZ",IF(AND(D66="Mashtura",OR(E66="Manual",E66="Assisted Manual")),A66&amp;"_MH",IF(AND(D66="Mashtura",OR(E66="De-Novo Merge",E66="Assisted Merge")),A66&amp;"_SA_MH",IF(AND(D66="Perry",OR(E66="Manual",E66="Assisted Manual")),A66&amp;"_PB",IF(AND(D66="Perry",OR(E66="De-Novo Merge",E66="Assisted Merge")),A66&amp;"_SA_PB",IF(AND(D66="Gina",OR(E66="Manual",E66="Assisted Manual")),A66&amp;"_GB",IF(AND(D66="Gina",OR(E66="De-Novo Merge",E66="Assisted Merge")),A66&amp;"_SA_GB",IF(AND(D66="Cameron",OR(E66="Manual",E66="Assisted Manual")),A66&amp;"_CA",IF(AND(D66="Cameron",OR(E66="De-Novo Merge",E66="Assisted Merge")),A66&amp;"_SA_CA",IF(AND(D66="Bruno",OR(E66="Manual",E66="Assisted Manual")),A66&amp;"_BD",IF(AND(D66="Bruno",OR(E66="De-Novo Merge",E66="Assisted Merge")),A66&amp;"_SA_BD",IF(AND(D66="Daniel",OR(E66="Manual",E66="Assisted Manual")),A66&amp;"_DR",IF(AND(D66="Daniel",OR(E66="De-Novo Merge",E66="Assisted Merge")),A66&amp;"_SA_DR",IF(AND(D66="Monet",OR(E66="Manual",E66="Assisted Manual")),A66&amp;"_MW",IF(AND(D66="Monet",OR(E66="De-Novo Merge",E66="Assisted Merge")),A66&amp;"_SA_MW",IF(AND(D66="Reem",OR(E66="Manual",E66="Assisted Manual")),A66&amp;"_RA",IF(AND(D66="Reem",OR(E66="De-Novo Merge",E66="Assisted Merge")),A66&amp;"_SA_RA",""))))))))))))))))))</f>
        <v/>
      </c>
      <c r="G66" s="89"/>
      <c r="H66" s="89"/>
      <c r="I66" s="68" t="str">
        <f t="shared" si="1"/>
        <v/>
      </c>
      <c r="J66" s="116" t="str">
        <f>IF(AND(NOT(OR(H66="",H66="Ø")),NOT(OR(H67="",H67="Ø"))),"Needs to be Split","")</f>
        <v/>
      </c>
      <c r="K66" s="87" t="str">
        <f>IF(AND(NOT(OR(G66="",G66="Ø")),H66=""),"In Progress",IF(AND(NOT(OR(H66="Ø",H66="")),NOT(OR(G66="Ø",G66=""))),"Completed",IF(AND(NOT(A66=""),NOT(OR(D66="",D66="???")),G66=""),"Waiting",IF(D66="???","Waiting",""))))</f>
        <v/>
      </c>
      <c r="L66" s="116" t="str">
        <f>IF(AND(NOT(OR(H66="Ø",H66="")),J66="Split"),"In Progress",IF(AND(NOT(OR(H66="Ø",H66="")),J66="Needs to be Split"),"Waiting",IF(AND(K66="Review",K67="Review"),"Review",IF(OR(AND(K66="Review",K67="Incomplete"),AND(K66="Incomplete",K67="Review")),"Review",IF(OR(AND(K66="Untraceable",K67="Review"),AND(K66="Review",K67="Untraceable")),"Review",IF(OR(AND(K66="Review",K67="Completed"),AND(K66="Completed",K67="Review")),"Review",IF(OR(AND(K66="Other",K67="Review"),AND(K66="Review",K67="Other")),"Review",IF(OR(AND(K66="Other",K67="Incomplete"),AND(K66="Incomplete",K67="Other")),"Review",IF(OR(AND(K66="Other",K67="Untraceable"),AND(K66="Untraceable",K67="Other")),"Review",IF(OR(AND(K66="Other",K67="Completed"),AND(K66="Completed",K67="Other")),"Review",IF(AND(K66="Waiting",K67="Waiting"),"Waiting",IF(OR(AND(K66="Review",K67="Waiting"),AND(K66="Waiting",K67="Review")),"Waiting",IF(OR(AND(K66="Other",K67="Waiting"),AND(K66="Waiting",K67="Other")),"Waiting",IF(OR(AND(K66="Incomplete",K67="Waiting"),AND(K66="Waiting",K67="Incomplete")),"Waiting",IF(OR(AND(K66="Completed",K67="Waiting"),AND(K66="Waiting",K67="Completed")),"Waiting",IF(OR(K66="In Progress",K67="In Progress"),"In Progress",IF(OR(AND(K66="Completed",K67="Untraceable"),AND(K66="Untraceable",K67="Completed")),"Review",IF(OR(AND(K66="Completed",K67="Incomplete"),AND(K66="Incomplete",K67="Completed")),"Review",IF(OR(AND(K66="Incomplete",K67="Untraceable"),AND(K66="Untraceable",K67="Incomplete")),"Untraceable",IF(AND(NOT(OR(H66="Ø",H66="")),NOT(OR(H67="Ø",H67="")),J66=""),"In Progress",IF(AND(K66="Untraceable",K67="Untraceable"),"Untraceable",IF(AND(NOT(OR(H66="Ø",H66="")),NOT(OR(H67="Ø",H67="")),NOT(OR(J66="Ø",J66="",J66="Split",J66="Needs to be Split"))),"Completed",IF(AND(K66="Incomplete",K67="Incomplete"),"Incomplete",IF(AND(K66="Other",K67="Other"),"Review",IF(AND(K66="Untraceable",K67=""),"Untraceable","")))))))))))))))))))))))))</f>
        <v/>
      </c>
      <c r="M66" s="116" t="str">
        <f>IF(OR(L66="Untraceable",L66="Incomplete"),"Ignore",IF(L66="Completed","Waiting",IF(OR(L66="Waiting",L66="In Progress",L66="Review",L66="Other"),"HOLD","")))</f>
        <v/>
      </c>
      <c r="N66" s="4"/>
      <c r="O66" s="121" t="str">
        <f>IF(OR(L66="Untraceable",L66="Incomplete"),"No",IF(L66="Completed","In Progress",""))</f>
        <v/>
      </c>
      <c r="P66" s="116"/>
    </row>
    <row r="67" spans="1:16" x14ac:dyDescent="0.25">
      <c r="A67" s="116"/>
      <c r="B67" s="116"/>
      <c r="C67" s="116"/>
      <c r="D67" s="87" t="str">
        <f>IF(AND(NOT(A66=""),NOT(K66="Untraceable")),"???","")</f>
        <v/>
      </c>
      <c r="E67" s="87"/>
      <c r="F67" s="7" t="str">
        <f>IF(AND(D67="Amina",OR(E67="Manual",E67="Assisted Manual")),A66&amp;"_AZ",IF(AND(D67="Amina",OR(E67="De-Novo Merge",E67="Assisted Merge")),A66&amp;"_SA_AZ",IF(AND(D67="Mashtura",OR(E67="Manual",E67="Assisted Manual")),A66&amp;"_MH",IF(AND(D67="Mashtura",OR(E67="De-Novo Merge",E67="Assisted Merge")),A66&amp;"_SA_MH",IF(AND(D67="Perry",OR(E67="Manual",E67="Assisted Manual")),A66&amp;"_PB",IF(AND(D67="Perry",OR(E67="De-Novo Merge",E67="Assisted Merge")),A66&amp;"_SA_PB",IF(AND(D67="Gina",OR(E67="Manual",E67="Assisted Manual")),A66&amp;"_GB",IF(AND(D67="Gina",OR(E67="De-Novo Merge",E67="Assisted Merge")),A66&amp;"_SA_GB",IF(AND(D67="Cameron",OR(E67="Manual",E67="Assisted Manual")),A66&amp;"_CA",IF(AND(D67="Cameron",OR(E67="De-Novo Merge",E67="Assisted Merge")),A66&amp;"_SA_CA",IF(AND(D67="Bruno",OR(E67="Manual",E67="Assisted Manual")),A66&amp;"_BD",IF(AND(D67="Bruno",OR(E67="De-Novo Merge",E67="Assisted Merge")),A66&amp;"_SA_BD",IF(AND(D67="Daniel",OR(E67="Manual",E67="Assisted Manual")),A66&amp;"_DR",IF(AND(D67="Daniel",OR(E67="De-Novo Merge",E67="Assisted Merge")),A66&amp;"_SA_DR",IF(AND(D67="Monet",OR(E67="Manual",E67="Assisted Manual")),A66&amp;"_MW",IF(AND(D67="Monet",OR(E67="De-Novo Merge",E67="Assisted Merge")),A66&amp;"_SA_MW",IF(AND(D67="Reem",OR(E67="Manual",E67="Assisted Manual")),A66&amp;"_RA",IF(AND(D67="Reem",OR(E67="De-Novo Merge",E67="Assisted Merge")),A66&amp;"_SA_RA",""))))))))))))))))))</f>
        <v/>
      </c>
      <c r="G67" s="89"/>
      <c r="H67" s="89"/>
      <c r="I67" s="68" t="str">
        <f t="shared" si="1"/>
        <v/>
      </c>
      <c r="J67" s="116"/>
      <c r="K67" s="87" t="str">
        <f>IF(AND(NOT(OR(G67="",G67="Ø")),H67=""),"In Progress",IF(AND(NOT(OR(H67="Ø",H67="")),NOT(OR(G67="Ø",G67=""))),"Completed",IF(AND(NOT(A66=""),NOT(OR(D67="",D67="???")),G67=""),"Waiting",IF(D67="???","Waiting",""))))</f>
        <v/>
      </c>
      <c r="L67" s="116"/>
      <c r="M67" s="116"/>
      <c r="N67" s="4"/>
      <c r="O67" s="121"/>
      <c r="P67" s="116"/>
    </row>
    <row r="68" spans="1:16" x14ac:dyDescent="0.25">
      <c r="A68" s="122"/>
      <c r="B68" s="117"/>
      <c r="C68" s="116"/>
      <c r="D68" s="87" t="str">
        <f>IF(NOT(A68=""),"???","")</f>
        <v/>
      </c>
      <c r="E68" s="87"/>
      <c r="F68" s="7" t="str">
        <f>IF(AND(D68="Amina",OR(E68="Manual",E68="Assisted Manual")),A68&amp;"_AZ",IF(AND(D68="Amina",OR(E68="De-Novo Merge",E68="Assisted Merge")),A68&amp;"_SA_AZ",IF(AND(D68="Mashtura",OR(E68="Manual",E68="Assisted Manual")),A68&amp;"_MH",IF(AND(D68="Mashtura",OR(E68="De-Novo Merge",E68="Assisted Merge")),A68&amp;"_SA_MH",IF(AND(D68="Perry",OR(E68="Manual",E68="Assisted Manual")),A68&amp;"_PB",IF(AND(D68="Perry",OR(E68="De-Novo Merge",E68="Assisted Merge")),A68&amp;"_SA_PB",IF(AND(D68="Gina",OR(E68="Manual",E68="Assisted Manual")),A68&amp;"_GB",IF(AND(D68="Gina",OR(E68="De-Novo Merge",E68="Assisted Merge")),A68&amp;"_SA_GB",IF(AND(D68="Cameron",OR(E68="Manual",E68="Assisted Manual")),A68&amp;"_CA",IF(AND(D68="Cameron",OR(E68="De-Novo Merge",E68="Assisted Merge")),A68&amp;"_SA_CA",IF(AND(D68="Bruno",OR(E68="Manual",E68="Assisted Manual")),A68&amp;"_BD",IF(AND(D68="Bruno",OR(E68="De-Novo Merge",E68="Assisted Merge")),A68&amp;"_SA_BD",IF(AND(D68="Daniel",OR(E68="Manual",E68="Assisted Manual")),A68&amp;"_DR",IF(AND(D68="Daniel",OR(E68="De-Novo Merge",E68="Assisted Merge")),A68&amp;"_SA_DR",IF(AND(D68="Monet",OR(E68="Manual",E68="Assisted Manual")),A68&amp;"_MW",IF(AND(D68="Monet",OR(E68="De-Novo Merge",E68="Assisted Merge")),A68&amp;"_SA_MW",IF(AND(D68="Reem",OR(E68="Manual",E68="Assisted Manual")),A68&amp;"_RA",IF(AND(D68="Reem",OR(E68="De-Novo Merge",E68="Assisted Merge")),A68&amp;"_SA_RA",""))))))))))))))))))</f>
        <v/>
      </c>
      <c r="G68" s="89"/>
      <c r="H68" s="89"/>
      <c r="I68" s="68" t="str">
        <f t="shared" si="1"/>
        <v/>
      </c>
      <c r="J68" s="116" t="str">
        <f>IF(AND(NOT(OR(H68="",H68="Ø")),NOT(OR(H69="",H69="Ø"))),"Needs to be Split","")</f>
        <v/>
      </c>
      <c r="K68" s="87" t="str">
        <f>IF(AND(NOT(OR(G68="",G68="Ø")),H68=""),"In Progress",IF(AND(NOT(OR(H68="Ø",H68="")),NOT(OR(G68="Ø",G68=""))),"Completed",IF(AND(NOT(A68=""),NOT(OR(D68="",D68="???")),G68=""),"Waiting",IF(D68="???","Waiting",""))))</f>
        <v/>
      </c>
      <c r="L68" s="116" t="str">
        <f>IF(AND(NOT(OR(H68="Ø",H68="")),J68="Split"),"In Progress",IF(AND(NOT(OR(H68="Ø",H68="")),J68="Needs to be Split"),"Waiting",IF(AND(K68="Review",K69="Review"),"Review",IF(OR(AND(K68="Review",K69="Incomplete"),AND(K68="Incomplete",K69="Review")),"Review",IF(OR(AND(K68="Untraceable",K69="Review"),AND(K68="Review",K69="Untraceable")),"Review",IF(OR(AND(K68="Review",K69="Completed"),AND(K68="Completed",K69="Review")),"Review",IF(OR(AND(K68="Other",K69="Review"),AND(K68="Review",K69="Other")),"Review",IF(OR(AND(K68="Other",K69="Incomplete"),AND(K68="Incomplete",K69="Other")),"Review",IF(OR(AND(K68="Other",K69="Untraceable"),AND(K68="Untraceable",K69="Other")),"Review",IF(OR(AND(K68="Other",K69="Completed"),AND(K68="Completed",K69="Other")),"Review",IF(AND(K68="Waiting",K69="Waiting"),"Waiting",IF(OR(AND(K68="Review",K69="Waiting"),AND(K68="Waiting",K69="Review")),"Waiting",IF(OR(AND(K68="Other",K69="Waiting"),AND(K68="Waiting",K69="Other")),"Waiting",IF(OR(AND(K68="Incomplete",K69="Waiting"),AND(K68="Waiting",K69="Incomplete")),"Waiting",IF(OR(AND(K68="Completed",K69="Waiting"),AND(K68="Waiting",K69="Completed")),"Waiting",IF(OR(K68="In Progress",K69="In Progress"),"In Progress",IF(OR(AND(K68="Completed",K69="Untraceable"),AND(K68="Untraceable",K69="Completed")),"Review",IF(OR(AND(K68="Completed",K69="Incomplete"),AND(K68="Incomplete",K69="Completed")),"Review",IF(OR(AND(K68="Incomplete",K69="Untraceable"),AND(K68="Untraceable",K69="Incomplete")),"Untraceable",IF(AND(NOT(OR(H68="Ø",H68="")),NOT(OR(H69="Ø",H69="")),J68=""),"In Progress",IF(AND(K68="Untraceable",K69="Untraceable"),"Untraceable",IF(AND(NOT(OR(H68="Ø",H68="")),NOT(OR(H69="Ø",H69="")),NOT(OR(J68="Ø",J68="",J68="Split",J68="Needs to be Split"))),"Completed",IF(AND(K68="Incomplete",K69="Incomplete"),"Incomplete",IF(AND(K68="Other",K69="Other"),"Review",IF(AND(K68="Untraceable",K69=""),"Untraceable","")))))))))))))))))))))))))</f>
        <v/>
      </c>
      <c r="M68" s="116" t="str">
        <f>IF(OR(L68="Untraceable",L68="Incomplete"),"Ignore",IF(L68="Completed","Waiting",IF(OR(L68="Waiting",L68="In Progress",L68="Review",L68="Other"),"HOLD","")))</f>
        <v/>
      </c>
      <c r="N68" s="4"/>
      <c r="O68" s="121" t="str">
        <f>IF(OR(L68="Untraceable",L68="Incomplete"),"No",IF(L68="Completed","In Progress",""))</f>
        <v/>
      </c>
      <c r="P68" s="116"/>
    </row>
    <row r="69" spans="1:16" x14ac:dyDescent="0.25">
      <c r="A69" s="116"/>
      <c r="B69" s="116"/>
      <c r="C69" s="116"/>
      <c r="D69" s="87" t="str">
        <f>IF(AND(NOT(A68=""),NOT(K68="Untraceable")),"???","")</f>
        <v/>
      </c>
      <c r="E69" s="87"/>
      <c r="F69" s="7" t="str">
        <f>IF(AND(D69="Amina",OR(E69="Manual",E69="Assisted Manual")),A68&amp;"_AZ",IF(AND(D69="Amina",OR(E69="De-Novo Merge",E69="Assisted Merge")),A68&amp;"_SA_AZ",IF(AND(D69="Mashtura",OR(E69="Manual",E69="Assisted Manual")),A68&amp;"_MH",IF(AND(D69="Mashtura",OR(E69="De-Novo Merge",E69="Assisted Merge")),A68&amp;"_SA_MH",IF(AND(D69="Perry",OR(E69="Manual",E69="Assisted Manual")),A68&amp;"_PB",IF(AND(D69="Perry",OR(E69="De-Novo Merge",E69="Assisted Merge")),A68&amp;"_SA_PB",IF(AND(D69="Gina",OR(E69="Manual",E69="Assisted Manual")),A68&amp;"_GB",IF(AND(D69="Gina",OR(E69="De-Novo Merge",E69="Assisted Merge")),A68&amp;"_SA_GB",IF(AND(D69="Cameron",OR(E69="Manual",E69="Assisted Manual")),A68&amp;"_CA",IF(AND(D69="Cameron",OR(E69="De-Novo Merge",E69="Assisted Merge")),A68&amp;"_SA_CA",IF(AND(D69="Bruno",OR(E69="Manual",E69="Assisted Manual")),A68&amp;"_BD",IF(AND(D69="Bruno",OR(E69="De-Novo Merge",E69="Assisted Merge")),A68&amp;"_SA_BD",IF(AND(D69="Daniel",OR(E69="Manual",E69="Assisted Manual")),A68&amp;"_DR",IF(AND(D69="Daniel",OR(E69="De-Novo Merge",E69="Assisted Merge")),A68&amp;"_SA_DR",IF(AND(D69="Monet",OR(E69="Manual",E69="Assisted Manual")),A68&amp;"_MW",IF(AND(D69="Monet",OR(E69="De-Novo Merge",E69="Assisted Merge")),A68&amp;"_SA_MW",IF(AND(D69="Reem",OR(E69="Manual",E69="Assisted Manual")),A68&amp;"_RA",IF(AND(D69="Reem",OR(E69="De-Novo Merge",E69="Assisted Merge")),A68&amp;"_SA_RA",""))))))))))))))))))</f>
        <v/>
      </c>
      <c r="G69" s="89"/>
      <c r="H69" s="89"/>
      <c r="I69" s="68" t="str">
        <f t="shared" si="1"/>
        <v/>
      </c>
      <c r="J69" s="116"/>
      <c r="K69" s="87" t="str">
        <f>IF(AND(NOT(OR(G69="",G69="Ø")),H69=""),"In Progress",IF(AND(NOT(OR(H69="Ø",H69="")),NOT(OR(G69="Ø",G69=""))),"Completed",IF(AND(NOT(A68=""),NOT(OR(D69="",D69="???")),G69=""),"Waiting",IF(D69="???","Waiting",""))))</f>
        <v/>
      </c>
      <c r="L69" s="116"/>
      <c r="M69" s="116"/>
      <c r="N69" s="4"/>
      <c r="O69" s="121"/>
      <c r="P69" s="116"/>
    </row>
    <row r="70" spans="1:16" x14ac:dyDescent="0.25">
      <c r="A70" s="122"/>
      <c r="B70" s="117"/>
      <c r="C70" s="116"/>
      <c r="D70" s="87" t="str">
        <f>IF(NOT(A70=""),"???","")</f>
        <v/>
      </c>
      <c r="E70" s="87"/>
      <c r="F70" s="7" t="str">
        <f>IF(AND(D70="Amina",OR(E70="Manual",E70="Assisted Manual")),A70&amp;"_AZ",IF(AND(D70="Amina",OR(E70="De-Novo Merge",E70="Assisted Merge")),A70&amp;"_SA_AZ",IF(AND(D70="Mashtura",OR(E70="Manual",E70="Assisted Manual")),A70&amp;"_MH",IF(AND(D70="Mashtura",OR(E70="De-Novo Merge",E70="Assisted Merge")),A70&amp;"_SA_MH",IF(AND(D70="Perry",OR(E70="Manual",E70="Assisted Manual")),A70&amp;"_PB",IF(AND(D70="Perry",OR(E70="De-Novo Merge",E70="Assisted Merge")),A70&amp;"_SA_PB",IF(AND(D70="Gina",OR(E70="Manual",E70="Assisted Manual")),A70&amp;"_GB",IF(AND(D70="Gina",OR(E70="De-Novo Merge",E70="Assisted Merge")),A70&amp;"_SA_GB",IF(AND(D70="Cameron",OR(E70="Manual",E70="Assisted Manual")),A70&amp;"_CA",IF(AND(D70="Cameron",OR(E70="De-Novo Merge",E70="Assisted Merge")),A70&amp;"_SA_CA",IF(AND(D70="Bruno",OR(E70="Manual",E70="Assisted Manual")),A70&amp;"_BD",IF(AND(D70="Bruno",OR(E70="De-Novo Merge",E70="Assisted Merge")),A70&amp;"_SA_BD",IF(AND(D70="Daniel",OR(E70="Manual",E70="Assisted Manual")),A70&amp;"_DR",IF(AND(D70="Daniel",OR(E70="De-Novo Merge",E70="Assisted Merge")),A70&amp;"_SA_DR",IF(AND(D70="Monet",OR(E70="Manual",E70="Assisted Manual")),A70&amp;"_MW",IF(AND(D70="Monet",OR(E70="De-Novo Merge",E70="Assisted Merge")),A70&amp;"_SA_MW",IF(AND(D70="Reem",OR(E70="Manual",E70="Assisted Manual")),A70&amp;"_RA",IF(AND(D70="Reem",OR(E70="De-Novo Merge",E70="Assisted Merge")),A70&amp;"_SA_RA",""))))))))))))))))))</f>
        <v/>
      </c>
      <c r="G70" s="89"/>
      <c r="H70" s="89"/>
      <c r="I70" s="68" t="str">
        <f t="shared" ref="I70:I101" si="2">IF(H70="Ø","Ø",IF(NOT(OR(H70="Ø",H70="")),"Enter Tracing Time",""))</f>
        <v/>
      </c>
      <c r="J70" s="116" t="str">
        <f>IF(AND(NOT(OR(H70="",H70="Ø")),NOT(OR(H71="",H71="Ø"))),"Needs to be Split","")</f>
        <v/>
      </c>
      <c r="K70" s="87" t="str">
        <f>IF(AND(NOT(OR(G70="",G70="Ø")),H70=""),"In Progress",IF(AND(NOT(OR(H70="Ø",H70="")),NOT(OR(G70="Ø",G70=""))),"Completed",IF(AND(NOT(A70=""),NOT(OR(D70="",D70="???")),G70=""),"Waiting",IF(D70="???","Waiting",""))))</f>
        <v/>
      </c>
      <c r="L70" s="116" t="str">
        <f>IF(AND(NOT(OR(H70="Ø",H70="")),J70="Split"),"In Progress",IF(AND(NOT(OR(H70="Ø",H70="")),J70="Needs to be Split"),"Waiting",IF(AND(K70="Review",K71="Review"),"Review",IF(OR(AND(K70="Review",K71="Incomplete"),AND(K70="Incomplete",K71="Review")),"Review",IF(OR(AND(K70="Untraceable",K71="Review"),AND(K70="Review",K71="Untraceable")),"Review",IF(OR(AND(K70="Review",K71="Completed"),AND(K70="Completed",K71="Review")),"Review",IF(OR(AND(K70="Other",K71="Review"),AND(K70="Review",K71="Other")),"Review",IF(OR(AND(K70="Other",K71="Incomplete"),AND(K70="Incomplete",K71="Other")),"Review",IF(OR(AND(K70="Other",K71="Untraceable"),AND(K70="Untraceable",K71="Other")),"Review",IF(OR(AND(K70="Other",K71="Completed"),AND(K70="Completed",K71="Other")),"Review",IF(AND(K70="Waiting",K71="Waiting"),"Waiting",IF(OR(AND(K70="Review",K71="Waiting"),AND(K70="Waiting",K71="Review")),"Waiting",IF(OR(AND(K70="Other",K71="Waiting"),AND(K70="Waiting",K71="Other")),"Waiting",IF(OR(AND(K70="Incomplete",K71="Waiting"),AND(K70="Waiting",K71="Incomplete")),"Waiting",IF(OR(AND(K70="Completed",K71="Waiting"),AND(K70="Waiting",K71="Completed")),"Waiting",IF(OR(K70="In Progress",K71="In Progress"),"In Progress",IF(OR(AND(K70="Completed",K71="Untraceable"),AND(K70="Untraceable",K71="Completed")),"Review",IF(OR(AND(K70="Completed",K71="Incomplete"),AND(K70="Incomplete",K71="Completed")),"Review",IF(OR(AND(K70="Incomplete",K71="Untraceable"),AND(K70="Untraceable",K71="Incomplete")),"Untraceable",IF(AND(NOT(OR(H70="Ø",H70="")),NOT(OR(H71="Ø",H71="")),J70=""),"In Progress",IF(AND(K70="Untraceable",K71="Untraceable"),"Untraceable",IF(AND(NOT(OR(H70="Ø",H70="")),NOT(OR(H71="Ø",H71="")),NOT(OR(J70="Ø",J70="",J70="Split",J70="Needs to be Split"))),"Completed",IF(AND(K70="Incomplete",K71="Incomplete"),"Incomplete",IF(AND(K70="Other",K71="Other"),"Review",IF(AND(K70="Untraceable",K71=""),"Untraceable","")))))))))))))))))))))))))</f>
        <v/>
      </c>
      <c r="M70" s="116" t="str">
        <f>IF(OR(L70="Untraceable",L70="Incomplete"),"Ignore",IF(L70="Completed","Waiting",IF(OR(L70="Waiting",L70="In Progress",L70="Review",L70="Other"),"HOLD","")))</f>
        <v/>
      </c>
      <c r="N70" s="4"/>
      <c r="O70" s="121" t="str">
        <f>IF(OR(L70="Untraceable",L70="Incomplete"),"No",IF(L70="Completed","In Progress",""))</f>
        <v/>
      </c>
      <c r="P70" s="116"/>
    </row>
    <row r="71" spans="1:16" x14ac:dyDescent="0.25">
      <c r="A71" s="116"/>
      <c r="B71" s="116"/>
      <c r="C71" s="116"/>
      <c r="D71" s="87" t="str">
        <f>IF(AND(NOT(A70=""),NOT(K70="Untraceable")),"???","")</f>
        <v/>
      </c>
      <c r="E71" s="87"/>
      <c r="F71" s="7" t="str">
        <f>IF(AND(D71="Amina",OR(E71="Manual",E71="Assisted Manual")),A70&amp;"_AZ",IF(AND(D71="Amina",OR(E71="De-Novo Merge",E71="Assisted Merge")),A70&amp;"_SA_AZ",IF(AND(D71="Mashtura",OR(E71="Manual",E71="Assisted Manual")),A70&amp;"_MH",IF(AND(D71="Mashtura",OR(E71="De-Novo Merge",E71="Assisted Merge")),A70&amp;"_SA_MH",IF(AND(D71="Perry",OR(E71="Manual",E71="Assisted Manual")),A70&amp;"_PB",IF(AND(D71="Perry",OR(E71="De-Novo Merge",E71="Assisted Merge")),A70&amp;"_SA_PB",IF(AND(D71="Gina",OR(E71="Manual",E71="Assisted Manual")),A70&amp;"_GB",IF(AND(D71="Gina",OR(E71="De-Novo Merge",E71="Assisted Merge")),A70&amp;"_SA_GB",IF(AND(D71="Cameron",OR(E71="Manual",E71="Assisted Manual")),A70&amp;"_CA",IF(AND(D71="Cameron",OR(E71="De-Novo Merge",E71="Assisted Merge")),A70&amp;"_SA_CA",IF(AND(D71="Bruno",OR(E71="Manual",E71="Assisted Manual")),A70&amp;"_BD",IF(AND(D71="Bruno",OR(E71="De-Novo Merge",E71="Assisted Merge")),A70&amp;"_SA_BD",IF(AND(D71="Daniel",OR(E71="Manual",E71="Assisted Manual")),A70&amp;"_DR",IF(AND(D71="Daniel",OR(E71="De-Novo Merge",E71="Assisted Merge")),A70&amp;"_SA_DR",IF(AND(D71="Monet",OR(E71="Manual",E71="Assisted Manual")),A70&amp;"_MW",IF(AND(D71="Monet",OR(E71="De-Novo Merge",E71="Assisted Merge")),A70&amp;"_SA_MW",IF(AND(D71="Reem",OR(E71="Manual",E71="Assisted Manual")),A70&amp;"_RA",IF(AND(D71="Reem",OR(E71="De-Novo Merge",E71="Assisted Merge")),A70&amp;"_SA_RA",""))))))))))))))))))</f>
        <v/>
      </c>
      <c r="G71" s="89"/>
      <c r="H71" s="89"/>
      <c r="I71" s="68" t="str">
        <f t="shared" si="2"/>
        <v/>
      </c>
      <c r="J71" s="116"/>
      <c r="K71" s="87" t="str">
        <f>IF(AND(NOT(OR(G71="",G71="Ø")),H71=""),"In Progress",IF(AND(NOT(OR(H71="Ø",H71="")),NOT(OR(G71="Ø",G71=""))),"Completed",IF(AND(NOT(A70=""),NOT(OR(D71="",D71="???")),G71=""),"Waiting",IF(D71="???","Waiting",""))))</f>
        <v/>
      </c>
      <c r="L71" s="116"/>
      <c r="M71" s="116"/>
      <c r="N71" s="4"/>
      <c r="O71" s="121"/>
      <c r="P71" s="116"/>
    </row>
    <row r="72" spans="1:16" x14ac:dyDescent="0.25">
      <c r="A72" s="122"/>
      <c r="B72" s="117"/>
      <c r="C72" s="116"/>
      <c r="D72" s="87" t="str">
        <f>IF(NOT(A72=""),"???","")</f>
        <v/>
      </c>
      <c r="E72" s="87"/>
      <c r="F72" s="7" t="str">
        <f>IF(AND(D72="Amina",OR(E72="Manual",E72="Assisted Manual")),A72&amp;"_AZ",IF(AND(D72="Amina",OR(E72="De-Novo Merge",E72="Assisted Merge")),A72&amp;"_SA_AZ",IF(AND(D72="Mashtura",OR(E72="Manual",E72="Assisted Manual")),A72&amp;"_MH",IF(AND(D72="Mashtura",OR(E72="De-Novo Merge",E72="Assisted Merge")),A72&amp;"_SA_MH",IF(AND(D72="Perry",OR(E72="Manual",E72="Assisted Manual")),A72&amp;"_PB",IF(AND(D72="Perry",OR(E72="De-Novo Merge",E72="Assisted Merge")),A72&amp;"_SA_PB",IF(AND(D72="Gina",OR(E72="Manual",E72="Assisted Manual")),A72&amp;"_GB",IF(AND(D72="Gina",OR(E72="De-Novo Merge",E72="Assisted Merge")),A72&amp;"_SA_GB",IF(AND(D72="Cameron",OR(E72="Manual",E72="Assisted Manual")),A72&amp;"_CA",IF(AND(D72="Cameron",OR(E72="De-Novo Merge",E72="Assisted Merge")),A72&amp;"_SA_CA",IF(AND(D72="Bruno",OR(E72="Manual",E72="Assisted Manual")),A72&amp;"_BD",IF(AND(D72="Bruno",OR(E72="De-Novo Merge",E72="Assisted Merge")),A72&amp;"_SA_BD",IF(AND(D72="Daniel",OR(E72="Manual",E72="Assisted Manual")),A72&amp;"_DR",IF(AND(D72="Daniel",OR(E72="De-Novo Merge",E72="Assisted Merge")),A72&amp;"_SA_DR",IF(AND(D72="Monet",OR(E72="Manual",E72="Assisted Manual")),A72&amp;"_MW",IF(AND(D72="Monet",OR(E72="De-Novo Merge",E72="Assisted Merge")),A72&amp;"_SA_MW",IF(AND(D72="Reem",OR(E72="Manual",E72="Assisted Manual")),A72&amp;"_RA",IF(AND(D72="Reem",OR(E72="De-Novo Merge",E72="Assisted Merge")),A72&amp;"_SA_RA",""))))))))))))))))))</f>
        <v/>
      </c>
      <c r="G72" s="89"/>
      <c r="H72" s="89"/>
      <c r="I72" s="68" t="str">
        <f t="shared" si="2"/>
        <v/>
      </c>
      <c r="J72" s="116" t="str">
        <f>IF(AND(NOT(OR(H72="",H72="Ø")),NOT(OR(H73="",H73="Ø"))),"Needs to be Split","")</f>
        <v/>
      </c>
      <c r="K72" s="87" t="str">
        <f>IF(AND(NOT(OR(G72="",G72="Ø")),H72=""),"In Progress",IF(AND(NOT(OR(H72="Ø",H72="")),NOT(OR(G72="Ø",G72=""))),"Completed",IF(AND(NOT(A72=""),NOT(OR(D72="",D72="???")),G72=""),"Waiting",IF(D72="???","Waiting",""))))</f>
        <v/>
      </c>
      <c r="L72" s="116" t="str">
        <f>IF(AND(NOT(OR(H72="Ø",H72="")),J72="Split"),"In Progress",IF(AND(NOT(OR(H72="Ø",H72="")),J72="Needs to be Split"),"Waiting",IF(AND(K72="Review",K73="Review"),"Review",IF(OR(AND(K72="Review",K73="Incomplete"),AND(K72="Incomplete",K73="Review")),"Review",IF(OR(AND(K72="Untraceable",K73="Review"),AND(K72="Review",K73="Untraceable")),"Review",IF(OR(AND(K72="Review",K73="Completed"),AND(K72="Completed",K73="Review")),"Review",IF(OR(AND(K72="Other",K73="Review"),AND(K72="Review",K73="Other")),"Review",IF(OR(AND(K72="Other",K73="Incomplete"),AND(K72="Incomplete",K73="Other")),"Review",IF(OR(AND(K72="Other",K73="Untraceable"),AND(K72="Untraceable",K73="Other")),"Review",IF(OR(AND(K72="Other",K73="Completed"),AND(K72="Completed",K73="Other")),"Review",IF(AND(K72="Waiting",K73="Waiting"),"Waiting",IF(OR(AND(K72="Review",K73="Waiting"),AND(K72="Waiting",K73="Review")),"Waiting",IF(OR(AND(K72="Other",K73="Waiting"),AND(K72="Waiting",K73="Other")),"Waiting",IF(OR(AND(K72="Incomplete",K73="Waiting"),AND(K72="Waiting",K73="Incomplete")),"Waiting",IF(OR(AND(K72="Completed",K73="Waiting"),AND(K72="Waiting",K73="Completed")),"Waiting",IF(OR(K72="In Progress",K73="In Progress"),"In Progress",IF(OR(AND(K72="Completed",K73="Untraceable"),AND(K72="Untraceable",K73="Completed")),"Review",IF(OR(AND(K72="Completed",K73="Incomplete"),AND(K72="Incomplete",K73="Completed")),"Review",IF(OR(AND(K72="Incomplete",K73="Untraceable"),AND(K72="Untraceable",K73="Incomplete")),"Untraceable",IF(AND(NOT(OR(H72="Ø",H72="")),NOT(OR(H73="Ø",H73="")),J72=""),"In Progress",IF(AND(K72="Untraceable",K73="Untraceable"),"Untraceable",IF(AND(NOT(OR(H72="Ø",H72="")),NOT(OR(H73="Ø",H73="")),NOT(OR(J72="Ø",J72="",J72="Split",J72="Needs to be Split"))),"Completed",IF(AND(K72="Incomplete",K73="Incomplete"),"Incomplete",IF(AND(K72="Other",K73="Other"),"Review",IF(AND(K72="Untraceable",K73=""),"Untraceable","")))))))))))))))))))))))))</f>
        <v/>
      </c>
      <c r="M72" s="116" t="str">
        <f>IF(OR(L72="Untraceable",L72="Incomplete"),"Ignore",IF(L72="Completed","Waiting",IF(OR(L72="Waiting",L72="In Progress",L72="Review",L72="Other"),"HOLD","")))</f>
        <v/>
      </c>
      <c r="N72" s="4"/>
      <c r="O72" s="121" t="str">
        <f>IF(OR(L72="Untraceable",L72="Incomplete"),"No",IF(L72="Completed","In Progress",""))</f>
        <v/>
      </c>
      <c r="P72" s="116"/>
    </row>
    <row r="73" spans="1:16" x14ac:dyDescent="0.25">
      <c r="A73" s="116"/>
      <c r="B73" s="116"/>
      <c r="C73" s="116"/>
      <c r="D73" s="87" t="str">
        <f>IF(AND(NOT(A72=""),NOT(K72="Untraceable")),"???","")</f>
        <v/>
      </c>
      <c r="E73" s="87"/>
      <c r="F73" s="7" t="str">
        <f>IF(AND(D73="Amina",OR(E73="Manual",E73="Assisted Manual")),A72&amp;"_AZ",IF(AND(D73="Amina",OR(E73="De-Novo Merge",E73="Assisted Merge")),A72&amp;"_SA_AZ",IF(AND(D73="Mashtura",OR(E73="Manual",E73="Assisted Manual")),A72&amp;"_MH",IF(AND(D73="Mashtura",OR(E73="De-Novo Merge",E73="Assisted Merge")),A72&amp;"_SA_MH",IF(AND(D73="Perry",OR(E73="Manual",E73="Assisted Manual")),A72&amp;"_PB",IF(AND(D73="Perry",OR(E73="De-Novo Merge",E73="Assisted Merge")),A72&amp;"_SA_PB",IF(AND(D73="Gina",OR(E73="Manual",E73="Assisted Manual")),A72&amp;"_GB",IF(AND(D73="Gina",OR(E73="De-Novo Merge",E73="Assisted Merge")),A72&amp;"_SA_GB",IF(AND(D73="Cameron",OR(E73="Manual",E73="Assisted Manual")),A72&amp;"_CA",IF(AND(D73="Cameron",OR(E73="De-Novo Merge",E73="Assisted Merge")),A72&amp;"_SA_CA",IF(AND(D73="Bruno",OR(E73="Manual",E73="Assisted Manual")),A72&amp;"_BD",IF(AND(D73="Bruno",OR(E73="De-Novo Merge",E73="Assisted Merge")),A72&amp;"_SA_BD",IF(AND(D73="Daniel",OR(E73="Manual",E73="Assisted Manual")),A72&amp;"_DR",IF(AND(D73="Daniel",OR(E73="De-Novo Merge",E73="Assisted Merge")),A72&amp;"_SA_DR",IF(AND(D73="Monet",OR(E73="Manual",E73="Assisted Manual")),A72&amp;"_MW",IF(AND(D73="Monet",OR(E73="De-Novo Merge",E73="Assisted Merge")),A72&amp;"_SA_MW",IF(AND(D73="Reem",OR(E73="Manual",E73="Assisted Manual")),A72&amp;"_RA",IF(AND(D73="Reem",OR(E73="De-Novo Merge",E73="Assisted Merge")),A72&amp;"_SA_RA",""))))))))))))))))))</f>
        <v/>
      </c>
      <c r="G73" s="89"/>
      <c r="H73" s="89"/>
      <c r="I73" s="68" t="str">
        <f t="shared" si="2"/>
        <v/>
      </c>
      <c r="J73" s="116"/>
      <c r="K73" s="87" t="str">
        <f>IF(AND(NOT(OR(G73="",G73="Ø")),H73=""),"In Progress",IF(AND(NOT(OR(H73="Ø",H73="")),NOT(OR(G73="Ø",G73=""))),"Completed",IF(AND(NOT(A72=""),NOT(OR(D73="",D73="???")),G73=""),"Waiting",IF(D73="???","Waiting",""))))</f>
        <v/>
      </c>
      <c r="L73" s="116"/>
      <c r="M73" s="116"/>
      <c r="N73" s="4"/>
      <c r="O73" s="121"/>
      <c r="P73" s="116"/>
    </row>
    <row r="74" spans="1:16" x14ac:dyDescent="0.25">
      <c r="A74" s="122"/>
      <c r="B74" s="117"/>
      <c r="C74" s="116"/>
      <c r="D74" s="87" t="str">
        <f>IF(NOT(A74=""),"???","")</f>
        <v/>
      </c>
      <c r="E74" s="87"/>
      <c r="F74" s="7" t="str">
        <f>IF(AND(D74="Amina",OR(E74="Manual",E74="Assisted Manual")),A74&amp;"_AZ",IF(AND(D74="Amina",OR(E74="De-Novo Merge",E74="Assisted Merge")),A74&amp;"_SA_AZ",IF(AND(D74="Mashtura",OR(E74="Manual",E74="Assisted Manual")),A74&amp;"_MH",IF(AND(D74="Mashtura",OR(E74="De-Novo Merge",E74="Assisted Merge")),A74&amp;"_SA_MH",IF(AND(D74="Perry",OR(E74="Manual",E74="Assisted Manual")),A74&amp;"_PB",IF(AND(D74="Perry",OR(E74="De-Novo Merge",E74="Assisted Merge")),A74&amp;"_SA_PB",IF(AND(D74="Gina",OR(E74="Manual",E74="Assisted Manual")),A74&amp;"_GB",IF(AND(D74="Gina",OR(E74="De-Novo Merge",E74="Assisted Merge")),A74&amp;"_SA_GB",IF(AND(D74="Cameron",OR(E74="Manual",E74="Assisted Manual")),A74&amp;"_CA",IF(AND(D74="Cameron",OR(E74="De-Novo Merge",E74="Assisted Merge")),A74&amp;"_SA_CA",IF(AND(D74="Bruno",OR(E74="Manual",E74="Assisted Manual")),A74&amp;"_BD",IF(AND(D74="Bruno",OR(E74="De-Novo Merge",E74="Assisted Merge")),A74&amp;"_SA_BD",IF(AND(D74="Daniel",OR(E74="Manual",E74="Assisted Manual")),A74&amp;"_DR",IF(AND(D74="Daniel",OR(E74="De-Novo Merge",E74="Assisted Merge")),A74&amp;"_SA_DR",IF(AND(D74="Monet",OR(E74="Manual",E74="Assisted Manual")),A74&amp;"_MW",IF(AND(D74="Monet",OR(E74="De-Novo Merge",E74="Assisted Merge")),A74&amp;"_SA_MW",IF(AND(D74="Reem",OR(E74="Manual",E74="Assisted Manual")),A74&amp;"_RA",IF(AND(D74="Reem",OR(E74="De-Novo Merge",E74="Assisted Merge")),A74&amp;"_SA_RA",""))))))))))))))))))</f>
        <v/>
      </c>
      <c r="G74" s="89"/>
      <c r="H74" s="89"/>
      <c r="I74" s="68" t="str">
        <f t="shared" si="2"/>
        <v/>
      </c>
      <c r="J74" s="116" t="str">
        <f>IF(AND(NOT(OR(H74="",H74="Ø")),NOT(OR(H75="",H75="Ø"))),"Needs to be Split","")</f>
        <v/>
      </c>
      <c r="K74" s="87" t="str">
        <f>IF(AND(NOT(OR(G74="",G74="Ø")),H74=""),"In Progress",IF(AND(NOT(OR(H74="Ø",H74="")),NOT(OR(G74="Ø",G74=""))),"Completed",IF(AND(NOT(A74=""),NOT(OR(D74="",D74="???")),G74=""),"Waiting",IF(D74="???","Waiting",""))))</f>
        <v/>
      </c>
      <c r="L74" s="116" t="str">
        <f>IF(AND(NOT(OR(H74="Ø",H74="")),J74="Split"),"In Progress",IF(AND(NOT(OR(H74="Ø",H74="")),J74="Needs to be Split"),"Waiting",IF(AND(K74="Review",K75="Review"),"Review",IF(OR(AND(K74="Review",K75="Incomplete"),AND(K74="Incomplete",K75="Review")),"Review",IF(OR(AND(K74="Untraceable",K75="Review"),AND(K74="Review",K75="Untraceable")),"Review",IF(OR(AND(K74="Review",K75="Completed"),AND(K74="Completed",K75="Review")),"Review",IF(OR(AND(K74="Other",K75="Review"),AND(K74="Review",K75="Other")),"Review",IF(OR(AND(K74="Other",K75="Incomplete"),AND(K74="Incomplete",K75="Other")),"Review",IF(OR(AND(K74="Other",K75="Untraceable"),AND(K74="Untraceable",K75="Other")),"Review",IF(OR(AND(K74="Other",K75="Completed"),AND(K74="Completed",K75="Other")),"Review",IF(AND(K74="Waiting",K75="Waiting"),"Waiting",IF(OR(AND(K74="Review",K75="Waiting"),AND(K74="Waiting",K75="Review")),"Waiting",IF(OR(AND(K74="Other",K75="Waiting"),AND(K74="Waiting",K75="Other")),"Waiting",IF(OR(AND(K74="Incomplete",K75="Waiting"),AND(K74="Waiting",K75="Incomplete")),"Waiting",IF(OR(AND(K74="Completed",K75="Waiting"),AND(K74="Waiting",K75="Completed")),"Waiting",IF(OR(K74="In Progress",K75="In Progress"),"In Progress",IF(OR(AND(K74="Completed",K75="Untraceable"),AND(K74="Untraceable",K75="Completed")),"Review",IF(OR(AND(K74="Completed",K75="Incomplete"),AND(K74="Incomplete",K75="Completed")),"Review",IF(OR(AND(K74="Incomplete",K75="Untraceable"),AND(K74="Untraceable",K75="Incomplete")),"Untraceable",IF(AND(NOT(OR(H74="Ø",H74="")),NOT(OR(H75="Ø",H75="")),J74=""),"In Progress",IF(AND(K74="Untraceable",K75="Untraceable"),"Untraceable",IF(AND(NOT(OR(H74="Ø",H74="")),NOT(OR(H75="Ø",H75="")),NOT(OR(J74="Ø",J74="",J74="Split",J74="Needs to be Split"))),"Completed",IF(AND(K74="Incomplete",K75="Incomplete"),"Incomplete",IF(AND(K74="Other",K75="Other"),"Review",IF(AND(K74="Untraceable",K75=""),"Untraceable","")))))))))))))))))))))))))</f>
        <v/>
      </c>
      <c r="M74" s="116" t="str">
        <f>IF(OR(L74="Untraceable",L74="Incomplete"),"Ignore",IF(L74="Completed","Waiting",IF(OR(L74="Waiting",L74="In Progress",L74="Review",L74="Other"),"HOLD","")))</f>
        <v/>
      </c>
      <c r="N74" s="4"/>
      <c r="O74" s="121" t="str">
        <f>IF(OR(L74="Untraceable",L74="Incomplete"),"No",IF(L74="Completed","In Progress",""))</f>
        <v/>
      </c>
      <c r="P74" s="116"/>
    </row>
    <row r="75" spans="1:16" x14ac:dyDescent="0.25">
      <c r="A75" s="116"/>
      <c r="B75" s="116"/>
      <c r="C75" s="116"/>
      <c r="D75" s="87" t="str">
        <f>IF(AND(NOT(A74=""),NOT(K74="Untraceable")),"???","")</f>
        <v/>
      </c>
      <c r="E75" s="87"/>
      <c r="F75" s="7" t="str">
        <f>IF(AND(D75="Amina",OR(E75="Manual",E75="Assisted Manual")),A74&amp;"_AZ",IF(AND(D75="Amina",OR(E75="De-Novo Merge",E75="Assisted Merge")),A74&amp;"_SA_AZ",IF(AND(D75="Mashtura",OR(E75="Manual",E75="Assisted Manual")),A74&amp;"_MH",IF(AND(D75="Mashtura",OR(E75="De-Novo Merge",E75="Assisted Merge")),A74&amp;"_SA_MH",IF(AND(D75="Perry",OR(E75="Manual",E75="Assisted Manual")),A74&amp;"_PB",IF(AND(D75="Perry",OR(E75="De-Novo Merge",E75="Assisted Merge")),A74&amp;"_SA_PB",IF(AND(D75="Gina",OR(E75="Manual",E75="Assisted Manual")),A74&amp;"_GB",IF(AND(D75="Gina",OR(E75="De-Novo Merge",E75="Assisted Merge")),A74&amp;"_SA_GB",IF(AND(D75="Cameron",OR(E75="Manual",E75="Assisted Manual")),A74&amp;"_CA",IF(AND(D75="Cameron",OR(E75="De-Novo Merge",E75="Assisted Merge")),A74&amp;"_SA_CA",IF(AND(D75="Bruno",OR(E75="Manual",E75="Assisted Manual")),A74&amp;"_BD",IF(AND(D75="Bruno",OR(E75="De-Novo Merge",E75="Assisted Merge")),A74&amp;"_SA_BD",IF(AND(D75="Daniel",OR(E75="Manual",E75="Assisted Manual")),A74&amp;"_DR",IF(AND(D75="Daniel",OR(E75="De-Novo Merge",E75="Assisted Merge")),A74&amp;"_SA_DR",IF(AND(D75="Monet",OR(E75="Manual",E75="Assisted Manual")),A74&amp;"_MW",IF(AND(D75="Monet",OR(E75="De-Novo Merge",E75="Assisted Merge")),A74&amp;"_SA_MW",IF(AND(D75="Reem",OR(E75="Manual",E75="Assisted Manual")),A74&amp;"_RA",IF(AND(D75="Reem",OR(E75="De-Novo Merge",E75="Assisted Merge")),A74&amp;"_SA_RA",""))))))))))))))))))</f>
        <v/>
      </c>
      <c r="G75" s="89"/>
      <c r="H75" s="89"/>
      <c r="I75" s="68" t="str">
        <f t="shared" si="2"/>
        <v/>
      </c>
      <c r="J75" s="116"/>
      <c r="K75" s="87" t="str">
        <f>IF(AND(NOT(OR(G75="",G75="Ø")),H75=""),"In Progress",IF(AND(NOT(OR(H75="Ø",H75="")),NOT(OR(G75="Ø",G75=""))),"Completed",IF(AND(NOT(A74=""),NOT(OR(D75="",D75="???")),G75=""),"Waiting",IF(D75="???","Waiting",""))))</f>
        <v/>
      </c>
      <c r="L75" s="116"/>
      <c r="M75" s="116"/>
      <c r="N75" s="4"/>
      <c r="O75" s="121"/>
      <c r="P75" s="116"/>
    </row>
    <row r="76" spans="1:16" x14ac:dyDescent="0.25">
      <c r="A76" s="122"/>
      <c r="B76" s="117"/>
      <c r="C76" s="116"/>
      <c r="D76" s="87" t="str">
        <f>IF(NOT(A76=""),"???","")</f>
        <v/>
      </c>
      <c r="E76" s="87"/>
      <c r="F76" s="7" t="str">
        <f>IF(AND(D76="Amina",OR(E76="Manual",E76="Assisted Manual")),A76&amp;"_AZ",IF(AND(D76="Amina",OR(E76="De-Novo Merge",E76="Assisted Merge")),A76&amp;"_SA_AZ",IF(AND(D76="Mashtura",OR(E76="Manual",E76="Assisted Manual")),A76&amp;"_MH",IF(AND(D76="Mashtura",OR(E76="De-Novo Merge",E76="Assisted Merge")),A76&amp;"_SA_MH",IF(AND(D76="Perry",OR(E76="Manual",E76="Assisted Manual")),A76&amp;"_PB",IF(AND(D76="Perry",OR(E76="De-Novo Merge",E76="Assisted Merge")),A76&amp;"_SA_PB",IF(AND(D76="Gina",OR(E76="Manual",E76="Assisted Manual")),A76&amp;"_GB",IF(AND(D76="Gina",OR(E76="De-Novo Merge",E76="Assisted Merge")),A76&amp;"_SA_GB",IF(AND(D76="Cameron",OR(E76="Manual",E76="Assisted Manual")),A76&amp;"_CA",IF(AND(D76="Cameron",OR(E76="De-Novo Merge",E76="Assisted Merge")),A76&amp;"_SA_CA",IF(AND(D76="Bruno",OR(E76="Manual",E76="Assisted Manual")),A76&amp;"_BD",IF(AND(D76="Bruno",OR(E76="De-Novo Merge",E76="Assisted Merge")),A76&amp;"_SA_BD",IF(AND(D76="Daniel",OR(E76="Manual",E76="Assisted Manual")),A76&amp;"_DR",IF(AND(D76="Daniel",OR(E76="De-Novo Merge",E76="Assisted Merge")),A76&amp;"_SA_DR",IF(AND(D76="Monet",OR(E76="Manual",E76="Assisted Manual")),A76&amp;"_MW",IF(AND(D76="Monet",OR(E76="De-Novo Merge",E76="Assisted Merge")),A76&amp;"_SA_MW",IF(AND(D76="Reem",OR(E76="Manual",E76="Assisted Manual")),A76&amp;"_RA",IF(AND(D76="Reem",OR(E76="De-Novo Merge",E76="Assisted Merge")),A76&amp;"_SA_RA",""))))))))))))))))))</f>
        <v/>
      </c>
      <c r="G76" s="89"/>
      <c r="H76" s="89"/>
      <c r="I76" s="68" t="str">
        <f t="shared" si="2"/>
        <v/>
      </c>
      <c r="J76" s="116" t="str">
        <f>IF(AND(NOT(OR(H76="",H76="Ø")),NOT(OR(H77="",H77="Ø"))),"Needs to be Split","")</f>
        <v/>
      </c>
      <c r="K76" s="87" t="str">
        <f>IF(AND(NOT(OR(G76="",G76="Ø")),H76=""),"In Progress",IF(AND(NOT(OR(H76="Ø",H76="")),NOT(OR(G76="Ø",G76=""))),"Completed",IF(AND(NOT(A76=""),NOT(OR(D76="",D76="???")),G76=""),"Waiting",IF(D76="???","Waiting",""))))</f>
        <v/>
      </c>
      <c r="L76" s="116" t="str">
        <f>IF(AND(NOT(OR(H76="Ø",H76="")),J76="Split"),"In Progress",IF(AND(NOT(OR(H76="Ø",H76="")),J76="Needs to be Split"),"Waiting",IF(AND(K76="Review",K77="Review"),"Review",IF(OR(AND(K76="Review",K77="Incomplete"),AND(K76="Incomplete",K77="Review")),"Review",IF(OR(AND(K76="Untraceable",K77="Review"),AND(K76="Review",K77="Untraceable")),"Review",IF(OR(AND(K76="Review",K77="Completed"),AND(K76="Completed",K77="Review")),"Review",IF(OR(AND(K76="Other",K77="Review"),AND(K76="Review",K77="Other")),"Review",IF(OR(AND(K76="Other",K77="Incomplete"),AND(K76="Incomplete",K77="Other")),"Review",IF(OR(AND(K76="Other",K77="Untraceable"),AND(K76="Untraceable",K77="Other")),"Review",IF(OR(AND(K76="Other",K77="Completed"),AND(K76="Completed",K77="Other")),"Review",IF(AND(K76="Waiting",K77="Waiting"),"Waiting",IF(OR(AND(K76="Review",K77="Waiting"),AND(K76="Waiting",K77="Review")),"Waiting",IF(OR(AND(K76="Other",K77="Waiting"),AND(K76="Waiting",K77="Other")),"Waiting",IF(OR(AND(K76="Incomplete",K77="Waiting"),AND(K76="Waiting",K77="Incomplete")),"Waiting",IF(OR(AND(K76="Completed",K77="Waiting"),AND(K76="Waiting",K77="Completed")),"Waiting",IF(OR(K76="In Progress",K77="In Progress"),"In Progress",IF(OR(AND(K76="Completed",K77="Untraceable"),AND(K76="Untraceable",K77="Completed")),"Review",IF(OR(AND(K76="Completed",K77="Incomplete"),AND(K76="Incomplete",K77="Completed")),"Review",IF(OR(AND(K76="Incomplete",K77="Untraceable"),AND(K76="Untraceable",K77="Incomplete")),"Untraceable",IF(AND(NOT(OR(H76="Ø",H76="")),NOT(OR(H77="Ø",H77="")),J76=""),"In Progress",IF(AND(K76="Untraceable",K77="Untraceable"),"Untraceable",IF(AND(NOT(OR(H76="Ø",H76="")),NOT(OR(H77="Ø",H77="")),NOT(OR(J76="Ø",J76="",J76="Split",J76="Needs to be Split"))),"Completed",IF(AND(K76="Incomplete",K77="Incomplete"),"Incomplete",IF(AND(K76="Other",K77="Other"),"Review",IF(AND(K76="Untraceable",K77=""),"Untraceable","")))))))))))))))))))))))))</f>
        <v/>
      </c>
      <c r="M76" s="116" t="str">
        <f>IF(OR(L76="Untraceable",L76="Incomplete"),"Ignore",IF(L76="Completed","Waiting",IF(OR(L76="Waiting",L76="In Progress",L76="Review",L76="Other"),"HOLD","")))</f>
        <v/>
      </c>
      <c r="N76" s="4"/>
      <c r="O76" s="121" t="str">
        <f>IF(OR(L76="Untraceable",L76="Incomplete"),"No",IF(L76="Completed","In Progress",""))</f>
        <v/>
      </c>
      <c r="P76" s="116"/>
    </row>
    <row r="77" spans="1:16" x14ac:dyDescent="0.25">
      <c r="A77" s="116"/>
      <c r="B77" s="116"/>
      <c r="C77" s="116"/>
      <c r="D77" s="87" t="str">
        <f>IF(AND(NOT(A76=""),NOT(K76="Untraceable")),"???","")</f>
        <v/>
      </c>
      <c r="E77" s="87"/>
      <c r="F77" s="7" t="str">
        <f>IF(AND(D77="Amina",OR(E77="Manual",E77="Assisted Manual")),A76&amp;"_AZ",IF(AND(D77="Amina",OR(E77="De-Novo Merge",E77="Assisted Merge")),A76&amp;"_SA_AZ",IF(AND(D77="Mashtura",OR(E77="Manual",E77="Assisted Manual")),A76&amp;"_MH",IF(AND(D77="Mashtura",OR(E77="De-Novo Merge",E77="Assisted Merge")),A76&amp;"_SA_MH",IF(AND(D77="Perry",OR(E77="Manual",E77="Assisted Manual")),A76&amp;"_PB",IF(AND(D77="Perry",OR(E77="De-Novo Merge",E77="Assisted Merge")),A76&amp;"_SA_PB",IF(AND(D77="Gina",OR(E77="Manual",E77="Assisted Manual")),A76&amp;"_GB",IF(AND(D77="Gina",OR(E77="De-Novo Merge",E77="Assisted Merge")),A76&amp;"_SA_GB",IF(AND(D77="Cameron",OR(E77="Manual",E77="Assisted Manual")),A76&amp;"_CA",IF(AND(D77="Cameron",OR(E77="De-Novo Merge",E77="Assisted Merge")),A76&amp;"_SA_CA",IF(AND(D77="Bruno",OR(E77="Manual",E77="Assisted Manual")),A76&amp;"_BD",IF(AND(D77="Bruno",OR(E77="De-Novo Merge",E77="Assisted Merge")),A76&amp;"_SA_BD",IF(AND(D77="Daniel",OR(E77="Manual",E77="Assisted Manual")),A76&amp;"_DR",IF(AND(D77="Daniel",OR(E77="De-Novo Merge",E77="Assisted Merge")),A76&amp;"_SA_DR",IF(AND(D77="Monet",OR(E77="Manual",E77="Assisted Manual")),A76&amp;"_MW",IF(AND(D77="Monet",OR(E77="De-Novo Merge",E77="Assisted Merge")),A76&amp;"_SA_MW",IF(AND(D77="Reem",OR(E77="Manual",E77="Assisted Manual")),A76&amp;"_RA",IF(AND(D77="Reem",OR(E77="De-Novo Merge",E77="Assisted Merge")),A76&amp;"_SA_RA",""))))))))))))))))))</f>
        <v/>
      </c>
      <c r="G77" s="89"/>
      <c r="H77" s="89"/>
      <c r="I77" s="68" t="str">
        <f t="shared" si="2"/>
        <v/>
      </c>
      <c r="J77" s="116"/>
      <c r="K77" s="87" t="str">
        <f>IF(AND(NOT(OR(G77="",G77="Ø")),H77=""),"In Progress",IF(AND(NOT(OR(H77="Ø",H77="")),NOT(OR(G77="Ø",G77=""))),"Completed",IF(AND(NOT(A76=""),NOT(OR(D77="",D77="???")),G77=""),"Waiting",IF(D77="???","Waiting",""))))</f>
        <v/>
      </c>
      <c r="L77" s="116"/>
      <c r="M77" s="116"/>
      <c r="N77" s="4"/>
      <c r="O77" s="121"/>
      <c r="P77" s="116"/>
    </row>
    <row r="78" spans="1:16" x14ac:dyDescent="0.25">
      <c r="A78" s="122"/>
      <c r="B78" s="117"/>
      <c r="C78" s="116"/>
      <c r="D78" s="87" t="str">
        <f>IF(NOT(A78=""),"???","")</f>
        <v/>
      </c>
      <c r="E78" s="87"/>
      <c r="F78" s="7" t="str">
        <f>IF(AND(D78="Amina",OR(E78="Manual",E78="Assisted Manual")),A78&amp;"_AZ",IF(AND(D78="Amina",OR(E78="De-Novo Merge",E78="Assisted Merge")),A78&amp;"_SA_AZ",IF(AND(D78="Mashtura",OR(E78="Manual",E78="Assisted Manual")),A78&amp;"_MH",IF(AND(D78="Mashtura",OR(E78="De-Novo Merge",E78="Assisted Merge")),A78&amp;"_SA_MH",IF(AND(D78="Perry",OR(E78="Manual",E78="Assisted Manual")),A78&amp;"_PB",IF(AND(D78="Perry",OR(E78="De-Novo Merge",E78="Assisted Merge")),A78&amp;"_SA_PB",IF(AND(D78="Gina",OR(E78="Manual",E78="Assisted Manual")),A78&amp;"_GB",IF(AND(D78="Gina",OR(E78="De-Novo Merge",E78="Assisted Merge")),A78&amp;"_SA_GB",IF(AND(D78="Cameron",OR(E78="Manual",E78="Assisted Manual")),A78&amp;"_CA",IF(AND(D78="Cameron",OR(E78="De-Novo Merge",E78="Assisted Merge")),A78&amp;"_SA_CA",IF(AND(D78="Bruno",OR(E78="Manual",E78="Assisted Manual")),A78&amp;"_BD",IF(AND(D78="Bruno",OR(E78="De-Novo Merge",E78="Assisted Merge")),A78&amp;"_SA_BD",IF(AND(D78="Daniel",OR(E78="Manual",E78="Assisted Manual")),A78&amp;"_DR",IF(AND(D78="Daniel",OR(E78="De-Novo Merge",E78="Assisted Merge")),A78&amp;"_SA_DR",IF(AND(D78="Monet",OR(E78="Manual",E78="Assisted Manual")),A78&amp;"_MW",IF(AND(D78="Monet",OR(E78="De-Novo Merge",E78="Assisted Merge")),A78&amp;"_SA_MW",IF(AND(D78="Reem",OR(E78="Manual",E78="Assisted Manual")),A78&amp;"_RA",IF(AND(D78="Reem",OR(E78="De-Novo Merge",E78="Assisted Merge")),A78&amp;"_SA_RA",""))))))))))))))))))</f>
        <v/>
      </c>
      <c r="G78" s="89"/>
      <c r="H78" s="89"/>
      <c r="I78" s="68" t="str">
        <f t="shared" si="2"/>
        <v/>
      </c>
      <c r="J78" s="116" t="str">
        <f>IF(AND(NOT(OR(H78="",H78="Ø")),NOT(OR(H79="",H79="Ø"))),"Needs to be Split","")</f>
        <v/>
      </c>
      <c r="K78" s="87" t="str">
        <f>IF(AND(NOT(OR(G78="",G78="Ø")),H78=""),"In Progress",IF(AND(NOT(OR(H78="Ø",H78="")),NOT(OR(G78="Ø",G78=""))),"Completed",IF(AND(NOT(A78=""),NOT(OR(D78="",D78="???")),G78=""),"Waiting",IF(D78="???","Waiting",""))))</f>
        <v/>
      </c>
      <c r="L78" s="116" t="str">
        <f>IF(AND(NOT(OR(H78="Ø",H78="")),J78="Split"),"In Progress",IF(AND(NOT(OR(H78="Ø",H78="")),J78="Needs to be Split"),"Waiting",IF(AND(K78="Review",K79="Review"),"Review",IF(OR(AND(K78="Review",K79="Incomplete"),AND(K78="Incomplete",K79="Review")),"Review",IF(OR(AND(K78="Untraceable",K79="Review"),AND(K78="Review",K79="Untraceable")),"Review",IF(OR(AND(K78="Review",K79="Completed"),AND(K78="Completed",K79="Review")),"Review",IF(OR(AND(K78="Other",K79="Review"),AND(K78="Review",K79="Other")),"Review",IF(OR(AND(K78="Other",K79="Incomplete"),AND(K78="Incomplete",K79="Other")),"Review",IF(OR(AND(K78="Other",K79="Untraceable"),AND(K78="Untraceable",K79="Other")),"Review",IF(OR(AND(K78="Other",K79="Completed"),AND(K78="Completed",K79="Other")),"Review",IF(AND(K78="Waiting",K79="Waiting"),"Waiting",IF(OR(AND(K78="Review",K79="Waiting"),AND(K78="Waiting",K79="Review")),"Waiting",IF(OR(AND(K78="Other",K79="Waiting"),AND(K78="Waiting",K79="Other")),"Waiting",IF(OR(AND(K78="Incomplete",K79="Waiting"),AND(K78="Waiting",K79="Incomplete")),"Waiting",IF(OR(AND(K78="Completed",K79="Waiting"),AND(K78="Waiting",K79="Completed")),"Waiting",IF(OR(K78="In Progress",K79="In Progress"),"In Progress",IF(OR(AND(K78="Completed",K79="Untraceable"),AND(K78="Untraceable",K79="Completed")),"Review",IF(OR(AND(K78="Completed",K79="Incomplete"),AND(K78="Incomplete",K79="Completed")),"Review",IF(OR(AND(K78="Incomplete",K79="Untraceable"),AND(K78="Untraceable",K79="Incomplete")),"Untraceable",IF(AND(NOT(OR(H78="Ø",H78="")),NOT(OR(H79="Ø",H79="")),J78=""),"In Progress",IF(AND(K78="Untraceable",K79="Untraceable"),"Untraceable",IF(AND(NOT(OR(H78="Ø",H78="")),NOT(OR(H79="Ø",H79="")),NOT(OR(J78="Ø",J78="",J78="Split",J78="Needs to be Split"))),"Completed",IF(AND(K78="Incomplete",K79="Incomplete"),"Incomplete",IF(AND(K78="Other",K79="Other"),"Review",IF(AND(K78="Untraceable",K79=""),"Untraceable","")))))))))))))))))))))))))</f>
        <v/>
      </c>
      <c r="M78" s="116" t="str">
        <f>IF(OR(L78="Untraceable",L78="Incomplete"),"Ignore",IF(L78="Completed","Waiting",IF(OR(L78="Waiting",L78="In Progress",L78="Review",L78="Other"),"HOLD","")))</f>
        <v/>
      </c>
      <c r="N78" s="4"/>
      <c r="O78" s="121" t="str">
        <f>IF(OR(L78="Untraceable",L78="Incomplete"),"No",IF(L78="Completed","In Progress",""))</f>
        <v/>
      </c>
      <c r="P78" s="116"/>
    </row>
    <row r="79" spans="1:16" x14ac:dyDescent="0.25">
      <c r="A79" s="116"/>
      <c r="B79" s="116"/>
      <c r="C79" s="116"/>
      <c r="D79" s="87" t="str">
        <f>IF(AND(NOT(A78=""),NOT(K78="Untraceable")),"???","")</f>
        <v/>
      </c>
      <c r="E79" s="87"/>
      <c r="F79" s="7" t="str">
        <f>IF(AND(D79="Amina",OR(E79="Manual",E79="Assisted Manual")),A78&amp;"_AZ",IF(AND(D79="Amina",OR(E79="De-Novo Merge",E79="Assisted Merge")),A78&amp;"_SA_AZ",IF(AND(D79="Mashtura",OR(E79="Manual",E79="Assisted Manual")),A78&amp;"_MH",IF(AND(D79="Mashtura",OR(E79="De-Novo Merge",E79="Assisted Merge")),A78&amp;"_SA_MH",IF(AND(D79="Perry",OR(E79="Manual",E79="Assisted Manual")),A78&amp;"_PB",IF(AND(D79="Perry",OR(E79="De-Novo Merge",E79="Assisted Merge")),A78&amp;"_SA_PB",IF(AND(D79="Gina",OR(E79="Manual",E79="Assisted Manual")),A78&amp;"_GB",IF(AND(D79="Gina",OR(E79="De-Novo Merge",E79="Assisted Merge")),A78&amp;"_SA_GB",IF(AND(D79="Cameron",OR(E79="Manual",E79="Assisted Manual")),A78&amp;"_CA",IF(AND(D79="Cameron",OR(E79="De-Novo Merge",E79="Assisted Merge")),A78&amp;"_SA_CA",IF(AND(D79="Bruno",OR(E79="Manual",E79="Assisted Manual")),A78&amp;"_BD",IF(AND(D79="Bruno",OR(E79="De-Novo Merge",E79="Assisted Merge")),A78&amp;"_SA_BD",IF(AND(D79="Daniel",OR(E79="Manual",E79="Assisted Manual")),A78&amp;"_DR",IF(AND(D79="Daniel",OR(E79="De-Novo Merge",E79="Assisted Merge")),A78&amp;"_SA_DR",IF(AND(D79="Monet",OR(E79="Manual",E79="Assisted Manual")),A78&amp;"_MW",IF(AND(D79="Monet",OR(E79="De-Novo Merge",E79="Assisted Merge")),A78&amp;"_SA_MW",IF(AND(D79="Reem",OR(E79="Manual",E79="Assisted Manual")),A78&amp;"_RA",IF(AND(D79="Reem",OR(E79="De-Novo Merge",E79="Assisted Merge")),A78&amp;"_SA_RA",""))))))))))))))))))</f>
        <v/>
      </c>
      <c r="G79" s="89"/>
      <c r="H79" s="89"/>
      <c r="I79" s="68" t="str">
        <f t="shared" si="2"/>
        <v/>
      </c>
      <c r="J79" s="116"/>
      <c r="K79" s="87" t="str">
        <f>IF(AND(NOT(OR(G79="",G79="Ø")),H79=""),"In Progress",IF(AND(NOT(OR(H79="Ø",H79="")),NOT(OR(G79="Ø",G79=""))),"Completed",IF(AND(NOT(A78=""),NOT(OR(D79="",D79="???")),G79=""),"Waiting",IF(D79="???","Waiting",""))))</f>
        <v/>
      </c>
      <c r="L79" s="116"/>
      <c r="M79" s="116"/>
      <c r="N79" s="4"/>
      <c r="O79" s="121"/>
      <c r="P79" s="116"/>
    </row>
    <row r="80" spans="1:16" x14ac:dyDescent="0.25">
      <c r="A80" s="122"/>
      <c r="B80" s="117"/>
      <c r="C80" s="116"/>
      <c r="D80" s="87" t="str">
        <f>IF(NOT(A80=""),"???","")</f>
        <v/>
      </c>
      <c r="E80" s="87"/>
      <c r="F80" s="7" t="str">
        <f>IF(AND(D80="Amina",OR(E80="Manual",E80="Assisted Manual")),A80&amp;"_AZ",IF(AND(D80="Amina",OR(E80="De-Novo Merge",E80="Assisted Merge")),A80&amp;"_SA_AZ",IF(AND(D80="Mashtura",OR(E80="Manual",E80="Assisted Manual")),A80&amp;"_MH",IF(AND(D80="Mashtura",OR(E80="De-Novo Merge",E80="Assisted Merge")),A80&amp;"_SA_MH",IF(AND(D80="Perry",OR(E80="Manual",E80="Assisted Manual")),A80&amp;"_PB",IF(AND(D80="Perry",OR(E80="De-Novo Merge",E80="Assisted Merge")),A80&amp;"_SA_PB",IF(AND(D80="Gina",OR(E80="Manual",E80="Assisted Manual")),A80&amp;"_GB",IF(AND(D80="Gina",OR(E80="De-Novo Merge",E80="Assisted Merge")),A80&amp;"_SA_GB",IF(AND(D80="Cameron",OR(E80="Manual",E80="Assisted Manual")),A80&amp;"_CA",IF(AND(D80="Cameron",OR(E80="De-Novo Merge",E80="Assisted Merge")),A80&amp;"_SA_CA",IF(AND(D80="Bruno",OR(E80="Manual",E80="Assisted Manual")),A80&amp;"_BD",IF(AND(D80="Bruno",OR(E80="De-Novo Merge",E80="Assisted Merge")),A80&amp;"_SA_BD",IF(AND(D80="Daniel",OR(E80="Manual",E80="Assisted Manual")),A80&amp;"_DR",IF(AND(D80="Daniel",OR(E80="De-Novo Merge",E80="Assisted Merge")),A80&amp;"_SA_DR",IF(AND(D80="Monet",OR(E80="Manual",E80="Assisted Manual")),A80&amp;"_MW",IF(AND(D80="Monet",OR(E80="De-Novo Merge",E80="Assisted Merge")),A80&amp;"_SA_MW",IF(AND(D80="Reem",OR(E80="Manual",E80="Assisted Manual")),A80&amp;"_RA",IF(AND(D80="Reem",OR(E80="De-Novo Merge",E80="Assisted Merge")),A80&amp;"_SA_RA",""))))))))))))))))))</f>
        <v/>
      </c>
      <c r="G80" s="89"/>
      <c r="H80" s="89"/>
      <c r="I80" s="68" t="str">
        <f t="shared" si="2"/>
        <v/>
      </c>
      <c r="J80" s="116" t="str">
        <f>IF(AND(NOT(OR(H80="",H80="Ø")),NOT(OR(H81="",H81="Ø"))),"Needs to be Split","")</f>
        <v/>
      </c>
      <c r="K80" s="87" t="str">
        <f>IF(AND(NOT(OR(G80="",G80="Ø")),H80=""),"In Progress",IF(AND(NOT(OR(H80="Ø",H80="")),NOT(OR(G80="Ø",G80=""))),"Completed",IF(AND(NOT(A80=""),NOT(OR(D80="",D80="???")),G80=""),"Waiting",IF(D80="???","Waiting",""))))</f>
        <v/>
      </c>
      <c r="L80" s="116" t="str">
        <f>IF(AND(NOT(OR(H80="Ø",H80="")),J80="Split"),"In Progress",IF(AND(NOT(OR(H80="Ø",H80="")),J80="Needs to be Split"),"Waiting",IF(AND(K80="Review",K81="Review"),"Review",IF(OR(AND(K80="Review",K81="Incomplete"),AND(K80="Incomplete",K81="Review")),"Review",IF(OR(AND(K80="Untraceable",K81="Review"),AND(K80="Review",K81="Untraceable")),"Review",IF(OR(AND(K80="Review",K81="Completed"),AND(K80="Completed",K81="Review")),"Review",IF(OR(AND(K80="Other",K81="Review"),AND(K80="Review",K81="Other")),"Review",IF(OR(AND(K80="Other",K81="Incomplete"),AND(K80="Incomplete",K81="Other")),"Review",IF(OR(AND(K80="Other",K81="Untraceable"),AND(K80="Untraceable",K81="Other")),"Review",IF(OR(AND(K80="Other",K81="Completed"),AND(K80="Completed",K81="Other")),"Review",IF(AND(K80="Waiting",K81="Waiting"),"Waiting",IF(OR(AND(K80="Review",K81="Waiting"),AND(K80="Waiting",K81="Review")),"Waiting",IF(OR(AND(K80="Other",K81="Waiting"),AND(K80="Waiting",K81="Other")),"Waiting",IF(OR(AND(K80="Incomplete",K81="Waiting"),AND(K80="Waiting",K81="Incomplete")),"Waiting",IF(OR(AND(K80="Completed",K81="Waiting"),AND(K80="Waiting",K81="Completed")),"Waiting",IF(OR(K80="In Progress",K81="In Progress"),"In Progress",IF(OR(AND(K80="Completed",K81="Untraceable"),AND(K80="Untraceable",K81="Completed")),"Review",IF(OR(AND(K80="Completed",K81="Incomplete"),AND(K80="Incomplete",K81="Completed")),"Review",IF(OR(AND(K80="Incomplete",K81="Untraceable"),AND(K80="Untraceable",K81="Incomplete")),"Untraceable",IF(AND(NOT(OR(H80="Ø",H80="")),NOT(OR(H81="Ø",H81="")),J80=""),"In Progress",IF(AND(K80="Untraceable",K81="Untraceable"),"Untraceable",IF(AND(NOT(OR(H80="Ø",H80="")),NOT(OR(H81="Ø",H81="")),NOT(OR(J80="Ø",J80="",J80="Split",J80="Needs to be Split"))),"Completed",IF(AND(K80="Incomplete",K81="Incomplete"),"Incomplete",IF(AND(K80="Other",K81="Other"),"Review",IF(AND(K80="Untraceable",K81=""),"Untraceable","")))))))))))))))))))))))))</f>
        <v/>
      </c>
      <c r="M80" s="116" t="str">
        <f>IF(OR(L80="Untraceable",L80="Incomplete"),"Ignore",IF(L80="Completed","Waiting",IF(OR(L80="Waiting",L80="In Progress",L80="Review",L80="Other"),"HOLD","")))</f>
        <v/>
      </c>
      <c r="N80" s="4"/>
      <c r="O80" s="121" t="str">
        <f>IF(OR(L80="Untraceable",L80="Incomplete"),"No",IF(L80="Completed","In Progress",""))</f>
        <v/>
      </c>
      <c r="P80" s="116"/>
    </row>
    <row r="81" spans="1:16" x14ac:dyDescent="0.25">
      <c r="A81" s="116"/>
      <c r="B81" s="116"/>
      <c r="C81" s="116"/>
      <c r="D81" s="87" t="str">
        <f>IF(AND(NOT(A80=""),NOT(K80="Untraceable")),"???","")</f>
        <v/>
      </c>
      <c r="E81" s="87"/>
      <c r="F81" s="7" t="str">
        <f>IF(AND(D81="Amina",OR(E81="Manual",E81="Assisted Manual")),A80&amp;"_AZ",IF(AND(D81="Amina",OR(E81="De-Novo Merge",E81="Assisted Merge")),A80&amp;"_SA_AZ",IF(AND(D81="Mashtura",OR(E81="Manual",E81="Assisted Manual")),A80&amp;"_MH",IF(AND(D81="Mashtura",OR(E81="De-Novo Merge",E81="Assisted Merge")),A80&amp;"_SA_MH",IF(AND(D81="Perry",OR(E81="Manual",E81="Assisted Manual")),A80&amp;"_PB",IF(AND(D81="Perry",OR(E81="De-Novo Merge",E81="Assisted Merge")),A80&amp;"_SA_PB",IF(AND(D81="Gina",OR(E81="Manual",E81="Assisted Manual")),A80&amp;"_GB",IF(AND(D81="Gina",OR(E81="De-Novo Merge",E81="Assisted Merge")),A80&amp;"_SA_GB",IF(AND(D81="Cameron",OR(E81="Manual",E81="Assisted Manual")),A80&amp;"_CA",IF(AND(D81="Cameron",OR(E81="De-Novo Merge",E81="Assisted Merge")),A80&amp;"_SA_CA",IF(AND(D81="Bruno",OR(E81="Manual",E81="Assisted Manual")),A80&amp;"_BD",IF(AND(D81="Bruno",OR(E81="De-Novo Merge",E81="Assisted Merge")),A80&amp;"_SA_BD",IF(AND(D81="Daniel",OR(E81="Manual",E81="Assisted Manual")),A80&amp;"_DR",IF(AND(D81="Daniel",OR(E81="De-Novo Merge",E81="Assisted Merge")),A80&amp;"_SA_DR",IF(AND(D81="Monet",OR(E81="Manual",E81="Assisted Manual")),A80&amp;"_MW",IF(AND(D81="Monet",OR(E81="De-Novo Merge",E81="Assisted Merge")),A80&amp;"_SA_MW",IF(AND(D81="Reem",OR(E81="Manual",E81="Assisted Manual")),A80&amp;"_RA",IF(AND(D81="Reem",OR(E81="De-Novo Merge",E81="Assisted Merge")),A80&amp;"_SA_RA",""))))))))))))))))))</f>
        <v/>
      </c>
      <c r="G81" s="89"/>
      <c r="H81" s="89"/>
      <c r="I81" s="68" t="str">
        <f t="shared" si="2"/>
        <v/>
      </c>
      <c r="J81" s="116"/>
      <c r="K81" s="87" t="str">
        <f>IF(AND(NOT(OR(G81="",G81="Ø")),H81=""),"In Progress",IF(AND(NOT(OR(H81="Ø",H81="")),NOT(OR(G81="Ø",G81=""))),"Completed",IF(AND(NOT(A80=""),NOT(OR(D81="",D81="???")),G81=""),"Waiting",IF(D81="???","Waiting",""))))</f>
        <v/>
      </c>
      <c r="L81" s="116"/>
      <c r="M81" s="116"/>
      <c r="N81" s="4"/>
      <c r="O81" s="121"/>
      <c r="P81" s="116"/>
    </row>
    <row r="82" spans="1:16" x14ac:dyDescent="0.25">
      <c r="A82" s="122"/>
      <c r="B82" s="117"/>
      <c r="C82" s="116"/>
      <c r="D82" s="87" t="str">
        <f>IF(NOT(A82=""),"???","")</f>
        <v/>
      </c>
      <c r="E82" s="87"/>
      <c r="F82" s="7" t="str">
        <f>IF(AND(D82="Amina",OR(E82="Manual",E82="Assisted Manual")),A82&amp;"_AZ",IF(AND(D82="Amina",OR(E82="De-Novo Merge",E82="Assisted Merge")),A82&amp;"_SA_AZ",IF(AND(D82="Mashtura",OR(E82="Manual",E82="Assisted Manual")),A82&amp;"_MH",IF(AND(D82="Mashtura",OR(E82="De-Novo Merge",E82="Assisted Merge")),A82&amp;"_SA_MH",IF(AND(D82="Perry",OR(E82="Manual",E82="Assisted Manual")),A82&amp;"_PB",IF(AND(D82="Perry",OR(E82="De-Novo Merge",E82="Assisted Merge")),A82&amp;"_SA_PB",IF(AND(D82="Gina",OR(E82="Manual",E82="Assisted Manual")),A82&amp;"_GB",IF(AND(D82="Gina",OR(E82="De-Novo Merge",E82="Assisted Merge")),A82&amp;"_SA_GB",IF(AND(D82="Cameron",OR(E82="Manual",E82="Assisted Manual")),A82&amp;"_CA",IF(AND(D82="Cameron",OR(E82="De-Novo Merge",E82="Assisted Merge")),A82&amp;"_SA_CA",IF(AND(D82="Bruno",OR(E82="Manual",E82="Assisted Manual")),A82&amp;"_BD",IF(AND(D82="Bruno",OR(E82="De-Novo Merge",E82="Assisted Merge")),A82&amp;"_SA_BD",IF(AND(D82="Daniel",OR(E82="Manual",E82="Assisted Manual")),A82&amp;"_DR",IF(AND(D82="Daniel",OR(E82="De-Novo Merge",E82="Assisted Merge")),A82&amp;"_SA_DR",IF(AND(D82="Monet",OR(E82="Manual",E82="Assisted Manual")),A82&amp;"_MW",IF(AND(D82="Monet",OR(E82="De-Novo Merge",E82="Assisted Merge")),A82&amp;"_SA_MW",IF(AND(D82="Reem",OR(E82="Manual",E82="Assisted Manual")),A82&amp;"_RA",IF(AND(D82="Reem",OR(E82="De-Novo Merge",E82="Assisted Merge")),A82&amp;"_SA_RA",""))))))))))))))))))</f>
        <v/>
      </c>
      <c r="G82" s="89"/>
      <c r="H82" s="89"/>
      <c r="I82" s="68" t="str">
        <f t="shared" si="2"/>
        <v/>
      </c>
      <c r="J82" s="116" t="str">
        <f>IF(AND(NOT(OR(H82="",H82="Ø")),NOT(OR(H83="",H83="Ø"))),"Needs to be Split","")</f>
        <v/>
      </c>
      <c r="K82" s="87" t="str">
        <f>IF(AND(NOT(OR(G82="",G82="Ø")),H82=""),"In Progress",IF(AND(NOT(OR(H82="Ø",H82="")),NOT(OR(G82="Ø",G82=""))),"Completed",IF(AND(NOT(A82=""),NOT(OR(D82="",D82="???")),G82=""),"Waiting",IF(D82="???","Waiting",""))))</f>
        <v/>
      </c>
      <c r="L82" s="116" t="str">
        <f>IF(AND(NOT(OR(H82="Ø",H82="")),J82="Split"),"In Progress",IF(AND(NOT(OR(H82="Ø",H82="")),J82="Needs to be Split"),"Waiting",IF(AND(K82="Review",K83="Review"),"Review",IF(OR(AND(K82="Review",K83="Incomplete"),AND(K82="Incomplete",K83="Review")),"Review",IF(OR(AND(K82="Untraceable",K83="Review"),AND(K82="Review",K83="Untraceable")),"Review",IF(OR(AND(K82="Review",K83="Completed"),AND(K82="Completed",K83="Review")),"Review",IF(OR(AND(K82="Other",K83="Review"),AND(K82="Review",K83="Other")),"Review",IF(OR(AND(K82="Other",K83="Incomplete"),AND(K82="Incomplete",K83="Other")),"Review",IF(OR(AND(K82="Other",K83="Untraceable"),AND(K82="Untraceable",K83="Other")),"Review",IF(OR(AND(K82="Other",K83="Completed"),AND(K82="Completed",K83="Other")),"Review",IF(AND(K82="Waiting",K83="Waiting"),"Waiting",IF(OR(AND(K82="Review",K83="Waiting"),AND(K82="Waiting",K83="Review")),"Waiting",IF(OR(AND(K82="Other",K83="Waiting"),AND(K82="Waiting",K83="Other")),"Waiting",IF(OR(AND(K82="Incomplete",K83="Waiting"),AND(K82="Waiting",K83="Incomplete")),"Waiting",IF(OR(AND(K82="Completed",K83="Waiting"),AND(K82="Waiting",K83="Completed")),"Waiting",IF(OR(K82="In Progress",K83="In Progress"),"In Progress",IF(OR(AND(K82="Completed",K83="Untraceable"),AND(K82="Untraceable",K83="Completed")),"Review",IF(OR(AND(K82="Completed",K83="Incomplete"),AND(K82="Incomplete",K83="Completed")),"Review",IF(OR(AND(K82="Incomplete",K83="Untraceable"),AND(K82="Untraceable",K83="Incomplete")),"Untraceable",IF(AND(NOT(OR(H82="Ø",H82="")),NOT(OR(H83="Ø",H83="")),J82=""),"In Progress",IF(AND(K82="Untraceable",K83="Untraceable"),"Untraceable",IF(AND(NOT(OR(H82="Ø",H82="")),NOT(OR(H83="Ø",H83="")),NOT(OR(J82="Ø",J82="",J82="Split",J82="Needs to be Split"))),"Completed",IF(AND(K82="Incomplete",K83="Incomplete"),"Incomplete",IF(AND(K82="Other",K83="Other"),"Review",IF(AND(K82="Untraceable",K83=""),"Untraceable","")))))))))))))))))))))))))</f>
        <v/>
      </c>
      <c r="M82" s="116" t="str">
        <f>IF(OR(L82="Untraceable",L82="Incomplete"),"Ignore",IF(L82="Completed","Waiting",IF(OR(L82="Waiting",L82="In Progress",L82="Review",L82="Other"),"HOLD","")))</f>
        <v/>
      </c>
      <c r="N82" s="4"/>
      <c r="O82" s="121" t="str">
        <f>IF(OR(L82="Untraceable",L82="Incomplete"),"No",IF(L82="Completed","In Progress",""))</f>
        <v/>
      </c>
      <c r="P82" s="116"/>
    </row>
    <row r="83" spans="1:16" x14ac:dyDescent="0.25">
      <c r="A83" s="116"/>
      <c r="B83" s="116"/>
      <c r="C83" s="116"/>
      <c r="D83" s="87" t="str">
        <f>IF(AND(NOT(A82=""),NOT(K82="Untraceable")),"???","")</f>
        <v/>
      </c>
      <c r="E83" s="87"/>
      <c r="F83" s="7" t="str">
        <f>IF(AND(D83="Amina",OR(E83="Manual",E83="Assisted Manual")),A82&amp;"_AZ",IF(AND(D83="Amina",OR(E83="De-Novo Merge",E83="Assisted Merge")),A82&amp;"_SA_AZ",IF(AND(D83="Mashtura",OR(E83="Manual",E83="Assisted Manual")),A82&amp;"_MH",IF(AND(D83="Mashtura",OR(E83="De-Novo Merge",E83="Assisted Merge")),A82&amp;"_SA_MH",IF(AND(D83="Perry",OR(E83="Manual",E83="Assisted Manual")),A82&amp;"_PB",IF(AND(D83="Perry",OR(E83="De-Novo Merge",E83="Assisted Merge")),A82&amp;"_SA_PB",IF(AND(D83="Gina",OR(E83="Manual",E83="Assisted Manual")),A82&amp;"_GB",IF(AND(D83="Gina",OR(E83="De-Novo Merge",E83="Assisted Merge")),A82&amp;"_SA_GB",IF(AND(D83="Cameron",OR(E83="Manual",E83="Assisted Manual")),A82&amp;"_CA",IF(AND(D83="Cameron",OR(E83="De-Novo Merge",E83="Assisted Merge")),A82&amp;"_SA_CA",IF(AND(D83="Bruno",OR(E83="Manual",E83="Assisted Manual")),A82&amp;"_BD",IF(AND(D83="Bruno",OR(E83="De-Novo Merge",E83="Assisted Merge")),A82&amp;"_SA_BD",IF(AND(D83="Daniel",OR(E83="Manual",E83="Assisted Manual")),A82&amp;"_DR",IF(AND(D83="Daniel",OR(E83="De-Novo Merge",E83="Assisted Merge")),A82&amp;"_SA_DR",IF(AND(D83="Monet",OR(E83="Manual",E83="Assisted Manual")),A82&amp;"_MW",IF(AND(D83="Monet",OR(E83="De-Novo Merge",E83="Assisted Merge")),A82&amp;"_SA_MW",IF(AND(D83="Reem",OR(E83="Manual",E83="Assisted Manual")),A82&amp;"_RA",IF(AND(D83="Reem",OR(E83="De-Novo Merge",E83="Assisted Merge")),A82&amp;"_SA_RA",""))))))))))))))))))</f>
        <v/>
      </c>
      <c r="G83" s="89"/>
      <c r="H83" s="89"/>
      <c r="I83" s="68" t="str">
        <f t="shared" si="2"/>
        <v/>
      </c>
      <c r="J83" s="116"/>
      <c r="K83" s="87" t="str">
        <f>IF(AND(NOT(OR(G83="",G83="Ø")),H83=""),"In Progress",IF(AND(NOT(OR(H83="Ø",H83="")),NOT(OR(G83="Ø",G83=""))),"Completed",IF(AND(NOT(A82=""),NOT(OR(D83="",D83="???")),G83=""),"Waiting",IF(D83="???","Waiting",""))))</f>
        <v/>
      </c>
      <c r="L83" s="116"/>
      <c r="M83" s="116"/>
      <c r="N83" s="4"/>
      <c r="O83" s="121"/>
      <c r="P83" s="116"/>
    </row>
    <row r="84" spans="1:16" x14ac:dyDescent="0.25">
      <c r="A84" s="122"/>
      <c r="B84" s="117"/>
      <c r="C84" s="116"/>
      <c r="D84" s="87" t="str">
        <f>IF(NOT(A84=""),"???","")</f>
        <v/>
      </c>
      <c r="E84" s="87"/>
      <c r="F84" s="7" t="str">
        <f>IF(AND(D84="Amina",OR(E84="Manual",E84="Assisted Manual")),A84&amp;"_AZ",IF(AND(D84="Amina",OR(E84="De-Novo Merge",E84="Assisted Merge")),A84&amp;"_SA_AZ",IF(AND(D84="Mashtura",OR(E84="Manual",E84="Assisted Manual")),A84&amp;"_MH",IF(AND(D84="Mashtura",OR(E84="De-Novo Merge",E84="Assisted Merge")),A84&amp;"_SA_MH",IF(AND(D84="Perry",OR(E84="Manual",E84="Assisted Manual")),A84&amp;"_PB",IF(AND(D84="Perry",OR(E84="De-Novo Merge",E84="Assisted Merge")),A84&amp;"_SA_PB",IF(AND(D84="Gina",OR(E84="Manual",E84="Assisted Manual")),A84&amp;"_GB",IF(AND(D84="Gina",OR(E84="De-Novo Merge",E84="Assisted Merge")),A84&amp;"_SA_GB",IF(AND(D84="Cameron",OR(E84="Manual",E84="Assisted Manual")),A84&amp;"_CA",IF(AND(D84="Cameron",OR(E84="De-Novo Merge",E84="Assisted Merge")),A84&amp;"_SA_CA",IF(AND(D84="Bruno",OR(E84="Manual",E84="Assisted Manual")),A84&amp;"_BD",IF(AND(D84="Bruno",OR(E84="De-Novo Merge",E84="Assisted Merge")),A84&amp;"_SA_BD",IF(AND(D84="Daniel",OR(E84="Manual",E84="Assisted Manual")),A84&amp;"_DR",IF(AND(D84="Daniel",OR(E84="De-Novo Merge",E84="Assisted Merge")),A84&amp;"_SA_DR",IF(AND(D84="Monet",OR(E84="Manual",E84="Assisted Manual")),A84&amp;"_MW",IF(AND(D84="Monet",OR(E84="De-Novo Merge",E84="Assisted Merge")),A84&amp;"_SA_MW",IF(AND(D84="Reem",OR(E84="Manual",E84="Assisted Manual")),A84&amp;"_RA",IF(AND(D84="Reem",OR(E84="De-Novo Merge",E84="Assisted Merge")),A84&amp;"_SA_RA",""))))))))))))))))))</f>
        <v/>
      </c>
      <c r="G84" s="89"/>
      <c r="H84" s="89"/>
      <c r="I84" s="68" t="str">
        <f t="shared" si="2"/>
        <v/>
      </c>
      <c r="J84" s="116" t="str">
        <f>IF(AND(NOT(OR(H84="",H84="Ø")),NOT(OR(H85="",H85="Ø"))),"Needs to be Split","")</f>
        <v/>
      </c>
      <c r="K84" s="87" t="str">
        <f>IF(AND(NOT(OR(G84="",G84="Ø")),H84=""),"In Progress",IF(AND(NOT(OR(H84="Ø",H84="")),NOT(OR(G84="Ø",G84=""))),"Completed",IF(AND(NOT(A84=""),NOT(OR(D84="",D84="???")),G84=""),"Waiting",IF(D84="???","Waiting",""))))</f>
        <v/>
      </c>
      <c r="L84" s="116" t="str">
        <f>IF(AND(NOT(OR(H84="Ø",H84="")),J84="Split"),"In Progress",IF(AND(NOT(OR(H84="Ø",H84="")),J84="Needs to be Split"),"Waiting",IF(AND(K84="Review",K85="Review"),"Review",IF(OR(AND(K84="Review",K85="Incomplete"),AND(K84="Incomplete",K85="Review")),"Review",IF(OR(AND(K84="Untraceable",K85="Review"),AND(K84="Review",K85="Untraceable")),"Review",IF(OR(AND(K84="Review",K85="Completed"),AND(K84="Completed",K85="Review")),"Review",IF(OR(AND(K84="Other",K85="Review"),AND(K84="Review",K85="Other")),"Review",IF(OR(AND(K84="Other",K85="Incomplete"),AND(K84="Incomplete",K85="Other")),"Review",IF(OR(AND(K84="Other",K85="Untraceable"),AND(K84="Untraceable",K85="Other")),"Review",IF(OR(AND(K84="Other",K85="Completed"),AND(K84="Completed",K85="Other")),"Review",IF(AND(K84="Waiting",K85="Waiting"),"Waiting",IF(OR(AND(K84="Review",K85="Waiting"),AND(K84="Waiting",K85="Review")),"Waiting",IF(OR(AND(K84="Other",K85="Waiting"),AND(K84="Waiting",K85="Other")),"Waiting",IF(OR(AND(K84="Incomplete",K85="Waiting"),AND(K84="Waiting",K85="Incomplete")),"Waiting",IF(OR(AND(K84="Completed",K85="Waiting"),AND(K84="Waiting",K85="Completed")),"Waiting",IF(OR(K84="In Progress",K85="In Progress"),"In Progress",IF(OR(AND(K84="Completed",K85="Untraceable"),AND(K84="Untraceable",K85="Completed")),"Review",IF(OR(AND(K84="Completed",K85="Incomplete"),AND(K84="Incomplete",K85="Completed")),"Review",IF(OR(AND(K84="Incomplete",K85="Untraceable"),AND(K84="Untraceable",K85="Incomplete")),"Untraceable",IF(AND(NOT(OR(H84="Ø",H84="")),NOT(OR(H85="Ø",H85="")),J84=""),"In Progress",IF(AND(K84="Untraceable",K85="Untraceable"),"Untraceable",IF(AND(NOT(OR(H84="Ø",H84="")),NOT(OR(H85="Ø",H85="")),NOT(OR(J84="Ø",J84="",J84="Split",J84="Needs to be Split"))),"Completed",IF(AND(K84="Incomplete",K85="Incomplete"),"Incomplete",IF(AND(K84="Other",K85="Other"),"Review",IF(AND(K84="Untraceable",K85=""),"Untraceable","")))))))))))))))))))))))))</f>
        <v/>
      </c>
      <c r="M84" s="116" t="str">
        <f>IF(OR(L84="Untraceable",L84="Incomplete"),"Ignore",IF(L84="Completed","Waiting",IF(OR(L84="Waiting",L84="In Progress",L84="Review",L84="Other"),"HOLD","")))</f>
        <v/>
      </c>
      <c r="N84" s="4"/>
      <c r="O84" s="121" t="str">
        <f>IF(OR(L84="Untraceable",L84="Incomplete"),"No",IF(L84="Completed","In Progress",""))</f>
        <v/>
      </c>
      <c r="P84" s="116"/>
    </row>
    <row r="85" spans="1:16" x14ac:dyDescent="0.25">
      <c r="A85" s="116"/>
      <c r="B85" s="116"/>
      <c r="C85" s="116"/>
      <c r="D85" s="87" t="str">
        <f>IF(AND(NOT(A84=""),NOT(K84="Untraceable")),"???","")</f>
        <v/>
      </c>
      <c r="E85" s="87"/>
      <c r="F85" s="7" t="str">
        <f>IF(AND(D85="Amina",OR(E85="Manual",E85="Assisted Manual")),A84&amp;"_AZ",IF(AND(D85="Amina",OR(E85="De-Novo Merge",E85="Assisted Merge")),A84&amp;"_SA_AZ",IF(AND(D85="Mashtura",OR(E85="Manual",E85="Assisted Manual")),A84&amp;"_MH",IF(AND(D85="Mashtura",OR(E85="De-Novo Merge",E85="Assisted Merge")),A84&amp;"_SA_MH",IF(AND(D85="Perry",OR(E85="Manual",E85="Assisted Manual")),A84&amp;"_PB",IF(AND(D85="Perry",OR(E85="De-Novo Merge",E85="Assisted Merge")),A84&amp;"_SA_PB",IF(AND(D85="Gina",OR(E85="Manual",E85="Assisted Manual")),A84&amp;"_GB",IF(AND(D85="Gina",OR(E85="De-Novo Merge",E85="Assisted Merge")),A84&amp;"_SA_GB",IF(AND(D85="Cameron",OR(E85="Manual",E85="Assisted Manual")),A84&amp;"_CA",IF(AND(D85="Cameron",OR(E85="De-Novo Merge",E85="Assisted Merge")),A84&amp;"_SA_CA",IF(AND(D85="Bruno",OR(E85="Manual",E85="Assisted Manual")),A84&amp;"_BD",IF(AND(D85="Bruno",OR(E85="De-Novo Merge",E85="Assisted Merge")),A84&amp;"_SA_BD",IF(AND(D85="Daniel",OR(E85="Manual",E85="Assisted Manual")),A84&amp;"_DR",IF(AND(D85="Daniel",OR(E85="De-Novo Merge",E85="Assisted Merge")),A84&amp;"_SA_DR",IF(AND(D85="Monet",OR(E85="Manual",E85="Assisted Manual")),A84&amp;"_MW",IF(AND(D85="Monet",OR(E85="De-Novo Merge",E85="Assisted Merge")),A84&amp;"_SA_MW",IF(AND(D85="Reem",OR(E85="Manual",E85="Assisted Manual")),A84&amp;"_RA",IF(AND(D85="Reem",OR(E85="De-Novo Merge",E85="Assisted Merge")),A84&amp;"_SA_RA",""))))))))))))))))))</f>
        <v/>
      </c>
      <c r="G85" s="89"/>
      <c r="H85" s="89"/>
      <c r="I85" s="68" t="str">
        <f t="shared" si="2"/>
        <v/>
      </c>
      <c r="J85" s="116"/>
      <c r="K85" s="87" t="str">
        <f>IF(AND(NOT(OR(G85="",G85="Ø")),H85=""),"In Progress",IF(AND(NOT(OR(H85="Ø",H85="")),NOT(OR(G85="Ø",G85=""))),"Completed",IF(AND(NOT(A84=""),NOT(OR(D85="",D85="???")),G85=""),"Waiting",IF(D85="???","Waiting",""))))</f>
        <v/>
      </c>
      <c r="L85" s="116"/>
      <c r="M85" s="116"/>
      <c r="N85" s="4"/>
      <c r="O85" s="121"/>
      <c r="P85" s="116"/>
    </row>
    <row r="86" spans="1:16" x14ac:dyDescent="0.25">
      <c r="A86" s="122"/>
      <c r="B86" s="117"/>
      <c r="C86" s="116"/>
      <c r="D86" s="87" t="str">
        <f>IF(NOT(A86=""),"???","")</f>
        <v/>
      </c>
      <c r="E86" s="87"/>
      <c r="F86" s="7" t="str">
        <f>IF(AND(D86="Amina",OR(E86="Manual",E86="Assisted Manual")),A86&amp;"_AZ",IF(AND(D86="Amina",OR(E86="De-Novo Merge",E86="Assisted Merge")),A86&amp;"_SA_AZ",IF(AND(D86="Mashtura",OR(E86="Manual",E86="Assisted Manual")),A86&amp;"_MH",IF(AND(D86="Mashtura",OR(E86="De-Novo Merge",E86="Assisted Merge")),A86&amp;"_SA_MH",IF(AND(D86="Perry",OR(E86="Manual",E86="Assisted Manual")),A86&amp;"_PB",IF(AND(D86="Perry",OR(E86="De-Novo Merge",E86="Assisted Merge")),A86&amp;"_SA_PB",IF(AND(D86="Gina",OR(E86="Manual",E86="Assisted Manual")),A86&amp;"_GB",IF(AND(D86="Gina",OR(E86="De-Novo Merge",E86="Assisted Merge")),A86&amp;"_SA_GB",IF(AND(D86="Cameron",OR(E86="Manual",E86="Assisted Manual")),A86&amp;"_CA",IF(AND(D86="Cameron",OR(E86="De-Novo Merge",E86="Assisted Merge")),A86&amp;"_SA_CA",IF(AND(D86="Bruno",OR(E86="Manual",E86="Assisted Manual")),A86&amp;"_BD",IF(AND(D86="Bruno",OR(E86="De-Novo Merge",E86="Assisted Merge")),A86&amp;"_SA_BD",IF(AND(D86="Daniel",OR(E86="Manual",E86="Assisted Manual")),A86&amp;"_DR",IF(AND(D86="Daniel",OR(E86="De-Novo Merge",E86="Assisted Merge")),A86&amp;"_SA_DR",IF(AND(D86="Monet",OR(E86="Manual",E86="Assisted Manual")),A86&amp;"_MW",IF(AND(D86="Monet",OR(E86="De-Novo Merge",E86="Assisted Merge")),A86&amp;"_SA_MW",IF(AND(D86="Reem",OR(E86="Manual",E86="Assisted Manual")),A86&amp;"_RA",IF(AND(D86="Reem",OR(E86="De-Novo Merge",E86="Assisted Merge")),A86&amp;"_SA_RA",""))))))))))))))))))</f>
        <v/>
      </c>
      <c r="G86" s="89"/>
      <c r="H86" s="89"/>
      <c r="I86" s="68" t="str">
        <f t="shared" si="2"/>
        <v/>
      </c>
      <c r="J86" s="116" t="str">
        <f>IF(AND(NOT(OR(H86="",H86="Ø")),NOT(OR(H87="",H87="Ø"))),"Needs to be Split","")</f>
        <v/>
      </c>
      <c r="K86" s="87" t="str">
        <f>IF(AND(NOT(OR(G86="",G86="Ø")),H86=""),"In Progress",IF(AND(NOT(OR(H86="Ø",H86="")),NOT(OR(G86="Ø",G86=""))),"Completed",IF(AND(NOT(A86=""),NOT(OR(D86="",D86="???")),G86=""),"Waiting",IF(D86="???","Waiting",""))))</f>
        <v/>
      </c>
      <c r="L86" s="116" t="str">
        <f>IF(AND(NOT(OR(H86="Ø",H86="")),J86="Split"),"In Progress",IF(AND(NOT(OR(H86="Ø",H86="")),J86="Needs to be Split"),"Waiting",IF(AND(K86="Review",K87="Review"),"Review",IF(OR(AND(K86="Review",K87="Incomplete"),AND(K86="Incomplete",K87="Review")),"Review",IF(OR(AND(K86="Untraceable",K87="Review"),AND(K86="Review",K87="Untraceable")),"Review",IF(OR(AND(K86="Review",K87="Completed"),AND(K86="Completed",K87="Review")),"Review",IF(OR(AND(K86="Other",K87="Review"),AND(K86="Review",K87="Other")),"Review",IF(OR(AND(K86="Other",K87="Incomplete"),AND(K86="Incomplete",K87="Other")),"Review",IF(OR(AND(K86="Other",K87="Untraceable"),AND(K86="Untraceable",K87="Other")),"Review",IF(OR(AND(K86="Other",K87="Completed"),AND(K86="Completed",K87="Other")),"Review",IF(AND(K86="Waiting",K87="Waiting"),"Waiting",IF(OR(AND(K86="Review",K87="Waiting"),AND(K86="Waiting",K87="Review")),"Waiting",IF(OR(AND(K86="Other",K87="Waiting"),AND(K86="Waiting",K87="Other")),"Waiting",IF(OR(AND(K86="Incomplete",K87="Waiting"),AND(K86="Waiting",K87="Incomplete")),"Waiting",IF(OR(AND(K86="Completed",K87="Waiting"),AND(K86="Waiting",K87="Completed")),"Waiting",IF(OR(K86="In Progress",K87="In Progress"),"In Progress",IF(OR(AND(K86="Completed",K87="Untraceable"),AND(K86="Untraceable",K87="Completed")),"Review",IF(OR(AND(K86="Completed",K87="Incomplete"),AND(K86="Incomplete",K87="Completed")),"Review",IF(OR(AND(K86="Incomplete",K87="Untraceable"),AND(K86="Untraceable",K87="Incomplete")),"Untraceable",IF(AND(NOT(OR(H86="Ø",H86="")),NOT(OR(H87="Ø",H87="")),J86=""),"In Progress",IF(AND(K86="Untraceable",K87="Untraceable"),"Untraceable",IF(AND(NOT(OR(H86="Ø",H86="")),NOT(OR(H87="Ø",H87="")),NOT(OR(J86="Ø",J86="",J86="Split",J86="Needs to be Split"))),"Completed",IF(AND(K86="Incomplete",K87="Incomplete"),"Incomplete",IF(AND(K86="Other",K87="Other"),"Review",IF(AND(K86="Untraceable",K87=""),"Untraceable","")))))))))))))))))))))))))</f>
        <v/>
      </c>
      <c r="M86" s="116" t="str">
        <f>IF(OR(L86="Untraceable",L86="Incomplete"),"Ignore",IF(L86="Completed","Waiting",IF(OR(L86="Waiting",L86="In Progress",L86="Review",L86="Other"),"HOLD","")))</f>
        <v/>
      </c>
      <c r="N86" s="4"/>
      <c r="O86" s="121" t="str">
        <f>IF(OR(L86="Untraceable",L86="Incomplete"),"No",IF(L86="Completed","In Progress",""))</f>
        <v/>
      </c>
      <c r="P86" s="116"/>
    </row>
    <row r="87" spans="1:16" x14ac:dyDescent="0.25">
      <c r="A87" s="116"/>
      <c r="B87" s="116"/>
      <c r="C87" s="116"/>
      <c r="D87" s="87" t="str">
        <f>IF(AND(NOT(A86=""),NOT(K86="Untraceable")),"???","")</f>
        <v/>
      </c>
      <c r="E87" s="87"/>
      <c r="F87" s="7" t="str">
        <f>IF(AND(D87="Amina",OR(E87="Manual",E87="Assisted Manual")),A86&amp;"_AZ",IF(AND(D87="Amina",OR(E87="De-Novo Merge",E87="Assisted Merge")),A86&amp;"_SA_AZ",IF(AND(D87="Mashtura",OR(E87="Manual",E87="Assisted Manual")),A86&amp;"_MH",IF(AND(D87="Mashtura",OR(E87="De-Novo Merge",E87="Assisted Merge")),A86&amp;"_SA_MH",IF(AND(D87="Perry",OR(E87="Manual",E87="Assisted Manual")),A86&amp;"_PB",IF(AND(D87="Perry",OR(E87="De-Novo Merge",E87="Assisted Merge")),A86&amp;"_SA_PB",IF(AND(D87="Gina",OR(E87="Manual",E87="Assisted Manual")),A86&amp;"_GB",IF(AND(D87="Gina",OR(E87="De-Novo Merge",E87="Assisted Merge")),A86&amp;"_SA_GB",IF(AND(D87="Cameron",OR(E87="Manual",E87="Assisted Manual")),A86&amp;"_CA",IF(AND(D87="Cameron",OR(E87="De-Novo Merge",E87="Assisted Merge")),A86&amp;"_SA_CA",IF(AND(D87="Bruno",OR(E87="Manual",E87="Assisted Manual")),A86&amp;"_BD",IF(AND(D87="Bruno",OR(E87="De-Novo Merge",E87="Assisted Merge")),A86&amp;"_SA_BD",IF(AND(D87="Daniel",OR(E87="Manual",E87="Assisted Manual")),A86&amp;"_DR",IF(AND(D87="Daniel",OR(E87="De-Novo Merge",E87="Assisted Merge")),A86&amp;"_SA_DR",IF(AND(D87="Monet",OR(E87="Manual",E87="Assisted Manual")),A86&amp;"_MW",IF(AND(D87="Monet",OR(E87="De-Novo Merge",E87="Assisted Merge")),A86&amp;"_SA_MW",IF(AND(D87="Reem",OR(E87="Manual",E87="Assisted Manual")),A86&amp;"_RA",IF(AND(D87="Reem",OR(E87="De-Novo Merge",E87="Assisted Merge")),A86&amp;"_SA_RA",""))))))))))))))))))</f>
        <v/>
      </c>
      <c r="G87" s="89"/>
      <c r="H87" s="89"/>
      <c r="I87" s="68" t="str">
        <f t="shared" si="2"/>
        <v/>
      </c>
      <c r="J87" s="116"/>
      <c r="K87" s="87" t="str">
        <f>IF(AND(NOT(OR(G87="",G87="Ø")),H87=""),"In Progress",IF(AND(NOT(OR(H87="Ø",H87="")),NOT(OR(G87="Ø",G87=""))),"Completed",IF(AND(NOT(A86=""),NOT(OR(D87="",D87="???")),G87=""),"Waiting",IF(D87="???","Waiting",""))))</f>
        <v/>
      </c>
      <c r="L87" s="116"/>
      <c r="M87" s="116"/>
      <c r="N87" s="4"/>
      <c r="O87" s="121"/>
      <c r="P87" s="116"/>
    </row>
    <row r="88" spans="1:16" x14ac:dyDescent="0.25">
      <c r="A88" s="122"/>
      <c r="B88" s="117"/>
      <c r="C88" s="116"/>
      <c r="D88" s="87" t="str">
        <f>IF(NOT(A88=""),"???","")</f>
        <v/>
      </c>
      <c r="E88" s="87"/>
      <c r="F88" s="7" t="str">
        <f>IF(AND(D88="Amina",OR(E88="Manual",E88="Assisted Manual")),A88&amp;"_AZ",IF(AND(D88="Amina",OR(E88="De-Novo Merge",E88="Assisted Merge")),A88&amp;"_SA_AZ",IF(AND(D88="Mashtura",OR(E88="Manual",E88="Assisted Manual")),A88&amp;"_MH",IF(AND(D88="Mashtura",OR(E88="De-Novo Merge",E88="Assisted Merge")),A88&amp;"_SA_MH",IF(AND(D88="Perry",OR(E88="Manual",E88="Assisted Manual")),A88&amp;"_PB",IF(AND(D88="Perry",OR(E88="De-Novo Merge",E88="Assisted Merge")),A88&amp;"_SA_PB",IF(AND(D88="Gina",OR(E88="Manual",E88="Assisted Manual")),A88&amp;"_GB",IF(AND(D88="Gina",OR(E88="De-Novo Merge",E88="Assisted Merge")),A88&amp;"_SA_GB",IF(AND(D88="Cameron",OR(E88="Manual",E88="Assisted Manual")),A88&amp;"_CA",IF(AND(D88="Cameron",OR(E88="De-Novo Merge",E88="Assisted Merge")),A88&amp;"_SA_CA",IF(AND(D88="Bruno",OR(E88="Manual",E88="Assisted Manual")),A88&amp;"_BD",IF(AND(D88="Bruno",OR(E88="De-Novo Merge",E88="Assisted Merge")),A88&amp;"_SA_BD",IF(AND(D88="Daniel",OR(E88="Manual",E88="Assisted Manual")),A88&amp;"_DR",IF(AND(D88="Daniel",OR(E88="De-Novo Merge",E88="Assisted Merge")),A88&amp;"_SA_DR",IF(AND(D88="Monet",OR(E88="Manual",E88="Assisted Manual")),A88&amp;"_MW",IF(AND(D88="Monet",OR(E88="De-Novo Merge",E88="Assisted Merge")),A88&amp;"_SA_MW",IF(AND(D88="Reem",OR(E88="Manual",E88="Assisted Manual")),A88&amp;"_RA",IF(AND(D88="Reem",OR(E88="De-Novo Merge",E88="Assisted Merge")),A88&amp;"_SA_RA",""))))))))))))))))))</f>
        <v/>
      </c>
      <c r="G88" s="89"/>
      <c r="H88" s="89"/>
      <c r="I88" s="68" t="str">
        <f t="shared" si="2"/>
        <v/>
      </c>
      <c r="J88" s="116" t="str">
        <f>IF(AND(NOT(OR(H88="",H88="Ø")),NOT(OR(H89="",H89="Ø"))),"Needs to be Split","")</f>
        <v/>
      </c>
      <c r="K88" s="87" t="str">
        <f>IF(AND(NOT(OR(G88="",G88="Ø")),H88=""),"In Progress",IF(AND(NOT(OR(H88="Ø",H88="")),NOT(OR(G88="Ø",G88=""))),"Completed",IF(AND(NOT(A88=""),NOT(OR(D88="",D88="???")),G88=""),"Waiting",IF(D88="???","Waiting",""))))</f>
        <v/>
      </c>
      <c r="L88" s="116" t="str">
        <f>IF(AND(NOT(OR(H88="Ø",H88="")),J88="Split"),"In Progress",IF(AND(NOT(OR(H88="Ø",H88="")),J88="Needs to be Split"),"Waiting",IF(AND(K88="Review",K89="Review"),"Review",IF(OR(AND(K88="Review",K89="Incomplete"),AND(K88="Incomplete",K89="Review")),"Review",IF(OR(AND(K88="Untraceable",K89="Review"),AND(K88="Review",K89="Untraceable")),"Review",IF(OR(AND(K88="Review",K89="Completed"),AND(K88="Completed",K89="Review")),"Review",IF(OR(AND(K88="Other",K89="Review"),AND(K88="Review",K89="Other")),"Review",IF(OR(AND(K88="Other",K89="Incomplete"),AND(K88="Incomplete",K89="Other")),"Review",IF(OR(AND(K88="Other",K89="Untraceable"),AND(K88="Untraceable",K89="Other")),"Review",IF(OR(AND(K88="Other",K89="Completed"),AND(K88="Completed",K89="Other")),"Review",IF(AND(K88="Waiting",K89="Waiting"),"Waiting",IF(OR(AND(K88="Review",K89="Waiting"),AND(K88="Waiting",K89="Review")),"Waiting",IF(OR(AND(K88="Other",K89="Waiting"),AND(K88="Waiting",K89="Other")),"Waiting",IF(OR(AND(K88="Incomplete",K89="Waiting"),AND(K88="Waiting",K89="Incomplete")),"Waiting",IF(OR(AND(K88="Completed",K89="Waiting"),AND(K88="Waiting",K89="Completed")),"Waiting",IF(OR(K88="In Progress",K89="In Progress"),"In Progress",IF(OR(AND(K88="Completed",K89="Untraceable"),AND(K88="Untraceable",K89="Completed")),"Review",IF(OR(AND(K88="Completed",K89="Incomplete"),AND(K88="Incomplete",K89="Completed")),"Review",IF(OR(AND(K88="Incomplete",K89="Untraceable"),AND(K88="Untraceable",K89="Incomplete")),"Untraceable",IF(AND(NOT(OR(H88="Ø",H88="")),NOT(OR(H89="Ø",H89="")),J88=""),"In Progress",IF(AND(K88="Untraceable",K89="Untraceable"),"Untraceable",IF(AND(NOT(OR(H88="Ø",H88="")),NOT(OR(H89="Ø",H89="")),NOT(OR(J88="Ø",J88="",J88="Split",J88="Needs to be Split"))),"Completed",IF(AND(K88="Incomplete",K89="Incomplete"),"Incomplete",IF(AND(K88="Other",K89="Other"),"Review",IF(AND(K88="Untraceable",K89=""),"Untraceable","")))))))))))))))))))))))))</f>
        <v/>
      </c>
      <c r="M88" s="116" t="str">
        <f>IF(OR(L88="Untraceable",L88="Incomplete"),"Ignore",IF(L88="Completed","Waiting",IF(OR(L88="Waiting",L88="In Progress",L88="Review",L88="Other"),"HOLD","")))</f>
        <v/>
      </c>
      <c r="N88" s="4"/>
      <c r="O88" s="121" t="str">
        <f>IF(OR(L88="Untraceable",L88="Incomplete"),"No",IF(L88="Completed","In Progress",""))</f>
        <v/>
      </c>
      <c r="P88" s="116"/>
    </row>
    <row r="89" spans="1:16" x14ac:dyDescent="0.25">
      <c r="A89" s="116"/>
      <c r="B89" s="116"/>
      <c r="C89" s="116"/>
      <c r="D89" s="87" t="str">
        <f>IF(AND(NOT(A88=""),NOT(K88="Untraceable")),"???","")</f>
        <v/>
      </c>
      <c r="E89" s="87"/>
      <c r="F89" s="7" t="str">
        <f>IF(AND(D89="Amina",OR(E89="Manual",E89="Assisted Manual")),A88&amp;"_AZ",IF(AND(D89="Amina",OR(E89="De-Novo Merge",E89="Assisted Merge")),A88&amp;"_SA_AZ",IF(AND(D89="Mashtura",OR(E89="Manual",E89="Assisted Manual")),A88&amp;"_MH",IF(AND(D89="Mashtura",OR(E89="De-Novo Merge",E89="Assisted Merge")),A88&amp;"_SA_MH",IF(AND(D89="Perry",OR(E89="Manual",E89="Assisted Manual")),A88&amp;"_PB",IF(AND(D89="Perry",OR(E89="De-Novo Merge",E89="Assisted Merge")),A88&amp;"_SA_PB",IF(AND(D89="Gina",OR(E89="Manual",E89="Assisted Manual")),A88&amp;"_GB",IF(AND(D89="Gina",OR(E89="De-Novo Merge",E89="Assisted Merge")),A88&amp;"_SA_GB",IF(AND(D89="Cameron",OR(E89="Manual",E89="Assisted Manual")),A88&amp;"_CA",IF(AND(D89="Cameron",OR(E89="De-Novo Merge",E89="Assisted Merge")),A88&amp;"_SA_CA",IF(AND(D89="Bruno",OR(E89="Manual",E89="Assisted Manual")),A88&amp;"_BD",IF(AND(D89="Bruno",OR(E89="De-Novo Merge",E89="Assisted Merge")),A88&amp;"_SA_BD",IF(AND(D89="Daniel",OR(E89="Manual",E89="Assisted Manual")),A88&amp;"_DR",IF(AND(D89="Daniel",OR(E89="De-Novo Merge",E89="Assisted Merge")),A88&amp;"_SA_DR",IF(AND(D89="Monet",OR(E89="Manual",E89="Assisted Manual")),A88&amp;"_MW",IF(AND(D89="Monet",OR(E89="De-Novo Merge",E89="Assisted Merge")),A88&amp;"_SA_MW",IF(AND(D89="Reem",OR(E89="Manual",E89="Assisted Manual")),A88&amp;"_RA",IF(AND(D89="Reem",OR(E89="De-Novo Merge",E89="Assisted Merge")),A88&amp;"_SA_RA",""))))))))))))))))))</f>
        <v/>
      </c>
      <c r="G89" s="89"/>
      <c r="H89" s="89"/>
      <c r="I89" s="68" t="str">
        <f t="shared" si="2"/>
        <v/>
      </c>
      <c r="J89" s="116"/>
      <c r="K89" s="87" t="str">
        <f>IF(AND(NOT(OR(G89="",G89="Ø")),H89=""),"In Progress",IF(AND(NOT(OR(H89="Ø",H89="")),NOT(OR(G89="Ø",G89=""))),"Completed",IF(AND(NOT(A88=""),NOT(OR(D89="",D89="???")),G89=""),"Waiting",IF(D89="???","Waiting",""))))</f>
        <v/>
      </c>
      <c r="L89" s="116"/>
      <c r="M89" s="116"/>
      <c r="N89" s="4"/>
      <c r="O89" s="121"/>
      <c r="P89" s="116"/>
    </row>
    <row r="90" spans="1:16" x14ac:dyDescent="0.25">
      <c r="A90" s="122"/>
      <c r="B90" s="117"/>
      <c r="C90" s="116"/>
      <c r="D90" s="87" t="str">
        <f>IF(NOT(A90=""),"???","")</f>
        <v/>
      </c>
      <c r="E90" s="87"/>
      <c r="F90" s="7" t="str">
        <f>IF(AND(D90="Amina",OR(E90="Manual",E90="Assisted Manual")),A90&amp;"_AZ",IF(AND(D90="Amina",OR(E90="De-Novo Merge",E90="Assisted Merge")),A90&amp;"_SA_AZ",IF(AND(D90="Mashtura",OR(E90="Manual",E90="Assisted Manual")),A90&amp;"_MH",IF(AND(D90="Mashtura",OR(E90="De-Novo Merge",E90="Assisted Merge")),A90&amp;"_SA_MH",IF(AND(D90="Perry",OR(E90="Manual",E90="Assisted Manual")),A90&amp;"_PB",IF(AND(D90="Perry",OR(E90="De-Novo Merge",E90="Assisted Merge")),A90&amp;"_SA_PB",IF(AND(D90="Gina",OR(E90="Manual",E90="Assisted Manual")),A90&amp;"_GB",IF(AND(D90="Gina",OR(E90="De-Novo Merge",E90="Assisted Merge")),A90&amp;"_SA_GB",IF(AND(D90="Cameron",OR(E90="Manual",E90="Assisted Manual")),A90&amp;"_CA",IF(AND(D90="Cameron",OR(E90="De-Novo Merge",E90="Assisted Merge")),A90&amp;"_SA_CA",IF(AND(D90="Bruno",OR(E90="Manual",E90="Assisted Manual")),A90&amp;"_BD",IF(AND(D90="Bruno",OR(E90="De-Novo Merge",E90="Assisted Merge")),A90&amp;"_SA_BD",IF(AND(D90="Daniel",OR(E90="Manual",E90="Assisted Manual")),A90&amp;"_DR",IF(AND(D90="Daniel",OR(E90="De-Novo Merge",E90="Assisted Merge")),A90&amp;"_SA_DR",IF(AND(D90="Monet",OR(E90="Manual",E90="Assisted Manual")),A90&amp;"_MW",IF(AND(D90="Monet",OR(E90="De-Novo Merge",E90="Assisted Merge")),A90&amp;"_SA_MW",IF(AND(D90="Reem",OR(E90="Manual",E90="Assisted Manual")),A90&amp;"_RA",IF(AND(D90="Reem",OR(E90="De-Novo Merge",E90="Assisted Merge")),A90&amp;"_SA_RA",""))))))))))))))))))</f>
        <v/>
      </c>
      <c r="G90" s="89"/>
      <c r="H90" s="89"/>
      <c r="I90" s="68" t="str">
        <f t="shared" si="2"/>
        <v/>
      </c>
      <c r="J90" s="116" t="str">
        <f>IF(AND(NOT(OR(H90="",H90="Ø")),NOT(OR(H91="",H91="Ø"))),"Needs to be Split","")</f>
        <v/>
      </c>
      <c r="K90" s="87" t="str">
        <f>IF(AND(NOT(OR(G90="",G90="Ø")),H90=""),"In Progress",IF(AND(NOT(OR(H90="Ø",H90="")),NOT(OR(G90="Ø",G90=""))),"Completed",IF(AND(NOT(A90=""),NOT(OR(D90="",D90="???")),G90=""),"Waiting",IF(D90="???","Waiting",""))))</f>
        <v/>
      </c>
      <c r="L90" s="116" t="str">
        <f>IF(AND(NOT(OR(H90="Ø",H90="")),J90="Split"),"In Progress",IF(AND(NOT(OR(H90="Ø",H90="")),J90="Needs to be Split"),"Waiting",IF(AND(K90="Review",K91="Review"),"Review",IF(OR(AND(K90="Review",K91="Incomplete"),AND(K90="Incomplete",K91="Review")),"Review",IF(OR(AND(K90="Untraceable",K91="Review"),AND(K90="Review",K91="Untraceable")),"Review",IF(OR(AND(K90="Review",K91="Completed"),AND(K90="Completed",K91="Review")),"Review",IF(OR(AND(K90="Other",K91="Review"),AND(K90="Review",K91="Other")),"Review",IF(OR(AND(K90="Other",K91="Incomplete"),AND(K90="Incomplete",K91="Other")),"Review",IF(OR(AND(K90="Other",K91="Untraceable"),AND(K90="Untraceable",K91="Other")),"Review",IF(OR(AND(K90="Other",K91="Completed"),AND(K90="Completed",K91="Other")),"Review",IF(AND(K90="Waiting",K91="Waiting"),"Waiting",IF(OR(AND(K90="Review",K91="Waiting"),AND(K90="Waiting",K91="Review")),"Waiting",IF(OR(AND(K90="Other",K91="Waiting"),AND(K90="Waiting",K91="Other")),"Waiting",IF(OR(AND(K90="Incomplete",K91="Waiting"),AND(K90="Waiting",K91="Incomplete")),"Waiting",IF(OR(AND(K90="Completed",K91="Waiting"),AND(K90="Waiting",K91="Completed")),"Waiting",IF(OR(K90="In Progress",K91="In Progress"),"In Progress",IF(OR(AND(K90="Completed",K91="Untraceable"),AND(K90="Untraceable",K91="Completed")),"Review",IF(OR(AND(K90="Completed",K91="Incomplete"),AND(K90="Incomplete",K91="Completed")),"Review",IF(OR(AND(K90="Incomplete",K91="Untraceable"),AND(K90="Untraceable",K91="Incomplete")),"Untraceable",IF(AND(NOT(OR(H90="Ø",H90="")),NOT(OR(H91="Ø",H91="")),J90=""),"In Progress",IF(AND(K90="Untraceable",K91="Untraceable"),"Untraceable",IF(AND(NOT(OR(H90="Ø",H90="")),NOT(OR(H91="Ø",H91="")),NOT(OR(J90="Ø",J90="",J90="Split",J90="Needs to be Split"))),"Completed",IF(AND(K90="Incomplete",K91="Incomplete"),"Incomplete",IF(AND(K90="Other",K91="Other"),"Review",IF(AND(K90="Untraceable",K91=""),"Untraceable","")))))))))))))))))))))))))</f>
        <v/>
      </c>
      <c r="M90" s="116" t="str">
        <f>IF(OR(L90="Untraceable",L90="Incomplete"),"Ignore",IF(L90="Completed","Waiting",IF(OR(L90="Waiting",L90="In Progress",L90="Review",L90="Other"),"HOLD","")))</f>
        <v/>
      </c>
      <c r="N90" s="4"/>
      <c r="O90" s="121" t="str">
        <f>IF(OR(L90="Untraceable",L90="Incomplete"),"No",IF(L90="Completed","In Progress",""))</f>
        <v/>
      </c>
      <c r="P90" s="116"/>
    </row>
    <row r="91" spans="1:16" x14ac:dyDescent="0.25">
      <c r="A91" s="116"/>
      <c r="B91" s="116"/>
      <c r="C91" s="116"/>
      <c r="D91" s="87" t="str">
        <f>IF(AND(NOT(A90=""),NOT(K90="Untraceable")),"???","")</f>
        <v/>
      </c>
      <c r="E91" s="87"/>
      <c r="F91" s="7" t="str">
        <f>IF(AND(D91="Amina",OR(E91="Manual",E91="Assisted Manual")),A90&amp;"_AZ",IF(AND(D91="Amina",OR(E91="De-Novo Merge",E91="Assisted Merge")),A90&amp;"_SA_AZ",IF(AND(D91="Mashtura",OR(E91="Manual",E91="Assisted Manual")),A90&amp;"_MH",IF(AND(D91="Mashtura",OR(E91="De-Novo Merge",E91="Assisted Merge")),A90&amp;"_SA_MH",IF(AND(D91="Perry",OR(E91="Manual",E91="Assisted Manual")),A90&amp;"_PB",IF(AND(D91="Perry",OR(E91="De-Novo Merge",E91="Assisted Merge")),A90&amp;"_SA_PB",IF(AND(D91="Gina",OR(E91="Manual",E91="Assisted Manual")),A90&amp;"_GB",IF(AND(D91="Gina",OR(E91="De-Novo Merge",E91="Assisted Merge")),A90&amp;"_SA_GB",IF(AND(D91="Cameron",OR(E91="Manual",E91="Assisted Manual")),A90&amp;"_CA",IF(AND(D91="Cameron",OR(E91="De-Novo Merge",E91="Assisted Merge")),A90&amp;"_SA_CA",IF(AND(D91="Bruno",OR(E91="Manual",E91="Assisted Manual")),A90&amp;"_BD",IF(AND(D91="Bruno",OR(E91="De-Novo Merge",E91="Assisted Merge")),A90&amp;"_SA_BD",IF(AND(D91="Daniel",OR(E91="Manual",E91="Assisted Manual")),A90&amp;"_DR",IF(AND(D91="Daniel",OR(E91="De-Novo Merge",E91="Assisted Merge")),A90&amp;"_SA_DR",IF(AND(D91="Monet",OR(E91="Manual",E91="Assisted Manual")),A90&amp;"_MW",IF(AND(D91="Monet",OR(E91="De-Novo Merge",E91="Assisted Merge")),A90&amp;"_SA_MW",IF(AND(D91="Reem",OR(E91="Manual",E91="Assisted Manual")),A90&amp;"_RA",IF(AND(D91="Reem",OR(E91="De-Novo Merge",E91="Assisted Merge")),A90&amp;"_SA_RA",""))))))))))))))))))</f>
        <v/>
      </c>
      <c r="G91" s="89"/>
      <c r="H91" s="89"/>
      <c r="I91" s="68" t="str">
        <f t="shared" si="2"/>
        <v/>
      </c>
      <c r="J91" s="116"/>
      <c r="K91" s="87" t="str">
        <f>IF(AND(NOT(OR(G91="",G91="Ø")),H91=""),"In Progress",IF(AND(NOT(OR(H91="Ø",H91="")),NOT(OR(G91="Ø",G91=""))),"Completed",IF(AND(NOT(A90=""),NOT(OR(D91="",D91="???")),G91=""),"Waiting",IF(D91="???","Waiting",""))))</f>
        <v/>
      </c>
      <c r="L91" s="116"/>
      <c r="M91" s="116"/>
      <c r="N91" s="4"/>
      <c r="O91" s="121"/>
      <c r="P91" s="116"/>
    </row>
    <row r="92" spans="1:16" x14ac:dyDescent="0.25">
      <c r="A92" s="122"/>
      <c r="B92" s="117"/>
      <c r="C92" s="116"/>
      <c r="D92" s="87" t="str">
        <f>IF(NOT(A92=""),"???","")</f>
        <v/>
      </c>
      <c r="E92" s="87"/>
      <c r="F92" s="7" t="str">
        <f>IF(AND(D92="Amina",OR(E92="Manual",E92="Assisted Manual")),A92&amp;"_AZ",IF(AND(D92="Amina",OR(E92="De-Novo Merge",E92="Assisted Merge")),A92&amp;"_SA_AZ",IF(AND(D92="Mashtura",OR(E92="Manual",E92="Assisted Manual")),A92&amp;"_MH",IF(AND(D92="Mashtura",OR(E92="De-Novo Merge",E92="Assisted Merge")),A92&amp;"_SA_MH",IF(AND(D92="Perry",OR(E92="Manual",E92="Assisted Manual")),A92&amp;"_PB",IF(AND(D92="Perry",OR(E92="De-Novo Merge",E92="Assisted Merge")),A92&amp;"_SA_PB",IF(AND(D92="Gina",OR(E92="Manual",E92="Assisted Manual")),A92&amp;"_GB",IF(AND(D92="Gina",OR(E92="De-Novo Merge",E92="Assisted Merge")),A92&amp;"_SA_GB",IF(AND(D92="Cameron",OR(E92="Manual",E92="Assisted Manual")),A92&amp;"_CA",IF(AND(D92="Cameron",OR(E92="De-Novo Merge",E92="Assisted Merge")),A92&amp;"_SA_CA",IF(AND(D92="Bruno",OR(E92="Manual",E92="Assisted Manual")),A92&amp;"_BD",IF(AND(D92="Bruno",OR(E92="De-Novo Merge",E92="Assisted Merge")),A92&amp;"_SA_BD",IF(AND(D92="Daniel",OR(E92="Manual",E92="Assisted Manual")),A92&amp;"_DR",IF(AND(D92="Daniel",OR(E92="De-Novo Merge",E92="Assisted Merge")),A92&amp;"_SA_DR",IF(AND(D92="Monet",OR(E92="Manual",E92="Assisted Manual")),A92&amp;"_MW",IF(AND(D92="Monet",OR(E92="De-Novo Merge",E92="Assisted Merge")),A92&amp;"_SA_MW",IF(AND(D92="Reem",OR(E92="Manual",E92="Assisted Manual")),A92&amp;"_RA",IF(AND(D92="Reem",OR(E92="De-Novo Merge",E92="Assisted Merge")),A92&amp;"_SA_RA",""))))))))))))))))))</f>
        <v/>
      </c>
      <c r="G92" s="89"/>
      <c r="H92" s="89"/>
      <c r="I92" s="68" t="str">
        <f t="shared" si="2"/>
        <v/>
      </c>
      <c r="J92" s="116" t="str">
        <f>IF(AND(NOT(OR(H92="",H92="Ø")),NOT(OR(H93="",H93="Ø"))),"Needs to be Split","")</f>
        <v/>
      </c>
      <c r="K92" s="87" t="str">
        <f>IF(AND(NOT(OR(G92="",G92="Ø")),H92=""),"In Progress",IF(AND(NOT(OR(H92="Ø",H92="")),NOT(OR(G92="Ø",G92=""))),"Completed",IF(AND(NOT(A92=""),NOT(OR(D92="",D92="???")),G92=""),"Waiting",IF(D92="???","Waiting",""))))</f>
        <v/>
      </c>
      <c r="L92" s="116" t="str">
        <f>IF(AND(NOT(OR(H92="Ø",H92="")),J92="Split"),"In Progress",IF(AND(NOT(OR(H92="Ø",H92="")),J92="Needs to be Split"),"Waiting",IF(AND(K92="Review",K93="Review"),"Review",IF(OR(AND(K92="Review",K93="Incomplete"),AND(K92="Incomplete",K93="Review")),"Review",IF(OR(AND(K92="Untraceable",K93="Review"),AND(K92="Review",K93="Untraceable")),"Review",IF(OR(AND(K92="Review",K93="Completed"),AND(K92="Completed",K93="Review")),"Review",IF(OR(AND(K92="Other",K93="Review"),AND(K92="Review",K93="Other")),"Review",IF(OR(AND(K92="Other",K93="Incomplete"),AND(K92="Incomplete",K93="Other")),"Review",IF(OR(AND(K92="Other",K93="Untraceable"),AND(K92="Untraceable",K93="Other")),"Review",IF(OR(AND(K92="Other",K93="Completed"),AND(K92="Completed",K93="Other")),"Review",IF(AND(K92="Waiting",K93="Waiting"),"Waiting",IF(OR(AND(K92="Review",K93="Waiting"),AND(K92="Waiting",K93="Review")),"Waiting",IF(OR(AND(K92="Other",K93="Waiting"),AND(K92="Waiting",K93="Other")),"Waiting",IF(OR(AND(K92="Incomplete",K93="Waiting"),AND(K92="Waiting",K93="Incomplete")),"Waiting",IF(OR(AND(K92="Completed",K93="Waiting"),AND(K92="Waiting",K93="Completed")),"Waiting",IF(OR(K92="In Progress",K93="In Progress"),"In Progress",IF(OR(AND(K92="Completed",K93="Untraceable"),AND(K92="Untraceable",K93="Completed")),"Review",IF(OR(AND(K92="Completed",K93="Incomplete"),AND(K92="Incomplete",K93="Completed")),"Review",IF(OR(AND(K92="Incomplete",K93="Untraceable"),AND(K92="Untraceable",K93="Incomplete")),"Untraceable",IF(AND(NOT(OR(H92="Ø",H92="")),NOT(OR(H93="Ø",H93="")),J92=""),"In Progress",IF(AND(K92="Untraceable",K93="Untraceable"),"Untraceable",IF(AND(NOT(OR(H92="Ø",H92="")),NOT(OR(H93="Ø",H93="")),NOT(OR(J92="Ø",J92="",J92="Split",J92="Needs to be Split"))),"Completed",IF(AND(K92="Incomplete",K93="Incomplete"),"Incomplete",IF(AND(K92="Other",K93="Other"),"Review",IF(AND(K92="Untraceable",K93=""),"Untraceable","")))))))))))))))))))))))))</f>
        <v/>
      </c>
      <c r="M92" s="116" t="str">
        <f>IF(OR(L92="Untraceable",L92="Incomplete"),"Ignore",IF(L92="Completed","Waiting",IF(OR(L92="Waiting",L92="In Progress",L92="Review",L92="Other"),"HOLD","")))</f>
        <v/>
      </c>
      <c r="N92" s="4"/>
      <c r="O92" s="121" t="str">
        <f>IF(OR(L92="Untraceable",L92="Incomplete"),"No",IF(L92="Completed","In Progress",""))</f>
        <v/>
      </c>
      <c r="P92" s="116"/>
    </row>
    <row r="93" spans="1:16" x14ac:dyDescent="0.25">
      <c r="A93" s="116"/>
      <c r="B93" s="116"/>
      <c r="C93" s="116"/>
      <c r="D93" s="87" t="str">
        <f>IF(AND(NOT(A92=""),NOT(K92="Untraceable")),"???","")</f>
        <v/>
      </c>
      <c r="E93" s="87"/>
      <c r="F93" s="7" t="str">
        <f>IF(AND(D93="Amina",OR(E93="Manual",E93="Assisted Manual")),A92&amp;"_AZ",IF(AND(D93="Amina",OR(E93="De-Novo Merge",E93="Assisted Merge")),A92&amp;"_SA_AZ",IF(AND(D93="Mashtura",OR(E93="Manual",E93="Assisted Manual")),A92&amp;"_MH",IF(AND(D93="Mashtura",OR(E93="De-Novo Merge",E93="Assisted Merge")),A92&amp;"_SA_MH",IF(AND(D93="Perry",OR(E93="Manual",E93="Assisted Manual")),A92&amp;"_PB",IF(AND(D93="Perry",OR(E93="De-Novo Merge",E93="Assisted Merge")),A92&amp;"_SA_PB",IF(AND(D93="Gina",OR(E93="Manual",E93="Assisted Manual")),A92&amp;"_GB",IF(AND(D93="Gina",OR(E93="De-Novo Merge",E93="Assisted Merge")),A92&amp;"_SA_GB",IF(AND(D93="Cameron",OR(E93="Manual",E93="Assisted Manual")),A92&amp;"_CA",IF(AND(D93="Cameron",OR(E93="De-Novo Merge",E93="Assisted Merge")),A92&amp;"_SA_CA",IF(AND(D93="Bruno",OR(E93="Manual",E93="Assisted Manual")),A92&amp;"_BD",IF(AND(D93="Bruno",OR(E93="De-Novo Merge",E93="Assisted Merge")),A92&amp;"_SA_BD",IF(AND(D93="Daniel",OR(E93="Manual",E93="Assisted Manual")),A92&amp;"_DR",IF(AND(D93="Daniel",OR(E93="De-Novo Merge",E93="Assisted Merge")),A92&amp;"_SA_DR",IF(AND(D93="Monet",OR(E93="Manual",E93="Assisted Manual")),A92&amp;"_MW",IF(AND(D93="Monet",OR(E93="De-Novo Merge",E93="Assisted Merge")),A92&amp;"_SA_MW",IF(AND(D93="Reem",OR(E93="Manual",E93="Assisted Manual")),A92&amp;"_RA",IF(AND(D93="Reem",OR(E93="De-Novo Merge",E93="Assisted Merge")),A92&amp;"_SA_RA",""))))))))))))))))))</f>
        <v/>
      </c>
      <c r="G93" s="89"/>
      <c r="H93" s="89"/>
      <c r="I93" s="68" t="str">
        <f t="shared" si="2"/>
        <v/>
      </c>
      <c r="J93" s="116"/>
      <c r="K93" s="87" t="str">
        <f>IF(AND(NOT(OR(G93="",G93="Ø")),H93=""),"In Progress",IF(AND(NOT(OR(H93="Ø",H93="")),NOT(OR(G93="Ø",G93=""))),"Completed",IF(AND(NOT(A92=""),NOT(OR(D93="",D93="???")),G93=""),"Waiting",IF(D93="???","Waiting",""))))</f>
        <v/>
      </c>
      <c r="L93" s="116"/>
      <c r="M93" s="116"/>
      <c r="N93" s="4"/>
      <c r="O93" s="121"/>
      <c r="P93" s="116"/>
    </row>
    <row r="94" spans="1:16" x14ac:dyDescent="0.25">
      <c r="A94" s="122"/>
      <c r="B94" s="117"/>
      <c r="C94" s="116"/>
      <c r="D94" s="87" t="str">
        <f>IF(NOT(A94=""),"???","")</f>
        <v/>
      </c>
      <c r="E94" s="87"/>
      <c r="F94" s="7" t="str">
        <f>IF(AND(D94="Amina",OR(E94="Manual",E94="Assisted Manual")),A94&amp;"_AZ",IF(AND(D94="Amina",OR(E94="De-Novo Merge",E94="Assisted Merge")),A94&amp;"_SA_AZ",IF(AND(D94="Mashtura",OR(E94="Manual",E94="Assisted Manual")),A94&amp;"_MH",IF(AND(D94="Mashtura",OR(E94="De-Novo Merge",E94="Assisted Merge")),A94&amp;"_SA_MH",IF(AND(D94="Perry",OR(E94="Manual",E94="Assisted Manual")),A94&amp;"_PB",IF(AND(D94="Perry",OR(E94="De-Novo Merge",E94="Assisted Merge")),A94&amp;"_SA_PB",IF(AND(D94="Gina",OR(E94="Manual",E94="Assisted Manual")),A94&amp;"_GB",IF(AND(D94="Gina",OR(E94="De-Novo Merge",E94="Assisted Merge")),A94&amp;"_SA_GB",IF(AND(D94="Cameron",OR(E94="Manual",E94="Assisted Manual")),A94&amp;"_CA",IF(AND(D94="Cameron",OR(E94="De-Novo Merge",E94="Assisted Merge")),A94&amp;"_SA_CA",IF(AND(D94="Bruno",OR(E94="Manual",E94="Assisted Manual")),A94&amp;"_BD",IF(AND(D94="Bruno",OR(E94="De-Novo Merge",E94="Assisted Merge")),A94&amp;"_SA_BD",IF(AND(D94="Daniel",OR(E94="Manual",E94="Assisted Manual")),A94&amp;"_DR",IF(AND(D94="Daniel",OR(E94="De-Novo Merge",E94="Assisted Merge")),A94&amp;"_SA_DR",IF(AND(D94="Monet",OR(E94="Manual",E94="Assisted Manual")),A94&amp;"_MW",IF(AND(D94="Monet",OR(E94="De-Novo Merge",E94="Assisted Merge")),A94&amp;"_SA_MW",IF(AND(D94="Reem",OR(E94="Manual",E94="Assisted Manual")),A94&amp;"_RA",IF(AND(D94="Reem",OR(E94="De-Novo Merge",E94="Assisted Merge")),A94&amp;"_SA_RA",""))))))))))))))))))</f>
        <v/>
      </c>
      <c r="G94" s="89"/>
      <c r="H94" s="89"/>
      <c r="I94" s="68" t="str">
        <f t="shared" si="2"/>
        <v/>
      </c>
      <c r="J94" s="116" t="str">
        <f>IF(AND(NOT(OR(H94="",H94="Ø")),NOT(OR(H95="",H95="Ø"))),"Needs to be Split","")</f>
        <v/>
      </c>
      <c r="K94" s="87" t="str">
        <f>IF(AND(NOT(OR(G94="",G94="Ø")),H94=""),"In Progress",IF(AND(NOT(OR(H94="Ø",H94="")),NOT(OR(G94="Ø",G94=""))),"Completed",IF(AND(NOT(A94=""),NOT(OR(D94="",D94="???")),G94=""),"Waiting",IF(D94="???","Waiting",""))))</f>
        <v/>
      </c>
      <c r="L94" s="116" t="str">
        <f>IF(AND(NOT(OR(H94="Ø",H94="")),J94="Split"),"In Progress",IF(AND(NOT(OR(H94="Ø",H94="")),J94="Needs to be Split"),"Waiting",IF(AND(K94="Review",K95="Review"),"Review",IF(OR(AND(K94="Review",K95="Incomplete"),AND(K94="Incomplete",K95="Review")),"Review",IF(OR(AND(K94="Untraceable",K95="Review"),AND(K94="Review",K95="Untraceable")),"Review",IF(OR(AND(K94="Review",K95="Completed"),AND(K94="Completed",K95="Review")),"Review",IF(OR(AND(K94="Other",K95="Review"),AND(K94="Review",K95="Other")),"Review",IF(OR(AND(K94="Other",K95="Incomplete"),AND(K94="Incomplete",K95="Other")),"Review",IF(OR(AND(K94="Other",K95="Untraceable"),AND(K94="Untraceable",K95="Other")),"Review",IF(OR(AND(K94="Other",K95="Completed"),AND(K94="Completed",K95="Other")),"Review",IF(AND(K94="Waiting",K95="Waiting"),"Waiting",IF(OR(AND(K94="Review",K95="Waiting"),AND(K94="Waiting",K95="Review")),"Waiting",IF(OR(AND(K94="Other",K95="Waiting"),AND(K94="Waiting",K95="Other")),"Waiting",IF(OR(AND(K94="Incomplete",K95="Waiting"),AND(K94="Waiting",K95="Incomplete")),"Waiting",IF(OR(AND(K94="Completed",K95="Waiting"),AND(K94="Waiting",K95="Completed")),"Waiting",IF(OR(K94="In Progress",K95="In Progress"),"In Progress",IF(OR(AND(K94="Completed",K95="Untraceable"),AND(K94="Untraceable",K95="Completed")),"Review",IF(OR(AND(K94="Completed",K95="Incomplete"),AND(K94="Incomplete",K95="Completed")),"Review",IF(OR(AND(K94="Incomplete",K95="Untraceable"),AND(K94="Untraceable",K95="Incomplete")),"Untraceable",IF(AND(NOT(OR(H94="Ø",H94="")),NOT(OR(H95="Ø",H95="")),J94=""),"In Progress",IF(AND(K94="Untraceable",K95="Untraceable"),"Untraceable",IF(AND(NOT(OR(H94="Ø",H94="")),NOT(OR(H95="Ø",H95="")),NOT(OR(J94="Ø",J94="",J94="Split",J94="Needs to be Split"))),"Completed",IF(AND(K94="Incomplete",K95="Incomplete"),"Incomplete",IF(AND(K94="Other",K95="Other"),"Review",IF(AND(K94="Untraceable",K95=""),"Untraceable","")))))))))))))))))))))))))</f>
        <v/>
      </c>
      <c r="M94" s="116" t="str">
        <f>IF(OR(L94="Untraceable",L94="Incomplete"),"Ignore",IF(L94="Completed","Waiting",IF(OR(L94="Waiting",L94="In Progress",L94="Review",L94="Other"),"HOLD","")))</f>
        <v/>
      </c>
      <c r="N94" s="4"/>
      <c r="O94" s="121" t="str">
        <f>IF(OR(L94="Untraceable",L94="Incomplete"),"No",IF(L94="Completed","In Progress",""))</f>
        <v/>
      </c>
      <c r="P94" s="116"/>
    </row>
    <row r="95" spans="1:16" x14ac:dyDescent="0.25">
      <c r="A95" s="116"/>
      <c r="B95" s="116"/>
      <c r="C95" s="116"/>
      <c r="D95" s="87" t="str">
        <f>IF(AND(NOT(A94=""),NOT(K94="Untraceable")),"???","")</f>
        <v/>
      </c>
      <c r="E95" s="87"/>
      <c r="F95" s="7" t="str">
        <f>IF(AND(D95="Amina",OR(E95="Manual",E95="Assisted Manual")),A94&amp;"_AZ",IF(AND(D95="Amina",OR(E95="De-Novo Merge",E95="Assisted Merge")),A94&amp;"_SA_AZ",IF(AND(D95="Mashtura",OR(E95="Manual",E95="Assisted Manual")),A94&amp;"_MH",IF(AND(D95="Mashtura",OR(E95="De-Novo Merge",E95="Assisted Merge")),A94&amp;"_SA_MH",IF(AND(D95="Perry",OR(E95="Manual",E95="Assisted Manual")),A94&amp;"_PB",IF(AND(D95="Perry",OR(E95="De-Novo Merge",E95="Assisted Merge")),A94&amp;"_SA_PB",IF(AND(D95="Gina",OR(E95="Manual",E95="Assisted Manual")),A94&amp;"_GB",IF(AND(D95="Gina",OR(E95="De-Novo Merge",E95="Assisted Merge")),A94&amp;"_SA_GB",IF(AND(D95="Cameron",OR(E95="Manual",E95="Assisted Manual")),A94&amp;"_CA",IF(AND(D95="Cameron",OR(E95="De-Novo Merge",E95="Assisted Merge")),A94&amp;"_SA_CA",IF(AND(D95="Bruno",OR(E95="Manual",E95="Assisted Manual")),A94&amp;"_BD",IF(AND(D95="Bruno",OR(E95="De-Novo Merge",E95="Assisted Merge")),A94&amp;"_SA_BD",IF(AND(D95="Daniel",OR(E95="Manual",E95="Assisted Manual")),A94&amp;"_DR",IF(AND(D95="Daniel",OR(E95="De-Novo Merge",E95="Assisted Merge")),A94&amp;"_SA_DR",IF(AND(D95="Monet",OR(E95="Manual",E95="Assisted Manual")),A94&amp;"_MW",IF(AND(D95="Monet",OR(E95="De-Novo Merge",E95="Assisted Merge")),A94&amp;"_SA_MW",IF(AND(D95="Reem",OR(E95="Manual",E95="Assisted Manual")),A94&amp;"_RA",IF(AND(D95="Reem",OR(E95="De-Novo Merge",E95="Assisted Merge")),A94&amp;"_SA_RA",""))))))))))))))))))</f>
        <v/>
      </c>
      <c r="G95" s="89"/>
      <c r="H95" s="89"/>
      <c r="I95" s="68" t="str">
        <f t="shared" si="2"/>
        <v/>
      </c>
      <c r="J95" s="116"/>
      <c r="K95" s="87" t="str">
        <f>IF(AND(NOT(OR(G95="",G95="Ø")),H95=""),"In Progress",IF(AND(NOT(OR(H95="Ø",H95="")),NOT(OR(G95="Ø",G95=""))),"Completed",IF(AND(NOT(A94=""),NOT(OR(D95="",D95="???")),G95=""),"Waiting",IF(D95="???","Waiting",""))))</f>
        <v/>
      </c>
      <c r="L95" s="116"/>
      <c r="M95" s="116"/>
      <c r="N95" s="4"/>
      <c r="O95" s="121"/>
      <c r="P95" s="116"/>
    </row>
    <row r="96" spans="1:16" x14ac:dyDescent="0.25">
      <c r="A96" s="122"/>
      <c r="B96" s="117"/>
      <c r="C96" s="116"/>
      <c r="D96" s="87" t="str">
        <f>IF(NOT(A96=""),"???","")</f>
        <v/>
      </c>
      <c r="E96" s="87"/>
      <c r="F96" s="7" t="str">
        <f>IF(AND(D96="Amina",OR(E96="Manual",E96="Assisted Manual")),A96&amp;"_AZ",IF(AND(D96="Amina",OR(E96="De-Novo Merge",E96="Assisted Merge")),A96&amp;"_SA_AZ",IF(AND(D96="Mashtura",OR(E96="Manual",E96="Assisted Manual")),A96&amp;"_MH",IF(AND(D96="Mashtura",OR(E96="De-Novo Merge",E96="Assisted Merge")),A96&amp;"_SA_MH",IF(AND(D96="Perry",OR(E96="Manual",E96="Assisted Manual")),A96&amp;"_PB",IF(AND(D96="Perry",OR(E96="De-Novo Merge",E96="Assisted Merge")),A96&amp;"_SA_PB",IF(AND(D96="Gina",OR(E96="Manual",E96="Assisted Manual")),A96&amp;"_GB",IF(AND(D96="Gina",OR(E96="De-Novo Merge",E96="Assisted Merge")),A96&amp;"_SA_GB",IF(AND(D96="Cameron",OR(E96="Manual",E96="Assisted Manual")),A96&amp;"_CA",IF(AND(D96="Cameron",OR(E96="De-Novo Merge",E96="Assisted Merge")),A96&amp;"_SA_CA",IF(AND(D96="Bruno",OR(E96="Manual",E96="Assisted Manual")),A96&amp;"_BD",IF(AND(D96="Bruno",OR(E96="De-Novo Merge",E96="Assisted Merge")),A96&amp;"_SA_BD",IF(AND(D96="Daniel",OR(E96="Manual",E96="Assisted Manual")),A96&amp;"_DR",IF(AND(D96="Daniel",OR(E96="De-Novo Merge",E96="Assisted Merge")),A96&amp;"_SA_DR",IF(AND(D96="Monet",OR(E96="Manual",E96="Assisted Manual")),A96&amp;"_MW",IF(AND(D96="Monet",OR(E96="De-Novo Merge",E96="Assisted Merge")),A96&amp;"_SA_MW",IF(AND(D96="Reem",OR(E96="Manual",E96="Assisted Manual")),A96&amp;"_RA",IF(AND(D96="Reem",OR(E96="De-Novo Merge",E96="Assisted Merge")),A96&amp;"_SA_RA",""))))))))))))))))))</f>
        <v/>
      </c>
      <c r="G96" s="89"/>
      <c r="H96" s="89"/>
      <c r="I96" s="68" t="str">
        <f t="shared" si="2"/>
        <v/>
      </c>
      <c r="J96" s="116" t="str">
        <f>IF(AND(NOT(OR(H96="",H96="Ø")),NOT(OR(H97="",H97="Ø"))),"Needs to be Split","")</f>
        <v/>
      </c>
      <c r="K96" s="87" t="str">
        <f>IF(AND(NOT(OR(G96="",G96="Ø")),H96=""),"In Progress",IF(AND(NOT(OR(H96="Ø",H96="")),NOT(OR(G96="Ø",G96=""))),"Completed",IF(AND(NOT(A96=""),NOT(OR(D96="",D96="???")),G96=""),"Waiting",IF(D96="???","Waiting",""))))</f>
        <v/>
      </c>
      <c r="L96" s="116" t="str">
        <f>IF(AND(NOT(OR(H96="Ø",H96="")),J96="Split"),"In Progress",IF(AND(NOT(OR(H96="Ø",H96="")),J96="Needs to be Split"),"Waiting",IF(AND(K96="Review",K97="Review"),"Review",IF(OR(AND(K96="Review",K97="Incomplete"),AND(K96="Incomplete",K97="Review")),"Review",IF(OR(AND(K96="Untraceable",K97="Review"),AND(K96="Review",K97="Untraceable")),"Review",IF(OR(AND(K96="Review",K97="Completed"),AND(K96="Completed",K97="Review")),"Review",IF(OR(AND(K96="Other",K97="Review"),AND(K96="Review",K97="Other")),"Review",IF(OR(AND(K96="Other",K97="Incomplete"),AND(K96="Incomplete",K97="Other")),"Review",IF(OR(AND(K96="Other",K97="Untraceable"),AND(K96="Untraceable",K97="Other")),"Review",IF(OR(AND(K96="Other",K97="Completed"),AND(K96="Completed",K97="Other")),"Review",IF(AND(K96="Waiting",K97="Waiting"),"Waiting",IF(OR(AND(K96="Review",K97="Waiting"),AND(K96="Waiting",K97="Review")),"Waiting",IF(OR(AND(K96="Other",K97="Waiting"),AND(K96="Waiting",K97="Other")),"Waiting",IF(OR(AND(K96="Incomplete",K97="Waiting"),AND(K96="Waiting",K97="Incomplete")),"Waiting",IF(OR(AND(K96="Completed",K97="Waiting"),AND(K96="Waiting",K97="Completed")),"Waiting",IF(OR(K96="In Progress",K97="In Progress"),"In Progress",IF(OR(AND(K96="Completed",K97="Untraceable"),AND(K96="Untraceable",K97="Completed")),"Review",IF(OR(AND(K96="Completed",K97="Incomplete"),AND(K96="Incomplete",K97="Completed")),"Review",IF(OR(AND(K96="Incomplete",K97="Untraceable"),AND(K96="Untraceable",K97="Incomplete")),"Untraceable",IF(AND(NOT(OR(H96="Ø",H96="")),NOT(OR(H97="Ø",H97="")),J96=""),"In Progress",IF(AND(K96="Untraceable",K97="Untraceable"),"Untraceable",IF(AND(NOT(OR(H96="Ø",H96="")),NOT(OR(H97="Ø",H97="")),NOT(OR(J96="Ø",J96="",J96="Split",J96="Needs to be Split"))),"Completed",IF(AND(K96="Incomplete",K97="Incomplete"),"Incomplete",IF(AND(K96="Other",K97="Other"),"Review",IF(AND(K96="Untraceable",K97=""),"Untraceable","")))))))))))))))))))))))))</f>
        <v/>
      </c>
      <c r="M96" s="116" t="str">
        <f>IF(OR(L96="Untraceable",L96="Incomplete"),"Ignore",IF(L96="Completed","Waiting",IF(OR(L96="Waiting",L96="In Progress",L96="Review",L96="Other"),"HOLD","")))</f>
        <v/>
      </c>
      <c r="N96" s="4"/>
      <c r="O96" s="121" t="str">
        <f>IF(OR(L96="Untraceable",L96="Incomplete"),"No",IF(L96="Completed","In Progress",""))</f>
        <v/>
      </c>
      <c r="P96" s="116"/>
    </row>
    <row r="97" spans="1:16" x14ac:dyDescent="0.25">
      <c r="A97" s="116"/>
      <c r="B97" s="116"/>
      <c r="C97" s="116"/>
      <c r="D97" s="87" t="str">
        <f>IF(AND(NOT(A96=""),NOT(K96="Untraceable")),"???","")</f>
        <v/>
      </c>
      <c r="E97" s="87"/>
      <c r="F97" s="7" t="str">
        <f>IF(AND(D97="Amina",OR(E97="Manual",E97="Assisted Manual")),A96&amp;"_AZ",IF(AND(D97="Amina",OR(E97="De-Novo Merge",E97="Assisted Merge")),A96&amp;"_SA_AZ",IF(AND(D97="Mashtura",OR(E97="Manual",E97="Assisted Manual")),A96&amp;"_MH",IF(AND(D97="Mashtura",OR(E97="De-Novo Merge",E97="Assisted Merge")),A96&amp;"_SA_MH",IF(AND(D97="Perry",OR(E97="Manual",E97="Assisted Manual")),A96&amp;"_PB",IF(AND(D97="Perry",OR(E97="De-Novo Merge",E97="Assisted Merge")),A96&amp;"_SA_PB",IF(AND(D97="Gina",OR(E97="Manual",E97="Assisted Manual")),A96&amp;"_GB",IF(AND(D97="Gina",OR(E97="De-Novo Merge",E97="Assisted Merge")),A96&amp;"_SA_GB",IF(AND(D97="Cameron",OR(E97="Manual",E97="Assisted Manual")),A96&amp;"_CA",IF(AND(D97="Cameron",OR(E97="De-Novo Merge",E97="Assisted Merge")),A96&amp;"_SA_CA",IF(AND(D97="Bruno",OR(E97="Manual",E97="Assisted Manual")),A96&amp;"_BD",IF(AND(D97="Bruno",OR(E97="De-Novo Merge",E97="Assisted Merge")),A96&amp;"_SA_BD",IF(AND(D97="Daniel",OR(E97="Manual",E97="Assisted Manual")),A96&amp;"_DR",IF(AND(D97="Daniel",OR(E97="De-Novo Merge",E97="Assisted Merge")),A96&amp;"_SA_DR",IF(AND(D97="Monet",OR(E97="Manual",E97="Assisted Manual")),A96&amp;"_MW",IF(AND(D97="Monet",OR(E97="De-Novo Merge",E97="Assisted Merge")),A96&amp;"_SA_MW",IF(AND(D97="Reem",OR(E97="Manual",E97="Assisted Manual")),A96&amp;"_RA",IF(AND(D97="Reem",OR(E97="De-Novo Merge",E97="Assisted Merge")),A96&amp;"_SA_RA",""))))))))))))))))))</f>
        <v/>
      </c>
      <c r="G97" s="89"/>
      <c r="H97" s="89"/>
      <c r="I97" s="68" t="str">
        <f t="shared" si="2"/>
        <v/>
      </c>
      <c r="J97" s="116"/>
      <c r="K97" s="87" t="str">
        <f>IF(AND(NOT(OR(G97="",G97="Ø")),H97=""),"In Progress",IF(AND(NOT(OR(H97="Ø",H97="")),NOT(OR(G97="Ø",G97=""))),"Completed",IF(AND(NOT(A96=""),NOT(OR(D97="",D97="???")),G97=""),"Waiting",IF(D97="???","Waiting",""))))</f>
        <v/>
      </c>
      <c r="L97" s="116"/>
      <c r="M97" s="116"/>
      <c r="N97" s="4"/>
      <c r="O97" s="121"/>
      <c r="P97" s="116"/>
    </row>
    <row r="98" spans="1:16" x14ac:dyDescent="0.25">
      <c r="A98" s="122"/>
      <c r="B98" s="117"/>
      <c r="C98" s="116"/>
      <c r="D98" s="87" t="str">
        <f>IF(NOT(A98=""),"???","")</f>
        <v/>
      </c>
      <c r="E98" s="87"/>
      <c r="F98" s="7" t="str">
        <f>IF(AND(D98="Amina",OR(E98="Manual",E98="Assisted Manual")),A98&amp;"_AZ",IF(AND(D98="Amina",OR(E98="De-Novo Merge",E98="Assisted Merge")),A98&amp;"_SA_AZ",IF(AND(D98="Mashtura",OR(E98="Manual",E98="Assisted Manual")),A98&amp;"_MH",IF(AND(D98="Mashtura",OR(E98="De-Novo Merge",E98="Assisted Merge")),A98&amp;"_SA_MH",IF(AND(D98="Perry",OR(E98="Manual",E98="Assisted Manual")),A98&amp;"_PB",IF(AND(D98="Perry",OR(E98="De-Novo Merge",E98="Assisted Merge")),A98&amp;"_SA_PB",IF(AND(D98="Gina",OR(E98="Manual",E98="Assisted Manual")),A98&amp;"_GB",IF(AND(D98="Gina",OR(E98="De-Novo Merge",E98="Assisted Merge")),A98&amp;"_SA_GB",IF(AND(D98="Cameron",OR(E98="Manual",E98="Assisted Manual")),A98&amp;"_CA",IF(AND(D98="Cameron",OR(E98="De-Novo Merge",E98="Assisted Merge")),A98&amp;"_SA_CA",IF(AND(D98="Bruno",OR(E98="Manual",E98="Assisted Manual")),A98&amp;"_BD",IF(AND(D98="Bruno",OR(E98="De-Novo Merge",E98="Assisted Merge")),A98&amp;"_SA_BD",IF(AND(D98="Daniel",OR(E98="Manual",E98="Assisted Manual")),A98&amp;"_DR",IF(AND(D98="Daniel",OR(E98="De-Novo Merge",E98="Assisted Merge")),A98&amp;"_SA_DR",IF(AND(D98="Monet",OR(E98="Manual",E98="Assisted Manual")),A98&amp;"_MW",IF(AND(D98="Monet",OR(E98="De-Novo Merge",E98="Assisted Merge")),A98&amp;"_SA_MW",IF(AND(D98="Reem",OR(E98="Manual",E98="Assisted Manual")),A98&amp;"_RA",IF(AND(D98="Reem",OR(E98="De-Novo Merge",E98="Assisted Merge")),A98&amp;"_SA_RA",""))))))))))))))))))</f>
        <v/>
      </c>
      <c r="G98" s="89"/>
      <c r="H98" s="89"/>
      <c r="I98" s="68" t="str">
        <f t="shared" si="2"/>
        <v/>
      </c>
      <c r="J98" s="116" t="str">
        <f>IF(AND(NOT(OR(H98="",H98="Ø")),NOT(OR(H99="",H99="Ø"))),"Needs to be Split","")</f>
        <v/>
      </c>
      <c r="K98" s="87" t="str">
        <f>IF(AND(NOT(OR(G98="",G98="Ø")),H98=""),"In Progress",IF(AND(NOT(OR(H98="Ø",H98="")),NOT(OR(G98="Ø",G98=""))),"Completed",IF(AND(NOT(A98=""),NOT(OR(D98="",D98="???")),G98=""),"Waiting",IF(D98="???","Waiting",""))))</f>
        <v/>
      </c>
      <c r="L98" s="116" t="str">
        <f>IF(AND(NOT(OR(H98="Ø",H98="")),J98="Split"),"In Progress",IF(AND(NOT(OR(H98="Ø",H98="")),J98="Needs to be Split"),"Waiting",IF(AND(K98="Review",K99="Review"),"Review",IF(OR(AND(K98="Review",K99="Incomplete"),AND(K98="Incomplete",K99="Review")),"Review",IF(OR(AND(K98="Untraceable",K99="Review"),AND(K98="Review",K99="Untraceable")),"Review",IF(OR(AND(K98="Review",K99="Completed"),AND(K98="Completed",K99="Review")),"Review",IF(OR(AND(K98="Other",K99="Review"),AND(K98="Review",K99="Other")),"Review",IF(OR(AND(K98="Other",K99="Incomplete"),AND(K98="Incomplete",K99="Other")),"Review",IF(OR(AND(K98="Other",K99="Untraceable"),AND(K98="Untraceable",K99="Other")),"Review",IF(OR(AND(K98="Other",K99="Completed"),AND(K98="Completed",K99="Other")),"Review",IF(AND(K98="Waiting",K99="Waiting"),"Waiting",IF(OR(AND(K98="Review",K99="Waiting"),AND(K98="Waiting",K99="Review")),"Waiting",IF(OR(AND(K98="Other",K99="Waiting"),AND(K98="Waiting",K99="Other")),"Waiting",IF(OR(AND(K98="Incomplete",K99="Waiting"),AND(K98="Waiting",K99="Incomplete")),"Waiting",IF(OR(AND(K98="Completed",K99="Waiting"),AND(K98="Waiting",K99="Completed")),"Waiting",IF(OR(K98="In Progress",K99="In Progress"),"In Progress",IF(OR(AND(K98="Completed",K99="Untraceable"),AND(K98="Untraceable",K99="Completed")),"Review",IF(OR(AND(K98="Completed",K99="Incomplete"),AND(K98="Incomplete",K99="Completed")),"Review",IF(OR(AND(K98="Incomplete",K99="Untraceable"),AND(K98="Untraceable",K99="Incomplete")),"Untraceable",IF(AND(NOT(OR(H98="Ø",H98="")),NOT(OR(H99="Ø",H99="")),J98=""),"In Progress",IF(AND(K98="Untraceable",K99="Untraceable"),"Untraceable",IF(AND(NOT(OR(H98="Ø",H98="")),NOT(OR(H99="Ø",H99="")),NOT(OR(J98="Ø",J98="",J98="Split",J98="Needs to be Split"))),"Completed",IF(AND(K98="Incomplete",K99="Incomplete"),"Incomplete",IF(AND(K98="Other",K99="Other"),"Review",IF(AND(K98="Untraceable",K99=""),"Untraceable","")))))))))))))))))))))))))</f>
        <v/>
      </c>
      <c r="M98" s="116" t="str">
        <f>IF(OR(L98="Untraceable",L98="Incomplete"),"Ignore",IF(L98="Completed","Waiting",IF(OR(L98="Waiting",L98="In Progress",L98="Review",L98="Other"),"HOLD","")))</f>
        <v/>
      </c>
      <c r="N98" s="4"/>
      <c r="O98" s="121" t="str">
        <f>IF(OR(L98="Untraceable",L98="Incomplete"),"No",IF(L98="Completed","In Progress",""))</f>
        <v/>
      </c>
      <c r="P98" s="116"/>
    </row>
    <row r="99" spans="1:16" x14ac:dyDescent="0.25">
      <c r="A99" s="116"/>
      <c r="B99" s="116"/>
      <c r="C99" s="116"/>
      <c r="D99" s="87" t="str">
        <f>IF(AND(NOT(A98=""),NOT(K98="Untraceable")),"???","")</f>
        <v/>
      </c>
      <c r="E99" s="87"/>
      <c r="F99" s="7" t="str">
        <f>IF(AND(D99="Amina",OR(E99="Manual",E99="Assisted Manual")),A98&amp;"_AZ",IF(AND(D99="Amina",OR(E99="De-Novo Merge",E99="Assisted Merge")),A98&amp;"_SA_AZ",IF(AND(D99="Mashtura",OR(E99="Manual",E99="Assisted Manual")),A98&amp;"_MH",IF(AND(D99="Mashtura",OR(E99="De-Novo Merge",E99="Assisted Merge")),A98&amp;"_SA_MH",IF(AND(D99="Perry",OR(E99="Manual",E99="Assisted Manual")),A98&amp;"_PB",IF(AND(D99="Perry",OR(E99="De-Novo Merge",E99="Assisted Merge")),A98&amp;"_SA_PB",IF(AND(D99="Gina",OR(E99="Manual",E99="Assisted Manual")),A98&amp;"_GB",IF(AND(D99="Gina",OR(E99="De-Novo Merge",E99="Assisted Merge")),A98&amp;"_SA_GB",IF(AND(D99="Cameron",OR(E99="Manual",E99="Assisted Manual")),A98&amp;"_CA",IF(AND(D99="Cameron",OR(E99="De-Novo Merge",E99="Assisted Merge")),A98&amp;"_SA_CA",IF(AND(D99="Bruno",OR(E99="Manual",E99="Assisted Manual")),A98&amp;"_BD",IF(AND(D99="Bruno",OR(E99="De-Novo Merge",E99="Assisted Merge")),A98&amp;"_SA_BD",IF(AND(D99="Daniel",OR(E99="Manual",E99="Assisted Manual")),A98&amp;"_DR",IF(AND(D99="Daniel",OR(E99="De-Novo Merge",E99="Assisted Merge")),A98&amp;"_SA_DR",IF(AND(D99="Monet",OR(E99="Manual",E99="Assisted Manual")),A98&amp;"_MW",IF(AND(D99="Monet",OR(E99="De-Novo Merge",E99="Assisted Merge")),A98&amp;"_SA_MW",IF(AND(D99="Reem",OR(E99="Manual",E99="Assisted Manual")),A98&amp;"_RA",IF(AND(D99="Reem",OR(E99="De-Novo Merge",E99="Assisted Merge")),A98&amp;"_SA_RA",""))))))))))))))))))</f>
        <v/>
      </c>
      <c r="G99" s="89"/>
      <c r="H99" s="89"/>
      <c r="I99" s="68" t="str">
        <f t="shared" si="2"/>
        <v/>
      </c>
      <c r="J99" s="116"/>
      <c r="K99" s="87" t="str">
        <f>IF(AND(NOT(OR(G99="",G99="Ø")),H99=""),"In Progress",IF(AND(NOT(OR(H99="Ø",H99="")),NOT(OR(G99="Ø",G99=""))),"Completed",IF(AND(NOT(A98=""),NOT(OR(D99="",D99="???")),G99=""),"Waiting",IF(D99="???","Waiting",""))))</f>
        <v/>
      </c>
      <c r="L99" s="116"/>
      <c r="M99" s="116"/>
      <c r="N99" s="4"/>
      <c r="O99" s="121"/>
      <c r="P99" s="116"/>
    </row>
    <row r="100" spans="1:16" x14ac:dyDescent="0.25">
      <c r="A100" s="122"/>
      <c r="B100" s="117"/>
      <c r="C100" s="116"/>
      <c r="D100" s="87" t="str">
        <f>IF(NOT(A100=""),"???","")</f>
        <v/>
      </c>
      <c r="E100" s="87"/>
      <c r="F100" s="7" t="str">
        <f>IF(AND(D100="Amina",OR(E100="Manual",E100="Assisted Manual")),A100&amp;"_AZ",IF(AND(D100="Amina",OR(E100="De-Novo Merge",E100="Assisted Merge")),A100&amp;"_SA_AZ",IF(AND(D100="Mashtura",OR(E100="Manual",E100="Assisted Manual")),A100&amp;"_MH",IF(AND(D100="Mashtura",OR(E100="De-Novo Merge",E100="Assisted Merge")),A100&amp;"_SA_MH",IF(AND(D100="Perry",OR(E100="Manual",E100="Assisted Manual")),A100&amp;"_PB",IF(AND(D100="Perry",OR(E100="De-Novo Merge",E100="Assisted Merge")),A100&amp;"_SA_PB",IF(AND(D100="Gina",OR(E100="Manual",E100="Assisted Manual")),A100&amp;"_GB",IF(AND(D100="Gina",OR(E100="De-Novo Merge",E100="Assisted Merge")),A100&amp;"_SA_GB",IF(AND(D100="Cameron",OR(E100="Manual",E100="Assisted Manual")),A100&amp;"_CA",IF(AND(D100="Cameron",OR(E100="De-Novo Merge",E100="Assisted Merge")),A100&amp;"_SA_CA",IF(AND(D100="Bruno",OR(E100="Manual",E100="Assisted Manual")),A100&amp;"_BD",IF(AND(D100="Bruno",OR(E100="De-Novo Merge",E100="Assisted Merge")),A100&amp;"_SA_BD",IF(AND(D100="Daniel",OR(E100="Manual",E100="Assisted Manual")),A100&amp;"_DR",IF(AND(D100="Daniel",OR(E100="De-Novo Merge",E100="Assisted Merge")),A100&amp;"_SA_DR",IF(AND(D100="Monet",OR(E100="Manual",E100="Assisted Manual")),A100&amp;"_MW",IF(AND(D100="Monet",OR(E100="De-Novo Merge",E100="Assisted Merge")),A100&amp;"_SA_MW",IF(AND(D100="Reem",OR(E100="Manual",E100="Assisted Manual")),A100&amp;"_RA",IF(AND(D100="Reem",OR(E100="De-Novo Merge",E100="Assisted Merge")),A100&amp;"_SA_RA",""))))))))))))))))))</f>
        <v/>
      </c>
      <c r="G100" s="89"/>
      <c r="H100" s="89"/>
      <c r="I100" s="68" t="str">
        <f t="shared" si="2"/>
        <v/>
      </c>
      <c r="J100" s="116" t="str">
        <f>IF(AND(NOT(OR(H100="",H100="Ø")),NOT(OR(H101="",H101="Ø"))),"Needs to be Split","")</f>
        <v/>
      </c>
      <c r="K100" s="87" t="str">
        <f>IF(AND(NOT(OR(G100="",G100="Ø")),H100=""),"In Progress",IF(AND(NOT(OR(H100="Ø",H100="")),NOT(OR(G100="Ø",G100=""))),"Completed",IF(AND(NOT(A100=""),NOT(OR(D100="",D100="???")),G100=""),"Waiting",IF(D100="???","Waiting",""))))</f>
        <v/>
      </c>
      <c r="L100" s="116" t="str">
        <f>IF(AND(NOT(OR(H100="Ø",H100="")),J100="Split"),"In Progress",IF(AND(NOT(OR(H100="Ø",H100="")),J100="Needs to be Split"),"Waiting",IF(AND(K100="Review",K101="Review"),"Review",IF(OR(AND(K100="Review",K101="Incomplete"),AND(K100="Incomplete",K101="Review")),"Review",IF(OR(AND(K100="Untraceable",K101="Review"),AND(K100="Review",K101="Untraceable")),"Review",IF(OR(AND(K100="Review",K101="Completed"),AND(K100="Completed",K101="Review")),"Review",IF(OR(AND(K100="Other",K101="Review"),AND(K100="Review",K101="Other")),"Review",IF(OR(AND(K100="Other",K101="Incomplete"),AND(K100="Incomplete",K101="Other")),"Review",IF(OR(AND(K100="Other",K101="Untraceable"),AND(K100="Untraceable",K101="Other")),"Review",IF(OR(AND(K100="Other",K101="Completed"),AND(K100="Completed",K101="Other")),"Review",IF(AND(K100="Waiting",K101="Waiting"),"Waiting",IF(OR(AND(K100="Review",K101="Waiting"),AND(K100="Waiting",K101="Review")),"Waiting",IF(OR(AND(K100="Other",K101="Waiting"),AND(K100="Waiting",K101="Other")),"Waiting",IF(OR(AND(K100="Incomplete",K101="Waiting"),AND(K100="Waiting",K101="Incomplete")),"Waiting",IF(OR(AND(K100="Completed",K101="Waiting"),AND(K100="Waiting",K101="Completed")),"Waiting",IF(OR(K100="In Progress",K101="In Progress"),"In Progress",IF(OR(AND(K100="Completed",K101="Untraceable"),AND(K100="Untraceable",K101="Completed")),"Review",IF(OR(AND(K100="Completed",K101="Incomplete"),AND(K100="Incomplete",K101="Completed")),"Review",IF(OR(AND(K100="Incomplete",K101="Untraceable"),AND(K100="Untraceable",K101="Incomplete")),"Untraceable",IF(AND(NOT(OR(H100="Ø",H100="")),NOT(OR(H101="Ø",H101="")),J100=""),"In Progress",IF(AND(K100="Untraceable",K101="Untraceable"),"Untraceable",IF(AND(NOT(OR(H100="Ø",H100="")),NOT(OR(H101="Ø",H101="")),NOT(OR(J100="Ø",J100="",J100="Split",J100="Needs to be Split"))),"Completed",IF(AND(K100="Incomplete",K101="Incomplete"),"Incomplete",IF(AND(K100="Other",K101="Other"),"Review",IF(AND(K100="Untraceable",K101=""),"Untraceable","")))))))))))))))))))))))))</f>
        <v/>
      </c>
      <c r="M100" s="116" t="str">
        <f>IF(OR(L100="Untraceable",L100="Incomplete"),"Ignore",IF(L100="Completed","Waiting",IF(OR(L100="Waiting",L100="In Progress",L100="Review",L100="Other"),"HOLD","")))</f>
        <v/>
      </c>
      <c r="N100" s="4"/>
      <c r="O100" s="121" t="str">
        <f>IF(OR(L100="Untraceable",L100="Incomplete"),"No",IF(L100="Completed","In Progress",""))</f>
        <v/>
      </c>
      <c r="P100" s="116"/>
    </row>
    <row r="101" spans="1:16" x14ac:dyDescent="0.25">
      <c r="A101" s="116"/>
      <c r="B101" s="116"/>
      <c r="C101" s="116"/>
      <c r="D101" s="87" t="str">
        <f>IF(AND(NOT(A100=""),NOT(K100="Untraceable")),"???","")</f>
        <v/>
      </c>
      <c r="E101" s="87"/>
      <c r="F101" s="7" t="str">
        <f>IF(AND(D101="Amina",OR(E101="Manual",E101="Assisted Manual")),A100&amp;"_AZ",IF(AND(D101="Amina",OR(E101="De-Novo Merge",E101="Assisted Merge")),A100&amp;"_SA_AZ",IF(AND(D101="Mashtura",OR(E101="Manual",E101="Assisted Manual")),A100&amp;"_MH",IF(AND(D101="Mashtura",OR(E101="De-Novo Merge",E101="Assisted Merge")),A100&amp;"_SA_MH",IF(AND(D101="Perry",OR(E101="Manual",E101="Assisted Manual")),A100&amp;"_PB",IF(AND(D101="Perry",OR(E101="De-Novo Merge",E101="Assisted Merge")),A100&amp;"_SA_PB",IF(AND(D101="Gina",OR(E101="Manual",E101="Assisted Manual")),A100&amp;"_GB",IF(AND(D101="Gina",OR(E101="De-Novo Merge",E101="Assisted Merge")),A100&amp;"_SA_GB",IF(AND(D101="Cameron",OR(E101="Manual",E101="Assisted Manual")),A100&amp;"_CA",IF(AND(D101="Cameron",OR(E101="De-Novo Merge",E101="Assisted Merge")),A100&amp;"_SA_CA",IF(AND(D101="Bruno",OR(E101="Manual",E101="Assisted Manual")),A100&amp;"_BD",IF(AND(D101="Bruno",OR(E101="De-Novo Merge",E101="Assisted Merge")),A100&amp;"_SA_BD",IF(AND(D101="Daniel",OR(E101="Manual",E101="Assisted Manual")),A100&amp;"_DR",IF(AND(D101="Daniel",OR(E101="De-Novo Merge",E101="Assisted Merge")),A100&amp;"_SA_DR",IF(AND(D101="Monet",OR(E101="Manual",E101="Assisted Manual")),A100&amp;"_MW",IF(AND(D101="Monet",OR(E101="De-Novo Merge",E101="Assisted Merge")),A100&amp;"_SA_MW",IF(AND(D101="Reem",OR(E101="Manual",E101="Assisted Manual")),A100&amp;"_RA",IF(AND(D101="Reem",OR(E101="De-Novo Merge",E101="Assisted Merge")),A100&amp;"_SA_RA",""))))))))))))))))))</f>
        <v/>
      </c>
      <c r="G101" s="89"/>
      <c r="H101" s="89"/>
      <c r="I101" s="68" t="str">
        <f t="shared" si="2"/>
        <v/>
      </c>
      <c r="J101" s="116"/>
      <c r="K101" s="87" t="str">
        <f>IF(AND(NOT(OR(G101="",G101="Ø")),H101=""),"In Progress",IF(AND(NOT(OR(H101="Ø",H101="")),NOT(OR(G101="Ø",G101=""))),"Completed",IF(AND(NOT(A100=""),NOT(OR(D101="",D101="???")),G101=""),"Waiting",IF(D101="???","Waiting",""))))</f>
        <v/>
      </c>
      <c r="L101" s="116"/>
      <c r="M101" s="116"/>
      <c r="N101" s="4"/>
      <c r="O101" s="121"/>
      <c r="P101" s="116"/>
    </row>
    <row r="102" spans="1:16" x14ac:dyDescent="0.25">
      <c r="A102" s="122"/>
      <c r="B102" s="117"/>
      <c r="C102" s="116"/>
      <c r="D102" s="87" t="str">
        <f>IF(NOT(A102=""),"???","")</f>
        <v/>
      </c>
      <c r="E102" s="87"/>
      <c r="F102" s="7" t="str">
        <f>IF(AND(D102="Amina",OR(E102="Manual",E102="Assisted Manual")),A102&amp;"_AZ",IF(AND(D102="Amina",OR(E102="De-Novo Merge",E102="Assisted Merge")),A102&amp;"_SA_AZ",IF(AND(D102="Mashtura",OR(E102="Manual",E102="Assisted Manual")),A102&amp;"_MH",IF(AND(D102="Mashtura",OR(E102="De-Novo Merge",E102="Assisted Merge")),A102&amp;"_SA_MH",IF(AND(D102="Perry",OR(E102="Manual",E102="Assisted Manual")),A102&amp;"_PB",IF(AND(D102="Perry",OR(E102="De-Novo Merge",E102="Assisted Merge")),A102&amp;"_SA_PB",IF(AND(D102="Gina",OR(E102="Manual",E102="Assisted Manual")),A102&amp;"_GB",IF(AND(D102="Gina",OR(E102="De-Novo Merge",E102="Assisted Merge")),A102&amp;"_SA_GB",IF(AND(D102="Cameron",OR(E102="Manual",E102="Assisted Manual")),A102&amp;"_CA",IF(AND(D102="Cameron",OR(E102="De-Novo Merge",E102="Assisted Merge")),A102&amp;"_SA_CA",IF(AND(D102="Bruno",OR(E102="Manual",E102="Assisted Manual")),A102&amp;"_BD",IF(AND(D102="Bruno",OR(E102="De-Novo Merge",E102="Assisted Merge")),A102&amp;"_SA_BD",IF(AND(D102="Daniel",OR(E102="Manual",E102="Assisted Manual")),A102&amp;"_DR",IF(AND(D102="Daniel",OR(E102="De-Novo Merge",E102="Assisted Merge")),A102&amp;"_SA_DR",IF(AND(D102="Monet",OR(E102="Manual",E102="Assisted Manual")),A102&amp;"_MW",IF(AND(D102="Monet",OR(E102="De-Novo Merge",E102="Assisted Merge")),A102&amp;"_SA_MW",IF(AND(D102="Reem",OR(E102="Manual",E102="Assisted Manual")),A102&amp;"_RA",IF(AND(D102="Reem",OR(E102="De-Novo Merge",E102="Assisted Merge")),A102&amp;"_SA_RA",""))))))))))))))))))</f>
        <v/>
      </c>
      <c r="G102" s="89"/>
      <c r="H102" s="89"/>
      <c r="I102" s="68" t="str">
        <f t="shared" ref="I102:I125" si="3">IF(H102="Ø","Ø",IF(NOT(OR(H102="Ø",H102="")),"Enter Tracing Time",""))</f>
        <v/>
      </c>
      <c r="J102" s="116" t="str">
        <f>IF(AND(NOT(OR(H102="",H102="Ø")),NOT(OR(H103="",H103="Ø"))),"Needs to be Split","")</f>
        <v/>
      </c>
      <c r="K102" s="87" t="str">
        <f>IF(AND(NOT(OR(G102="",G102="Ø")),H102=""),"In Progress",IF(AND(NOT(OR(H102="Ø",H102="")),NOT(OR(G102="Ø",G102=""))),"Completed",IF(AND(NOT(A102=""),NOT(OR(D102="",D102="???")),G102=""),"Waiting",IF(D102="???","Waiting",""))))</f>
        <v/>
      </c>
      <c r="L102" s="116" t="str">
        <f>IF(AND(NOT(OR(H102="Ø",H102="")),J102="Split"),"In Progress",IF(AND(NOT(OR(H102="Ø",H102="")),J102="Needs to be Split"),"Waiting",IF(AND(K102="Review",K103="Review"),"Review",IF(OR(AND(K102="Review",K103="Incomplete"),AND(K102="Incomplete",K103="Review")),"Review",IF(OR(AND(K102="Untraceable",K103="Review"),AND(K102="Review",K103="Untraceable")),"Review",IF(OR(AND(K102="Review",K103="Completed"),AND(K102="Completed",K103="Review")),"Review",IF(OR(AND(K102="Other",K103="Review"),AND(K102="Review",K103="Other")),"Review",IF(OR(AND(K102="Other",K103="Incomplete"),AND(K102="Incomplete",K103="Other")),"Review",IF(OR(AND(K102="Other",K103="Untraceable"),AND(K102="Untraceable",K103="Other")),"Review",IF(OR(AND(K102="Other",K103="Completed"),AND(K102="Completed",K103="Other")),"Review",IF(AND(K102="Waiting",K103="Waiting"),"Waiting",IF(OR(AND(K102="Review",K103="Waiting"),AND(K102="Waiting",K103="Review")),"Waiting",IF(OR(AND(K102="Other",K103="Waiting"),AND(K102="Waiting",K103="Other")),"Waiting",IF(OR(AND(K102="Incomplete",K103="Waiting"),AND(K102="Waiting",K103="Incomplete")),"Waiting",IF(OR(AND(K102="Completed",K103="Waiting"),AND(K102="Waiting",K103="Completed")),"Waiting",IF(OR(K102="In Progress",K103="In Progress"),"In Progress",IF(OR(AND(K102="Completed",K103="Untraceable"),AND(K102="Untraceable",K103="Completed")),"Review",IF(OR(AND(K102="Completed",K103="Incomplete"),AND(K102="Incomplete",K103="Completed")),"Review",IF(OR(AND(K102="Incomplete",K103="Untraceable"),AND(K102="Untraceable",K103="Incomplete")),"Untraceable",IF(AND(NOT(OR(H102="Ø",H102="")),NOT(OR(H103="Ø",H103="")),J102=""),"In Progress",IF(AND(K102="Untraceable",K103="Untraceable"),"Untraceable",IF(AND(NOT(OR(H102="Ø",H102="")),NOT(OR(H103="Ø",H103="")),NOT(OR(J102="Ø",J102="",J102="Split",J102="Needs to be Split"))),"Completed",IF(AND(K102="Incomplete",K103="Incomplete"),"Incomplete",IF(AND(K102="Other",K103="Other"),"Review",IF(AND(K102="Untraceable",K103=""),"Untraceable","")))))))))))))))))))))))))</f>
        <v/>
      </c>
      <c r="M102" s="116" t="str">
        <f>IF(OR(L102="Untraceable",L102="Incomplete"),"Ignore",IF(L102="Completed","Waiting",IF(OR(L102="Waiting",L102="In Progress",L102="Review",L102="Other"),"HOLD","")))</f>
        <v/>
      </c>
      <c r="N102" s="4"/>
      <c r="O102" s="121" t="str">
        <f>IF(OR(L102="Untraceable",L102="Incomplete"),"No",IF(L102="Completed","In Progress",""))</f>
        <v/>
      </c>
      <c r="P102" s="116"/>
    </row>
    <row r="103" spans="1:16" x14ac:dyDescent="0.25">
      <c r="A103" s="116"/>
      <c r="B103" s="116"/>
      <c r="C103" s="116"/>
      <c r="D103" s="87" t="str">
        <f>IF(AND(NOT(A102=""),NOT(K102="Untraceable")),"???","")</f>
        <v/>
      </c>
      <c r="E103" s="87"/>
      <c r="F103" s="7" t="str">
        <f>IF(AND(D103="Amina",OR(E103="Manual",E103="Assisted Manual")),A102&amp;"_AZ",IF(AND(D103="Amina",OR(E103="De-Novo Merge",E103="Assisted Merge")),A102&amp;"_SA_AZ",IF(AND(D103="Mashtura",OR(E103="Manual",E103="Assisted Manual")),A102&amp;"_MH",IF(AND(D103="Mashtura",OR(E103="De-Novo Merge",E103="Assisted Merge")),A102&amp;"_SA_MH",IF(AND(D103="Perry",OR(E103="Manual",E103="Assisted Manual")),A102&amp;"_PB",IF(AND(D103="Perry",OR(E103="De-Novo Merge",E103="Assisted Merge")),A102&amp;"_SA_PB",IF(AND(D103="Gina",OR(E103="Manual",E103="Assisted Manual")),A102&amp;"_GB",IF(AND(D103="Gina",OR(E103="De-Novo Merge",E103="Assisted Merge")),A102&amp;"_SA_GB",IF(AND(D103="Cameron",OR(E103="Manual",E103="Assisted Manual")),A102&amp;"_CA",IF(AND(D103="Cameron",OR(E103="De-Novo Merge",E103="Assisted Merge")),A102&amp;"_SA_CA",IF(AND(D103="Bruno",OR(E103="Manual",E103="Assisted Manual")),A102&amp;"_BD",IF(AND(D103="Bruno",OR(E103="De-Novo Merge",E103="Assisted Merge")),A102&amp;"_SA_BD",IF(AND(D103="Daniel",OR(E103="Manual",E103="Assisted Manual")),A102&amp;"_DR",IF(AND(D103="Daniel",OR(E103="De-Novo Merge",E103="Assisted Merge")),A102&amp;"_SA_DR",IF(AND(D103="Monet",OR(E103="Manual",E103="Assisted Manual")),A102&amp;"_MW",IF(AND(D103="Monet",OR(E103="De-Novo Merge",E103="Assisted Merge")),A102&amp;"_SA_MW",IF(AND(D103="Reem",OR(E103="Manual",E103="Assisted Manual")),A102&amp;"_RA",IF(AND(D103="Reem",OR(E103="De-Novo Merge",E103="Assisted Merge")),A102&amp;"_SA_RA",""))))))))))))))))))</f>
        <v/>
      </c>
      <c r="G103" s="89"/>
      <c r="H103" s="89"/>
      <c r="I103" s="68" t="str">
        <f t="shared" si="3"/>
        <v/>
      </c>
      <c r="J103" s="116"/>
      <c r="K103" s="87" t="str">
        <f>IF(AND(NOT(OR(G103="",G103="Ø")),H103=""),"In Progress",IF(AND(NOT(OR(H103="Ø",H103="")),NOT(OR(G103="Ø",G103=""))),"Completed",IF(AND(NOT(A102=""),NOT(OR(D103="",D103="???")),G103=""),"Waiting",IF(D103="???","Waiting",""))))</f>
        <v/>
      </c>
      <c r="L103" s="116"/>
      <c r="M103" s="116"/>
      <c r="N103" s="4"/>
      <c r="O103" s="121"/>
      <c r="P103" s="116"/>
    </row>
    <row r="104" spans="1:16" x14ac:dyDescent="0.25">
      <c r="A104" s="122"/>
      <c r="B104" s="117"/>
      <c r="C104" s="116"/>
      <c r="D104" s="87" t="str">
        <f>IF(NOT(A104=""),"???","")</f>
        <v/>
      </c>
      <c r="E104" s="87"/>
      <c r="F104" s="7" t="str">
        <f>IF(AND(D104="Amina",OR(E104="Manual",E104="Assisted Manual")),A104&amp;"_AZ",IF(AND(D104="Amina",OR(E104="De-Novo Merge",E104="Assisted Merge")),A104&amp;"_SA_AZ",IF(AND(D104="Mashtura",OR(E104="Manual",E104="Assisted Manual")),A104&amp;"_MH",IF(AND(D104="Mashtura",OR(E104="De-Novo Merge",E104="Assisted Merge")),A104&amp;"_SA_MH",IF(AND(D104="Perry",OR(E104="Manual",E104="Assisted Manual")),A104&amp;"_PB",IF(AND(D104="Perry",OR(E104="De-Novo Merge",E104="Assisted Merge")),A104&amp;"_SA_PB",IF(AND(D104="Gina",OR(E104="Manual",E104="Assisted Manual")),A104&amp;"_GB",IF(AND(D104="Gina",OR(E104="De-Novo Merge",E104="Assisted Merge")),A104&amp;"_SA_GB",IF(AND(D104="Cameron",OR(E104="Manual",E104="Assisted Manual")),A104&amp;"_CA",IF(AND(D104="Cameron",OR(E104="De-Novo Merge",E104="Assisted Merge")),A104&amp;"_SA_CA",IF(AND(D104="Bruno",OR(E104="Manual",E104="Assisted Manual")),A104&amp;"_BD",IF(AND(D104="Bruno",OR(E104="De-Novo Merge",E104="Assisted Merge")),A104&amp;"_SA_BD",IF(AND(D104="Daniel",OR(E104="Manual",E104="Assisted Manual")),A104&amp;"_DR",IF(AND(D104="Daniel",OR(E104="De-Novo Merge",E104="Assisted Merge")),A104&amp;"_SA_DR",IF(AND(D104="Monet",OR(E104="Manual",E104="Assisted Manual")),A104&amp;"_MW",IF(AND(D104="Monet",OR(E104="De-Novo Merge",E104="Assisted Merge")),A104&amp;"_SA_MW",IF(AND(D104="Reem",OR(E104="Manual",E104="Assisted Manual")),A104&amp;"_RA",IF(AND(D104="Reem",OR(E104="De-Novo Merge",E104="Assisted Merge")),A104&amp;"_SA_RA",""))))))))))))))))))</f>
        <v/>
      </c>
      <c r="G104" s="89"/>
      <c r="H104" s="89"/>
      <c r="I104" s="68" t="str">
        <f t="shared" si="3"/>
        <v/>
      </c>
      <c r="J104" s="116" t="str">
        <f>IF(AND(NOT(OR(H104="",H104="Ø")),NOT(OR(H105="",H105="Ø"))),"Needs to be Split","")</f>
        <v/>
      </c>
      <c r="K104" s="87" t="str">
        <f>IF(AND(NOT(OR(G104="",G104="Ø")),H104=""),"In Progress",IF(AND(NOT(OR(H104="Ø",H104="")),NOT(OR(G104="Ø",G104=""))),"Completed",IF(AND(NOT(A104=""),NOT(OR(D104="",D104="???")),G104=""),"Waiting",IF(D104="???","Waiting",""))))</f>
        <v/>
      </c>
      <c r="L104" s="116" t="str">
        <f>IF(AND(NOT(OR(H104="Ø",H104="")),J104="Split"),"In Progress",IF(AND(NOT(OR(H104="Ø",H104="")),J104="Needs to be Split"),"Waiting",IF(AND(K104="Review",K105="Review"),"Review",IF(OR(AND(K104="Review",K105="Incomplete"),AND(K104="Incomplete",K105="Review")),"Review",IF(OR(AND(K104="Untraceable",K105="Review"),AND(K104="Review",K105="Untraceable")),"Review",IF(OR(AND(K104="Review",K105="Completed"),AND(K104="Completed",K105="Review")),"Review",IF(OR(AND(K104="Other",K105="Review"),AND(K104="Review",K105="Other")),"Review",IF(OR(AND(K104="Other",K105="Incomplete"),AND(K104="Incomplete",K105="Other")),"Review",IF(OR(AND(K104="Other",K105="Untraceable"),AND(K104="Untraceable",K105="Other")),"Review",IF(OR(AND(K104="Other",K105="Completed"),AND(K104="Completed",K105="Other")),"Review",IF(AND(K104="Waiting",K105="Waiting"),"Waiting",IF(OR(AND(K104="Review",K105="Waiting"),AND(K104="Waiting",K105="Review")),"Waiting",IF(OR(AND(K104="Other",K105="Waiting"),AND(K104="Waiting",K105="Other")),"Waiting",IF(OR(AND(K104="Incomplete",K105="Waiting"),AND(K104="Waiting",K105="Incomplete")),"Waiting",IF(OR(AND(K104="Completed",K105="Waiting"),AND(K104="Waiting",K105="Completed")),"Waiting",IF(OR(K104="In Progress",K105="In Progress"),"In Progress",IF(OR(AND(K104="Completed",K105="Untraceable"),AND(K104="Untraceable",K105="Completed")),"Review",IF(OR(AND(K104="Completed",K105="Incomplete"),AND(K104="Incomplete",K105="Completed")),"Review",IF(OR(AND(K104="Incomplete",K105="Untraceable"),AND(K104="Untraceable",K105="Incomplete")),"Untraceable",IF(AND(NOT(OR(H104="Ø",H104="")),NOT(OR(H105="Ø",H105="")),J104=""),"In Progress",IF(AND(K104="Untraceable",K105="Untraceable"),"Untraceable",IF(AND(NOT(OR(H104="Ø",H104="")),NOT(OR(H105="Ø",H105="")),NOT(OR(J104="Ø",J104="",J104="Split",J104="Needs to be Split"))),"Completed",IF(AND(K104="Incomplete",K105="Incomplete"),"Incomplete",IF(AND(K104="Other",K105="Other"),"Review",IF(AND(K104="Untraceable",K105=""),"Untraceable","")))))))))))))))))))))))))</f>
        <v/>
      </c>
      <c r="M104" s="116" t="str">
        <f>IF(OR(L104="Untraceable",L104="Incomplete"),"Ignore",IF(L104="Completed","Waiting",IF(OR(L104="Waiting",L104="In Progress",L104="Review",L104="Other"),"HOLD","")))</f>
        <v/>
      </c>
      <c r="N104" s="4"/>
      <c r="O104" s="121" t="str">
        <f>IF(OR(L104="Untraceable",L104="Incomplete"),"No",IF(L104="Completed","In Progress",""))</f>
        <v/>
      </c>
      <c r="P104" s="116"/>
    </row>
    <row r="105" spans="1:16" x14ac:dyDescent="0.25">
      <c r="A105" s="116"/>
      <c r="B105" s="116"/>
      <c r="C105" s="116"/>
      <c r="D105" s="87" t="str">
        <f>IF(AND(NOT(A104=""),NOT(K104="Untraceable")),"???","")</f>
        <v/>
      </c>
      <c r="E105" s="87"/>
      <c r="F105" s="7" t="str">
        <f>IF(AND(D105="Amina",OR(E105="Manual",E105="Assisted Manual")),A104&amp;"_AZ",IF(AND(D105="Amina",OR(E105="De-Novo Merge",E105="Assisted Merge")),A104&amp;"_SA_AZ",IF(AND(D105="Mashtura",OR(E105="Manual",E105="Assisted Manual")),A104&amp;"_MH",IF(AND(D105="Mashtura",OR(E105="De-Novo Merge",E105="Assisted Merge")),A104&amp;"_SA_MH",IF(AND(D105="Perry",OR(E105="Manual",E105="Assisted Manual")),A104&amp;"_PB",IF(AND(D105="Perry",OR(E105="De-Novo Merge",E105="Assisted Merge")),A104&amp;"_SA_PB",IF(AND(D105="Gina",OR(E105="Manual",E105="Assisted Manual")),A104&amp;"_GB",IF(AND(D105="Gina",OR(E105="De-Novo Merge",E105="Assisted Merge")),A104&amp;"_SA_GB",IF(AND(D105="Cameron",OR(E105="Manual",E105="Assisted Manual")),A104&amp;"_CA",IF(AND(D105="Cameron",OR(E105="De-Novo Merge",E105="Assisted Merge")),A104&amp;"_SA_CA",IF(AND(D105="Bruno",OR(E105="Manual",E105="Assisted Manual")),A104&amp;"_BD",IF(AND(D105="Bruno",OR(E105="De-Novo Merge",E105="Assisted Merge")),A104&amp;"_SA_BD",IF(AND(D105="Daniel",OR(E105="Manual",E105="Assisted Manual")),A104&amp;"_DR",IF(AND(D105="Daniel",OR(E105="De-Novo Merge",E105="Assisted Merge")),A104&amp;"_SA_DR",IF(AND(D105="Monet",OR(E105="Manual",E105="Assisted Manual")),A104&amp;"_MW",IF(AND(D105="Monet",OR(E105="De-Novo Merge",E105="Assisted Merge")),A104&amp;"_SA_MW",IF(AND(D105="Reem",OR(E105="Manual",E105="Assisted Manual")),A104&amp;"_RA",IF(AND(D105="Reem",OR(E105="De-Novo Merge",E105="Assisted Merge")),A104&amp;"_SA_RA",""))))))))))))))))))</f>
        <v/>
      </c>
      <c r="G105" s="89"/>
      <c r="H105" s="89"/>
      <c r="I105" s="68" t="str">
        <f t="shared" si="3"/>
        <v/>
      </c>
      <c r="J105" s="116"/>
      <c r="K105" s="87" t="str">
        <f>IF(AND(NOT(OR(G105="",G105="Ø")),H105=""),"In Progress",IF(AND(NOT(OR(H105="Ø",H105="")),NOT(OR(G105="Ø",G105=""))),"Completed",IF(AND(NOT(A104=""),NOT(OR(D105="",D105="???")),G105=""),"Waiting",IF(D105="???","Waiting",""))))</f>
        <v/>
      </c>
      <c r="L105" s="116"/>
      <c r="M105" s="116"/>
      <c r="N105" s="4"/>
      <c r="O105" s="121"/>
      <c r="P105" s="116"/>
    </row>
    <row r="106" spans="1:16" x14ac:dyDescent="0.25">
      <c r="A106" s="122"/>
      <c r="B106" s="117"/>
      <c r="C106" s="116"/>
      <c r="D106" s="87" t="str">
        <f>IF(NOT(A106=""),"???","")</f>
        <v/>
      </c>
      <c r="E106" s="87"/>
      <c r="F106" s="7" t="str">
        <f>IF(AND(D106="Amina",OR(E106="Manual",E106="Assisted Manual")),A106&amp;"_AZ",IF(AND(D106="Amina",OR(E106="De-Novo Merge",E106="Assisted Merge")),A106&amp;"_SA_AZ",IF(AND(D106="Mashtura",OR(E106="Manual",E106="Assisted Manual")),A106&amp;"_MH",IF(AND(D106="Mashtura",OR(E106="De-Novo Merge",E106="Assisted Merge")),A106&amp;"_SA_MH",IF(AND(D106="Perry",OR(E106="Manual",E106="Assisted Manual")),A106&amp;"_PB",IF(AND(D106="Perry",OR(E106="De-Novo Merge",E106="Assisted Merge")),A106&amp;"_SA_PB",IF(AND(D106="Gina",OR(E106="Manual",E106="Assisted Manual")),A106&amp;"_GB",IF(AND(D106="Gina",OR(E106="De-Novo Merge",E106="Assisted Merge")),A106&amp;"_SA_GB",IF(AND(D106="Cameron",OR(E106="Manual",E106="Assisted Manual")),A106&amp;"_CA",IF(AND(D106="Cameron",OR(E106="De-Novo Merge",E106="Assisted Merge")),A106&amp;"_SA_CA",IF(AND(D106="Bruno",OR(E106="Manual",E106="Assisted Manual")),A106&amp;"_BD",IF(AND(D106="Bruno",OR(E106="De-Novo Merge",E106="Assisted Merge")),A106&amp;"_SA_BD",IF(AND(D106="Daniel",OR(E106="Manual",E106="Assisted Manual")),A106&amp;"_DR",IF(AND(D106="Daniel",OR(E106="De-Novo Merge",E106="Assisted Merge")),A106&amp;"_SA_DR",IF(AND(D106="Monet",OR(E106="Manual",E106="Assisted Manual")),A106&amp;"_MW",IF(AND(D106="Monet",OR(E106="De-Novo Merge",E106="Assisted Merge")),A106&amp;"_SA_MW",IF(AND(D106="Reem",OR(E106="Manual",E106="Assisted Manual")),A106&amp;"_RA",IF(AND(D106="Reem",OR(E106="De-Novo Merge",E106="Assisted Merge")),A106&amp;"_SA_RA",""))))))))))))))))))</f>
        <v/>
      </c>
      <c r="G106" s="89"/>
      <c r="H106" s="89"/>
      <c r="I106" s="68" t="str">
        <f t="shared" si="3"/>
        <v/>
      </c>
      <c r="J106" s="116" t="str">
        <f>IF(AND(NOT(OR(H106="",H106="Ø")),NOT(OR(H107="",H107="Ø"))),"Needs to be Split","")</f>
        <v/>
      </c>
      <c r="K106" s="87" t="str">
        <f>IF(AND(NOT(OR(G106="",G106="Ø")),H106=""),"In Progress",IF(AND(NOT(OR(H106="Ø",H106="")),NOT(OR(G106="Ø",G106=""))),"Completed",IF(AND(NOT(A106=""),NOT(OR(D106="",D106="???")),G106=""),"Waiting",IF(D106="???","Waiting",""))))</f>
        <v/>
      </c>
      <c r="L106" s="116" t="str">
        <f>IF(AND(NOT(OR(H106="Ø",H106="")),J106="Split"),"In Progress",IF(AND(NOT(OR(H106="Ø",H106="")),J106="Needs to be Split"),"Waiting",IF(AND(K106="Review",K107="Review"),"Review",IF(OR(AND(K106="Review",K107="Incomplete"),AND(K106="Incomplete",K107="Review")),"Review",IF(OR(AND(K106="Untraceable",K107="Review"),AND(K106="Review",K107="Untraceable")),"Review",IF(OR(AND(K106="Review",K107="Completed"),AND(K106="Completed",K107="Review")),"Review",IF(OR(AND(K106="Other",K107="Review"),AND(K106="Review",K107="Other")),"Review",IF(OR(AND(K106="Other",K107="Incomplete"),AND(K106="Incomplete",K107="Other")),"Review",IF(OR(AND(K106="Other",K107="Untraceable"),AND(K106="Untraceable",K107="Other")),"Review",IF(OR(AND(K106="Other",K107="Completed"),AND(K106="Completed",K107="Other")),"Review",IF(AND(K106="Waiting",K107="Waiting"),"Waiting",IF(OR(AND(K106="Review",K107="Waiting"),AND(K106="Waiting",K107="Review")),"Waiting",IF(OR(AND(K106="Other",K107="Waiting"),AND(K106="Waiting",K107="Other")),"Waiting",IF(OR(AND(K106="Incomplete",K107="Waiting"),AND(K106="Waiting",K107="Incomplete")),"Waiting",IF(OR(AND(K106="Completed",K107="Waiting"),AND(K106="Waiting",K107="Completed")),"Waiting",IF(OR(K106="In Progress",K107="In Progress"),"In Progress",IF(OR(AND(K106="Completed",K107="Untraceable"),AND(K106="Untraceable",K107="Completed")),"Review",IF(OR(AND(K106="Completed",K107="Incomplete"),AND(K106="Incomplete",K107="Completed")),"Review",IF(OR(AND(K106="Incomplete",K107="Untraceable"),AND(K106="Untraceable",K107="Incomplete")),"Untraceable",IF(AND(NOT(OR(H106="Ø",H106="")),NOT(OR(H107="Ø",H107="")),J106=""),"In Progress",IF(AND(K106="Untraceable",K107="Untraceable"),"Untraceable",IF(AND(NOT(OR(H106="Ø",H106="")),NOT(OR(H107="Ø",H107="")),NOT(OR(J106="Ø",J106="",J106="Split",J106="Needs to be Split"))),"Completed",IF(AND(K106="Incomplete",K107="Incomplete"),"Incomplete",IF(AND(K106="Other",K107="Other"),"Review",IF(AND(K106="Untraceable",K107=""),"Untraceable","")))))))))))))))))))))))))</f>
        <v/>
      </c>
      <c r="M106" s="116" t="str">
        <f>IF(OR(L106="Untraceable",L106="Incomplete"),"Ignore",IF(L106="Completed","Waiting",IF(OR(L106="Waiting",L106="In Progress",L106="Review",L106="Other"),"HOLD","")))</f>
        <v/>
      </c>
      <c r="N106" s="4"/>
      <c r="O106" s="121" t="str">
        <f>IF(OR(L106="Untraceable",L106="Incomplete"),"No",IF(L106="Completed","In Progress",""))</f>
        <v/>
      </c>
      <c r="P106" s="116"/>
    </row>
    <row r="107" spans="1:16" x14ac:dyDescent="0.25">
      <c r="A107" s="116"/>
      <c r="B107" s="116"/>
      <c r="C107" s="116"/>
      <c r="D107" s="87" t="str">
        <f>IF(AND(NOT(A106=""),NOT(K106="Untraceable")),"???","")</f>
        <v/>
      </c>
      <c r="E107" s="87"/>
      <c r="F107" s="7" t="str">
        <f>IF(AND(D107="Amina",OR(E107="Manual",E107="Assisted Manual")),A106&amp;"_AZ",IF(AND(D107="Amina",OR(E107="De-Novo Merge",E107="Assisted Merge")),A106&amp;"_SA_AZ",IF(AND(D107="Mashtura",OR(E107="Manual",E107="Assisted Manual")),A106&amp;"_MH",IF(AND(D107="Mashtura",OR(E107="De-Novo Merge",E107="Assisted Merge")),A106&amp;"_SA_MH",IF(AND(D107="Perry",OR(E107="Manual",E107="Assisted Manual")),A106&amp;"_PB",IF(AND(D107="Perry",OR(E107="De-Novo Merge",E107="Assisted Merge")),A106&amp;"_SA_PB",IF(AND(D107="Gina",OR(E107="Manual",E107="Assisted Manual")),A106&amp;"_GB",IF(AND(D107="Gina",OR(E107="De-Novo Merge",E107="Assisted Merge")),A106&amp;"_SA_GB",IF(AND(D107="Cameron",OR(E107="Manual",E107="Assisted Manual")),A106&amp;"_CA",IF(AND(D107="Cameron",OR(E107="De-Novo Merge",E107="Assisted Merge")),A106&amp;"_SA_CA",IF(AND(D107="Bruno",OR(E107="Manual",E107="Assisted Manual")),A106&amp;"_BD",IF(AND(D107="Bruno",OR(E107="De-Novo Merge",E107="Assisted Merge")),A106&amp;"_SA_BD",IF(AND(D107="Daniel",OR(E107="Manual",E107="Assisted Manual")),A106&amp;"_DR",IF(AND(D107="Daniel",OR(E107="De-Novo Merge",E107="Assisted Merge")),A106&amp;"_SA_DR",IF(AND(D107="Monet",OR(E107="Manual",E107="Assisted Manual")),A106&amp;"_MW",IF(AND(D107="Monet",OR(E107="De-Novo Merge",E107="Assisted Merge")),A106&amp;"_SA_MW",IF(AND(D107="Reem",OR(E107="Manual",E107="Assisted Manual")),A106&amp;"_RA",IF(AND(D107="Reem",OR(E107="De-Novo Merge",E107="Assisted Merge")),A106&amp;"_SA_RA",""))))))))))))))))))</f>
        <v/>
      </c>
      <c r="G107" s="89"/>
      <c r="H107" s="89"/>
      <c r="I107" s="68" t="str">
        <f t="shared" si="3"/>
        <v/>
      </c>
      <c r="J107" s="116"/>
      <c r="K107" s="87" t="str">
        <f>IF(AND(NOT(OR(G107="",G107="Ø")),H107=""),"In Progress",IF(AND(NOT(OR(H107="Ø",H107="")),NOT(OR(G107="Ø",G107=""))),"Completed",IF(AND(NOT(A106=""),NOT(OR(D107="",D107="???")),G107=""),"Waiting",IF(D107="???","Waiting",""))))</f>
        <v/>
      </c>
      <c r="L107" s="116"/>
      <c r="M107" s="116"/>
      <c r="N107" s="4"/>
      <c r="O107" s="121"/>
      <c r="P107" s="116"/>
    </row>
    <row r="108" spans="1:16" x14ac:dyDescent="0.25">
      <c r="A108" s="122"/>
      <c r="B108" s="117"/>
      <c r="C108" s="116"/>
      <c r="D108" s="87" t="str">
        <f>IF(NOT(A108=""),"???","")</f>
        <v/>
      </c>
      <c r="E108" s="87"/>
      <c r="F108" s="7" t="str">
        <f>IF(AND(D108="Amina",OR(E108="Manual",E108="Assisted Manual")),A108&amp;"_AZ",IF(AND(D108="Amina",OR(E108="De-Novo Merge",E108="Assisted Merge")),A108&amp;"_SA_AZ",IF(AND(D108="Mashtura",OR(E108="Manual",E108="Assisted Manual")),A108&amp;"_MH",IF(AND(D108="Mashtura",OR(E108="De-Novo Merge",E108="Assisted Merge")),A108&amp;"_SA_MH",IF(AND(D108="Perry",OR(E108="Manual",E108="Assisted Manual")),A108&amp;"_PB",IF(AND(D108="Perry",OR(E108="De-Novo Merge",E108="Assisted Merge")),A108&amp;"_SA_PB",IF(AND(D108="Gina",OR(E108="Manual",E108="Assisted Manual")),A108&amp;"_GB",IF(AND(D108="Gina",OR(E108="De-Novo Merge",E108="Assisted Merge")),A108&amp;"_SA_GB",IF(AND(D108="Cameron",OR(E108="Manual",E108="Assisted Manual")),A108&amp;"_CA",IF(AND(D108="Cameron",OR(E108="De-Novo Merge",E108="Assisted Merge")),A108&amp;"_SA_CA",IF(AND(D108="Bruno",OR(E108="Manual",E108="Assisted Manual")),A108&amp;"_BD",IF(AND(D108="Bruno",OR(E108="De-Novo Merge",E108="Assisted Merge")),A108&amp;"_SA_BD",IF(AND(D108="Daniel",OR(E108="Manual",E108="Assisted Manual")),A108&amp;"_DR",IF(AND(D108="Daniel",OR(E108="De-Novo Merge",E108="Assisted Merge")),A108&amp;"_SA_DR",IF(AND(D108="Monet",OR(E108="Manual",E108="Assisted Manual")),A108&amp;"_MW",IF(AND(D108="Monet",OR(E108="De-Novo Merge",E108="Assisted Merge")),A108&amp;"_SA_MW",IF(AND(D108="Reem",OR(E108="Manual",E108="Assisted Manual")),A108&amp;"_RA",IF(AND(D108="Reem",OR(E108="De-Novo Merge",E108="Assisted Merge")),A108&amp;"_SA_RA",""))))))))))))))))))</f>
        <v/>
      </c>
      <c r="G108" s="89"/>
      <c r="H108" s="89"/>
      <c r="I108" s="68" t="str">
        <f t="shared" si="3"/>
        <v/>
      </c>
      <c r="J108" s="116" t="str">
        <f>IF(AND(NOT(OR(H108="",H108="Ø")),NOT(OR(H109="",H109="Ø"))),"Needs to be Split","")</f>
        <v/>
      </c>
      <c r="K108" s="87" t="str">
        <f>IF(AND(NOT(OR(G108="",G108="Ø")),H108=""),"In Progress",IF(AND(NOT(OR(H108="Ø",H108="")),NOT(OR(G108="Ø",G108=""))),"Completed",IF(AND(NOT(A108=""),NOT(OR(D108="",D108="???")),G108=""),"Waiting",IF(D108="???","Waiting",""))))</f>
        <v/>
      </c>
      <c r="L108" s="116" t="str">
        <f>IF(AND(NOT(OR(H108="Ø",H108="")),J108="Split"),"In Progress",IF(AND(NOT(OR(H108="Ø",H108="")),J108="Needs to be Split"),"Waiting",IF(AND(K108="Review",K109="Review"),"Review",IF(OR(AND(K108="Review",K109="Incomplete"),AND(K108="Incomplete",K109="Review")),"Review",IF(OR(AND(K108="Untraceable",K109="Review"),AND(K108="Review",K109="Untraceable")),"Review",IF(OR(AND(K108="Review",K109="Completed"),AND(K108="Completed",K109="Review")),"Review",IF(OR(AND(K108="Other",K109="Review"),AND(K108="Review",K109="Other")),"Review",IF(OR(AND(K108="Other",K109="Incomplete"),AND(K108="Incomplete",K109="Other")),"Review",IF(OR(AND(K108="Other",K109="Untraceable"),AND(K108="Untraceable",K109="Other")),"Review",IF(OR(AND(K108="Other",K109="Completed"),AND(K108="Completed",K109="Other")),"Review",IF(AND(K108="Waiting",K109="Waiting"),"Waiting",IF(OR(AND(K108="Review",K109="Waiting"),AND(K108="Waiting",K109="Review")),"Waiting",IF(OR(AND(K108="Other",K109="Waiting"),AND(K108="Waiting",K109="Other")),"Waiting",IF(OR(AND(K108="Incomplete",K109="Waiting"),AND(K108="Waiting",K109="Incomplete")),"Waiting",IF(OR(AND(K108="Completed",K109="Waiting"),AND(K108="Waiting",K109="Completed")),"Waiting",IF(OR(K108="In Progress",K109="In Progress"),"In Progress",IF(OR(AND(K108="Completed",K109="Untraceable"),AND(K108="Untraceable",K109="Completed")),"Review",IF(OR(AND(K108="Completed",K109="Incomplete"),AND(K108="Incomplete",K109="Completed")),"Review",IF(OR(AND(K108="Incomplete",K109="Untraceable"),AND(K108="Untraceable",K109="Incomplete")),"Untraceable",IF(AND(NOT(OR(H108="Ø",H108="")),NOT(OR(H109="Ø",H109="")),J108=""),"In Progress",IF(AND(K108="Untraceable",K109="Untraceable"),"Untraceable",IF(AND(NOT(OR(H108="Ø",H108="")),NOT(OR(H109="Ø",H109="")),NOT(OR(J108="Ø",J108="",J108="Split",J108="Needs to be Split"))),"Completed",IF(AND(K108="Incomplete",K109="Incomplete"),"Incomplete",IF(AND(K108="Other",K109="Other"),"Review",IF(AND(K108="Untraceable",K109=""),"Untraceable","")))))))))))))))))))))))))</f>
        <v/>
      </c>
      <c r="M108" s="116" t="str">
        <f>IF(OR(L108="Untraceable",L108="Incomplete"),"Ignore",IF(L108="Completed","Waiting",IF(OR(L108="Waiting",L108="In Progress",L108="Review",L108="Other"),"HOLD","")))</f>
        <v/>
      </c>
      <c r="N108" s="4"/>
      <c r="O108" s="121" t="str">
        <f>IF(OR(L108="Untraceable",L108="Incomplete"),"No",IF(L108="Completed","In Progress",""))</f>
        <v/>
      </c>
      <c r="P108" s="116"/>
    </row>
    <row r="109" spans="1:16" x14ac:dyDescent="0.25">
      <c r="A109" s="116"/>
      <c r="B109" s="116"/>
      <c r="C109" s="116"/>
      <c r="D109" s="87" t="str">
        <f>IF(AND(NOT(A108=""),NOT(K108="Untraceable")),"???","")</f>
        <v/>
      </c>
      <c r="E109" s="87"/>
      <c r="F109" s="7" t="str">
        <f>IF(AND(D109="Amina",OR(E109="Manual",E109="Assisted Manual")),A108&amp;"_AZ",IF(AND(D109="Amina",OR(E109="De-Novo Merge",E109="Assisted Merge")),A108&amp;"_SA_AZ",IF(AND(D109="Mashtura",OR(E109="Manual",E109="Assisted Manual")),A108&amp;"_MH",IF(AND(D109="Mashtura",OR(E109="De-Novo Merge",E109="Assisted Merge")),A108&amp;"_SA_MH",IF(AND(D109="Perry",OR(E109="Manual",E109="Assisted Manual")),A108&amp;"_PB",IF(AND(D109="Perry",OR(E109="De-Novo Merge",E109="Assisted Merge")),A108&amp;"_SA_PB",IF(AND(D109="Gina",OR(E109="Manual",E109="Assisted Manual")),A108&amp;"_GB",IF(AND(D109="Gina",OR(E109="De-Novo Merge",E109="Assisted Merge")),A108&amp;"_SA_GB",IF(AND(D109="Cameron",OR(E109="Manual",E109="Assisted Manual")),A108&amp;"_CA",IF(AND(D109="Cameron",OR(E109="De-Novo Merge",E109="Assisted Merge")),A108&amp;"_SA_CA",IF(AND(D109="Bruno",OR(E109="Manual",E109="Assisted Manual")),A108&amp;"_BD",IF(AND(D109="Bruno",OR(E109="De-Novo Merge",E109="Assisted Merge")),A108&amp;"_SA_BD",IF(AND(D109="Daniel",OR(E109="Manual",E109="Assisted Manual")),A108&amp;"_DR",IF(AND(D109="Daniel",OR(E109="De-Novo Merge",E109="Assisted Merge")),A108&amp;"_SA_DR",IF(AND(D109="Monet",OR(E109="Manual",E109="Assisted Manual")),A108&amp;"_MW",IF(AND(D109="Monet",OR(E109="De-Novo Merge",E109="Assisted Merge")),A108&amp;"_SA_MW",IF(AND(D109="Reem",OR(E109="Manual",E109="Assisted Manual")),A108&amp;"_RA",IF(AND(D109="Reem",OR(E109="De-Novo Merge",E109="Assisted Merge")),A108&amp;"_SA_RA",""))))))))))))))))))</f>
        <v/>
      </c>
      <c r="G109" s="89"/>
      <c r="H109" s="89"/>
      <c r="I109" s="68" t="str">
        <f t="shared" si="3"/>
        <v/>
      </c>
      <c r="J109" s="116"/>
      <c r="K109" s="87" t="str">
        <f>IF(AND(NOT(OR(G109="",G109="Ø")),H109=""),"In Progress",IF(AND(NOT(OR(H109="Ø",H109="")),NOT(OR(G109="Ø",G109=""))),"Completed",IF(AND(NOT(A108=""),NOT(OR(D109="",D109="???")),G109=""),"Waiting",IF(D109="???","Waiting",""))))</f>
        <v/>
      </c>
      <c r="L109" s="116"/>
      <c r="M109" s="116"/>
      <c r="N109" s="4"/>
      <c r="O109" s="121"/>
      <c r="P109" s="116"/>
    </row>
    <row r="110" spans="1:16" x14ac:dyDescent="0.25">
      <c r="A110" s="122"/>
      <c r="B110" s="117"/>
      <c r="C110" s="116"/>
      <c r="D110" s="87" t="str">
        <f>IF(NOT(A110=""),"???","")</f>
        <v/>
      </c>
      <c r="E110" s="87"/>
      <c r="F110" s="7" t="str">
        <f>IF(AND(D110="Amina",OR(E110="Manual",E110="Assisted Manual")),A110&amp;"_AZ",IF(AND(D110="Amina",OR(E110="De-Novo Merge",E110="Assisted Merge")),A110&amp;"_SA_AZ",IF(AND(D110="Mashtura",OR(E110="Manual",E110="Assisted Manual")),A110&amp;"_MH",IF(AND(D110="Mashtura",OR(E110="De-Novo Merge",E110="Assisted Merge")),A110&amp;"_SA_MH",IF(AND(D110="Perry",OR(E110="Manual",E110="Assisted Manual")),A110&amp;"_PB",IF(AND(D110="Perry",OR(E110="De-Novo Merge",E110="Assisted Merge")),A110&amp;"_SA_PB",IF(AND(D110="Gina",OR(E110="Manual",E110="Assisted Manual")),A110&amp;"_GB",IF(AND(D110="Gina",OR(E110="De-Novo Merge",E110="Assisted Merge")),A110&amp;"_SA_GB",IF(AND(D110="Cameron",OR(E110="Manual",E110="Assisted Manual")),A110&amp;"_CA",IF(AND(D110="Cameron",OR(E110="De-Novo Merge",E110="Assisted Merge")),A110&amp;"_SA_CA",IF(AND(D110="Bruno",OR(E110="Manual",E110="Assisted Manual")),A110&amp;"_BD",IF(AND(D110="Bruno",OR(E110="De-Novo Merge",E110="Assisted Merge")),A110&amp;"_SA_BD",IF(AND(D110="Daniel",OR(E110="Manual",E110="Assisted Manual")),A110&amp;"_DR",IF(AND(D110="Daniel",OR(E110="De-Novo Merge",E110="Assisted Merge")),A110&amp;"_SA_DR",IF(AND(D110="Monet",OR(E110="Manual",E110="Assisted Manual")),A110&amp;"_MW",IF(AND(D110="Monet",OR(E110="De-Novo Merge",E110="Assisted Merge")),A110&amp;"_SA_MW",IF(AND(D110="Reem",OR(E110="Manual",E110="Assisted Manual")),A110&amp;"_RA",IF(AND(D110="Reem",OR(E110="De-Novo Merge",E110="Assisted Merge")),A110&amp;"_SA_RA",""))))))))))))))))))</f>
        <v/>
      </c>
      <c r="G110" s="89"/>
      <c r="H110" s="89"/>
      <c r="I110" s="68" t="str">
        <f t="shared" si="3"/>
        <v/>
      </c>
      <c r="J110" s="116" t="str">
        <f>IF(AND(NOT(OR(H110="",H110="Ø")),NOT(OR(H111="",H111="Ø"))),"Needs to be Split","")</f>
        <v/>
      </c>
      <c r="K110" s="87" t="str">
        <f>IF(AND(NOT(OR(G110="",G110="Ø")),H110=""),"In Progress",IF(AND(NOT(OR(H110="Ø",H110="")),NOT(OR(G110="Ø",G110=""))),"Completed",IF(AND(NOT(A110=""),NOT(OR(D110="",D110="???")),G110=""),"Waiting",IF(D110="???","Waiting",""))))</f>
        <v/>
      </c>
      <c r="L110" s="116" t="str">
        <f>IF(AND(NOT(OR(H110="Ø",H110="")),J110="Split"),"In Progress",IF(AND(NOT(OR(H110="Ø",H110="")),J110="Needs to be Split"),"Waiting",IF(AND(K110="Review",K111="Review"),"Review",IF(OR(AND(K110="Review",K111="Incomplete"),AND(K110="Incomplete",K111="Review")),"Review",IF(OR(AND(K110="Untraceable",K111="Review"),AND(K110="Review",K111="Untraceable")),"Review",IF(OR(AND(K110="Review",K111="Completed"),AND(K110="Completed",K111="Review")),"Review",IF(OR(AND(K110="Other",K111="Review"),AND(K110="Review",K111="Other")),"Review",IF(OR(AND(K110="Other",K111="Incomplete"),AND(K110="Incomplete",K111="Other")),"Review",IF(OR(AND(K110="Other",K111="Untraceable"),AND(K110="Untraceable",K111="Other")),"Review",IF(OR(AND(K110="Other",K111="Completed"),AND(K110="Completed",K111="Other")),"Review",IF(AND(K110="Waiting",K111="Waiting"),"Waiting",IF(OR(AND(K110="Review",K111="Waiting"),AND(K110="Waiting",K111="Review")),"Waiting",IF(OR(AND(K110="Other",K111="Waiting"),AND(K110="Waiting",K111="Other")),"Waiting",IF(OR(AND(K110="Incomplete",K111="Waiting"),AND(K110="Waiting",K111="Incomplete")),"Waiting",IF(OR(AND(K110="Completed",K111="Waiting"),AND(K110="Waiting",K111="Completed")),"Waiting",IF(OR(K110="In Progress",K111="In Progress"),"In Progress",IF(OR(AND(K110="Completed",K111="Untraceable"),AND(K110="Untraceable",K111="Completed")),"Review",IF(OR(AND(K110="Completed",K111="Incomplete"),AND(K110="Incomplete",K111="Completed")),"Review",IF(OR(AND(K110="Incomplete",K111="Untraceable"),AND(K110="Untraceable",K111="Incomplete")),"Untraceable",IF(AND(NOT(OR(H110="Ø",H110="")),NOT(OR(H111="Ø",H111="")),J110=""),"In Progress",IF(AND(K110="Untraceable",K111="Untraceable"),"Untraceable",IF(AND(NOT(OR(H110="Ø",H110="")),NOT(OR(H111="Ø",H111="")),NOT(OR(J110="Ø",J110="",J110="Split",J110="Needs to be Split"))),"Completed",IF(AND(K110="Incomplete",K111="Incomplete"),"Incomplete",IF(AND(K110="Other",K111="Other"),"Review",IF(AND(K110="Untraceable",K111=""),"Untraceable","")))))))))))))))))))))))))</f>
        <v/>
      </c>
      <c r="M110" s="116" t="str">
        <f>IF(OR(L110="Untraceable",L110="Incomplete"),"Ignore",IF(L110="Completed","Waiting",IF(OR(L110="Waiting",L110="In Progress",L110="Review",L110="Other"),"HOLD","")))</f>
        <v/>
      </c>
      <c r="N110" s="4"/>
      <c r="O110" s="121" t="str">
        <f>IF(OR(L110="Untraceable",L110="Incomplete"),"No",IF(L110="Completed","In Progress",""))</f>
        <v/>
      </c>
      <c r="P110" s="116"/>
    </row>
    <row r="111" spans="1:16" x14ac:dyDescent="0.25">
      <c r="A111" s="116"/>
      <c r="B111" s="116"/>
      <c r="C111" s="116"/>
      <c r="D111" s="87" t="str">
        <f>IF(AND(NOT(A110=""),NOT(K110="Untraceable")),"???","")</f>
        <v/>
      </c>
      <c r="E111" s="87"/>
      <c r="F111" s="7" t="str">
        <f>IF(AND(D111="Amina",OR(E111="Manual",E111="Assisted Manual")),A110&amp;"_AZ",IF(AND(D111="Amina",OR(E111="De-Novo Merge",E111="Assisted Merge")),A110&amp;"_SA_AZ",IF(AND(D111="Mashtura",OR(E111="Manual",E111="Assisted Manual")),A110&amp;"_MH",IF(AND(D111="Mashtura",OR(E111="De-Novo Merge",E111="Assisted Merge")),A110&amp;"_SA_MH",IF(AND(D111="Perry",OR(E111="Manual",E111="Assisted Manual")),A110&amp;"_PB",IF(AND(D111="Perry",OR(E111="De-Novo Merge",E111="Assisted Merge")),A110&amp;"_SA_PB",IF(AND(D111="Gina",OR(E111="Manual",E111="Assisted Manual")),A110&amp;"_GB",IF(AND(D111="Gina",OR(E111="De-Novo Merge",E111="Assisted Merge")),A110&amp;"_SA_GB",IF(AND(D111="Cameron",OR(E111="Manual",E111="Assisted Manual")),A110&amp;"_CA",IF(AND(D111="Cameron",OR(E111="De-Novo Merge",E111="Assisted Merge")),A110&amp;"_SA_CA",IF(AND(D111="Bruno",OR(E111="Manual",E111="Assisted Manual")),A110&amp;"_BD",IF(AND(D111="Bruno",OR(E111="De-Novo Merge",E111="Assisted Merge")),A110&amp;"_SA_BD",IF(AND(D111="Daniel",OR(E111="Manual",E111="Assisted Manual")),A110&amp;"_DR",IF(AND(D111="Daniel",OR(E111="De-Novo Merge",E111="Assisted Merge")),A110&amp;"_SA_DR",IF(AND(D111="Monet",OR(E111="Manual",E111="Assisted Manual")),A110&amp;"_MW",IF(AND(D111="Monet",OR(E111="De-Novo Merge",E111="Assisted Merge")),A110&amp;"_SA_MW",IF(AND(D111="Reem",OR(E111="Manual",E111="Assisted Manual")),A110&amp;"_RA",IF(AND(D111="Reem",OR(E111="De-Novo Merge",E111="Assisted Merge")),A110&amp;"_SA_RA",""))))))))))))))))))</f>
        <v/>
      </c>
      <c r="G111" s="89"/>
      <c r="H111" s="89"/>
      <c r="I111" s="68" t="str">
        <f t="shared" si="3"/>
        <v/>
      </c>
      <c r="J111" s="116"/>
      <c r="K111" s="87" t="str">
        <f>IF(AND(NOT(OR(G111="",G111="Ø")),H111=""),"In Progress",IF(AND(NOT(OR(H111="Ø",H111="")),NOT(OR(G111="Ø",G111=""))),"Completed",IF(AND(NOT(A110=""),NOT(OR(D111="",D111="???")),G111=""),"Waiting",IF(D111="???","Waiting",""))))</f>
        <v/>
      </c>
      <c r="L111" s="116"/>
      <c r="M111" s="116"/>
      <c r="N111" s="4"/>
      <c r="O111" s="121"/>
      <c r="P111" s="116"/>
    </row>
    <row r="112" spans="1:16" x14ac:dyDescent="0.25">
      <c r="A112" s="122"/>
      <c r="B112" s="117"/>
      <c r="C112" s="116"/>
      <c r="D112" s="87" t="str">
        <f>IF(NOT(A112=""),"???","")</f>
        <v/>
      </c>
      <c r="E112" s="87"/>
      <c r="F112" s="7" t="str">
        <f>IF(AND(D112="Amina",OR(E112="Manual",E112="Assisted Manual")),A112&amp;"_AZ",IF(AND(D112="Amina",OR(E112="De-Novo Merge",E112="Assisted Merge")),A112&amp;"_SA_AZ",IF(AND(D112="Mashtura",OR(E112="Manual",E112="Assisted Manual")),A112&amp;"_MH",IF(AND(D112="Mashtura",OR(E112="De-Novo Merge",E112="Assisted Merge")),A112&amp;"_SA_MH",IF(AND(D112="Perry",OR(E112="Manual",E112="Assisted Manual")),A112&amp;"_PB",IF(AND(D112="Perry",OR(E112="De-Novo Merge",E112="Assisted Merge")),A112&amp;"_SA_PB",IF(AND(D112="Gina",OR(E112="Manual",E112="Assisted Manual")),A112&amp;"_GB",IF(AND(D112="Gina",OR(E112="De-Novo Merge",E112="Assisted Merge")),A112&amp;"_SA_GB",IF(AND(D112="Cameron",OR(E112="Manual",E112="Assisted Manual")),A112&amp;"_CA",IF(AND(D112="Cameron",OR(E112="De-Novo Merge",E112="Assisted Merge")),A112&amp;"_SA_CA",IF(AND(D112="Bruno",OR(E112="Manual",E112="Assisted Manual")),A112&amp;"_BD",IF(AND(D112="Bruno",OR(E112="De-Novo Merge",E112="Assisted Merge")),A112&amp;"_SA_BD",IF(AND(D112="Daniel",OR(E112="Manual",E112="Assisted Manual")),A112&amp;"_DR",IF(AND(D112="Daniel",OR(E112="De-Novo Merge",E112="Assisted Merge")),A112&amp;"_SA_DR",IF(AND(D112="Monet",OR(E112="Manual",E112="Assisted Manual")),A112&amp;"_MW",IF(AND(D112="Monet",OR(E112="De-Novo Merge",E112="Assisted Merge")),A112&amp;"_SA_MW",IF(AND(D112="Reem",OR(E112="Manual",E112="Assisted Manual")),A112&amp;"_RA",IF(AND(D112="Reem",OR(E112="De-Novo Merge",E112="Assisted Merge")),A112&amp;"_SA_RA",""))))))))))))))))))</f>
        <v/>
      </c>
      <c r="G112" s="89"/>
      <c r="H112" s="89"/>
      <c r="I112" s="68" t="str">
        <f t="shared" si="3"/>
        <v/>
      </c>
      <c r="J112" s="116" t="str">
        <f>IF(AND(NOT(OR(H112="",H112="Ø")),NOT(OR(H113="",H113="Ø"))),"Needs to be Split","")</f>
        <v/>
      </c>
      <c r="K112" s="87" t="str">
        <f>IF(AND(NOT(OR(G112="",G112="Ø")),H112=""),"In Progress",IF(AND(NOT(OR(H112="Ø",H112="")),NOT(OR(G112="Ø",G112=""))),"Completed",IF(AND(NOT(A112=""),NOT(OR(D112="",D112="???")),G112=""),"Waiting",IF(D112="???","Waiting",""))))</f>
        <v/>
      </c>
      <c r="L112" s="116" t="str">
        <f>IF(AND(NOT(OR(H112="Ø",H112="")),J112="Split"),"In Progress",IF(AND(NOT(OR(H112="Ø",H112="")),J112="Needs to be Split"),"Waiting",IF(AND(K112="Review",K113="Review"),"Review",IF(OR(AND(K112="Review",K113="Incomplete"),AND(K112="Incomplete",K113="Review")),"Review",IF(OR(AND(K112="Untraceable",K113="Review"),AND(K112="Review",K113="Untraceable")),"Review",IF(OR(AND(K112="Review",K113="Completed"),AND(K112="Completed",K113="Review")),"Review",IF(OR(AND(K112="Other",K113="Review"),AND(K112="Review",K113="Other")),"Review",IF(OR(AND(K112="Other",K113="Incomplete"),AND(K112="Incomplete",K113="Other")),"Review",IF(OR(AND(K112="Other",K113="Untraceable"),AND(K112="Untraceable",K113="Other")),"Review",IF(OR(AND(K112="Other",K113="Completed"),AND(K112="Completed",K113="Other")),"Review",IF(AND(K112="Waiting",K113="Waiting"),"Waiting",IF(OR(AND(K112="Review",K113="Waiting"),AND(K112="Waiting",K113="Review")),"Waiting",IF(OR(AND(K112="Other",K113="Waiting"),AND(K112="Waiting",K113="Other")),"Waiting",IF(OR(AND(K112="Incomplete",K113="Waiting"),AND(K112="Waiting",K113="Incomplete")),"Waiting",IF(OR(AND(K112="Completed",K113="Waiting"),AND(K112="Waiting",K113="Completed")),"Waiting",IF(OR(K112="In Progress",K113="In Progress"),"In Progress",IF(OR(AND(K112="Completed",K113="Untraceable"),AND(K112="Untraceable",K113="Completed")),"Review",IF(OR(AND(K112="Completed",K113="Incomplete"),AND(K112="Incomplete",K113="Completed")),"Review",IF(OR(AND(K112="Incomplete",K113="Untraceable"),AND(K112="Untraceable",K113="Incomplete")),"Untraceable",IF(AND(NOT(OR(H112="Ø",H112="")),NOT(OR(H113="Ø",H113="")),J112=""),"In Progress",IF(AND(K112="Untraceable",K113="Untraceable"),"Untraceable",IF(AND(NOT(OR(H112="Ø",H112="")),NOT(OR(H113="Ø",H113="")),NOT(OR(J112="Ø",J112="",J112="Split",J112="Needs to be Split"))),"Completed",IF(AND(K112="Incomplete",K113="Incomplete"),"Incomplete",IF(AND(K112="Other",K113="Other"),"Review",IF(AND(K112="Untraceable",K113=""),"Untraceable","")))))))))))))))))))))))))</f>
        <v/>
      </c>
      <c r="M112" s="116" t="str">
        <f>IF(OR(L112="Untraceable",L112="Incomplete"),"Ignore",IF(L112="Completed","Waiting",IF(OR(L112="Waiting",L112="In Progress",L112="Review",L112="Other"),"HOLD","")))</f>
        <v/>
      </c>
      <c r="N112" s="4"/>
      <c r="O112" s="121" t="str">
        <f>IF(OR(L112="Untraceable",L112="Incomplete"),"No",IF(L112="Completed","In Progress",""))</f>
        <v/>
      </c>
      <c r="P112" s="116"/>
    </row>
    <row r="113" spans="1:16" x14ac:dyDescent="0.25">
      <c r="A113" s="116"/>
      <c r="B113" s="116"/>
      <c r="C113" s="116"/>
      <c r="D113" s="87" t="str">
        <f>IF(AND(NOT(A112=""),NOT(K112="Untraceable")),"???","")</f>
        <v/>
      </c>
      <c r="E113" s="87"/>
      <c r="F113" s="7" t="str">
        <f>IF(AND(D113="Amina",OR(E113="Manual",E113="Assisted Manual")),A112&amp;"_AZ",IF(AND(D113="Amina",OR(E113="De-Novo Merge",E113="Assisted Merge")),A112&amp;"_SA_AZ",IF(AND(D113="Mashtura",OR(E113="Manual",E113="Assisted Manual")),A112&amp;"_MH",IF(AND(D113="Mashtura",OR(E113="De-Novo Merge",E113="Assisted Merge")),A112&amp;"_SA_MH",IF(AND(D113="Perry",OR(E113="Manual",E113="Assisted Manual")),A112&amp;"_PB",IF(AND(D113="Perry",OR(E113="De-Novo Merge",E113="Assisted Merge")),A112&amp;"_SA_PB",IF(AND(D113="Gina",OR(E113="Manual",E113="Assisted Manual")),A112&amp;"_GB",IF(AND(D113="Gina",OR(E113="De-Novo Merge",E113="Assisted Merge")),A112&amp;"_SA_GB",IF(AND(D113="Cameron",OR(E113="Manual",E113="Assisted Manual")),A112&amp;"_CA",IF(AND(D113="Cameron",OR(E113="De-Novo Merge",E113="Assisted Merge")),A112&amp;"_SA_CA",IF(AND(D113="Bruno",OR(E113="Manual",E113="Assisted Manual")),A112&amp;"_BD",IF(AND(D113="Bruno",OR(E113="De-Novo Merge",E113="Assisted Merge")),A112&amp;"_SA_BD",IF(AND(D113="Daniel",OR(E113="Manual",E113="Assisted Manual")),A112&amp;"_DR",IF(AND(D113="Daniel",OR(E113="De-Novo Merge",E113="Assisted Merge")),A112&amp;"_SA_DR",IF(AND(D113="Monet",OR(E113="Manual",E113="Assisted Manual")),A112&amp;"_MW",IF(AND(D113="Monet",OR(E113="De-Novo Merge",E113="Assisted Merge")),A112&amp;"_SA_MW",IF(AND(D113="Reem",OR(E113="Manual",E113="Assisted Manual")),A112&amp;"_RA",IF(AND(D113="Reem",OR(E113="De-Novo Merge",E113="Assisted Merge")),A112&amp;"_SA_RA",""))))))))))))))))))</f>
        <v/>
      </c>
      <c r="G113" s="89"/>
      <c r="H113" s="89"/>
      <c r="I113" s="68" t="str">
        <f t="shared" si="3"/>
        <v/>
      </c>
      <c r="J113" s="116"/>
      <c r="K113" s="87" t="str">
        <f>IF(AND(NOT(OR(G113="",G113="Ø")),H113=""),"In Progress",IF(AND(NOT(OR(H113="Ø",H113="")),NOT(OR(G113="Ø",G113=""))),"Completed",IF(AND(NOT(A112=""),NOT(OR(D113="",D113="???")),G113=""),"Waiting",IF(D113="???","Waiting",""))))</f>
        <v/>
      </c>
      <c r="L113" s="116"/>
      <c r="M113" s="116"/>
      <c r="N113" s="4"/>
      <c r="O113" s="121"/>
      <c r="P113" s="116"/>
    </row>
    <row r="114" spans="1:16" x14ac:dyDescent="0.25">
      <c r="A114" s="122"/>
      <c r="B114" s="117"/>
      <c r="C114" s="116"/>
      <c r="D114" s="87" t="str">
        <f>IF(NOT(A114=""),"???","")</f>
        <v/>
      </c>
      <c r="E114" s="87"/>
      <c r="F114" s="7" t="str">
        <f>IF(AND(D114="Amina",OR(E114="Manual",E114="Assisted Manual")),A114&amp;"_AZ",IF(AND(D114="Amina",OR(E114="De-Novo Merge",E114="Assisted Merge")),A114&amp;"_SA_AZ",IF(AND(D114="Mashtura",OR(E114="Manual",E114="Assisted Manual")),A114&amp;"_MH",IF(AND(D114="Mashtura",OR(E114="De-Novo Merge",E114="Assisted Merge")),A114&amp;"_SA_MH",IF(AND(D114="Perry",OR(E114="Manual",E114="Assisted Manual")),A114&amp;"_PB",IF(AND(D114="Perry",OR(E114="De-Novo Merge",E114="Assisted Merge")),A114&amp;"_SA_PB",IF(AND(D114="Gina",OR(E114="Manual",E114="Assisted Manual")),A114&amp;"_GB",IF(AND(D114="Gina",OR(E114="De-Novo Merge",E114="Assisted Merge")),A114&amp;"_SA_GB",IF(AND(D114="Cameron",OR(E114="Manual",E114="Assisted Manual")),A114&amp;"_CA",IF(AND(D114="Cameron",OR(E114="De-Novo Merge",E114="Assisted Merge")),A114&amp;"_SA_CA",IF(AND(D114="Bruno",OR(E114="Manual",E114="Assisted Manual")),A114&amp;"_BD",IF(AND(D114="Bruno",OR(E114="De-Novo Merge",E114="Assisted Merge")),A114&amp;"_SA_BD",IF(AND(D114="Daniel",OR(E114="Manual",E114="Assisted Manual")),A114&amp;"_DR",IF(AND(D114="Daniel",OR(E114="De-Novo Merge",E114="Assisted Merge")),A114&amp;"_SA_DR",IF(AND(D114="Monet",OR(E114="Manual",E114="Assisted Manual")),A114&amp;"_MW",IF(AND(D114="Monet",OR(E114="De-Novo Merge",E114="Assisted Merge")),A114&amp;"_SA_MW",IF(AND(D114="Reem",OR(E114="Manual",E114="Assisted Manual")),A114&amp;"_RA",IF(AND(D114="Reem",OR(E114="De-Novo Merge",E114="Assisted Merge")),A114&amp;"_SA_RA",""))))))))))))))))))</f>
        <v/>
      </c>
      <c r="G114" s="89"/>
      <c r="H114" s="89"/>
      <c r="I114" s="68" t="str">
        <f t="shared" si="3"/>
        <v/>
      </c>
      <c r="J114" s="116" t="str">
        <f>IF(AND(NOT(OR(H114="",H114="Ø")),NOT(OR(H115="",H115="Ø"))),"Needs to be Split","")</f>
        <v/>
      </c>
      <c r="K114" s="87" t="str">
        <f>IF(AND(NOT(OR(G114="",G114="Ø")),H114=""),"In Progress",IF(AND(NOT(OR(H114="Ø",H114="")),NOT(OR(G114="Ø",G114=""))),"Completed",IF(AND(NOT(A114=""),NOT(OR(D114="",D114="???")),G114=""),"Waiting",IF(D114="???","Waiting",""))))</f>
        <v/>
      </c>
      <c r="L114" s="116" t="str">
        <f>IF(AND(NOT(OR(H114="Ø",H114="")),J114="Split"),"In Progress",IF(AND(NOT(OR(H114="Ø",H114="")),J114="Needs to be Split"),"Waiting",IF(AND(K114="Review",K115="Review"),"Review",IF(OR(AND(K114="Review",K115="Incomplete"),AND(K114="Incomplete",K115="Review")),"Review",IF(OR(AND(K114="Untraceable",K115="Review"),AND(K114="Review",K115="Untraceable")),"Review",IF(OR(AND(K114="Review",K115="Completed"),AND(K114="Completed",K115="Review")),"Review",IF(OR(AND(K114="Other",K115="Review"),AND(K114="Review",K115="Other")),"Review",IF(OR(AND(K114="Other",K115="Incomplete"),AND(K114="Incomplete",K115="Other")),"Review",IF(OR(AND(K114="Other",K115="Untraceable"),AND(K114="Untraceable",K115="Other")),"Review",IF(OR(AND(K114="Other",K115="Completed"),AND(K114="Completed",K115="Other")),"Review",IF(AND(K114="Waiting",K115="Waiting"),"Waiting",IF(OR(AND(K114="Review",K115="Waiting"),AND(K114="Waiting",K115="Review")),"Waiting",IF(OR(AND(K114="Other",K115="Waiting"),AND(K114="Waiting",K115="Other")),"Waiting",IF(OR(AND(K114="Incomplete",K115="Waiting"),AND(K114="Waiting",K115="Incomplete")),"Waiting",IF(OR(AND(K114="Completed",K115="Waiting"),AND(K114="Waiting",K115="Completed")),"Waiting",IF(OR(K114="In Progress",K115="In Progress"),"In Progress",IF(OR(AND(K114="Completed",K115="Untraceable"),AND(K114="Untraceable",K115="Completed")),"Review",IF(OR(AND(K114="Completed",K115="Incomplete"),AND(K114="Incomplete",K115="Completed")),"Review",IF(OR(AND(K114="Incomplete",K115="Untraceable"),AND(K114="Untraceable",K115="Incomplete")),"Untraceable",IF(AND(NOT(OR(H114="Ø",H114="")),NOT(OR(H115="Ø",H115="")),J114=""),"In Progress",IF(AND(K114="Untraceable",K115="Untraceable"),"Untraceable",IF(AND(NOT(OR(H114="Ø",H114="")),NOT(OR(H115="Ø",H115="")),NOT(OR(J114="Ø",J114="",J114="Split",J114="Needs to be Split"))),"Completed",IF(AND(K114="Incomplete",K115="Incomplete"),"Incomplete",IF(AND(K114="Other",K115="Other"),"Review",IF(AND(K114="Untraceable",K115=""),"Untraceable","")))))))))))))))))))))))))</f>
        <v/>
      </c>
      <c r="M114" s="116" t="str">
        <f>IF(OR(L114="Untraceable",L114="Incomplete"),"Ignore",IF(L114="Completed","Waiting",IF(OR(L114="Waiting",L114="In Progress",L114="Review",L114="Other"),"HOLD","")))</f>
        <v/>
      </c>
      <c r="N114" s="4"/>
      <c r="O114" s="121" t="str">
        <f>IF(OR(L114="Untraceable",L114="Incomplete"),"No",IF(L114="Completed","In Progress",""))</f>
        <v/>
      </c>
      <c r="P114" s="116"/>
    </row>
    <row r="115" spans="1:16" x14ac:dyDescent="0.25">
      <c r="A115" s="116"/>
      <c r="B115" s="116"/>
      <c r="C115" s="116"/>
      <c r="D115" s="87" t="str">
        <f>IF(AND(NOT(A114=""),NOT(K114="Untraceable")),"???","")</f>
        <v/>
      </c>
      <c r="E115" s="87"/>
      <c r="F115" s="7" t="str">
        <f>IF(AND(D115="Amina",OR(E115="Manual",E115="Assisted Manual")),A114&amp;"_AZ",IF(AND(D115="Amina",OR(E115="De-Novo Merge",E115="Assisted Merge")),A114&amp;"_SA_AZ",IF(AND(D115="Mashtura",OR(E115="Manual",E115="Assisted Manual")),A114&amp;"_MH",IF(AND(D115="Mashtura",OR(E115="De-Novo Merge",E115="Assisted Merge")),A114&amp;"_SA_MH",IF(AND(D115="Perry",OR(E115="Manual",E115="Assisted Manual")),A114&amp;"_PB",IF(AND(D115="Perry",OR(E115="De-Novo Merge",E115="Assisted Merge")),A114&amp;"_SA_PB",IF(AND(D115="Gina",OR(E115="Manual",E115="Assisted Manual")),A114&amp;"_GB",IF(AND(D115="Gina",OR(E115="De-Novo Merge",E115="Assisted Merge")),A114&amp;"_SA_GB",IF(AND(D115="Cameron",OR(E115="Manual",E115="Assisted Manual")),A114&amp;"_CA",IF(AND(D115="Cameron",OR(E115="De-Novo Merge",E115="Assisted Merge")),A114&amp;"_SA_CA",IF(AND(D115="Bruno",OR(E115="Manual",E115="Assisted Manual")),A114&amp;"_BD",IF(AND(D115="Bruno",OR(E115="De-Novo Merge",E115="Assisted Merge")),A114&amp;"_SA_BD",IF(AND(D115="Daniel",OR(E115="Manual",E115="Assisted Manual")),A114&amp;"_DR",IF(AND(D115="Daniel",OR(E115="De-Novo Merge",E115="Assisted Merge")),A114&amp;"_SA_DR",IF(AND(D115="Monet",OR(E115="Manual",E115="Assisted Manual")),A114&amp;"_MW",IF(AND(D115="Monet",OR(E115="De-Novo Merge",E115="Assisted Merge")),A114&amp;"_SA_MW",IF(AND(D115="Reem",OR(E115="Manual",E115="Assisted Manual")),A114&amp;"_RA",IF(AND(D115="Reem",OR(E115="De-Novo Merge",E115="Assisted Merge")),A114&amp;"_SA_RA",""))))))))))))))))))</f>
        <v/>
      </c>
      <c r="G115" s="89"/>
      <c r="H115" s="89"/>
      <c r="I115" s="68" t="str">
        <f t="shared" si="3"/>
        <v/>
      </c>
      <c r="J115" s="116"/>
      <c r="K115" s="87" t="str">
        <f>IF(AND(NOT(OR(G115="",G115="Ø")),H115=""),"In Progress",IF(AND(NOT(OR(H115="Ø",H115="")),NOT(OR(G115="Ø",G115=""))),"Completed",IF(AND(NOT(A114=""),NOT(OR(D115="",D115="???")),G115=""),"Waiting",IF(D115="???","Waiting",""))))</f>
        <v/>
      </c>
      <c r="L115" s="116"/>
      <c r="M115" s="116"/>
      <c r="N115" s="4"/>
      <c r="O115" s="121"/>
      <c r="P115" s="116"/>
    </row>
    <row r="116" spans="1:16" x14ac:dyDescent="0.25">
      <c r="A116" s="122"/>
      <c r="B116" s="117"/>
      <c r="C116" s="116"/>
      <c r="D116" s="87" t="str">
        <f>IF(NOT(A116=""),"???","")</f>
        <v/>
      </c>
      <c r="E116" s="87"/>
      <c r="F116" s="7" t="str">
        <f>IF(AND(D116="Amina",OR(E116="Manual",E116="Assisted Manual")),A116&amp;"_AZ",IF(AND(D116="Amina",OR(E116="De-Novo Merge",E116="Assisted Merge")),A116&amp;"_SA_AZ",IF(AND(D116="Mashtura",OR(E116="Manual",E116="Assisted Manual")),A116&amp;"_MH",IF(AND(D116="Mashtura",OR(E116="De-Novo Merge",E116="Assisted Merge")),A116&amp;"_SA_MH",IF(AND(D116="Perry",OR(E116="Manual",E116="Assisted Manual")),A116&amp;"_PB",IF(AND(D116="Perry",OR(E116="De-Novo Merge",E116="Assisted Merge")),A116&amp;"_SA_PB",IF(AND(D116="Gina",OR(E116="Manual",E116="Assisted Manual")),A116&amp;"_GB",IF(AND(D116="Gina",OR(E116="De-Novo Merge",E116="Assisted Merge")),A116&amp;"_SA_GB",IF(AND(D116="Cameron",OR(E116="Manual",E116="Assisted Manual")),A116&amp;"_CA",IF(AND(D116="Cameron",OR(E116="De-Novo Merge",E116="Assisted Merge")),A116&amp;"_SA_CA",IF(AND(D116="Bruno",OR(E116="Manual",E116="Assisted Manual")),A116&amp;"_BD",IF(AND(D116="Bruno",OR(E116="De-Novo Merge",E116="Assisted Merge")),A116&amp;"_SA_BD",IF(AND(D116="Daniel",OR(E116="Manual",E116="Assisted Manual")),A116&amp;"_DR",IF(AND(D116="Daniel",OR(E116="De-Novo Merge",E116="Assisted Merge")),A116&amp;"_SA_DR",IF(AND(D116="Monet",OR(E116="Manual",E116="Assisted Manual")),A116&amp;"_MW",IF(AND(D116="Monet",OR(E116="De-Novo Merge",E116="Assisted Merge")),A116&amp;"_SA_MW",IF(AND(D116="Reem",OR(E116="Manual",E116="Assisted Manual")),A116&amp;"_RA",IF(AND(D116="Reem",OR(E116="De-Novo Merge",E116="Assisted Merge")),A116&amp;"_SA_RA",""))))))))))))))))))</f>
        <v/>
      </c>
      <c r="G116" s="89"/>
      <c r="H116" s="89"/>
      <c r="I116" s="68" t="str">
        <f t="shared" si="3"/>
        <v/>
      </c>
      <c r="J116" s="116" t="str">
        <f>IF(AND(NOT(OR(H116="",H116="Ø")),NOT(OR(H117="",H117="Ø"))),"Needs to be Split","")</f>
        <v/>
      </c>
      <c r="K116" s="87" t="str">
        <f>IF(AND(NOT(OR(G116="",G116="Ø")),H116=""),"In Progress",IF(AND(NOT(OR(H116="Ø",H116="")),NOT(OR(G116="Ø",G116=""))),"Completed",IF(AND(NOT(A116=""),NOT(OR(D116="",D116="???")),G116=""),"Waiting",IF(D116="???","Waiting",""))))</f>
        <v/>
      </c>
      <c r="L116" s="116" t="str">
        <f>IF(AND(NOT(OR(H116="Ø",H116="")),J116="Split"),"In Progress",IF(AND(NOT(OR(H116="Ø",H116="")),J116="Needs to be Split"),"Waiting",IF(AND(K116="Review",K117="Review"),"Review",IF(OR(AND(K116="Review",K117="Incomplete"),AND(K116="Incomplete",K117="Review")),"Review",IF(OR(AND(K116="Untraceable",K117="Review"),AND(K116="Review",K117="Untraceable")),"Review",IF(OR(AND(K116="Review",K117="Completed"),AND(K116="Completed",K117="Review")),"Review",IF(OR(AND(K116="Other",K117="Review"),AND(K116="Review",K117="Other")),"Review",IF(OR(AND(K116="Other",K117="Incomplete"),AND(K116="Incomplete",K117="Other")),"Review",IF(OR(AND(K116="Other",K117="Untraceable"),AND(K116="Untraceable",K117="Other")),"Review",IF(OR(AND(K116="Other",K117="Completed"),AND(K116="Completed",K117="Other")),"Review",IF(AND(K116="Waiting",K117="Waiting"),"Waiting",IF(OR(AND(K116="Review",K117="Waiting"),AND(K116="Waiting",K117="Review")),"Waiting",IF(OR(AND(K116="Other",K117="Waiting"),AND(K116="Waiting",K117="Other")),"Waiting",IF(OR(AND(K116="Incomplete",K117="Waiting"),AND(K116="Waiting",K117="Incomplete")),"Waiting",IF(OR(AND(K116="Completed",K117="Waiting"),AND(K116="Waiting",K117="Completed")),"Waiting",IF(OR(K116="In Progress",K117="In Progress"),"In Progress",IF(OR(AND(K116="Completed",K117="Untraceable"),AND(K116="Untraceable",K117="Completed")),"Review",IF(OR(AND(K116="Completed",K117="Incomplete"),AND(K116="Incomplete",K117="Completed")),"Review",IF(OR(AND(K116="Incomplete",K117="Untraceable"),AND(K116="Untraceable",K117="Incomplete")),"Untraceable",IF(AND(NOT(OR(H116="Ø",H116="")),NOT(OR(H117="Ø",H117="")),J116=""),"In Progress",IF(AND(K116="Untraceable",K117="Untraceable"),"Untraceable",IF(AND(NOT(OR(H116="Ø",H116="")),NOT(OR(H117="Ø",H117="")),NOT(OR(J116="Ø",J116="",J116="Split",J116="Needs to be Split"))),"Completed",IF(AND(K116="Incomplete",K117="Incomplete"),"Incomplete",IF(AND(K116="Other",K117="Other"),"Review",IF(AND(K116="Untraceable",K117=""),"Untraceable","")))))))))))))))))))))))))</f>
        <v/>
      </c>
      <c r="M116" s="116" t="str">
        <f>IF(OR(L116="Untraceable",L116="Incomplete"),"Ignore",IF(L116="Completed","Waiting",IF(OR(L116="Waiting",L116="In Progress",L116="Review",L116="Other"),"HOLD","")))</f>
        <v/>
      </c>
      <c r="N116" s="4"/>
      <c r="O116" s="121" t="str">
        <f>IF(OR(L116="Untraceable",L116="Incomplete"),"No",IF(L116="Completed","In Progress",""))</f>
        <v/>
      </c>
      <c r="P116" s="116"/>
    </row>
    <row r="117" spans="1:16" x14ac:dyDescent="0.25">
      <c r="A117" s="116"/>
      <c r="B117" s="116"/>
      <c r="C117" s="116"/>
      <c r="D117" s="87" t="str">
        <f>IF(AND(NOT(A116=""),NOT(K116="Untraceable")),"???","")</f>
        <v/>
      </c>
      <c r="E117" s="87"/>
      <c r="F117" s="7" t="str">
        <f>IF(AND(D117="Amina",OR(E117="Manual",E117="Assisted Manual")),A116&amp;"_AZ",IF(AND(D117="Amina",OR(E117="De-Novo Merge",E117="Assisted Merge")),A116&amp;"_SA_AZ",IF(AND(D117="Mashtura",OR(E117="Manual",E117="Assisted Manual")),A116&amp;"_MH",IF(AND(D117="Mashtura",OR(E117="De-Novo Merge",E117="Assisted Merge")),A116&amp;"_SA_MH",IF(AND(D117="Perry",OR(E117="Manual",E117="Assisted Manual")),A116&amp;"_PB",IF(AND(D117="Perry",OR(E117="De-Novo Merge",E117="Assisted Merge")),A116&amp;"_SA_PB",IF(AND(D117="Gina",OR(E117="Manual",E117="Assisted Manual")),A116&amp;"_GB",IF(AND(D117="Gina",OR(E117="De-Novo Merge",E117="Assisted Merge")),A116&amp;"_SA_GB",IF(AND(D117="Cameron",OR(E117="Manual",E117="Assisted Manual")),A116&amp;"_CA",IF(AND(D117="Cameron",OR(E117="De-Novo Merge",E117="Assisted Merge")),A116&amp;"_SA_CA",IF(AND(D117="Bruno",OR(E117="Manual",E117="Assisted Manual")),A116&amp;"_BD",IF(AND(D117="Bruno",OR(E117="De-Novo Merge",E117="Assisted Merge")),A116&amp;"_SA_BD",IF(AND(D117="Daniel",OR(E117="Manual",E117="Assisted Manual")),A116&amp;"_DR",IF(AND(D117="Daniel",OR(E117="De-Novo Merge",E117="Assisted Merge")),A116&amp;"_SA_DR",IF(AND(D117="Monet",OR(E117="Manual",E117="Assisted Manual")),A116&amp;"_MW",IF(AND(D117="Monet",OR(E117="De-Novo Merge",E117="Assisted Merge")),A116&amp;"_SA_MW",IF(AND(D117="Reem",OR(E117="Manual",E117="Assisted Manual")),A116&amp;"_RA",IF(AND(D117="Reem",OR(E117="De-Novo Merge",E117="Assisted Merge")),A116&amp;"_SA_RA",""))))))))))))))))))</f>
        <v/>
      </c>
      <c r="G117" s="89"/>
      <c r="H117" s="89"/>
      <c r="I117" s="68" t="str">
        <f t="shared" si="3"/>
        <v/>
      </c>
      <c r="J117" s="116"/>
      <c r="K117" s="87" t="str">
        <f>IF(AND(NOT(OR(G117="",G117="Ø")),H117=""),"In Progress",IF(AND(NOT(OR(H117="Ø",H117="")),NOT(OR(G117="Ø",G117=""))),"Completed",IF(AND(NOT(A116=""),NOT(OR(D117="",D117="???")),G117=""),"Waiting",IF(D117="???","Waiting",""))))</f>
        <v/>
      </c>
      <c r="L117" s="116"/>
      <c r="M117" s="116"/>
      <c r="N117" s="4"/>
      <c r="O117" s="121"/>
      <c r="P117" s="116"/>
    </row>
    <row r="118" spans="1:16" x14ac:dyDescent="0.25">
      <c r="A118" s="122"/>
      <c r="B118" s="117"/>
      <c r="C118" s="116"/>
      <c r="D118" s="87" t="str">
        <f>IF(NOT(A118=""),"???","")</f>
        <v/>
      </c>
      <c r="E118" s="87"/>
      <c r="F118" s="7" t="str">
        <f>IF(AND(D118="Amina",OR(E118="Manual",E118="Assisted Manual")),A118&amp;"_AZ",IF(AND(D118="Amina",OR(E118="De-Novo Merge",E118="Assisted Merge")),A118&amp;"_SA_AZ",IF(AND(D118="Mashtura",OR(E118="Manual",E118="Assisted Manual")),A118&amp;"_MH",IF(AND(D118="Mashtura",OR(E118="De-Novo Merge",E118="Assisted Merge")),A118&amp;"_SA_MH",IF(AND(D118="Perry",OR(E118="Manual",E118="Assisted Manual")),A118&amp;"_PB",IF(AND(D118="Perry",OR(E118="De-Novo Merge",E118="Assisted Merge")),A118&amp;"_SA_PB",IF(AND(D118="Gina",OR(E118="Manual",E118="Assisted Manual")),A118&amp;"_GB",IF(AND(D118="Gina",OR(E118="De-Novo Merge",E118="Assisted Merge")),A118&amp;"_SA_GB",IF(AND(D118="Cameron",OR(E118="Manual",E118="Assisted Manual")),A118&amp;"_CA",IF(AND(D118="Cameron",OR(E118="De-Novo Merge",E118="Assisted Merge")),A118&amp;"_SA_CA",IF(AND(D118="Bruno",OR(E118="Manual",E118="Assisted Manual")),A118&amp;"_BD",IF(AND(D118="Bruno",OR(E118="De-Novo Merge",E118="Assisted Merge")),A118&amp;"_SA_BD",IF(AND(D118="Daniel",OR(E118="Manual",E118="Assisted Manual")),A118&amp;"_DR",IF(AND(D118="Daniel",OR(E118="De-Novo Merge",E118="Assisted Merge")),A118&amp;"_SA_DR",IF(AND(D118="Monet",OR(E118="Manual",E118="Assisted Manual")),A118&amp;"_MW",IF(AND(D118="Monet",OR(E118="De-Novo Merge",E118="Assisted Merge")),A118&amp;"_SA_MW",IF(AND(D118="Reem",OR(E118="Manual",E118="Assisted Manual")),A118&amp;"_RA",IF(AND(D118="Reem",OR(E118="De-Novo Merge",E118="Assisted Merge")),A118&amp;"_SA_RA",""))))))))))))))))))</f>
        <v/>
      </c>
      <c r="G118" s="89"/>
      <c r="H118" s="89"/>
      <c r="I118" s="68" t="str">
        <f t="shared" si="3"/>
        <v/>
      </c>
      <c r="J118" s="116" t="str">
        <f>IF(AND(NOT(OR(H118="",H118="Ø")),NOT(OR(H119="",H119="Ø"))),"Needs to be Split","")</f>
        <v/>
      </c>
      <c r="K118" s="87" t="str">
        <f>IF(AND(NOT(OR(G118="",G118="Ø")),H118=""),"In Progress",IF(AND(NOT(OR(H118="Ø",H118="")),NOT(OR(G118="Ø",G118=""))),"Completed",IF(AND(NOT(A118=""),NOT(OR(D118="",D118="???")),G118=""),"Waiting",IF(D118="???","Waiting",""))))</f>
        <v/>
      </c>
      <c r="L118" s="116" t="str">
        <f>IF(AND(NOT(OR(H118="Ø",H118="")),J118="Split"),"In Progress",IF(AND(NOT(OR(H118="Ø",H118="")),J118="Needs to be Split"),"Waiting",IF(AND(K118="Review",K119="Review"),"Review",IF(OR(AND(K118="Review",K119="Incomplete"),AND(K118="Incomplete",K119="Review")),"Review",IF(OR(AND(K118="Untraceable",K119="Review"),AND(K118="Review",K119="Untraceable")),"Review",IF(OR(AND(K118="Review",K119="Completed"),AND(K118="Completed",K119="Review")),"Review",IF(OR(AND(K118="Other",K119="Review"),AND(K118="Review",K119="Other")),"Review",IF(OR(AND(K118="Other",K119="Incomplete"),AND(K118="Incomplete",K119="Other")),"Review",IF(OR(AND(K118="Other",K119="Untraceable"),AND(K118="Untraceable",K119="Other")),"Review",IF(OR(AND(K118="Other",K119="Completed"),AND(K118="Completed",K119="Other")),"Review",IF(AND(K118="Waiting",K119="Waiting"),"Waiting",IF(OR(AND(K118="Review",K119="Waiting"),AND(K118="Waiting",K119="Review")),"Waiting",IF(OR(AND(K118="Other",K119="Waiting"),AND(K118="Waiting",K119="Other")),"Waiting",IF(OR(AND(K118="Incomplete",K119="Waiting"),AND(K118="Waiting",K119="Incomplete")),"Waiting",IF(OR(AND(K118="Completed",K119="Waiting"),AND(K118="Waiting",K119="Completed")),"Waiting",IF(OR(K118="In Progress",K119="In Progress"),"In Progress",IF(OR(AND(K118="Completed",K119="Untraceable"),AND(K118="Untraceable",K119="Completed")),"Review",IF(OR(AND(K118="Completed",K119="Incomplete"),AND(K118="Incomplete",K119="Completed")),"Review",IF(OR(AND(K118="Incomplete",K119="Untraceable"),AND(K118="Untraceable",K119="Incomplete")),"Untraceable",IF(AND(NOT(OR(H118="Ø",H118="")),NOT(OR(H119="Ø",H119="")),J118=""),"In Progress",IF(AND(K118="Untraceable",K119="Untraceable"),"Untraceable",IF(AND(NOT(OR(H118="Ø",H118="")),NOT(OR(H119="Ø",H119="")),NOT(OR(J118="Ø",J118="",J118="Split",J118="Needs to be Split"))),"Completed",IF(AND(K118="Incomplete",K119="Incomplete"),"Incomplete",IF(AND(K118="Other",K119="Other"),"Review",IF(AND(K118="Untraceable",K119=""),"Untraceable","")))))))))))))))))))))))))</f>
        <v/>
      </c>
      <c r="M118" s="116" t="str">
        <f>IF(OR(L118="Untraceable",L118="Incomplete"),"Ignore",IF(L118="Completed","Waiting",IF(OR(L118="Waiting",L118="In Progress",L118="Review",L118="Other"),"HOLD","")))</f>
        <v/>
      </c>
      <c r="N118" s="4"/>
      <c r="O118" s="121" t="str">
        <f>IF(OR(L118="Untraceable",L118="Incomplete"),"No",IF(L118="Completed","In Progress",""))</f>
        <v/>
      </c>
      <c r="P118" s="116"/>
    </row>
    <row r="119" spans="1:16" x14ac:dyDescent="0.25">
      <c r="A119" s="116"/>
      <c r="B119" s="116"/>
      <c r="C119" s="116"/>
      <c r="D119" s="87" t="str">
        <f>IF(AND(NOT(A118=""),NOT(K118="Untraceable")),"???","")</f>
        <v/>
      </c>
      <c r="E119" s="87"/>
      <c r="F119" s="7" t="str">
        <f>IF(AND(D119="Amina",OR(E119="Manual",E119="Assisted Manual")),A118&amp;"_AZ",IF(AND(D119="Amina",OR(E119="De-Novo Merge",E119="Assisted Merge")),A118&amp;"_SA_AZ",IF(AND(D119="Mashtura",OR(E119="Manual",E119="Assisted Manual")),A118&amp;"_MH",IF(AND(D119="Mashtura",OR(E119="De-Novo Merge",E119="Assisted Merge")),A118&amp;"_SA_MH",IF(AND(D119="Perry",OR(E119="Manual",E119="Assisted Manual")),A118&amp;"_PB",IF(AND(D119="Perry",OR(E119="De-Novo Merge",E119="Assisted Merge")),A118&amp;"_SA_PB",IF(AND(D119="Gina",OR(E119="Manual",E119="Assisted Manual")),A118&amp;"_GB",IF(AND(D119="Gina",OR(E119="De-Novo Merge",E119="Assisted Merge")),A118&amp;"_SA_GB",IF(AND(D119="Cameron",OR(E119="Manual",E119="Assisted Manual")),A118&amp;"_CA",IF(AND(D119="Cameron",OR(E119="De-Novo Merge",E119="Assisted Merge")),A118&amp;"_SA_CA",IF(AND(D119="Bruno",OR(E119="Manual",E119="Assisted Manual")),A118&amp;"_BD",IF(AND(D119="Bruno",OR(E119="De-Novo Merge",E119="Assisted Merge")),A118&amp;"_SA_BD",IF(AND(D119="Daniel",OR(E119="Manual",E119="Assisted Manual")),A118&amp;"_DR",IF(AND(D119="Daniel",OR(E119="De-Novo Merge",E119="Assisted Merge")),A118&amp;"_SA_DR",IF(AND(D119="Monet",OR(E119="Manual",E119="Assisted Manual")),A118&amp;"_MW",IF(AND(D119="Monet",OR(E119="De-Novo Merge",E119="Assisted Merge")),A118&amp;"_SA_MW",IF(AND(D119="Reem",OR(E119="Manual",E119="Assisted Manual")),A118&amp;"_RA",IF(AND(D119="Reem",OR(E119="De-Novo Merge",E119="Assisted Merge")),A118&amp;"_SA_RA",""))))))))))))))))))</f>
        <v/>
      </c>
      <c r="G119" s="89"/>
      <c r="H119" s="89"/>
      <c r="I119" s="68" t="str">
        <f t="shared" si="3"/>
        <v/>
      </c>
      <c r="J119" s="116"/>
      <c r="K119" s="87" t="str">
        <f>IF(AND(NOT(OR(G119="",G119="Ø")),H119=""),"In Progress",IF(AND(NOT(OR(H119="Ø",H119="")),NOT(OR(G119="Ø",G119=""))),"Completed",IF(AND(NOT(A118=""),NOT(OR(D119="",D119="???")),G119=""),"Waiting",IF(D119="???","Waiting",""))))</f>
        <v/>
      </c>
      <c r="L119" s="116"/>
      <c r="M119" s="116"/>
      <c r="N119" s="4"/>
      <c r="O119" s="121"/>
      <c r="P119" s="116"/>
    </row>
    <row r="120" spans="1:16" x14ac:dyDescent="0.25">
      <c r="A120" s="122"/>
      <c r="B120" s="117"/>
      <c r="C120" s="116"/>
      <c r="D120" s="87" t="str">
        <f>IF(NOT(A120=""),"???","")</f>
        <v/>
      </c>
      <c r="E120" s="87"/>
      <c r="F120" s="7" t="str">
        <f>IF(AND(D120="Amina",OR(E120="Manual",E120="Assisted Manual")),A120&amp;"_AZ",IF(AND(D120="Amina",OR(E120="De-Novo Merge",E120="Assisted Merge")),A120&amp;"_SA_AZ",IF(AND(D120="Mashtura",OR(E120="Manual",E120="Assisted Manual")),A120&amp;"_MH",IF(AND(D120="Mashtura",OR(E120="De-Novo Merge",E120="Assisted Merge")),A120&amp;"_SA_MH",IF(AND(D120="Perry",OR(E120="Manual",E120="Assisted Manual")),A120&amp;"_PB",IF(AND(D120="Perry",OR(E120="De-Novo Merge",E120="Assisted Merge")),A120&amp;"_SA_PB",IF(AND(D120="Gina",OR(E120="Manual",E120="Assisted Manual")),A120&amp;"_GB",IF(AND(D120="Gina",OR(E120="De-Novo Merge",E120="Assisted Merge")),A120&amp;"_SA_GB",IF(AND(D120="Cameron",OR(E120="Manual",E120="Assisted Manual")),A120&amp;"_CA",IF(AND(D120="Cameron",OR(E120="De-Novo Merge",E120="Assisted Merge")),A120&amp;"_SA_CA",IF(AND(D120="Bruno",OR(E120="Manual",E120="Assisted Manual")),A120&amp;"_BD",IF(AND(D120="Bruno",OR(E120="De-Novo Merge",E120="Assisted Merge")),A120&amp;"_SA_BD",IF(AND(D120="Daniel",OR(E120="Manual",E120="Assisted Manual")),A120&amp;"_DR",IF(AND(D120="Daniel",OR(E120="De-Novo Merge",E120="Assisted Merge")),A120&amp;"_SA_DR",IF(AND(D120="Monet",OR(E120="Manual",E120="Assisted Manual")),A120&amp;"_MW",IF(AND(D120="Monet",OR(E120="De-Novo Merge",E120="Assisted Merge")),A120&amp;"_SA_MW",IF(AND(D120="Reem",OR(E120="Manual",E120="Assisted Manual")),A120&amp;"_RA",IF(AND(D120="Reem",OR(E120="De-Novo Merge",E120="Assisted Merge")),A120&amp;"_SA_RA",""))))))))))))))))))</f>
        <v/>
      </c>
      <c r="G120" s="89"/>
      <c r="H120" s="89"/>
      <c r="I120" s="68" t="str">
        <f t="shared" si="3"/>
        <v/>
      </c>
      <c r="J120" s="116" t="str">
        <f>IF(AND(NOT(OR(H120="",H120="Ø")),NOT(OR(H121="",H121="Ø"))),"Needs to be Split","")</f>
        <v/>
      </c>
      <c r="K120" s="87" t="str">
        <f>IF(AND(NOT(OR(G120="",G120="Ø")),H120=""),"In Progress",IF(AND(NOT(OR(H120="Ø",H120="")),NOT(OR(G120="Ø",G120=""))),"Completed",IF(AND(NOT(A120=""),NOT(OR(D120="",D120="???")),G120=""),"Waiting",IF(D120="???","Waiting",""))))</f>
        <v/>
      </c>
      <c r="L120" s="116" t="str">
        <f>IF(AND(NOT(OR(H120="Ø",H120="")),J120="Split"),"In Progress",IF(AND(NOT(OR(H120="Ø",H120="")),J120="Needs to be Split"),"Waiting",IF(AND(K120="Review",K121="Review"),"Review",IF(OR(AND(K120="Review",K121="Incomplete"),AND(K120="Incomplete",K121="Review")),"Review",IF(OR(AND(K120="Untraceable",K121="Review"),AND(K120="Review",K121="Untraceable")),"Review",IF(OR(AND(K120="Review",K121="Completed"),AND(K120="Completed",K121="Review")),"Review",IF(OR(AND(K120="Other",K121="Review"),AND(K120="Review",K121="Other")),"Review",IF(OR(AND(K120="Other",K121="Incomplete"),AND(K120="Incomplete",K121="Other")),"Review",IF(OR(AND(K120="Other",K121="Untraceable"),AND(K120="Untraceable",K121="Other")),"Review",IF(OR(AND(K120="Other",K121="Completed"),AND(K120="Completed",K121="Other")),"Review",IF(AND(K120="Waiting",K121="Waiting"),"Waiting",IF(OR(AND(K120="Review",K121="Waiting"),AND(K120="Waiting",K121="Review")),"Waiting",IF(OR(AND(K120="Other",K121="Waiting"),AND(K120="Waiting",K121="Other")),"Waiting",IF(OR(AND(K120="Incomplete",K121="Waiting"),AND(K120="Waiting",K121="Incomplete")),"Waiting",IF(OR(AND(K120="Completed",K121="Waiting"),AND(K120="Waiting",K121="Completed")),"Waiting",IF(OR(K120="In Progress",K121="In Progress"),"In Progress",IF(OR(AND(K120="Completed",K121="Untraceable"),AND(K120="Untraceable",K121="Completed")),"Review",IF(OR(AND(K120="Completed",K121="Incomplete"),AND(K120="Incomplete",K121="Completed")),"Review",IF(OR(AND(K120="Incomplete",K121="Untraceable"),AND(K120="Untraceable",K121="Incomplete")),"Untraceable",IF(AND(NOT(OR(H120="Ø",H120="")),NOT(OR(H121="Ø",H121="")),J120=""),"In Progress",IF(AND(K120="Untraceable",K121="Untraceable"),"Untraceable",IF(AND(NOT(OR(H120="Ø",H120="")),NOT(OR(H121="Ø",H121="")),NOT(OR(J120="Ø",J120="",J120="Split",J120="Needs to be Split"))),"Completed",IF(AND(K120="Incomplete",K121="Incomplete"),"Incomplete",IF(AND(K120="Other",K121="Other"),"Review",IF(AND(K120="Untraceable",K121=""),"Untraceable","")))))))))))))))))))))))))</f>
        <v/>
      </c>
      <c r="M120" s="116" t="str">
        <f>IF(OR(L120="Untraceable",L120="Incomplete"),"Ignore",IF(L120="Completed","Waiting",IF(OR(L120="Waiting",L120="In Progress",L120="Review",L120="Other"),"HOLD","")))</f>
        <v/>
      </c>
      <c r="N120" s="4"/>
      <c r="O120" s="121" t="str">
        <f>IF(OR(L120="Untraceable",L120="Incomplete"),"No",IF(L120="Completed","In Progress",""))</f>
        <v/>
      </c>
      <c r="P120" s="116"/>
    </row>
    <row r="121" spans="1:16" x14ac:dyDescent="0.25">
      <c r="A121" s="116"/>
      <c r="B121" s="116"/>
      <c r="C121" s="116"/>
      <c r="D121" s="87" t="str">
        <f>IF(AND(NOT(A120=""),NOT(K120="Untraceable")),"???","")</f>
        <v/>
      </c>
      <c r="E121" s="87"/>
      <c r="F121" s="7" t="str">
        <f>IF(AND(D121="Amina",OR(E121="Manual",E121="Assisted Manual")),A120&amp;"_AZ",IF(AND(D121="Amina",OR(E121="De-Novo Merge",E121="Assisted Merge")),A120&amp;"_SA_AZ",IF(AND(D121="Mashtura",OR(E121="Manual",E121="Assisted Manual")),A120&amp;"_MH",IF(AND(D121="Mashtura",OR(E121="De-Novo Merge",E121="Assisted Merge")),A120&amp;"_SA_MH",IF(AND(D121="Perry",OR(E121="Manual",E121="Assisted Manual")),A120&amp;"_PB",IF(AND(D121="Perry",OR(E121="De-Novo Merge",E121="Assisted Merge")),A120&amp;"_SA_PB",IF(AND(D121="Gina",OR(E121="Manual",E121="Assisted Manual")),A120&amp;"_GB",IF(AND(D121="Gina",OR(E121="De-Novo Merge",E121="Assisted Merge")),A120&amp;"_SA_GB",IF(AND(D121="Cameron",OR(E121="Manual",E121="Assisted Manual")),A120&amp;"_CA",IF(AND(D121="Cameron",OR(E121="De-Novo Merge",E121="Assisted Merge")),A120&amp;"_SA_CA",IF(AND(D121="Bruno",OR(E121="Manual",E121="Assisted Manual")),A120&amp;"_BD",IF(AND(D121="Bruno",OR(E121="De-Novo Merge",E121="Assisted Merge")),A120&amp;"_SA_BD",IF(AND(D121="Daniel",OR(E121="Manual",E121="Assisted Manual")),A120&amp;"_DR",IF(AND(D121="Daniel",OR(E121="De-Novo Merge",E121="Assisted Merge")),A120&amp;"_SA_DR",IF(AND(D121="Monet",OR(E121="Manual",E121="Assisted Manual")),A120&amp;"_MW",IF(AND(D121="Monet",OR(E121="De-Novo Merge",E121="Assisted Merge")),A120&amp;"_SA_MW",IF(AND(D121="Reem",OR(E121="Manual",E121="Assisted Manual")),A120&amp;"_RA",IF(AND(D121="Reem",OR(E121="De-Novo Merge",E121="Assisted Merge")),A120&amp;"_SA_RA",""))))))))))))))))))</f>
        <v/>
      </c>
      <c r="G121" s="89"/>
      <c r="H121" s="89"/>
      <c r="I121" s="68" t="str">
        <f t="shared" si="3"/>
        <v/>
      </c>
      <c r="J121" s="116"/>
      <c r="K121" s="87" t="str">
        <f>IF(AND(NOT(OR(G121="",G121="Ø")),H121=""),"In Progress",IF(AND(NOT(OR(H121="Ø",H121="")),NOT(OR(G121="Ø",G121=""))),"Completed",IF(AND(NOT(A120=""),NOT(OR(D121="",D121="???")),G121=""),"Waiting",IF(D121="???","Waiting",""))))</f>
        <v/>
      </c>
      <c r="L121" s="116"/>
      <c r="M121" s="116"/>
      <c r="N121" s="4"/>
      <c r="O121" s="121"/>
      <c r="P121" s="116"/>
    </row>
    <row r="122" spans="1:16" x14ac:dyDescent="0.25">
      <c r="A122" s="122"/>
      <c r="B122" s="117"/>
      <c r="C122" s="116"/>
      <c r="D122" s="87" t="str">
        <f>IF(NOT(A122=""),"???","")</f>
        <v/>
      </c>
      <c r="E122" s="87"/>
      <c r="F122" s="7" t="str">
        <f>IF(AND(D122="Amina",OR(E122="Manual",E122="Assisted Manual")),A122&amp;"_AZ",IF(AND(D122="Amina",OR(E122="De-Novo Merge",E122="Assisted Merge")),A122&amp;"_SA_AZ",IF(AND(D122="Mashtura",OR(E122="Manual",E122="Assisted Manual")),A122&amp;"_MH",IF(AND(D122="Mashtura",OR(E122="De-Novo Merge",E122="Assisted Merge")),A122&amp;"_SA_MH",IF(AND(D122="Perry",OR(E122="Manual",E122="Assisted Manual")),A122&amp;"_PB",IF(AND(D122="Perry",OR(E122="De-Novo Merge",E122="Assisted Merge")),A122&amp;"_SA_PB",IF(AND(D122="Gina",OR(E122="Manual",E122="Assisted Manual")),A122&amp;"_GB",IF(AND(D122="Gina",OR(E122="De-Novo Merge",E122="Assisted Merge")),A122&amp;"_SA_GB",IF(AND(D122="Cameron",OR(E122="Manual",E122="Assisted Manual")),A122&amp;"_CA",IF(AND(D122="Cameron",OR(E122="De-Novo Merge",E122="Assisted Merge")),A122&amp;"_SA_CA",IF(AND(D122="Bruno",OR(E122="Manual",E122="Assisted Manual")),A122&amp;"_BD",IF(AND(D122="Bruno",OR(E122="De-Novo Merge",E122="Assisted Merge")),A122&amp;"_SA_BD",IF(AND(D122="Daniel",OR(E122="Manual",E122="Assisted Manual")),A122&amp;"_DR",IF(AND(D122="Daniel",OR(E122="De-Novo Merge",E122="Assisted Merge")),A122&amp;"_SA_DR",IF(AND(D122="Monet",OR(E122="Manual",E122="Assisted Manual")),A122&amp;"_MW",IF(AND(D122="Monet",OR(E122="De-Novo Merge",E122="Assisted Merge")),A122&amp;"_SA_MW",IF(AND(D122="Reem",OR(E122="Manual",E122="Assisted Manual")),A122&amp;"_RA",IF(AND(D122="Reem",OR(E122="De-Novo Merge",E122="Assisted Merge")),A122&amp;"_SA_RA",""))))))))))))))))))</f>
        <v/>
      </c>
      <c r="G122" s="89"/>
      <c r="H122" s="89"/>
      <c r="I122" s="68" t="str">
        <f t="shared" si="3"/>
        <v/>
      </c>
      <c r="J122" s="116" t="str">
        <f>IF(AND(NOT(OR(H122="",H122="Ø")),NOT(OR(H123="",H123="Ø"))),"Needs to be Split","")</f>
        <v/>
      </c>
      <c r="K122" s="87" t="str">
        <f>IF(AND(NOT(OR(G122="",G122="Ø")),H122=""),"In Progress",IF(AND(NOT(OR(H122="Ø",H122="")),NOT(OR(G122="Ø",G122=""))),"Completed",IF(AND(NOT(A122=""),NOT(OR(D122="",D122="???")),G122=""),"Waiting",IF(D122="???","Waiting",""))))</f>
        <v/>
      </c>
      <c r="L122" s="116" t="str">
        <f>IF(AND(NOT(OR(H122="Ø",H122="")),J122="Split"),"In Progress",IF(AND(NOT(OR(H122="Ø",H122="")),J122="Needs to be Split"),"Waiting",IF(AND(K122="Review",K123="Review"),"Review",IF(OR(AND(K122="Review",K123="Incomplete"),AND(K122="Incomplete",K123="Review")),"Review",IF(OR(AND(K122="Untraceable",K123="Review"),AND(K122="Review",K123="Untraceable")),"Review",IF(OR(AND(K122="Review",K123="Completed"),AND(K122="Completed",K123="Review")),"Review",IF(OR(AND(K122="Other",K123="Review"),AND(K122="Review",K123="Other")),"Review",IF(OR(AND(K122="Other",K123="Incomplete"),AND(K122="Incomplete",K123="Other")),"Review",IF(OR(AND(K122="Other",K123="Untraceable"),AND(K122="Untraceable",K123="Other")),"Review",IF(OR(AND(K122="Other",K123="Completed"),AND(K122="Completed",K123="Other")),"Review",IF(AND(K122="Waiting",K123="Waiting"),"Waiting",IF(OR(AND(K122="Review",K123="Waiting"),AND(K122="Waiting",K123="Review")),"Waiting",IF(OR(AND(K122="Other",K123="Waiting"),AND(K122="Waiting",K123="Other")),"Waiting",IF(OR(AND(K122="Incomplete",K123="Waiting"),AND(K122="Waiting",K123="Incomplete")),"Waiting",IF(OR(AND(K122="Completed",K123="Waiting"),AND(K122="Waiting",K123="Completed")),"Waiting",IF(OR(K122="In Progress",K123="In Progress"),"In Progress",IF(OR(AND(K122="Completed",K123="Untraceable"),AND(K122="Untraceable",K123="Completed")),"Review",IF(OR(AND(K122="Completed",K123="Incomplete"),AND(K122="Incomplete",K123="Completed")),"Review",IF(OR(AND(K122="Incomplete",K123="Untraceable"),AND(K122="Untraceable",K123="Incomplete")),"Untraceable",IF(AND(NOT(OR(H122="Ø",H122="")),NOT(OR(H123="Ø",H123="")),J122=""),"In Progress",IF(AND(K122="Untraceable",K123="Untraceable"),"Untraceable",IF(AND(NOT(OR(H122="Ø",H122="")),NOT(OR(H123="Ø",H123="")),NOT(OR(J122="Ø",J122="",J122="Split",J122="Needs to be Split"))),"Completed",IF(AND(K122="Incomplete",K123="Incomplete"),"Incomplete",IF(AND(K122="Other",K123="Other"),"Review",IF(AND(K122="Untraceable",K123=""),"Untraceable","")))))))))))))))))))))))))</f>
        <v/>
      </c>
      <c r="M122" s="116" t="str">
        <f>IF(OR(L122="Untraceable",L122="Incomplete"),"Ignore",IF(L122="Completed","Waiting",IF(OR(L122="Waiting",L122="In Progress",L122="Review",L122="Other"),"HOLD","")))</f>
        <v/>
      </c>
      <c r="N122" s="4"/>
      <c r="O122" s="121" t="str">
        <f>IF(OR(L122="Untraceable",L122="Incomplete"),"No",IF(L122="Completed","In Progress",""))</f>
        <v/>
      </c>
      <c r="P122" s="116"/>
    </row>
    <row r="123" spans="1:16" x14ac:dyDescent="0.25">
      <c r="A123" s="116"/>
      <c r="B123" s="116"/>
      <c r="C123" s="116"/>
      <c r="D123" s="87" t="str">
        <f>IF(AND(NOT(A122=""),NOT(K122="Untraceable")),"???","")</f>
        <v/>
      </c>
      <c r="E123" s="87"/>
      <c r="F123" s="7" t="str">
        <f>IF(AND(D123="Amina",OR(E123="Manual",E123="Assisted Manual")),A122&amp;"_AZ",IF(AND(D123="Amina",OR(E123="De-Novo Merge",E123="Assisted Merge")),A122&amp;"_SA_AZ",IF(AND(D123="Mashtura",OR(E123="Manual",E123="Assisted Manual")),A122&amp;"_MH",IF(AND(D123="Mashtura",OR(E123="De-Novo Merge",E123="Assisted Merge")),A122&amp;"_SA_MH",IF(AND(D123="Perry",OR(E123="Manual",E123="Assisted Manual")),A122&amp;"_PB",IF(AND(D123="Perry",OR(E123="De-Novo Merge",E123="Assisted Merge")),A122&amp;"_SA_PB",IF(AND(D123="Gina",OR(E123="Manual",E123="Assisted Manual")),A122&amp;"_GB",IF(AND(D123="Gina",OR(E123="De-Novo Merge",E123="Assisted Merge")),A122&amp;"_SA_GB",IF(AND(D123="Cameron",OR(E123="Manual",E123="Assisted Manual")),A122&amp;"_CA",IF(AND(D123="Cameron",OR(E123="De-Novo Merge",E123="Assisted Merge")),A122&amp;"_SA_CA",IF(AND(D123="Bruno",OR(E123="Manual",E123="Assisted Manual")),A122&amp;"_BD",IF(AND(D123="Bruno",OR(E123="De-Novo Merge",E123="Assisted Merge")),A122&amp;"_SA_BD",IF(AND(D123="Daniel",OR(E123="Manual",E123="Assisted Manual")),A122&amp;"_DR",IF(AND(D123="Daniel",OR(E123="De-Novo Merge",E123="Assisted Merge")),A122&amp;"_SA_DR",IF(AND(D123="Monet",OR(E123="Manual",E123="Assisted Manual")),A122&amp;"_MW",IF(AND(D123="Monet",OR(E123="De-Novo Merge",E123="Assisted Merge")),A122&amp;"_SA_MW",IF(AND(D123="Reem",OR(E123="Manual",E123="Assisted Manual")),A122&amp;"_RA",IF(AND(D123="Reem",OR(E123="De-Novo Merge",E123="Assisted Merge")),A122&amp;"_SA_RA",""))))))))))))))))))</f>
        <v/>
      </c>
      <c r="G123" s="89"/>
      <c r="H123" s="89"/>
      <c r="I123" s="68" t="str">
        <f t="shared" si="3"/>
        <v/>
      </c>
      <c r="J123" s="116"/>
      <c r="K123" s="87" t="str">
        <f>IF(AND(NOT(OR(G123="",G123="Ø")),H123=""),"In Progress",IF(AND(NOT(OR(H123="Ø",H123="")),NOT(OR(G123="Ø",G123=""))),"Completed",IF(AND(NOT(A122=""),NOT(OR(D123="",D123="???")),G123=""),"Waiting",IF(D123="???","Waiting",""))))</f>
        <v/>
      </c>
      <c r="L123" s="116"/>
      <c r="M123" s="116"/>
      <c r="N123" s="4"/>
      <c r="O123" s="121"/>
      <c r="P123" s="116"/>
    </row>
    <row r="124" spans="1:16" x14ac:dyDescent="0.25">
      <c r="A124" s="122"/>
      <c r="B124" s="117"/>
      <c r="C124" s="116"/>
      <c r="D124" s="87" t="str">
        <f>IF(NOT(A124=""),"???","")</f>
        <v/>
      </c>
      <c r="E124" s="87"/>
      <c r="F124" s="7" t="str">
        <f>IF(AND(D124="Amina",OR(E124="Manual",E124="Assisted Manual")),A124&amp;"_AZ",IF(AND(D124="Amina",OR(E124="De-Novo Merge",E124="Assisted Merge")),A124&amp;"_SA_AZ",IF(AND(D124="Mashtura",OR(E124="Manual",E124="Assisted Manual")),A124&amp;"_MH",IF(AND(D124="Mashtura",OR(E124="De-Novo Merge",E124="Assisted Merge")),A124&amp;"_SA_MH",IF(AND(D124="Perry",OR(E124="Manual",E124="Assisted Manual")),A124&amp;"_PB",IF(AND(D124="Perry",OR(E124="De-Novo Merge",E124="Assisted Merge")),A124&amp;"_SA_PB",IF(AND(D124="Gina",OR(E124="Manual",E124="Assisted Manual")),A124&amp;"_GB",IF(AND(D124="Gina",OR(E124="De-Novo Merge",E124="Assisted Merge")),A124&amp;"_SA_GB",IF(AND(D124="Cameron",OR(E124="Manual",E124="Assisted Manual")),A124&amp;"_CA",IF(AND(D124="Cameron",OR(E124="De-Novo Merge",E124="Assisted Merge")),A124&amp;"_SA_CA",IF(AND(D124="Bruno",OR(E124="Manual",E124="Assisted Manual")),A124&amp;"_BD",IF(AND(D124="Bruno",OR(E124="De-Novo Merge",E124="Assisted Merge")),A124&amp;"_SA_BD",IF(AND(D124="Daniel",OR(E124="Manual",E124="Assisted Manual")),A124&amp;"_DR",IF(AND(D124="Daniel",OR(E124="De-Novo Merge",E124="Assisted Merge")),A124&amp;"_SA_DR",IF(AND(D124="Monet",OR(E124="Manual",E124="Assisted Manual")),A124&amp;"_MW",IF(AND(D124="Monet",OR(E124="De-Novo Merge",E124="Assisted Merge")),A124&amp;"_SA_MW",IF(AND(D124="Reem",OR(E124="Manual",E124="Assisted Manual")),A124&amp;"_RA",IF(AND(D124="Reem",OR(E124="De-Novo Merge",E124="Assisted Merge")),A124&amp;"_SA_RA",""))))))))))))))))))</f>
        <v/>
      </c>
      <c r="G124" s="89"/>
      <c r="H124" s="89"/>
      <c r="I124" s="68" t="str">
        <f t="shared" si="3"/>
        <v/>
      </c>
      <c r="J124" s="116" t="str">
        <f>IF(AND(NOT(OR(H124="",H124="Ø")),NOT(OR(H125="",H125="Ø"))),"Needs to be Split","")</f>
        <v/>
      </c>
      <c r="K124" s="87" t="str">
        <f>IF(AND(NOT(OR(G124="",G124="Ø")),H124=""),"In Progress",IF(AND(NOT(OR(H124="Ø",H124="")),NOT(OR(G124="Ø",G124=""))),"Completed",IF(AND(NOT(A124=""),NOT(OR(D124="",D124="???")),G124=""),"Waiting",IF(D124="???","Waiting",""))))</f>
        <v/>
      </c>
      <c r="L124" s="116" t="str">
        <f>IF(AND(NOT(OR(H124="Ø",H124="")),J124="Split"),"In Progress",IF(AND(NOT(OR(H124="Ø",H124="")),J124="Needs to be Split"),"Waiting",IF(AND(K124="Review",K125="Review"),"Review",IF(OR(AND(K124="Review",K125="Incomplete"),AND(K124="Incomplete",K125="Review")),"Review",IF(OR(AND(K124="Untraceable",K125="Review"),AND(K124="Review",K125="Untraceable")),"Review",IF(OR(AND(K124="Review",K125="Completed"),AND(K124="Completed",K125="Review")),"Review",IF(OR(AND(K124="Other",K125="Review"),AND(K124="Review",K125="Other")),"Review",IF(OR(AND(K124="Other",K125="Incomplete"),AND(K124="Incomplete",K125="Other")),"Review",IF(OR(AND(K124="Other",K125="Untraceable"),AND(K124="Untraceable",K125="Other")),"Review",IF(OR(AND(K124="Other",K125="Completed"),AND(K124="Completed",K125="Other")),"Review",IF(AND(K124="Waiting",K125="Waiting"),"Waiting",IF(OR(AND(K124="Review",K125="Waiting"),AND(K124="Waiting",K125="Review")),"Waiting",IF(OR(AND(K124="Other",K125="Waiting"),AND(K124="Waiting",K125="Other")),"Waiting",IF(OR(AND(K124="Incomplete",K125="Waiting"),AND(K124="Waiting",K125="Incomplete")),"Waiting",IF(OR(AND(K124="Completed",K125="Waiting"),AND(K124="Waiting",K125="Completed")),"Waiting",IF(OR(K124="In Progress",K125="In Progress"),"In Progress",IF(OR(AND(K124="Completed",K125="Untraceable"),AND(K124="Untraceable",K125="Completed")),"Review",IF(OR(AND(K124="Completed",K125="Incomplete"),AND(K124="Incomplete",K125="Completed")),"Review",IF(OR(AND(K124="Incomplete",K125="Untraceable"),AND(K124="Untraceable",K125="Incomplete")),"Untraceable",IF(AND(NOT(OR(H124="Ø",H124="")),NOT(OR(H125="Ø",H125="")),J124=""),"In Progress",IF(AND(K124="Untraceable",K125="Untraceable"),"Untraceable",IF(AND(NOT(OR(H124="Ø",H124="")),NOT(OR(H125="Ø",H125="")),NOT(OR(J124="Ø",J124="",J124="Split",J124="Needs to be Split"))),"Completed",IF(AND(K124="Incomplete",K125="Incomplete"),"Incomplete",IF(AND(K124="Other",K125="Other"),"Review",IF(AND(K124="Untraceable",K125=""),"Untraceable","")))))))))))))))))))))))))</f>
        <v/>
      </c>
      <c r="M124" s="116" t="str">
        <f>IF(OR(L124="Untraceable",L124="Incomplete"),"Ignore",IF(L124="Completed","Waiting",IF(OR(L124="Waiting",L124="In Progress",L124="Review",L124="Other"),"HOLD","")))</f>
        <v/>
      </c>
      <c r="N124" s="4"/>
      <c r="O124" s="121" t="str">
        <f>IF(OR(L124="Untraceable",L124="Incomplete"),"No",IF(L124="Completed","In Progress",""))</f>
        <v/>
      </c>
      <c r="P124" s="116"/>
    </row>
    <row r="125" spans="1:16" x14ac:dyDescent="0.25">
      <c r="A125" s="116"/>
      <c r="B125" s="116"/>
      <c r="C125" s="116"/>
      <c r="D125" s="87" t="str">
        <f>IF(AND(NOT(A124=""),NOT(K124="Untraceable")),"???","")</f>
        <v/>
      </c>
      <c r="E125" s="87"/>
      <c r="F125" s="7" t="str">
        <f>IF(AND(D125="Amina",OR(E125="Manual",E125="Assisted Manual")),A124&amp;"_AZ",IF(AND(D125="Amina",OR(E125="De-Novo Merge",E125="Assisted Merge")),A124&amp;"_SA_AZ",IF(AND(D125="Mashtura",OR(E125="Manual",E125="Assisted Manual")),A124&amp;"_MH",IF(AND(D125="Mashtura",OR(E125="De-Novo Merge",E125="Assisted Merge")),A124&amp;"_SA_MH",IF(AND(D125="Perry",OR(E125="Manual",E125="Assisted Manual")),A124&amp;"_PB",IF(AND(D125="Perry",OR(E125="De-Novo Merge",E125="Assisted Merge")),A124&amp;"_SA_PB",IF(AND(D125="Gina",OR(E125="Manual",E125="Assisted Manual")),A124&amp;"_GB",IF(AND(D125="Gina",OR(E125="De-Novo Merge",E125="Assisted Merge")),A124&amp;"_SA_GB",IF(AND(D125="Cameron",OR(E125="Manual",E125="Assisted Manual")),A124&amp;"_CA",IF(AND(D125="Cameron",OR(E125="De-Novo Merge",E125="Assisted Merge")),A124&amp;"_SA_CA",IF(AND(D125="Bruno",OR(E125="Manual",E125="Assisted Manual")),A124&amp;"_BD",IF(AND(D125="Bruno",OR(E125="De-Novo Merge",E125="Assisted Merge")),A124&amp;"_SA_BD",IF(AND(D125="Daniel",OR(E125="Manual",E125="Assisted Manual")),A124&amp;"_DR",IF(AND(D125="Daniel",OR(E125="De-Novo Merge",E125="Assisted Merge")),A124&amp;"_SA_DR",IF(AND(D125="Monet",OR(E125="Manual",E125="Assisted Manual")),A124&amp;"_MW",IF(AND(D125="Monet",OR(E125="De-Novo Merge",E125="Assisted Merge")),A124&amp;"_SA_MW",IF(AND(D125="Reem",OR(E125="Manual",E125="Assisted Manual")),A124&amp;"_RA",IF(AND(D125="Reem",OR(E125="De-Novo Merge",E125="Assisted Merge")),A124&amp;"_SA_RA",""))))))))))))))))))</f>
        <v/>
      </c>
      <c r="G125" s="89"/>
      <c r="H125" s="89"/>
      <c r="I125" s="68" t="str">
        <f t="shared" si="3"/>
        <v/>
      </c>
      <c r="J125" s="116"/>
      <c r="K125" s="87" t="str">
        <f>IF(AND(NOT(OR(G125="",G125="Ø")),H125=""),"In Progress",IF(AND(NOT(OR(H125="Ø",H125="")),NOT(OR(G125="Ø",G125=""))),"Completed",IF(AND(NOT(A124=""),NOT(OR(D125="",D125="???")),G125=""),"Waiting",IF(D125="???","Waiting",""))))</f>
        <v/>
      </c>
      <c r="L125" s="116"/>
      <c r="M125" s="116"/>
      <c r="N125" s="4"/>
      <c r="O125" s="121"/>
      <c r="P125" s="116"/>
    </row>
  </sheetData>
  <mergeCells count="496">
    <mergeCell ref="A2:A3"/>
    <mergeCell ref="B2:B3"/>
    <mergeCell ref="C2:C3"/>
    <mergeCell ref="J2:J3"/>
    <mergeCell ref="L2:L3"/>
    <mergeCell ref="M2:M3"/>
    <mergeCell ref="O2:O3"/>
    <mergeCell ref="P2:P3"/>
    <mergeCell ref="A4:A5"/>
    <mergeCell ref="B4:B5"/>
    <mergeCell ref="C4:C5"/>
    <mergeCell ref="J4:J5"/>
    <mergeCell ref="L4:L5"/>
    <mergeCell ref="M4:M5"/>
    <mergeCell ref="O4:O5"/>
    <mergeCell ref="P4:P5"/>
    <mergeCell ref="A6:A7"/>
    <mergeCell ref="B6:B7"/>
    <mergeCell ref="C6:C7"/>
    <mergeCell ref="J6:J7"/>
    <mergeCell ref="L6:L7"/>
    <mergeCell ref="M6:M7"/>
    <mergeCell ref="O6:O7"/>
    <mergeCell ref="P6:P7"/>
    <mergeCell ref="A8:A9"/>
    <mergeCell ref="B8:B9"/>
    <mergeCell ref="C8:C9"/>
    <mergeCell ref="J8:J9"/>
    <mergeCell ref="L8:L9"/>
    <mergeCell ref="M8:M9"/>
    <mergeCell ref="O8:O9"/>
    <mergeCell ref="P8:P9"/>
    <mergeCell ref="A10:A11"/>
    <mergeCell ref="B10:B11"/>
    <mergeCell ref="C10:C11"/>
    <mergeCell ref="J10:J11"/>
    <mergeCell ref="L10:L11"/>
    <mergeCell ref="M10:M11"/>
    <mergeCell ref="O10:O11"/>
    <mergeCell ref="P10:P11"/>
    <mergeCell ref="A12:A13"/>
    <mergeCell ref="B12:B13"/>
    <mergeCell ref="C12:C13"/>
    <mergeCell ref="J12:J13"/>
    <mergeCell ref="L12:L13"/>
    <mergeCell ref="M12:M13"/>
    <mergeCell ref="O12:O13"/>
    <mergeCell ref="P12:P13"/>
    <mergeCell ref="A14:A15"/>
    <mergeCell ref="B14:B15"/>
    <mergeCell ref="C14:C15"/>
    <mergeCell ref="J14:J15"/>
    <mergeCell ref="L14:L15"/>
    <mergeCell ref="M14:M15"/>
    <mergeCell ref="O14:O15"/>
    <mergeCell ref="P14:P15"/>
    <mergeCell ref="A16:A17"/>
    <mergeCell ref="B16:B17"/>
    <mergeCell ref="C16:C17"/>
    <mergeCell ref="J16:J17"/>
    <mergeCell ref="L16:L17"/>
    <mergeCell ref="M16:M17"/>
    <mergeCell ref="O16:O17"/>
    <mergeCell ref="P16:P17"/>
    <mergeCell ref="A18:A19"/>
    <mergeCell ref="B18:B19"/>
    <mergeCell ref="C18:C19"/>
    <mergeCell ref="J18:J19"/>
    <mergeCell ref="L18:L19"/>
    <mergeCell ref="M18:M19"/>
    <mergeCell ref="O18:O19"/>
    <mergeCell ref="P18:P19"/>
    <mergeCell ref="A20:A21"/>
    <mergeCell ref="B20:B21"/>
    <mergeCell ref="C20:C21"/>
    <mergeCell ref="J20:J21"/>
    <mergeCell ref="L20:L21"/>
    <mergeCell ref="M20:M21"/>
    <mergeCell ref="O20:O21"/>
    <mergeCell ref="P20:P21"/>
    <mergeCell ref="A22:A23"/>
    <mergeCell ref="B22:B23"/>
    <mergeCell ref="C22:C23"/>
    <mergeCell ref="J22:J23"/>
    <mergeCell ref="L22:L23"/>
    <mergeCell ref="M22:M23"/>
    <mergeCell ref="O22:O23"/>
    <mergeCell ref="P22:P23"/>
    <mergeCell ref="A24:A25"/>
    <mergeCell ref="B24:B25"/>
    <mergeCell ref="C24:C25"/>
    <mergeCell ref="J24:J25"/>
    <mergeCell ref="L24:L25"/>
    <mergeCell ref="M24:M25"/>
    <mergeCell ref="O24:O25"/>
    <mergeCell ref="P24:P25"/>
    <mergeCell ref="A26:A27"/>
    <mergeCell ref="B26:B27"/>
    <mergeCell ref="C26:C27"/>
    <mergeCell ref="J26:J27"/>
    <mergeCell ref="L26:L27"/>
    <mergeCell ref="M26:M27"/>
    <mergeCell ref="O26:O27"/>
    <mergeCell ref="P26:P27"/>
    <mergeCell ref="A28:A29"/>
    <mergeCell ref="B28:B29"/>
    <mergeCell ref="C28:C29"/>
    <mergeCell ref="J28:J29"/>
    <mergeCell ref="L28:L29"/>
    <mergeCell ref="M28:M29"/>
    <mergeCell ref="O28:O29"/>
    <mergeCell ref="P28:P29"/>
    <mergeCell ref="A30:A31"/>
    <mergeCell ref="B30:B31"/>
    <mergeCell ref="C30:C31"/>
    <mergeCell ref="J30:J31"/>
    <mergeCell ref="L30:L31"/>
    <mergeCell ref="M30:M31"/>
    <mergeCell ref="O30:O31"/>
    <mergeCell ref="P30:P31"/>
    <mergeCell ref="A32:A33"/>
    <mergeCell ref="B32:B33"/>
    <mergeCell ref="C32:C33"/>
    <mergeCell ref="J32:J33"/>
    <mergeCell ref="L32:L33"/>
    <mergeCell ref="M32:M33"/>
    <mergeCell ref="O32:O33"/>
    <mergeCell ref="P32:P33"/>
    <mergeCell ref="O38:O39"/>
    <mergeCell ref="P38:P39"/>
    <mergeCell ref="A36:A37"/>
    <mergeCell ref="B36:B37"/>
    <mergeCell ref="C36:C37"/>
    <mergeCell ref="J36:J37"/>
    <mergeCell ref="L36:L37"/>
    <mergeCell ref="M36:M37"/>
    <mergeCell ref="O34:O35"/>
    <mergeCell ref="P34:P35"/>
    <mergeCell ref="O36:O37"/>
    <mergeCell ref="P36:P37"/>
    <mergeCell ref="A38:A39"/>
    <mergeCell ref="B38:B39"/>
    <mergeCell ref="C38:C39"/>
    <mergeCell ref="J38:J39"/>
    <mergeCell ref="L38:L39"/>
    <mergeCell ref="M38:M39"/>
    <mergeCell ref="A34:A35"/>
    <mergeCell ref="B34:B35"/>
    <mergeCell ref="C34:C35"/>
    <mergeCell ref="J34:J35"/>
    <mergeCell ref="L34:L35"/>
    <mergeCell ref="M34:M35"/>
    <mergeCell ref="A40:A41"/>
    <mergeCell ref="B40:B41"/>
    <mergeCell ref="C40:C41"/>
    <mergeCell ref="J40:J41"/>
    <mergeCell ref="L40:L41"/>
    <mergeCell ref="M40:M41"/>
    <mergeCell ref="O40:O41"/>
    <mergeCell ref="P40:P41"/>
    <mergeCell ref="A42:A43"/>
    <mergeCell ref="B42:B43"/>
    <mergeCell ref="C42:C43"/>
    <mergeCell ref="J42:J43"/>
    <mergeCell ref="L42:L43"/>
    <mergeCell ref="M42:M43"/>
    <mergeCell ref="O42:O43"/>
    <mergeCell ref="P42:P43"/>
    <mergeCell ref="A44:A45"/>
    <mergeCell ref="B44:B45"/>
    <mergeCell ref="C44:C45"/>
    <mergeCell ref="J44:J45"/>
    <mergeCell ref="L44:L45"/>
    <mergeCell ref="M44:M45"/>
    <mergeCell ref="O44:O45"/>
    <mergeCell ref="P44:P45"/>
    <mergeCell ref="A46:A47"/>
    <mergeCell ref="B46:B47"/>
    <mergeCell ref="C46:C47"/>
    <mergeCell ref="J46:J47"/>
    <mergeCell ref="L46:L47"/>
    <mergeCell ref="M46:M47"/>
    <mergeCell ref="O46:O47"/>
    <mergeCell ref="P46:P47"/>
    <mergeCell ref="A48:A49"/>
    <mergeCell ref="B48:B49"/>
    <mergeCell ref="C48:C49"/>
    <mergeCell ref="J48:J49"/>
    <mergeCell ref="L48:L49"/>
    <mergeCell ref="M48:M49"/>
    <mergeCell ref="O48:O49"/>
    <mergeCell ref="P48:P49"/>
    <mergeCell ref="A50:A51"/>
    <mergeCell ref="B50:B51"/>
    <mergeCell ref="C50:C51"/>
    <mergeCell ref="J50:J51"/>
    <mergeCell ref="L50:L51"/>
    <mergeCell ref="M50:M51"/>
    <mergeCell ref="O50:O51"/>
    <mergeCell ref="P50:P51"/>
    <mergeCell ref="A52:A53"/>
    <mergeCell ref="B52:B53"/>
    <mergeCell ref="C52:C53"/>
    <mergeCell ref="J52:J53"/>
    <mergeCell ref="L52:L53"/>
    <mergeCell ref="M52:M53"/>
    <mergeCell ref="O52:O53"/>
    <mergeCell ref="P52:P53"/>
    <mergeCell ref="A54:A55"/>
    <mergeCell ref="B54:B55"/>
    <mergeCell ref="C54:C55"/>
    <mergeCell ref="J54:J55"/>
    <mergeCell ref="L54:L55"/>
    <mergeCell ref="M54:M55"/>
    <mergeCell ref="O54:O55"/>
    <mergeCell ref="P54:P55"/>
    <mergeCell ref="A56:A57"/>
    <mergeCell ref="B56:B57"/>
    <mergeCell ref="C56:C57"/>
    <mergeCell ref="J56:J57"/>
    <mergeCell ref="L56:L57"/>
    <mergeCell ref="M56:M57"/>
    <mergeCell ref="O56:O57"/>
    <mergeCell ref="P56:P57"/>
    <mergeCell ref="A58:A59"/>
    <mergeCell ref="B58:B59"/>
    <mergeCell ref="C58:C59"/>
    <mergeCell ref="J58:J59"/>
    <mergeCell ref="L58:L59"/>
    <mergeCell ref="M58:M59"/>
    <mergeCell ref="O58:O59"/>
    <mergeCell ref="P58:P59"/>
    <mergeCell ref="A60:A61"/>
    <mergeCell ref="B60:B61"/>
    <mergeCell ref="C60:C61"/>
    <mergeCell ref="J60:J61"/>
    <mergeCell ref="L60:L61"/>
    <mergeCell ref="M60:M61"/>
    <mergeCell ref="O60:O61"/>
    <mergeCell ref="P60:P61"/>
    <mergeCell ref="A62:A63"/>
    <mergeCell ref="B62:B63"/>
    <mergeCell ref="C62:C63"/>
    <mergeCell ref="J62:J63"/>
    <mergeCell ref="L62:L63"/>
    <mergeCell ref="M62:M63"/>
    <mergeCell ref="O62:O63"/>
    <mergeCell ref="P62:P63"/>
    <mergeCell ref="A64:A65"/>
    <mergeCell ref="B64:B65"/>
    <mergeCell ref="C64:C65"/>
    <mergeCell ref="J64:J65"/>
    <mergeCell ref="L64:L65"/>
    <mergeCell ref="M64:M65"/>
    <mergeCell ref="O64:O65"/>
    <mergeCell ref="P64:P65"/>
    <mergeCell ref="A66:A67"/>
    <mergeCell ref="B66:B67"/>
    <mergeCell ref="C66:C67"/>
    <mergeCell ref="J66:J67"/>
    <mergeCell ref="L66:L67"/>
    <mergeCell ref="M66:M67"/>
    <mergeCell ref="O66:O67"/>
    <mergeCell ref="P66:P67"/>
    <mergeCell ref="A68:A69"/>
    <mergeCell ref="B68:B69"/>
    <mergeCell ref="C68:C69"/>
    <mergeCell ref="J68:J69"/>
    <mergeCell ref="L68:L69"/>
    <mergeCell ref="M68:M69"/>
    <mergeCell ref="O68:O69"/>
    <mergeCell ref="P68:P69"/>
    <mergeCell ref="A70:A71"/>
    <mergeCell ref="B70:B71"/>
    <mergeCell ref="C70:C71"/>
    <mergeCell ref="J70:J71"/>
    <mergeCell ref="L70:L71"/>
    <mergeCell ref="M70:M71"/>
    <mergeCell ref="O70:O71"/>
    <mergeCell ref="P70:P71"/>
    <mergeCell ref="A72:A73"/>
    <mergeCell ref="B72:B73"/>
    <mergeCell ref="C72:C73"/>
    <mergeCell ref="J72:J73"/>
    <mergeCell ref="L72:L73"/>
    <mergeCell ref="M72:M73"/>
    <mergeCell ref="O72:O73"/>
    <mergeCell ref="P72:P73"/>
    <mergeCell ref="A74:A75"/>
    <mergeCell ref="B74:B75"/>
    <mergeCell ref="C74:C75"/>
    <mergeCell ref="J74:J75"/>
    <mergeCell ref="L74:L75"/>
    <mergeCell ref="M74:M75"/>
    <mergeCell ref="O74:O75"/>
    <mergeCell ref="P74:P75"/>
    <mergeCell ref="A76:A77"/>
    <mergeCell ref="B76:B77"/>
    <mergeCell ref="C76:C77"/>
    <mergeCell ref="J76:J77"/>
    <mergeCell ref="L76:L77"/>
    <mergeCell ref="M76:M77"/>
    <mergeCell ref="O76:O77"/>
    <mergeCell ref="P76:P77"/>
    <mergeCell ref="A78:A79"/>
    <mergeCell ref="B78:B79"/>
    <mergeCell ref="C78:C79"/>
    <mergeCell ref="J78:J79"/>
    <mergeCell ref="L78:L79"/>
    <mergeCell ref="M78:M79"/>
    <mergeCell ref="O78:O79"/>
    <mergeCell ref="P78:P79"/>
    <mergeCell ref="A80:A81"/>
    <mergeCell ref="B80:B81"/>
    <mergeCell ref="C80:C81"/>
    <mergeCell ref="J80:J81"/>
    <mergeCell ref="L80:L81"/>
    <mergeCell ref="M80:M81"/>
    <mergeCell ref="O80:O81"/>
    <mergeCell ref="P80:P81"/>
    <mergeCell ref="A82:A83"/>
    <mergeCell ref="B82:B83"/>
    <mergeCell ref="C82:C83"/>
    <mergeCell ref="J82:J83"/>
    <mergeCell ref="L82:L83"/>
    <mergeCell ref="M82:M83"/>
    <mergeCell ref="O82:O83"/>
    <mergeCell ref="P82:P83"/>
    <mergeCell ref="A84:A85"/>
    <mergeCell ref="B84:B85"/>
    <mergeCell ref="C84:C85"/>
    <mergeCell ref="J84:J85"/>
    <mergeCell ref="L84:L85"/>
    <mergeCell ref="M84:M85"/>
    <mergeCell ref="O84:O85"/>
    <mergeCell ref="P84:P85"/>
    <mergeCell ref="A86:A87"/>
    <mergeCell ref="B86:B87"/>
    <mergeCell ref="C86:C87"/>
    <mergeCell ref="J86:J87"/>
    <mergeCell ref="L86:L87"/>
    <mergeCell ref="M86:M87"/>
    <mergeCell ref="O86:O87"/>
    <mergeCell ref="P86:P87"/>
    <mergeCell ref="A88:A89"/>
    <mergeCell ref="B88:B89"/>
    <mergeCell ref="C88:C89"/>
    <mergeCell ref="J88:J89"/>
    <mergeCell ref="L88:L89"/>
    <mergeCell ref="M88:M89"/>
    <mergeCell ref="O88:O89"/>
    <mergeCell ref="P88:P89"/>
    <mergeCell ref="A90:A91"/>
    <mergeCell ref="B90:B91"/>
    <mergeCell ref="C90:C91"/>
    <mergeCell ref="J90:J91"/>
    <mergeCell ref="L90:L91"/>
    <mergeCell ref="M90:M91"/>
    <mergeCell ref="O90:O91"/>
    <mergeCell ref="P90:P91"/>
    <mergeCell ref="A92:A93"/>
    <mergeCell ref="B92:B93"/>
    <mergeCell ref="C92:C93"/>
    <mergeCell ref="J92:J93"/>
    <mergeCell ref="L92:L93"/>
    <mergeCell ref="M92:M93"/>
    <mergeCell ref="O92:O93"/>
    <mergeCell ref="P92:P93"/>
    <mergeCell ref="A94:A95"/>
    <mergeCell ref="B94:B95"/>
    <mergeCell ref="C94:C95"/>
    <mergeCell ref="J94:J95"/>
    <mergeCell ref="L94:L95"/>
    <mergeCell ref="M94:M95"/>
    <mergeCell ref="O94:O95"/>
    <mergeCell ref="P94:P95"/>
    <mergeCell ref="A96:A97"/>
    <mergeCell ref="B96:B97"/>
    <mergeCell ref="C96:C97"/>
    <mergeCell ref="J96:J97"/>
    <mergeCell ref="L96:L97"/>
    <mergeCell ref="M96:M97"/>
    <mergeCell ref="O96:O97"/>
    <mergeCell ref="P96:P97"/>
    <mergeCell ref="A98:A99"/>
    <mergeCell ref="B98:B99"/>
    <mergeCell ref="C98:C99"/>
    <mergeCell ref="J98:J99"/>
    <mergeCell ref="L98:L99"/>
    <mergeCell ref="M98:M99"/>
    <mergeCell ref="O98:O99"/>
    <mergeCell ref="P98:P99"/>
    <mergeCell ref="A100:A101"/>
    <mergeCell ref="B100:B101"/>
    <mergeCell ref="C100:C101"/>
    <mergeCell ref="J100:J101"/>
    <mergeCell ref="L100:L101"/>
    <mergeCell ref="M100:M101"/>
    <mergeCell ref="O100:O101"/>
    <mergeCell ref="P100:P101"/>
    <mergeCell ref="A102:A103"/>
    <mergeCell ref="B102:B103"/>
    <mergeCell ref="C102:C103"/>
    <mergeCell ref="J102:J103"/>
    <mergeCell ref="L102:L103"/>
    <mergeCell ref="M102:M103"/>
    <mergeCell ref="O102:O103"/>
    <mergeCell ref="P102:P103"/>
    <mergeCell ref="A104:A105"/>
    <mergeCell ref="B104:B105"/>
    <mergeCell ref="C104:C105"/>
    <mergeCell ref="J104:J105"/>
    <mergeCell ref="L104:L105"/>
    <mergeCell ref="M104:M105"/>
    <mergeCell ref="O104:O105"/>
    <mergeCell ref="P104:P105"/>
    <mergeCell ref="A106:A107"/>
    <mergeCell ref="B106:B107"/>
    <mergeCell ref="C106:C107"/>
    <mergeCell ref="J106:J107"/>
    <mergeCell ref="L106:L107"/>
    <mergeCell ref="M106:M107"/>
    <mergeCell ref="O106:O107"/>
    <mergeCell ref="P106:P107"/>
    <mergeCell ref="A108:A109"/>
    <mergeCell ref="B108:B109"/>
    <mergeCell ref="C108:C109"/>
    <mergeCell ref="J108:J109"/>
    <mergeCell ref="L108:L109"/>
    <mergeCell ref="M108:M109"/>
    <mergeCell ref="O108:O109"/>
    <mergeCell ref="P108:P109"/>
    <mergeCell ref="A110:A111"/>
    <mergeCell ref="B110:B111"/>
    <mergeCell ref="C110:C111"/>
    <mergeCell ref="J110:J111"/>
    <mergeCell ref="L110:L111"/>
    <mergeCell ref="M110:M111"/>
    <mergeCell ref="O110:O111"/>
    <mergeCell ref="P110:P111"/>
    <mergeCell ref="A112:A113"/>
    <mergeCell ref="B112:B113"/>
    <mergeCell ref="C112:C113"/>
    <mergeCell ref="J112:J113"/>
    <mergeCell ref="L112:L113"/>
    <mergeCell ref="M112:M113"/>
    <mergeCell ref="O112:O113"/>
    <mergeCell ref="P112:P113"/>
    <mergeCell ref="A114:A115"/>
    <mergeCell ref="B114:B115"/>
    <mergeCell ref="C114:C115"/>
    <mergeCell ref="J114:J115"/>
    <mergeCell ref="L114:L115"/>
    <mergeCell ref="M114:M115"/>
    <mergeCell ref="O114:O115"/>
    <mergeCell ref="P114:P115"/>
    <mergeCell ref="O124:O125"/>
    <mergeCell ref="P124:P125"/>
    <mergeCell ref="A124:A125"/>
    <mergeCell ref="B124:B125"/>
    <mergeCell ref="C124:C125"/>
    <mergeCell ref="J124:J125"/>
    <mergeCell ref="L124:L125"/>
    <mergeCell ref="M124:M125"/>
    <mergeCell ref="A116:A117"/>
    <mergeCell ref="B116:B117"/>
    <mergeCell ref="C116:C117"/>
    <mergeCell ref="J116:J117"/>
    <mergeCell ref="L116:L117"/>
    <mergeCell ref="M116:M117"/>
    <mergeCell ref="O116:O117"/>
    <mergeCell ref="P116:P117"/>
    <mergeCell ref="A118:A119"/>
    <mergeCell ref="B118:B119"/>
    <mergeCell ref="C118:C119"/>
    <mergeCell ref="J118:J119"/>
    <mergeCell ref="L118:L119"/>
    <mergeCell ref="M118:M119"/>
    <mergeCell ref="O118:O119"/>
    <mergeCell ref="P118:P119"/>
    <mergeCell ref="A120:A121"/>
    <mergeCell ref="B120:B121"/>
    <mergeCell ref="C120:C121"/>
    <mergeCell ref="J120:J121"/>
    <mergeCell ref="L120:L121"/>
    <mergeCell ref="M120:M121"/>
    <mergeCell ref="O120:O121"/>
    <mergeCell ref="P120:P121"/>
    <mergeCell ref="A122:A123"/>
    <mergeCell ref="B122:B123"/>
    <mergeCell ref="C122:C123"/>
    <mergeCell ref="J122:J123"/>
    <mergeCell ref="L122:L123"/>
    <mergeCell ref="M122:M123"/>
    <mergeCell ref="O122:O123"/>
    <mergeCell ref="P122:P123"/>
  </mergeCells>
  <conditionalFormatting sqref="M1:M125">
    <cfRule type="containsText" dxfId="1750" priority="4" operator="containsText" text="HOLD">
      <formula>NOT(ISERROR(SEARCH("HOLD",M1)))</formula>
    </cfRule>
    <cfRule type="containsText" dxfId="1749" priority="13" operator="containsText" text="Ignore">
      <formula>NOT(ISERROR(SEARCH("Ignore",M1)))</formula>
    </cfRule>
  </conditionalFormatting>
  <conditionalFormatting sqref="K1:M125">
    <cfRule type="containsText" dxfId="1748" priority="3" operator="containsText" text="Waiting">
      <formula>NOT(ISERROR(SEARCH("Waiting",K1)))</formula>
    </cfRule>
    <cfRule type="containsText" dxfId="1747" priority="7" operator="containsText" text="Review">
      <formula>NOT(ISERROR(SEARCH("Review",K1)))</formula>
    </cfRule>
    <cfRule type="containsText" dxfId="1746" priority="8" operator="containsText" text="Other">
      <formula>NOT(ISERROR(SEARCH("Other",K1)))</formula>
    </cfRule>
    <cfRule type="containsText" dxfId="1745" priority="9" operator="containsText" text="Incomplete">
      <formula>NOT(ISERROR(SEARCH("Incomplete",K1)))</formula>
    </cfRule>
    <cfRule type="containsText" dxfId="1744" priority="10" operator="containsText" text="Untraceable">
      <formula>NOT(ISERROR(SEARCH("Untraceable",K1)))</formula>
    </cfRule>
    <cfRule type="containsText" dxfId="1743" priority="11" operator="containsText" text="Completed">
      <formula>NOT(ISERROR(SEARCH("Completed",K1)))</formula>
    </cfRule>
  </conditionalFormatting>
  <conditionalFormatting sqref="K1:M125 O1:O125">
    <cfRule type="containsText" dxfId="1742" priority="12" operator="containsText" text="In Progress">
      <formula>NOT(ISERROR(SEARCH("In Progress",K1)))</formula>
    </cfRule>
  </conditionalFormatting>
  <conditionalFormatting sqref="O1:O125">
    <cfRule type="containsText" dxfId="1741" priority="5" operator="containsText" text="No">
      <formula>NOT(ISERROR(SEARCH("No",O1)))</formula>
    </cfRule>
    <cfRule type="containsText" dxfId="1740" priority="6" operator="containsText" text="Yes">
      <formula>NOT(ISERROR(SEARCH("Yes",O1)))</formula>
    </cfRule>
  </conditionalFormatting>
  <conditionalFormatting sqref="J1:J125">
    <cfRule type="containsText" dxfId="1739" priority="2" operator="containsText" text="Needs to be">
      <formula>NOT(ISERROR(SEARCH("Needs to be",J1)))</formula>
    </cfRule>
  </conditionalFormatting>
  <conditionalFormatting sqref="I1:I125">
    <cfRule type="containsText" dxfId="1738" priority="1" operator="containsText" text="Please Enter Tracing Time">
      <formula>NOT(ISERROR(SEARCH("Please Enter Tracing Time",I1)))</formula>
    </cfRule>
  </conditionalFormatting>
  <dataValidations count="7">
    <dataValidation type="list" allowBlank="1" showInputMessage="1" sqref="J2:J125">
      <formula1>"Ø, Split"</formula1>
    </dataValidation>
    <dataValidation type="list" operator="equal" allowBlank="1" showInputMessage="1" showErrorMessage="1" sqref="D2:D125">
      <formula1>"Amina,Bruno,Cameron,Daniel,Gina,Mashtura,Monet,Reem,???"</formula1>
    </dataValidation>
    <dataValidation type="list" allowBlank="1" showInputMessage="1" showErrorMessage="1" sqref="K2:L125">
      <formula1>"In Progress, Completed, Untraceable, Incomplete, Other, Review"</formula1>
    </dataValidation>
    <dataValidation type="list" operator="equal" allowBlank="1" showInputMessage="1" showErrorMessage="1" sqref="E2:E125">
      <formula1>"Manual,Assisted Manual, De-Novo Merge, Assisted Merge"</formula1>
    </dataValidation>
    <dataValidation type="list" operator="equal" allowBlank="1" showInputMessage="1" sqref="H2:H125">
      <formula1>"Ø"</formula1>
    </dataValidation>
    <dataValidation type="list" allowBlank="1" showInputMessage="1" showErrorMessage="1" sqref="M2:M125">
      <formula1>"In Progress, Completed, Untraceable, Review, Ignore"</formula1>
    </dataValidation>
    <dataValidation type="list" allowBlank="1" showInputMessage="1" sqref="G2:G125">
      <formula1>"Ø"</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67"/>
  <sheetViews>
    <sheetView topLeftCell="M98" workbookViewId="0">
      <selection activeCell="R40" sqref="R40:R41"/>
    </sheetView>
  </sheetViews>
  <sheetFormatPr defaultRowHeight="15" x14ac:dyDescent="0.25"/>
  <cols>
    <col min="1" max="1" width="19.7109375" customWidth="1"/>
    <col min="2" max="2" width="25.28515625" customWidth="1"/>
    <col min="3" max="3" width="23.5703125" customWidth="1"/>
    <col min="4" max="4" width="16" customWidth="1"/>
    <col min="5" max="5" width="18.28515625" customWidth="1"/>
    <col min="6" max="6" width="21.28515625" bestFit="1" customWidth="1"/>
    <col min="7" max="7" width="16" customWidth="1"/>
    <col min="8" max="8" width="15.140625" customWidth="1"/>
    <col min="9" max="10" width="17.42578125" customWidth="1"/>
    <col min="11" max="11" width="19.28515625" style="75" customWidth="1"/>
    <col min="12" max="12" width="19.7109375" customWidth="1"/>
    <col min="13" max="13" width="23.42578125" customWidth="1"/>
    <col min="14" max="14" width="18.5703125" customWidth="1"/>
    <col min="15" max="15" width="14.7109375" customWidth="1"/>
    <col min="16" max="16" width="66.140625" customWidth="1"/>
    <col min="17" max="17" width="10.140625" bestFit="1" customWidth="1"/>
    <col min="18" max="18" width="10.28515625" bestFit="1" customWidth="1"/>
  </cols>
  <sheetData>
    <row r="1" spans="1:18" x14ac:dyDescent="0.25">
      <c r="A1" s="47" t="s">
        <v>6</v>
      </c>
      <c r="B1" s="47" t="s">
        <v>7</v>
      </c>
      <c r="C1" s="47" t="s">
        <v>8</v>
      </c>
      <c r="D1" s="48" t="s">
        <v>9</v>
      </c>
      <c r="E1" s="48" t="s">
        <v>10</v>
      </c>
      <c r="F1" s="48" t="s">
        <v>11</v>
      </c>
      <c r="G1" s="48" t="s">
        <v>12</v>
      </c>
      <c r="H1" s="48" t="s">
        <v>13</v>
      </c>
      <c r="I1" s="48" t="s">
        <v>3188</v>
      </c>
      <c r="J1" s="48" t="s">
        <v>3189</v>
      </c>
      <c r="K1" s="72" t="s">
        <v>3190</v>
      </c>
      <c r="L1" s="47" t="s">
        <v>14</v>
      </c>
      <c r="M1" s="47" t="s">
        <v>15</v>
      </c>
      <c r="N1" s="47" t="s">
        <v>16</v>
      </c>
      <c r="O1" s="47" t="s">
        <v>17</v>
      </c>
      <c r="P1" s="10" t="s">
        <v>18</v>
      </c>
      <c r="Q1" s="9" t="s">
        <v>19</v>
      </c>
      <c r="R1" s="9" t="s">
        <v>20</v>
      </c>
    </row>
    <row r="2" spans="1:18" x14ac:dyDescent="0.25">
      <c r="A2" s="122" t="s">
        <v>3191</v>
      </c>
      <c r="B2" s="117" t="s">
        <v>3192</v>
      </c>
      <c r="C2" s="116"/>
      <c r="D2" s="87" t="s">
        <v>187</v>
      </c>
      <c r="E2" s="87" t="s">
        <v>24</v>
      </c>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Merge")),A2&amp;"_SA_MW",IF(AND(D2="Reem",OR(E2="Manual",E2="Assisted Manual")),A2&amp;"_RA",IF(AND(D2="Reem",OR(E2="De-Novo Merge",E2="Assisted Merge")),A2&amp;"_SA_RA",""))))))))))))))))))</f>
        <v>2017-11-17_G-001_MW</v>
      </c>
      <c r="G2" s="89">
        <v>43455</v>
      </c>
      <c r="H2" s="89">
        <v>43103</v>
      </c>
      <c r="I2" s="68">
        <v>19</v>
      </c>
      <c r="J2" s="68"/>
      <c r="K2" s="73" t="str">
        <f t="shared" ref="K2:K13" si="0">IF(AND(NOT(I2=""),NOT(J2=""),NOT(H2="")),I2/J2,"")</f>
        <v/>
      </c>
      <c r="L2" s="118">
        <v>43138</v>
      </c>
      <c r="M2" s="87" t="str">
        <f>IF(AND(NOT(OR(G2="",G2="Ø")),H2=""),"In Progress",IF(AND(NOT(OR(H2="Ø",H2="")),NOT(OR(G2="Ø",G2=""))),"Completed",IF(AND(NOT(A2=""),NOT(OR(D2="",D2="???")),G2=""),"Waiting",IF(D2="???","Waiting",""))))</f>
        <v>Completed</v>
      </c>
      <c r="N2" s="116" t="str">
        <f>IF(AND(NOT(OR(H2="Ø",H2="")),L2="Split"),"In Progress",IF(AND(NOT(OR(H2="Ø",H2="")),L2="Needs to be Split"),"Waiting",IF(AND(M2="Review",M3="Review"),"Review",IF(OR(AND(M2="Review",M3="Incomplete"),AND(M2="Incomplete",M3="Review")),"Review",IF(OR(AND(M2="Untraceable",M3="Review"),AND(M2="Review",M3="Untraceable")),"Review",IF(OR(AND(M2="Review",M3="Completed"),AND(M2="Completed",M3="Review")),"Review",IF(OR(AND(M2="Other",M3="Review"),AND(M2="Review",M3="Other")),"Review",IF(OR(AND(M2="Other",M3="Incomplete"),AND(M2="Incomplete",M3="Other")),"Review",IF(OR(AND(M2="Other",M3="Untraceable"),AND(M2="Untraceable",M3="Other")),"Review",IF(OR(AND(M2="Other",M3="Completed"),AND(M2="Completed",M3="Other")),"Review",IF(AND(M2="Waiting",M3="Waiting"),"Waiting",IF(OR(AND(M2="Review",M3="Waiting"),AND(M2="Waiting",M3="Review")),"Waiting",IF(OR(AND(M2="Other",M3="Waiting"),AND(M2="Waiting",M3="Other")),"Waiting",IF(OR(AND(M2="Incomplete",M3="Waiting"),AND(M2="Waiting",M3="Incomplete")),"Waiting",IF(OR(AND(M2="Completed",M3="Waiting"),AND(M2="Waiting",M3="Completed")),"Waiting",IF(OR(M2="In Progress",M3="In Progress"),"In Progress",IF(OR(AND(M2="Completed",M3="Untraceable"),AND(M2="Untraceable",M3="Completed")),"Review",IF(OR(AND(M2="Completed",M3="Incomplete"),AND(M2="Incomplete",M3="Completed")),"Review",IF(OR(AND(M2="Incomplete",M3="Untraceable"),AND(M2="Untraceable",M3="Incomplete")),"Untraceable",IF(AND(NOT(OR(H2="Ø",H2="")),NOT(OR(H3="Ø",H3="")),L2=""),"In Progress",IF(AND(M2="Untraceable",M3="Untraceable"),"Untraceable",IF(AND(NOT(OR(H2="Ø",H2="")),NOT(OR(H3="Ø",H3="")),NOT(OR(L2="Ø",L2="",L2="Split",L2="Needs to be Split"))),"Completed",IF(AND(M2="Incomplete",M3="Incomplete"),"Incomplete",IF(AND(M2="Other",M3="Other"),"Review",IF(AND(M2="Untraceable",M3=""),"Untraceable","")))))))))))))))))))))))))</f>
        <v>Completed</v>
      </c>
      <c r="O2" s="116" t="s">
        <v>0</v>
      </c>
      <c r="P2" s="4" t="s">
        <v>3193</v>
      </c>
      <c r="Q2" s="121" t="s">
        <v>25</v>
      </c>
      <c r="R2" s="116" t="s">
        <v>3194</v>
      </c>
    </row>
    <row r="3" spans="1:18" x14ac:dyDescent="0.25">
      <c r="A3" s="116"/>
      <c r="B3" s="116"/>
      <c r="C3" s="116"/>
      <c r="D3" s="87" t="s">
        <v>113</v>
      </c>
      <c r="E3" s="87" t="s">
        <v>24</v>
      </c>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Merge")),A2&amp;"_SA_MW",IF(AND(D3="Reem",OR(E3="Manual",E3="Assisted Manual")),A2&amp;"_RA",IF(AND(D3="Reem",OR(E3="De-Novo Merge",E3="Assisted Merge")),A2&amp;"_SA_RA",""))))))))))))))))))</f>
        <v>2017-11-17_G-001_DR</v>
      </c>
      <c r="G3" s="89">
        <v>43109</v>
      </c>
      <c r="H3" s="89">
        <v>43116</v>
      </c>
      <c r="I3" s="68">
        <v>25</v>
      </c>
      <c r="J3" s="68"/>
      <c r="K3" s="73" t="str">
        <f t="shared" si="0"/>
        <v/>
      </c>
      <c r="L3" s="116"/>
      <c r="M3" s="87" t="str">
        <f>IF(AND(NOT(OR(G3="",G3="Ø")),H3=""),"In Progress",IF(AND(NOT(OR(H3="Ø",H3="")),NOT(OR(G3="Ø",G3=""))),"Completed",IF(AND(NOT(A2=""),NOT(OR(D3="",D3="???")),G3=""),"Waiting",IF(D3="???","Waiting",""))))</f>
        <v>Completed</v>
      </c>
      <c r="N3" s="116"/>
      <c r="O3" s="116"/>
      <c r="P3" s="4"/>
      <c r="Q3" s="121"/>
      <c r="R3" s="116"/>
    </row>
    <row r="4" spans="1:18" x14ac:dyDescent="0.25">
      <c r="A4" s="122" t="s">
        <v>3195</v>
      </c>
      <c r="B4" s="117" t="s">
        <v>3196</v>
      </c>
      <c r="C4" s="116" t="s">
        <v>2737</v>
      </c>
      <c r="D4" s="87" t="s">
        <v>2404</v>
      </c>
      <c r="E4" s="87" t="s">
        <v>24</v>
      </c>
      <c r="F4" s="7" t="str">
        <f>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Merge")),A4&amp;"_SA_MW",IF(AND(D4="Reem",OR(E4="Manual",E4="Assisted Manual")),A4&amp;"_RA",IF(AND(D4="Reem",OR(E4="De-Novo Merge",E4="Assisted Merge")),A4&amp;"_SA_RA",""))))))))))))))))))</f>
        <v>2017-11-17_G-002_MH</v>
      </c>
      <c r="G4" s="89">
        <v>43455</v>
      </c>
      <c r="H4" s="89">
        <v>43104</v>
      </c>
      <c r="I4" s="68">
        <v>18</v>
      </c>
      <c r="J4" s="68"/>
      <c r="K4" s="73" t="str">
        <f t="shared" si="0"/>
        <v/>
      </c>
      <c r="L4" s="118">
        <v>43112</v>
      </c>
      <c r="M4" s="87" t="str">
        <f>IF(AND(NOT(OR(G4="",G4="Ø")),H4=""),"In Progress",IF(AND(NOT(OR(H4="Ø",H4="")),NOT(OR(G4="Ø",G4=""))),"Completed",IF(AND(NOT(A4=""),NOT(OR(D4="",D4="???")),G4=""),"Waiting",IF(D4="???","Waiting",""))))</f>
        <v>Completed</v>
      </c>
      <c r="N4" s="116" t="str">
        <f>IF(AND(NOT(OR(H4="Ø",H4="")),L4="Split"),"In Progress",IF(AND(NOT(OR(H4="Ø",H4="")),L4="Needs to be Split"),"Waiting",IF(AND(M4="Review",M5="Review"),"Review",IF(OR(AND(M4="Review",M5="Incomplete"),AND(M4="Incomplete",M5="Review")),"Review",IF(OR(AND(M4="Untraceable",M5="Review"),AND(M4="Review",M5="Untraceable")),"Review",IF(OR(AND(M4="Review",M5="Completed"),AND(M4="Completed",M5="Review")),"Review",IF(OR(AND(M4="Other",M5="Review"),AND(M4="Review",M5="Other")),"Review",IF(OR(AND(M4="Other",M5="Incomplete"),AND(M4="Incomplete",M5="Other")),"Review",IF(OR(AND(M4="Other",M5="Untraceable"),AND(M4="Untraceable",M5="Other")),"Review",IF(OR(AND(M4="Other",M5="Completed"),AND(M4="Completed",M5="Other")),"Review",IF(AND(M4="Waiting",M5="Waiting"),"Waiting",IF(OR(AND(M4="Review",M5="Waiting"),AND(M4="Waiting",M5="Review")),"Waiting",IF(OR(AND(M4="Other",M5="Waiting"),AND(M4="Waiting",M5="Other")),"Waiting",IF(OR(AND(M4="Incomplete",M5="Waiting"),AND(M4="Waiting",M5="Incomplete")),"Waiting",IF(OR(AND(M4="Completed",M5="Waiting"),AND(M4="Waiting",M5="Completed")),"Waiting",IF(OR(M4="In Progress",M5="In Progress"),"In Progress",IF(OR(AND(M4="Completed",M5="Untraceable"),AND(M4="Untraceable",M5="Completed")),"Review",IF(OR(AND(M4="Completed",M5="Incomplete"),AND(M4="Incomplete",M5="Completed")),"Review",IF(OR(AND(M4="Incomplete",M5="Untraceable"),AND(M4="Untraceable",M5="Incomplete")),"Untraceable",IF(AND(NOT(OR(H4="Ø",H4="")),NOT(OR(H5="Ø",H5="")),L4=""),"In Progress",IF(AND(M4="Untraceable",M5="Untraceable"),"Untraceable",IF(AND(NOT(OR(H4="Ø",H4="")),NOT(OR(H5="Ø",H5="")),NOT(OR(L4="Ø",L4="",L4="Split",L4="Needs to be Split"))),"Completed",IF(AND(M4="Incomplete",M5="Incomplete"),"Incomplete",IF(AND(M4="Other",M5="Other"),"Review",IF(AND(M4="Untraceable",M5=""),"Untraceable","")))))))))))))))))))))))))</f>
        <v>Completed</v>
      </c>
      <c r="O4" s="116" t="s">
        <v>0</v>
      </c>
      <c r="P4" s="4"/>
      <c r="Q4" s="121" t="s">
        <v>25</v>
      </c>
      <c r="R4" s="116" t="s">
        <v>3197</v>
      </c>
    </row>
    <row r="5" spans="1:18" x14ac:dyDescent="0.25">
      <c r="A5" s="116"/>
      <c r="B5" s="116"/>
      <c r="C5" s="116"/>
      <c r="D5" s="87" t="s">
        <v>27</v>
      </c>
      <c r="E5" s="87" t="s">
        <v>1512</v>
      </c>
      <c r="F5" s="7" t="str">
        <f>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Merge")),A4&amp;"_SA_MW",IF(AND(D5="Reem",OR(E5="Manual",E5="Assisted Manual")),A4&amp;"_RA",IF(AND(D5="Reem",OR(E5="De-Novo Merge",E5="Assisted Merge")),A4&amp;"_SA_RA",""))))))))))))))))))</f>
        <v>2017-11-17_G-002_GB</v>
      </c>
      <c r="G5" s="89">
        <v>43111</v>
      </c>
      <c r="H5" s="89">
        <v>43112</v>
      </c>
      <c r="I5" s="68">
        <v>5.5</v>
      </c>
      <c r="J5" s="68"/>
      <c r="K5" s="73" t="str">
        <f t="shared" si="0"/>
        <v/>
      </c>
      <c r="L5" s="116"/>
      <c r="M5" s="87" t="str">
        <f>IF(AND(NOT(OR(G5="",G5="Ø")),H5=""),"In Progress",IF(AND(NOT(OR(H5="Ø",H5="")),NOT(OR(G5="Ø",G5=""))),"Completed",IF(AND(NOT(A4=""),NOT(OR(D5="",D5="???")),G5=""),"Waiting",IF(D5="???","Waiting",""))))</f>
        <v>Completed</v>
      </c>
      <c r="N5" s="116"/>
      <c r="O5" s="116"/>
      <c r="P5" s="4"/>
      <c r="Q5" s="121"/>
      <c r="R5" s="116"/>
    </row>
    <row r="6" spans="1:18" x14ac:dyDescent="0.25">
      <c r="A6" s="122" t="s">
        <v>3198</v>
      </c>
      <c r="B6" s="117" t="s">
        <v>3199</v>
      </c>
      <c r="C6" s="116"/>
      <c r="D6" s="87" t="s">
        <v>2404</v>
      </c>
      <c r="E6" s="87" t="s">
        <v>24</v>
      </c>
      <c r="F6" s="7" t="str">
        <f>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Merge")),A6&amp;"_SA_MW",IF(AND(D6="Reem",OR(E6="Manual",E6="Assisted Manual")),A6&amp;"_RA",IF(AND(D6="Reem",OR(E6="De-Novo Merge",E6="Assisted Merge")),A6&amp;"_SA_RA",""))))))))))))))))))</f>
        <v>2017-11-17_G-003_MH</v>
      </c>
      <c r="G6" s="89">
        <v>43104</v>
      </c>
      <c r="H6" s="89">
        <v>43108</v>
      </c>
      <c r="I6" s="68">
        <v>5</v>
      </c>
      <c r="J6" s="68"/>
      <c r="K6" s="73" t="str">
        <f t="shared" si="0"/>
        <v/>
      </c>
      <c r="L6" s="118">
        <v>42752</v>
      </c>
      <c r="M6" s="87" t="str">
        <f>IF(AND(NOT(OR(G6="",G6="Ø")),H6=""),"In Progress",IF(AND(NOT(OR(H6="Ø",H6="")),NOT(OR(G6="Ø",G6=""))),"Completed",IF(AND(NOT(A6=""),NOT(OR(D6="",D6="???")),G6=""),"Waiting",IF(D6="???","Waiting",""))))</f>
        <v>Completed</v>
      </c>
      <c r="N6" s="116" t="str">
        <f>IF(AND(NOT(OR(H6="Ø",H6="")),L6="Split"),"In Progress",IF(AND(NOT(OR(H6="Ø",H6="")),L6="Needs to be Split"),"Waiting",IF(AND(M6="Review",M7="Review"),"Review",IF(OR(AND(M6="Review",M7="Incomplete"),AND(M6="Incomplete",M7="Review")),"Review",IF(OR(AND(M6="Untraceable",M7="Review"),AND(M6="Review",M7="Untraceable")),"Review",IF(OR(AND(M6="Review",M7="Completed"),AND(M6="Completed",M7="Review")),"Review",IF(OR(AND(M6="Other",M7="Review"),AND(M6="Review",M7="Other")),"Review",IF(OR(AND(M6="Other",M7="Incomplete"),AND(M6="Incomplete",M7="Other")),"Review",IF(OR(AND(M6="Other",M7="Untraceable"),AND(M6="Untraceable",M7="Other")),"Review",IF(OR(AND(M6="Other",M7="Completed"),AND(M6="Completed",M7="Other")),"Review",IF(AND(M6="Waiting",M7="Waiting"),"Waiting",IF(OR(AND(M6="Review",M7="Waiting"),AND(M6="Waiting",M7="Review")),"Waiting",IF(OR(AND(M6="Other",M7="Waiting"),AND(M6="Waiting",M7="Other")),"Waiting",IF(OR(AND(M6="Incomplete",M7="Waiting"),AND(M6="Waiting",M7="Incomplete")),"Waiting",IF(OR(AND(M6="Completed",M7="Waiting"),AND(M6="Waiting",M7="Completed")),"Waiting",IF(OR(M6="In Progress",M7="In Progress"),"In Progress",IF(OR(AND(M6="Completed",M7="Untraceable"),AND(M6="Untraceable",M7="Completed")),"Review",IF(OR(AND(M6="Completed",M7="Incomplete"),AND(M6="Incomplete",M7="Completed")),"Review",IF(OR(AND(M6="Incomplete",M7="Untraceable"),AND(M6="Untraceable",M7="Incomplete")),"Untraceable",IF(AND(NOT(OR(H6="Ø",H6="")),NOT(OR(H7="Ø",H7="")),L6=""),"In Progress",IF(AND(M6="Untraceable",M7="Untraceable"),"Untraceable",IF(AND(NOT(OR(H6="Ø",H6="")),NOT(OR(H7="Ø",H7="")),NOT(OR(L6="Ø",L6="",L6="Split",L6="Needs to be Split"))),"Completed",IF(AND(M6="Incomplete",M7="Incomplete"),"Incomplete",IF(AND(M6="Other",M7="Other"),"Review",IF(AND(M6="Untraceable",M7=""),"Untraceable","")))))))))))))))))))))))))</f>
        <v>Completed</v>
      </c>
      <c r="O6" s="116" t="s">
        <v>0</v>
      </c>
      <c r="P6" s="4"/>
      <c r="Q6" s="121" t="s">
        <v>25</v>
      </c>
      <c r="R6" s="116" t="s">
        <v>3200</v>
      </c>
    </row>
    <row r="7" spans="1:18" x14ac:dyDescent="0.25">
      <c r="A7" s="116"/>
      <c r="B7" s="116"/>
      <c r="C7" s="116"/>
      <c r="D7" s="87" t="s">
        <v>27</v>
      </c>
      <c r="E7" s="87" t="s">
        <v>1512</v>
      </c>
      <c r="F7" s="7" t="str">
        <f>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Merge")),A6&amp;"_SA_MW",IF(AND(D7="Reem",OR(E7="Manual",E7="Assisted Manual")),A6&amp;"_RA",IF(AND(D7="Reem",OR(E7="De-Novo Merge",E7="Assisted Merge")),A6&amp;"_SA_RA",""))))))))))))))))))</f>
        <v>2017-11-17_G-003_GB</v>
      </c>
      <c r="G7" s="89">
        <v>43112</v>
      </c>
      <c r="H7" s="89">
        <v>43117</v>
      </c>
      <c r="I7" s="68">
        <v>5.5</v>
      </c>
      <c r="J7" s="68"/>
      <c r="K7" s="73" t="str">
        <f t="shared" si="0"/>
        <v/>
      </c>
      <c r="L7" s="116"/>
      <c r="M7" s="87" t="str">
        <f>IF(AND(NOT(OR(G7="",G7="Ø")),H7=""),"In Progress",IF(AND(NOT(OR(H7="Ø",H7="")),NOT(OR(G7="Ø",G7=""))),"Completed",IF(AND(NOT(A6=""),NOT(OR(D7="",D7="???")),G7=""),"Waiting",IF(D7="???","Waiting",""))))</f>
        <v>Completed</v>
      </c>
      <c r="N7" s="116"/>
      <c r="O7" s="116"/>
      <c r="P7" s="4"/>
      <c r="Q7" s="121"/>
      <c r="R7" s="116"/>
    </row>
    <row r="8" spans="1:18" x14ac:dyDescent="0.25">
      <c r="A8" s="122" t="s">
        <v>3201</v>
      </c>
      <c r="B8" s="117" t="s">
        <v>3202</v>
      </c>
      <c r="C8" s="116"/>
      <c r="D8" s="87" t="s">
        <v>32</v>
      </c>
      <c r="E8" s="87" t="s">
        <v>24</v>
      </c>
      <c r="F8" s="7" t="str">
        <f>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Merge")),A8&amp;"_SA_MW",IF(AND(D8="Reem",OR(E8="Manual",E8="Assisted Manual")),A8&amp;"_RA",IF(AND(D8="Reem",OR(E8="De-Novo Merge",E8="Assisted Merge")),A8&amp;"_SA_RA",""))))))))))))))))))</f>
        <v>2017-11-17_G-004_AZ</v>
      </c>
      <c r="G8" s="89">
        <v>43455</v>
      </c>
      <c r="H8" s="89">
        <v>43111</v>
      </c>
      <c r="I8" s="68">
        <v>12</v>
      </c>
      <c r="J8" s="68"/>
      <c r="K8" s="73" t="str">
        <f t="shared" si="0"/>
        <v/>
      </c>
      <c r="L8" s="118">
        <v>42764</v>
      </c>
      <c r="M8" s="87" t="str">
        <f>IF(AND(NOT(OR(G8="",G8="Ø")),H8=""),"In Progress",IF(AND(NOT(OR(H8="Ø",H8="")),NOT(OR(G8="Ø",G8=""))),"Completed",IF(AND(NOT(A8=""),NOT(OR(D8="",D8="???")),G8=""),"Waiting",IF(D8="???","Waiting",""))))</f>
        <v>Completed</v>
      </c>
      <c r="N8" s="116" t="str">
        <f>IF(AND(NOT(OR(H8="Ø",H8="")),L8="Split"),"In Progress",IF(AND(NOT(OR(H8="Ø",H8="")),L8="Needs to be Split"),"Waiting",IF(AND(M8="Review",M9="Review"),"Review",IF(OR(AND(M8="Review",M9="Incomplete"),AND(M8="Incomplete",M9="Review")),"Review",IF(OR(AND(M8="Untraceable",M9="Review"),AND(M8="Review",M9="Untraceable")),"Review",IF(OR(AND(M8="Review",M9="Completed"),AND(M8="Completed",M9="Review")),"Review",IF(OR(AND(M8="Other",M9="Review"),AND(M8="Review",M9="Other")),"Review",IF(OR(AND(M8="Other",M9="Incomplete"),AND(M8="Incomplete",M9="Other")),"Review",IF(OR(AND(M8="Other",M9="Untraceable"),AND(M8="Untraceable",M9="Other")),"Review",IF(OR(AND(M8="Other",M9="Completed"),AND(M8="Completed",M9="Other")),"Review",IF(AND(M8="Waiting",M9="Waiting"),"Waiting",IF(OR(AND(M8="Review",M9="Waiting"),AND(M8="Waiting",M9="Review")),"Waiting",IF(OR(AND(M8="Other",M9="Waiting"),AND(M8="Waiting",M9="Other")),"Waiting",IF(OR(AND(M8="Incomplete",M9="Waiting"),AND(M8="Waiting",M9="Incomplete")),"Waiting",IF(OR(AND(M8="Completed",M9="Waiting"),AND(M8="Waiting",M9="Completed")),"Waiting",IF(OR(M8="In Progress",M9="In Progress"),"In Progress",IF(OR(AND(M8="Completed",M9="Untraceable"),AND(M8="Untraceable",M9="Completed")),"Review",IF(OR(AND(M8="Completed",M9="Incomplete"),AND(M8="Incomplete",M9="Completed")),"Review",IF(OR(AND(M8="Incomplete",M9="Untraceable"),AND(M8="Untraceable",M9="Incomplete")),"Untraceable",IF(AND(NOT(OR(H8="Ø",H8="")),NOT(OR(H9="Ø",H9="")),L8=""),"In Progress",IF(AND(M8="Untraceable",M9="Untraceable"),"Untraceable",IF(AND(NOT(OR(H8="Ø",H8="")),NOT(OR(H9="Ø",H9="")),NOT(OR(L8="Ø",L8="",L8="Split",L8="Needs to be Split"))),"Completed",IF(AND(M8="Incomplete",M9="Incomplete"),"Incomplete",IF(AND(M8="Other",M9="Other"),"Review",IF(AND(M8="Untraceable",M9=""),"Untraceable","")))))))))))))))))))))))))</f>
        <v>Completed</v>
      </c>
      <c r="O8" s="116" t="s">
        <v>0</v>
      </c>
      <c r="P8" s="4"/>
      <c r="Q8" s="121" t="s">
        <v>25</v>
      </c>
      <c r="R8" s="116" t="s">
        <v>3203</v>
      </c>
    </row>
    <row r="9" spans="1:18" x14ac:dyDescent="0.25">
      <c r="A9" s="116"/>
      <c r="B9" s="116"/>
      <c r="C9" s="116"/>
      <c r="D9" s="87" t="s">
        <v>23</v>
      </c>
      <c r="E9" s="87" t="s">
        <v>1512</v>
      </c>
      <c r="F9" s="7" t="str">
        <f>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Merge")),A8&amp;"_SA_MW",IF(AND(D9="Reem",OR(E9="Manual",E9="Assisted Manual")),A8&amp;"_RA",IF(AND(D9="Reem",OR(E9="De-Novo Merge",E9="Assisted Merge")),A8&amp;"_SA_RA",""))))))))))))))))))</f>
        <v>2017-11-17_G-004_CA</v>
      </c>
      <c r="G9" s="89">
        <v>43112</v>
      </c>
      <c r="H9" s="89">
        <v>43118</v>
      </c>
      <c r="I9" s="68"/>
      <c r="J9" s="68"/>
      <c r="K9" s="73" t="str">
        <f t="shared" si="0"/>
        <v/>
      </c>
      <c r="L9" s="116"/>
      <c r="M9" s="87" t="str">
        <f>IF(AND(NOT(OR(G9="",G9="Ø")),H9=""),"In Progress",IF(AND(NOT(OR(H9="Ø",H9="")),NOT(OR(G9="Ø",G9=""))),"Completed",IF(AND(NOT(A8=""),NOT(OR(D9="",D9="???")),G9=""),"Waiting",IF(D9="???","Waiting",""))))</f>
        <v>Completed</v>
      </c>
      <c r="N9" s="116"/>
      <c r="O9" s="116"/>
      <c r="P9" s="4"/>
      <c r="Q9" s="121"/>
      <c r="R9" s="116"/>
    </row>
    <row r="10" spans="1:18" x14ac:dyDescent="0.25">
      <c r="A10" s="122" t="s">
        <v>3204</v>
      </c>
      <c r="B10" s="117" t="s">
        <v>3205</v>
      </c>
      <c r="C10" s="116" t="s">
        <v>3206</v>
      </c>
      <c r="D10" s="87" t="s">
        <v>3059</v>
      </c>
      <c r="E10" s="87" t="s">
        <v>24</v>
      </c>
      <c r="F10" s="7" t="s">
        <v>3207</v>
      </c>
      <c r="G10" s="89">
        <v>43455</v>
      </c>
      <c r="H10" s="89">
        <v>43104</v>
      </c>
      <c r="I10" s="68">
        <v>18</v>
      </c>
      <c r="J10" s="68"/>
      <c r="K10" s="73" t="str">
        <f t="shared" si="0"/>
        <v/>
      </c>
      <c r="L10" s="118">
        <v>43110</v>
      </c>
      <c r="M10" s="87" t="str">
        <f>IF(AND(NOT(OR(G10="",G10="Ø")),H10=""),"In Progress",IF(AND(NOT(OR(H10="Ø",H10="")),NOT(OR(G10="Ø",G10=""))),"Completed",IF(AND(NOT(A10=""),NOT(OR(D10="",D10="???")),G10=""),"Waiting",IF(D10="???","Waiting",""))))</f>
        <v>Completed</v>
      </c>
      <c r="N10" s="116" t="s">
        <v>0</v>
      </c>
      <c r="O10" s="116" t="s">
        <v>0</v>
      </c>
      <c r="P10" s="4" t="s">
        <v>3208</v>
      </c>
      <c r="Q10" s="121" t="s">
        <v>25</v>
      </c>
      <c r="R10" s="116" t="s">
        <v>3209</v>
      </c>
    </row>
    <row r="11" spans="1:18" x14ac:dyDescent="0.25">
      <c r="A11" s="116"/>
      <c r="B11" s="116"/>
      <c r="C11" s="116"/>
      <c r="D11" s="87" t="s">
        <v>27</v>
      </c>
      <c r="E11" s="87" t="s">
        <v>1512</v>
      </c>
      <c r="F11" s="7" t="str">
        <f>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Merge")),A10&amp;"_SA_MW",IF(AND(D11="Reem",OR(E11="Manual",E11="Assisted Manual")),A10&amp;"_RA",IF(AND(D11="Reem",OR(E11="De-Novo Merge",E11="Assisted Merge")),A10&amp;"_SA_RA",""))))))))))))))))))</f>
        <v>2017-11-17_G-005_GB</v>
      </c>
      <c r="G11" s="89">
        <v>43109</v>
      </c>
      <c r="H11" s="89">
        <v>43110</v>
      </c>
      <c r="I11" s="68">
        <v>3.5</v>
      </c>
      <c r="J11" s="68"/>
      <c r="K11" s="73" t="str">
        <f t="shared" si="0"/>
        <v/>
      </c>
      <c r="L11" s="116"/>
      <c r="M11" s="87" t="str">
        <f>IF(AND(NOT(OR(G11="",G11="Ø")),H11=""),"In Progress",IF(AND(NOT(OR(H11="Ø",H11="")),NOT(OR(G11="Ø",G11=""))),"Completed",IF(AND(NOT(A10=""),NOT(OR(D11="",D11="???")),G11=""),"Waiting",IF(D11="???","Waiting",""))))</f>
        <v>Completed</v>
      </c>
      <c r="N11" s="116"/>
      <c r="O11" s="116"/>
      <c r="P11" s="4" t="s">
        <v>3210</v>
      </c>
      <c r="Q11" s="121"/>
      <c r="R11" s="116"/>
    </row>
    <row r="12" spans="1:18" x14ac:dyDescent="0.25">
      <c r="A12" s="122" t="s">
        <v>3211</v>
      </c>
      <c r="B12" s="117" t="s">
        <v>3212</v>
      </c>
      <c r="C12" s="116"/>
      <c r="D12" s="87" t="s">
        <v>3059</v>
      </c>
      <c r="E12" s="87" t="s">
        <v>24</v>
      </c>
      <c r="F12" s="7" t="str">
        <f>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Merge")),A12&amp;"_SA_MW",IF(AND(D12="Reem",OR(E12="Manual",E12="Assisted Manual")),A12&amp;"_RA",IF(AND(D12="Reem",OR(E12="De-Novo Merge",E12="Assisted Merge")),A12&amp;"_SA_RA",""))))))))))))))))))</f>
        <v>2017-11-17_G-006_RA</v>
      </c>
      <c r="G12" s="89">
        <v>43104</v>
      </c>
      <c r="H12" s="89">
        <v>43105</v>
      </c>
      <c r="I12" s="68">
        <v>5</v>
      </c>
      <c r="J12" s="68"/>
      <c r="K12" s="73" t="str">
        <f t="shared" si="0"/>
        <v/>
      </c>
      <c r="L12" s="118">
        <v>43143</v>
      </c>
      <c r="M12" s="87" t="str">
        <f>IF(AND(NOT(OR(G12="",G12="Ø")),H12=""),"In Progress",IF(AND(NOT(OR(H12="Ø",H12="")),NOT(OR(G12="Ø",G12=""))),"Completed",IF(AND(NOT(A12=""),NOT(OR(D12="",D12="???")),G12=""),"Waiting",IF(D12="???","Waiting",""))))</f>
        <v>Completed</v>
      </c>
      <c r="N12" s="116" t="str">
        <f>IF(AND(NOT(OR(H12="Ø",H12="")),L12="Split"),"In Progress",IF(AND(NOT(OR(H12="Ø",H12="")),L12="Needs to be Split"),"Waiting",IF(AND(M12="Review",M13="Review"),"Review",IF(OR(AND(M12="Review",M13="Incomplete"),AND(M12="Incomplete",M13="Review")),"Review",IF(OR(AND(M12="Untraceable",M13="Review"),AND(M12="Review",M13="Untraceable")),"Review",IF(OR(AND(M12="Review",M13="Completed"),AND(M12="Completed",M13="Review")),"Review",IF(OR(AND(M12="Other",M13="Review"),AND(M12="Review",M13="Other")),"Review",IF(OR(AND(M12="Other",M13="Incomplete"),AND(M12="Incomplete",M13="Other")),"Review",IF(OR(AND(M12="Other",M13="Untraceable"),AND(M12="Untraceable",M13="Other")),"Review",IF(OR(AND(M12="Other",M13="Completed"),AND(M12="Completed",M13="Other")),"Review",IF(AND(M12="Waiting",M13="Waiting"),"Waiting",IF(OR(AND(M12="Review",M13="Waiting"),AND(M12="Waiting",M13="Review")),"Waiting",IF(OR(AND(M12="Other",M13="Waiting"),AND(M12="Waiting",M13="Other")),"Waiting",IF(OR(AND(M12="Incomplete",M13="Waiting"),AND(M12="Waiting",M13="Incomplete")),"Waiting",IF(OR(AND(M12="Completed",M13="Waiting"),AND(M12="Waiting",M13="Completed")),"Waiting",IF(OR(M12="In Progress",M13="In Progress"),"In Progress",IF(OR(AND(M12="Completed",M13="Untraceable"),AND(M12="Untraceable",M13="Completed")),"Review",IF(OR(AND(M12="Completed",M13="Incomplete"),AND(M12="Incomplete",M13="Completed")),"Review",IF(OR(AND(M12="Incomplete",M13="Untraceable"),AND(M12="Untraceable",M13="Incomplete")),"Untraceable",IF(AND(NOT(OR(H12="Ø",H12="")),NOT(OR(H13="Ø",H13="")),L12=""),"In Progress",IF(AND(M12="Untraceable",M13="Untraceable"),"Untraceable",IF(AND(NOT(OR(H12="Ø",H12="")),NOT(OR(H13="Ø",H13="")),NOT(OR(L12="Ø",L12="",L12="Split",L12="Needs to be Split"))),"Completed",IF(AND(M12="Incomplete",M13="Incomplete"),"Incomplete",IF(AND(M12="Other",M13="Other"),"Review",IF(AND(M12="Untraceable",M13=""),"Untraceable","")))))))))))))))))))))))))</f>
        <v>Completed</v>
      </c>
      <c r="O12" s="116" t="s">
        <v>0</v>
      </c>
      <c r="P12" s="4"/>
      <c r="Q12" s="121" t="s">
        <v>25</v>
      </c>
      <c r="R12" s="116" t="s">
        <v>3213</v>
      </c>
    </row>
    <row r="13" spans="1:18" x14ac:dyDescent="0.25">
      <c r="A13" s="116"/>
      <c r="B13" s="116"/>
      <c r="C13" s="116"/>
      <c r="D13" s="87" t="s">
        <v>2404</v>
      </c>
      <c r="E13" s="87" t="s">
        <v>1512</v>
      </c>
      <c r="F13" s="7" t="str">
        <f>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Merge")),A12&amp;"_SA_MW",IF(AND(D13="Reem",OR(E13="Manual",E13="Assisted Manual")),A12&amp;"_RA",IF(AND(D13="Reem",OR(E13="De-Novo Merge",E13="Assisted Merge")),A12&amp;"_SA_RA",""))))))))))))))))))</f>
        <v>2017-11-17_G-006_MH</v>
      </c>
      <c r="G13" s="89">
        <v>43116</v>
      </c>
      <c r="H13" s="89">
        <v>43116</v>
      </c>
      <c r="I13" s="68">
        <v>3</v>
      </c>
      <c r="J13" s="68"/>
      <c r="K13" s="73" t="str">
        <f t="shared" si="0"/>
        <v/>
      </c>
      <c r="L13" s="116"/>
      <c r="M13" s="87" t="str">
        <f>IF(AND(NOT(OR(G13="",G13="Ø")),H13=""),"In Progress",IF(AND(NOT(OR(H13="Ø",H13="")),NOT(OR(G13="Ø",G13=""))),"Completed",IF(AND(NOT(A12=""),NOT(OR(D13="",D13="???")),G13=""),"Waiting",IF(D13="???","Waiting",""))))</f>
        <v>Completed</v>
      </c>
      <c r="N13" s="116"/>
      <c r="O13" s="116"/>
      <c r="P13" s="4"/>
      <c r="Q13" s="121"/>
      <c r="R13" s="116"/>
    </row>
    <row r="14" spans="1:18" x14ac:dyDescent="0.25">
      <c r="A14" s="122" t="s">
        <v>3214</v>
      </c>
      <c r="B14" s="117" t="s">
        <v>3215</v>
      </c>
      <c r="C14" s="116" t="s">
        <v>2350</v>
      </c>
      <c r="D14" s="87" t="s">
        <v>27</v>
      </c>
      <c r="E14" s="87" t="s">
        <v>24</v>
      </c>
      <c r="F14" s="7" t="str">
        <f>IF(AND(D14="Amina",OR(E14="Manual",E14="Assisted Manual")),A14&amp;"_AZ",IF(AND(D14="Amina",OR(E14="De-Novo Merge",E14="Assisted Merge")),A14&amp;"_SA_AZ",IF(AND(D14="Mashtura",OR(E14="Manual",E14="Assisted Manual")),A14&amp;"_MH",IF(AND(D14="Mashtura",OR(E14="De-Novo Merge",E14="Assisted Merge")),A14&amp;"_SA_MH",IF(AND(D14="Perry",OR(E14="Manual",E14="Assisted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Merge")),A14&amp;"_SA_MW",IF(AND(D14="Reem",OR(E14="Manual",E14="Assisted Manual")),A14&amp;"_RA",IF(AND(D14="Reem",OR(E14="De-Novo Merge",E14="Assisted Merge")),A14&amp;"_SA_RA",""))))))))))))))))))</f>
        <v>2017-11-17_G-007_GB</v>
      </c>
      <c r="G14" s="89">
        <v>43456</v>
      </c>
      <c r="H14" s="89">
        <v>43106</v>
      </c>
      <c r="I14" s="68">
        <v>13</v>
      </c>
      <c r="J14" s="68">
        <v>347</v>
      </c>
      <c r="K14" s="73">
        <f>J14/I14</f>
        <v>26.692307692307693</v>
      </c>
      <c r="L14" s="118">
        <v>43118</v>
      </c>
      <c r="M14" s="87" t="str">
        <f>IF(AND(NOT(OR(G14="",G14="Ø")),H14=""),"In Progress",IF(AND(NOT(OR(H14="Ø",H14="")),NOT(OR(G14="Ø",G14=""))),"Completed",IF(AND(NOT(A14=""),NOT(OR(D14="",D14="???")),G14=""),"Waiting",IF(D14="???","Waiting",""))))</f>
        <v>Completed</v>
      </c>
      <c r="N14" s="116" t="str">
        <f>IF(AND(NOT(OR(H14="Ø",H14="")),L14="Split"),"In Progress",IF(AND(NOT(OR(H14="Ø",H14="")),L14="Needs to be Split"),"Waiting",IF(AND(M14="Review",M15="Review"),"Review",IF(OR(AND(M14="Review",M15="Incomplete"),AND(M14="Incomplete",M15="Review")),"Review",IF(OR(AND(M14="Untraceable",M15="Review"),AND(M14="Review",M15="Untraceable")),"Review",IF(OR(AND(M14="Review",M15="Completed"),AND(M14="Completed",M15="Review")),"Review",IF(OR(AND(M14="Other",M15="Review"),AND(M14="Review",M15="Other")),"Review",IF(OR(AND(M14="Other",M15="Incomplete"),AND(M14="Incomplete",M15="Other")),"Review",IF(OR(AND(M14="Other",M15="Untraceable"),AND(M14="Untraceable",M15="Other")),"Review",IF(OR(AND(M14="Other",M15="Completed"),AND(M14="Completed",M15="Other")),"Review",IF(AND(M14="Waiting",M15="Waiting"),"Waiting",IF(OR(AND(M14="Review",M15="Waiting"),AND(M14="Waiting",M15="Review")),"Waiting",IF(OR(AND(M14="Other",M15="Waiting"),AND(M14="Waiting",M15="Other")),"Waiting",IF(OR(AND(M14="Incomplete",M15="Waiting"),AND(M14="Waiting",M15="Incomplete")),"Waiting",IF(OR(AND(M14="Completed",M15="Waiting"),AND(M14="Waiting",M15="Completed")),"Waiting",IF(OR(M14="In Progress",M15="In Progress"),"In Progress",IF(OR(AND(M14="Completed",M15="Untraceable"),AND(M14="Untraceable",M15="Completed")),"Review",IF(OR(AND(M14="Completed",M15="Incomplete"),AND(M14="Incomplete",M15="Completed")),"Review",IF(OR(AND(M14="Incomplete",M15="Untraceable"),AND(M14="Untraceable",M15="Incomplete")),"Untraceable",IF(AND(NOT(OR(H14="Ø",H14="")),NOT(OR(H15="Ø",H15="")),L14=""),"In Progress",IF(AND(M14="Untraceable",M15="Untraceable"),"Untraceable",IF(AND(NOT(OR(H14="Ø",H14="")),NOT(OR(H15="Ø",H15="")),NOT(OR(L14="Ø",L14="",L14="Split",L14="Needs to be Split"))),"Completed",IF(AND(M14="Incomplete",M15="Incomplete"),"Incomplete",IF(AND(M14="Other",M15="Other"),"Review",IF(AND(M14="Untraceable",M15=""),"Untraceable","")))))))))))))))))))))))))</f>
        <v>Completed</v>
      </c>
      <c r="O14" s="116" t="s">
        <v>0</v>
      </c>
      <c r="P14" s="4"/>
      <c r="Q14" s="121" t="s">
        <v>25</v>
      </c>
      <c r="R14" s="116" t="s">
        <v>3216</v>
      </c>
    </row>
    <row r="15" spans="1:18" x14ac:dyDescent="0.25">
      <c r="A15" s="116"/>
      <c r="B15" s="116"/>
      <c r="C15" s="116"/>
      <c r="D15" s="87" t="s">
        <v>161</v>
      </c>
      <c r="E15" s="87" t="s">
        <v>1512</v>
      </c>
      <c r="F15" s="7" t="str">
        <f>IF(AND(D15="Amina",OR(E15="Manual",E15="Assisted Manual")),A14&amp;"_AZ",IF(AND(D15="Amina",OR(E15="De-Novo Merge",E15="Assisted Merge")),A14&amp;"_SA_AZ",IF(AND(D15="Mashtura",OR(E15="Manual",E15="Assisted Manual")),A14&amp;"_MH",IF(AND(D15="Mashtura",OR(E15="De-Novo Merge",E15="Assisted Merge")),A14&amp;"_SA_MH",IF(AND(D15="Perry",OR(E15="Manual",E15="Assisted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Merge")),A14&amp;"_SA_MW",IF(AND(D15="Reem",OR(E15="Manual",E15="Assisted Manual")),A14&amp;"_RA",IF(AND(D15="Reem",OR(E15="De-Novo Merge",E15="Assisted Merge")),A14&amp;"_SA_RA",""))))))))))))))))))</f>
        <v>2017-11-17_G-007_BD</v>
      </c>
      <c r="G15" s="89">
        <v>43116</v>
      </c>
      <c r="H15" s="89">
        <v>43117</v>
      </c>
      <c r="I15" s="73">
        <v>9</v>
      </c>
      <c r="J15" s="68">
        <v>333</v>
      </c>
      <c r="K15" s="73">
        <f>J15/I15</f>
        <v>37</v>
      </c>
      <c r="L15" s="116"/>
      <c r="M15" s="87" t="str">
        <f>IF(AND(NOT(OR(G15="",G15="Ø")),H15=""),"In Progress",IF(AND(NOT(OR(H15="Ø",H15="")),NOT(OR(G15="Ø",G15=""))),"Completed",IF(AND(NOT(A14=""),NOT(OR(D15="",D15="???")),G15=""),"Waiting",IF(D15="???","Waiting",""))))</f>
        <v>Completed</v>
      </c>
      <c r="N15" s="116"/>
      <c r="O15" s="116"/>
      <c r="P15" s="4"/>
      <c r="Q15" s="121"/>
      <c r="R15" s="116"/>
    </row>
    <row r="16" spans="1:18" x14ac:dyDescent="0.25">
      <c r="A16" s="122" t="s">
        <v>3217</v>
      </c>
      <c r="B16" s="117" t="s">
        <v>3218</v>
      </c>
      <c r="C16" s="116"/>
      <c r="D16" s="87" t="s">
        <v>3059</v>
      </c>
      <c r="E16" s="87" t="s">
        <v>24</v>
      </c>
      <c r="F16" s="7" t="str">
        <f>IF(AND(D16="Amina",OR(E16="Manual",E16="Assisted Manual")),A16&amp;"_AZ",IF(AND(D16="Amina",OR(E16="De-Novo Merge",E16="Assisted Merge")),A16&amp;"_SA_AZ",IF(AND(D16="Mashtura",OR(E16="Manual",E16="Assisted Manual")),A16&amp;"_MH",IF(AND(D16="Mashtura",OR(E16="De-Novo Merge",E16="Assisted Merge")),A16&amp;"_SA_MH",IF(AND(D16="Perry",OR(E16="Manual",E16="Assisted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Merge")),A16&amp;"_SA_MW",IF(AND(D16="Reem",OR(E16="Manual",E16="Assisted Manual")),A16&amp;"_RA",IF(AND(D16="Reem",OR(E16="De-Novo Merge",E16="Assisted Merge")),A16&amp;"_SA_RA",""))))))))))))))))))</f>
        <v>2017-11-17_G-008_RA</v>
      </c>
      <c r="G16" s="89">
        <v>43105</v>
      </c>
      <c r="H16" s="89">
        <v>43124</v>
      </c>
      <c r="I16" s="68">
        <v>25</v>
      </c>
      <c r="J16" s="68"/>
      <c r="K16" s="73" t="str">
        <f>IF(AND(NOT(I16=""),NOT(J16=""),NOT(H16="")),I16/J16,"")</f>
        <v/>
      </c>
      <c r="L16" s="118">
        <v>42759</v>
      </c>
      <c r="M16" s="87" t="s">
        <v>0</v>
      </c>
      <c r="N16" s="116" t="str">
        <f>IF(AND(NOT(OR(H16="Ø",H16="")),L16="Split"),"In Progress",IF(AND(NOT(OR(H16="Ø",H16="")),L16="Needs to be Split"),"Waiting",IF(AND(M16="Review",M17="Review"),"Review",IF(OR(AND(M16="Review",M17="Incomplete"),AND(M16="Incomplete",M17="Review")),"Review",IF(OR(AND(M16="Untraceable",M17="Review"),AND(M16="Review",M17="Untraceable")),"Review",IF(OR(AND(M16="Review",M17="Completed"),AND(M16="Completed",M17="Review")),"Review",IF(OR(AND(M16="Other",M17="Review"),AND(M16="Review",M17="Other")),"Review",IF(OR(AND(M16="Other",M17="Incomplete"),AND(M16="Incomplete",M17="Other")),"Review",IF(OR(AND(M16="Other",M17="Untraceable"),AND(M16="Untraceable",M17="Other")),"Review",IF(OR(AND(M16="Other",M17="Completed"),AND(M16="Completed",M17="Other")),"Review",IF(AND(M16="Waiting",M17="Waiting"),"Waiting",IF(OR(AND(M16="Review",M17="Waiting"),AND(M16="Waiting",M17="Review")),"Waiting",IF(OR(AND(M16="Other",M17="Waiting"),AND(M16="Waiting",M17="Other")),"Waiting",IF(OR(AND(M16="Incomplete",M17="Waiting"),AND(M16="Waiting",M17="Incomplete")),"Waiting",IF(OR(AND(M16="Completed",M17="Waiting"),AND(M16="Waiting",M17="Completed")),"Waiting",IF(OR(M16="In Progress",M17="In Progress"),"In Progress",IF(OR(AND(M16="Completed",M17="Untraceable"),AND(M16="Untraceable",M17="Completed")),"Review",IF(OR(AND(M16="Completed",M17="Incomplete"),AND(M16="Incomplete",M17="Completed")),"Review",IF(OR(AND(M16="Incomplete",M17="Untraceable"),AND(M16="Untraceable",M17="Incomplete")),"Untraceable",IF(AND(NOT(OR(H16="Ø",H16="")),NOT(OR(H17="Ø",H17="")),L16=""),"In Progress",IF(AND(M16="Untraceable",M17="Untraceable"),"Untraceable",IF(AND(NOT(OR(H16="Ø",H16="")),NOT(OR(H17="Ø",H17="")),NOT(OR(L16="Ø",L16="",L16="Split",L16="Needs to be Split"))),"Completed",IF(AND(M16="Incomplete",M17="Incomplete"),"Incomplete",IF(AND(M16="Other",M17="Other"),"Review",IF(AND(M16="Untraceable",M17=""),"Untraceable","")))))))))))))))))))))))))</f>
        <v>Completed</v>
      </c>
      <c r="O16" s="116" t="s">
        <v>0</v>
      </c>
      <c r="P16" s="4"/>
      <c r="Q16" s="121" t="s">
        <v>25</v>
      </c>
      <c r="R16" s="116" t="s">
        <v>3219</v>
      </c>
    </row>
    <row r="17" spans="1:18" x14ac:dyDescent="0.25">
      <c r="A17" s="116"/>
      <c r="B17" s="116"/>
      <c r="C17" s="116"/>
      <c r="D17" s="87" t="s">
        <v>32</v>
      </c>
      <c r="E17" s="87" t="s">
        <v>24</v>
      </c>
      <c r="F17" s="7" t="str">
        <f>IF(AND(D17="Amina",OR(E17="Manual",E17="Assisted Manual")),A16&amp;"_AZ",IF(AND(D17="Amina",OR(E17="De-Novo Merge",E17="Assisted Merge")),A16&amp;"_SA_AZ",IF(AND(D17="Mashtura",OR(E17="Manual",E17="Assisted Manual")),A16&amp;"_MH",IF(AND(D17="Mashtura",OR(E17="De-Novo Merge",E17="Assisted Merge")),A16&amp;"_SA_MH",IF(AND(D17="Perry",OR(E17="Manual",E17="Assisted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Merge")),A16&amp;"_SA_MW",IF(AND(D17="Reem",OR(E17="Manual",E17="Assisted Manual")),A16&amp;"_RA",IF(AND(D17="Reem",OR(E17="De-Novo Merge",E17="Assisted Merge")),A16&amp;"_SA_RA",""))))))))))))))))))</f>
        <v>2017-11-17_G-008_AZ</v>
      </c>
      <c r="G17" s="89">
        <v>43111</v>
      </c>
      <c r="H17" s="89">
        <v>43124</v>
      </c>
      <c r="I17" s="68"/>
      <c r="J17" s="68"/>
      <c r="K17" s="73" t="str">
        <f>IF(AND(NOT(I17=""),NOT(J17=""),NOT(H17="")),I17/J17,"")</f>
        <v/>
      </c>
      <c r="L17" s="116"/>
      <c r="M17" s="87" t="str">
        <f>IF(AND(NOT(OR(G17="",G17="Ø")),H17=""),"In Progress",IF(AND(NOT(OR(H17="Ø",H17="")),NOT(OR(G17="Ø",G17=""))),"Completed",IF(AND(NOT(A16=""),NOT(OR(D17="",D17="???")),G17=""),"Waiting",IF(D17="???","Waiting",""))))</f>
        <v>Completed</v>
      </c>
      <c r="N17" s="116"/>
      <c r="O17" s="116"/>
      <c r="P17" s="4"/>
      <c r="Q17" s="121"/>
      <c r="R17" s="116"/>
    </row>
    <row r="18" spans="1:18" x14ac:dyDescent="0.25">
      <c r="A18" s="122" t="s">
        <v>3220</v>
      </c>
      <c r="B18" s="117" t="s">
        <v>3221</v>
      </c>
      <c r="C18" s="116" t="s">
        <v>1112</v>
      </c>
      <c r="D18" s="87" t="s">
        <v>23</v>
      </c>
      <c r="E18" s="87" t="s">
        <v>24</v>
      </c>
      <c r="F18" s="7" t="str">
        <f>IF(AND(D18="Amina",OR(E18="Manual",E18="Assisted Manual")),A18&amp;"_AZ",IF(AND(D18="Amina",OR(E18="De-Novo Merge",E18="Assisted Merge")),A18&amp;"_SA_AZ",IF(AND(D18="Mashtura",OR(E18="Manual",E18="Assisted Manual")),A18&amp;"_MH",IF(AND(D18="Mashtura",OR(E18="De-Novo Merge",E18="Assisted Merge")),A18&amp;"_SA_MH",IF(AND(D18="Perry",OR(E18="Manual",E18="Assisted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Merge")),A18&amp;"_SA_MW",IF(AND(D18="Reem",OR(E18="Manual",E18="Assisted Manual")),A18&amp;"_RA",IF(AND(D18="Reem",OR(E18="De-Novo Merge",E18="Assisted Merge")),A18&amp;"_SA_RA",""))))))))))))))))))</f>
        <v>2017-11-17_G-009_CA</v>
      </c>
      <c r="G18" s="89">
        <v>43102</v>
      </c>
      <c r="H18" s="89">
        <v>43102</v>
      </c>
      <c r="I18" s="68">
        <v>0.25</v>
      </c>
      <c r="J18" s="68"/>
      <c r="K18" s="73" t="str">
        <f>IF(AND(NOT(I18=""),NOT(J18=""),NOT(H18="")),I18/J18,"")</f>
        <v/>
      </c>
      <c r="L18" s="118">
        <v>43109</v>
      </c>
      <c r="M18" s="87" t="str">
        <f>IF(AND(NOT(OR(G18="",G18="Ø")),H18=""),"In Progress",IF(AND(NOT(OR(H18="Ø",H18="")),NOT(OR(G18="Ø",G18=""))),"Completed",IF(AND(NOT(A18=""),NOT(OR(D18="",D18="???")),G18=""),"Waiting",IF(D18="???","Waiting",""))))</f>
        <v>Completed</v>
      </c>
      <c r="N18" s="116" t="str">
        <f>IF(AND(NOT(OR(H18="Ø",H18="")),L18="Split"),"In Progress",IF(AND(NOT(OR(H18="Ø",H18="")),L18="Needs to be Split"),"Waiting",IF(AND(M18="Review",M19="Review"),"Review",IF(OR(AND(M18="Review",M19="Incomplete"),AND(M18="Incomplete",M19="Review")),"Review",IF(OR(AND(M18="Untraceable",M19="Review"),AND(M18="Review",M19="Untraceable")),"Review",IF(OR(AND(M18="Review",M19="Completed"),AND(M18="Completed",M19="Review")),"Review",IF(OR(AND(M18="Other",M19="Review"),AND(M18="Review",M19="Other")),"Review",IF(OR(AND(M18="Other",M19="Incomplete"),AND(M18="Incomplete",M19="Other")),"Review",IF(OR(AND(M18="Other",M19="Untraceable"),AND(M18="Untraceable",M19="Other")),"Review",IF(OR(AND(M18="Other",M19="Completed"),AND(M18="Completed",M19="Other")),"Review",IF(AND(M18="Waiting",M19="Waiting"),"Waiting",IF(OR(AND(M18="Review",M19="Waiting"),AND(M18="Waiting",M19="Review")),"Waiting",IF(OR(AND(M18="Other",M19="Waiting"),AND(M18="Waiting",M19="Other")),"Waiting",IF(OR(AND(M18="Incomplete",M19="Waiting"),AND(M18="Waiting",M19="Incomplete")),"Waiting",IF(OR(AND(M18="Completed",M19="Waiting"),AND(M18="Waiting",M19="Completed")),"Waiting",IF(OR(M18="In Progress",M19="In Progress"),"In Progress",IF(OR(AND(M18="Completed",M19="Untraceable"),AND(M18="Untraceable",M19="Completed")),"Review",IF(OR(AND(M18="Completed",M19="Incomplete"),AND(M18="Incomplete",M19="Completed")),"Review",IF(OR(AND(M18="Incomplete",M19="Untraceable"),AND(M18="Untraceable",M19="Incomplete")),"Untraceable",IF(AND(NOT(OR(H18="Ø",H18="")),NOT(OR(H19="Ø",H19="")),L18=""),"In Progress",IF(AND(M18="Untraceable",M19="Untraceable"),"Untraceable",IF(AND(NOT(OR(H18="Ø",H18="")),NOT(OR(H19="Ø",H19="")),NOT(OR(L18="Ø",L18="",L18="Split",L18="Needs to be Split"))),"Completed",IF(AND(M18="Incomplete",M19="Incomplete"),"Incomplete",IF(AND(M18="Other",M19="Other"),"Review",IF(AND(M18="Untraceable",M19=""),"Untraceable","")))))))))))))))))))))))))</f>
        <v>Completed</v>
      </c>
      <c r="O18" s="116" t="s">
        <v>0</v>
      </c>
      <c r="P18" s="4" t="s">
        <v>3222</v>
      </c>
      <c r="Q18" s="121" t="s">
        <v>25</v>
      </c>
      <c r="R18" s="116" t="s">
        <v>3223</v>
      </c>
    </row>
    <row r="19" spans="1:18" x14ac:dyDescent="0.25">
      <c r="A19" s="116"/>
      <c r="B19" s="116"/>
      <c r="C19" s="116"/>
      <c r="D19" s="87" t="s">
        <v>27</v>
      </c>
      <c r="E19" s="87" t="s">
        <v>1512</v>
      </c>
      <c r="F19" s="7" t="str">
        <f>IF(AND(D19="Amina",OR(E19="Manual",E19="Assisted Manual")),A18&amp;"_AZ",IF(AND(D19="Amina",OR(E19="De-Novo Merge",E19="Assisted Merge")),A18&amp;"_SA_AZ",IF(AND(D19="Mashtura",OR(E19="Manual",E19="Assisted Manual")),A18&amp;"_MH",IF(AND(D19="Mashtura",OR(E19="De-Novo Merge",E19="Assisted Merge")),A18&amp;"_SA_MH",IF(AND(D19="Perry",OR(E19="Manual",E19="Assisted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Merge")),A18&amp;"_SA_MW",IF(AND(D19="Reem",OR(E19="Manual",E19="Assisted Manual")),A18&amp;"_RA",IF(AND(D19="Reem",OR(E19="De-Novo Merge",E19="Assisted Merge")),A18&amp;"_SA_RA",""))))))))))))))))))</f>
        <v>2017-11-17_G-009_GB</v>
      </c>
      <c r="G19" s="89">
        <v>43109</v>
      </c>
      <c r="H19" s="89">
        <v>43109</v>
      </c>
      <c r="I19" s="68">
        <v>0.1</v>
      </c>
      <c r="J19" s="68"/>
      <c r="K19" s="73" t="str">
        <f>IF(AND(NOT(I19=""),NOT(J19=""),NOT(H19="")),I19/J19,"")</f>
        <v/>
      </c>
      <c r="L19" s="116"/>
      <c r="M19" s="87" t="str">
        <f>IF(AND(NOT(OR(G19="",G19="Ø")),H19=""),"In Progress",IF(AND(NOT(OR(H19="Ø",H19="")),NOT(OR(G19="Ø",G19=""))),"Completed",IF(AND(NOT(A18=""),NOT(OR(D19="",D19="???")),G19=""),"Waiting",IF(D19="???","Waiting",""))))</f>
        <v>Completed</v>
      </c>
      <c r="N19" s="116"/>
      <c r="O19" s="116"/>
      <c r="P19" s="4"/>
      <c r="Q19" s="121"/>
      <c r="R19" s="116"/>
    </row>
    <row r="20" spans="1:18" x14ac:dyDescent="0.25">
      <c r="A20" s="122" t="s">
        <v>3224</v>
      </c>
      <c r="B20" s="117" t="s">
        <v>3225</v>
      </c>
      <c r="C20" s="116" t="s">
        <v>1052</v>
      </c>
      <c r="D20" s="87" t="s">
        <v>23</v>
      </c>
      <c r="E20" s="87" t="s">
        <v>24</v>
      </c>
      <c r="F20" s="7" t="str">
        <f>IF(AND(D20="Amina",OR(E20="Manual",E20="Assisted Manual")),A20&amp;"_AZ",IF(AND(D20="Amina",OR(E20="De-Novo Merge",E20="Assisted Merge")),A20&amp;"_SA_AZ",IF(AND(D20="Mashtura",OR(E20="Manual",E20="Assisted Manual")),A20&amp;"_MH",IF(AND(D20="Mashtura",OR(E20="De-Novo Merge",E20="Assisted Merge")),A20&amp;"_SA_MH",IF(AND(D20="Perry",OR(E20="Manual",E20="Assisted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Merge")),A20&amp;"_SA_MW",IF(AND(D20="Reem",OR(E20="Manual",E20="Assisted Manual")),A20&amp;"_RA",IF(AND(D20="Reem",OR(E20="De-Novo Merge",E20="Assisted Merge")),A20&amp;"_SA_RA",""))))))))))))))))))</f>
        <v>2017-11-17_G-010_CA</v>
      </c>
      <c r="G20" s="89">
        <v>43102</v>
      </c>
      <c r="H20" s="89">
        <v>43103</v>
      </c>
      <c r="I20" s="68">
        <v>5</v>
      </c>
      <c r="J20" s="68">
        <v>52</v>
      </c>
      <c r="K20" s="73">
        <f>J20/I20</f>
        <v>10.4</v>
      </c>
      <c r="L20" s="118">
        <v>43123</v>
      </c>
      <c r="M20" s="87" t="str">
        <f>IF(AND(NOT(OR(G20="",G20="Ø")),H20=""),"In Progress",IF(AND(NOT(OR(H20="Ø",H20="")),NOT(OR(G20="Ø",G20=""))),"Completed",IF(AND(NOT(A20=""),NOT(OR(D20="",D20="???")),G20=""),"Waiting",IF(D20="???","Waiting",""))))</f>
        <v>Completed</v>
      </c>
      <c r="N20" s="116" t="str">
        <f>IF(AND(NOT(OR(H20="Ø",H20="")),L20="Split"),"In Progress",IF(AND(NOT(OR(H20="Ø",H20="")),L20="Needs to be Split"),"Waiting",IF(AND(M20="Review",M21="Review"),"Review",IF(OR(AND(M20="Review",M21="Incomplete"),AND(M20="Incomplete",M21="Review")),"Review",IF(OR(AND(M20="Untraceable",M21="Review"),AND(M20="Review",M21="Untraceable")),"Review",IF(OR(AND(M20="Review",M21="Completed"),AND(M20="Completed",M21="Review")),"Review",IF(OR(AND(M20="Other",M21="Review"),AND(M20="Review",M21="Other")),"Review",IF(OR(AND(M20="Other",M21="Incomplete"),AND(M20="Incomplete",M21="Other")),"Review",IF(OR(AND(M20="Other",M21="Untraceable"),AND(M20="Untraceable",M21="Other")),"Review",IF(OR(AND(M20="Other",M21="Completed"),AND(M20="Completed",M21="Other")),"Review",IF(AND(M20="Waiting",M21="Waiting"),"Waiting",IF(OR(AND(M20="Review",M21="Waiting"),AND(M20="Waiting",M21="Review")),"Waiting",IF(OR(AND(M20="Other",M21="Waiting"),AND(M20="Waiting",M21="Other")),"Waiting",IF(OR(AND(M20="Incomplete",M21="Waiting"),AND(M20="Waiting",M21="Incomplete")),"Waiting",IF(OR(AND(M20="Completed",M21="Waiting"),AND(M20="Waiting",M21="Completed")),"Waiting",IF(OR(M20="In Progress",M21="In Progress"),"In Progress",IF(OR(AND(M20="Completed",M21="Untraceable"),AND(M20="Untraceable",M21="Completed")),"Review",IF(OR(AND(M20="Completed",M21="Incomplete"),AND(M20="Incomplete",M21="Completed")),"Review",IF(OR(AND(M20="Incomplete",M21="Untraceable"),AND(M20="Untraceable",M21="Incomplete")),"Untraceable",IF(AND(NOT(OR(H20="Ø",H20="")),NOT(OR(H21="Ø",H21="")),L20=""),"In Progress",IF(AND(M20="Untraceable",M21="Untraceable"),"Untraceable",IF(AND(NOT(OR(H20="Ø",H20="")),NOT(OR(H21="Ø",H21="")),NOT(OR(L20="Ø",L20="",L20="Split",L20="Needs to be Split"))),"Completed",IF(AND(M20="Incomplete",M21="Incomplete"),"Incomplete",IF(AND(M20="Other",M21="Other"),"Review",IF(AND(M20="Untraceable",M21=""),"Untraceable","")))))))))))))))))))))))))</f>
        <v>Completed</v>
      </c>
      <c r="O20" s="116" t="s">
        <v>0</v>
      </c>
      <c r="P20" s="4"/>
      <c r="Q20" s="121" t="s">
        <v>25</v>
      </c>
      <c r="R20" s="116" t="s">
        <v>3226</v>
      </c>
    </row>
    <row r="21" spans="1:18" x14ac:dyDescent="0.25">
      <c r="A21" s="116"/>
      <c r="B21" s="116"/>
      <c r="C21" s="116"/>
      <c r="D21" s="87" t="s">
        <v>161</v>
      </c>
      <c r="E21" s="87" t="s">
        <v>1512</v>
      </c>
      <c r="F21" s="7" t="str">
        <f>IF(AND(D21="Amina",OR(E21="Manual",E21="Assisted Manual")),A20&amp;"_AZ",IF(AND(D21="Amina",OR(E21="De-Novo Merge",E21="Assisted Merge")),A20&amp;"_SA_AZ",IF(AND(D21="Mashtura",OR(E21="Manual",E21="Assisted Manual")),A20&amp;"_MH",IF(AND(D21="Mashtura",OR(E21="De-Novo Merge",E21="Assisted Merge")),A20&amp;"_SA_MH",IF(AND(D21="Perry",OR(E21="Manual",E21="Assisted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Merge")),A20&amp;"_SA_MW",IF(AND(D21="Reem",OR(E21="Manual",E21="Assisted Manual")),A20&amp;"_RA",IF(AND(D21="Reem",OR(E21="De-Novo Merge",E21="Assisted Merge")),A20&amp;"_SA_RA",""))))))))))))))))))</f>
        <v>2017-11-17_G-010_BD</v>
      </c>
      <c r="G21" s="89">
        <v>43117</v>
      </c>
      <c r="H21" s="89">
        <v>43118</v>
      </c>
      <c r="I21" s="68">
        <v>3</v>
      </c>
      <c r="J21" s="68">
        <v>50</v>
      </c>
      <c r="K21" s="73">
        <f>J21/I21</f>
        <v>16.666666666666668</v>
      </c>
      <c r="L21" s="116"/>
      <c r="M21" s="87" t="str">
        <f>IF(AND(NOT(OR(G21="",G21="Ø")),H21=""),"In Progress",IF(AND(NOT(OR(H21="Ø",H21="")),NOT(OR(G21="Ø",G21=""))),"Completed",IF(AND(NOT(A20=""),NOT(OR(D21="",D21="???")),G21=""),"Waiting",IF(D21="???","Waiting",""))))</f>
        <v>Completed</v>
      </c>
      <c r="N21" s="116"/>
      <c r="O21" s="116"/>
      <c r="P21" s="4" t="s">
        <v>3227</v>
      </c>
      <c r="Q21" s="121"/>
      <c r="R21" s="116"/>
    </row>
    <row r="22" spans="1:18" x14ac:dyDescent="0.25">
      <c r="A22" s="122" t="s">
        <v>3228</v>
      </c>
      <c r="B22" s="117" t="s">
        <v>3229</v>
      </c>
      <c r="C22" s="116" t="s">
        <v>1052</v>
      </c>
      <c r="D22" s="87" t="s">
        <v>23</v>
      </c>
      <c r="E22" s="87" t="s">
        <v>24</v>
      </c>
      <c r="F22" s="7" t="str">
        <f>IF(AND(D22="Amina",OR(E22="Manual",E22="Assisted Manual")),A22&amp;"_AZ",IF(AND(D22="Amina",OR(E22="De-Novo Merge",E22="Assisted Merge")),A22&amp;"_SA_AZ",IF(AND(D22="Mashtura",OR(E22="Manual",E22="Assisted Manual")),A22&amp;"_MH",IF(AND(D22="Mashtura",OR(E22="De-Novo Merge",E22="Assisted Merge")),A22&amp;"_SA_MH",IF(AND(D22="Perry",OR(E22="Manual",E22="Assisted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Merge")),A22&amp;"_SA_MW",IF(AND(D22="Reem",OR(E22="Manual",E22="Assisted Manual")),A22&amp;"_RA",IF(AND(D22="Reem",OR(E22="De-Novo Merge",E22="Assisted Merge")),A22&amp;"_SA_RA",""))))))))))))))))))</f>
        <v>2017-11-17_G-011_CA</v>
      </c>
      <c r="G22" s="89">
        <v>43103</v>
      </c>
      <c r="H22" s="89">
        <v>43104</v>
      </c>
      <c r="I22" s="68">
        <v>6</v>
      </c>
      <c r="J22" s="68"/>
      <c r="K22" s="73" t="str">
        <f>IF(AND(NOT(I22=""),NOT(J22=""),NOT(H22="")),I22/J22,"")</f>
        <v/>
      </c>
      <c r="L22" s="118">
        <v>43123</v>
      </c>
      <c r="M22" s="87" t="str">
        <f>IF(AND(NOT(OR(G22="",G22="Ø")),H22=""),"In Progress",IF(AND(NOT(OR(H22="Ø",H22="")),NOT(OR(G22="Ø",G22=""))),"Completed",IF(AND(NOT(A22=""),NOT(OR(D22="",D22="???")),G22=""),"Waiting",IF(D22="???","Waiting",""))))</f>
        <v>Completed</v>
      </c>
      <c r="N22" s="116" t="str">
        <f>IF(AND(NOT(OR(H22="Ø",H22="")),L22="Split"),"In Progress",IF(AND(NOT(OR(H22="Ø",H22="")),L22="Needs to be Split"),"Waiting",IF(AND(M22="Review",M23="Review"),"Review",IF(OR(AND(M22="Review",M23="Incomplete"),AND(M22="Incomplete",M23="Review")),"Review",IF(OR(AND(M22="Untraceable",M23="Review"),AND(M22="Review",M23="Untraceable")),"Review",IF(OR(AND(M22="Review",M23="Completed"),AND(M22="Completed",M23="Review")),"Review",IF(OR(AND(M22="Other",M23="Review"),AND(M22="Review",M23="Other")),"Review",IF(OR(AND(M22="Other",M23="Incomplete"),AND(M22="Incomplete",M23="Other")),"Review",IF(OR(AND(M22="Other",M23="Untraceable"),AND(M22="Untraceable",M23="Other")),"Review",IF(OR(AND(M22="Other",M23="Completed"),AND(M22="Completed",M23="Other")),"Review",IF(AND(M22="Waiting",M23="Waiting"),"Waiting",IF(OR(AND(M22="Review",M23="Waiting"),AND(M22="Waiting",M23="Review")),"Waiting",IF(OR(AND(M22="Other",M23="Waiting"),AND(M22="Waiting",M23="Other")),"Waiting",IF(OR(AND(M22="Incomplete",M23="Waiting"),AND(M22="Waiting",M23="Incomplete")),"Waiting",IF(OR(AND(M22="Completed",M23="Waiting"),AND(M22="Waiting",M23="Completed")),"Waiting",IF(OR(M22="In Progress",M23="In Progress"),"In Progress",IF(OR(AND(M22="Completed",M23="Untraceable"),AND(M22="Untraceable",M23="Completed")),"Review",IF(OR(AND(M22="Completed",M23="Incomplete"),AND(M22="Incomplete",M23="Completed")),"Review",IF(OR(AND(M22="Incomplete",M23="Untraceable"),AND(M22="Untraceable",M23="Incomplete")),"Untraceable",IF(AND(NOT(OR(H22="Ø",H22="")),NOT(OR(H23="Ø",H23="")),L22=""),"In Progress",IF(AND(M22="Untraceable",M23="Untraceable"),"Untraceable",IF(AND(NOT(OR(H22="Ø",H22="")),NOT(OR(H23="Ø",H23="")),NOT(OR(L22="Ø",L22="",L22="Split",L22="Needs to be Split"))),"Completed",IF(AND(M22="Incomplete",M23="Incomplete"),"Incomplete",IF(AND(M22="Other",M23="Other"),"Review",IF(AND(M22="Untraceable",M23=""),"Untraceable","")))))))))))))))))))))))))</f>
        <v>Completed</v>
      </c>
      <c r="O22" s="116" t="s">
        <v>0</v>
      </c>
      <c r="P22" s="4"/>
      <c r="Q22" s="121" t="s">
        <v>25</v>
      </c>
      <c r="R22" s="116" t="s">
        <v>3230</v>
      </c>
    </row>
    <row r="23" spans="1:18" x14ac:dyDescent="0.25">
      <c r="A23" s="116"/>
      <c r="B23" s="116"/>
      <c r="C23" s="116"/>
      <c r="D23" s="87" t="s">
        <v>113</v>
      </c>
      <c r="E23" s="87" t="s">
        <v>1512</v>
      </c>
      <c r="F23" s="7" t="str">
        <f>IF(AND(D23="Amina",OR(E23="Manual",E23="Assisted Manual")),A22&amp;"_AZ",IF(AND(D23="Amina",OR(E23="De-Novo Merge",E23="Assisted Merge")),A22&amp;"_SA_AZ",IF(AND(D23="Mashtura",OR(E23="Manual",E23="Assisted Manual")),A22&amp;"_MH",IF(AND(D23="Mashtura",OR(E23="De-Novo Merge",E23="Assisted Merge")),A22&amp;"_SA_MH",IF(AND(D23="Perry",OR(E23="Manual",E23="Assisted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Merge")),A22&amp;"_SA_MW",IF(AND(D23="Reem",OR(E23="Manual",E23="Assisted Manual")),A22&amp;"_RA",IF(AND(D23="Reem",OR(E23="De-Novo Merge",E23="Assisted Merge")),A22&amp;"_SA_RA",""))))))))))))))))))</f>
        <v>2017-11-17_G-011_DR</v>
      </c>
      <c r="G23" s="89">
        <v>43117</v>
      </c>
      <c r="H23" s="89">
        <v>43118</v>
      </c>
      <c r="I23" s="68">
        <v>8</v>
      </c>
      <c r="J23" s="68"/>
      <c r="K23" s="73" t="str">
        <f>IF(AND(NOT(I23=""),NOT(J23=""),NOT(H23="")),I23/J23,"")</f>
        <v/>
      </c>
      <c r="L23" s="116"/>
      <c r="M23" s="87" t="str">
        <f>IF(AND(NOT(OR(G23="",G23="Ø")),H23=""),"In Progress",IF(AND(NOT(OR(H23="Ø",H23="")),NOT(OR(G23="Ø",G23=""))),"Completed",IF(AND(NOT(A22=""),NOT(OR(D23="",D23="???")),G23=""),"Waiting",IF(D23="???","Waiting",""))))</f>
        <v>Completed</v>
      </c>
      <c r="N23" s="116"/>
      <c r="O23" s="116"/>
      <c r="P23" s="4"/>
      <c r="Q23" s="121"/>
      <c r="R23" s="116"/>
    </row>
    <row r="24" spans="1:18" x14ac:dyDescent="0.25">
      <c r="A24" s="122" t="s">
        <v>3231</v>
      </c>
      <c r="B24" s="117" t="s">
        <v>3232</v>
      </c>
      <c r="C24" s="116" t="s">
        <v>2065</v>
      </c>
      <c r="D24" s="87" t="s">
        <v>187</v>
      </c>
      <c r="E24" s="87" t="s">
        <v>24</v>
      </c>
      <c r="F24" s="7" t="str">
        <f>IF(AND(D24="Amina",OR(E24="Manual",E24="Assisted Manual")),A24&amp;"_AZ",IF(AND(D24="Amina",OR(E24="De-Novo Merge",E24="Assisted Merge")),A24&amp;"_SA_AZ",IF(AND(D24="Mashtura",OR(E24="Manual",E24="Assisted Manual")),A24&amp;"_MH",IF(AND(D24="Mashtura",OR(E24="De-Novo Merge",E24="Assisted Merge")),A24&amp;"_SA_MH",IF(AND(D24="Perry",OR(E24="Manual",E24="Assisted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Merge")),A24&amp;"_SA_MW",IF(AND(D24="Reem",OR(E24="Manual",E24="Assisted Manual")),A24&amp;"_RA",IF(AND(D24="Reem",OR(E24="De-Novo Merge",E24="Assisted Merge")),A24&amp;"_SA_RA",""))))))))))))))))))</f>
        <v>2017-11-17_G-012_MW</v>
      </c>
      <c r="G24" s="89">
        <v>43104</v>
      </c>
      <c r="H24" s="89">
        <v>43104</v>
      </c>
      <c r="I24" s="68"/>
      <c r="J24" s="68">
        <v>92</v>
      </c>
      <c r="K24" s="73" t="str">
        <f>IF(AND(NOT(I24=""),NOT(J24=""),NOT(H24="")),I24/J24,"")</f>
        <v/>
      </c>
      <c r="L24" s="118">
        <v>43125</v>
      </c>
      <c r="M24" s="87" t="s">
        <v>0</v>
      </c>
      <c r="N24" s="116" t="s">
        <v>0</v>
      </c>
      <c r="O24" s="116" t="s">
        <v>0</v>
      </c>
      <c r="P24" s="4"/>
      <c r="Q24" s="121" t="s">
        <v>25</v>
      </c>
      <c r="R24" s="116" t="s">
        <v>3233</v>
      </c>
    </row>
    <row r="25" spans="1:18" x14ac:dyDescent="0.25">
      <c r="A25" s="116"/>
      <c r="B25" s="116"/>
      <c r="C25" s="116"/>
      <c r="D25" s="87" t="s">
        <v>161</v>
      </c>
      <c r="E25" s="87" t="s">
        <v>1512</v>
      </c>
      <c r="F25" s="7" t="str">
        <f>IF(AND(D25="Amina",OR(E25="Manual",E25="Assisted Manual")),A24&amp;"_AZ",IF(AND(D25="Amina",OR(E25="De-Novo Merge",E25="Assisted Merge")),A24&amp;"_SA_AZ",IF(AND(D25="Mashtura",OR(E25="Manual",E25="Assisted Manual")),A24&amp;"_MH",IF(AND(D25="Mashtura",OR(E25="De-Novo Merge",E25="Assisted Merge")),A24&amp;"_SA_MH",IF(AND(D25="Perry",OR(E25="Manual",E25="Assisted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Merge")),A24&amp;"_SA_MW",IF(AND(D25="Reem",OR(E25="Manual",E25="Assisted Manual")),A24&amp;"_RA",IF(AND(D25="Reem",OR(E25="De-Novo Merge",E25="Assisted Merge")),A24&amp;"_SA_RA",""))))))))))))))))))</f>
        <v>2017-11-17_G-012_BD</v>
      </c>
      <c r="G25" s="89">
        <v>43124</v>
      </c>
      <c r="H25" s="89">
        <v>43125</v>
      </c>
      <c r="I25" s="68">
        <v>3.25</v>
      </c>
      <c r="J25" s="68">
        <v>92</v>
      </c>
      <c r="K25" s="73">
        <f>J25/I25</f>
        <v>28.307692307692307</v>
      </c>
      <c r="L25" s="116"/>
      <c r="M25" s="87" t="str">
        <f>IF(AND(NOT(OR(G25="",G25="Ø")),H25=""),"In Progress",IF(AND(NOT(OR(H25="Ø",H25="")),NOT(OR(G25="Ø",G25=""))),"Completed",IF(AND(NOT(A24=""),NOT(OR(D25="",D25="???")),G25=""),"Waiting",IF(D25="???","Waiting",""))))</f>
        <v>Completed</v>
      </c>
      <c r="N25" s="116"/>
      <c r="O25" s="116"/>
      <c r="P25" s="4"/>
      <c r="Q25" s="121"/>
      <c r="R25" s="116"/>
    </row>
    <row r="26" spans="1:18" x14ac:dyDescent="0.25">
      <c r="A26" s="122" t="s">
        <v>3234</v>
      </c>
      <c r="B26" s="117" t="s">
        <v>3235</v>
      </c>
      <c r="C26" s="116"/>
      <c r="D26" s="87" t="s">
        <v>23</v>
      </c>
      <c r="E26" s="87" t="s">
        <v>24</v>
      </c>
      <c r="F26" s="7" t="str">
        <f>IF(AND(D26="Amina",OR(E26="Manual",E26="Assisted Manual")),A26&amp;"_AZ",IF(AND(D26="Amina",OR(E26="De-Novo Merge",E26="Assisted Merge")),A26&amp;"_SA_AZ",IF(AND(D26="Mashtura",OR(E26="Manual",E26="Assisted Manual")),A26&amp;"_MH",IF(AND(D26="Mashtura",OR(E26="De-Novo Merge",E26="Assisted Merge")),A26&amp;"_SA_MH",IF(AND(D26="Perry",OR(E26="Manual",E26="Assisted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Merge")),A26&amp;"_SA_MW",IF(AND(D26="Reem",OR(E26="Manual",E26="Assisted Manual")),A26&amp;"_RA",IF(AND(D26="Reem",OR(E26="De-Novo Merge",E26="Assisted Merge")),A26&amp;"_SA_RA",""))))))))))))))))))</f>
        <v>2017-11-17_G-013_CA</v>
      </c>
      <c r="G26" s="89">
        <v>43104</v>
      </c>
      <c r="H26" s="89" t="s">
        <v>51</v>
      </c>
      <c r="I26" s="68"/>
      <c r="J26" s="68"/>
      <c r="K26" s="73" t="str">
        <f>IF(AND(NOT(I26=""),NOT(J26=""),NOT(H26="")),I26/J26,"")</f>
        <v/>
      </c>
      <c r="L26" s="116" t="s">
        <v>51</v>
      </c>
      <c r="M26" s="87" t="s">
        <v>2</v>
      </c>
      <c r="N26" s="116" t="s">
        <v>2</v>
      </c>
      <c r="O26" s="116" t="str">
        <f>IF(OR(N26="Untraceable",N26="Incomplete"),"Ignore",IF(N26="Completed","Waiting",IF(OR(N26="Waiting",N26="In Progress",N26="Review",N26="Other"),"HOLD","")))</f>
        <v>Ignore</v>
      </c>
      <c r="P26" s="4" t="s">
        <v>3236</v>
      </c>
      <c r="Q26" s="121" t="str">
        <f>IF(OR(N26="Untraceable",N26="Incomplete"),"No",IF(N26="Completed","In Progress",""))</f>
        <v>No</v>
      </c>
      <c r="R26" s="116"/>
    </row>
    <row r="27" spans="1:18" x14ac:dyDescent="0.25">
      <c r="A27" s="116"/>
      <c r="B27" s="116"/>
      <c r="C27" s="116"/>
      <c r="D27" s="87" t="str">
        <f>IF(AND(NOT(A26=""),NOT(M26="Untraceable")),"???","")</f>
        <v>???</v>
      </c>
      <c r="E27" s="87"/>
      <c r="F27" s="7" t="str">
        <f>IF(AND(D27="Amina",OR(E27="Manual",E27="Assisted Manual")),A26&amp;"_AZ",IF(AND(D27="Amina",OR(E27="De-Novo Merge",E27="Assisted Merge")),A26&amp;"_SA_AZ",IF(AND(D27="Mashtura",OR(E27="Manual",E27="Assisted Manual")),A26&amp;"_MH",IF(AND(D27="Mashtura",OR(E27="De-Novo Merge",E27="Assisted Merge")),A26&amp;"_SA_MH",IF(AND(D27="Perry",OR(E27="Manual",E27="Assisted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Merge")),A26&amp;"_SA_MW",IF(AND(D27="Reem",OR(E27="Manual",E27="Assisted Manual")),A26&amp;"_RA",IF(AND(D27="Reem",OR(E27="De-Novo Merge",E27="Assisted Merge")),A26&amp;"_SA_RA",""))))))))))))))))))</f>
        <v/>
      </c>
      <c r="G27" s="89"/>
      <c r="H27" s="89"/>
      <c r="I27" s="68" t="str">
        <f>IF(H27="Ø","Ø",IF(NOT(OR(H27="Ø",H27="")),"Enter Tracing Time",""))</f>
        <v/>
      </c>
      <c r="J27" s="68"/>
      <c r="K27" s="73" t="str">
        <f>IF(AND(NOT(I27=""),NOT(J27=""),NOT(H27="")),I27/J27,"")</f>
        <v/>
      </c>
      <c r="L27" s="116"/>
      <c r="M27" s="87"/>
      <c r="N27" s="116"/>
      <c r="O27" s="116"/>
      <c r="P27" s="4"/>
      <c r="Q27" s="121"/>
      <c r="R27" s="116"/>
    </row>
    <row r="28" spans="1:18" x14ac:dyDescent="0.25">
      <c r="A28" s="122" t="s">
        <v>3237</v>
      </c>
      <c r="B28" s="117" t="s">
        <v>3238</v>
      </c>
      <c r="C28" s="116" t="s">
        <v>1167</v>
      </c>
      <c r="D28" s="87" t="s">
        <v>23</v>
      </c>
      <c r="E28" s="87" t="s">
        <v>24</v>
      </c>
      <c r="F28" s="7" t="str">
        <f>IF(AND(D28="Amina",OR(E28="Manual",E28="Assisted Manual")),A28&amp;"_AZ",IF(AND(D28="Amina",OR(E28="De-Novo Merge",E28="Assisted Merge")),A28&amp;"_SA_AZ",IF(AND(D28="Mashtura",OR(E28="Manual",E28="Assisted Manual")),A28&amp;"_MH",IF(AND(D28="Mashtura",OR(E28="De-Novo Merge",E28="Assisted Merge")),A28&amp;"_SA_MH",IF(AND(D28="Perry",OR(E28="Manual",E28="Assisted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Merge")),A28&amp;"_SA_MW",IF(AND(D28="Reem",OR(E28="Manual",E28="Assisted Manual")),A28&amp;"_RA",IF(AND(D28="Reem",OR(E28="De-Novo Merge",E28="Assisted Merge")),A28&amp;"_SA_RA",""))))))))))))))))))</f>
        <v>2017-11-17_R-001_CA</v>
      </c>
      <c r="G28" s="89">
        <v>43102</v>
      </c>
      <c r="H28" s="89">
        <v>43102</v>
      </c>
      <c r="I28" s="68">
        <v>0.5</v>
      </c>
      <c r="J28" s="68">
        <v>11</v>
      </c>
      <c r="K28" s="73">
        <f>J28/I28</f>
        <v>22</v>
      </c>
      <c r="L28" s="118">
        <v>43130</v>
      </c>
      <c r="M28" s="87" t="str">
        <f>IF(AND(NOT(OR(G28="",G28="Ø")),H28=""),"In Progress",IF(AND(NOT(OR(H28="Ø",H28="")),NOT(OR(G28="Ø",G28=""))),"Completed",IF(AND(NOT(A28=""),NOT(OR(D28="",D28="???")),G28=""),"Waiting",IF(D28="???","Waiting",""))))</f>
        <v>Completed</v>
      </c>
      <c r="N28" s="116" t="str">
        <f>IF(AND(NOT(OR(H28="Ø",H28="")),L28="Split"),"In Progress",IF(AND(NOT(OR(H28="Ø",H28="")),L28="Needs to be Split"),"Waiting",IF(AND(M28="Review",M29="Review"),"Review",IF(OR(AND(M28="Review",M29="Incomplete"),AND(M28="Incomplete",M29="Review")),"Review",IF(OR(AND(M28="Untraceable",M29="Review"),AND(M28="Review",M29="Untraceable")),"Review",IF(OR(AND(M28="Review",M29="Completed"),AND(M28="Completed",M29="Review")),"Review",IF(OR(AND(M28="Other",M29="Review"),AND(M28="Review",M29="Other")),"Review",IF(OR(AND(M28="Other",M29="Incomplete"),AND(M28="Incomplete",M29="Other")),"Review",IF(OR(AND(M28="Other",M29="Untraceable"),AND(M28="Untraceable",M29="Other")),"Review",IF(OR(AND(M28="Other",M29="Completed"),AND(M28="Completed",M29="Other")),"Review",IF(AND(M28="Waiting",M29="Waiting"),"Waiting",IF(OR(AND(M28="Review",M29="Waiting"),AND(M28="Waiting",M29="Review")),"Waiting",IF(OR(AND(M28="Other",M29="Waiting"),AND(M28="Waiting",M29="Other")),"Waiting",IF(OR(AND(M28="Incomplete",M29="Waiting"),AND(M28="Waiting",M29="Incomplete")),"Waiting",IF(OR(AND(M28="Completed",M29="Waiting"),AND(M28="Waiting",M29="Completed")),"Waiting",IF(OR(M28="In Progress",M29="In Progress"),"In Progress",IF(OR(AND(M28="Completed",M29="Untraceable"),AND(M28="Untraceable",M29="Completed")),"Review",IF(OR(AND(M28="Completed",M29="Incomplete"),AND(M28="Incomplete",M29="Completed")),"Review",IF(OR(AND(M28="Incomplete",M29="Untraceable"),AND(M28="Untraceable",M29="Incomplete")),"Untraceable",IF(AND(NOT(OR(H28="Ø",H28="")),NOT(OR(H29="Ø",H29="")),L28=""),"In Progress",IF(AND(M28="Untraceable",M29="Untraceable"),"Untraceable",IF(AND(NOT(OR(H28="Ø",H28="")),NOT(OR(H29="Ø",H29="")),NOT(OR(L28="Ø",L28="",L28="Split",L28="Needs to be Split"))),"Completed",IF(AND(M28="Incomplete",M29="Incomplete"),"Incomplete",IF(AND(M28="Other",M29="Other"),"Review",IF(AND(M28="Untraceable",M29=""),"Untraceable","")))))))))))))))))))))))))</f>
        <v>Completed</v>
      </c>
      <c r="O28" s="116" t="s">
        <v>0</v>
      </c>
      <c r="P28" s="4" t="s">
        <v>3239</v>
      </c>
      <c r="Q28" s="121" t="s">
        <v>25</v>
      </c>
      <c r="R28" s="116" t="s">
        <v>3240</v>
      </c>
    </row>
    <row r="29" spans="1:18" x14ac:dyDescent="0.25">
      <c r="A29" s="116"/>
      <c r="B29" s="116"/>
      <c r="C29" s="116"/>
      <c r="D29" s="87" t="s">
        <v>161</v>
      </c>
      <c r="E29" s="87" t="s">
        <v>1512</v>
      </c>
      <c r="F29" s="7" t="s">
        <v>3241</v>
      </c>
      <c r="G29" s="89">
        <v>43130</v>
      </c>
      <c r="H29" s="89">
        <v>43130</v>
      </c>
      <c r="I29" s="68">
        <v>0.25</v>
      </c>
      <c r="J29" s="68">
        <v>11</v>
      </c>
      <c r="K29" s="73">
        <f>J29/I29</f>
        <v>44</v>
      </c>
      <c r="L29" s="116"/>
      <c r="M29" s="87" t="str">
        <f>IF(AND(NOT(OR(G29="",G29="Ø")),H29=""),"In Progress",IF(AND(NOT(OR(H29="Ø",H29="")),NOT(OR(G29="Ø",G29=""))),"Completed",IF(AND(NOT(A28=""),NOT(OR(D29="",D29="???")),G29=""),"Waiting",IF(D29="???","Waiting",""))))</f>
        <v>Completed</v>
      </c>
      <c r="N29" s="116"/>
      <c r="O29" s="116"/>
      <c r="P29" s="4"/>
      <c r="Q29" s="121"/>
      <c r="R29" s="116"/>
    </row>
    <row r="30" spans="1:18" x14ac:dyDescent="0.25">
      <c r="A30" s="122" t="s">
        <v>3242</v>
      </c>
      <c r="B30" s="117" t="s">
        <v>3243</v>
      </c>
      <c r="C30" s="116" t="s">
        <v>2417</v>
      </c>
      <c r="D30" s="87" t="s">
        <v>23</v>
      </c>
      <c r="E30" s="87" t="s">
        <v>24</v>
      </c>
      <c r="F30" s="7" t="str">
        <f>IF(AND(D30="Amina",OR(E30="Manual",E30="Assisted Manual")),A30&amp;"_AZ",IF(AND(D30="Amina",OR(E30="De-Novo Merge",E30="Assisted Merge")),A30&amp;"_SA_AZ",IF(AND(D30="Mashtura",OR(E30="Manual",E30="Assisted Manual")),A30&amp;"_MH",IF(AND(D30="Mashtura",OR(E30="De-Novo Merge",E30="Assisted Merge")),A30&amp;"_SA_MH",IF(AND(D30="Perry",OR(E30="Manual",E30="Assisted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Merge")),A30&amp;"_SA_MW",IF(AND(D30="Reem",OR(E30="Manual",E30="Assisted Manual")),A30&amp;"_RA",IF(AND(D30="Reem",OR(E30="De-Novo Merge",E30="Assisted Merge")),A30&amp;"_SA_RA",""))))))))))))))))))</f>
        <v>2017-11-17_G-014_CA</v>
      </c>
      <c r="G30" s="89">
        <v>43104</v>
      </c>
      <c r="H30" s="89">
        <v>43108</v>
      </c>
      <c r="I30" s="68"/>
      <c r="J30" s="68">
        <v>93</v>
      </c>
      <c r="K30" s="73" t="str">
        <f>IF(AND(NOT(I30=""),NOT(J30=""),NOT(H30="")),I30/J30,"")</f>
        <v/>
      </c>
      <c r="L30" s="118">
        <v>43125</v>
      </c>
      <c r="M30" s="87" t="str">
        <f>IF(AND(NOT(OR(G30="",G30="Ø")),H30=""),"In Progress",IF(AND(NOT(OR(H30="Ø",H30="")),NOT(OR(G30="Ø",G30=""))),"Completed",IF(AND(NOT(A30=""),NOT(OR(D30="",D30="???")),G30=""),"Waiting",IF(D30="???","Waiting",""))))</f>
        <v>Completed</v>
      </c>
      <c r="N30" s="116" t="str">
        <f>IF(AND(NOT(OR(H30="Ø",H30="")),L30="Split"),"In Progress",IF(AND(NOT(OR(H30="Ø",H30="")),L30="Needs to be Split"),"Waiting",IF(AND(M30="Review",M31="Review"),"Review",IF(OR(AND(M30="Review",M31="Incomplete"),AND(M30="Incomplete",M31="Review")),"Review",IF(OR(AND(M30="Untraceable",M31="Review"),AND(M30="Review",M31="Untraceable")),"Review",IF(OR(AND(M30="Review",M31="Completed"),AND(M30="Completed",M31="Review")),"Review",IF(OR(AND(M30="Other",M31="Review"),AND(M30="Review",M31="Other")),"Review",IF(OR(AND(M30="Other",M31="Incomplete"),AND(M30="Incomplete",M31="Other")),"Review",IF(OR(AND(M30="Other",M31="Untraceable"),AND(M30="Untraceable",M31="Other")),"Review",IF(OR(AND(M30="Other",M31="Completed"),AND(M30="Completed",M31="Other")),"Review",IF(AND(M30="Waiting",M31="Waiting"),"Waiting",IF(OR(AND(M30="Review",M31="Waiting"),AND(M30="Waiting",M31="Review")),"Waiting",IF(OR(AND(M30="Other",M31="Waiting"),AND(M30="Waiting",M31="Other")),"Waiting",IF(OR(AND(M30="Incomplete",M31="Waiting"),AND(M30="Waiting",M31="Incomplete")),"Waiting",IF(OR(AND(M30="Completed",M31="Waiting"),AND(M30="Waiting",M31="Completed")),"Waiting",IF(OR(M30="In Progress",M31="In Progress"),"In Progress",IF(OR(AND(M30="Completed",M31="Untraceable"),AND(M30="Untraceable",M31="Completed")),"Review",IF(OR(AND(M30="Completed",M31="Incomplete"),AND(M30="Incomplete",M31="Completed")),"Review",IF(OR(AND(M30="Incomplete",M31="Untraceable"),AND(M30="Untraceable",M31="Incomplete")),"Untraceable",IF(AND(NOT(OR(H30="Ø",H30="")),NOT(OR(H31="Ø",H31="")),L30=""),"In Progress",IF(AND(M30="Untraceable",M31="Untraceable"),"Untraceable",IF(AND(NOT(OR(H30="Ø",H30="")),NOT(OR(H31="Ø",H31="")),NOT(OR(L30="Ø",L30="",L30="Split",L30="Needs to be Split"))),"Completed",IF(AND(M30="Incomplete",M31="Incomplete"),"Incomplete",IF(AND(M30="Other",M31="Other"),"Review",IF(AND(M30="Untraceable",M31=""),"Untraceable","")))))))))))))))))))))))))</f>
        <v>Completed</v>
      </c>
      <c r="O30" s="116" t="s">
        <v>0</v>
      </c>
      <c r="P30" s="4"/>
      <c r="Q30" s="121" t="s">
        <v>25</v>
      </c>
      <c r="R30" s="116" t="s">
        <v>3244</v>
      </c>
    </row>
    <row r="31" spans="1:18" x14ac:dyDescent="0.25">
      <c r="A31" s="116"/>
      <c r="B31" s="116"/>
      <c r="C31" s="116"/>
      <c r="D31" s="87" t="s">
        <v>161</v>
      </c>
      <c r="E31" s="87" t="s">
        <v>1512</v>
      </c>
      <c r="F31" s="7" t="str">
        <f>IF(AND(D31="Amina",OR(E31="Manual",E31="Assisted Manual")),A30&amp;"_AZ",IF(AND(D31="Amina",OR(E31="De-Novo Merge",E31="Assisted Merge")),A30&amp;"_SA_AZ",IF(AND(D31="Mashtura",OR(E31="Manual",E31="Assisted Manual")),A30&amp;"_MH",IF(AND(D31="Mashtura",OR(E31="De-Novo Merge",E31="Assisted Merge")),A30&amp;"_SA_MH",IF(AND(D31="Perry",OR(E31="Manual",E31="Assisted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Merge")),A30&amp;"_SA_MW",IF(AND(D31="Reem",OR(E31="Manual",E31="Assisted Manual")),A30&amp;"_RA",IF(AND(D31="Reem",OR(E31="De-Novo Merge",E31="Assisted Merge")),A30&amp;"_SA_RA",""))))))))))))))))))</f>
        <v>2017-11-17_G-014_BD</v>
      </c>
      <c r="G31" s="89">
        <v>43118</v>
      </c>
      <c r="H31" s="89">
        <v>43119</v>
      </c>
      <c r="I31" s="74">
        <v>4.5</v>
      </c>
      <c r="J31" s="68">
        <v>85</v>
      </c>
      <c r="K31" s="73">
        <f>J31/I31</f>
        <v>18.888888888888889</v>
      </c>
      <c r="L31" s="116"/>
      <c r="M31" s="87" t="str">
        <f>IF(AND(NOT(OR(G31="",G31="Ø")),H31=""),"In Progress",IF(AND(NOT(OR(H31="Ø",H31="")),NOT(OR(G31="Ø",G31=""))),"Completed",IF(AND(NOT(A30=""),NOT(OR(D31="",D31="???")),G31=""),"Waiting",IF(D31="???","Waiting",""))))</f>
        <v>Completed</v>
      </c>
      <c r="N31" s="116"/>
      <c r="O31" s="116"/>
      <c r="P31" s="4" t="s">
        <v>3227</v>
      </c>
      <c r="Q31" s="121"/>
      <c r="R31" s="116"/>
    </row>
    <row r="32" spans="1:18" x14ac:dyDescent="0.25">
      <c r="A32" s="122" t="s">
        <v>3245</v>
      </c>
      <c r="B32" s="117" t="s">
        <v>3246</v>
      </c>
      <c r="C32" s="116"/>
      <c r="D32" s="87" t="s">
        <v>187</v>
      </c>
      <c r="E32" s="87" t="s">
        <v>24</v>
      </c>
      <c r="F32" s="7" t="str">
        <f>IF(AND(D32="Amina",OR(E32="Manual",E32="Assisted Manual")),A32&amp;"_AZ",IF(AND(D32="Amina",OR(E32="De-Novo Merge",E32="Assisted Merge")),A32&amp;"_SA_AZ",IF(AND(D32="Mashtura",OR(E32="Manual",E32="Assisted Manual")),A32&amp;"_MH",IF(AND(D32="Mashtura",OR(E32="De-Novo Merge",E32="Assisted Merge")),A32&amp;"_SA_MH",IF(AND(D32="Perry",OR(E32="Manual",E32="Assisted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Merge")),A32&amp;"_SA_MW",IF(AND(D32="Reem",OR(E32="Manual",E32="Assisted Manual")),A32&amp;"_RA",IF(AND(D32="Reem",OR(E32="De-Novo Merge",E32="Assisted Merge")),A32&amp;"_SA_RA",""))))))))))))))))))</f>
        <v>2017-11-17_G-015_MW</v>
      </c>
      <c r="G32" s="89">
        <v>42752</v>
      </c>
      <c r="H32" s="89">
        <v>42754</v>
      </c>
      <c r="I32" s="68"/>
      <c r="J32" s="68"/>
      <c r="K32" s="73" t="str">
        <f>IF(AND(NOT(I32=""),NOT(J32=""),NOT(H32="")),I32/J32,"")</f>
        <v/>
      </c>
      <c r="L32" s="118">
        <v>43138</v>
      </c>
      <c r="M32" s="87" t="str">
        <f>IF(AND(NOT(OR(G32="",G32="Ø")),H32=""),"In Progress",IF(AND(NOT(OR(H32="Ø",H32="")),NOT(OR(G32="Ø",G32=""))),"Completed",IF(AND(NOT(A32=""),NOT(OR(D32="",D32="???")),G32=""),"Waiting",IF(D32="???","Waiting",""))))</f>
        <v>Completed</v>
      </c>
      <c r="N32" s="116" t="str">
        <f>IF(AND(NOT(OR(H32="Ø",H32="")),L32="Split"),"In Progress",IF(AND(NOT(OR(H32="Ø",H32="")),L32="Needs to be Split"),"Waiting",IF(AND(M32="Review",M33="Review"),"Review",IF(OR(AND(M32="Review",M33="Incomplete"),AND(M32="Incomplete",M33="Review")),"Review",IF(OR(AND(M32="Untraceable",M33="Review"),AND(M32="Review",M33="Untraceable")),"Review",IF(OR(AND(M32="Review",M33="Completed"),AND(M32="Completed",M33="Review")),"Review",IF(OR(AND(M32="Other",M33="Review"),AND(M32="Review",M33="Other")),"Review",IF(OR(AND(M32="Other",M33="Incomplete"),AND(M32="Incomplete",M33="Other")),"Review",IF(OR(AND(M32="Other",M33="Untraceable"),AND(M32="Untraceable",M33="Other")),"Review",IF(OR(AND(M32="Other",M33="Completed"),AND(M32="Completed",M33="Other")),"Review",IF(AND(M32="Waiting",M33="Waiting"),"Waiting",IF(OR(AND(M32="Review",M33="Waiting"),AND(M32="Waiting",M33="Review")),"Waiting",IF(OR(AND(M32="Other",M33="Waiting"),AND(M32="Waiting",M33="Other")),"Waiting",IF(OR(AND(M32="Incomplete",M33="Waiting"),AND(M32="Waiting",M33="Incomplete")),"Waiting",IF(OR(AND(M32="Completed",M33="Waiting"),AND(M32="Waiting",M33="Completed")),"Waiting",IF(OR(M32="In Progress",M33="In Progress"),"In Progress",IF(OR(AND(M32="Completed",M33="Untraceable"),AND(M32="Untraceable",M33="Completed")),"Review",IF(OR(AND(M32="Completed",M33="Incomplete"),AND(M32="Incomplete",M33="Completed")),"Review",IF(OR(AND(M32="Incomplete",M33="Untraceable"),AND(M32="Untraceable",M33="Incomplete")),"Untraceable",IF(AND(NOT(OR(H32="Ø",H32="")),NOT(OR(H33="Ø",H33="")),L32=""),"In Progress",IF(AND(M32="Untraceable",M33="Untraceable"),"Untraceable",IF(AND(NOT(OR(H32="Ø",H32="")),NOT(OR(H33="Ø",H33="")),NOT(OR(L32="Ø",L32="",L32="Split",L32="Needs to be Split"))),"Completed",IF(AND(M32="Incomplete",M33="Incomplete"),"Incomplete",IF(AND(M32="Other",M33="Other"),"Review",IF(AND(M32="Untraceable",M33=""),"Untraceable","")))))))))))))))))))))))))</f>
        <v>Completed</v>
      </c>
      <c r="O32" s="116" t="s">
        <v>0</v>
      </c>
      <c r="P32" s="4"/>
      <c r="Q32" s="121" t="s">
        <v>25</v>
      </c>
      <c r="R32" s="116" t="s">
        <v>3247</v>
      </c>
    </row>
    <row r="33" spans="1:18" x14ac:dyDescent="0.25">
      <c r="A33" s="116"/>
      <c r="B33" s="116"/>
      <c r="C33" s="116"/>
      <c r="D33" s="87" t="s">
        <v>113</v>
      </c>
      <c r="E33" s="87" t="s">
        <v>1512</v>
      </c>
      <c r="F33" s="7" t="str">
        <f>IF(AND(D33="Amina",OR(E33="Manual",E33="Assisted Manual")),A32&amp;"_AZ",IF(AND(D33="Amina",OR(E33="De-Novo Merge",E33="Assisted Merge")),A32&amp;"_SA_AZ",IF(AND(D33="Mashtura",OR(E33="Manual",E33="Assisted Manual")),A32&amp;"_MH",IF(AND(D33="Mashtura",OR(E33="De-Novo Merge",E33="Assisted Merge")),A32&amp;"_SA_MH",IF(AND(D33="Perry",OR(E33="Manual",E33="Assisted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Merge")),A32&amp;"_SA_MW",IF(AND(D33="Reem",OR(E33="Manual",E33="Assisted Manual")),A32&amp;"_RA",IF(AND(D33="Reem",OR(E33="De-Novo Merge",E33="Assisted Merge")),A32&amp;"_SA_RA",""))))))))))))))))))</f>
        <v>2017-11-17_G-015_DR</v>
      </c>
      <c r="G33" s="89">
        <v>43123</v>
      </c>
      <c r="H33" s="89">
        <v>43126</v>
      </c>
      <c r="I33" s="68"/>
      <c r="J33" s="68"/>
      <c r="K33" s="73" t="str">
        <f>IF(AND(NOT(I33=""),NOT(J33=""),NOT(H33="")),I33/J33,"")</f>
        <v/>
      </c>
      <c r="L33" s="116"/>
      <c r="M33" s="87" t="str">
        <f>IF(AND(NOT(OR(G33="",G33="Ø")),H33=""),"In Progress",IF(AND(NOT(OR(H33="Ø",H33="")),NOT(OR(G33="Ø",G33=""))),"Completed",IF(AND(NOT(A32=""),NOT(OR(D33="",D33="???")),G33=""),"Waiting",IF(D33="???","Waiting",""))))</f>
        <v>Completed</v>
      </c>
      <c r="N33" s="116"/>
      <c r="O33" s="116"/>
      <c r="P33" s="4"/>
      <c r="Q33" s="121"/>
      <c r="R33" s="116"/>
    </row>
    <row r="34" spans="1:18" x14ac:dyDescent="0.25">
      <c r="A34" s="122" t="s">
        <v>3248</v>
      </c>
      <c r="B34" s="117" t="s">
        <v>3249</v>
      </c>
      <c r="C34" s="116" t="s">
        <v>2417</v>
      </c>
      <c r="D34" s="87" t="s">
        <v>23</v>
      </c>
      <c r="E34" s="87" t="s">
        <v>24</v>
      </c>
      <c r="F34" s="7" t="str">
        <f>IF(AND(D34="Amina",OR(E34="Manual",E34="Assisted Manual")),A34&amp;"_AZ",IF(AND(D34="Amina",OR(E34="De-Novo Merge",E34="Assisted Merge")),A34&amp;"_SA_AZ",IF(AND(D34="Mashtura",OR(E34="Manual",E34="Assisted Manual")),A34&amp;"_MH",IF(AND(D34="Mashtura",OR(E34="De-Novo Merge",E34="Assisted Merge")),A34&amp;"_SA_MH",IF(AND(D34="Perry",OR(E34="Manual",E34="Assisted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Merge")),A34&amp;"_SA_MW",IF(AND(D34="Reem",OR(E34="Manual",E34="Assisted Manual")),A34&amp;"_RA",IF(AND(D34="Reem",OR(E34="De-Novo Merge",E34="Assisted Merge")),A34&amp;"_SA_RA",""))))))))))))))))))</f>
        <v>2017-11-17_G-016_CA</v>
      </c>
      <c r="G34" s="89">
        <v>43108</v>
      </c>
      <c r="H34" s="89">
        <v>43109</v>
      </c>
      <c r="I34" s="68">
        <v>6</v>
      </c>
      <c r="J34" s="68"/>
      <c r="K34" s="73" t="str">
        <f>IF(AND(NOT(I34=""),NOT(J34=""),NOT(H34="")),I34/J34,"")</f>
        <v/>
      </c>
      <c r="L34" s="118">
        <v>43129</v>
      </c>
      <c r="M34" s="87" t="str">
        <f>IF(AND(NOT(OR(G34="",G34="Ø")),H34=""),"In Progress",IF(AND(NOT(OR(H34="Ø",H34="")),NOT(OR(G34="Ø",G34=""))),"Completed",IF(AND(NOT(A34=""),NOT(OR(D34="",D34="???")),G34=""),"Waiting",IF(D34="???","Waiting",""))))</f>
        <v>Completed</v>
      </c>
      <c r="N34" s="116" t="str">
        <f>IF(AND(NOT(OR(H34="Ø",H34="")),L34="Split"),"In Progress",IF(AND(NOT(OR(H34="Ø",H34="")),L34="Needs to be Split"),"Waiting",IF(AND(M34="Review",M35="Review"),"Review",IF(OR(AND(M34="Review",M35="Incomplete"),AND(M34="Incomplete",M35="Review")),"Review",IF(OR(AND(M34="Untraceable",M35="Review"),AND(M34="Review",M35="Untraceable")),"Review",IF(OR(AND(M34="Review",M35="Completed"),AND(M34="Completed",M35="Review")),"Review",IF(OR(AND(M34="Other",M35="Review"),AND(M34="Review",M35="Other")),"Review",IF(OR(AND(M34="Other",M35="Incomplete"),AND(M34="Incomplete",M35="Other")),"Review",IF(OR(AND(M34="Other",M35="Untraceable"),AND(M34="Untraceable",M35="Other")),"Review",IF(OR(AND(M34="Other",M35="Completed"),AND(M34="Completed",M35="Other")),"Review",IF(AND(M34="Waiting",M35="Waiting"),"Waiting",IF(OR(AND(M34="Review",M35="Waiting"),AND(M34="Waiting",M35="Review")),"Waiting",IF(OR(AND(M34="Other",M35="Waiting"),AND(M34="Waiting",M35="Other")),"Waiting",IF(OR(AND(M34="Incomplete",M35="Waiting"),AND(M34="Waiting",M35="Incomplete")),"Waiting",IF(OR(AND(M34="Completed",M35="Waiting"),AND(M34="Waiting",M35="Completed")),"Waiting",IF(OR(M34="In Progress",M35="In Progress"),"In Progress",IF(OR(AND(M34="Completed",M35="Untraceable"),AND(M34="Untraceable",M35="Completed")),"Review",IF(OR(AND(M34="Completed",M35="Incomplete"),AND(M34="Incomplete",M35="Completed")),"Review",IF(OR(AND(M34="Incomplete",M35="Untraceable"),AND(M34="Untraceable",M35="Incomplete")),"Untraceable",IF(AND(NOT(OR(H34="Ø",H34="")),NOT(OR(H35="Ø",H35="")),L34=""),"In Progress",IF(AND(M34="Untraceable",M35="Untraceable"),"Untraceable",IF(AND(NOT(OR(H34="Ø",H34="")),NOT(OR(H35="Ø",H35="")),NOT(OR(L34="Ø",L34="",L34="Split",L34="Needs to be Split"))),"Completed",IF(AND(M34="Incomplete",M35="Incomplete"),"Incomplete",IF(AND(M34="Other",M35="Other"),"Review",IF(AND(M34="Untraceable",M35=""),"Untraceable","")))))))))))))))))))))))))</f>
        <v>Completed</v>
      </c>
      <c r="O34" s="116" t="s">
        <v>0</v>
      </c>
      <c r="P34" s="4"/>
      <c r="Q34" s="121" t="s">
        <v>25</v>
      </c>
      <c r="R34" s="116" t="s">
        <v>3250</v>
      </c>
    </row>
    <row r="35" spans="1:18" x14ac:dyDescent="0.25">
      <c r="A35" s="116"/>
      <c r="B35" s="116"/>
      <c r="C35" s="116"/>
      <c r="D35" s="87" t="s">
        <v>113</v>
      </c>
      <c r="E35" s="87" t="s">
        <v>1512</v>
      </c>
      <c r="F35" s="7" t="str">
        <f>IF(AND(D35="Amina",OR(E35="Manual",E35="Assisted Manual")),A34&amp;"_AZ",IF(AND(D35="Amina",OR(E35="De-Novo Merge",E35="Assisted Merge")),A34&amp;"_SA_AZ",IF(AND(D35="Mashtura",OR(E35="Manual",E35="Assisted Manual")),A34&amp;"_MH",IF(AND(D35="Mashtura",OR(E35="De-Novo Merge",E35="Assisted Merge")),A34&amp;"_SA_MH",IF(AND(D35="Perry",OR(E35="Manual",E35="Assisted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Merge")),A34&amp;"_SA_MW",IF(AND(D35="Reem",OR(E35="Manual",E35="Assisted Manual")),A34&amp;"_RA",IF(AND(D35="Reem",OR(E35="De-Novo Merge",E35="Assisted Merge")),A34&amp;"_SA_RA",""))))))))))))))))))</f>
        <v>2017-11-17_G-016_DR</v>
      </c>
      <c r="G35" s="89">
        <v>43126</v>
      </c>
      <c r="H35" s="89">
        <v>43129</v>
      </c>
      <c r="I35" s="68"/>
      <c r="J35" s="68"/>
      <c r="K35" s="73" t="str">
        <f>IF(AND(NOT(I35=""),NOT(J35=""),NOT(H35="")),I35/J35,"")</f>
        <v/>
      </c>
      <c r="L35" s="116"/>
      <c r="M35" s="87" t="str">
        <f>IF(AND(NOT(OR(G35="",G35="Ø")),H35=""),"In Progress",IF(AND(NOT(OR(H35="Ø",H35="")),NOT(OR(G35="Ø",G35=""))),"Completed",IF(AND(NOT(A34=""),NOT(OR(D35="",D35="???")),G35=""),"Waiting",IF(D35="???","Waiting",""))))</f>
        <v>Completed</v>
      </c>
      <c r="N35" s="116"/>
      <c r="O35" s="116"/>
      <c r="P35" s="4"/>
      <c r="Q35" s="121"/>
      <c r="R35" s="116"/>
    </row>
    <row r="36" spans="1:18" x14ac:dyDescent="0.25">
      <c r="A36" s="122" t="s">
        <v>3251</v>
      </c>
      <c r="B36" s="117" t="s">
        <v>3252</v>
      </c>
      <c r="C36" s="116"/>
      <c r="D36" s="87" t="s">
        <v>23</v>
      </c>
      <c r="E36" s="87" t="s">
        <v>24</v>
      </c>
      <c r="F36" s="7" t="str">
        <f>IF(AND(D36="Amina",OR(E36="Manual",E36="Assisted Manual")),A36&amp;"_AZ",IF(AND(D36="Amina",OR(E36="De-Novo Merge",E36="Assisted Merge")),A36&amp;"_SA_AZ",IF(AND(D36="Mashtura",OR(E36="Manual",E36="Assisted Manual")),A36&amp;"_MH",IF(AND(D36="Mashtura",OR(E36="De-Novo Merge",E36="Assisted Merge")),A36&amp;"_SA_MH",IF(AND(D36="Perry",OR(E36="Manual",E36="Assisted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Merge")),A36&amp;"_SA_MW",IF(AND(D36="Reem",OR(E36="Manual",E36="Assisted Manual")),A36&amp;"_RA",IF(AND(D36="Reem",OR(E36="De-Novo Merge",E36="Assisted Merge")),A36&amp;"_SA_RA",""))))))))))))))))))</f>
        <v>2017-11-17_G-017_CA</v>
      </c>
      <c r="G36" s="89">
        <v>43110</v>
      </c>
      <c r="H36" s="89">
        <v>43110</v>
      </c>
      <c r="I36" s="68">
        <v>3</v>
      </c>
      <c r="J36" s="68">
        <v>40</v>
      </c>
      <c r="K36" s="73">
        <f>J36/I36</f>
        <v>13.333333333333334</v>
      </c>
      <c r="L36" s="118">
        <v>43129</v>
      </c>
      <c r="M36" s="87" t="str">
        <f>IF(AND(NOT(OR(G36="",G36="Ø")),H36=""),"In Progress",IF(AND(NOT(OR(H36="Ø",H36="")),NOT(OR(G36="Ø",G36=""))),"Completed",IF(AND(NOT(A36=""),NOT(OR(D36="",D36="???")),G36=""),"Waiting",IF(D36="???","Waiting",""))))</f>
        <v>Completed</v>
      </c>
      <c r="N36" s="116" t="str">
        <f>IF(AND(NOT(OR(H36="Ø",H36="")),L36="Split"),"In Progress",IF(AND(NOT(OR(H36="Ø",H36="")),L36="Needs to be Split"),"Waiting",IF(AND(M36="Review",M37="Review"),"Review",IF(OR(AND(M36="Review",M37="Incomplete"),AND(M36="Incomplete",M37="Review")),"Review",IF(OR(AND(M36="Untraceable",M37="Review"),AND(M36="Review",M37="Untraceable")),"Review",IF(OR(AND(M36="Review",M37="Completed"),AND(M36="Completed",M37="Review")),"Review",IF(OR(AND(M36="Other",M37="Review"),AND(M36="Review",M37="Other")),"Review",IF(OR(AND(M36="Other",M37="Incomplete"),AND(M36="Incomplete",M37="Other")),"Review",IF(OR(AND(M36="Other",M37="Untraceable"),AND(M36="Untraceable",M37="Other")),"Review",IF(OR(AND(M36="Other",M37="Completed"),AND(M36="Completed",M37="Other")),"Review",IF(AND(M36="Waiting",M37="Waiting"),"Waiting",IF(OR(AND(M36="Review",M37="Waiting"),AND(M36="Waiting",M37="Review")),"Waiting",IF(OR(AND(M36="Other",M37="Waiting"),AND(M36="Waiting",M37="Other")),"Waiting",IF(OR(AND(M36="Incomplete",M37="Waiting"),AND(M36="Waiting",M37="Incomplete")),"Waiting",IF(OR(AND(M36="Completed",M37="Waiting"),AND(M36="Waiting",M37="Completed")),"Waiting",IF(OR(M36="In Progress",M37="In Progress"),"In Progress",IF(OR(AND(M36="Completed",M37="Untraceable"),AND(M36="Untraceable",M37="Completed")),"Review",IF(OR(AND(M36="Completed",M37="Incomplete"),AND(M36="Incomplete",M37="Completed")),"Review",IF(OR(AND(M36="Incomplete",M37="Untraceable"),AND(M36="Untraceable",M37="Incomplete")),"Untraceable",IF(AND(NOT(OR(H36="Ø",H36="")),NOT(OR(H37="Ø",H37="")),L36=""),"In Progress",IF(AND(M36="Untraceable",M37="Untraceable"),"Untraceable",IF(AND(NOT(OR(H36="Ø",H36="")),NOT(OR(H37="Ø",H37="")),NOT(OR(L36="Ø",L36="",L36="Split",L36="Needs to be Split"))),"Completed",IF(AND(M36="Incomplete",M37="Incomplete"),"Incomplete",IF(AND(M36="Other",M37="Other"),"Review",IF(AND(M36="Untraceable",M37=""),"Untraceable","")))))))))))))))))))))))))</f>
        <v>Completed</v>
      </c>
      <c r="O36" s="116" t="s">
        <v>0</v>
      </c>
      <c r="P36" s="4"/>
      <c r="Q36" s="121" t="s">
        <v>25</v>
      </c>
      <c r="R36" s="116" t="s">
        <v>3253</v>
      </c>
    </row>
    <row r="37" spans="1:18" x14ac:dyDescent="0.25">
      <c r="A37" s="116"/>
      <c r="B37" s="116"/>
      <c r="C37" s="116"/>
      <c r="D37" s="87" t="s">
        <v>161</v>
      </c>
      <c r="E37" s="87" t="s">
        <v>1512</v>
      </c>
      <c r="F37" s="7" t="str">
        <f>IF(AND(D37="Amina",OR(E37="Manual",E37="Assisted Manual")),A36&amp;"_AZ",IF(AND(D37="Amina",OR(E37="De-Novo Merge",E37="Assisted Merge")),A36&amp;"_SA_AZ",IF(AND(D37="Mashtura",OR(E37="Manual",E37="Assisted Manual")),A36&amp;"_MH",IF(AND(D37="Mashtura",OR(E37="De-Novo Merge",E37="Assisted Merge")),A36&amp;"_SA_MH",IF(AND(D37="Perry",OR(E37="Manual",E37="Assisted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Merge")),A36&amp;"_SA_MW",IF(AND(D37="Reem",OR(E37="Manual",E37="Assisted Manual")),A36&amp;"_RA",IF(AND(D37="Reem",OR(E37="De-Novo Merge",E37="Assisted Merge")),A36&amp;"_SA_RA",""))))))))))))))))))</f>
        <v>2017-11-17_G-017_BD</v>
      </c>
      <c r="G37" s="89">
        <v>43129</v>
      </c>
      <c r="H37" s="89">
        <v>43129</v>
      </c>
      <c r="I37" s="68">
        <v>1</v>
      </c>
      <c r="J37" s="68">
        <v>37</v>
      </c>
      <c r="K37" s="73">
        <f>J37/I37</f>
        <v>37</v>
      </c>
      <c r="L37" s="116"/>
      <c r="M37" s="87" t="str">
        <f>IF(AND(NOT(OR(G37="",G37="Ø")),H37=""),"In Progress",IF(AND(NOT(OR(H37="Ø",H37="")),NOT(OR(G37="Ø",G37=""))),"Completed",IF(AND(NOT(A36=""),NOT(OR(D37="",D37="???")),G37=""),"Waiting",IF(D37="???","Waiting",""))))</f>
        <v>Completed</v>
      </c>
      <c r="N37" s="116"/>
      <c r="O37" s="116"/>
      <c r="P37" s="4"/>
      <c r="Q37" s="121"/>
      <c r="R37" s="116"/>
    </row>
    <row r="38" spans="1:18" x14ac:dyDescent="0.25">
      <c r="A38" s="122" t="s">
        <v>3254</v>
      </c>
      <c r="B38" s="117" t="s">
        <v>3255</v>
      </c>
      <c r="C38" s="116"/>
      <c r="D38" s="87" t="s">
        <v>2404</v>
      </c>
      <c r="E38" s="87" t="s">
        <v>24</v>
      </c>
      <c r="F38" s="7" t="str">
        <f>IF(AND(D38="Amina",OR(E38="Manual",E38="Assisted Manual")),A38&amp;"_AZ",IF(AND(D38="Amina",OR(E38="De-Novo Merge",E38="Assisted Merge")),A38&amp;"_SA_AZ",IF(AND(D38="Mashtura",OR(E38="Manual",E38="Assisted Manual")),A38&amp;"_MH",IF(AND(D38="Mashtura",OR(E38="De-Novo Merge",E38="Assisted Merge")),A38&amp;"_SA_MH",IF(AND(D38="Perry",OR(E38="Manual",E38="Assisted Manual")),A38&amp;"_PB",IF(AND(D38="Perry",OR(E38="De-Novo Merge",E38="Assisted Merge")),A38&amp;"_SA_PB",IF(AND(D38="Gina",OR(E38="Manual",E38="Assisted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Merge")),A38&amp;"_SA_MW",IF(AND(D38="Reem",OR(E38="Manual",E38="Assisted Manual")),A38&amp;"_RA",IF(AND(D38="Reem",OR(E38="De-Novo Merge",E38="Assisted Merge")),A38&amp;"_SA_RA",""))))))))))))))))))</f>
        <v>2017-11-17_G-018_MH</v>
      </c>
      <c r="G38" s="89">
        <v>43110</v>
      </c>
      <c r="H38" s="89" t="s">
        <v>51</v>
      </c>
      <c r="I38" s="68"/>
      <c r="J38" s="68"/>
      <c r="K38" s="73" t="str">
        <f>IF(AND(NOT(I38=""),NOT(J38=""),NOT(H38="")),I38/J38,"")</f>
        <v/>
      </c>
      <c r="L38" s="116" t="s">
        <v>51</v>
      </c>
      <c r="M38" s="87" t="s">
        <v>2</v>
      </c>
      <c r="N38" s="116" t="s">
        <v>2</v>
      </c>
      <c r="O38" s="116" t="str">
        <f>IF(OR(N38="Untraceable",N38="Incomplete"),"Ignore",IF(N38="Completed","Waiting",IF(OR(N38="Waiting",N38="In Progress",N38="Review",N38="Other"),"HOLD","")))</f>
        <v>Ignore</v>
      </c>
      <c r="P38" s="4" t="s">
        <v>3256</v>
      </c>
      <c r="Q38" s="121" t="str">
        <f>IF(OR(N38="Untraceable",N38="Incomplete"),"No",IF(N38="Completed","In Progress",""))</f>
        <v>No</v>
      </c>
      <c r="R38" s="116"/>
    </row>
    <row r="39" spans="1:18" x14ac:dyDescent="0.25">
      <c r="A39" s="116"/>
      <c r="B39" s="116"/>
      <c r="C39" s="116"/>
      <c r="D39" s="87"/>
      <c r="E39" s="87"/>
      <c r="F39" s="7" t="str">
        <f>IF(AND(D39="Amina",OR(E39="Manual",E39="Assisted Manual")),A38&amp;"_AZ",IF(AND(D39="Amina",OR(E39="De-Novo Merge",E39="Assisted Merge")),A38&amp;"_SA_AZ",IF(AND(D39="Mashtura",OR(E39="Manual",E39="Assisted Manual")),A38&amp;"_MH",IF(AND(D39="Mashtura",OR(E39="De-Novo Merge",E39="Assisted Merge")),A38&amp;"_SA_MH",IF(AND(D39="Perry",OR(E39="Manual",E39="Assisted Manual")),A38&amp;"_PB",IF(AND(D39="Perry",OR(E39="De-Novo Merge",E39="Assisted Merge")),A38&amp;"_SA_PB",IF(AND(D39="Gina",OR(E39="Manual",E39="Assisted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Merge")),A38&amp;"_SA_MW",IF(AND(D39="Reem",OR(E39="Manual",E39="Assisted Manual")),A38&amp;"_RA",IF(AND(D39="Reem",OR(E39="De-Novo Merge",E39="Assisted Merge")),A38&amp;"_SA_RA",""))))))))))))))))))</f>
        <v/>
      </c>
      <c r="G39" s="89"/>
      <c r="H39" s="89"/>
      <c r="I39" s="68" t="str">
        <f>IF(H39="Ø","Ø",IF(NOT(OR(H39="Ø",H39="")),"Enter Tracing Time",""))</f>
        <v/>
      </c>
      <c r="J39" s="68"/>
      <c r="K39" s="73" t="str">
        <f>IF(AND(NOT(I39=""),NOT(J39=""),NOT(H39="")),I39/J39,"")</f>
        <v/>
      </c>
      <c r="L39" s="116"/>
      <c r="M39" s="87"/>
      <c r="N39" s="116"/>
      <c r="O39" s="116"/>
      <c r="P39" s="4"/>
      <c r="Q39" s="121"/>
      <c r="R39" s="116"/>
    </row>
    <row r="40" spans="1:18" x14ac:dyDescent="0.25">
      <c r="A40" s="122" t="s">
        <v>3257</v>
      </c>
      <c r="B40" s="117" t="s">
        <v>3258</v>
      </c>
      <c r="C40" s="116"/>
      <c r="D40" s="87" t="s">
        <v>2404</v>
      </c>
      <c r="E40" s="87" t="s">
        <v>24</v>
      </c>
      <c r="F40" s="7" t="str">
        <f>IF(AND(D40="Amina",OR(E40="Manual",E40="Assisted Manual")),A40&amp;"_AZ",IF(AND(D40="Amina",OR(E40="De-Novo Merge",E40="Assisted Merge")),A40&amp;"_SA_AZ",IF(AND(D40="Mashtura",OR(E40="Manual",E40="Assisted Manual")),A40&amp;"_MH",IF(AND(D40="Mashtura",OR(E40="De-Novo Merge",E40="Assisted Merge")),A40&amp;"_SA_MH",IF(AND(D40="Perry",OR(E40="Manual",E40="Assisted Manual")),A40&amp;"_PB",IF(AND(D40="Perry",OR(E40="De-Novo Merge",E40="Assisted Merge")),A40&amp;"_SA_PB",IF(AND(D40="Gina",OR(E40="Manual",E40="Assisted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Merge")),A40&amp;"_SA_MW",IF(AND(D40="Reem",OR(E40="Manual",E40="Assisted Manual")),A40&amp;"_RA",IF(AND(D40="Reem",OR(E40="De-Novo Merge",E40="Assisted Merge")),A40&amp;"_SA_RA",""))))))))))))))))))</f>
        <v>2017-11-17_G-019_MH</v>
      </c>
      <c r="G40" s="89">
        <v>43110</v>
      </c>
      <c r="H40" s="89">
        <v>43110</v>
      </c>
      <c r="I40" s="68">
        <v>2</v>
      </c>
      <c r="J40" s="68">
        <v>20</v>
      </c>
      <c r="K40" s="73">
        <f>J40/I40</f>
        <v>10</v>
      </c>
      <c r="L40" s="118">
        <v>43119</v>
      </c>
      <c r="M40" s="87" t="str">
        <f>IF(AND(NOT(OR(G40="",G40="Ø")),H40=""),"In Progress",IF(AND(NOT(OR(H40="Ø",H40="")),NOT(OR(G40="Ø",G40=""))),"Completed",IF(AND(NOT(A40=""),NOT(OR(D40="",D40="???")),G40=""),"Waiting",IF(D40="???","Waiting",""))))</f>
        <v>Completed</v>
      </c>
      <c r="N40" s="116" t="str">
        <f>IF(AND(NOT(OR(H40="Ø",H40="")),L40="Split"),"In Progress",IF(AND(NOT(OR(H40="Ø",H40="")),L40="Needs to be Split"),"Waiting",IF(AND(M40="Review",M41="Review"),"Review",IF(OR(AND(M40="Review",M41="Incomplete"),AND(M40="Incomplete",M41="Review")),"Review",IF(OR(AND(M40="Untraceable",M41="Review"),AND(M40="Review",M41="Untraceable")),"Review",IF(OR(AND(M40="Review",M41="Completed"),AND(M40="Completed",M41="Review")),"Review",IF(OR(AND(M40="Other",M41="Review"),AND(M40="Review",M41="Other")),"Review",IF(OR(AND(M40="Other",M41="Incomplete"),AND(M40="Incomplete",M41="Other")),"Review",IF(OR(AND(M40="Other",M41="Untraceable"),AND(M40="Untraceable",M41="Other")),"Review",IF(OR(AND(M40="Other",M41="Completed"),AND(M40="Completed",M41="Other")),"Review",IF(AND(M40="Waiting",M41="Waiting"),"Waiting",IF(OR(AND(M40="Review",M41="Waiting"),AND(M40="Waiting",M41="Review")),"Waiting",IF(OR(AND(M40="Other",M41="Waiting"),AND(M40="Waiting",M41="Other")),"Waiting",IF(OR(AND(M40="Incomplete",M41="Waiting"),AND(M40="Waiting",M41="Incomplete")),"Waiting",IF(OR(AND(M40="Completed",M41="Waiting"),AND(M40="Waiting",M41="Completed")),"Waiting",IF(OR(M40="In Progress",M41="In Progress"),"In Progress",IF(OR(AND(M40="Completed",M41="Untraceable"),AND(M40="Untraceable",M41="Completed")),"Review",IF(OR(AND(M40="Completed",M41="Incomplete"),AND(M40="Incomplete",M41="Completed")),"Review",IF(OR(AND(M40="Incomplete",M41="Untraceable"),AND(M40="Untraceable",M41="Incomplete")),"Untraceable",IF(AND(NOT(OR(H40="Ø",H40="")),NOT(OR(H41="Ø",H41="")),L40=""),"In Progress",IF(AND(M40="Untraceable",M41="Untraceable"),"Untraceable",IF(AND(NOT(OR(H40="Ø",H40="")),NOT(OR(H41="Ø",H41="")),NOT(OR(L40="Ø",L40="",L40="Split",L40="Needs to be Split"))),"Completed",IF(AND(M40="Incomplete",M41="Incomplete"),"Incomplete",IF(AND(M40="Other",M41="Other"),"Review",IF(AND(M40="Untraceable",M41=""),"Untraceable","")))))))))))))))))))))))))</f>
        <v>Completed</v>
      </c>
      <c r="O40" s="116" t="s">
        <v>0</v>
      </c>
      <c r="P40" s="4"/>
      <c r="Q40" s="121" t="s">
        <v>25</v>
      </c>
      <c r="R40" s="116" t="s">
        <v>3259</v>
      </c>
    </row>
    <row r="41" spans="1:18" x14ac:dyDescent="0.25">
      <c r="A41" s="116"/>
      <c r="B41" s="116"/>
      <c r="C41" s="116"/>
      <c r="D41" s="87" t="s">
        <v>161</v>
      </c>
      <c r="E41" s="87" t="s">
        <v>1512</v>
      </c>
      <c r="F41" s="7" t="str">
        <f>IF(AND(D41="Amina",OR(E41="Manual",E41="Assisted Manual")),A40&amp;"_AZ",IF(AND(D41="Amina",OR(E41="De-Novo Merge",E41="Assisted Merge")),A40&amp;"_SA_AZ",IF(AND(D41="Mashtura",OR(E41="Manual",E41="Assisted Manual")),A40&amp;"_MH",IF(AND(D41="Mashtura",OR(E41="De-Novo Merge",E41="Assisted Merge")),A40&amp;"_SA_MH",IF(AND(D41="Perry",OR(E41="Manual",E41="Assisted Manual")),A40&amp;"_PB",IF(AND(D41="Perry",OR(E41="De-Novo Merge",E41="Assisted Merge")),A40&amp;"_SA_PB",IF(AND(D41="Gina",OR(E41="Manual",E41="Assisted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Merge")),A40&amp;"_SA_MW",IF(AND(D41="Reem",OR(E41="Manual",E41="Assisted Manual")),A40&amp;"_RA",IF(AND(D41="Reem",OR(E41="De-Novo Merge",E41="Assisted Merge")),A40&amp;"_SA_RA",""))))))))))))))))))</f>
        <v>2017-11-17_G-019_BD</v>
      </c>
      <c r="G41" s="89">
        <v>43119</v>
      </c>
      <c r="H41" s="89">
        <v>43119</v>
      </c>
      <c r="I41" s="68">
        <v>0.5</v>
      </c>
      <c r="J41" s="68">
        <v>19</v>
      </c>
      <c r="K41" s="73">
        <f>J41/I41</f>
        <v>38</v>
      </c>
      <c r="L41" s="116"/>
      <c r="M41" s="87" t="str">
        <f>IF(AND(NOT(OR(G41="",G41="Ø")),H41=""),"In Progress",IF(AND(NOT(OR(H41="Ø",H41="")),NOT(OR(G41="Ø",G41=""))),"Completed",IF(AND(NOT(A40=""),NOT(OR(D41="",D41="???")),G41=""),"Waiting",IF(D41="???","Waiting",""))))</f>
        <v>Completed</v>
      </c>
      <c r="N41" s="116"/>
      <c r="O41" s="116"/>
      <c r="P41" s="4"/>
      <c r="Q41" s="121"/>
      <c r="R41" s="116"/>
    </row>
    <row r="42" spans="1:18" x14ac:dyDescent="0.25">
      <c r="A42" s="122" t="s">
        <v>3260</v>
      </c>
      <c r="B42" s="117" t="s">
        <v>3261</v>
      </c>
      <c r="C42" s="116"/>
      <c r="D42" s="87" t="s">
        <v>23</v>
      </c>
      <c r="E42" s="87" t="s">
        <v>24</v>
      </c>
      <c r="F42" s="7" t="str">
        <f>IF(AND(D42="Amina",OR(E42="Manual",E42="Assisted Manual")),A42&amp;"_AZ",IF(AND(D42="Amina",OR(E42="De-Novo Merge",E42="Assisted Merge")),A42&amp;"_SA_AZ",IF(AND(D42="Mashtura",OR(E42="Manual",E42="Assisted Manual")),A42&amp;"_MH",IF(AND(D42="Mashtura",OR(E42="De-Novo Merge",E42="Assisted Merge")),A42&amp;"_SA_MH",IF(AND(D42="Perry",OR(E42="Manual",E42="Assisted Manual")),A42&amp;"_PB",IF(AND(D42="Perry",OR(E42="De-Novo Merge",E42="Assisted Merge")),A42&amp;"_SA_PB",IF(AND(D42="Gina",OR(E42="Manual",E42="Assisted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Merge")),A42&amp;"_SA_MW",IF(AND(D42="Reem",OR(E42="Manual",E42="Assisted Manual")),A42&amp;"_RA",IF(AND(D42="Reem",OR(E42="De-Novo Merge",E42="Assisted Merge")),A42&amp;"_SA_RA",""))))))))))))))))))</f>
        <v>2017-11-17_G-020_CA</v>
      </c>
      <c r="G42" s="89">
        <v>43110</v>
      </c>
      <c r="H42" s="89">
        <v>43112</v>
      </c>
      <c r="I42" s="68"/>
      <c r="J42" s="68">
        <v>111</v>
      </c>
      <c r="K42" s="73" t="str">
        <f>IF(AND(NOT(I42=""),NOT(J42=""),NOT(H42="")),I42/J42,"")</f>
        <v/>
      </c>
      <c r="L42" s="118">
        <v>43125</v>
      </c>
      <c r="M42" s="87" t="str">
        <f>IF(AND(NOT(OR(G42="",G42="Ø")),H42=""),"In Progress",IF(AND(NOT(OR(H42="Ø",H42="")),NOT(OR(G42="Ø",G42=""))),"Completed",IF(AND(NOT(A42=""),NOT(OR(D42="",D42="???")),G42=""),"Waiting",IF(D42="???","Waiting",""))))</f>
        <v>Completed</v>
      </c>
      <c r="N42" s="116" t="str">
        <f>IF(AND(NOT(OR(H42="Ø",H42="")),L42="Split"),"In Progress",IF(AND(NOT(OR(H42="Ø",H42="")),L42="Needs to be Split"),"Waiting",IF(AND(M42="Review",M43="Review"),"Review",IF(OR(AND(M42="Review",M43="Incomplete"),AND(M42="Incomplete",M43="Review")),"Review",IF(OR(AND(M42="Untraceable",M43="Review"),AND(M42="Review",M43="Untraceable")),"Review",IF(OR(AND(M42="Review",M43="Completed"),AND(M42="Completed",M43="Review")),"Review",IF(OR(AND(M42="Other",M43="Review"),AND(M42="Review",M43="Other")),"Review",IF(OR(AND(M42="Other",M43="Incomplete"),AND(M42="Incomplete",M43="Other")),"Review",IF(OR(AND(M42="Other",M43="Untraceable"),AND(M42="Untraceable",M43="Other")),"Review",IF(OR(AND(M42="Other",M43="Completed"),AND(M42="Completed",M43="Other")),"Review",IF(AND(M42="Waiting",M43="Waiting"),"Waiting",IF(OR(AND(M42="Review",M43="Waiting"),AND(M42="Waiting",M43="Review")),"Waiting",IF(OR(AND(M42="Other",M43="Waiting"),AND(M42="Waiting",M43="Other")),"Waiting",IF(OR(AND(M42="Incomplete",M43="Waiting"),AND(M42="Waiting",M43="Incomplete")),"Waiting",IF(OR(AND(M42="Completed",M43="Waiting"),AND(M42="Waiting",M43="Completed")),"Waiting",IF(OR(M42="In Progress",M43="In Progress"),"In Progress",IF(OR(AND(M42="Completed",M43="Untraceable"),AND(M42="Untraceable",M43="Completed")),"Review",IF(OR(AND(M42="Completed",M43="Incomplete"),AND(M42="Incomplete",M43="Completed")),"Review",IF(OR(AND(M42="Incomplete",M43="Untraceable"),AND(M42="Untraceable",M43="Incomplete")),"Untraceable",IF(AND(NOT(OR(H42="Ø",H42="")),NOT(OR(H43="Ø",H43="")),L42=""),"In Progress",IF(AND(M42="Untraceable",M43="Untraceable"),"Untraceable",IF(AND(NOT(OR(H42="Ø",H42="")),NOT(OR(H43="Ø",H43="")),NOT(OR(L42="Ø",L42="",L42="Split",L42="Needs to be Split"))),"Completed",IF(AND(M42="Incomplete",M43="Incomplete"),"Incomplete",IF(AND(M42="Other",M43="Other"),"Review",IF(AND(M42="Untraceable",M43=""),"Untraceable","")))))))))))))))))))))))))</f>
        <v>Completed</v>
      </c>
      <c r="O42" s="116" t="s">
        <v>0</v>
      </c>
      <c r="P42" s="4"/>
      <c r="Q42" s="121" t="s">
        <v>25</v>
      </c>
      <c r="R42" s="116" t="s">
        <v>3262</v>
      </c>
    </row>
    <row r="43" spans="1:18" x14ac:dyDescent="0.25">
      <c r="A43" s="116"/>
      <c r="B43" s="116"/>
      <c r="C43" s="116"/>
      <c r="D43" s="87" t="s">
        <v>161</v>
      </c>
      <c r="E43" s="87" t="s">
        <v>1512</v>
      </c>
      <c r="F43" s="7" t="str">
        <f>IF(AND(D43="Amina",OR(E43="Manual",E43="Assisted Manual")),A42&amp;"_AZ",IF(AND(D43="Amina",OR(E43="De-Novo Merge",E43="Assisted Merge")),A42&amp;"_SA_AZ",IF(AND(D43="Mashtura",OR(E43="Manual",E43="Assisted Manual")),A42&amp;"_MH",IF(AND(D43="Mashtura",OR(E43="De-Novo Merge",E43="Assisted Merge")),A42&amp;"_SA_MH",IF(AND(D43="Perry",OR(E43="Manual",E43="Assisted Manual")),A42&amp;"_PB",IF(AND(D43="Perry",OR(E43="De-Novo Merge",E43="Assisted Merge")),A42&amp;"_SA_PB",IF(AND(D43="Gina",OR(E43="Manual",E43="Assisted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Merge")),A42&amp;"_SA_MW",IF(AND(D43="Reem",OR(E43="Manual",E43="Assisted Manual")),A42&amp;"_RA",IF(AND(D43="Reem",OR(E43="De-Novo Merge",E43="Assisted Merge")),A42&amp;"_SA_RA",""))))))))))))))))))</f>
        <v>2017-11-17_G-020_BD</v>
      </c>
      <c r="G43" s="89">
        <v>43123</v>
      </c>
      <c r="H43" s="89">
        <v>43124</v>
      </c>
      <c r="I43" s="68">
        <v>3.5</v>
      </c>
      <c r="J43" s="68">
        <v>113</v>
      </c>
      <c r="K43" s="73">
        <f>J43/I43</f>
        <v>32.285714285714285</v>
      </c>
      <c r="L43" s="116"/>
      <c r="M43" s="87" t="str">
        <f>IF(AND(NOT(OR(G43="",G43="Ø")),H43=""),"In Progress",IF(AND(NOT(OR(H43="Ø",H43="")),NOT(OR(G43="Ø",G43=""))),"Completed",IF(AND(NOT(A42=""),NOT(OR(D43="",D43="???")),G43=""),"Waiting",IF(D43="???","Waiting",""))))</f>
        <v>Completed</v>
      </c>
      <c r="N43" s="116"/>
      <c r="O43" s="116"/>
      <c r="P43" s="4" t="s">
        <v>3263</v>
      </c>
      <c r="Q43" s="121"/>
      <c r="R43" s="116"/>
    </row>
    <row r="44" spans="1:18" x14ac:dyDescent="0.25">
      <c r="A44" s="122" t="s">
        <v>3264</v>
      </c>
      <c r="B44" s="117" t="s">
        <v>3265</v>
      </c>
      <c r="C44" s="116"/>
      <c r="D44" s="87" t="s">
        <v>32</v>
      </c>
      <c r="E44" s="87" t="s">
        <v>24</v>
      </c>
      <c r="F44" s="7" t="str">
        <f>IF(AND(D44="Amina",OR(E44="Manual",E44="Assisted Manual")),A44&amp;"_AZ",IF(AND(D44="Amina",OR(E44="De-Novo Merge",E44="Assisted Merge")),A44&amp;"_SA_AZ",IF(AND(D44="Mashtura",OR(E44="Manual",E44="Assisted Manual")),A44&amp;"_MH",IF(AND(D44="Mashtura",OR(E44="De-Novo Merge",E44="Assisted Merge")),A44&amp;"_SA_MH",IF(AND(D44="Perry",OR(E44="Manual",E44="Assisted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Merge")),A44&amp;"_SA_MW",IF(AND(D44="Reem",OR(E44="Manual",E44="Assisted Manual")),A44&amp;"_RA",IF(AND(D44="Reem",OR(E44="De-Novo Merge",E44="Assisted Merge")),A44&amp;"_SA_RA",""))))))))))))))))))</f>
        <v>2017-11-17_G-021_AZ</v>
      </c>
      <c r="G44" s="89">
        <v>43111</v>
      </c>
      <c r="H44" s="89" t="s">
        <v>51</v>
      </c>
      <c r="I44" s="68"/>
      <c r="J44" s="68"/>
      <c r="K44" s="73" t="str">
        <f>IF(AND(NOT(I44=""),NOT(J44=""),NOT(H44="")),I44/J44,"")</f>
        <v/>
      </c>
      <c r="L44" s="116" t="s">
        <v>51</v>
      </c>
      <c r="M44" s="87" t="s">
        <v>1</v>
      </c>
      <c r="N44" s="116" t="str">
        <f>IF(AND(NOT(OR(H44="Ø",H44="")),L44="Split"),"In Progress",IF(AND(NOT(OR(H44="Ø",H44="")),L44="Needs to be Split"),"Waiting",IF(AND(M44="Review",M45="Review"),"Review",IF(OR(AND(M44="Review",M45="Incomplete"),AND(M44="Incomplete",M45="Review")),"Review",IF(OR(AND(M44="Untraceable",M45="Review"),AND(M44="Review",M45="Untraceable")),"Review",IF(OR(AND(M44="Review",M45="Completed"),AND(M44="Completed",M45="Review")),"Review",IF(OR(AND(M44="Other",M45="Review"),AND(M44="Review",M45="Other")),"Review",IF(OR(AND(M44="Other",M45="Incomplete"),AND(M44="Incomplete",M45="Other")),"Review",IF(OR(AND(M44="Other",M45="Untraceable"),AND(M44="Untraceable",M45="Other")),"Review",IF(OR(AND(M44="Other",M45="Completed"),AND(M44="Completed",M45="Other")),"Review",IF(AND(M44="Waiting",M45="Waiting"),"Waiting",IF(OR(AND(M44="Review",M45="Waiting"),AND(M44="Waiting",M45="Review")),"Waiting",IF(OR(AND(M44="Other",M45="Waiting"),AND(M44="Waiting",M45="Other")),"Waiting",IF(OR(AND(M44="Incomplete",M45="Waiting"),AND(M44="Waiting",M45="Incomplete")),"Waiting",IF(OR(AND(M44="Completed",M45="Waiting"),AND(M44="Waiting",M45="Completed")),"Waiting",IF(OR(M44="In Progress",M45="In Progress"),"In Progress",IF(OR(AND(M44="Completed",M45="Untraceable"),AND(M44="Untraceable",M45="Completed")),"Review",IF(OR(AND(M44="Completed",M45="Incomplete"),AND(M44="Incomplete",M45="Completed")),"Review",IF(OR(AND(M44="Incomplete",M45="Untraceable"),AND(M44="Untraceable",M45="Incomplete")),"Untraceable",IF(AND(NOT(OR(H44="Ø",H44="")),NOT(OR(H45="Ø",H45="")),L44=""),"In Progress",IF(AND(M44="Untraceable",M45="Untraceable"),"Untraceable",IF(AND(NOT(OR(H44="Ø",H44="")),NOT(OR(H45="Ø",H45="")),NOT(OR(L44="Ø",L44="",L44="Split",L44="Needs to be Split"))),"Completed",IF(AND(M44="Incomplete",M45="Incomplete"),"Incomplete",IF(AND(M44="Other",M45="Other"),"Review",IF(AND(M44="Untraceable",M45=""),"Untraceable","")))))))))))))))))))))))))</f>
        <v>Untraceable</v>
      </c>
      <c r="O44" s="116" t="str">
        <f>IF(OR(N44="Untraceable",N44="Incomplete"),"Ignore",IF(N44="Completed","Waiting",IF(OR(N44="Waiting",N44="In Progress",N44="Review",N44="Other"),"HOLD","")))</f>
        <v>Ignore</v>
      </c>
      <c r="P44" s="4" t="s">
        <v>3266</v>
      </c>
      <c r="Q44" s="121" t="str">
        <f>IF(OR(N44="Untraceable",N44="Incomplete"),"No",IF(N44="Completed","In Progress",""))</f>
        <v>No</v>
      </c>
      <c r="R44" s="116"/>
    </row>
    <row r="45" spans="1:18" x14ac:dyDescent="0.25">
      <c r="A45" s="116"/>
      <c r="B45" s="116"/>
      <c r="C45" s="116"/>
      <c r="D45" s="87" t="str">
        <f>IF(AND(NOT(A44=""),NOT(M44="Untraceable")),"???","")</f>
        <v/>
      </c>
      <c r="E45" s="87"/>
      <c r="F45" s="7" t="str">
        <f>IF(AND(D45="Amina",OR(E45="Manual",E45="Assisted Manual")),A44&amp;"_AZ",IF(AND(D45="Amina",OR(E45="De-Novo Merge",E45="Assisted Merge")),A44&amp;"_SA_AZ",IF(AND(D45="Mashtura",OR(E45="Manual",E45="Assisted Manual")),A44&amp;"_MH",IF(AND(D45="Mashtura",OR(E45="De-Novo Merge",E45="Assisted Merge")),A44&amp;"_SA_MH",IF(AND(D45="Perry",OR(E45="Manual",E45="Assisted Manual")),A44&amp;"_PB",IF(AND(D45="Perry",OR(E45="De-Novo Merge",E45="Assisted Merge")),A44&amp;"_SA_PB",IF(AND(D45="Gina",OR(E45="Manual",E45="Assisted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Merge")),A44&amp;"_SA_MW",IF(AND(D45="Reem",OR(E45="Manual",E45="Assisted Manual")),A44&amp;"_RA",IF(AND(D45="Reem",OR(E45="De-Novo Merge",E45="Assisted Merge")),A44&amp;"_SA_RA",""))))))))))))))))))</f>
        <v/>
      </c>
      <c r="G45" s="89"/>
      <c r="H45" s="89"/>
      <c r="I45" s="68" t="str">
        <f>IF(H45="Ø","Ø",IF(NOT(OR(H45="Ø",H45="")),"Enter Tracing Time",""))</f>
        <v/>
      </c>
      <c r="J45" s="68"/>
      <c r="K45" s="73" t="str">
        <f>IF(AND(NOT(I45=""),NOT(J45=""),NOT(H45="")),I45/J45,"")</f>
        <v/>
      </c>
      <c r="L45" s="116"/>
      <c r="M45" s="87" t="str">
        <f>IF(AND(NOT(OR(G45="",G45="Ø")),H45=""),"In Progress",IF(AND(NOT(OR(H45="Ø",H45="")),NOT(OR(G45="Ø",G45=""))),"Completed",IF(AND(NOT(A44=""),NOT(OR(D45="",D45="???")),G45=""),"Waiting",IF(D45="???","Waiting",""))))</f>
        <v/>
      </c>
      <c r="N45" s="116"/>
      <c r="O45" s="116"/>
      <c r="P45" s="4"/>
      <c r="Q45" s="121"/>
      <c r="R45" s="116"/>
    </row>
    <row r="46" spans="1:18" x14ac:dyDescent="0.25">
      <c r="A46" s="122" t="s">
        <v>3267</v>
      </c>
      <c r="B46" s="117" t="s">
        <v>3268</v>
      </c>
      <c r="C46" s="116"/>
      <c r="D46" s="87" t="s">
        <v>32</v>
      </c>
      <c r="E46" s="87" t="s">
        <v>24</v>
      </c>
      <c r="F46" s="7" t="str">
        <f>IF(AND(D46="Amina",OR(E46="Manual",E46="Assisted Manual")),A46&amp;"_AZ",IF(AND(D46="Amina",OR(E46="De-Novo Merge",E46="Assisted Merge")),A46&amp;"_SA_AZ",IF(AND(D46="Mashtura",OR(E46="Manual",E46="Assisted Manual")),A46&amp;"_MH",IF(AND(D46="Mashtura",OR(E46="De-Novo Merge",E46="Assisted Merge")),A46&amp;"_SA_MH",IF(AND(D46="Perry",OR(E46="Manual",E46="Assisted Manual")),A46&amp;"_PB",IF(AND(D46="Perry",OR(E46="De-Novo Merge",E46="Assisted Merge")),A46&amp;"_SA_PB",IF(AND(D46="Gina",OR(E46="Manual",E46="Assisted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Merge")),A46&amp;"_SA_MW",IF(AND(D46="Reem",OR(E46="Manual",E46="Assisted Manual")),A46&amp;"_RA",IF(AND(D46="Reem",OR(E46="De-Novo Merge",E46="Assisted Merge")),A46&amp;"_SA_RA",""))))))))))))))))))</f>
        <v>2017-11-17_G-022_AZ</v>
      </c>
      <c r="G46" s="89">
        <v>43111</v>
      </c>
      <c r="H46" s="89">
        <v>43111</v>
      </c>
      <c r="I46" s="68">
        <v>2.5</v>
      </c>
      <c r="J46" s="68">
        <v>42</v>
      </c>
      <c r="K46" s="73">
        <f t="shared" ref="K46:K54" si="1">J46/I46</f>
        <v>16.8</v>
      </c>
      <c r="L46" s="118">
        <v>43119</v>
      </c>
      <c r="M46" s="87" t="str">
        <f>IF(AND(NOT(OR(G46="",G46="Ø")),H46=""),"In Progress",IF(AND(NOT(OR(H46="Ø",H46="")),NOT(OR(G46="Ø",G46=""))),"Completed",IF(AND(NOT(A46=""),NOT(OR(D46="",D46="???")),G46=""),"Waiting",IF(D46="???","Waiting",""))))</f>
        <v>Completed</v>
      </c>
      <c r="N46" s="116" t="str">
        <f>IF(AND(NOT(OR(H46="Ø",H46="")),L46="Split"),"In Progress",IF(AND(NOT(OR(H46="Ø",H46="")),L46="Needs to be Split"),"Waiting",IF(AND(M46="Review",M47="Review"),"Review",IF(OR(AND(M46="Review",M47="Incomplete"),AND(M46="Incomplete",M47="Review")),"Review",IF(OR(AND(M46="Untraceable",M47="Review"),AND(M46="Review",M47="Untraceable")),"Review",IF(OR(AND(M46="Review",M47="Completed"),AND(M46="Completed",M47="Review")),"Review",IF(OR(AND(M46="Other",M47="Review"),AND(M46="Review",M47="Other")),"Review",IF(OR(AND(M46="Other",M47="Incomplete"),AND(M46="Incomplete",M47="Other")),"Review",IF(OR(AND(M46="Other",M47="Untraceable"),AND(M46="Untraceable",M47="Other")),"Review",IF(OR(AND(M46="Other",M47="Completed"),AND(M46="Completed",M47="Other")),"Review",IF(AND(M46="Waiting",M47="Waiting"),"Waiting",IF(OR(AND(M46="Review",M47="Waiting"),AND(M46="Waiting",M47="Review")),"Waiting",IF(OR(AND(M46="Other",M47="Waiting"),AND(M46="Waiting",M47="Other")),"Waiting",IF(OR(AND(M46="Incomplete",M47="Waiting"),AND(M46="Waiting",M47="Incomplete")),"Waiting",IF(OR(AND(M46="Completed",M47="Waiting"),AND(M46="Waiting",M47="Completed")),"Waiting",IF(OR(M46="In Progress",M47="In Progress"),"In Progress",IF(OR(AND(M46="Completed",M47="Untraceable"),AND(M46="Untraceable",M47="Completed")),"Review",IF(OR(AND(M46="Completed",M47="Incomplete"),AND(M46="Incomplete",M47="Completed")),"Review",IF(OR(AND(M46="Incomplete",M47="Untraceable"),AND(M46="Untraceable",M47="Incomplete")),"Untraceable",IF(AND(NOT(OR(H46="Ø",H46="")),NOT(OR(H47="Ø",H47="")),L46=""),"In Progress",IF(AND(M46="Untraceable",M47="Untraceable"),"Untraceable",IF(AND(NOT(OR(H46="Ø",H46="")),NOT(OR(H47="Ø",H47="")),NOT(OR(L46="Ø",L46="",L46="Split",L46="Needs to be Split"))),"Completed",IF(AND(M46="Incomplete",M47="Incomplete"),"Incomplete",IF(AND(M46="Other",M47="Other"),"Review",IF(AND(M46="Untraceable",M47=""),"Untraceable","")))))))))))))))))))))))))</f>
        <v>Completed</v>
      </c>
      <c r="O46" s="116" t="s">
        <v>0</v>
      </c>
      <c r="P46" s="4"/>
      <c r="Q46" s="121" t="s">
        <v>25</v>
      </c>
      <c r="R46" s="116" t="s">
        <v>3269</v>
      </c>
    </row>
    <row r="47" spans="1:18" x14ac:dyDescent="0.25">
      <c r="A47" s="116"/>
      <c r="B47" s="116"/>
      <c r="C47" s="116"/>
      <c r="D47" s="87" t="s">
        <v>161</v>
      </c>
      <c r="E47" s="87" t="s">
        <v>1512</v>
      </c>
      <c r="F47" s="7" t="str">
        <f>IF(AND(D47="Amina",OR(E47="Manual",E47="Assisted Manual")),A46&amp;"_AZ",IF(AND(D47="Amina",OR(E47="De-Novo Merge",E47="Assisted Merge")),A46&amp;"_SA_AZ",IF(AND(D47="Mashtura",OR(E47="Manual",E47="Assisted Manual")),A46&amp;"_MH",IF(AND(D47="Mashtura",OR(E47="De-Novo Merge",E47="Assisted Merge")),A46&amp;"_SA_MH",IF(AND(D47="Perry",OR(E47="Manual",E47="Assisted Manual")),A46&amp;"_PB",IF(AND(D47="Perry",OR(E47="De-Novo Merge",E47="Assisted Merge")),A46&amp;"_SA_PB",IF(AND(D47="Gina",OR(E47="Manual",E47="Assisted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Merge")),A46&amp;"_SA_MW",IF(AND(D47="Reem",OR(E47="Manual",E47="Assisted Manual")),A46&amp;"_RA",IF(AND(D47="Reem",OR(E47="De-Novo Merge",E47="Assisted Merge")),A46&amp;"_SA_RA",""))))))))))))))))))</f>
        <v>2017-11-17_G-022_BD</v>
      </c>
      <c r="G47" s="89">
        <v>43119</v>
      </c>
      <c r="H47" s="89">
        <v>43119</v>
      </c>
      <c r="I47" s="68">
        <v>1.25</v>
      </c>
      <c r="J47" s="68">
        <v>41</v>
      </c>
      <c r="K47" s="73">
        <f t="shared" si="1"/>
        <v>32.799999999999997</v>
      </c>
      <c r="L47" s="116"/>
      <c r="M47" s="87" t="str">
        <f>IF(AND(NOT(OR(G47="",G47="Ø")),H47=""),"In Progress",IF(AND(NOT(OR(H47="Ø",H47="")),NOT(OR(G47="Ø",G47=""))),"Completed",IF(AND(NOT(A46=""),NOT(OR(D47="",D47="???")),G47=""),"Waiting",IF(D47="???","Waiting",""))))</f>
        <v>Completed</v>
      </c>
      <c r="N47" s="116"/>
      <c r="O47" s="116"/>
      <c r="P47" s="4"/>
      <c r="Q47" s="121"/>
      <c r="R47" s="116"/>
    </row>
    <row r="48" spans="1:18" x14ac:dyDescent="0.25">
      <c r="A48" s="122" t="s">
        <v>3270</v>
      </c>
      <c r="B48" s="117" t="s">
        <v>3271</v>
      </c>
      <c r="C48" s="116"/>
      <c r="D48" s="87" t="s">
        <v>2404</v>
      </c>
      <c r="E48" s="87" t="s">
        <v>24</v>
      </c>
      <c r="F48" s="7" t="str">
        <f>IF(AND(D48="Amina",OR(E48="Manual",E48="Assisted Manual")),A48&amp;"_AZ",IF(AND(D48="Amina",OR(E48="De-Novo Merge",E48="Assisted Merge")),A48&amp;"_SA_AZ",IF(AND(D48="Mashtura",OR(E48="Manual",E48="Assisted Manual")),A48&amp;"_MH",IF(AND(D48="Mashtura",OR(E48="De-Novo Merge",E48="Assisted Merge")),A48&amp;"_SA_MH",IF(AND(D48="Perry",OR(E48="Manual",E48="Assisted Manual")),A48&amp;"_PB",IF(AND(D48="Perry",OR(E48="De-Novo Merge",E48="Assisted Merge")),A48&amp;"_SA_PB",IF(AND(D48="Gina",OR(E48="Manual",E48="Assisted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Merge")),A48&amp;"_SA_MW",IF(AND(D48="Reem",OR(E48="Manual",E48="Assisted Manual")),A48&amp;"_RA",IF(AND(D48="Reem",OR(E48="De-Novo Merge",E48="Assisted Merge")),A48&amp;"_SA_RA",""))))))))))))))))))</f>
        <v>2017-11-17_G-023_MH</v>
      </c>
      <c r="G48" s="89">
        <v>43111</v>
      </c>
      <c r="H48" s="89">
        <v>43111</v>
      </c>
      <c r="I48" s="68">
        <v>2.5</v>
      </c>
      <c r="J48" s="68">
        <v>35</v>
      </c>
      <c r="K48" s="73">
        <f t="shared" si="1"/>
        <v>14</v>
      </c>
      <c r="L48" s="118">
        <v>43143</v>
      </c>
      <c r="M48" s="87" t="str">
        <f>IF(AND(NOT(OR(G48="",G48="Ø")),H48=""),"In Progress",IF(AND(NOT(OR(H48="Ø",H48="")),NOT(OR(G48="Ø",G48=""))),"Completed",IF(AND(NOT(A48=""),NOT(OR(D48="",D48="???")),G48=""),"Waiting",IF(D48="???","Waiting",""))))</f>
        <v>Completed</v>
      </c>
      <c r="N48" s="116" t="str">
        <f>IF(AND(NOT(OR(H48="Ø",H48="")),L48="Split"),"In Progress",IF(AND(NOT(OR(H48="Ø",H48="")),L48="Needs to be Split"),"Waiting",IF(AND(M48="Review",M49="Review"),"Review",IF(OR(AND(M48="Review",M49="Incomplete"),AND(M48="Incomplete",M49="Review")),"Review",IF(OR(AND(M48="Untraceable",M49="Review"),AND(M48="Review",M49="Untraceable")),"Review",IF(OR(AND(M48="Review",M49="Completed"),AND(M48="Completed",M49="Review")),"Review",IF(OR(AND(M48="Other",M49="Review"),AND(M48="Review",M49="Other")),"Review",IF(OR(AND(M48="Other",M49="Incomplete"),AND(M48="Incomplete",M49="Other")),"Review",IF(OR(AND(M48="Other",M49="Untraceable"),AND(M48="Untraceable",M49="Other")),"Review",IF(OR(AND(M48="Other",M49="Completed"),AND(M48="Completed",M49="Other")),"Review",IF(AND(M48="Waiting",M49="Waiting"),"Waiting",IF(OR(AND(M48="Review",M49="Waiting"),AND(M48="Waiting",M49="Review")),"Waiting",IF(OR(AND(M48="Other",M49="Waiting"),AND(M48="Waiting",M49="Other")),"Waiting",IF(OR(AND(M48="Incomplete",M49="Waiting"),AND(M48="Waiting",M49="Incomplete")),"Waiting",IF(OR(AND(M48="Completed",M49="Waiting"),AND(M48="Waiting",M49="Completed")),"Waiting",IF(OR(M48="In Progress",M49="In Progress"),"In Progress",IF(OR(AND(M48="Completed",M49="Untraceable"),AND(M48="Untraceable",M49="Completed")),"Review",IF(OR(AND(M48="Completed",M49="Incomplete"),AND(M48="Incomplete",M49="Completed")),"Review",IF(OR(AND(M48="Incomplete",M49="Untraceable"),AND(M48="Untraceable",M49="Incomplete")),"Untraceable",IF(AND(NOT(OR(H48="Ø",H48="")),NOT(OR(H49="Ø",H49="")),L48=""),"In Progress",IF(AND(M48="Untraceable",M49="Untraceable"),"Untraceable",IF(AND(NOT(OR(H48="Ø",H48="")),NOT(OR(H49="Ø",H49="")),NOT(OR(L48="Ø",L48="",L48="Split",L48="Needs to be Split"))),"Completed",IF(AND(M48="Incomplete",M49="Incomplete"),"Incomplete",IF(AND(M48="Other",M49="Other"),"Review",IF(AND(M48="Untraceable",M49=""),"Untraceable","")))))))))))))))))))))))))</f>
        <v>Completed</v>
      </c>
      <c r="O48" s="116" t="s">
        <v>0</v>
      </c>
      <c r="P48" s="4"/>
      <c r="Q48" s="121" t="s">
        <v>25</v>
      </c>
      <c r="R48" s="116" t="s">
        <v>3272</v>
      </c>
    </row>
    <row r="49" spans="1:18" x14ac:dyDescent="0.25">
      <c r="A49" s="116"/>
      <c r="B49" s="116"/>
      <c r="C49" s="116"/>
      <c r="D49" s="87" t="s">
        <v>32</v>
      </c>
      <c r="E49" s="87" t="s">
        <v>1512</v>
      </c>
      <c r="F49" s="7" t="str">
        <f>IF(AND(D49="Amina",OR(E49="Manual",E49="Assisted Manual")),A48&amp;"_AZ",IF(AND(D49="Amina",OR(E49="De-Novo Merge",E49="Assisted Merge")),A48&amp;"_SA_AZ",IF(AND(D49="Mashtura",OR(E49="Manual",E49="Assisted Manual")),A48&amp;"_MH",IF(AND(D49="Mashtura",OR(E49="De-Novo Merge",E49="Assisted Merge")),A48&amp;"_SA_MH",IF(AND(D49="Perry",OR(E49="Manual",E49="Assisted Manual")),A48&amp;"_PB",IF(AND(D49="Perry",OR(E49="De-Novo Merge",E49="Assisted Merge")),A48&amp;"_SA_PB",IF(AND(D49="Gina",OR(E49="Manual",E49="Assisted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Merge")),A48&amp;"_SA_MW",IF(AND(D49="Reem",OR(E49="Manual",E49="Assisted Manual")),A48&amp;"_RA",IF(AND(D49="Reem",OR(E49="De-Novo Merge",E49="Assisted Merge")),A48&amp;"_SA_RA",""))))))))))))))))))</f>
        <v>2017-11-17_G-023_AZ</v>
      </c>
      <c r="G49" s="89">
        <v>43118</v>
      </c>
      <c r="H49" s="89">
        <v>43118</v>
      </c>
      <c r="I49" s="68">
        <v>1</v>
      </c>
      <c r="J49" s="68"/>
      <c r="K49" s="73">
        <f t="shared" si="1"/>
        <v>0</v>
      </c>
      <c r="L49" s="116"/>
      <c r="M49" s="87" t="str">
        <f>IF(AND(NOT(OR(G49="",G49="Ø")),H49=""),"In Progress",IF(AND(NOT(OR(H49="Ø",H49="")),NOT(OR(G49="Ø",G49=""))),"Completed",IF(AND(NOT(A48=""),NOT(OR(D49="",D49="???")),G49=""),"Waiting",IF(D49="???","Waiting",""))))</f>
        <v>Completed</v>
      </c>
      <c r="N49" s="116"/>
      <c r="O49" s="116"/>
      <c r="P49" s="4"/>
      <c r="Q49" s="121"/>
      <c r="R49" s="116"/>
    </row>
    <row r="50" spans="1:18" x14ac:dyDescent="0.25">
      <c r="A50" s="122" t="s">
        <v>3273</v>
      </c>
      <c r="B50" s="117" t="s">
        <v>3274</v>
      </c>
      <c r="C50" s="116"/>
      <c r="D50" s="87" t="s">
        <v>2404</v>
      </c>
      <c r="E50" s="87" t="s">
        <v>24</v>
      </c>
      <c r="F50" s="7" t="str">
        <f>IF(AND(D50="Amina",OR(E50="Manual",E50="Assisted Manual")),A50&amp;"_AZ",IF(AND(D50="Amina",OR(E50="De-Novo Merge",E50="Assisted Merge")),A50&amp;"_SA_AZ",IF(AND(D50="Mashtura",OR(E50="Manual",E50="Assisted Manual")),A50&amp;"_MH",IF(AND(D50="Mashtura",OR(E50="De-Novo Merge",E50="Assisted Merge")),A50&amp;"_SA_MH",IF(AND(D50="Perry",OR(E50="Manual",E50="Assisted Manual")),A50&amp;"_PB",IF(AND(D50="Perry",OR(E50="De-Novo Merge",E50="Assisted Merge")),A50&amp;"_SA_PB",IF(AND(D50="Gina",OR(E50="Manual",E50="Assisted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Merge")),A50&amp;"_SA_MW",IF(AND(D50="Reem",OR(E50="Manual",E50="Assisted Manual")),A50&amp;"_RA",IF(AND(D50="Reem",OR(E50="De-Novo Merge",E50="Assisted Merge")),A50&amp;"_SA_RA",""))))))))))))))))))</f>
        <v>2017-11-17_G-024_MH</v>
      </c>
      <c r="G50" s="89">
        <v>43111</v>
      </c>
      <c r="H50" s="89">
        <v>43116</v>
      </c>
      <c r="I50" s="68">
        <v>7.5</v>
      </c>
      <c r="J50" s="68"/>
      <c r="K50" s="73">
        <f t="shared" si="1"/>
        <v>0</v>
      </c>
      <c r="L50" s="118">
        <v>43143</v>
      </c>
      <c r="M50" s="87" t="str">
        <f>IF(AND(NOT(OR(G50="",G50="Ø")),H50=""),"In Progress",IF(AND(NOT(OR(H50="Ø",H50="")),NOT(OR(G50="Ø",G50=""))),"Completed",IF(AND(NOT(A50=""),NOT(OR(D50="",D50="???")),G50=""),"Waiting",IF(D50="???","Waiting",""))))</f>
        <v>Completed</v>
      </c>
      <c r="N50" s="116" t="str">
        <f>IF(AND(NOT(OR(H50="Ø",H50="")),L50="Split"),"In Progress",IF(AND(NOT(OR(H50="Ø",H50="")),L50="Needs to be Split"),"Waiting",IF(AND(M50="Review",M51="Review"),"Review",IF(OR(AND(M50="Review",M51="Incomplete"),AND(M50="Incomplete",M51="Review")),"Review",IF(OR(AND(M50="Untraceable",M51="Review"),AND(M50="Review",M51="Untraceable")),"Review",IF(OR(AND(M50="Review",M51="Completed"),AND(M50="Completed",M51="Review")),"Review",IF(OR(AND(M50="Other",M51="Review"),AND(M50="Review",M51="Other")),"Review",IF(OR(AND(M50="Other",M51="Incomplete"),AND(M50="Incomplete",M51="Other")),"Review",IF(OR(AND(M50="Other",M51="Untraceable"),AND(M50="Untraceable",M51="Other")),"Review",IF(OR(AND(M50="Other",M51="Completed"),AND(M50="Completed",M51="Other")),"Review",IF(AND(M50="Waiting",M51="Waiting"),"Waiting",IF(OR(AND(M50="Review",M51="Waiting"),AND(M50="Waiting",M51="Review")),"Waiting",IF(OR(AND(M50="Other",M51="Waiting"),AND(M50="Waiting",M51="Other")),"Waiting",IF(OR(AND(M50="Incomplete",M51="Waiting"),AND(M50="Waiting",M51="Incomplete")),"Waiting",IF(OR(AND(M50="Completed",M51="Waiting"),AND(M50="Waiting",M51="Completed")),"Waiting",IF(OR(M50="In Progress",M51="In Progress"),"In Progress",IF(OR(AND(M50="Completed",M51="Untraceable"),AND(M50="Untraceable",M51="Completed")),"Review",IF(OR(AND(M50="Completed",M51="Incomplete"),AND(M50="Incomplete",M51="Completed")),"Review",IF(OR(AND(M50="Incomplete",M51="Untraceable"),AND(M50="Untraceable",M51="Incomplete")),"Untraceable",IF(AND(NOT(OR(H50="Ø",H50="")),NOT(OR(H51="Ø",H51="")),L50=""),"In Progress",IF(AND(M50="Untraceable",M51="Untraceable"),"Untraceable",IF(AND(NOT(OR(H50="Ø",H50="")),NOT(OR(H51="Ø",H51="")),NOT(OR(L50="Ø",L50="",L50="Split",L50="Needs to be Split"))),"Completed",IF(AND(M50="Incomplete",M51="Incomplete"),"Incomplete",IF(AND(M50="Other",M51="Other"),"Review",IF(AND(M50="Untraceable",M51=""),"Untraceable","")))))))))))))))))))))))))</f>
        <v>Completed</v>
      </c>
      <c r="O50" s="116" t="s">
        <v>0</v>
      </c>
      <c r="P50" s="4"/>
      <c r="Q50" s="121" t="s">
        <v>25</v>
      </c>
      <c r="R50" s="116" t="s">
        <v>3275</v>
      </c>
    </row>
    <row r="51" spans="1:18" x14ac:dyDescent="0.25">
      <c r="A51" s="116"/>
      <c r="B51" s="116"/>
      <c r="C51" s="116"/>
      <c r="D51" s="87" t="s">
        <v>32</v>
      </c>
      <c r="E51" s="87" t="s">
        <v>1512</v>
      </c>
      <c r="F51" s="7" t="str">
        <f>IF(AND(D51="Amina",OR(E51="Manual",E51="Assisted Manual")),A50&amp;"_AZ",IF(AND(D51="Amina",OR(E51="De-Novo Merge",E51="Assisted Merge")),A50&amp;"_SA_AZ",IF(AND(D51="Mashtura",OR(E51="Manual",E51="Assisted Manual")),A50&amp;"_MH",IF(AND(D51="Mashtura",OR(E51="De-Novo Merge",E51="Assisted Merge")),A50&amp;"_SA_MH",IF(AND(D51="Perry",OR(E51="Manual",E51="Assisted Manual")),A50&amp;"_PB",IF(AND(D51="Perry",OR(E51="De-Novo Merge",E51="Assisted Merge")),A50&amp;"_SA_PB",IF(AND(D51="Gina",OR(E51="Manual",E51="Assisted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Merge")),A50&amp;"_SA_MW",IF(AND(D51="Reem",OR(E51="Manual",E51="Assisted Manual")),A50&amp;"_RA",IF(AND(D51="Reem",OR(E51="De-Novo Merge",E51="Assisted Merge")),A50&amp;"_SA_RA",""))))))))))))))))))</f>
        <v>2017-11-17_G-024_AZ</v>
      </c>
      <c r="G51" s="89">
        <v>43119</v>
      </c>
      <c r="H51" s="89">
        <v>43119</v>
      </c>
      <c r="I51" s="68">
        <v>5</v>
      </c>
      <c r="J51" s="68"/>
      <c r="K51" s="73">
        <f t="shared" si="1"/>
        <v>0</v>
      </c>
      <c r="L51" s="116"/>
      <c r="M51" s="87" t="str">
        <f>IF(AND(NOT(OR(G51="",G51="Ø")),H51=""),"In Progress",IF(AND(NOT(OR(H51="Ø",H51="")),NOT(OR(G51="Ø",G51=""))),"Completed",IF(AND(NOT(A50=""),NOT(OR(D51="",D51="???")),G51=""),"Waiting",IF(D51="???","Waiting",""))))</f>
        <v>Completed</v>
      </c>
      <c r="N51" s="116"/>
      <c r="O51" s="116"/>
      <c r="P51" s="4"/>
      <c r="Q51" s="121"/>
      <c r="R51" s="116"/>
    </row>
    <row r="52" spans="1:18" x14ac:dyDescent="0.25">
      <c r="A52" s="122" t="s">
        <v>3276</v>
      </c>
      <c r="B52" s="117" t="s">
        <v>3277</v>
      </c>
      <c r="C52" s="116"/>
      <c r="D52" s="87" t="s">
        <v>161</v>
      </c>
      <c r="E52" s="87" t="s">
        <v>24</v>
      </c>
      <c r="F52" s="7" t="str">
        <f>IF(AND(D52="Amina",OR(E52="Manual",E52="Assisted Manual")),A52&amp;"_AZ",IF(AND(D52="Amina",OR(E52="De-Novo Merge",E52="Assisted Merge")),A52&amp;"_SA_AZ",IF(AND(D52="Mashtura",OR(E52="Manual",E52="Assisted Manual")),A52&amp;"_MH",IF(AND(D52="Mashtura",OR(E52="De-Novo Merge",E52="Assisted Merge")),A52&amp;"_SA_MH",IF(AND(D52="Perry",OR(E52="Manual",E52="Assisted Manual")),A52&amp;"_PB",IF(AND(D52="Perry",OR(E52="De-Novo Merge",E52="Assisted Merge")),A52&amp;"_SA_PB",IF(AND(D52="Gina",OR(E52="Manual",E52="Assisted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Merge")),A52&amp;"_SA_MW",IF(AND(D52="Reem",OR(E52="Manual",E52="Assisted Manual")),A52&amp;"_RA",IF(AND(D52="Reem",OR(E52="De-Novo Merge",E52="Assisted Merge")),A52&amp;"_SA_RA",""))))))))))))))))))</f>
        <v>2017-11-17_G-025_BD</v>
      </c>
      <c r="G52" s="89">
        <v>43119</v>
      </c>
      <c r="H52" s="89">
        <v>43122</v>
      </c>
      <c r="I52" s="68">
        <v>5.5</v>
      </c>
      <c r="J52" s="68">
        <v>155</v>
      </c>
      <c r="K52" s="73">
        <f t="shared" si="1"/>
        <v>28.181818181818183</v>
      </c>
      <c r="L52" s="118">
        <v>43130</v>
      </c>
      <c r="M52" s="87" t="str">
        <f>IF(AND(NOT(OR(G52="",G52="Ø")),H52=""),"In Progress",IF(AND(NOT(OR(H52="Ø",H52="")),NOT(OR(G52="Ø",G52=""))),"Completed",IF(AND(NOT(A52=""),NOT(OR(D52="",D52="???")),G52=""),"Waiting",IF(D52="???","Waiting",""))))</f>
        <v>Completed</v>
      </c>
      <c r="N52" s="116" t="str">
        <f>IF(AND(NOT(OR(H52="Ø",H52="")),L52="Split"),"In Progress",IF(AND(NOT(OR(H52="Ø",H52="")),L52="Needs to be Split"),"Waiting",IF(AND(M52="Review",M53="Review"),"Review",IF(OR(AND(M52="Review",M53="Incomplete"),AND(M52="Incomplete",M53="Review")),"Review",IF(OR(AND(M52="Untraceable",M53="Review"),AND(M52="Review",M53="Untraceable")),"Review",IF(OR(AND(M52="Review",M53="Completed"),AND(M52="Completed",M53="Review")),"Review",IF(OR(AND(M52="Other",M53="Review"),AND(M52="Review",M53="Other")),"Review",IF(OR(AND(M52="Other",M53="Incomplete"),AND(M52="Incomplete",M53="Other")),"Review",IF(OR(AND(M52="Other",M53="Untraceable"),AND(M52="Untraceable",M53="Other")),"Review",IF(OR(AND(M52="Other",M53="Completed"),AND(M52="Completed",M53="Other")),"Review",IF(AND(M52="Waiting",M53="Waiting"),"Waiting",IF(OR(AND(M52="Review",M53="Waiting"),AND(M52="Waiting",M53="Review")),"Waiting",IF(OR(AND(M52="Other",M53="Waiting"),AND(M52="Waiting",M53="Other")),"Waiting",IF(OR(AND(M52="Incomplete",M53="Waiting"),AND(M52="Waiting",M53="Incomplete")),"Waiting",IF(OR(AND(M52="Completed",M53="Waiting"),AND(M52="Waiting",M53="Completed")),"Waiting",IF(OR(M52="In Progress",M53="In Progress"),"In Progress",IF(OR(AND(M52="Completed",M53="Untraceable"),AND(M52="Untraceable",M53="Completed")),"Review",IF(OR(AND(M52="Completed",M53="Incomplete"),AND(M52="Incomplete",M53="Completed")),"Review",IF(OR(AND(M52="Incomplete",M53="Untraceable"),AND(M52="Untraceable",M53="Incomplete")),"Untraceable",IF(AND(NOT(OR(H52="Ø",H52="")),NOT(OR(H53="Ø",H53="")),L52=""),"In Progress",IF(AND(M52="Untraceable",M53="Untraceable"),"Untraceable",IF(AND(NOT(OR(H52="Ø",H52="")),NOT(OR(H53="Ø",H53="")),NOT(OR(L52="Ø",L52="",L52="Split",L52="Needs to be Split"))),"Completed",IF(AND(M52="Incomplete",M53="Incomplete"),"Incomplete",IF(AND(M52="Other",M53="Other"),"Review",IF(AND(M52="Untraceable",M53=""),"Untraceable","")))))))))))))))))))))))))</f>
        <v>Completed</v>
      </c>
      <c r="O52" s="116" t="s">
        <v>0</v>
      </c>
      <c r="P52" s="4" t="s">
        <v>3278</v>
      </c>
      <c r="Q52" s="121" t="s">
        <v>25</v>
      </c>
      <c r="R52" s="116" t="s">
        <v>3279</v>
      </c>
    </row>
    <row r="53" spans="1:18" x14ac:dyDescent="0.25">
      <c r="A53" s="116"/>
      <c r="B53" s="116"/>
      <c r="C53" s="116"/>
      <c r="D53" s="87" t="s">
        <v>27</v>
      </c>
      <c r="E53" s="87" t="s">
        <v>1512</v>
      </c>
      <c r="F53" s="7" t="str">
        <f>IF(AND(D53="Amina",OR(E53="Manual",E53="Assisted Manual")),A52&amp;"_AZ",IF(AND(D53="Amina",OR(E53="De-Novo Merge",E53="Assisted Merge")),A52&amp;"_SA_AZ",IF(AND(D53="Mashtura",OR(E53="Manual",E53="Assisted Manual")),A52&amp;"_MH",IF(AND(D53="Mashtura",OR(E53="De-Novo Merge",E53="Assisted Merge")),A52&amp;"_SA_MH",IF(AND(D53="Perry",OR(E53="Manual",E53="Assisted Manual")),A52&amp;"_PB",IF(AND(D53="Perry",OR(E53="De-Novo Merge",E53="Assisted Merge")),A52&amp;"_SA_PB",IF(AND(D53="Gina",OR(E53="Manual",E53="Assisted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Merge")),A52&amp;"_SA_MW",IF(AND(D53="Reem",OR(E53="Manual",E53="Assisted Manual")),A52&amp;"_RA",IF(AND(D53="Reem",OR(E53="De-Novo Merge",E53="Assisted Merge")),A52&amp;"_SA_RA",""))))))))))))))))))</f>
        <v>2017-11-17_G-025_GB</v>
      </c>
      <c r="G53" s="89">
        <v>43129</v>
      </c>
      <c r="H53" s="89">
        <v>43130</v>
      </c>
      <c r="I53" s="68">
        <v>4</v>
      </c>
      <c r="J53" s="68"/>
      <c r="K53" s="73">
        <f t="shared" si="1"/>
        <v>0</v>
      </c>
      <c r="L53" s="116"/>
      <c r="M53" s="87" t="str">
        <f>IF(AND(NOT(OR(G53="",G53="Ø")),H53=""),"In Progress",IF(AND(NOT(OR(H53="Ø",H53="")),NOT(OR(G53="Ø",G53=""))),"Completed",IF(AND(NOT(A52=""),NOT(OR(D53="",D53="???")),G53=""),"Waiting",IF(D53="???","Waiting",""))))</f>
        <v>Completed</v>
      </c>
      <c r="N53" s="116"/>
      <c r="O53" s="116"/>
      <c r="P53" s="4"/>
      <c r="Q53" s="121"/>
      <c r="R53" s="116"/>
    </row>
    <row r="54" spans="1:18" x14ac:dyDescent="0.25">
      <c r="A54" s="122" t="s">
        <v>3280</v>
      </c>
      <c r="B54" s="117" t="s">
        <v>3281</v>
      </c>
      <c r="C54" s="116"/>
      <c r="D54" s="87" t="s">
        <v>2404</v>
      </c>
      <c r="E54" s="87" t="s">
        <v>24</v>
      </c>
      <c r="F54" s="7" t="str">
        <f>IF(AND(D54="Amina",OR(E54="Manual",E54="Assisted Manual")),A54&amp;"_AZ",IF(AND(D54="Amina",OR(E54="De-Novo Merge",E54="Assisted Merge")),A54&amp;"_SA_AZ",IF(AND(D54="Mashtura",OR(E54="Manual",E54="Assisted Manual")),A54&amp;"_MH",IF(AND(D54="Mashtura",OR(E54="De-Novo Merge",E54="Assisted Merge")),A54&amp;"_SA_MH",IF(AND(D54="Perry",OR(E54="Manual",E54="Assisted Manual")),A54&amp;"_PB",IF(AND(D54="Perry",OR(E54="De-Novo Merge",E54="Assisted Merge")),A54&amp;"_SA_PB",IF(AND(D54="Gina",OR(E54="Manual",E54="Assisted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Merge")),A54&amp;"_SA_MW",IF(AND(D54="Reem",OR(E54="Manual",E54="Assisted Manual")),A54&amp;"_RA",IF(AND(D54="Reem",OR(E54="De-Novo Merge",E54="Assisted Merge")),A54&amp;"_SA_RA",""))))))))))))))))))</f>
        <v>2017-11-17_G-026_MH</v>
      </c>
      <c r="G54" s="89">
        <v>43117</v>
      </c>
      <c r="H54" s="89">
        <v>43118</v>
      </c>
      <c r="I54" s="68">
        <v>7</v>
      </c>
      <c r="J54" s="68"/>
      <c r="K54" s="73">
        <f t="shared" si="1"/>
        <v>0</v>
      </c>
      <c r="L54" s="118">
        <v>42764</v>
      </c>
      <c r="M54" s="87" t="str">
        <f>IF(AND(NOT(OR(G54="",G54="Ø")),H54=""),"In Progress",IF(AND(NOT(OR(H54="Ø",H54="")),NOT(OR(G54="Ø",G54=""))),"Completed",IF(AND(NOT(A54=""),NOT(OR(D54="",D54="???")),G54=""),"Waiting",IF(D54="???","Waiting",""))))</f>
        <v>Completed</v>
      </c>
      <c r="N54" s="116" t="str">
        <f>IF(AND(NOT(OR(H54="Ø",H54="")),L54="Split"),"In Progress",IF(AND(NOT(OR(H54="Ø",H54="")),L54="Needs to be Split"),"Waiting",IF(AND(M54="Review",M55="Review"),"Review",IF(OR(AND(M54="Review",M55="Incomplete"),AND(M54="Incomplete",M55="Review")),"Review",IF(OR(AND(M54="Untraceable",M55="Review"),AND(M54="Review",M55="Untraceable")),"Review",IF(OR(AND(M54="Review",M55="Completed"),AND(M54="Completed",M55="Review")),"Review",IF(OR(AND(M54="Other",M55="Review"),AND(M54="Review",M55="Other")),"Review",IF(OR(AND(M54="Other",M55="Incomplete"),AND(M54="Incomplete",M55="Other")),"Review",IF(OR(AND(M54="Other",M55="Untraceable"),AND(M54="Untraceable",M55="Other")),"Review",IF(OR(AND(M54="Other",M55="Completed"),AND(M54="Completed",M55="Other")),"Review",IF(AND(M54="Waiting",M55="Waiting"),"Waiting",IF(OR(AND(M54="Review",M55="Waiting"),AND(M54="Waiting",M55="Review")),"Waiting",IF(OR(AND(M54="Other",M55="Waiting"),AND(M54="Waiting",M55="Other")),"Waiting",IF(OR(AND(M54="Incomplete",M55="Waiting"),AND(M54="Waiting",M55="Incomplete")),"Waiting",IF(OR(AND(M54="Completed",M55="Waiting"),AND(M54="Waiting",M55="Completed")),"Waiting",IF(OR(M54="In Progress",M55="In Progress"),"In Progress",IF(OR(AND(M54="Completed",M55="Untraceable"),AND(M54="Untraceable",M55="Completed")),"Review",IF(OR(AND(M54="Completed",M55="Incomplete"),AND(M54="Incomplete",M55="Completed")),"Review",IF(OR(AND(M54="Incomplete",M55="Untraceable"),AND(M54="Untraceable",M55="Incomplete")),"Untraceable",IF(AND(NOT(OR(H54="Ø",H54="")),NOT(OR(H55="Ø",H55="")),L54=""),"In Progress",IF(AND(M54="Untraceable",M55="Untraceable"),"Untraceable",IF(AND(NOT(OR(H54="Ø",H54="")),NOT(OR(H55="Ø",H55="")),NOT(OR(L54="Ø",L54="",L54="Split",L54="Needs to be Split"))),"Completed",IF(AND(M54="Incomplete",M55="Incomplete"),"Incomplete",IF(AND(M54="Other",M55="Other"),"Review",IF(AND(M54="Untraceable",M55=""),"Untraceable","")))))))))))))))))))))))))</f>
        <v>Completed</v>
      </c>
      <c r="O54" s="116" t="s">
        <v>0</v>
      </c>
      <c r="P54" s="4"/>
      <c r="Q54" s="121" t="s">
        <v>25</v>
      </c>
      <c r="R54" s="116" t="s">
        <v>3282</v>
      </c>
    </row>
    <row r="55" spans="1:18" x14ac:dyDescent="0.25">
      <c r="A55" s="116"/>
      <c r="B55" s="116"/>
      <c r="C55" s="116"/>
      <c r="D55" s="87" t="s">
        <v>23</v>
      </c>
      <c r="E55" s="87" t="s">
        <v>1512</v>
      </c>
      <c r="F55" s="7" t="str">
        <f>IF(AND(D55="Amina",OR(E55="Manual",E55="Assisted Manual")),A54&amp;"_AZ",IF(AND(D55="Amina",OR(E55="De-Novo Merge",E55="Assisted Merge")),A54&amp;"_SA_AZ",IF(AND(D55="Mashtura",OR(E55="Manual",E55="Assisted Manual")),A54&amp;"_MH",IF(AND(D55="Mashtura",OR(E55="De-Novo Merge",E55="Assisted Merge")),A54&amp;"_SA_MH",IF(AND(D55="Perry",OR(E55="Manual",E55="Assisted Manual")),A54&amp;"_PB",IF(AND(D55="Perry",OR(E55="De-Novo Merge",E55="Assisted Merge")),A54&amp;"_SA_PB",IF(AND(D55="Gina",OR(E55="Manual",E55="Assisted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Merge")),A54&amp;"_SA_MW",IF(AND(D55="Reem",OR(E55="Manual",E55="Assisted Manual")),A54&amp;"_RA",IF(AND(D55="Reem",OR(E55="De-Novo Merge",E55="Assisted Merge")),A54&amp;"_SA_RA",""))))))))))))))))))</f>
        <v>2017-11-17_G-026_CA</v>
      </c>
      <c r="G55" s="89">
        <v>43119</v>
      </c>
      <c r="H55" s="89">
        <v>43123</v>
      </c>
      <c r="I55" s="68"/>
      <c r="J55" s="68"/>
      <c r="K55" s="73" t="str">
        <f>IF(AND(NOT(I55=""),NOT(J55=""),NOT(H55="")),I55/J55,"")</f>
        <v/>
      </c>
      <c r="L55" s="116"/>
      <c r="M55" s="87" t="str">
        <f>IF(AND(NOT(OR(G55="",G55="Ø")),H55=""),"In Progress",IF(AND(NOT(OR(H55="Ø",H55="")),NOT(OR(G55="Ø",G55=""))),"Completed",IF(AND(NOT(A54=""),NOT(OR(D55="",D55="???")),G55=""),"Waiting",IF(D55="???","Waiting",""))))</f>
        <v>Completed</v>
      </c>
      <c r="N55" s="116"/>
      <c r="O55" s="116"/>
      <c r="P55" s="4"/>
      <c r="Q55" s="121"/>
      <c r="R55" s="116"/>
    </row>
    <row r="56" spans="1:18" x14ac:dyDescent="0.25">
      <c r="A56" s="122" t="s">
        <v>3283</v>
      </c>
      <c r="B56" s="117" t="s">
        <v>3284</v>
      </c>
      <c r="C56" s="116" t="s">
        <v>3285</v>
      </c>
      <c r="D56" s="87" t="s">
        <v>27</v>
      </c>
      <c r="E56" s="87" t="s">
        <v>24</v>
      </c>
      <c r="F56" s="7" t="s">
        <v>3286</v>
      </c>
      <c r="G56" s="89">
        <v>43117</v>
      </c>
      <c r="H56" s="89">
        <v>43117</v>
      </c>
      <c r="I56" s="68">
        <v>2</v>
      </c>
      <c r="J56" s="68">
        <v>26</v>
      </c>
      <c r="K56" s="73">
        <f>J56/I56</f>
        <v>13</v>
      </c>
      <c r="L56" s="118">
        <v>43132</v>
      </c>
      <c r="M56" s="87" t="str">
        <f>IF(AND(NOT(OR(G56="",G56="Ø")),H56=""),"In Progress",IF(AND(NOT(OR(H56="Ø",H56="")),NOT(OR(G56="Ø",G56=""))),"Completed",IF(AND(NOT(#REF!=""),NOT(OR(D56="",D56="???")),G56=""),"Waiting",IF(D56="???","Waiting",""))))</f>
        <v>Completed</v>
      </c>
      <c r="N56" s="116" t="str">
        <f>IF(AND(NOT(OR(H56="Ø",H56="")),L56="Split"),"In Progress",IF(AND(NOT(OR(H56="Ø",H56="")),L56="Needs to be Split"),"Waiting",IF(AND(M56="Review",M57="Review"),"Review",IF(OR(AND(M56="Review",M57="Incomplete"),AND(M56="Incomplete",M57="Review")),"Review",IF(OR(AND(M56="Untraceable",M57="Review"),AND(M56="Review",M57="Untraceable")),"Review",IF(OR(AND(M56="Review",M57="Completed"),AND(M56="Completed",M57="Review")),"Review",IF(OR(AND(M56="Other",M57="Review"),AND(M56="Review",M57="Other")),"Review",IF(OR(AND(M56="Other",M57="Incomplete"),AND(M56="Incomplete",M57="Other")),"Review",IF(OR(AND(M56="Other",M57="Untraceable"),AND(M56="Untraceable",M57="Other")),"Review",IF(OR(AND(M56="Other",M57="Completed"),AND(M56="Completed",M57="Other")),"Review",IF(AND(M56="Waiting",M57="Waiting"),"Waiting",IF(OR(AND(M56="Review",M57="Waiting"),AND(M56="Waiting",M57="Review")),"Waiting",IF(OR(AND(M56="Other",M57="Waiting"),AND(M56="Waiting",M57="Other")),"Waiting",IF(OR(AND(M56="Incomplete",M57="Waiting"),AND(M56="Waiting",M57="Incomplete")),"Waiting",IF(OR(AND(M56="Completed",M57="Waiting"),AND(M56="Waiting",M57="Completed")),"Waiting",IF(OR(M56="In Progress",M57="In Progress"),"In Progress",IF(OR(AND(M56="Completed",M57="Untraceable"),AND(M56="Untraceable",M57="Completed")),"Review",IF(OR(AND(M56="Completed",M57="Incomplete"),AND(M56="Incomplete",M57="Completed")),"Review",IF(OR(AND(M56="Incomplete",M57="Untraceable"),AND(M56="Untraceable",M57="Incomplete")),"Untraceable",IF(AND(NOT(OR(H56="Ø",H56="")),NOT(OR(H57="Ø",H57="")),L56=""),"In Progress",IF(AND(M56="Untraceable",M57="Untraceable"),"Untraceable",IF(AND(NOT(OR(H56="Ø",H56="")),NOT(OR(H57="Ø",H57="")),NOT(OR(L56="Ø",L56="",L56="Split",L56="Needs to be Split"))),"Completed",IF(AND(M56="Incomplete",M57="Incomplete"),"Incomplete",IF(AND(M56="Other",M57="Other"),"Review",IF(AND(M56="Untraceable",M57=""),"Untraceable","")))))))))))))))))))))))))</f>
        <v>Completed</v>
      </c>
      <c r="O56" s="116" t="s">
        <v>0</v>
      </c>
      <c r="P56" s="4" t="s">
        <v>3287</v>
      </c>
      <c r="Q56" s="121" t="s">
        <v>25</v>
      </c>
      <c r="R56" s="116" t="s">
        <v>3288</v>
      </c>
    </row>
    <row r="57" spans="1:18" x14ac:dyDescent="0.25">
      <c r="A57" s="116"/>
      <c r="B57" s="116"/>
      <c r="C57" s="116"/>
      <c r="D57" s="87" t="s">
        <v>161</v>
      </c>
      <c r="E57" s="87" t="s">
        <v>1512</v>
      </c>
      <c r="F57" s="7" t="s">
        <v>3289</v>
      </c>
      <c r="G57" s="89">
        <v>43125</v>
      </c>
      <c r="H57" s="89">
        <v>43126</v>
      </c>
      <c r="I57" s="68">
        <v>2.5</v>
      </c>
      <c r="J57" s="68">
        <v>29</v>
      </c>
      <c r="K57" s="73">
        <f>J57/I57</f>
        <v>11.6</v>
      </c>
      <c r="L57" s="116"/>
      <c r="M57" s="87" t="str">
        <f>IF(AND(NOT(OR(G57="",G57="Ø")),H57=""),"In Progress",IF(AND(NOT(OR(H57="Ø",H57="")),NOT(OR(G57="Ø",G57=""))),"Completed",IF(AND(NOT(A56=""),NOT(OR(D57="",D57="???")),G57=""),"Waiting",IF(D57="???","Waiting",""))))</f>
        <v>Completed</v>
      </c>
      <c r="N57" s="116"/>
      <c r="O57" s="116"/>
      <c r="P57" s="4" t="s">
        <v>3290</v>
      </c>
      <c r="Q57" s="121"/>
      <c r="R57" s="116"/>
    </row>
    <row r="58" spans="1:18" x14ac:dyDescent="0.25">
      <c r="A58" s="122" t="s">
        <v>3291</v>
      </c>
      <c r="B58" s="117" t="s">
        <v>3292</v>
      </c>
      <c r="C58" s="116" t="s">
        <v>3285</v>
      </c>
      <c r="D58" s="87" t="s">
        <v>27</v>
      </c>
      <c r="E58" s="87" t="s">
        <v>24</v>
      </c>
      <c r="F58" s="7" t="str">
        <f>IF(AND(D58="Amina",OR(E58="Manual",E58="Assisted Manual")),A56&amp;"_AZ",IF(AND(D58="Amina",OR(E58="De-Novo Merge",E58="Assisted Merge")),A56&amp;"_SA_AZ",IF(AND(D58="Mashtura",OR(E58="Manual",E58="Assisted Manual")),A56&amp;"_MH",IF(AND(D58="Mashtura",OR(E58="De-Novo Merge",E58="Assisted Merge")),A56&amp;"_SA_MH",IF(AND(D58="Perry",OR(E58="Manual",E58="Assisted Manual")),A56&amp;"_PB",IF(AND(D58="Perry",OR(E58="De-Novo Merge",E58="Assisted Merge")),A56&amp;"_SA_PB",IF(AND(D58="Gina",OR(E58="Manual",E58="Assisted Manual")),A56&amp;"_GB",IF(AND(D58="Gina",OR(E58="De-Novo Merge",E58="Assisted Merge")),A56&amp;"_SA_GB",IF(AND(D58="Cameron",OR(E58="Manual",E58="Assisted Manual")),A56&amp;"_CA",IF(AND(D58="Cameron",OR(E58="De-Novo Merge",E58="Assisted Merge")),A56&amp;"_SA_CA",IF(AND(D58="Bruno",OR(E58="Manual",E58="Assisted Manual")),A56&amp;"_BD",IF(AND(D58="Bruno",OR(E58="De-Novo Merge",E58="Assisted Merge")),A56&amp;"_SA_BD",IF(AND(D58="Daniel",OR(E58="Manual",E58="Assisted Manual")),A56&amp;"_DR",IF(AND(D58="Daniel",OR(E58="De-Novo Merge",E58="Assisted Merge")),A56&amp;"_SA_DR",IF(AND(D58="Monet",OR(E58="Manual",E58="Assisted Manual")),A56&amp;"_MW",IF(AND(D58="Monet",OR(E58="De-Novo Merge",E58="Assisted Merge")),A56&amp;"_SA_MW",IF(AND(D58="Reem",OR(E58="Manual",E58="Assisted Manual")),A56&amp;"_RA",IF(AND(D58="Reem",OR(E58="De-Novo Merge",E58="Assisted Merge")),A56&amp;"_SA_RA",""))))))))))))))))))</f>
        <v>2017-11-17_G-027_GB</v>
      </c>
      <c r="G58" s="89">
        <v>43118</v>
      </c>
      <c r="H58" s="89">
        <v>43118</v>
      </c>
      <c r="I58" s="68">
        <v>1</v>
      </c>
      <c r="J58" s="68"/>
      <c r="K58" s="73">
        <f>J58/I58</f>
        <v>0</v>
      </c>
      <c r="L58" s="118">
        <v>43139</v>
      </c>
      <c r="M58" s="87" t="str">
        <f>IF(AND(NOT(OR(G58="",G58="Ø")),H58=""),"In Progress",IF(AND(NOT(OR(H58="Ø",H58="")),NOT(OR(G58="Ø",G58=""))),"Completed",IF(AND(NOT(A56=""),NOT(OR(D58="",D58="???")),G58=""),"Waiting",IF(D58="???","Waiting",""))))</f>
        <v>Completed</v>
      </c>
      <c r="N58" s="116" t="str">
        <f>IF(AND(NOT(OR(H58="Ø",H58="")),L58="Split"),"In Progress",IF(AND(NOT(OR(H58="Ø",H58="")),L58="Needs to be Split"),"Waiting",IF(AND(M58="Review",M59="Review"),"Review",IF(OR(AND(M58="Review",M59="Incomplete"),AND(M58="Incomplete",M59="Review")),"Review",IF(OR(AND(M58="Untraceable",M59="Review"),AND(M58="Review",M59="Untraceable")),"Review",IF(OR(AND(M58="Review",M59="Completed"),AND(M58="Completed",M59="Review")),"Review",IF(OR(AND(M58="Other",M59="Review"),AND(M58="Review",M59="Other")),"Review",IF(OR(AND(M58="Other",M59="Incomplete"),AND(M58="Incomplete",M59="Other")),"Review",IF(OR(AND(M58="Other",M59="Untraceable"),AND(M58="Untraceable",M59="Other")),"Review",IF(OR(AND(M58="Other",M59="Completed"),AND(M58="Completed",M59="Other")),"Review",IF(AND(M58="Waiting",M59="Waiting"),"Waiting",IF(OR(AND(M58="Review",M59="Waiting"),AND(M58="Waiting",M59="Review")),"Waiting",IF(OR(AND(M58="Other",M59="Waiting"),AND(M58="Waiting",M59="Other")),"Waiting",IF(OR(AND(M58="Incomplete",M59="Waiting"),AND(M58="Waiting",M59="Incomplete")),"Waiting",IF(OR(AND(M58="Completed",M59="Waiting"),AND(M58="Waiting",M59="Completed")),"Waiting",IF(OR(M58="In Progress",M59="In Progress"),"In Progress",IF(OR(AND(M58="Completed",M59="Untraceable"),AND(M58="Untraceable",M59="Completed")),"Review",IF(OR(AND(M58="Completed",M59="Incomplete"),AND(M58="Incomplete",M59="Completed")),"Review",IF(OR(AND(M58="Incomplete",M59="Untraceable"),AND(M58="Untraceable",M59="Incomplete")),"Untraceable",IF(AND(NOT(OR(H58="Ø",H58="")),NOT(OR(H59="Ø",H59="")),L58=""),"In Progress",IF(AND(M58="Untraceable",M59="Untraceable"),"Untraceable",IF(AND(NOT(OR(H58="Ø",H58="")),NOT(OR(H59="Ø",H59="")),NOT(OR(L58="Ø",L58="",L58="Split",L58="Needs to be Split"))),"Completed",IF(AND(M58="Incomplete",M59="Incomplete"),"Incomplete",IF(AND(M58="Other",M59="Other"),"Review",IF(AND(M58="Untraceable",M59=""),"Untraceable","")))))))))))))))))))))))))</f>
        <v>Completed</v>
      </c>
      <c r="O58" s="116" t="s">
        <v>0</v>
      </c>
      <c r="P58" s="4" t="s">
        <v>3293</v>
      </c>
      <c r="Q58" s="121" t="s">
        <v>25</v>
      </c>
      <c r="R58" s="116" t="s">
        <v>3294</v>
      </c>
    </row>
    <row r="59" spans="1:18" x14ac:dyDescent="0.25">
      <c r="A59" s="116"/>
      <c r="B59" s="116"/>
      <c r="C59" s="116"/>
      <c r="D59" s="87" t="s">
        <v>187</v>
      </c>
      <c r="E59" s="87" t="s">
        <v>1512</v>
      </c>
      <c r="F59" s="7" t="str">
        <f>IF(AND(D59="Amina",OR(E59="Manual",E59="Assisted Manual")),A56&amp;"_AZ",IF(AND(D59="Amina",OR(E59="De-Novo Merge",E59="Assisted Merge")),A56&amp;"_SA_AZ",IF(AND(D59="Mashtura",OR(E59="Manual",E59="Assisted Manual")),A56&amp;"_MH",IF(AND(D59="Mashtura",OR(E59="De-Novo Merge",E59="Assisted Merge")),A56&amp;"_SA_MH",IF(AND(D59="Perry",OR(E59="Manual",E59="Assisted Manual")),A56&amp;"_PB",IF(AND(D59="Perry",OR(E59="De-Novo Merge",E59="Assisted Merge")),A56&amp;"_SA_PB",IF(AND(D59="Gina",OR(E59="Manual",E59="Assisted Manual")),A56&amp;"_GB",IF(AND(D59="Gina",OR(E59="De-Novo Merge",E59="Assisted Merge")),A56&amp;"_SA_GB",IF(AND(D59="Cameron",OR(E59="Manual",E59="Assisted Manual")),A56&amp;"_CA",IF(AND(D59="Cameron",OR(E59="De-Novo Merge",E59="Assisted Merge")),A56&amp;"_SA_CA",IF(AND(D59="Bruno",OR(E59="Manual",E59="Assisted Manual")),A56&amp;"_BD",IF(AND(D59="Bruno",OR(E59="De-Novo Merge",E59="Assisted Merge")),A56&amp;"_SA_BD",IF(AND(D59="Daniel",OR(E59="Manual",E59="Assisted Manual")),A56&amp;"_DR",IF(AND(D59="Daniel",OR(E59="De-Novo Merge",E59="Assisted Merge")),A56&amp;"_SA_DR",IF(AND(D59="Monet",OR(E59="Manual",E59="Assisted Manual")),A56&amp;"_MW",IF(AND(D59="Monet",OR(E59="De-Novo Merge",E59="Assisted Merge")),A56&amp;"_SA_MW",IF(AND(D59="Reem",OR(E59="Manual",E59="Assisted Manual")),A56&amp;"_RA",IF(AND(D59="Reem",OR(E59="De-Novo Merge",E59="Assisted Merge")),A56&amp;"_SA_RA",""))))))))))))))))))</f>
        <v>2017-11-17_G-027_MW</v>
      </c>
      <c r="G59" s="89">
        <v>43125</v>
      </c>
      <c r="H59" s="89">
        <v>43125</v>
      </c>
      <c r="I59" s="68">
        <v>1</v>
      </c>
      <c r="J59" s="68"/>
      <c r="K59" s="73">
        <f>J59/I59</f>
        <v>0</v>
      </c>
      <c r="L59" s="116"/>
      <c r="M59" s="87" t="str">
        <f>IF(AND(NOT(OR(G59="",G59="Ø")),H59=""),"In Progress",IF(AND(NOT(OR(H59="Ø",H59="")),NOT(OR(G59="Ø",G59=""))),"Completed",IF(AND(NOT(A56=""),NOT(OR(D59="",D59="???")),G59=""),"Waiting",IF(D59="???","Waiting",""))))</f>
        <v>Completed</v>
      </c>
      <c r="N59" s="116"/>
      <c r="O59" s="116"/>
      <c r="P59" s="4"/>
      <c r="Q59" s="121"/>
      <c r="R59" s="116"/>
    </row>
    <row r="60" spans="1:18" x14ac:dyDescent="0.25">
      <c r="A60" s="122" t="s">
        <v>3295</v>
      </c>
      <c r="B60" s="117" t="s">
        <v>3296</v>
      </c>
      <c r="C60" s="116" t="s">
        <v>3285</v>
      </c>
      <c r="D60" s="87" t="s">
        <v>27</v>
      </c>
      <c r="E60" s="87" t="s">
        <v>24</v>
      </c>
      <c r="F60" s="7" t="str">
        <f>IF(AND(D60="Amina",OR(E60="Manual",E60="Assisted Manual")),A60&amp;"_AZ",IF(AND(D60="Amina",OR(E60="De-Novo Merge",E60="Assisted Merge")),A60&amp;"_SA_AZ",IF(AND(D60="Mashtura",OR(E60="Manual",E60="Assisted Manual")),A60&amp;"_MH",IF(AND(D60="Mashtura",OR(E60="De-Novo Merge",E60="Assisted Merge")),A60&amp;"_SA_MH",IF(AND(D60="Perry",OR(E60="Manual",E60="Assisted Manual")),A60&amp;"_PB",IF(AND(D60="Perry",OR(E60="De-Novo Merge",E60="Assisted Merge")),A60&amp;"_SA_PB",IF(AND(D60="Gina",OR(E60="Manual",E60="Assisted Manual")),A60&amp;"_GB",IF(AND(D60="Gina",OR(E60="De-Novo Merge",E60="Assisted Merge")),A60&amp;"_SA_GB",IF(AND(D60="Cameron",OR(E60="Manual",E60="Assisted Manual")),A60&amp;"_CA",IF(AND(D60="Cameron",OR(E60="De-Novo Merge",E60="Assisted Merge")),A60&amp;"_SA_CA",IF(AND(D60="Bruno",OR(E60="Manual",E60="Assisted Manual")),A60&amp;"_BD",IF(AND(D60="Bruno",OR(E60="De-Novo Merge",E60="Assisted Merge")),A60&amp;"_SA_BD",IF(AND(D60="Daniel",OR(E60="Manual",E60="Assisted Manual")),A60&amp;"_DR",IF(AND(D60="Daniel",OR(E60="De-Novo Merge",E60="Assisted Merge")),A60&amp;"_SA_DR",IF(AND(D60="Monet",OR(E60="Manual",E60="Assisted Manual")),A60&amp;"_MW",IF(AND(D60="Monet",OR(E60="De-Novo Merge",E60="Assisted Merge")),A60&amp;"_SA_MW",IF(AND(D60="Reem",OR(E60="Manual",E60="Assisted Manual")),A60&amp;"_RA",IF(AND(D60="Reem",OR(E60="De-Novo Merge",E60="Assisted Merge")),A60&amp;"_SA_RA",""))))))))))))))))))</f>
        <v>2017-11-17_G-029_GB</v>
      </c>
      <c r="G60" s="89">
        <v>43118</v>
      </c>
      <c r="H60" s="89">
        <v>43125</v>
      </c>
      <c r="I60" s="68"/>
      <c r="J60" s="68"/>
      <c r="K60" s="73" t="str">
        <f>IF(AND(NOT(I60=""),NOT(J60=""),NOT(H60="")),I60/J60,"")</f>
        <v/>
      </c>
      <c r="L60" s="118">
        <v>43143</v>
      </c>
      <c r="M60" s="87" t="s">
        <v>0</v>
      </c>
      <c r="N60" s="116" t="s">
        <v>0</v>
      </c>
      <c r="O60" s="116" t="s">
        <v>0</v>
      </c>
      <c r="P60" s="4"/>
      <c r="Q60" s="121" t="s">
        <v>25</v>
      </c>
      <c r="R60" s="116" t="s">
        <v>3297</v>
      </c>
    </row>
    <row r="61" spans="1:18" x14ac:dyDescent="0.25">
      <c r="A61" s="116"/>
      <c r="B61" s="116"/>
      <c r="C61" s="116"/>
      <c r="D61" s="87" t="s">
        <v>161</v>
      </c>
      <c r="E61" s="87" t="s">
        <v>1512</v>
      </c>
      <c r="F61" s="7" t="str">
        <f>IF(AND(D61="Amina",OR(E61="Manual",E61="Assisted Manual")),A60&amp;"_AZ",IF(AND(D61="Amina",OR(E61="De-Novo Merge",E61="Assisted Merge")),A60&amp;"_SA_AZ",IF(AND(D61="Mashtura",OR(E61="Manual",E61="Assisted Manual")),A60&amp;"_MH",IF(AND(D61="Mashtura",OR(E61="De-Novo Merge",E61="Assisted Merge")),A60&amp;"_SA_MH",IF(AND(D61="Perry",OR(E61="Manual",E61="Assisted Manual")),A60&amp;"_PB",IF(AND(D61="Perry",OR(E61="De-Novo Merge",E61="Assisted Merge")),A60&amp;"_SA_PB",IF(AND(D61="Gina",OR(E61="Manual",E61="Assisted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Merge")),A60&amp;"_SA_MW",IF(AND(D61="Reem",OR(E61="Manual",E61="Assisted Manual")),A60&amp;"_RA",IF(AND(D61="Reem",OR(E61="De-Novo Merge",E61="Assisted Merge")),A60&amp;"_SA_RA",""))))))))))))))))))</f>
        <v>2017-11-17_G-029_BD</v>
      </c>
      <c r="G61" s="89">
        <v>43126</v>
      </c>
      <c r="H61" s="89">
        <v>43136</v>
      </c>
      <c r="I61" s="68">
        <v>1.5</v>
      </c>
      <c r="J61" s="68"/>
      <c r="K61" s="73">
        <f>J61/I61</f>
        <v>0</v>
      </c>
      <c r="L61" s="116"/>
      <c r="M61" s="87" t="s">
        <v>0</v>
      </c>
      <c r="N61" s="116"/>
      <c r="O61" s="116"/>
      <c r="P61" s="4" t="s">
        <v>3298</v>
      </c>
      <c r="Q61" s="121"/>
      <c r="R61" s="116"/>
    </row>
    <row r="62" spans="1:18" x14ac:dyDescent="0.25">
      <c r="A62" s="122" t="s">
        <v>3299</v>
      </c>
      <c r="B62" s="117" t="s">
        <v>3300</v>
      </c>
      <c r="C62" s="116" t="s">
        <v>3285</v>
      </c>
      <c r="D62" s="87" t="s">
        <v>2404</v>
      </c>
      <c r="E62" s="87" t="s">
        <v>24</v>
      </c>
      <c r="F62" s="7" t="str">
        <f>IF(AND(D62="Amina",OR(E62="Manual",E62="Assisted Manual")),A62&amp;"_AZ",IF(AND(D62="Amina",OR(E62="De-Novo Merge",E62="Assisted Merge")),A62&amp;"_SA_AZ",IF(AND(D62="Mashtura",OR(E62="Manual",E62="Assisted Manual")),A62&amp;"_MH",IF(AND(D62="Mashtura",OR(E62="De-Novo Merge",E62="Assisted Merge")),A62&amp;"_SA_MH",IF(AND(D62="Perry",OR(E62="Manual",E62="Assisted Manual")),A62&amp;"_PB",IF(AND(D62="Perry",OR(E62="De-Novo Merge",E62="Assisted Merge")),A62&amp;"_SA_PB",IF(AND(D62="Gina",OR(E62="Manual",E62="Assisted Manual")),A62&amp;"_GB",IF(AND(D62="Gina",OR(E62="De-Novo Merge",E62="Assisted Merge")),A62&amp;"_SA_GB",IF(AND(D62="Cameron",OR(E62="Manual",E62="Assisted Manual")),A62&amp;"_CA",IF(AND(D62="Cameron",OR(E62="De-Novo Merge",E62="Assisted Merge")),A62&amp;"_SA_CA",IF(AND(D62="Bruno",OR(E62="Manual",E62="Assisted Manual")),A62&amp;"_BD",IF(AND(D62="Bruno",OR(E62="De-Novo Merge",E62="Assisted Merge")),A62&amp;"_SA_BD",IF(AND(D62="Daniel",OR(E62="Manual",E62="Assisted Manual")),A62&amp;"_DR",IF(AND(D62="Daniel",OR(E62="De-Novo Merge",E62="Assisted Merge")),A62&amp;"_SA_DR",IF(AND(D62="Monet",OR(E62="Manual",E62="Assisted Manual")),A62&amp;"_MW",IF(AND(D62="Monet",OR(E62="De-Novo Merge",E62="Assisted Merge")),A62&amp;"_SA_MW",IF(AND(D62="Reem",OR(E62="Manual",E62="Assisted Manual")),A62&amp;"_RA",IF(AND(D62="Reem",OR(E62="De-Novo Merge",E62="Assisted Merge")),A62&amp;"_SA_RA",""))))))))))))))))))</f>
        <v>2017-11-17_G-030_MH</v>
      </c>
      <c r="G62" s="89">
        <v>43118</v>
      </c>
      <c r="H62" s="89">
        <v>43123</v>
      </c>
      <c r="I62" s="68">
        <v>16</v>
      </c>
      <c r="J62" s="68">
        <v>172</v>
      </c>
      <c r="K62" s="73">
        <f>J62/I62</f>
        <v>10.75</v>
      </c>
      <c r="L62" s="118">
        <v>43130</v>
      </c>
      <c r="M62" s="87" t="str">
        <f>IF(AND(NOT(OR(G62="",G62="Ø")),H62=""),"In Progress",IF(AND(NOT(OR(H62="Ø",H62="")),NOT(OR(G62="Ø",G62=""))),"Completed",IF(AND(NOT(A62=""),NOT(OR(D62="",D62="???")),G62=""),"Waiting",IF(D62="???","Waiting",""))))</f>
        <v>Completed</v>
      </c>
      <c r="N62" s="116" t="str">
        <f>IF(AND(NOT(OR(H62="Ø",H62="")),L62="Split"),"In Progress",IF(AND(NOT(OR(H62="Ø",H62="")),L62="Needs to be Split"),"Waiting",IF(AND(M62="Review",M63="Review"),"Review",IF(OR(AND(M62="Review",M63="Incomplete"),AND(M62="Incomplete",M63="Review")),"Review",IF(OR(AND(M62="Untraceable",M63="Review"),AND(M62="Review",M63="Untraceable")),"Review",IF(OR(AND(M62="Review",M63="Completed"),AND(M62="Completed",M63="Review")),"Review",IF(OR(AND(M62="Other",M63="Review"),AND(M62="Review",M63="Other")),"Review",IF(OR(AND(M62="Other",M63="Incomplete"),AND(M62="Incomplete",M63="Other")),"Review",IF(OR(AND(M62="Other",M63="Untraceable"),AND(M62="Untraceable",M63="Other")),"Review",IF(OR(AND(M62="Other",M63="Completed"),AND(M62="Completed",M63="Other")),"Review",IF(AND(M62="Waiting",M63="Waiting"),"Waiting",IF(OR(AND(M62="Review",M63="Waiting"),AND(M62="Waiting",M63="Review")),"Waiting",IF(OR(AND(M62="Other",M63="Waiting"),AND(M62="Waiting",M63="Other")),"Waiting",IF(OR(AND(M62="Incomplete",M63="Waiting"),AND(M62="Waiting",M63="Incomplete")),"Waiting",IF(OR(AND(M62="Completed",M63="Waiting"),AND(M62="Waiting",M63="Completed")),"Waiting",IF(OR(M62="In Progress",M63="In Progress"),"In Progress",IF(OR(AND(M62="Completed",M63="Untraceable"),AND(M62="Untraceable",M63="Completed")),"Review",IF(OR(AND(M62="Completed",M63="Incomplete"),AND(M62="Incomplete",M63="Completed")),"Review",IF(OR(AND(M62="Incomplete",M63="Untraceable"),AND(M62="Untraceable",M63="Incomplete")),"Untraceable",IF(AND(NOT(OR(H62="Ø",H62="")),NOT(OR(H63="Ø",H63="")),L62=""),"In Progress",IF(AND(M62="Untraceable",M63="Untraceable"),"Untraceable",IF(AND(NOT(OR(H62="Ø",H62="")),NOT(OR(H63="Ø",H63="")),NOT(OR(L62="Ø",L62="",L62="Split",L62="Needs to be Split"))),"Completed",IF(AND(M62="Incomplete",M63="Incomplete"),"Incomplete",IF(AND(M62="Other",M63="Other"),"Review",IF(AND(M62="Untraceable",M63=""),"Untraceable","")))))))))))))))))))))))))</f>
        <v>Completed</v>
      </c>
      <c r="O62" s="116" t="s">
        <v>0</v>
      </c>
      <c r="P62" s="4"/>
      <c r="Q62" s="121" t="s">
        <v>25</v>
      </c>
      <c r="R62" s="116" t="s">
        <v>3301</v>
      </c>
    </row>
    <row r="63" spans="1:18" x14ac:dyDescent="0.25">
      <c r="A63" s="116"/>
      <c r="B63" s="116"/>
      <c r="C63" s="116"/>
      <c r="D63" s="87" t="s">
        <v>161</v>
      </c>
      <c r="E63" s="87" t="s">
        <v>1512</v>
      </c>
      <c r="F63" s="7" t="str">
        <f>IF(AND(D63="Amina",OR(E63="Manual",E63="Assisted Manual")),A62&amp;"_AZ",IF(AND(D63="Amina",OR(E63="De-Novo Merge",E63="Assisted Merge")),A62&amp;"_SA_AZ",IF(AND(D63="Mashtura",OR(E63="Manual",E63="Assisted Manual")),A62&amp;"_MH",IF(AND(D63="Mashtura",OR(E63="De-Novo Merge",E63="Assisted Merge")),A62&amp;"_SA_MH",IF(AND(D63="Perry",OR(E63="Manual",E63="Assisted Manual")),A62&amp;"_PB",IF(AND(D63="Perry",OR(E63="De-Novo Merge",E63="Assisted Merge")),A62&amp;"_SA_PB",IF(AND(D63="Gina",OR(E63="Manual",E63="Assisted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Merge")),A62&amp;"_SA_MW",IF(AND(D63="Reem",OR(E63="Manual",E63="Assisted Manual")),A62&amp;"_RA",IF(AND(D63="Reem",OR(E63="De-Novo Merge",E63="Assisted Merge")),A62&amp;"_SA_RA",""))))))))))))))))))</f>
        <v>2017-11-17_G-030_BD</v>
      </c>
      <c r="G63" s="89">
        <v>43125</v>
      </c>
      <c r="H63" s="89">
        <v>43125</v>
      </c>
      <c r="I63" s="68">
        <v>4.5</v>
      </c>
      <c r="J63" s="68">
        <v>169</v>
      </c>
      <c r="K63" s="73">
        <f>J63/I63</f>
        <v>37.555555555555557</v>
      </c>
      <c r="L63" s="116"/>
      <c r="M63" s="87" t="str">
        <f>IF(AND(NOT(OR(G63="",G63="Ø")),H63=""),"In Progress",IF(AND(NOT(OR(H63="Ø",H63="")),NOT(OR(G63="Ø",G63=""))),"Completed",IF(AND(NOT(A62=""),NOT(OR(D63="",D63="???")),G63=""),"Waiting",IF(D63="???","Waiting",""))))</f>
        <v>Completed</v>
      </c>
      <c r="N63" s="116"/>
      <c r="O63" s="116"/>
      <c r="P63" s="4"/>
      <c r="Q63" s="121"/>
      <c r="R63" s="116"/>
    </row>
    <row r="64" spans="1:18" x14ac:dyDescent="0.25">
      <c r="A64" s="122" t="s">
        <v>3302</v>
      </c>
      <c r="B64" s="117" t="s">
        <v>3303</v>
      </c>
      <c r="C64" s="116"/>
      <c r="D64" s="87" t="s">
        <v>113</v>
      </c>
      <c r="E64" s="87" t="s">
        <v>24</v>
      </c>
      <c r="F64" s="7" t="str">
        <f>IF(AND(D64="Amina",OR(E64="Manual",E64="Assisted Manual")),A64&amp;"_AZ",IF(AND(D64="Amina",OR(E64="De-Novo Merge",E64="Assisted Merge")),A64&amp;"_SA_AZ",IF(AND(D64="Mashtura",OR(E64="Manual",E64="Assisted Manual")),A64&amp;"_MH",IF(AND(D64="Mashtura",OR(E64="De-Novo Merge",E64="Assisted Merge")),A64&amp;"_SA_MH",IF(AND(D64="Perry",OR(E64="Manual",E64="Assisted Manual")),A64&amp;"_PB",IF(AND(D64="Perry",OR(E64="De-Novo Merge",E64="Assisted Merge")),A64&amp;"_SA_PB",IF(AND(D64="Gina",OR(E64="Manual",E64="Assisted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Merge")),A64&amp;"_SA_MW",IF(AND(D64="Reem",OR(E64="Manual",E64="Assisted Manual")),A64&amp;"_RA",IF(AND(D64="Reem",OR(E64="De-Novo Merge",E64="Assisted Merge")),A64&amp;"_SA_RA",""))))))))))))))))))</f>
        <v>2017-11-17_R-002_DR</v>
      </c>
      <c r="G64" s="89">
        <v>43119</v>
      </c>
      <c r="H64" s="89">
        <v>43123</v>
      </c>
      <c r="I64" s="68">
        <v>15</v>
      </c>
      <c r="J64" s="68">
        <v>117</v>
      </c>
      <c r="K64" s="73">
        <f>J64/I64</f>
        <v>7.8</v>
      </c>
      <c r="L64" s="118">
        <v>43143</v>
      </c>
      <c r="M64" s="87" t="str">
        <f>IF(AND(NOT(OR(G64="",G64="Ø")),H64=""),"In Progress",IF(AND(NOT(OR(H64="Ø",H64="")),NOT(OR(G64="Ø",G64=""))),"Completed",IF(AND(NOT(A64=""),NOT(OR(D64="",D64="???")),G64=""),"Waiting",IF(D64="???","Waiting",""))))</f>
        <v>Completed</v>
      </c>
      <c r="N64" s="116" t="str">
        <f>IF(AND(NOT(OR(H64="Ø",H64="")),L64="Split"),"In Progress",IF(AND(NOT(OR(H64="Ø",H64="")),L64="Needs to be Split"),"Waiting",IF(AND(M64="Review",M65="Review"),"Review",IF(OR(AND(M64="Review",M65="Incomplete"),AND(M64="Incomplete",M65="Review")),"Review",IF(OR(AND(M64="Untraceable",M65="Review"),AND(M64="Review",M65="Untraceable")),"Review",IF(OR(AND(M64="Review",M65="Completed"),AND(M64="Completed",M65="Review")),"Review",IF(OR(AND(M64="Other",M65="Review"),AND(M64="Review",M65="Other")),"Review",IF(OR(AND(M64="Other",M65="Incomplete"),AND(M64="Incomplete",M65="Other")),"Review",IF(OR(AND(M64="Other",M65="Untraceable"),AND(M64="Untraceable",M65="Other")),"Review",IF(OR(AND(M64="Other",M65="Completed"),AND(M64="Completed",M65="Other")),"Review",IF(AND(M64="Waiting",M65="Waiting"),"Waiting",IF(OR(AND(M64="Review",M65="Waiting"),AND(M64="Waiting",M65="Review")),"Waiting",IF(OR(AND(M64="Other",M65="Waiting"),AND(M64="Waiting",M65="Other")),"Waiting",IF(OR(AND(M64="Incomplete",M65="Waiting"),AND(M64="Waiting",M65="Incomplete")),"Waiting",IF(OR(AND(M64="Completed",M65="Waiting"),AND(M64="Waiting",M65="Completed")),"Waiting",IF(OR(M64="In Progress",M65="In Progress"),"In Progress",IF(OR(AND(M64="Completed",M65="Untraceable"),AND(M64="Untraceable",M65="Completed")),"Review",IF(OR(AND(M64="Completed",M65="Incomplete"),AND(M64="Incomplete",M65="Completed")),"Review",IF(OR(AND(M64="Incomplete",M65="Untraceable"),AND(M64="Untraceable",M65="Incomplete")),"Untraceable",IF(AND(NOT(OR(H64="Ø",H64="")),NOT(OR(H65="Ø",H65="")),L64=""),"In Progress",IF(AND(M64="Untraceable",M65="Untraceable"),"Untraceable",IF(AND(NOT(OR(H64="Ø",H64="")),NOT(OR(H65="Ø",H65="")),NOT(OR(L64="Ø",L64="",L64="Split",L64="Needs to be Split"))),"Completed",IF(AND(M64="Incomplete",M65="Incomplete"),"Incomplete",IF(AND(M64="Other",M65="Other"),"Review",IF(AND(M64="Untraceable",M65=""),"Untraceable","")))))))))))))))))))))))))</f>
        <v>Completed</v>
      </c>
      <c r="O64" s="116" t="s">
        <v>0</v>
      </c>
      <c r="P64" s="4"/>
      <c r="Q64" s="121" t="s">
        <v>25</v>
      </c>
      <c r="R64" s="116" t="s">
        <v>3304</v>
      </c>
    </row>
    <row r="65" spans="1:18" x14ac:dyDescent="0.25">
      <c r="A65" s="116"/>
      <c r="B65" s="116"/>
      <c r="C65" s="116"/>
      <c r="D65" s="87" t="s">
        <v>23</v>
      </c>
      <c r="E65" s="87" t="s">
        <v>1512</v>
      </c>
      <c r="F65" s="7" t="str">
        <f>IF(AND(D65="Amina",OR(E65="Manual",E65="Assisted Manual")),A64&amp;"_AZ",IF(AND(D65="Amina",OR(E65="De-Novo Merge",E65="Assisted Merge")),A64&amp;"_SA_AZ",IF(AND(D65="Mashtura",OR(E65="Manual",E65="Assisted Manual")),A64&amp;"_MH",IF(AND(D65="Mashtura",OR(E65="De-Novo Merge",E65="Assisted Merge")),A64&amp;"_SA_MH",IF(AND(D65="Perry",OR(E65="Manual",E65="Assisted Manual")),A64&amp;"_PB",IF(AND(D65="Perry",OR(E65="De-Novo Merge",E65="Assisted Merge")),A64&amp;"_SA_PB",IF(AND(D65="Gina",OR(E65="Manual",E65="Assisted Manual")),A64&amp;"_GB",IF(AND(D65="Gina",OR(E65="De-Novo Merge",E65="Assisted Merge")),A64&amp;"_SA_GB",IF(AND(D65="Cameron",OR(E65="Manual",E65="Assisted Manual")),A64&amp;"_CA",IF(AND(D65="Cameron",OR(E65="De-Novo Merge",E65="Assisted Merge")),A64&amp;"_SA_CA",IF(AND(D65="Bruno",OR(E65="Manual",E65="Assisted Manual")),A64&amp;"_BD",IF(AND(D65="Bruno",OR(E65="De-Novo Merge",E65="Assisted Merge")),A64&amp;"_SA_BD",IF(AND(D65="Daniel",OR(E65="Manual",E65="Assisted Manual")),A64&amp;"_DR",IF(AND(D65="Daniel",OR(E65="De-Novo Merge",E65="Assisted Merge")),A64&amp;"_SA_DR",IF(AND(D65="Monet",OR(E65="Manual",E65="Assisted Manual")),A64&amp;"_MW",IF(AND(D65="Monet",OR(E65="De-Novo Merge",E65="Assisted Merge")),A64&amp;"_SA_MW",IF(AND(D65="Reem",OR(E65="Manual",E65="Assisted Manual")),A64&amp;"_RA",IF(AND(D65="Reem",OR(E65="De-Novo Merge",E65="Assisted Merge")),A64&amp;"_SA_RA",""))))))))))))))))))</f>
        <v>2017-11-17_R-002_CA</v>
      </c>
      <c r="G65" s="89">
        <v>43124</v>
      </c>
      <c r="H65" s="89">
        <v>43125</v>
      </c>
      <c r="I65" s="68"/>
      <c r="J65" s="68"/>
      <c r="K65" s="73" t="str">
        <f>IF(AND(NOT(I65=""),NOT(J65=""),NOT(H65="")),I65/J65,"")</f>
        <v/>
      </c>
      <c r="L65" s="116"/>
      <c r="M65" s="87" t="str">
        <f>IF(AND(NOT(OR(G65="",G65="Ø")),H65=""),"In Progress",IF(AND(NOT(OR(H65="Ø",H65="")),NOT(OR(G65="Ø",G65=""))),"Completed",IF(AND(NOT(A64=""),NOT(OR(D65="",D65="???")),G65=""),"Waiting",IF(D65="???","Waiting",""))))</f>
        <v>Completed</v>
      </c>
      <c r="N65" s="116"/>
      <c r="O65" s="116"/>
      <c r="P65" s="4" t="s">
        <v>3305</v>
      </c>
      <c r="Q65" s="121"/>
      <c r="R65" s="116"/>
    </row>
    <row r="66" spans="1:18" x14ac:dyDescent="0.25">
      <c r="A66" s="122" t="s">
        <v>3306</v>
      </c>
      <c r="B66" s="117" t="s">
        <v>3307</v>
      </c>
      <c r="C66" s="116"/>
      <c r="D66" s="87" t="s">
        <v>187</v>
      </c>
      <c r="E66" s="87" t="s">
        <v>24</v>
      </c>
      <c r="F66" s="7" t="str">
        <f>IF(AND(D66="Amina",OR(E66="Manual",E66="Assisted Manual")),A66&amp;"_AZ",IF(AND(D66="Amina",OR(E66="De-Novo Merge",E66="Assisted Merge")),A66&amp;"_SA_AZ",IF(AND(D66="Mashtura",OR(E66="Manual",E66="Assisted Manual")),A66&amp;"_MH",IF(AND(D66="Mashtura",OR(E66="De-Novo Merge",E66="Assisted Merge")),A66&amp;"_SA_MH",IF(AND(D66="Perry",OR(E66="Manual",E66="Assisted Manual")),A66&amp;"_PB",IF(AND(D66="Perry",OR(E66="De-Novo Merge",E66="Assisted Merge")),A66&amp;"_SA_PB",IF(AND(D66="Gina",OR(E66="Manual",E66="Assisted Manual")),A66&amp;"_GB",IF(AND(D66="Gina",OR(E66="De-Novo Merge",E66="Assisted Merge")),A66&amp;"_SA_GB",IF(AND(D66="Cameron",OR(E66="Manual",E66="Assisted Manual")),A66&amp;"_CA",IF(AND(D66="Cameron",OR(E66="De-Novo Merge",E66="Assisted Merge")),A66&amp;"_SA_CA",IF(AND(D66="Bruno",OR(E66="Manual",E66="Assisted Manual")),A66&amp;"_BD",IF(AND(D66="Bruno",OR(E66="De-Novo Merge",E66="Assisted Merge")),A66&amp;"_SA_BD",IF(AND(D66="Daniel",OR(E66="Manual",E66="Assisted Manual")),A66&amp;"_DR",IF(AND(D66="Daniel",OR(E66="De-Novo Merge",E66="Assisted Merge")),A66&amp;"_SA_DR",IF(AND(D66="Monet",OR(E66="Manual",E66="Assisted Manual")),A66&amp;"_MW",IF(AND(D66="Monet",OR(E66="De-Novo Merge",E66="Assisted Merge")),A66&amp;"_SA_MW",IF(AND(D66="Reem",OR(E66="Manual",E66="Assisted Manual")),A66&amp;"_RA",IF(AND(D66="Reem",OR(E66="De-Novo Merge",E66="Assisted Merge")),A66&amp;"_SA_RA",""))))))))))))))))))</f>
        <v>2017-11-17_G-031_MW</v>
      </c>
      <c r="G66" s="89">
        <v>43117</v>
      </c>
      <c r="H66" s="89">
        <v>43119</v>
      </c>
      <c r="I66" s="68"/>
      <c r="J66" s="68">
        <v>189</v>
      </c>
      <c r="K66" s="73" t="str">
        <f>IF(AND(NOT(I66=""),NOT(J66=""),NOT(H66="")),I66/J66,"")</f>
        <v/>
      </c>
      <c r="L66" s="118">
        <v>43123</v>
      </c>
      <c r="M66" s="87" t="s">
        <v>0</v>
      </c>
      <c r="N66" s="116" t="str">
        <f>IF(AND(NOT(OR(H66="Ø",H66="")),L66="Split"),"In Progress",IF(AND(NOT(OR(H66="Ø",H66="")),L66="Needs to be Split"),"Waiting",IF(AND(M66="Review",M67="Review"),"Review",IF(OR(AND(M66="Review",M67="Incomplete"),AND(M66="Incomplete",M67="Review")),"Review",IF(OR(AND(M66="Untraceable",M67="Review"),AND(M66="Review",M67="Untraceable")),"Review",IF(OR(AND(M66="Review",M67="Completed"),AND(M66="Completed",M67="Review")),"Review",IF(OR(AND(M66="Other",M67="Review"),AND(M66="Review",M67="Other")),"Review",IF(OR(AND(M66="Other",M67="Incomplete"),AND(M66="Incomplete",M67="Other")),"Review",IF(OR(AND(M66="Other",M67="Untraceable"),AND(M66="Untraceable",M67="Other")),"Review",IF(OR(AND(M66="Other",M67="Completed"),AND(M66="Completed",M67="Other")),"Review",IF(AND(M66="Waiting",M67="Waiting"),"Waiting",IF(OR(AND(M66="Review",M67="Waiting"),AND(M66="Waiting",M67="Review")),"Waiting",IF(OR(AND(M66="Other",M67="Waiting"),AND(M66="Waiting",M67="Other")),"Waiting",IF(OR(AND(M66="Incomplete",M67="Waiting"),AND(M66="Waiting",M67="Incomplete")),"Waiting",IF(OR(AND(M66="Completed",M67="Waiting"),AND(M66="Waiting",M67="Completed")),"Waiting",IF(OR(M66="In Progress",M67="In Progress"),"In Progress",IF(OR(AND(M66="Completed",M67="Untraceable"),AND(M66="Untraceable",M67="Completed")),"Review",IF(OR(AND(M66="Completed",M67="Incomplete"),AND(M66="Incomplete",M67="Completed")),"Review",IF(OR(AND(M66="Incomplete",M67="Untraceable"),AND(M66="Untraceable",M67="Incomplete")),"Untraceable",IF(AND(NOT(OR(H66="Ø",H66="")),NOT(OR(H67="Ø",H67="")),L66=""),"In Progress",IF(AND(M66="Untraceable",M67="Untraceable"),"Untraceable",IF(AND(NOT(OR(H66="Ø",H66="")),NOT(OR(H67="Ø",H67="")),NOT(OR(L66="Ø",L66="",L66="Split",L66="Needs to be Split"))),"Completed",IF(AND(M66="Incomplete",M67="Incomplete"),"Incomplete",IF(AND(M66="Other",M67="Other"),"Review",IF(AND(M66="Untraceable",M67=""),"Untraceable","")))))))))))))))))))))))))</f>
        <v>Completed</v>
      </c>
      <c r="O66" s="116" t="s">
        <v>0</v>
      </c>
      <c r="P66" s="4"/>
      <c r="Q66" s="121" t="s">
        <v>25</v>
      </c>
      <c r="R66" s="116" t="s">
        <v>3308</v>
      </c>
    </row>
    <row r="67" spans="1:18" x14ac:dyDescent="0.25">
      <c r="A67" s="116"/>
      <c r="B67" s="116"/>
      <c r="C67" s="116"/>
      <c r="D67" s="87" t="s">
        <v>161</v>
      </c>
      <c r="E67" s="87" t="s">
        <v>1512</v>
      </c>
      <c r="F67" s="7" t="str">
        <f>IF(AND(D67="Amina",OR(E67="Manual",E67="Assisted Manual")),A66&amp;"_AZ",IF(AND(D67="Amina",OR(E67="De-Novo Merge",E67="Assisted Merge")),A66&amp;"_SA_AZ",IF(AND(D67="Mashtura",OR(E67="Manual",E67="Assisted Manual")),A66&amp;"_MH",IF(AND(D67="Mashtura",OR(E67="De-Novo Merge",E67="Assisted Merge")),A66&amp;"_SA_MH",IF(AND(D67="Perry",OR(E67="Manual",E67="Assisted Manual")),A66&amp;"_PB",IF(AND(D67="Perry",OR(E67="De-Novo Merge",E67="Assisted Merge")),A66&amp;"_SA_PB",IF(AND(D67="Gina",OR(E67="Manual",E67="Assisted Manual")),A66&amp;"_GB",IF(AND(D67="Gina",OR(E67="De-Novo Merge",E67="Assisted Merge")),A66&amp;"_SA_GB",IF(AND(D67="Cameron",OR(E67="Manual",E67="Assisted Manual")),A66&amp;"_CA",IF(AND(D67="Cameron",OR(E67="De-Novo Merge",E67="Assisted Merge")),A66&amp;"_SA_CA",IF(AND(D67="Bruno",OR(E67="Manual",E67="Assisted Manual")),A66&amp;"_BD",IF(AND(D67="Bruno",OR(E67="De-Novo Merge",E67="Assisted Merge")),A66&amp;"_SA_BD",IF(AND(D67="Daniel",OR(E67="Manual",E67="Assisted Manual")),A66&amp;"_DR",IF(AND(D67="Daniel",OR(E67="De-Novo Merge",E67="Assisted Merge")),A66&amp;"_SA_DR",IF(AND(D67="Monet",OR(E67="Manual",E67="Assisted Manual")),A66&amp;"_MW",IF(AND(D67="Monet",OR(E67="De-Novo Merge",E67="Assisted Merge")),A66&amp;"_SA_MW",IF(AND(D67="Reem",OR(E67="Manual",E67="Assisted Manual")),A66&amp;"_RA",IF(AND(D67="Reem",OR(E67="De-Novo Merge",E67="Assisted Merge")),A66&amp;"_SA_RA",""))))))))))))))))))</f>
        <v>2017-11-17_G-031_BD</v>
      </c>
      <c r="G67" s="89">
        <v>43122</v>
      </c>
      <c r="H67" s="89">
        <v>43123</v>
      </c>
      <c r="I67" s="68">
        <v>5</v>
      </c>
      <c r="J67" s="68">
        <v>187</v>
      </c>
      <c r="K67" s="73">
        <f t="shared" ref="K67:K74" si="2">J67/I67</f>
        <v>37.4</v>
      </c>
      <c r="L67" s="116"/>
      <c r="M67" s="87" t="str">
        <f>IF(AND(NOT(OR(G67="",G67="Ø")),H67=""),"In Progress",IF(AND(NOT(OR(H67="Ø",H67="")),NOT(OR(G67="Ø",G67=""))),"Completed",IF(AND(NOT(A66=""),NOT(OR(D67="",D67="???")),G67=""),"Waiting",IF(D67="???","Waiting",""))))</f>
        <v>Completed</v>
      </c>
      <c r="N67" s="116"/>
      <c r="O67" s="116"/>
      <c r="P67" s="4"/>
      <c r="Q67" s="121"/>
      <c r="R67" s="116"/>
    </row>
    <row r="68" spans="1:18" x14ac:dyDescent="0.25">
      <c r="A68" s="122" t="s">
        <v>3309</v>
      </c>
      <c r="B68" s="117" t="s">
        <v>3310</v>
      </c>
      <c r="C68" s="116"/>
      <c r="D68" s="87" t="s">
        <v>187</v>
      </c>
      <c r="E68" s="87" t="s">
        <v>24</v>
      </c>
      <c r="F68" s="7" t="str">
        <f>IF(AND(D68="Amina",OR(E68="Manual",E68="Assisted Manual")),A68&amp;"_AZ",IF(AND(D68="Amina",OR(E68="De-Novo Merge",E68="Assisted Merge")),A68&amp;"_SA_AZ",IF(AND(D68="Mashtura",OR(E68="Manual",E68="Assisted Manual")),A68&amp;"_MH",IF(AND(D68="Mashtura",OR(E68="De-Novo Merge",E68="Assisted Merge")),A68&amp;"_SA_MH",IF(AND(D68="Perry",OR(E68="Manual",E68="Assisted Manual")),A68&amp;"_PB",IF(AND(D68="Perry",OR(E68="De-Novo Merge",E68="Assisted Merge")),A68&amp;"_SA_PB",IF(AND(D68="Gina",OR(E68="Manual",E68="Assisted Manual")),A68&amp;"_GB",IF(AND(D68="Gina",OR(E68="De-Novo Merge",E68="Assisted Merge")),A68&amp;"_SA_GB",IF(AND(D68="Cameron",OR(E68="Manual",E68="Assisted Manual")),A68&amp;"_CA",IF(AND(D68="Cameron",OR(E68="De-Novo Merge",E68="Assisted Merge")),A68&amp;"_SA_CA",IF(AND(D68="Bruno",OR(E68="Manual",E68="Assisted Manual")),A68&amp;"_BD",IF(AND(D68="Bruno",OR(E68="De-Novo Merge",E68="Assisted Merge")),A68&amp;"_SA_BD",IF(AND(D68="Daniel",OR(E68="Manual",E68="Assisted Manual")),A68&amp;"_DR",IF(AND(D68="Daniel",OR(E68="De-Novo Merge",E68="Assisted Merge")),A68&amp;"_SA_DR",IF(AND(D68="Monet",OR(E68="Manual",E68="Assisted Manual")),A68&amp;"_MW",IF(AND(D68="Monet",OR(E68="De-Novo Merge",E68="Assisted Merge")),A68&amp;"_SA_MW",IF(AND(D68="Reem",OR(E68="Manual",E68="Assisted Manual")),A68&amp;"_RA",IF(AND(D68="Reem",OR(E68="De-Novo Merge",E68="Assisted Merge")),A68&amp;"_SA_RA",""))))))))))))))))))</f>
        <v>2017-11-17_G-032_MW</v>
      </c>
      <c r="G68" s="89">
        <v>43119</v>
      </c>
      <c r="H68" s="89">
        <v>43123</v>
      </c>
      <c r="I68" s="68">
        <v>6</v>
      </c>
      <c r="J68" s="68"/>
      <c r="K68" s="73">
        <f t="shared" si="2"/>
        <v>0</v>
      </c>
      <c r="L68" s="118">
        <v>42764</v>
      </c>
      <c r="M68" s="87" t="str">
        <f>IF(AND(NOT(OR(G68="",G68="Ø")),H68=""),"In Progress",IF(AND(NOT(OR(H68="Ø",H68="")),NOT(OR(G68="Ø",G68=""))),"Completed",IF(AND(NOT(A68=""),NOT(OR(D68="",D68="???")),G68=""),"Waiting",IF(D68="???","Waiting",""))))</f>
        <v>Completed</v>
      </c>
      <c r="N68" s="116" t="str">
        <f>IF(AND(NOT(OR(H68="Ø",H68="")),L68="Split"),"In Progress",IF(AND(NOT(OR(H68="Ø",H68="")),L68="Needs to be Split"),"Waiting",IF(AND(M68="Review",M69="Review"),"Review",IF(OR(AND(M68="Review",M69="Incomplete"),AND(M68="Incomplete",M69="Review")),"Review",IF(OR(AND(M68="Untraceable",M69="Review"),AND(M68="Review",M69="Untraceable")),"Review",IF(OR(AND(M68="Review",M69="Completed"),AND(M68="Completed",M69="Review")),"Review",IF(OR(AND(M68="Other",M69="Review"),AND(M68="Review",M69="Other")),"Review",IF(OR(AND(M68="Other",M69="Incomplete"),AND(M68="Incomplete",M69="Other")),"Review",IF(OR(AND(M68="Other",M69="Untraceable"),AND(M68="Untraceable",M69="Other")),"Review",IF(OR(AND(M68="Other",M69="Completed"),AND(M68="Completed",M69="Other")),"Review",IF(AND(M68="Waiting",M69="Waiting"),"Waiting",IF(OR(AND(M68="Review",M69="Waiting"),AND(M68="Waiting",M69="Review")),"Waiting",IF(OR(AND(M68="Other",M69="Waiting"),AND(M68="Waiting",M69="Other")),"Waiting",IF(OR(AND(M68="Incomplete",M69="Waiting"),AND(M68="Waiting",M69="Incomplete")),"Waiting",IF(OR(AND(M68="Completed",M69="Waiting"),AND(M68="Waiting",M69="Completed")),"Waiting",IF(OR(M68="In Progress",M69="In Progress"),"In Progress",IF(OR(AND(M68="Completed",M69="Untraceable"),AND(M68="Untraceable",M69="Completed")),"Review",IF(OR(AND(M68="Completed",M69="Incomplete"),AND(M68="Incomplete",M69="Completed")),"Review",IF(OR(AND(M68="Incomplete",M69="Untraceable"),AND(M68="Untraceable",M69="Incomplete")),"Untraceable",IF(AND(NOT(OR(H68="Ø",H68="")),NOT(OR(H69="Ø",H69="")),L68=""),"In Progress",IF(AND(M68="Untraceable",M69="Untraceable"),"Untraceable",IF(AND(NOT(OR(H68="Ø",H68="")),NOT(OR(H69="Ø",H69="")),NOT(OR(L68="Ø",L68="",L68="Split",L68="Needs to be Split"))),"Completed",IF(AND(M68="Incomplete",M69="Incomplete"),"Incomplete",IF(AND(M68="Other",M69="Other"),"Review",IF(AND(M68="Untraceable",M69=""),"Untraceable","")))))))))))))))))))))))))</f>
        <v>Completed</v>
      </c>
      <c r="O68" s="116" t="s">
        <v>0</v>
      </c>
      <c r="P68" s="4"/>
      <c r="Q68" s="121" t="s">
        <v>25</v>
      </c>
      <c r="R68" s="116" t="s">
        <v>3311</v>
      </c>
    </row>
    <row r="69" spans="1:18" x14ac:dyDescent="0.25">
      <c r="A69" s="116"/>
      <c r="B69" s="116"/>
      <c r="C69" s="116"/>
      <c r="D69" s="87" t="s">
        <v>23</v>
      </c>
      <c r="E69" s="87" t="s">
        <v>1512</v>
      </c>
      <c r="F69" s="7" t="str">
        <f>IF(AND(D69="Amina",OR(E69="Manual",E69="Assisted Manual")),A68&amp;"_AZ",IF(AND(D69="Amina",OR(E69="De-Novo Merge",E69="Assisted Merge")),A68&amp;"_SA_AZ",IF(AND(D69="Mashtura",OR(E69="Manual",E69="Assisted Manual")),A68&amp;"_MH",IF(AND(D69="Mashtura",OR(E69="De-Novo Merge",E69="Assisted Merge")),A68&amp;"_SA_MH",IF(AND(D69="Perry",OR(E69="Manual",E69="Assisted Manual")),A68&amp;"_PB",IF(AND(D69="Perry",OR(E69="De-Novo Merge",E69="Assisted Merge")),A68&amp;"_SA_PB",IF(AND(D69="Gina",OR(E69="Manual",E69="Assisted Manual")),A68&amp;"_GB",IF(AND(D69="Gina",OR(E69="De-Novo Merge",E69="Assisted Merge")),A68&amp;"_SA_GB",IF(AND(D69="Cameron",OR(E69="Manual",E69="Assisted Manual")),A68&amp;"_CA",IF(AND(D69="Cameron",OR(E69="De-Novo Merge",E69="Assisted Merge")),A68&amp;"_SA_CA",IF(AND(D69="Bruno",OR(E69="Manual",E69="Assisted Manual")),A68&amp;"_BD",IF(AND(D69="Bruno",OR(E69="De-Novo Merge",E69="Assisted Merge")),A68&amp;"_SA_BD",IF(AND(D69="Daniel",OR(E69="Manual",E69="Assisted Manual")),A68&amp;"_DR",IF(AND(D69="Daniel",OR(E69="De-Novo Merge",E69="Assisted Merge")),A68&amp;"_SA_DR",IF(AND(D69="Monet",OR(E69="Manual",E69="Assisted Manual")),A68&amp;"_MW",IF(AND(D69="Monet",OR(E69="De-Novo Merge",E69="Assisted Merge")),A68&amp;"_SA_MW",IF(AND(D69="Reem",OR(E69="Manual",E69="Assisted Manual")),A68&amp;"_RA",IF(AND(D69="Reem",OR(E69="De-Novo Merge",E69="Assisted Merge")),A68&amp;"_SA_RA",""))))))))))))))))))</f>
        <v>2017-11-17_G-032_CA</v>
      </c>
      <c r="G69" s="89">
        <v>43123</v>
      </c>
      <c r="H69" s="89">
        <v>43124</v>
      </c>
      <c r="I69" s="68">
        <v>5</v>
      </c>
      <c r="J69" s="68"/>
      <c r="K69" s="73">
        <f t="shared" si="2"/>
        <v>0</v>
      </c>
      <c r="L69" s="116"/>
      <c r="M69" s="87" t="str">
        <f>IF(AND(NOT(OR(G69="",G69="Ø")),H69=""),"In Progress",IF(AND(NOT(OR(H69="Ø",H69="")),NOT(OR(G69="Ø",G69=""))),"Completed",IF(AND(NOT(A68=""),NOT(OR(D69="",D69="???")),G69=""),"Waiting",IF(D69="???","Waiting",""))))</f>
        <v>Completed</v>
      </c>
      <c r="N69" s="116"/>
      <c r="O69" s="116"/>
      <c r="P69" s="4"/>
      <c r="Q69" s="121"/>
      <c r="R69" s="116"/>
    </row>
    <row r="70" spans="1:18" x14ac:dyDescent="0.25">
      <c r="A70" s="122" t="s">
        <v>3312</v>
      </c>
      <c r="B70" s="117" t="s">
        <v>3313</v>
      </c>
      <c r="C70" s="116"/>
      <c r="D70" s="87" t="s">
        <v>32</v>
      </c>
      <c r="E70" s="87" t="s">
        <v>24</v>
      </c>
      <c r="F70" s="7" t="str">
        <f>IF(AND(D70="Amina",OR(E70="Manual",E70="Assisted Manual")),A70&amp;"_AZ",IF(AND(D70="Amina",OR(E70="De-Novo Merge",E70="Assisted Merge")),A70&amp;"_SA_AZ",IF(AND(D70="Mashtura",OR(E70="Manual",E70="Assisted Manual")),A70&amp;"_MH",IF(AND(D70="Mashtura",OR(E70="De-Novo Merge",E70="Assisted Merge")),A70&amp;"_SA_MH",IF(AND(D70="Perry",OR(E70="Manual",E70="Assisted Manual")),A70&amp;"_PB",IF(AND(D70="Perry",OR(E70="De-Novo Merge",E70="Assisted Merge")),A70&amp;"_SA_PB",IF(AND(D70="Gina",OR(E70="Manual",E70="Assisted Manual")),A70&amp;"_GB",IF(AND(D70="Gina",OR(E70="De-Novo Merge",E70="Assisted Merge")),A70&amp;"_SA_GB",IF(AND(D70="Cameron",OR(E70="Manual",E70="Assisted Manual")),A70&amp;"_CA",IF(AND(D70="Cameron",OR(E70="De-Novo Merge",E70="Assisted Merge")),A70&amp;"_SA_CA",IF(AND(D70="Bruno",OR(E70="Manual",E70="Assisted Manual")),A70&amp;"_BD",IF(AND(D70="Bruno",OR(E70="De-Novo Merge",E70="Assisted Merge")),A70&amp;"_SA_BD",IF(AND(D70="Daniel",OR(E70="Manual",E70="Assisted Manual")),A70&amp;"_DR",IF(AND(D70="Daniel",OR(E70="De-Novo Merge",E70="Assisted Merge")),A70&amp;"_SA_DR",IF(AND(D70="Monet",OR(E70="Manual",E70="Assisted Manual")),A70&amp;"_MW",IF(AND(D70="Monet",OR(E70="De-Novo Merge",E70="Assisted Merge")),A70&amp;"_SA_MW",IF(AND(D70="Reem",OR(E70="Manual",E70="Assisted Manual")),A70&amp;"_RA",IF(AND(D70="Reem",OR(E70="De-Novo Merge",E70="Assisted Merge")),A70&amp;"_SA_RA",""))))))))))))))))))</f>
        <v>2017-11-17_G-033_AZ</v>
      </c>
      <c r="G70" s="89">
        <v>43119</v>
      </c>
      <c r="H70" s="89">
        <v>43122</v>
      </c>
      <c r="I70" s="68">
        <v>1.5</v>
      </c>
      <c r="J70" s="68">
        <v>3.5</v>
      </c>
      <c r="K70" s="73">
        <f t="shared" si="2"/>
        <v>2.3333333333333335</v>
      </c>
      <c r="L70" s="118">
        <v>43122</v>
      </c>
      <c r="M70" s="87" t="str">
        <f>IF(AND(NOT(OR(G70="",G70="Ø")),H70=""),"In Progress",IF(AND(NOT(OR(H70="Ø",H70="")),NOT(OR(G70="Ø",G70=""))),"Completed",IF(AND(NOT(A70=""),NOT(OR(D70="",D70="???")),G70=""),"Waiting",IF(D70="???","Waiting",""))))</f>
        <v>Completed</v>
      </c>
      <c r="N70" s="116" t="s">
        <v>0</v>
      </c>
      <c r="O70" s="116" t="s">
        <v>0</v>
      </c>
      <c r="P70" s="4"/>
      <c r="Q70" s="121" t="s">
        <v>25</v>
      </c>
      <c r="R70" s="116" t="s">
        <v>3314</v>
      </c>
    </row>
    <row r="71" spans="1:18" x14ac:dyDescent="0.25">
      <c r="A71" s="116"/>
      <c r="B71" s="116"/>
      <c r="C71" s="116"/>
      <c r="D71" s="87" t="s">
        <v>161</v>
      </c>
      <c r="E71" s="87" t="s">
        <v>1512</v>
      </c>
      <c r="F71" s="7" t="str">
        <f>IF(AND(D71="Amina",OR(E71="Manual",E71="Assisted Manual")),A70&amp;"_AZ",IF(AND(D71="Amina",OR(E71="De-Novo Merge",E71="Assisted Merge")),A70&amp;"_SA_AZ",IF(AND(D71="Mashtura",OR(E71="Manual",E71="Assisted Manual")),A70&amp;"_MH",IF(AND(D71="Mashtura",OR(E71="De-Novo Merge",E71="Assisted Merge")),A70&amp;"_SA_MH",IF(AND(D71="Perry",OR(E71="Manual",E71="Assisted Manual")),A70&amp;"_PB",IF(AND(D71="Perry",OR(E71="De-Novo Merge",E71="Assisted Merge")),A70&amp;"_SA_PB",IF(AND(D71="Gina",OR(E71="Manual",E71="Assisted Manual")),A70&amp;"_GB",IF(AND(D71="Gina",OR(E71="De-Novo Merge",E71="Assisted Merge")),A70&amp;"_SA_GB",IF(AND(D71="Cameron",OR(E71="Manual",E71="Assisted Manual")),A70&amp;"_CA",IF(AND(D71="Cameron",OR(E71="De-Novo Merge",E71="Assisted Merge")),A70&amp;"_SA_CA",IF(AND(D71="Bruno",OR(E71="Manual",E71="Assisted Manual")),A70&amp;"_BD",IF(AND(D71="Bruno",OR(E71="De-Novo Merge",E71="Assisted Merge")),A70&amp;"_SA_BD",IF(AND(D71="Daniel",OR(E71="Manual",E71="Assisted Manual")),A70&amp;"_DR",IF(AND(D71="Daniel",OR(E71="De-Novo Merge",E71="Assisted Merge")),A70&amp;"_SA_DR",IF(AND(D71="Monet",OR(E71="Manual",E71="Assisted Manual")),A70&amp;"_MW",IF(AND(D71="Monet",OR(E71="De-Novo Merge",E71="Assisted Merge")),A70&amp;"_SA_MW",IF(AND(D71="Reem",OR(E71="Manual",E71="Assisted Manual")),A70&amp;"_RA",IF(AND(D71="Reem",OR(E71="De-Novo Merge",E71="Assisted Merge")),A70&amp;"_SA_RA",""))))))))))))))))))</f>
        <v>2017-11-17_G-033_BD</v>
      </c>
      <c r="G71" s="89">
        <v>43122</v>
      </c>
      <c r="H71" s="89">
        <v>43122</v>
      </c>
      <c r="I71" s="68">
        <v>0.2</v>
      </c>
      <c r="J71" s="68">
        <v>3.2</v>
      </c>
      <c r="K71" s="73">
        <f t="shared" si="2"/>
        <v>16</v>
      </c>
      <c r="L71" s="116"/>
      <c r="M71" s="87" t="str">
        <f>IF(AND(NOT(OR(G71="",G71="Ø")),H71=""),"In Progress",IF(AND(NOT(OR(H71="Ø",H71="")),NOT(OR(G71="Ø",G71=""))),"Completed",IF(AND(NOT(A70=""),NOT(OR(D71="",D71="???")),G71=""),"Waiting",IF(D71="???","Waiting",""))))</f>
        <v>Completed</v>
      </c>
      <c r="N71" s="116"/>
      <c r="O71" s="116"/>
      <c r="P71" s="4"/>
      <c r="Q71" s="121"/>
      <c r="R71" s="116"/>
    </row>
    <row r="72" spans="1:18" x14ac:dyDescent="0.25">
      <c r="A72" s="122" t="s">
        <v>3315</v>
      </c>
      <c r="B72" s="117" t="s">
        <v>3316</v>
      </c>
      <c r="C72" s="116"/>
      <c r="D72" s="87" t="s">
        <v>187</v>
      </c>
      <c r="E72" s="87" t="s">
        <v>24</v>
      </c>
      <c r="F72" s="7" t="str">
        <f>IF(AND(D72="Amina",OR(E72="Manual",E72="Assisted Manual")),A71&amp;"_AZ",IF(AND(D72="Amina",OR(E72="De-Novo Merge",E72="Assisted Merge")),A71&amp;"_SA_AZ",IF(AND(D72="Mashtura",OR(E72="Manual",E72="Assisted Manual")),A71&amp;"_MH",IF(AND(D72="Mashtura",OR(E72="De-Novo Merge",E72="Assisted Merge")),A71&amp;"_SA_MH",IF(AND(D72="Perry",OR(E72="Manual",E72="Assisted Manual")),A71&amp;"_PB",IF(AND(D72="Perry",OR(E72="De-Novo Merge",E72="Assisted Merge")),A71&amp;"_SA_PB",IF(AND(D72="Gina",OR(E72="Manual",E72="Assisted Manual")),A71&amp;"_GB",IF(AND(D72="Gina",OR(E72="De-Novo Merge",E72="Assisted Merge")),A71&amp;"_SA_GB",IF(AND(D72="Cameron",OR(E72="Manual",E72="Assisted Manual")),A71&amp;"_CA",IF(AND(D72="Cameron",OR(E72="De-Novo Merge",E72="Assisted Merge")),A71&amp;"_SA_CA",IF(AND(D72="Bruno",OR(E72="Manual",E72="Assisted Manual")),A71&amp;"_BD",IF(AND(D72="Bruno",OR(E72="De-Novo Merge",E72="Assisted Merge")),A71&amp;"_SA_BD",IF(AND(D72="Daniel",OR(E72="Manual",E72="Assisted Manual")),A71&amp;"_DR",IF(AND(D72="Daniel",OR(E72="De-Novo Merge",E72="Assisted Merge")),A71&amp;"_SA_DR",IF(AND(D72="Monet",OR(E72="Manual",E72="Assisted Manual")),A71&amp;"_MW",IF(AND(D72="Monet",OR(E72="De-Novo Merge",E72="Assisted Merge")),A71&amp;"_SA_MW",IF(AND(D72="Reem",OR(E72="Manual",E72="Assisted Manual")),A71&amp;"_RA",IF(AND(D72="Reem",OR(E72="De-Novo Merge",E72="Assisted Merge")),A71&amp;"_SA_RA",""))))))))))))))))))</f>
        <v>_MW</v>
      </c>
      <c r="G72" s="89">
        <v>43123</v>
      </c>
      <c r="H72" s="89">
        <v>43124</v>
      </c>
      <c r="I72" s="68">
        <v>4</v>
      </c>
      <c r="J72" s="68">
        <v>43</v>
      </c>
      <c r="K72" s="73">
        <f t="shared" si="2"/>
        <v>10.75</v>
      </c>
      <c r="L72" s="118">
        <v>43133</v>
      </c>
      <c r="M72" s="87" t="s">
        <v>0</v>
      </c>
      <c r="N72" s="116" t="str">
        <f>IF(AND(NOT(OR(H72="Ø",H72="")),L72="Split"),"In Progress",IF(AND(NOT(OR(H72="Ø",H72="")),L72="Needs to be Split"),"Waiting",IF(AND(M72="Review",M73="Review"),"Review",IF(OR(AND(M72="Review",M73="Incomplete"),AND(M72="Incomplete",M73="Review")),"Review",IF(OR(AND(M72="Untraceable",M73="Review"),AND(M72="Review",M73="Untraceable")),"Review",IF(OR(AND(M72="Review",M73="Completed"),AND(M72="Completed",M73="Review")),"Review",IF(OR(AND(M72="Other",M73="Review"),AND(M72="Review",M73="Other")),"Review",IF(OR(AND(M72="Other",M73="Incomplete"),AND(M72="Incomplete",M73="Other")),"Review",IF(OR(AND(M72="Other",M73="Untraceable"),AND(M72="Untraceable",M73="Other")),"Review",IF(OR(AND(M72="Other",M73="Completed"),AND(M72="Completed",M73="Other")),"Review",IF(AND(M72="Waiting",M73="Waiting"),"Waiting",IF(OR(AND(M72="Review",M73="Waiting"),AND(M72="Waiting",M73="Review")),"Waiting",IF(OR(AND(M72="Other",M73="Waiting"),AND(M72="Waiting",M73="Other")),"Waiting",IF(OR(AND(M72="Incomplete",M73="Waiting"),AND(M72="Waiting",M73="Incomplete")),"Waiting",IF(OR(AND(M72="Completed",M73="Waiting"),AND(M72="Waiting",M73="Completed")),"Waiting",IF(OR(M72="In Progress",M73="In Progress"),"In Progress",IF(OR(AND(M72="Completed",M73="Untraceable"),AND(M72="Untraceable",M73="Completed")),"Review",IF(OR(AND(M72="Completed",M73="Incomplete"),AND(M72="Incomplete",M73="Completed")),"Review",IF(OR(AND(M72="Incomplete",M73="Untraceable"),AND(M72="Untraceable",M73="Incomplete")),"Untraceable",IF(AND(NOT(OR(H72="Ø",H72="")),NOT(OR(H73="Ø",H73="")),L72=""),"In Progress",IF(AND(M72="Untraceable",M73="Untraceable"),"Untraceable",IF(AND(NOT(OR(H72="Ø",H72="")),NOT(OR(H73="Ø",H73="")),NOT(OR(L72="Ø",L72="",L72="Split",L72="Needs to be Split"))),"Completed",IF(AND(M72="Incomplete",M73="Incomplete"),"Incomplete",IF(AND(M72="Other",M73="Other"),"Review",IF(AND(M72="Untraceable",M73=""),"Untraceable","")))))))))))))))))))))))))</f>
        <v>Completed</v>
      </c>
      <c r="O72" s="116" t="s">
        <v>0</v>
      </c>
      <c r="P72" s="4" t="s">
        <v>3317</v>
      </c>
      <c r="Q72" s="121" t="s">
        <v>25</v>
      </c>
      <c r="R72" s="116" t="s">
        <v>3318</v>
      </c>
    </row>
    <row r="73" spans="1:18" x14ac:dyDescent="0.25">
      <c r="A73" s="116"/>
      <c r="B73" s="116"/>
      <c r="C73" s="116"/>
      <c r="D73" s="87" t="s">
        <v>161</v>
      </c>
      <c r="E73" s="87" t="s">
        <v>1512</v>
      </c>
      <c r="F73" s="7" t="str">
        <f>IF(AND(D73="Amina",OR(E73="Manual",E73="Assisted Manual")),A72&amp;"_AZ",IF(AND(D73="Amina",OR(E73="De-Novo Merge",E73="Assisted Merge")),A72&amp;"_SA_AZ",IF(AND(D73="Mashtura",OR(E73="Manual",E73="Assisted Manual")),A72&amp;"_MH",IF(AND(D73="Mashtura",OR(E73="De-Novo Merge",E73="Assisted Merge")),A72&amp;"_SA_MH",IF(AND(D73="Perry",OR(E73="Manual",E73="Assisted Manual")),A72&amp;"_PB",IF(AND(D73="Perry",OR(E73="De-Novo Merge",E73="Assisted Merge")),A72&amp;"_SA_PB",IF(AND(D73="Gina",OR(E73="Manual",E73="Assisted Manual")),A72&amp;"_GB",IF(AND(D73="Gina",OR(E73="De-Novo Merge",E73="Assisted Merge")),A72&amp;"_SA_GB",IF(AND(D73="Cameron",OR(E73="Manual",E73="Assisted Manual")),A72&amp;"_CA",IF(AND(D73="Cameron",OR(E73="De-Novo Merge",E73="Assisted Merge")),A72&amp;"_SA_CA",IF(AND(D73="Bruno",OR(E73="Manual",E73="Assisted Manual")),A72&amp;"_BD",IF(AND(D73="Bruno",OR(E73="De-Novo Merge",E73="Assisted Merge")),A72&amp;"_SA_BD",IF(AND(D73="Daniel",OR(E73="Manual",E73="Assisted Manual")),A72&amp;"_DR",IF(AND(D73="Daniel",OR(E73="De-Novo Merge",E73="Assisted Merge")),A72&amp;"_SA_DR",IF(AND(D73="Monet",OR(E73="Manual",E73="Assisted Manual")),A72&amp;"_MW",IF(AND(D73="Monet",OR(E73="De-Novo Merge",E73="Assisted Merge")),A72&amp;"_SA_MW",IF(AND(D73="Reem",OR(E73="Manual",E73="Assisted Manual")),A72&amp;"_RA",IF(AND(D73="Reem",OR(E73="De-Novo Merge",E73="Assisted Merge")),A72&amp;"_SA_RA",""))))))))))))))))))</f>
        <v>2017-11-17_G-034_BD</v>
      </c>
      <c r="G73" s="89">
        <v>43129</v>
      </c>
      <c r="H73" s="89">
        <v>43129</v>
      </c>
      <c r="I73" s="68">
        <v>1.5</v>
      </c>
      <c r="J73" s="68">
        <v>48</v>
      </c>
      <c r="K73" s="73">
        <f t="shared" si="2"/>
        <v>32</v>
      </c>
      <c r="L73" s="116"/>
      <c r="M73" s="87" t="str">
        <f>IF(AND(NOT(OR(G73="",G73="Ø")),H73=""),"In Progress",IF(AND(NOT(OR(H73="Ø",H73="")),NOT(OR(G73="Ø",G73=""))),"Completed",IF(AND(NOT(A72=""),NOT(OR(D73="",D73="???")),G73=""),"Waiting",IF(D73="???","Waiting",""))))</f>
        <v>Completed</v>
      </c>
      <c r="N73" s="116"/>
      <c r="O73" s="116"/>
      <c r="P73" s="4"/>
      <c r="Q73" s="121"/>
      <c r="R73" s="116"/>
    </row>
    <row r="74" spans="1:18" x14ac:dyDescent="0.25">
      <c r="A74" s="122" t="s">
        <v>3319</v>
      </c>
      <c r="B74" s="117" t="s">
        <v>3320</v>
      </c>
      <c r="C74" s="116"/>
      <c r="D74" s="87" t="s">
        <v>187</v>
      </c>
      <c r="E74" s="87" t="s">
        <v>24</v>
      </c>
      <c r="F74" s="7" t="str">
        <f>IF(AND(D74="Amina",OR(E74="Manual",E74="Assisted Manual")),A74&amp;"_AZ",IF(AND(D74="Amina",OR(E74="De-Novo Merge",E74="Assisted Merge")),A74&amp;"_SA_AZ",IF(AND(D74="Mashtura",OR(E74="Manual",E74="Assisted Manual")),A74&amp;"_MH",IF(AND(D74="Mashtura",OR(E74="De-Novo Merge",E74="Assisted Merge")),A74&amp;"_SA_MH",IF(AND(D74="Perry",OR(E74="Manual",E74="Assisted Manual")),A74&amp;"_PB",IF(AND(D74="Perry",OR(E74="De-Novo Merge",E74="Assisted Merge")),A74&amp;"_SA_PB",IF(AND(D74="Gina",OR(E74="Manual",E74="Assisted Manual")),A74&amp;"_GB",IF(AND(D74="Gina",OR(E74="De-Novo Merge",E74="Assisted Merge")),A74&amp;"_SA_GB",IF(AND(D74="Cameron",OR(E74="Manual",E74="Assisted Manual")),A74&amp;"_CA",IF(AND(D74="Cameron",OR(E74="De-Novo Merge",E74="Assisted Merge")),A74&amp;"_SA_CA",IF(AND(D74="Bruno",OR(E74="Manual",E74="Assisted Manual")),A74&amp;"_BD",IF(AND(D74="Bruno",OR(E74="De-Novo Merge",E74="Assisted Merge")),A74&amp;"_SA_BD",IF(AND(D74="Daniel",OR(E74="Manual",E74="Assisted Manual")),A74&amp;"_DR",IF(AND(D74="Daniel",OR(E74="De-Novo Merge",E74="Assisted Merge")),A74&amp;"_SA_DR",IF(AND(D74="Monet",OR(E74="Manual",E74="Assisted Manual")),A74&amp;"_MW",IF(AND(D74="Monet",OR(E74="De-Novo Merge",E74="Assisted Merge")),A74&amp;"_SA_MW",IF(AND(D74="Reem",OR(E74="Manual",E74="Assisted Manual")),A74&amp;"_RA",IF(AND(D74="Reem",OR(E74="De-Novo Merge",E74="Assisted Merge")),A74&amp;"_SA_RA",""))))))))))))))))))</f>
        <v>2017-11-17_G-035_MW</v>
      </c>
      <c r="G74" s="89">
        <v>43123</v>
      </c>
      <c r="H74" s="89">
        <v>43123</v>
      </c>
      <c r="I74" s="68">
        <v>5</v>
      </c>
      <c r="J74" s="68"/>
      <c r="K74" s="73">
        <f t="shared" si="2"/>
        <v>0</v>
      </c>
      <c r="L74" s="118">
        <v>43138</v>
      </c>
      <c r="M74" s="87" t="str">
        <f>IF(AND(NOT(OR(G74="",G74="Ø")),H74=""),"In Progress",IF(AND(NOT(OR(H74="Ø",H74="")),NOT(OR(G74="Ø",G74=""))),"Completed",IF(AND(NOT(A74=""),NOT(OR(D74="",D74="???")),G74=""),"Waiting",IF(D74="???","Waiting",""))))</f>
        <v>Completed</v>
      </c>
      <c r="N74" s="116" t="str">
        <f>IF(AND(NOT(OR(H74="Ø",H74="")),L74="Split"),"In Progress",IF(AND(NOT(OR(H74="Ø",H74="")),L74="Needs to be Split"),"Waiting",IF(AND(M74="Review",M75="Review"),"Review",IF(OR(AND(M74="Review",M75="Incomplete"),AND(M74="Incomplete",M75="Review")),"Review",IF(OR(AND(M74="Untraceable",M75="Review"),AND(M74="Review",M75="Untraceable")),"Review",IF(OR(AND(M74="Review",M75="Completed"),AND(M74="Completed",M75="Review")),"Review",IF(OR(AND(M74="Other",M75="Review"),AND(M74="Review",M75="Other")),"Review",IF(OR(AND(M74="Other",M75="Incomplete"),AND(M74="Incomplete",M75="Other")),"Review",IF(OR(AND(M74="Other",M75="Untraceable"),AND(M74="Untraceable",M75="Other")),"Review",IF(OR(AND(M74="Other",M75="Completed"),AND(M74="Completed",M75="Other")),"Review",IF(AND(M74="Waiting",M75="Waiting"),"Waiting",IF(OR(AND(M74="Review",M75="Waiting"),AND(M74="Waiting",M75="Review")),"Waiting",IF(OR(AND(M74="Other",M75="Waiting"),AND(M74="Waiting",M75="Other")),"Waiting",IF(OR(AND(M74="Incomplete",M75="Waiting"),AND(M74="Waiting",M75="Incomplete")),"Waiting",IF(OR(AND(M74="Completed",M75="Waiting"),AND(M74="Waiting",M75="Completed")),"Waiting",IF(OR(M74="In Progress",M75="In Progress"),"In Progress",IF(OR(AND(M74="Completed",M75="Untraceable"),AND(M74="Untraceable",M75="Completed")),"Review",IF(OR(AND(M74="Completed",M75="Incomplete"),AND(M74="Incomplete",M75="Completed")),"Review",IF(OR(AND(M74="Incomplete",M75="Untraceable"),AND(M74="Untraceable",M75="Incomplete")),"Untraceable",IF(AND(NOT(OR(H74="Ø",H74="")),NOT(OR(H75="Ø",H75="")),L74=""),"In Progress",IF(AND(M74="Untraceable",M75="Untraceable"),"Untraceable",IF(AND(NOT(OR(H74="Ø",H74="")),NOT(OR(H75="Ø",H75="")),NOT(OR(L74="Ø",L74="",L74="Split",L74="Needs to be Split"))),"Completed",IF(AND(M74="Incomplete",M75="Incomplete"),"Incomplete",IF(AND(M74="Other",M75="Other"),"Review",IF(AND(M74="Untraceable",M75=""),"Untraceable","")))))))))))))))))))))))))</f>
        <v>Completed</v>
      </c>
      <c r="O74" s="116" t="s">
        <v>0</v>
      </c>
      <c r="P74" s="4" t="s">
        <v>3321</v>
      </c>
      <c r="Q74" s="121" t="s">
        <v>25</v>
      </c>
      <c r="R74" s="116" t="s">
        <v>3322</v>
      </c>
    </row>
    <row r="75" spans="1:18" x14ac:dyDescent="0.25">
      <c r="A75" s="116"/>
      <c r="B75" s="116"/>
      <c r="C75" s="116"/>
      <c r="D75" s="87" t="s">
        <v>32</v>
      </c>
      <c r="E75" s="87" t="s">
        <v>1512</v>
      </c>
      <c r="F75" s="7" t="str">
        <f>IF(AND(D75="Amina",OR(E75="Manual",E75="Assisted Manual")),A74&amp;"_AZ",IF(AND(D75="Amina",OR(E75="De-Novo Merge",E75="Assisted Merge")),A74&amp;"_SA_AZ",IF(AND(D75="Mashtura",OR(E75="Manual",E75="Assisted Manual")),A74&amp;"_MH",IF(AND(D75="Mashtura",OR(E75="De-Novo Merge",E75="Assisted Merge")),A74&amp;"_SA_MH",IF(AND(D75="Perry",OR(E75="Manual",E75="Assisted Manual")),A74&amp;"_PB",IF(AND(D75="Perry",OR(E75="De-Novo Merge",E75="Assisted Merge")),A74&amp;"_SA_PB",IF(AND(D75="Gina",OR(E75="Manual",E75="Assisted Manual")),A74&amp;"_GB",IF(AND(D75="Gina",OR(E75="De-Novo Merge",E75="Assisted Merge")),A74&amp;"_SA_GB",IF(AND(D75="Cameron",OR(E75="Manual",E75="Assisted Manual")),A74&amp;"_CA",IF(AND(D75="Cameron",OR(E75="De-Novo Merge",E75="Assisted Merge")),A74&amp;"_SA_CA",IF(AND(D75="Bruno",OR(E75="Manual",E75="Assisted Manual")),A74&amp;"_BD",IF(AND(D75="Bruno",OR(E75="De-Novo Merge",E75="Assisted Merge")),A74&amp;"_SA_BD",IF(AND(D75="Daniel",OR(E75="Manual",E75="Assisted Manual")),A74&amp;"_DR",IF(AND(D75="Daniel",OR(E75="De-Novo Merge",E75="Assisted Merge")),A74&amp;"_SA_DR",IF(AND(D75="Monet",OR(E75="Manual",E75="Assisted Manual")),A74&amp;"_MW",IF(AND(D75="Monet",OR(E75="De-Novo Merge",E75="Assisted Merge")),A74&amp;"_SA_MW",IF(AND(D75="Reem",OR(E75="Manual",E75="Assisted Manual")),A74&amp;"_RA",IF(AND(D75="Reem",OR(E75="De-Novo Merge",E75="Assisted Merge")),A74&amp;"_SA_RA",""))))))))))))))))))</f>
        <v>2017-11-17_G-035_AZ</v>
      </c>
      <c r="G75" s="89">
        <v>43129</v>
      </c>
      <c r="H75" s="89">
        <v>43131</v>
      </c>
      <c r="I75" s="68"/>
      <c r="J75" s="68"/>
      <c r="K75" s="73" t="str">
        <f>IF(AND(NOT(I75=""),NOT(J75=""),NOT(H75="")),I75/J75,"")</f>
        <v/>
      </c>
      <c r="L75" s="116"/>
      <c r="M75" s="87" t="str">
        <f>IF(AND(NOT(OR(G75="",G75="Ø")),H75=""),"In Progress",IF(AND(NOT(OR(H75="Ø",H75="")),NOT(OR(G75="Ø",G75=""))),"Completed",IF(AND(NOT(A74=""),NOT(OR(D75="",D75="???")),G75=""),"Waiting",IF(D75="???","Waiting",""))))</f>
        <v>Completed</v>
      </c>
      <c r="N75" s="116"/>
      <c r="O75" s="116"/>
      <c r="P75" s="4"/>
      <c r="Q75" s="121"/>
      <c r="R75" s="116"/>
    </row>
    <row r="76" spans="1:18" x14ac:dyDescent="0.25">
      <c r="A76" s="122" t="s">
        <v>3323</v>
      </c>
      <c r="B76" s="117" t="s">
        <v>3324</v>
      </c>
      <c r="C76" s="116"/>
      <c r="D76" s="87" t="s">
        <v>187</v>
      </c>
      <c r="E76" s="87" t="s">
        <v>24</v>
      </c>
      <c r="F76" s="7" t="str">
        <f>IF(AND(D76="Amina",OR(E76="Manual",E76="Assisted Manual")),A76&amp;"_AZ",IF(AND(D76="Amina",OR(E76="De-Novo Merge",E76="Assisted Merge")),A76&amp;"_SA_AZ",IF(AND(D76="Mashtura",OR(E76="Manual",E76="Assisted Manual")),A76&amp;"_MH",IF(AND(D76="Mashtura",OR(E76="De-Novo Merge",E76="Assisted Merge")),A76&amp;"_SA_MH",IF(AND(D76="Perry",OR(E76="Manual",E76="Assisted Manual")),A76&amp;"_PB",IF(AND(D76="Perry",OR(E76="De-Novo Merge",E76="Assisted Merge")),A76&amp;"_SA_PB",IF(AND(D76="Gina",OR(E76="Manual",E76="Assisted Manual")),A76&amp;"_GB",IF(AND(D76="Gina",OR(E76="De-Novo Merge",E76="Assisted Merge")),A76&amp;"_SA_GB",IF(AND(D76="Cameron",OR(E76="Manual",E76="Assisted Manual")),A76&amp;"_CA",IF(AND(D76="Cameron",OR(E76="De-Novo Merge",E76="Assisted Merge")),A76&amp;"_SA_CA",IF(AND(D76="Bruno",OR(E76="Manual",E76="Assisted Manual")),A76&amp;"_BD",IF(AND(D76="Bruno",OR(E76="De-Novo Merge",E76="Assisted Merge")),A76&amp;"_SA_BD",IF(AND(D76="Daniel",OR(E76="Manual",E76="Assisted Manual")),A76&amp;"_DR",IF(AND(D76="Daniel",OR(E76="De-Novo Merge",E76="Assisted Merge")),A76&amp;"_SA_DR",IF(AND(D76="Monet",OR(E76="Manual",E76="Assisted Manual")),A76&amp;"_MW",IF(AND(D76="Monet",OR(E76="De-Novo Merge",E76="Assisted Merge")),A76&amp;"_SA_MW",IF(AND(D76="Reem",OR(E76="Manual",E76="Assisted Manual")),A76&amp;"_RA",IF(AND(D76="Reem",OR(E76="De-Novo Merge",E76="Assisted Merge")),A76&amp;"_SA_RA",""))))))))))))))))))</f>
        <v>2017-11-17_G-036_MW</v>
      </c>
      <c r="G76" s="89">
        <v>43124</v>
      </c>
      <c r="H76" s="89">
        <v>43124</v>
      </c>
      <c r="I76" s="68">
        <v>1</v>
      </c>
      <c r="J76" s="68">
        <v>13</v>
      </c>
      <c r="K76" s="73">
        <f>J76/I76</f>
        <v>13</v>
      </c>
      <c r="L76" s="118">
        <v>43129</v>
      </c>
      <c r="M76" s="87" t="str">
        <f>IF(AND(NOT(OR(G76="",G76="Ø")),H76=""),"In Progress",IF(AND(NOT(OR(H76="Ø",H76="")),NOT(OR(G76="Ø",G76=""))),"Completed",IF(AND(NOT(A76=""),NOT(OR(D76="",D76="???")),G76=""),"Waiting",IF(D76="???","Waiting",""))))</f>
        <v>Completed</v>
      </c>
      <c r="N76" s="116" t="str">
        <f>IF(AND(NOT(OR(H76="Ø",H76="")),L76="Split"),"In Progress",IF(AND(NOT(OR(H76="Ø",H76="")),L76="Needs to be Split"),"Waiting",IF(AND(M76="Review",M77="Review"),"Review",IF(OR(AND(M76="Review",M77="Incomplete"),AND(M76="Incomplete",M77="Review")),"Review",IF(OR(AND(M76="Untraceable",M77="Review"),AND(M76="Review",M77="Untraceable")),"Review",IF(OR(AND(M76="Review",M77="Completed"),AND(M76="Completed",M77="Review")),"Review",IF(OR(AND(M76="Other",M77="Review"),AND(M76="Review",M77="Other")),"Review",IF(OR(AND(M76="Other",M77="Incomplete"),AND(M76="Incomplete",M77="Other")),"Review",IF(OR(AND(M76="Other",M77="Untraceable"),AND(M76="Untraceable",M77="Other")),"Review",IF(OR(AND(M76="Other",M77="Completed"),AND(M76="Completed",M77="Other")),"Review",IF(AND(M76="Waiting",M77="Waiting"),"Waiting",IF(OR(AND(M76="Review",M77="Waiting"),AND(M76="Waiting",M77="Review")),"Waiting",IF(OR(AND(M76="Other",M77="Waiting"),AND(M76="Waiting",M77="Other")),"Waiting",IF(OR(AND(M76="Incomplete",M77="Waiting"),AND(M76="Waiting",M77="Incomplete")),"Waiting",IF(OR(AND(M76="Completed",M77="Waiting"),AND(M76="Waiting",M77="Completed")),"Waiting",IF(OR(M76="In Progress",M77="In Progress"),"In Progress",IF(OR(AND(M76="Completed",M77="Untraceable"),AND(M76="Untraceable",M77="Completed")),"Review",IF(OR(AND(M76="Completed",M77="Incomplete"),AND(M76="Incomplete",M77="Completed")),"Review",IF(OR(AND(M76="Incomplete",M77="Untraceable"),AND(M76="Untraceable",M77="Incomplete")),"Untraceable",IF(AND(NOT(OR(H76="Ø",H76="")),NOT(OR(H77="Ø",H77="")),L76=""),"In Progress",IF(AND(M76="Untraceable",M77="Untraceable"),"Untraceable",IF(AND(NOT(OR(H76="Ø",H76="")),NOT(OR(H77="Ø",H77="")),NOT(OR(L76="Ø",L76="",L76="Split",L76="Needs to be Split"))),"Completed",IF(AND(M76="Incomplete",M77="Incomplete"),"Incomplete",IF(AND(M76="Other",M77="Other"),"Review",IF(AND(M76="Untraceable",M77=""),"Untraceable","")))))))))))))))))))))))))</f>
        <v>Completed</v>
      </c>
      <c r="O76" s="116" t="s">
        <v>0</v>
      </c>
      <c r="P76" s="4"/>
      <c r="Q76" s="121" t="s">
        <v>25</v>
      </c>
      <c r="R76" s="116" t="s">
        <v>3325</v>
      </c>
    </row>
    <row r="77" spans="1:18" x14ac:dyDescent="0.25">
      <c r="A77" s="116"/>
      <c r="B77" s="116"/>
      <c r="C77" s="116"/>
      <c r="D77" s="87" t="s">
        <v>161</v>
      </c>
      <c r="E77" s="87" t="s">
        <v>1512</v>
      </c>
      <c r="F77" s="7" t="str">
        <f>IF(AND(D77="Amina",OR(E77="Manual",E77="Assisted Manual")),A76&amp;"_AZ",IF(AND(D77="Amina",OR(E77="De-Novo Merge",E77="Assisted Merge")),A76&amp;"_SA_AZ",IF(AND(D77="Mashtura",OR(E77="Manual",E77="Assisted Manual")),A76&amp;"_MH",IF(AND(D77="Mashtura",OR(E77="De-Novo Merge",E77="Assisted Merge")),A76&amp;"_SA_MH",IF(AND(D77="Perry",OR(E77="Manual",E77="Assisted Manual")),A76&amp;"_PB",IF(AND(D77="Perry",OR(E77="De-Novo Merge",E77="Assisted Merge")),A76&amp;"_SA_PB",IF(AND(D77="Gina",OR(E77="Manual",E77="Assisted Manual")),A76&amp;"_GB",IF(AND(D77="Gina",OR(E77="De-Novo Merge",E77="Assisted Merge")),A76&amp;"_SA_GB",IF(AND(D77="Cameron",OR(E77="Manual",E77="Assisted Manual")),A76&amp;"_CA",IF(AND(D77="Cameron",OR(E77="De-Novo Merge",E77="Assisted Merge")),A76&amp;"_SA_CA",IF(AND(D77="Bruno",OR(E77="Manual",E77="Assisted Manual")),A76&amp;"_BD",IF(AND(D77="Bruno",OR(E77="De-Novo Merge",E77="Assisted Merge")),A76&amp;"_SA_BD",IF(AND(D77="Daniel",OR(E77="Manual",E77="Assisted Manual")),A76&amp;"_DR",IF(AND(D77="Daniel",OR(E77="De-Novo Merge",E77="Assisted Merge")),A76&amp;"_SA_DR",IF(AND(D77="Monet",OR(E77="Manual",E77="Assisted Manual")),A76&amp;"_MW",IF(AND(D77="Monet",OR(E77="De-Novo Merge",E77="Assisted Merge")),A76&amp;"_SA_MW",IF(AND(D77="Reem",OR(E77="Manual",E77="Assisted Manual")),A76&amp;"_RA",IF(AND(D77="Reem",OR(E77="De-Novo Merge",E77="Assisted Merge")),A76&amp;"_SA_RA",""))))))))))))))))))</f>
        <v>2017-11-17_G-036_BD</v>
      </c>
      <c r="G77" s="89">
        <v>43129</v>
      </c>
      <c r="H77" s="89">
        <v>43129</v>
      </c>
      <c r="I77" s="68">
        <v>1</v>
      </c>
      <c r="J77" s="68">
        <v>13</v>
      </c>
      <c r="K77" s="73">
        <f>J77/I77</f>
        <v>13</v>
      </c>
      <c r="L77" s="116"/>
      <c r="M77" s="87" t="str">
        <f>IF(AND(NOT(OR(G77="",G77="Ø")),H77=""),"In Progress",IF(AND(NOT(OR(H77="Ø",H77="")),NOT(OR(G77="Ø",G77=""))),"Completed",IF(AND(NOT(A76=""),NOT(OR(D77="",D77="???")),G77=""),"Waiting",IF(D77="???","Waiting",""))))</f>
        <v>Completed</v>
      </c>
      <c r="N77" s="116"/>
      <c r="O77" s="116"/>
      <c r="P77" s="4"/>
      <c r="Q77" s="121"/>
      <c r="R77" s="116"/>
    </row>
    <row r="78" spans="1:18" x14ac:dyDescent="0.25">
      <c r="A78" s="122" t="s">
        <v>3326</v>
      </c>
      <c r="B78" s="117" t="s">
        <v>3327</v>
      </c>
      <c r="C78" s="116"/>
      <c r="D78" s="87" t="s">
        <v>187</v>
      </c>
      <c r="E78" s="87" t="s">
        <v>24</v>
      </c>
      <c r="F78" s="7" t="str">
        <f>IF(AND(D78="Amina",OR(E78="Manual",E78="Assisted Manual")),A78&amp;"_AZ",IF(AND(D78="Amina",OR(E78="De-Novo Merge",E78="Assisted Merge")),A78&amp;"_SA_AZ",IF(AND(D78="Mashtura",OR(E78="Manual",E78="Assisted Manual")),A78&amp;"_MH",IF(AND(D78="Mashtura",OR(E78="De-Novo Merge",E78="Assisted Merge")),A78&amp;"_SA_MH",IF(AND(D78="Perry",OR(E78="Manual",E78="Assisted Manual")),A78&amp;"_PB",IF(AND(D78="Perry",OR(E78="De-Novo Merge",E78="Assisted Merge")),A78&amp;"_SA_PB",IF(AND(D78="Gina",OR(E78="Manual",E78="Assisted Manual")),A78&amp;"_GB",IF(AND(D78="Gina",OR(E78="De-Novo Merge",E78="Assisted Merge")),A78&amp;"_SA_GB",IF(AND(D78="Cameron",OR(E78="Manual",E78="Assisted Manual")),A78&amp;"_CA",IF(AND(D78="Cameron",OR(E78="De-Novo Merge",E78="Assisted Merge")),A78&amp;"_SA_CA",IF(AND(D78="Bruno",OR(E78="Manual",E78="Assisted Manual")),A78&amp;"_BD",IF(AND(D78="Bruno",OR(E78="De-Novo Merge",E78="Assisted Merge")),A78&amp;"_SA_BD",IF(AND(D78="Daniel",OR(E78="Manual",E78="Assisted Manual")),A78&amp;"_DR",IF(AND(D78="Daniel",OR(E78="De-Novo Merge",E78="Assisted Merge")),A78&amp;"_SA_DR",IF(AND(D78="Monet",OR(E78="Manual",E78="Assisted Manual")),A78&amp;"_MW",IF(AND(D78="Monet",OR(E78="De-Novo Merge",E78="Assisted Merge")),A78&amp;"_SA_MW",IF(AND(D78="Reem",OR(E78="Manual",E78="Assisted Manual")),A78&amp;"_RA",IF(AND(D78="Reem",OR(E78="De-Novo Merge",E78="Assisted Merge")),A78&amp;"_SA_RA",""))))))))))))))))))</f>
        <v>2017-11-17_G-037_MW</v>
      </c>
      <c r="G78" s="89">
        <v>43124</v>
      </c>
      <c r="H78" s="89">
        <v>43125</v>
      </c>
      <c r="I78" s="68">
        <v>3</v>
      </c>
      <c r="J78" s="68"/>
      <c r="K78" s="73">
        <f>J78/I78</f>
        <v>0</v>
      </c>
      <c r="L78" s="118">
        <v>43143</v>
      </c>
      <c r="M78" s="87" t="s">
        <v>0</v>
      </c>
      <c r="N78" s="116" t="str">
        <f>IF(AND(NOT(OR(H78="Ø",H78="")),L78="Split"),"In Progress",IF(AND(NOT(OR(H78="Ø",H78="")),L78="Needs to be Split"),"Waiting",IF(AND(M78="Review",M79="Review"),"Review",IF(OR(AND(M78="Review",M79="Incomplete"),AND(M78="Incomplete",M79="Review")),"Review",IF(OR(AND(M78="Untraceable",M79="Review"),AND(M78="Review",M79="Untraceable")),"Review",IF(OR(AND(M78="Review",M79="Completed"),AND(M78="Completed",M79="Review")),"Review",IF(OR(AND(M78="Other",M79="Review"),AND(M78="Review",M79="Other")),"Review",IF(OR(AND(M78="Other",M79="Incomplete"),AND(M78="Incomplete",M79="Other")),"Review",IF(OR(AND(M78="Other",M79="Untraceable"),AND(M78="Untraceable",M79="Other")),"Review",IF(OR(AND(M78="Other",M79="Completed"),AND(M78="Completed",M79="Other")),"Review",IF(AND(M78="Waiting",M79="Waiting"),"Waiting",IF(OR(AND(M78="Review",M79="Waiting"),AND(M78="Waiting",M79="Review")),"Waiting",IF(OR(AND(M78="Other",M79="Waiting"),AND(M78="Waiting",M79="Other")),"Waiting",IF(OR(AND(M78="Incomplete",M79="Waiting"),AND(M78="Waiting",M79="Incomplete")),"Waiting",IF(OR(AND(M78="Completed",M79="Waiting"),AND(M78="Waiting",M79="Completed")),"Waiting",IF(OR(M78="In Progress",M79="In Progress"),"In Progress",IF(OR(AND(M78="Completed",M79="Untraceable"),AND(M78="Untraceable",M79="Completed")),"Review",IF(OR(AND(M78="Completed",M79="Incomplete"),AND(M78="Incomplete",M79="Completed")),"Review",IF(OR(AND(M78="Incomplete",M79="Untraceable"),AND(M78="Untraceable",M79="Incomplete")),"Untraceable",IF(AND(NOT(OR(H78="Ø",H78="")),NOT(OR(H79="Ø",H79="")),L78=""),"In Progress",IF(AND(M78="Untraceable",M79="Untraceable"),"Untraceable",IF(AND(NOT(OR(H78="Ø",H78="")),NOT(OR(H79="Ø",H79="")),NOT(OR(L78="Ø",L78="",L78="Split",L78="Needs to be Split"))),"Completed",IF(AND(M78="Incomplete",M79="Incomplete"),"Incomplete",IF(AND(M78="Other",M79="Other"),"Review",IF(AND(M78="Untraceable",M79=""),"Untraceable","")))))))))))))))))))))))))</f>
        <v>Completed</v>
      </c>
      <c r="O78" s="116" t="s">
        <v>1</v>
      </c>
      <c r="P78" s="4" t="s">
        <v>3328</v>
      </c>
      <c r="Q78" s="121" t="s">
        <v>25</v>
      </c>
      <c r="R78" s="116" t="s">
        <v>3329</v>
      </c>
    </row>
    <row r="79" spans="1:18" x14ac:dyDescent="0.25">
      <c r="A79" s="116"/>
      <c r="B79" s="116"/>
      <c r="C79" s="116"/>
      <c r="D79" s="87" t="s">
        <v>23</v>
      </c>
      <c r="E79" s="87" t="s">
        <v>1512</v>
      </c>
      <c r="F79" s="7" t="str">
        <f>IF(AND(D79="Amina",OR(E79="Manual",E79="Assisted Manual")),A78&amp;"_AZ",IF(AND(D79="Amina",OR(E79="De-Novo Merge",E79="Assisted Merge")),A78&amp;"_SA_AZ",IF(AND(D79="Mashtura",OR(E79="Manual",E79="Assisted Manual")),A78&amp;"_MH",IF(AND(D79="Mashtura",OR(E79="De-Novo Merge",E79="Assisted Merge")),A78&amp;"_SA_MH",IF(AND(D79="Perry",OR(E79="Manual",E79="Assisted Manual")),A78&amp;"_PB",IF(AND(D79="Perry",OR(E79="De-Novo Merge",E79="Assisted Merge")),A78&amp;"_SA_PB",IF(AND(D79="Gina",OR(E79="Manual",E79="Assisted Manual")),A78&amp;"_GB",IF(AND(D79="Gina",OR(E79="De-Novo Merge",E79="Assisted Merge")),A78&amp;"_SA_GB",IF(AND(D79="Cameron",OR(E79="Manual",E79="Assisted Manual")),A78&amp;"_CA",IF(AND(D79="Cameron",OR(E79="De-Novo Merge",E79="Assisted Merge")),A78&amp;"_SA_CA",IF(AND(D79="Bruno",OR(E79="Manual",E79="Assisted Manual")),A78&amp;"_BD",IF(AND(D79="Bruno",OR(E79="De-Novo Merge",E79="Assisted Merge")),A78&amp;"_SA_BD",IF(AND(D79="Daniel",OR(E79="Manual",E79="Assisted Manual")),A78&amp;"_DR",IF(AND(D79="Daniel",OR(E79="De-Novo Merge",E79="Assisted Merge")),A78&amp;"_SA_DR",IF(AND(D79="Monet",OR(E79="Manual",E79="Assisted Manual")),A78&amp;"_MW",IF(AND(D79="Monet",OR(E79="De-Novo Merge",E79="Assisted Merge")),A78&amp;"_SA_MW",IF(AND(D79="Reem",OR(E79="Manual",E79="Assisted Manual")),A78&amp;"_RA",IF(AND(D79="Reem",OR(E79="De-Novo Merge",E79="Assisted Merge")),A78&amp;"_SA_RA",""))))))))))))))))))</f>
        <v>2017-11-17_G-037_CA</v>
      </c>
      <c r="G79" s="89">
        <v>43129</v>
      </c>
      <c r="H79" s="89">
        <v>43129</v>
      </c>
      <c r="I79" s="68"/>
      <c r="J79" s="68"/>
      <c r="K79" s="73" t="str">
        <f>IF(AND(NOT(I79=""),NOT(J79=""),NOT(H79="")),I79/J79,"")</f>
        <v/>
      </c>
      <c r="L79" s="116"/>
      <c r="M79" s="87" t="str">
        <f>IF(AND(NOT(OR(G79="",G79="Ø")),H79=""),"In Progress",IF(AND(NOT(OR(H79="Ø",H79="")),NOT(OR(G79="Ø",G79=""))),"Completed",IF(AND(NOT(A78=""),NOT(OR(D79="",D79="???")),G79=""),"Waiting",IF(D79="???","Waiting",""))))</f>
        <v>Completed</v>
      </c>
      <c r="N79" s="116"/>
      <c r="O79" s="116"/>
      <c r="P79" s="4" t="s">
        <v>3330</v>
      </c>
      <c r="Q79" s="121"/>
      <c r="R79" s="116"/>
    </row>
    <row r="80" spans="1:18" x14ac:dyDescent="0.25">
      <c r="A80" s="122" t="s">
        <v>3331</v>
      </c>
      <c r="B80" s="117" t="s">
        <v>3332</v>
      </c>
      <c r="C80" s="116"/>
      <c r="D80" s="87" t="s">
        <v>32</v>
      </c>
      <c r="E80" s="87" t="s">
        <v>24</v>
      </c>
      <c r="F80" s="7" t="str">
        <f>IF(AND(D80="Amina",OR(E80="Manual",E80="Assisted Manual")),A80&amp;"_AZ",IF(AND(D80="Amina",OR(E80="De-Novo Merge",E80="Assisted Merge")),A80&amp;"_SA_AZ",IF(AND(D80="Mashtura",OR(E80="Manual",E80="Assisted Manual")),A80&amp;"_MH",IF(AND(D80="Mashtura",OR(E80="De-Novo Merge",E80="Assisted Merge")),A80&amp;"_SA_MH",IF(AND(D80="Perry",OR(E80="Manual",E80="Assisted Manual")),A80&amp;"_PB",IF(AND(D80="Perry",OR(E80="De-Novo Merge",E80="Assisted Merge")),A80&amp;"_SA_PB",IF(AND(D80="Gina",OR(E80="Manual",E80="Assisted Manual")),A80&amp;"_GB",IF(AND(D80="Gina",OR(E80="De-Novo Merge",E80="Assisted Merge")),A80&amp;"_SA_GB",IF(AND(D80="Cameron",OR(E80="Manual",E80="Assisted Manual")),A80&amp;"_CA",IF(AND(D80="Cameron",OR(E80="De-Novo Merge",E80="Assisted Merge")),A80&amp;"_SA_CA",IF(AND(D80="Bruno",OR(E80="Manual",E80="Assisted Manual")),A80&amp;"_BD",IF(AND(D80="Bruno",OR(E80="De-Novo Merge",E80="Assisted Merge")),A80&amp;"_SA_BD",IF(AND(D80="Daniel",OR(E80="Manual",E80="Assisted Manual")),A80&amp;"_DR",IF(AND(D80="Daniel",OR(E80="De-Novo Merge",E80="Assisted Merge")),A80&amp;"_SA_DR",IF(AND(D80="Monet",OR(E80="Manual",E80="Assisted Manual")),A80&amp;"_MW",IF(AND(D80="Monet",OR(E80="De-Novo Merge",E80="Assisted Merge")),A80&amp;"_SA_MW",IF(AND(D80="Reem",OR(E80="Manual",E80="Assisted Manual")),A80&amp;"_RA",IF(AND(D80="Reem",OR(E80="De-Novo Merge",E80="Assisted Merge")),A80&amp;"_SA_RA",""))))))))))))))))))</f>
        <v>2017-11-17_R-003_AZ</v>
      </c>
      <c r="G80" s="89">
        <v>43122</v>
      </c>
      <c r="H80" s="89">
        <v>43123</v>
      </c>
      <c r="I80" s="68">
        <v>5.5</v>
      </c>
      <c r="J80" s="68"/>
      <c r="K80" s="73">
        <f>J80/I80</f>
        <v>0</v>
      </c>
      <c r="L80" s="118">
        <v>43143</v>
      </c>
      <c r="M80" s="87" t="str">
        <f>IF(AND(NOT(OR(G80="",G80="Ø")),H80=""),"In Progress",IF(AND(NOT(OR(H80="Ø",H80="")),NOT(OR(G80="Ø",G80=""))),"Completed",IF(AND(NOT(A80=""),NOT(OR(D80="",D80="???")),G80=""),"Waiting",IF(D80="???","Waiting",""))))</f>
        <v>Completed</v>
      </c>
      <c r="N80" s="116" t="str">
        <f>IF(AND(NOT(OR(H80="Ø",H80="")),L80="Split"),"In Progress",IF(AND(NOT(OR(H80="Ø",H80="")),L80="Needs to be Split"),"Waiting",IF(AND(M80="Review",M81="Review"),"Review",IF(OR(AND(M80="Review",M81="Incomplete"),AND(M80="Incomplete",M81="Review")),"Review",IF(OR(AND(M80="Untraceable",M81="Review"),AND(M80="Review",M81="Untraceable")),"Review",IF(OR(AND(M80="Review",M81="Completed"),AND(M80="Completed",M81="Review")),"Review",IF(OR(AND(M80="Other",M81="Review"),AND(M80="Review",M81="Other")),"Review",IF(OR(AND(M80="Other",M81="Incomplete"),AND(M80="Incomplete",M81="Other")),"Review",IF(OR(AND(M80="Other",M81="Untraceable"),AND(M80="Untraceable",M81="Other")),"Review",IF(OR(AND(M80="Other",M81="Completed"),AND(M80="Completed",M81="Other")),"Review",IF(AND(M80="Waiting",M81="Waiting"),"Waiting",IF(OR(AND(M80="Review",M81="Waiting"),AND(M80="Waiting",M81="Review")),"Waiting",IF(OR(AND(M80="Other",M81="Waiting"),AND(M80="Waiting",M81="Other")),"Waiting",IF(OR(AND(M80="Incomplete",M81="Waiting"),AND(M80="Waiting",M81="Incomplete")),"Waiting",IF(OR(AND(M80="Completed",M81="Waiting"),AND(M80="Waiting",M81="Completed")),"Waiting",IF(OR(M80="In Progress",M81="In Progress"),"In Progress",IF(OR(AND(M80="Completed",M81="Untraceable"),AND(M80="Untraceable",M81="Completed")),"Review",IF(OR(AND(M80="Completed",M81="Incomplete"),AND(M80="Incomplete",M81="Completed")),"Review",IF(OR(AND(M80="Incomplete",M81="Untraceable"),AND(M80="Untraceable",M81="Incomplete")),"Untraceable",IF(AND(NOT(OR(H80="Ø",H80="")),NOT(OR(H81="Ø",H81="")),L80=""),"In Progress",IF(AND(M80="Untraceable",M81="Untraceable"),"Untraceable",IF(AND(NOT(OR(H80="Ø",H80="")),NOT(OR(H81="Ø",H81="")),NOT(OR(L80="Ø",L80="",L80="Split",L80="Needs to be Split"))),"Completed",IF(AND(M80="Incomplete",M81="Incomplete"),"Incomplete",IF(AND(M80="Other",M81="Other"),"Review",IF(AND(M80="Untraceable",M81=""),"Untraceable","")))))))))))))))))))))))))</f>
        <v>Completed</v>
      </c>
      <c r="O80" s="116" t="s">
        <v>0</v>
      </c>
      <c r="P80" s="4"/>
      <c r="Q80" s="121" t="s">
        <v>25</v>
      </c>
      <c r="R80" s="116" t="s">
        <v>3333</v>
      </c>
    </row>
    <row r="81" spans="1:18" x14ac:dyDescent="0.25">
      <c r="A81" s="116"/>
      <c r="B81" s="116"/>
      <c r="C81" s="116"/>
      <c r="D81" s="87" t="s">
        <v>23</v>
      </c>
      <c r="E81" s="87" t="s">
        <v>1512</v>
      </c>
      <c r="F81" s="7" t="str">
        <f>IF(AND(D81="Amina",OR(E81="Manual",E81="Assisted Manual")),A80&amp;"_AZ",IF(AND(D81="Amina",OR(E81="De-Novo Merge",E81="Assisted Merge")),A80&amp;"_SA_AZ",IF(AND(D81="Mashtura",OR(E81="Manual",E81="Assisted Manual")),A80&amp;"_MH",IF(AND(D81="Mashtura",OR(E81="De-Novo Merge",E81="Assisted Merge")),A80&amp;"_SA_MH",IF(AND(D81="Perry",OR(E81="Manual",E81="Assisted Manual")),A80&amp;"_PB",IF(AND(D81="Perry",OR(E81="De-Novo Merge",E81="Assisted Merge")),A80&amp;"_SA_PB",IF(AND(D81="Gina",OR(E81="Manual",E81="Assisted Manual")),A80&amp;"_GB",IF(AND(D81="Gina",OR(E81="De-Novo Merge",E81="Assisted Merge")),A80&amp;"_SA_GB",IF(AND(D81="Cameron",OR(E81="Manual",E81="Assisted Manual")),A80&amp;"_CA",IF(AND(D81="Cameron",OR(E81="De-Novo Merge",E81="Assisted Merge")),A80&amp;"_SA_CA",IF(AND(D81="Bruno",OR(E81="Manual",E81="Assisted Manual")),A80&amp;"_BD",IF(AND(D81="Bruno",OR(E81="De-Novo Merge",E81="Assisted Merge")),A80&amp;"_SA_BD",IF(AND(D81="Daniel",OR(E81="Manual",E81="Assisted Manual")),A80&amp;"_DR",IF(AND(D81="Daniel",OR(E81="De-Novo Merge",E81="Assisted Merge")),A80&amp;"_SA_DR",IF(AND(D81="Monet",OR(E81="Manual",E81="Assisted Manual")),A80&amp;"_MW",IF(AND(D81="Monet",OR(E81="De-Novo Merge",E81="Assisted Merge")),A80&amp;"_SA_MW",IF(AND(D81="Reem",OR(E81="Manual",E81="Assisted Manual")),A80&amp;"_RA",IF(AND(D81="Reem",OR(E81="De-Novo Merge",E81="Assisted Merge")),A80&amp;"_SA_RA",""))))))))))))))))))</f>
        <v>2017-11-17_R-003_CA</v>
      </c>
      <c r="G81" s="89">
        <v>43124</v>
      </c>
      <c r="H81" s="89">
        <v>43124</v>
      </c>
      <c r="I81" s="68"/>
      <c r="J81" s="68"/>
      <c r="K81" s="73" t="str">
        <f>IF(AND(NOT(I81=""),NOT(J81=""),NOT(H81="")),I81/J81,"")</f>
        <v/>
      </c>
      <c r="L81" s="116"/>
      <c r="M81" s="87" t="str">
        <f>IF(AND(NOT(OR(G81="",G81="Ø")),H81=""),"In Progress",IF(AND(NOT(OR(H81="Ø",H81="")),NOT(OR(G81="Ø",G81=""))),"Completed",IF(AND(NOT(A80=""),NOT(OR(D81="",D81="???")),G81=""),"Waiting",IF(D81="???","Waiting",""))))</f>
        <v>Completed</v>
      </c>
      <c r="N81" s="116"/>
      <c r="O81" s="116"/>
      <c r="P81" s="4"/>
      <c r="Q81" s="121"/>
      <c r="R81" s="116"/>
    </row>
    <row r="82" spans="1:18" x14ac:dyDescent="0.25">
      <c r="A82" s="122" t="s">
        <v>3334</v>
      </c>
      <c r="B82" s="117" t="s">
        <v>3335</v>
      </c>
      <c r="C82" s="116"/>
      <c r="D82" s="87" t="s">
        <v>32</v>
      </c>
      <c r="E82" s="87" t="s">
        <v>24</v>
      </c>
      <c r="F82" s="7" t="str">
        <f>IF(AND(D82="Amina",OR(E82="Manual",E82="Assisted Manual")),A82&amp;"_AZ",IF(AND(D82="Amina",OR(E82="De-Novo Merge",E82="Assisted Merge")),A82&amp;"_SA_AZ",IF(AND(D82="Mashtura",OR(E82="Manual",E82="Assisted Manual")),A82&amp;"_MH",IF(AND(D82="Mashtura",OR(E82="De-Novo Merge",E82="Assisted Merge")),A82&amp;"_SA_MH",IF(AND(D82="Perry",OR(E82="Manual",E82="Assisted Manual")),A82&amp;"_PB",IF(AND(D82="Perry",OR(E82="De-Novo Merge",E82="Assisted Merge")),A82&amp;"_SA_PB",IF(AND(D82="Gina",OR(E82="Manual",E82="Assisted Manual")),A82&amp;"_GB",IF(AND(D82="Gina",OR(E82="De-Novo Merge",E82="Assisted Merge")),A82&amp;"_SA_GB",IF(AND(D82="Cameron",OR(E82="Manual",E82="Assisted Manual")),A82&amp;"_CA",IF(AND(D82="Cameron",OR(E82="De-Novo Merge",E82="Assisted Merge")),A82&amp;"_SA_CA",IF(AND(D82="Bruno",OR(E82="Manual",E82="Assisted Manual")),A82&amp;"_BD",IF(AND(D82="Bruno",OR(E82="De-Novo Merge",E82="Assisted Merge")),A82&amp;"_SA_BD",IF(AND(D82="Daniel",OR(E82="Manual",E82="Assisted Manual")),A82&amp;"_DR",IF(AND(D82="Daniel",OR(E82="De-Novo Merge",E82="Assisted Merge")),A82&amp;"_SA_DR",IF(AND(D82="Monet",OR(E82="Manual",E82="Assisted Manual")),A82&amp;"_MW",IF(AND(D82="Monet",OR(E82="De-Novo Merge",E82="Assisted Merge")),A82&amp;"_SA_MW",IF(AND(D82="Reem",OR(E82="Manual",E82="Assisted Manual")),A82&amp;"_RA",IF(AND(D82="Reem",OR(E82="De-Novo Merge",E82="Assisted Merge")),A82&amp;"_SA_RA",""))))))))))))))))))</f>
        <v>2017-11-17_R-004_AZ</v>
      </c>
      <c r="G82" s="89">
        <v>43124</v>
      </c>
      <c r="H82" s="89">
        <v>43125</v>
      </c>
      <c r="I82" s="68">
        <v>4</v>
      </c>
      <c r="J82" s="68"/>
      <c r="K82" s="73">
        <f>J82/I82</f>
        <v>0</v>
      </c>
      <c r="L82" s="118">
        <v>43143</v>
      </c>
      <c r="M82" s="87" t="str">
        <f>IF(AND(NOT(OR(G82="",G82="Ø")),H82=""),"In Progress",IF(AND(NOT(OR(H82="Ø",H82="")),NOT(OR(G82="Ø",G82=""))),"Completed",IF(AND(NOT(A82=""),NOT(OR(D82="",D82="???")),G82=""),"Waiting",IF(D82="???","Waiting",""))))</f>
        <v>Completed</v>
      </c>
      <c r="N82" s="116" t="str">
        <f>IF(AND(NOT(OR(H82="Ø",H82="")),L82="Split"),"In Progress",IF(AND(NOT(OR(H82="Ø",H82="")),L82="Needs to be Split"),"Waiting",IF(AND(M82="Review",M83="Review"),"Review",IF(OR(AND(M82="Review",M83="Incomplete"),AND(M82="Incomplete",M83="Review")),"Review",IF(OR(AND(M82="Untraceable",M83="Review"),AND(M82="Review",M83="Untraceable")),"Review",IF(OR(AND(M82="Review",M83="Completed"),AND(M82="Completed",M83="Review")),"Review",IF(OR(AND(M82="Other",M83="Review"),AND(M82="Review",M83="Other")),"Review",IF(OR(AND(M82="Other",M83="Incomplete"),AND(M82="Incomplete",M83="Other")),"Review",IF(OR(AND(M82="Other",M83="Untraceable"),AND(M82="Untraceable",M83="Other")),"Review",IF(OR(AND(M82="Other",M83="Completed"),AND(M82="Completed",M83="Other")),"Review",IF(AND(M82="Waiting",M83="Waiting"),"Waiting",IF(OR(AND(M82="Review",M83="Waiting"),AND(M82="Waiting",M83="Review")),"Waiting",IF(OR(AND(M82="Other",M83="Waiting"),AND(M82="Waiting",M83="Other")),"Waiting",IF(OR(AND(M82="Incomplete",M83="Waiting"),AND(M82="Waiting",M83="Incomplete")),"Waiting",IF(OR(AND(M82="Completed",M83="Waiting"),AND(M82="Waiting",M83="Completed")),"Waiting",IF(OR(M82="In Progress",M83="In Progress"),"In Progress",IF(OR(AND(M82="Completed",M83="Untraceable"),AND(M82="Untraceable",M83="Completed")),"Review",IF(OR(AND(M82="Completed",M83="Incomplete"),AND(M82="Incomplete",M83="Completed")),"Review",IF(OR(AND(M82="Incomplete",M83="Untraceable"),AND(M82="Untraceable",M83="Incomplete")),"Untraceable",IF(AND(NOT(OR(H82="Ø",H82="")),NOT(OR(H83="Ø",H83="")),L82=""),"In Progress",IF(AND(M82="Untraceable",M83="Untraceable"),"Untraceable",IF(AND(NOT(OR(H82="Ø",H82="")),NOT(OR(H83="Ø",H83="")),NOT(OR(L82="Ø",L82="",L82="Split",L82="Needs to be Split"))),"Completed",IF(AND(M82="Incomplete",M83="Incomplete"),"Incomplete",IF(AND(M82="Other",M83="Other"),"Review",IF(AND(M82="Untraceable",M83=""),"Untraceable","")))))))))))))))))))))))))</f>
        <v>Completed</v>
      </c>
      <c r="O82" s="116" t="s">
        <v>0</v>
      </c>
      <c r="P82" s="4"/>
      <c r="Q82" s="121" t="s">
        <v>25</v>
      </c>
      <c r="R82" s="116" t="s">
        <v>3336</v>
      </c>
    </row>
    <row r="83" spans="1:18" x14ac:dyDescent="0.25">
      <c r="A83" s="116"/>
      <c r="B83" s="116"/>
      <c r="C83" s="116"/>
      <c r="D83" s="87" t="s">
        <v>23</v>
      </c>
      <c r="E83" s="87" t="s">
        <v>1512</v>
      </c>
      <c r="F83" s="7" t="str">
        <f>IF(AND(D83="Amina",OR(E83="Manual",E83="Assisted Manual")),A82&amp;"_AZ",IF(AND(D83="Amina",OR(E83="De-Novo Merge",E83="Assisted Merge")),A82&amp;"_SA_AZ",IF(AND(D83="Mashtura",OR(E83="Manual",E83="Assisted Manual")),A82&amp;"_MH",IF(AND(D83="Mashtura",OR(E83="De-Novo Merge",E83="Assisted Merge")),A82&amp;"_SA_MH",IF(AND(D83="Perry",OR(E83="Manual",E83="Assisted Manual")),A82&amp;"_PB",IF(AND(D83="Perry",OR(E83="De-Novo Merge",E83="Assisted Merge")),A82&amp;"_SA_PB",IF(AND(D83="Gina",OR(E83="Manual",E83="Assisted Manual")),A82&amp;"_GB",IF(AND(D83="Gina",OR(E83="De-Novo Merge",E83="Assisted Merge")),A82&amp;"_SA_GB",IF(AND(D83="Cameron",OR(E83="Manual",E83="Assisted Manual")),A82&amp;"_CA",IF(AND(D83="Cameron",OR(E83="De-Novo Merge",E83="Assisted Merge")),A82&amp;"_SA_CA",IF(AND(D83="Bruno",OR(E83="Manual",E83="Assisted Manual")),A82&amp;"_BD",IF(AND(D83="Bruno",OR(E83="De-Novo Merge",E83="Assisted Merge")),A82&amp;"_SA_BD",IF(AND(D83="Daniel",OR(E83="Manual",E83="Assisted Manual")),A82&amp;"_DR",IF(AND(D83="Daniel",OR(E83="De-Novo Merge",E83="Assisted Merge")),A82&amp;"_SA_DR",IF(AND(D83="Monet",OR(E83="Manual",E83="Assisted Manual")),A82&amp;"_MW",IF(AND(D83="Monet",OR(E83="De-Novo Merge",E83="Assisted Merge")),A82&amp;"_SA_MW",IF(AND(D83="Reem",OR(E83="Manual",E83="Assisted Manual")),A82&amp;"_RA",IF(AND(D83="Reem",OR(E83="De-Novo Merge",E83="Assisted Merge")),A82&amp;"_SA_RA",""))))))))))))))))))</f>
        <v>2017-11-17_R-004_CA</v>
      </c>
      <c r="G83" s="89">
        <v>43125</v>
      </c>
      <c r="H83" s="89">
        <v>43126</v>
      </c>
      <c r="I83" s="68"/>
      <c r="J83" s="68"/>
      <c r="K83" s="73" t="str">
        <f>IF(AND(NOT(I83=""),NOT(J83=""),NOT(H83="")),I83/J83,"")</f>
        <v/>
      </c>
      <c r="L83" s="116"/>
      <c r="M83" s="87" t="str">
        <f>IF(AND(NOT(OR(G83="",G83="Ø")),H83=""),"In Progress",IF(AND(NOT(OR(H83="Ø",H83="")),NOT(OR(G83="Ø",G83=""))),"Completed",IF(AND(NOT(A82=""),NOT(OR(D83="",D83="???")),G83=""),"Waiting",IF(D83="???","Waiting",""))))</f>
        <v>Completed</v>
      </c>
      <c r="N83" s="116"/>
      <c r="O83" s="116"/>
      <c r="P83" s="4"/>
      <c r="Q83" s="121"/>
      <c r="R83" s="116"/>
    </row>
    <row r="84" spans="1:18" x14ac:dyDescent="0.25">
      <c r="A84" s="122" t="s">
        <v>3337</v>
      </c>
      <c r="B84" s="117" t="s">
        <v>3338</v>
      </c>
      <c r="C84" s="116"/>
      <c r="D84" s="87" t="s">
        <v>2404</v>
      </c>
      <c r="E84" s="87" t="s">
        <v>24</v>
      </c>
      <c r="F84" s="7" t="str">
        <f>IF(AND(D84="Amina",OR(E84="Manual",E84="Assisted Manual")),A84&amp;"_AZ",IF(AND(D84="Amina",OR(E84="De-Novo Merge",E84="Assisted Merge")),A84&amp;"_SA_AZ",IF(AND(D84="Mashtura",OR(E84="Manual",E84="Assisted Manual")),A84&amp;"_MH",IF(AND(D84="Mashtura",OR(E84="De-Novo Merge",E84="Assisted Merge")),A84&amp;"_SA_MH",IF(AND(D84="Perry",OR(E84="Manual",E84="Assisted Manual")),A84&amp;"_PB",IF(AND(D84="Perry",OR(E84="De-Novo Merge",E84="Assisted Merge")),A84&amp;"_SA_PB",IF(AND(D84="Gina",OR(E84="Manual",E84="Assisted Manual")),A84&amp;"_GB",IF(AND(D84="Gina",OR(E84="De-Novo Merge",E84="Assisted Merge")),A84&amp;"_SA_GB",IF(AND(D84="Cameron",OR(E84="Manual",E84="Assisted Manual")),A84&amp;"_CA",IF(AND(D84="Cameron",OR(E84="De-Novo Merge",E84="Assisted Merge")),A84&amp;"_SA_CA",IF(AND(D84="Bruno",OR(E84="Manual",E84="Assisted Manual")),A84&amp;"_BD",IF(AND(D84="Bruno",OR(E84="De-Novo Merge",E84="Assisted Merge")),A84&amp;"_SA_BD",IF(AND(D84="Daniel",OR(E84="Manual",E84="Assisted Manual")),A84&amp;"_DR",IF(AND(D84="Daniel",OR(E84="De-Novo Merge",E84="Assisted Merge")),A84&amp;"_SA_DR",IF(AND(D84="Monet",OR(E84="Manual",E84="Assisted Manual")),A84&amp;"_MW",IF(AND(D84="Monet",OR(E84="De-Novo Merge",E84="Assisted Merge")),A84&amp;"_SA_MW",IF(AND(D84="Reem",OR(E84="Manual",E84="Assisted Manual")),A84&amp;"_RA",IF(AND(D84="Reem",OR(E84="De-Novo Merge",E84="Assisted Merge")),A84&amp;"_SA_RA",""))))))))))))))))))</f>
        <v>2017-11-17_G-038_MH</v>
      </c>
      <c r="G84" s="89">
        <v>43124</v>
      </c>
      <c r="H84" s="89">
        <v>43124</v>
      </c>
      <c r="I84" s="68"/>
      <c r="J84" s="68">
        <v>57</v>
      </c>
      <c r="K84" s="73" t="str">
        <f>IF(AND(NOT(I84=""),NOT(J84=""),NOT(H84="")),I84/J84,"")</f>
        <v/>
      </c>
      <c r="L84" s="118">
        <v>43130</v>
      </c>
      <c r="M84" s="87" t="s">
        <v>0</v>
      </c>
      <c r="N84" s="116" t="s">
        <v>0</v>
      </c>
      <c r="O84" s="116" t="s">
        <v>0</v>
      </c>
      <c r="P84" s="4" t="s">
        <v>3339</v>
      </c>
      <c r="Q84" s="121" t="s">
        <v>25</v>
      </c>
      <c r="R84" s="116" t="s">
        <v>3340</v>
      </c>
    </row>
    <row r="85" spans="1:18" x14ac:dyDescent="0.25">
      <c r="A85" s="116"/>
      <c r="B85" s="116"/>
      <c r="C85" s="116"/>
      <c r="D85" s="87" t="s">
        <v>161</v>
      </c>
      <c r="E85" s="87" t="s">
        <v>1512</v>
      </c>
      <c r="F85" s="7" t="str">
        <f>IF(AND(D85="Amina",OR(E85="Manual",E85="Assisted Manual")),A84&amp;"_AZ",IF(AND(D85="Amina",OR(E85="De-Novo Merge",E85="Assisted Merge")),A84&amp;"_SA_AZ",IF(AND(D85="Mashtura",OR(E85="Manual",E85="Assisted Manual")),A84&amp;"_MH",IF(AND(D85="Mashtura",OR(E85="De-Novo Merge",E85="Assisted Merge")),A84&amp;"_SA_MH",IF(AND(D85="Perry",OR(E85="Manual",E85="Assisted Manual")),A84&amp;"_PB",IF(AND(D85="Perry",OR(E85="De-Novo Merge",E85="Assisted Merge")),A84&amp;"_SA_PB",IF(AND(D85="Gina",OR(E85="Manual",E85="Assisted Manual")),A84&amp;"_GB",IF(AND(D85="Gina",OR(E85="De-Novo Merge",E85="Assisted Merge")),A84&amp;"_SA_GB",IF(AND(D85="Cameron",OR(E85="Manual",E85="Assisted Manual")),A84&amp;"_CA",IF(AND(D85="Cameron",OR(E85="De-Novo Merge",E85="Assisted Merge")),A84&amp;"_SA_CA",IF(AND(D85="Bruno",OR(E85="Manual",E85="Assisted Manual")),A84&amp;"_BD",IF(AND(D85="Bruno",OR(E85="De-Novo Merge",E85="Assisted Merge")),A84&amp;"_SA_BD",IF(AND(D85="Daniel",OR(E85="Manual",E85="Assisted Manual")),A84&amp;"_DR",IF(AND(D85="Daniel",OR(E85="De-Novo Merge",E85="Assisted Merge")),A84&amp;"_SA_DR",IF(AND(D85="Monet",OR(E85="Manual",E85="Assisted Manual")),A84&amp;"_MW",IF(AND(D85="Monet",OR(E85="De-Novo Merge",E85="Assisted Merge")),A84&amp;"_SA_MW",IF(AND(D85="Reem",OR(E85="Manual",E85="Assisted Manual")),A84&amp;"_RA",IF(AND(D85="Reem",OR(E85="De-Novo Merge",E85="Assisted Merge")),A84&amp;"_SA_RA",""))))))))))))))))))</f>
        <v>2017-11-17_G-038_BD</v>
      </c>
      <c r="G85" s="89">
        <v>43130</v>
      </c>
      <c r="H85" s="89">
        <v>43130</v>
      </c>
      <c r="I85" s="68">
        <v>2</v>
      </c>
      <c r="J85" s="68">
        <v>70</v>
      </c>
      <c r="K85" s="73">
        <f>J85/I85</f>
        <v>35</v>
      </c>
      <c r="L85" s="116"/>
      <c r="M85" s="87" t="str">
        <f>IF(AND(NOT(OR(G85="",G85="Ø")),H85=""),"In Progress",IF(AND(NOT(OR(H85="Ø",H85="")),NOT(OR(G85="Ø",G85=""))),"Completed",IF(AND(NOT(A84=""),NOT(OR(D85="",D85="???")),G85=""),"Waiting",IF(D85="???","Waiting",""))))</f>
        <v>Completed</v>
      </c>
      <c r="N85" s="116"/>
      <c r="O85" s="116"/>
      <c r="P85" s="4"/>
      <c r="Q85" s="121"/>
      <c r="R85" s="116"/>
    </row>
    <row r="86" spans="1:18" x14ac:dyDescent="0.25">
      <c r="A86" s="122" t="s">
        <v>3341</v>
      </c>
      <c r="B86" s="117" t="s">
        <v>3342</v>
      </c>
      <c r="C86" s="116"/>
      <c r="D86" s="87" t="s">
        <v>3059</v>
      </c>
      <c r="E86" s="87" t="s">
        <v>24</v>
      </c>
      <c r="F86" s="7" t="s">
        <v>3343</v>
      </c>
      <c r="G86" s="89">
        <v>43124</v>
      </c>
      <c r="H86" s="89"/>
      <c r="I86" s="68"/>
      <c r="J86" s="68"/>
      <c r="K86" s="73" t="str">
        <f>IF(AND(NOT(I86=""),NOT(J86=""),NOT(H86="")),I86/J86,"")</f>
        <v/>
      </c>
      <c r="L86" s="116" t="str">
        <f>IF(AND(NOT(OR(H86="",H86="Ø")),NOT(OR(H87="",H87="Ø"))),"Needs to be Split","")</f>
        <v/>
      </c>
      <c r="M86" s="87" t="s">
        <v>2</v>
      </c>
      <c r="N86" s="116" t="s">
        <v>2</v>
      </c>
      <c r="O86" s="116" t="str">
        <f>IF(OR(N86="Untraceable",N86="Incomplete"),"Ignore",IF(N86="Completed","Waiting",IF(OR(N86="Waiting",N86="In Progress",N86="Review",N86="Other"),"HOLD","")))</f>
        <v>Ignore</v>
      </c>
      <c r="P86" s="4" t="s">
        <v>3344</v>
      </c>
      <c r="Q86" s="121" t="str">
        <f>IF(OR(N86="Untraceable",N86="Incomplete"),"No",IF(N86="Completed","In Progress",""))</f>
        <v>No</v>
      </c>
      <c r="R86" s="116"/>
    </row>
    <row r="87" spans="1:18" x14ac:dyDescent="0.25">
      <c r="A87" s="116"/>
      <c r="B87" s="116"/>
      <c r="C87" s="116"/>
      <c r="D87" s="87" t="s">
        <v>187</v>
      </c>
      <c r="E87" s="87" t="s">
        <v>24</v>
      </c>
      <c r="F87" s="7" t="str">
        <f>IF(AND(D87="Amina",OR(E87="Manual",E87="Assisted Manual")),A86&amp;"_AZ",IF(AND(D87="Amina",OR(E87="De-Novo Merge",E87="Assisted Merge")),A86&amp;"_SA_AZ",IF(AND(D87="Mashtura",OR(E87="Manual",E87="Assisted Manual")),A86&amp;"_MH",IF(AND(D87="Mashtura",OR(E87="De-Novo Merge",E87="Assisted Merge")),A86&amp;"_SA_MH",IF(AND(D87="Perry",OR(E87="Manual",E87="Assisted Manual")),A86&amp;"_PB",IF(AND(D87="Perry",OR(E87="De-Novo Merge",E87="Assisted Merge")),A86&amp;"_SA_PB",IF(AND(D87="Gina",OR(E87="Manual",E87="Assisted Manual")),A86&amp;"_GB",IF(AND(D87="Gina",OR(E87="De-Novo Merge",E87="Assisted Merge")),A86&amp;"_SA_GB",IF(AND(D87="Cameron",OR(E87="Manual",E87="Assisted Manual")),A86&amp;"_CA",IF(AND(D87="Cameron",OR(E87="De-Novo Merge",E87="Assisted Merge")),A86&amp;"_SA_CA",IF(AND(D87="Bruno",OR(E87="Manual",E87="Assisted Manual")),A86&amp;"_BD",IF(AND(D87="Bruno",OR(E87="De-Novo Merge",E87="Assisted Merge")),A86&amp;"_SA_BD",IF(AND(D87="Daniel",OR(E87="Manual",E87="Assisted Manual")),A86&amp;"_DR",IF(AND(D87="Daniel",OR(E87="De-Novo Merge",E87="Assisted Merge")),A86&amp;"_SA_DR",IF(AND(D87="Monet",OR(E87="Manual",E87="Assisted Manual")),A86&amp;"_MW",IF(AND(D87="Monet",OR(E87="De-Novo Merge",E87="Assisted Merge")),A86&amp;"_SA_MW",IF(AND(D87="Reem",OR(E87="Manual",E87="Assisted Manual")),A86&amp;"_RA",IF(AND(D87="Reem",OR(E87="De-Novo Merge",E87="Assisted Merge")),A86&amp;"_SA_RA",""))))))))))))))))))</f>
        <v>2017-11-17_G-039_MW</v>
      </c>
      <c r="G87" s="89">
        <v>43129</v>
      </c>
      <c r="H87" s="89"/>
      <c r="I87" s="68"/>
      <c r="J87" s="68"/>
      <c r="K87" s="73" t="str">
        <f>IF(AND(NOT(I87=""),NOT(J87=""),NOT(H87="")),I87/J87,"")</f>
        <v/>
      </c>
      <c r="L87" s="116"/>
      <c r="M87" s="87" t="s">
        <v>2</v>
      </c>
      <c r="N87" s="116"/>
      <c r="O87" s="116"/>
      <c r="P87" s="4"/>
      <c r="Q87" s="121"/>
      <c r="R87" s="116"/>
    </row>
    <row r="88" spans="1:18" x14ac:dyDescent="0.25">
      <c r="A88" s="122" t="s">
        <v>3345</v>
      </c>
      <c r="B88" s="117" t="s">
        <v>3346</v>
      </c>
      <c r="C88" s="116"/>
      <c r="D88" s="87" t="s">
        <v>187</v>
      </c>
      <c r="E88" s="87" t="s">
        <v>24</v>
      </c>
      <c r="F88" s="7" t="str">
        <f>IF(AND(D88="Amina",OR(E88="Manual",E88="Assisted Manual")),A88&amp;"_AZ",IF(AND(D88="Amina",OR(E88="De-Novo Merge",E88="Assisted Merge")),A88&amp;"_SA_AZ",IF(AND(D88="Mashtura",OR(E88="Manual",E88="Assisted Manual")),A88&amp;"_MH",IF(AND(D88="Mashtura",OR(E88="De-Novo Merge",E88="Assisted Merge")),A88&amp;"_SA_MH",IF(AND(D88="Perry",OR(E88="Manual",E88="Assisted Manual")),A88&amp;"_PB",IF(AND(D88="Perry",OR(E88="De-Novo Merge",E88="Assisted Merge")),A88&amp;"_SA_PB",IF(AND(D88="Gina",OR(E88="Manual",E88="Assisted Manual")),A88&amp;"_GB",IF(AND(D88="Gina",OR(E88="De-Novo Merge",E88="Assisted Merge")),A88&amp;"_SA_GB",IF(AND(D88="Cameron",OR(E88="Manual",E88="Assisted Manual")),A88&amp;"_CA",IF(AND(D88="Cameron",OR(E88="De-Novo Merge",E88="Assisted Merge")),A88&amp;"_SA_CA",IF(AND(D88="Bruno",OR(E88="Manual",E88="Assisted Manual")),A88&amp;"_BD",IF(AND(D88="Bruno",OR(E88="De-Novo Merge",E88="Assisted Merge")),A88&amp;"_SA_BD",IF(AND(D88="Daniel",OR(E88="Manual",E88="Assisted Manual")),A88&amp;"_DR",IF(AND(D88="Daniel",OR(E88="De-Novo Merge",E88="Assisted Merge")),A88&amp;"_SA_DR",IF(AND(D88="Monet",OR(E88="Manual",E88="Assisted Manual")),A88&amp;"_MW",IF(AND(D88="Monet",OR(E88="De-Novo Merge",E88="Assisted Merge")),A88&amp;"_SA_MW",IF(AND(D88="Reem",OR(E88="Manual",E88="Assisted Manual")),A88&amp;"_RA",IF(AND(D88="Reem",OR(E88="De-Novo Merge",E88="Assisted Merge")),A88&amp;"_SA_RA",""))))))))))))))))))</f>
        <v>2017-11-17_G-040_MW</v>
      </c>
      <c r="G88" s="89">
        <v>43126</v>
      </c>
      <c r="H88" s="89">
        <v>43129</v>
      </c>
      <c r="I88" s="68"/>
      <c r="J88" s="68">
        <v>31</v>
      </c>
      <c r="K88" s="73" t="str">
        <f>IF(AND(NOT(I88=""),NOT(J88=""),NOT(H88="")),I88/J88,"")</f>
        <v/>
      </c>
      <c r="L88" s="118">
        <v>43133</v>
      </c>
      <c r="M88" s="87" t="str">
        <f>IF(AND(NOT(OR(G88="",G88="Ø")),H88=""),"In Progress",IF(AND(NOT(OR(H88="Ø",H88="")),NOT(OR(G88="Ø",G88=""))),"Completed",IF(AND(NOT(A88=""),NOT(OR(D88="",D88="???")),G88=""),"Waiting",IF(D88="???","Waiting",""))))</f>
        <v>Completed</v>
      </c>
      <c r="N88" s="116" t="str">
        <f>IF(AND(NOT(OR(H88="Ø",H88="")),L88="Split"),"In Progress",IF(AND(NOT(OR(H88="Ø",H88="")),L88="Needs to be Split"),"Waiting",IF(AND(M88="Review",M89="Review"),"Review",IF(OR(AND(M88="Review",M89="Incomplete"),AND(M88="Incomplete",M89="Review")),"Review",IF(OR(AND(M88="Untraceable",M89="Review"),AND(M88="Review",M89="Untraceable")),"Review",IF(OR(AND(M88="Review",M89="Completed"),AND(M88="Completed",M89="Review")),"Review",IF(OR(AND(M88="Other",M89="Review"),AND(M88="Review",M89="Other")),"Review",IF(OR(AND(M88="Other",M89="Incomplete"),AND(M88="Incomplete",M89="Other")),"Review",IF(OR(AND(M88="Other",M89="Untraceable"),AND(M88="Untraceable",M89="Other")),"Review",IF(OR(AND(M88="Other",M89="Completed"),AND(M88="Completed",M89="Other")),"Review",IF(AND(M88="Waiting",M89="Waiting"),"Waiting",IF(OR(AND(M88="Review",M89="Waiting"),AND(M88="Waiting",M89="Review")),"Waiting",IF(OR(AND(M88="Other",M89="Waiting"),AND(M88="Waiting",M89="Other")),"Waiting",IF(OR(AND(M88="Incomplete",M89="Waiting"),AND(M88="Waiting",M89="Incomplete")),"Waiting",IF(OR(AND(M88="Completed",M89="Waiting"),AND(M88="Waiting",M89="Completed")),"Waiting",IF(OR(M88="In Progress",M89="In Progress"),"In Progress",IF(OR(AND(M88="Completed",M89="Untraceable"),AND(M88="Untraceable",M89="Completed")),"Review",IF(OR(AND(M88="Completed",M89="Incomplete"),AND(M88="Incomplete",M89="Completed")),"Review",IF(OR(AND(M88="Incomplete",M89="Untraceable"),AND(M88="Untraceable",M89="Incomplete")),"Untraceable",IF(AND(NOT(OR(H88="Ø",H88="")),NOT(OR(H89="Ø",H89="")),L88=""),"In Progress",IF(AND(M88="Untraceable",M89="Untraceable"),"Untraceable",IF(AND(NOT(OR(H88="Ø",H88="")),NOT(OR(H89="Ø",H89="")),NOT(OR(L88="Ø",L88="",L88="Split",L88="Needs to be Split"))),"Completed",IF(AND(M88="Incomplete",M89="Incomplete"),"Incomplete",IF(AND(M88="Other",M89="Other"),"Review",IF(AND(M88="Untraceable",M89=""),"Untraceable","")))))))))))))))))))))))))</f>
        <v>Completed</v>
      </c>
      <c r="O88" s="116" t="s">
        <v>0</v>
      </c>
      <c r="P88" s="4"/>
      <c r="Q88" s="121" t="s">
        <v>25</v>
      </c>
      <c r="R88" s="116" t="s">
        <v>3347</v>
      </c>
    </row>
    <row r="89" spans="1:18" x14ac:dyDescent="0.25">
      <c r="A89" s="116"/>
      <c r="B89" s="116"/>
      <c r="C89" s="116"/>
      <c r="D89" s="87" t="s">
        <v>161</v>
      </c>
      <c r="E89" s="87" t="s">
        <v>1512</v>
      </c>
      <c r="F89" s="7" t="str">
        <f>IF(AND(D89="Amina",OR(E89="Manual",E89="Assisted Manual")),A88&amp;"_AZ",IF(AND(D89="Amina",OR(E89="De-Novo Merge",E89="Assisted Merge")),A88&amp;"_SA_AZ",IF(AND(D89="Mashtura",OR(E89="Manual",E89="Assisted Manual")),A88&amp;"_MH",IF(AND(D89="Mashtura",OR(E89="De-Novo Merge",E89="Assisted Merge")),A88&amp;"_SA_MH",IF(AND(D89="Perry",OR(E89="Manual",E89="Assisted Manual")),A88&amp;"_PB",IF(AND(D89="Perry",OR(E89="De-Novo Merge",E89="Assisted Merge")),A88&amp;"_SA_PB",IF(AND(D89="Gina",OR(E89="Manual",E89="Assisted Manual")),A88&amp;"_GB",IF(AND(D89="Gina",OR(E89="De-Novo Merge",E89="Assisted Merge")),A88&amp;"_SA_GB",IF(AND(D89="Cameron",OR(E89="Manual",E89="Assisted Manual")),A88&amp;"_CA",IF(AND(D89="Cameron",OR(E89="De-Novo Merge",E89="Assisted Merge")),A88&amp;"_SA_CA",IF(AND(D89="Bruno",OR(E89="Manual",E89="Assisted Manual")),A88&amp;"_BD",IF(AND(D89="Bruno",OR(E89="De-Novo Merge",E89="Assisted Merge")),A88&amp;"_SA_BD",IF(AND(D89="Daniel",OR(E89="Manual",E89="Assisted Manual")),A88&amp;"_DR",IF(AND(D89="Daniel",OR(E89="De-Novo Merge",E89="Assisted Merge")),A88&amp;"_SA_DR",IF(AND(D89="Monet",OR(E89="Manual",E89="Assisted Manual")),A88&amp;"_MW",IF(AND(D89="Monet",OR(E89="De-Novo Merge",E89="Assisted Merge")),A88&amp;"_SA_MW",IF(AND(D89="Reem",OR(E89="Manual",E89="Assisted Manual")),A88&amp;"_RA",IF(AND(D89="Reem",OR(E89="De-Novo Merge",E89="Assisted Merge")),A88&amp;"_SA_RA",""))))))))))))))))))</f>
        <v>2017-11-17_G-040_BD</v>
      </c>
      <c r="G89" s="89">
        <v>43129</v>
      </c>
      <c r="H89" s="89">
        <v>43129</v>
      </c>
      <c r="I89" s="68">
        <v>1.5</v>
      </c>
      <c r="J89" s="68">
        <v>35</v>
      </c>
      <c r="K89" s="73">
        <f>J89/I89</f>
        <v>23.333333333333332</v>
      </c>
      <c r="L89" s="116"/>
      <c r="M89" s="87" t="str">
        <f>IF(AND(NOT(OR(G89="",G89="Ø")),H89=""),"In Progress",IF(AND(NOT(OR(H89="Ø",H89="")),NOT(OR(G89="Ø",G89=""))),"Completed",IF(AND(NOT(A88=""),NOT(OR(D89="",D89="???")),G89=""),"Waiting",IF(D89="???","Waiting",""))))</f>
        <v>Completed</v>
      </c>
      <c r="N89" s="116"/>
      <c r="O89" s="116"/>
      <c r="P89" s="4"/>
      <c r="Q89" s="121"/>
      <c r="R89" s="116"/>
    </row>
    <row r="90" spans="1:18" x14ac:dyDescent="0.25">
      <c r="A90" s="122" t="s">
        <v>3348</v>
      </c>
      <c r="B90" s="117" t="s">
        <v>3349</v>
      </c>
      <c r="C90" s="116" t="s">
        <v>3285</v>
      </c>
      <c r="D90" s="87" t="s">
        <v>27</v>
      </c>
      <c r="E90" s="87" t="s">
        <v>24</v>
      </c>
      <c r="F90" s="7" t="str">
        <f>IF(AND(D90="Amina",OR(E90="Manual",E90="Assisted Manual")),A90&amp;"_AZ",IF(AND(D90="Amina",OR(E90="De-Novo Merge",E90="Assisted Merge")),A90&amp;"_SA_AZ",IF(AND(D90="Mashtura",OR(E90="Manual",E90="Assisted Manual")),A90&amp;"_MH",IF(AND(D90="Mashtura",OR(E90="De-Novo Merge",E90="Assisted Merge")),A90&amp;"_SA_MH",IF(AND(D90="Perry",OR(E90="Manual",E90="Assisted Manual")),A90&amp;"_PB",IF(AND(D90="Perry",OR(E90="De-Novo Merge",E90="Assisted Merge")),A90&amp;"_SA_PB",IF(AND(D90="Gina",OR(E90="Manual",E90="Assisted Manual")),A90&amp;"_GB",IF(AND(D90="Gina",OR(E90="De-Novo Merge",E90="Assisted Merge")),A90&amp;"_SA_GB",IF(AND(D90="Cameron",OR(E90="Manual",E90="Assisted Manual")),A90&amp;"_CA",IF(AND(D90="Cameron",OR(E90="De-Novo Merge",E90="Assisted Merge")),A90&amp;"_SA_CA",IF(AND(D90="Bruno",OR(E90="Manual",E90="Assisted Manual")),A90&amp;"_BD",IF(AND(D90="Bruno",OR(E90="De-Novo Merge",E90="Assisted Merge")),A90&amp;"_SA_BD",IF(AND(D90="Daniel",OR(E90="Manual",E90="Assisted Manual")),A90&amp;"_DR",IF(AND(D90="Daniel",OR(E90="De-Novo Merge",E90="Assisted Merge")),A90&amp;"_SA_DR",IF(AND(D90="Monet",OR(E90="Manual",E90="Assisted Manual")),A90&amp;"_MW",IF(AND(D90="Monet",OR(E90="De-Novo Merge",E90="Assisted Merge")),A90&amp;"_SA_MW",IF(AND(D90="Reem",OR(E90="Manual",E90="Assisted Manual")),A90&amp;"_RA",IF(AND(D90="Reem",OR(E90="De-Novo Merge",E90="Assisted Merge")),A90&amp;"_SA_RA",""))))))))))))))))))</f>
        <v>2017-11-17_G-041_GB</v>
      </c>
      <c r="G90" s="89">
        <v>43125</v>
      </c>
      <c r="H90" s="89">
        <v>43125</v>
      </c>
      <c r="I90" s="68">
        <v>0.75</v>
      </c>
      <c r="J90" s="68"/>
      <c r="K90" s="73">
        <f>J90/I90</f>
        <v>0</v>
      </c>
      <c r="L90" s="118">
        <v>43129</v>
      </c>
      <c r="M90" s="87" t="str">
        <f>IF(AND(NOT(OR(G90="",G90="Ø")),H90=""),"In Progress",IF(AND(NOT(OR(H90="Ø",H90="")),NOT(OR(G90="Ø",G90=""))),"Completed",IF(AND(NOT(A90=""),NOT(OR(D90="",D90="???")),G90=""),"Waiting",IF(D90="???","Waiting",""))))</f>
        <v>Completed</v>
      </c>
      <c r="N90" s="116" t="str">
        <f>IF(AND(NOT(OR(H90="Ø",H90="")),L90="Split"),"In Progress",IF(AND(NOT(OR(H90="Ø",H90="")),L90="Needs to be Split"),"Waiting",IF(AND(M90="Review",M91="Review"),"Review",IF(OR(AND(M90="Review",M91="Incomplete"),AND(M90="Incomplete",M91="Review")),"Review",IF(OR(AND(M90="Untraceable",M91="Review"),AND(M90="Review",M91="Untraceable")),"Review",IF(OR(AND(M90="Review",M91="Completed"),AND(M90="Completed",M91="Review")),"Review",IF(OR(AND(M90="Other",M91="Review"),AND(M90="Review",M91="Other")),"Review",IF(OR(AND(M90="Other",M91="Incomplete"),AND(M90="Incomplete",M91="Other")),"Review",IF(OR(AND(M90="Other",M91="Untraceable"),AND(M90="Untraceable",M91="Other")),"Review",IF(OR(AND(M90="Other",M91="Completed"),AND(M90="Completed",M91="Other")),"Review",IF(AND(M90="Waiting",M91="Waiting"),"Waiting",IF(OR(AND(M90="Review",M91="Waiting"),AND(M90="Waiting",M91="Review")),"Waiting",IF(OR(AND(M90="Other",M91="Waiting"),AND(M90="Waiting",M91="Other")),"Waiting",IF(OR(AND(M90="Incomplete",M91="Waiting"),AND(M90="Waiting",M91="Incomplete")),"Waiting",IF(OR(AND(M90="Completed",M91="Waiting"),AND(M90="Waiting",M91="Completed")),"Waiting",IF(OR(M90="In Progress",M91="In Progress"),"In Progress",IF(OR(AND(M90="Completed",M91="Untraceable"),AND(M90="Untraceable",M91="Completed")),"Review",IF(OR(AND(M90="Completed",M91="Incomplete"),AND(M90="Incomplete",M91="Completed")),"Review",IF(OR(AND(M90="Incomplete",M91="Untraceable"),AND(M90="Untraceable",M91="Incomplete")),"Untraceable",IF(AND(NOT(OR(H90="Ø",H90="")),NOT(OR(H91="Ø",H91="")),L90=""),"In Progress",IF(AND(M90="Untraceable",M91="Untraceable"),"Untraceable",IF(AND(NOT(OR(H90="Ø",H90="")),NOT(OR(H91="Ø",H91="")),NOT(OR(L90="Ø",L90="",L90="Split",L90="Needs to be Split"))),"Completed",IF(AND(M90="Incomplete",M91="Incomplete"),"Incomplete",IF(AND(M90="Other",M91="Other"),"Review",IF(AND(M90="Untraceable",M91=""),"Untraceable","")))))))))))))))))))))))))</f>
        <v>Completed</v>
      </c>
      <c r="O90" s="116" t="s">
        <v>0</v>
      </c>
      <c r="P90" s="4"/>
      <c r="Q90" s="121" t="s">
        <v>25</v>
      </c>
      <c r="R90" s="116" t="s">
        <v>3350</v>
      </c>
    </row>
    <row r="91" spans="1:18" x14ac:dyDescent="0.25">
      <c r="A91" s="116"/>
      <c r="B91" s="116"/>
      <c r="C91" s="116"/>
      <c r="D91" s="87" t="s">
        <v>187</v>
      </c>
      <c r="E91" s="87" t="s">
        <v>1512</v>
      </c>
      <c r="F91" s="7" t="str">
        <f>IF(AND(D91="Amina",OR(E91="Manual",E91="Assisted Manual")),A90&amp;"_AZ",IF(AND(D91="Amina",OR(E91="De-Novo Merge",E91="Assisted Merge")),A90&amp;"_SA_AZ",IF(AND(D91="Mashtura",OR(E91="Manual",E91="Assisted Manual")),A90&amp;"_MH",IF(AND(D91="Mashtura",OR(E91="De-Novo Merge",E91="Assisted Merge")),A90&amp;"_SA_MH",IF(AND(D91="Perry",OR(E91="Manual",E91="Assisted Manual")),A90&amp;"_PB",IF(AND(D91="Perry",OR(E91="De-Novo Merge",E91="Assisted Merge")),A90&amp;"_SA_PB",IF(AND(D91="Gina",OR(E91="Manual",E91="Assisted Manual")),A90&amp;"_GB",IF(AND(D91="Gina",OR(E91="De-Novo Merge",E91="Assisted Merge")),A90&amp;"_SA_GB",IF(AND(D91="Cameron",OR(E91="Manual",E91="Assisted Manual")),A90&amp;"_CA",IF(AND(D91="Cameron",OR(E91="De-Novo Merge",E91="Assisted Merge")),A90&amp;"_SA_CA",IF(AND(D91="Bruno",OR(E91="Manual",E91="Assisted Manual")),A90&amp;"_BD",IF(AND(D91="Bruno",OR(E91="De-Novo Merge",E91="Assisted Merge")),A90&amp;"_SA_BD",IF(AND(D91="Daniel",OR(E91="Manual",E91="Assisted Manual")),A90&amp;"_DR",IF(AND(D91="Daniel",OR(E91="De-Novo Merge",E91="Assisted Merge")),A90&amp;"_SA_DR",IF(AND(D91="Monet",OR(E91="Manual",E91="Assisted Manual")),A90&amp;"_MW",IF(AND(D91="Monet",OR(E91="De-Novo Merge",E91="Assisted Merge")),A90&amp;"_SA_MW",IF(AND(D91="Reem",OR(E91="Manual",E91="Assisted Manual")),A90&amp;"_RA",IF(AND(D91="Reem",OR(E91="De-Novo Merge",E91="Assisted Merge")),A90&amp;"_SA_RA",""))))))))))))))))))</f>
        <v>2017-11-17_G-041_MW</v>
      </c>
      <c r="G91" s="89">
        <v>43126</v>
      </c>
      <c r="H91" s="89">
        <v>43126</v>
      </c>
      <c r="I91" s="68">
        <v>0.5</v>
      </c>
      <c r="J91" s="68"/>
      <c r="K91" s="73">
        <f>J91/I91</f>
        <v>0</v>
      </c>
      <c r="L91" s="116"/>
      <c r="M91" s="87" t="str">
        <f>IF(AND(NOT(OR(G91="",G91="Ø")),H91=""),"In Progress",IF(AND(NOT(OR(H91="Ø",H91="")),NOT(OR(G91="Ø",G91=""))),"Completed",IF(AND(NOT(A90=""),NOT(OR(D91="",D91="???")),G91=""),"Waiting",IF(D91="???","Waiting",""))))</f>
        <v>Completed</v>
      </c>
      <c r="N91" s="116"/>
      <c r="O91" s="116"/>
      <c r="P91" s="4"/>
      <c r="Q91" s="121"/>
      <c r="R91" s="116"/>
    </row>
    <row r="92" spans="1:18" x14ac:dyDescent="0.25">
      <c r="A92" s="122" t="s">
        <v>3351</v>
      </c>
      <c r="B92" s="117" t="s">
        <v>3352</v>
      </c>
      <c r="C92" s="116" t="s">
        <v>1372</v>
      </c>
      <c r="D92" s="87" t="s">
        <v>27</v>
      </c>
      <c r="E92" s="87" t="s">
        <v>24</v>
      </c>
      <c r="F92" s="7" t="str">
        <f>IF(AND(D92="Amina",OR(E92="Manual",E92="Assisted Manual")),A92&amp;"_AZ",IF(AND(D92="Amina",OR(E92="De-Novo Merge",E92="Assisted Merge")),A92&amp;"_SA_AZ",IF(AND(D92="Mashtura",OR(E92="Manual",E92="Assisted Manual")),A92&amp;"_MH",IF(AND(D92="Mashtura",OR(E92="De-Novo Merge",E92="Assisted Merge")),A92&amp;"_SA_MH",IF(AND(D92="Perry",OR(E92="Manual",E92="Assisted Manual")),A92&amp;"_PB",IF(AND(D92="Perry",OR(E92="De-Novo Merge",E92="Assisted Merge")),A92&amp;"_SA_PB",IF(AND(D92="Gina",OR(E92="Manual",E92="Assisted Manual")),A92&amp;"_GB",IF(AND(D92="Gina",OR(E92="De-Novo Merge",E92="Assisted Merge")),A92&amp;"_SA_GB",IF(AND(D92="Cameron",OR(E92="Manual",E92="Assisted Manual")),A92&amp;"_CA",IF(AND(D92="Cameron",OR(E92="De-Novo Merge",E92="Assisted Merge")),A92&amp;"_SA_CA",IF(AND(D92="Bruno",OR(E92="Manual",E92="Assisted Manual")),A92&amp;"_BD",IF(AND(D92="Bruno",OR(E92="De-Novo Merge",E92="Assisted Merge")),A92&amp;"_SA_BD",IF(AND(D92="Daniel",OR(E92="Manual",E92="Assisted Manual")),A92&amp;"_DR",IF(AND(D92="Daniel",OR(E92="De-Novo Merge",E92="Assisted Merge")),A92&amp;"_SA_DR",IF(AND(D92="Monet",OR(E92="Manual",E92="Assisted Manual")),A92&amp;"_MW",IF(AND(D92="Monet",OR(E92="De-Novo Merge",E92="Assisted Merge")),A92&amp;"_SA_MW",IF(AND(D92="Reem",OR(E92="Manual",E92="Assisted Manual")),A92&amp;"_RA",IF(AND(D92="Reem",OR(E92="De-Novo Merge",E92="Assisted Merge")),A92&amp;"_SA_RA",""))))))))))))))))))</f>
        <v>2017-11-17_G-042_GB</v>
      </c>
      <c r="G92" s="89">
        <v>43125</v>
      </c>
      <c r="H92" s="89">
        <v>43125</v>
      </c>
      <c r="I92" s="68">
        <v>1.25</v>
      </c>
      <c r="J92" s="68"/>
      <c r="K92" s="73">
        <f>J92/I92</f>
        <v>0</v>
      </c>
      <c r="L92" s="118">
        <v>43129</v>
      </c>
      <c r="M92" s="87" t="str">
        <f>IF(AND(NOT(OR(G92="",G92="Ø")),H92=""),"In Progress",IF(AND(NOT(OR(H92="Ø",H92="")),NOT(OR(G92="Ø",G92=""))),"Completed",IF(AND(NOT(A92=""),NOT(OR(D92="",D92="???")),G92=""),"Waiting",IF(D92="???","Waiting",""))))</f>
        <v>Completed</v>
      </c>
      <c r="N92" s="116" t="str">
        <f>IF(AND(NOT(OR(H92="Ø",H92="")),L92="Split"),"In Progress",IF(AND(NOT(OR(H92="Ø",H92="")),L92="Needs to be Split"),"Waiting",IF(AND(M92="Review",M93="Review"),"Review",IF(OR(AND(M92="Review",M93="Incomplete"),AND(M92="Incomplete",M93="Review")),"Review",IF(OR(AND(M92="Untraceable",M93="Review"),AND(M92="Review",M93="Untraceable")),"Review",IF(OR(AND(M92="Review",M93="Completed"),AND(M92="Completed",M93="Review")),"Review",IF(OR(AND(M92="Other",M93="Review"),AND(M92="Review",M93="Other")),"Review",IF(OR(AND(M92="Other",M93="Incomplete"),AND(M92="Incomplete",M93="Other")),"Review",IF(OR(AND(M92="Other",M93="Untraceable"),AND(M92="Untraceable",M93="Other")),"Review",IF(OR(AND(M92="Other",M93="Completed"),AND(M92="Completed",M93="Other")),"Review",IF(AND(M92="Waiting",M93="Waiting"),"Waiting",IF(OR(AND(M92="Review",M93="Waiting"),AND(M92="Waiting",M93="Review")),"Waiting",IF(OR(AND(M92="Other",M93="Waiting"),AND(M92="Waiting",M93="Other")),"Waiting",IF(OR(AND(M92="Incomplete",M93="Waiting"),AND(M92="Waiting",M93="Incomplete")),"Waiting",IF(OR(AND(M92="Completed",M93="Waiting"),AND(M92="Waiting",M93="Completed")),"Waiting",IF(OR(M92="In Progress",M93="In Progress"),"In Progress",IF(OR(AND(M92="Completed",M93="Untraceable"),AND(M92="Untraceable",M93="Completed")),"Review",IF(OR(AND(M92="Completed",M93="Incomplete"),AND(M92="Incomplete",M93="Completed")),"Review",IF(OR(AND(M92="Incomplete",M93="Untraceable"),AND(M92="Untraceable",M93="Incomplete")),"Untraceable",IF(AND(NOT(OR(H92="Ø",H92="")),NOT(OR(H93="Ø",H93="")),L92=""),"In Progress",IF(AND(M92="Untraceable",M93="Untraceable"),"Untraceable",IF(AND(NOT(OR(H92="Ø",H92="")),NOT(OR(H93="Ø",H93="")),NOT(OR(L92="Ø",L92="",L92="Split",L92="Needs to be Split"))),"Completed",IF(AND(M92="Incomplete",M93="Incomplete"),"Incomplete",IF(AND(M92="Other",M93="Other"),"Review",IF(AND(M92="Untraceable",M93=""),"Untraceable","")))))))))))))))))))))))))</f>
        <v>Completed</v>
      </c>
      <c r="O92" s="116" t="s">
        <v>0</v>
      </c>
      <c r="P92" s="4"/>
      <c r="Q92" s="121" t="s">
        <v>25</v>
      </c>
      <c r="R92" s="116" t="s">
        <v>3353</v>
      </c>
    </row>
    <row r="93" spans="1:18" x14ac:dyDescent="0.25">
      <c r="A93" s="116"/>
      <c r="B93" s="116"/>
      <c r="C93" s="116"/>
      <c r="D93" s="87" t="s">
        <v>23</v>
      </c>
      <c r="E93" s="87" t="s">
        <v>1512</v>
      </c>
      <c r="F93" s="7" t="str">
        <f>IF(AND(D93="Amina",OR(E93="Manual",E93="Assisted Manual")),A92&amp;"_AZ",IF(AND(D93="Amina",OR(E93="De-Novo Merge",E93="Assisted Merge")),A92&amp;"_SA_AZ",IF(AND(D93="Mashtura",OR(E93="Manual",E93="Assisted Manual")),A92&amp;"_MH",IF(AND(D93="Mashtura",OR(E93="De-Novo Merge",E93="Assisted Merge")),A92&amp;"_SA_MH",IF(AND(D93="Perry",OR(E93="Manual",E93="Assisted Manual")),A92&amp;"_PB",IF(AND(D93="Perry",OR(E93="De-Novo Merge",E93="Assisted Merge")),A92&amp;"_SA_PB",IF(AND(D93="Gina",OR(E93="Manual",E93="Assisted Manual")),A92&amp;"_GB",IF(AND(D93="Gina",OR(E93="De-Novo Merge",E93="Assisted Merge")),A92&amp;"_SA_GB",IF(AND(D93="Cameron",OR(E93="Manual",E93="Assisted Manual")),A92&amp;"_CA",IF(AND(D93="Cameron",OR(E93="De-Novo Merge",E93="Assisted Merge")),A92&amp;"_SA_CA",IF(AND(D93="Bruno",OR(E93="Manual",E93="Assisted Manual")),A92&amp;"_BD",IF(AND(D93="Bruno",OR(E93="De-Novo Merge",E93="Assisted Merge")),A92&amp;"_SA_BD",IF(AND(D93="Daniel",OR(E93="Manual",E93="Assisted Manual")),A92&amp;"_DR",IF(AND(D93="Daniel",OR(E93="De-Novo Merge",E93="Assisted Merge")),A92&amp;"_SA_DR",IF(AND(D93="Monet",OR(E93="Manual",E93="Assisted Manual")),A92&amp;"_MW",IF(AND(D93="Monet",OR(E93="De-Novo Merge",E93="Assisted Merge")),A92&amp;"_SA_MW",IF(AND(D93="Reem",OR(E93="Manual",E93="Assisted Manual")),A92&amp;"_RA",IF(AND(D93="Reem",OR(E93="De-Novo Merge",E93="Assisted Merge")),A92&amp;"_SA_RA",""))))))))))))))))))</f>
        <v>2017-11-17_G-042_CA</v>
      </c>
      <c r="G93" s="89">
        <v>43126</v>
      </c>
      <c r="H93" s="89">
        <v>43129</v>
      </c>
      <c r="I93" s="68"/>
      <c r="J93" s="68"/>
      <c r="K93" s="73" t="str">
        <f>IF(AND(NOT(I93=""),NOT(J93=""),NOT(H93="")),I93/J93,"")</f>
        <v/>
      </c>
      <c r="L93" s="116"/>
      <c r="M93" s="87" t="str">
        <f>IF(AND(NOT(OR(G93="",G93="Ø")),H93=""),"In Progress",IF(AND(NOT(OR(H93="Ø",H93="")),NOT(OR(G93="Ø",G93=""))),"Completed",IF(AND(NOT(A92=""),NOT(OR(D93="",D93="???")),G93=""),"Waiting",IF(D93="???","Waiting",""))))</f>
        <v>Completed</v>
      </c>
      <c r="N93" s="116"/>
      <c r="O93" s="116"/>
      <c r="P93" s="4"/>
      <c r="Q93" s="121"/>
      <c r="R93" s="116"/>
    </row>
    <row r="94" spans="1:18" x14ac:dyDescent="0.25">
      <c r="A94" s="122" t="s">
        <v>3354</v>
      </c>
      <c r="B94" s="117" t="s">
        <v>3355</v>
      </c>
      <c r="C94" s="116" t="s">
        <v>1372</v>
      </c>
      <c r="D94" s="87" t="s">
        <v>27</v>
      </c>
      <c r="E94" s="87" t="s">
        <v>24</v>
      </c>
      <c r="F94" s="7" t="str">
        <f>IF(AND(D94="Amina",OR(E94="Manual",E94="Assisted Manual")),A94&amp;"_AZ",IF(AND(D94="Amina",OR(E94="De-Novo Merge",E94="Assisted Merge")),A94&amp;"_SA_AZ",IF(AND(D94="Mashtura",OR(E94="Manual",E94="Assisted Manual")),A94&amp;"_MH",IF(AND(D94="Mashtura",OR(E94="De-Novo Merge",E94="Assisted Merge")),A94&amp;"_SA_MH",IF(AND(D94="Perry",OR(E94="Manual",E94="Assisted Manual")),A94&amp;"_PB",IF(AND(D94="Perry",OR(E94="De-Novo Merge",E94="Assisted Merge")),A94&amp;"_SA_PB",IF(AND(D94="Gina",OR(E94="Manual",E94="Assisted Manual")),A94&amp;"_GB",IF(AND(D94="Gina",OR(E94="De-Novo Merge",E94="Assisted Merge")),A94&amp;"_SA_GB",IF(AND(D94="Cameron",OR(E94="Manual",E94="Assisted Manual")),A94&amp;"_CA",IF(AND(D94="Cameron",OR(E94="De-Novo Merge",E94="Assisted Merge")),A94&amp;"_SA_CA",IF(AND(D94="Bruno",OR(E94="Manual",E94="Assisted Manual")),A94&amp;"_BD",IF(AND(D94="Bruno",OR(E94="De-Novo Merge",E94="Assisted Merge")),A94&amp;"_SA_BD",IF(AND(D94="Daniel",OR(E94="Manual",E94="Assisted Manual")),A94&amp;"_DR",IF(AND(D94="Daniel",OR(E94="De-Novo Merge",E94="Assisted Merge")),A94&amp;"_SA_DR",IF(AND(D94="Monet",OR(E94="Manual",E94="Assisted Manual")),A94&amp;"_MW",IF(AND(D94="Monet",OR(E94="De-Novo Merge",E94="Assisted Merge")),A94&amp;"_SA_MW",IF(AND(D94="Reem",OR(E94="Manual",E94="Assisted Manual")),A94&amp;"_RA",IF(AND(D94="Reem",OR(E94="De-Novo Merge",E94="Assisted Merge")),A94&amp;"_SA_RA",""))))))))))))))))))</f>
        <v>2017-11-17_G-043_GB</v>
      </c>
      <c r="G94" s="89">
        <v>43125</v>
      </c>
      <c r="H94" s="89">
        <v>43125</v>
      </c>
      <c r="I94" s="68">
        <v>0.75</v>
      </c>
      <c r="J94" s="68"/>
      <c r="K94" s="73">
        <f>J94/I94</f>
        <v>0</v>
      </c>
      <c r="L94" s="118">
        <v>43129</v>
      </c>
      <c r="M94" s="87" t="str">
        <f>IF(AND(NOT(OR(G94="",G94="Ø")),H94=""),"In Progress",IF(AND(NOT(OR(H94="Ø",H94="")),NOT(OR(G94="Ø",G94=""))),"Completed",IF(AND(NOT(A94=""),NOT(OR(D94="",D94="???")),G94=""),"Waiting",IF(D94="???","Waiting",""))))</f>
        <v>Completed</v>
      </c>
      <c r="N94" s="116" t="str">
        <f>IF(AND(NOT(OR(H94="Ø",H94="")),L94="Split"),"In Progress",IF(AND(NOT(OR(H94="Ø",H94="")),L94="Needs to be Split"),"Waiting",IF(AND(M94="Review",M95="Review"),"Review",IF(OR(AND(M94="Review",M95="Incomplete"),AND(M94="Incomplete",M95="Review")),"Review",IF(OR(AND(M94="Untraceable",M95="Review"),AND(M94="Review",M95="Untraceable")),"Review",IF(OR(AND(M94="Review",M95="Completed"),AND(M94="Completed",M95="Review")),"Review",IF(OR(AND(M94="Other",M95="Review"),AND(M94="Review",M95="Other")),"Review",IF(OR(AND(M94="Other",M95="Incomplete"),AND(M94="Incomplete",M95="Other")),"Review",IF(OR(AND(M94="Other",M95="Untraceable"),AND(M94="Untraceable",M95="Other")),"Review",IF(OR(AND(M94="Other",M95="Completed"),AND(M94="Completed",M95="Other")),"Review",IF(AND(M94="Waiting",M95="Waiting"),"Waiting",IF(OR(AND(M94="Review",M95="Waiting"),AND(M94="Waiting",M95="Review")),"Waiting",IF(OR(AND(M94="Other",M95="Waiting"),AND(M94="Waiting",M95="Other")),"Waiting",IF(OR(AND(M94="Incomplete",M95="Waiting"),AND(M94="Waiting",M95="Incomplete")),"Waiting",IF(OR(AND(M94="Completed",M95="Waiting"),AND(M94="Waiting",M95="Completed")),"Waiting",IF(OR(M94="In Progress",M95="In Progress"),"In Progress",IF(OR(AND(M94="Completed",M95="Untraceable"),AND(M94="Untraceable",M95="Completed")),"Review",IF(OR(AND(M94="Completed",M95="Incomplete"),AND(M94="Incomplete",M95="Completed")),"Review",IF(OR(AND(M94="Incomplete",M95="Untraceable"),AND(M94="Untraceable",M95="Incomplete")),"Untraceable",IF(AND(NOT(OR(H94="Ø",H94="")),NOT(OR(H95="Ø",H95="")),L94=""),"In Progress",IF(AND(M94="Untraceable",M95="Untraceable"),"Untraceable",IF(AND(NOT(OR(H94="Ø",H94="")),NOT(OR(H95="Ø",H95="")),NOT(OR(L94="Ø",L94="",L94="Split",L94="Needs to be Split"))),"Completed",IF(AND(M94="Incomplete",M95="Incomplete"),"Incomplete",IF(AND(M94="Other",M95="Other"),"Review",IF(AND(M94="Untraceable",M95=""),"Untraceable","")))))))))))))))))))))))))</f>
        <v>Completed</v>
      </c>
      <c r="O94" s="116" t="s">
        <v>0</v>
      </c>
      <c r="P94" s="4"/>
      <c r="Q94" s="121" t="s">
        <v>25</v>
      </c>
      <c r="R94" s="116" t="s">
        <v>3356</v>
      </c>
    </row>
    <row r="95" spans="1:18" x14ac:dyDescent="0.25">
      <c r="A95" s="116"/>
      <c r="B95" s="116"/>
      <c r="C95" s="116"/>
      <c r="D95" s="87" t="s">
        <v>2404</v>
      </c>
      <c r="E95" s="87" t="s">
        <v>1512</v>
      </c>
      <c r="F95" s="7" t="str">
        <f>IF(AND(D95="Amina",OR(E95="Manual",E95="Assisted Manual")),A94&amp;"_AZ",IF(AND(D95="Amina",OR(E95="De-Novo Merge",E95="Assisted Merge")),A94&amp;"_SA_AZ",IF(AND(D95="Mashtura",OR(E95="Manual",E95="Assisted Manual")),A94&amp;"_MH",IF(AND(D95="Mashtura",OR(E95="De-Novo Merge",E95="Assisted Merge")),A94&amp;"_SA_MH",IF(AND(D95="Perry",OR(E95="Manual",E95="Assisted Manual")),A94&amp;"_PB",IF(AND(D95="Perry",OR(E95="De-Novo Merge",E95="Assisted Merge")),A94&amp;"_SA_PB",IF(AND(D95="Gina",OR(E95="Manual",E95="Assisted Manual")),A94&amp;"_GB",IF(AND(D95="Gina",OR(E95="De-Novo Merge",E95="Assisted Merge")),A94&amp;"_SA_GB",IF(AND(D95="Cameron",OR(E95="Manual",E95="Assisted Manual")),A94&amp;"_CA",IF(AND(D95="Cameron",OR(E95="De-Novo Merge",E95="Assisted Merge")),A94&amp;"_SA_CA",IF(AND(D95="Bruno",OR(E95="Manual",E95="Assisted Manual")),A94&amp;"_BD",IF(AND(D95="Bruno",OR(E95="De-Novo Merge",E95="Assisted Merge")),A94&amp;"_SA_BD",IF(AND(D95="Daniel",OR(E95="Manual",E95="Assisted Manual")),A94&amp;"_DR",IF(AND(D95="Daniel",OR(E95="De-Novo Merge",E95="Assisted Merge")),A94&amp;"_SA_DR",IF(AND(D95="Monet",OR(E95="Manual",E95="Assisted Manual")),A94&amp;"_MW",IF(AND(D95="Monet",OR(E95="De-Novo Merge",E95="Assisted Merge")),A94&amp;"_SA_MW",IF(AND(D95="Reem",OR(E95="Manual",E95="Assisted Manual")),A94&amp;"_RA",IF(AND(D95="Reem",OR(E95="De-Novo Merge",E95="Assisted Merge")),A94&amp;"_SA_RA",""))))))))))))))))))</f>
        <v>2017-11-17_G-043_MH</v>
      </c>
      <c r="G95" s="89">
        <v>43129</v>
      </c>
      <c r="H95" s="89">
        <v>43129</v>
      </c>
      <c r="I95" s="68">
        <v>1</v>
      </c>
      <c r="J95" s="68"/>
      <c r="K95" s="73">
        <f>J95/I95</f>
        <v>0</v>
      </c>
      <c r="L95" s="116"/>
      <c r="M95" s="87" t="str">
        <f>IF(AND(NOT(OR(G95="",G95="Ø")),H95=""),"In Progress",IF(AND(NOT(OR(H95="Ø",H95="")),NOT(OR(G95="Ø",G95=""))),"Completed",IF(AND(NOT(A94=""),NOT(OR(D95="",D95="???")),G95=""),"Waiting",IF(D95="???","Waiting",""))))</f>
        <v>Completed</v>
      </c>
      <c r="N95" s="116"/>
      <c r="O95" s="116"/>
      <c r="P95" s="4"/>
      <c r="Q95" s="121"/>
      <c r="R95" s="116"/>
    </row>
    <row r="96" spans="1:18" x14ac:dyDescent="0.25">
      <c r="A96" s="122" t="s">
        <v>3357</v>
      </c>
      <c r="B96" s="117" t="s">
        <v>3358</v>
      </c>
      <c r="C96" s="116" t="s">
        <v>1372</v>
      </c>
      <c r="D96" s="87" t="s">
        <v>27</v>
      </c>
      <c r="E96" s="87" t="s">
        <v>24</v>
      </c>
      <c r="F96" s="7" t="str">
        <f>IF(AND(D96="Amina",OR(E96="Manual",E96="Assisted Manual")),A96&amp;"_AZ",IF(AND(D96="Amina",OR(E96="De-Novo Merge",E96="Assisted Merge")),A96&amp;"_SA_AZ",IF(AND(D96="Mashtura",OR(E96="Manual",E96="Assisted Manual")),A96&amp;"_MH",IF(AND(D96="Mashtura",OR(E96="De-Novo Merge",E96="Assisted Merge")),A96&amp;"_SA_MH",IF(AND(D96="Perry",OR(E96="Manual",E96="Assisted Manual")),A96&amp;"_PB",IF(AND(D96="Perry",OR(E96="De-Novo Merge",E96="Assisted Merge")),A96&amp;"_SA_PB",IF(AND(D96="Gina",OR(E96="Manual",E96="Assisted Manual")),A96&amp;"_GB",IF(AND(D96="Gina",OR(E96="De-Novo Merge",E96="Assisted Merge")),A96&amp;"_SA_GB",IF(AND(D96="Cameron",OR(E96="Manual",E96="Assisted Manual")),A96&amp;"_CA",IF(AND(D96="Cameron",OR(E96="De-Novo Merge",E96="Assisted Merge")),A96&amp;"_SA_CA",IF(AND(D96="Bruno",OR(E96="Manual",E96="Assisted Manual")),A96&amp;"_BD",IF(AND(D96="Bruno",OR(E96="De-Novo Merge",E96="Assisted Merge")),A96&amp;"_SA_BD",IF(AND(D96="Daniel",OR(E96="Manual",E96="Assisted Manual")),A96&amp;"_DR",IF(AND(D96="Daniel",OR(E96="De-Novo Merge",E96="Assisted Merge")),A96&amp;"_SA_DR",IF(AND(D96="Monet",OR(E96="Manual",E96="Assisted Manual")),A96&amp;"_MW",IF(AND(D96="Monet",OR(E96="De-Novo Merge",E96="Assisted Merge")),A96&amp;"_SA_MW",IF(AND(D96="Reem",OR(E96="Manual",E96="Assisted Manual")),A96&amp;"_RA",IF(AND(D96="Reem",OR(E96="De-Novo Merge",E96="Assisted Merge")),A96&amp;"_SA_RA",""))))))))))))))))))</f>
        <v>2017-11-17_G-044_GB</v>
      </c>
      <c r="G96" s="89">
        <v>43126</v>
      </c>
      <c r="H96" s="89">
        <v>43126</v>
      </c>
      <c r="I96" s="68">
        <v>1</v>
      </c>
      <c r="J96" s="68"/>
      <c r="K96" s="73">
        <f>J96/I96</f>
        <v>0</v>
      </c>
      <c r="L96" s="118">
        <v>43129</v>
      </c>
      <c r="M96" s="87" t="str">
        <f>IF(AND(NOT(OR(G96="",G96="Ø")),H96=""),"In Progress",IF(AND(NOT(OR(H96="Ø",H96="")),NOT(OR(G96="Ø",G96=""))),"Completed",IF(AND(NOT(A96=""),NOT(OR(D96="",D96="???")),G96=""),"Waiting",IF(D96="???","Waiting",""))))</f>
        <v>Completed</v>
      </c>
      <c r="N96" s="116" t="s">
        <v>0</v>
      </c>
      <c r="O96" s="116" t="s">
        <v>0</v>
      </c>
      <c r="P96" s="4"/>
      <c r="Q96" s="121" t="s">
        <v>25</v>
      </c>
      <c r="R96" s="116" t="s">
        <v>3359</v>
      </c>
    </row>
    <row r="97" spans="1:18" x14ac:dyDescent="0.25">
      <c r="A97" s="116"/>
      <c r="B97" s="116"/>
      <c r="C97" s="116"/>
      <c r="D97" s="87" t="s">
        <v>187</v>
      </c>
      <c r="E97" s="87" t="s">
        <v>24</v>
      </c>
      <c r="F97" s="7" t="str">
        <f>IF(AND(D97="Amina",OR(E97="Manual",E97="Assisted Manual")),A96&amp;"_AZ",IF(AND(D97="Amina",OR(E97="De-Novo Merge",E97="Assisted Merge")),A96&amp;"_SA_AZ",IF(AND(D97="Mashtura",OR(E97="Manual",E97="Assisted Manual")),A96&amp;"_MH",IF(AND(D97="Mashtura",OR(E97="De-Novo Merge",E97="Assisted Merge")),A96&amp;"_SA_MH",IF(AND(D97="Perry",OR(E97="Manual",E97="Assisted Manual")),A96&amp;"_PB",IF(AND(D97="Perry",OR(E97="De-Novo Merge",E97="Assisted Merge")),A96&amp;"_SA_PB",IF(AND(D97="Gina",OR(E97="Manual",E97="Assisted Manual")),A96&amp;"_GB",IF(AND(D97="Gina",OR(E97="De-Novo Merge",E97="Assisted Merge")),A96&amp;"_SA_GB",IF(AND(D97="Cameron",OR(E97="Manual",E97="Assisted Manual")),A96&amp;"_CA",IF(AND(D97="Cameron",OR(E97="De-Novo Merge",E97="Assisted Merge")),A96&amp;"_SA_CA",IF(AND(D97="Bruno",OR(E97="Manual",E97="Assisted Manual")),A96&amp;"_BD",IF(AND(D97="Bruno",OR(E97="De-Novo Merge",E97="Assisted Merge")),A96&amp;"_SA_BD",IF(AND(D97="Daniel",OR(E97="Manual",E97="Assisted Manual")),A96&amp;"_DR",IF(AND(D97="Daniel",OR(E97="De-Novo Merge",E97="Assisted Merge")),A96&amp;"_SA_DR",IF(AND(D97="Monet",OR(E97="Manual",E97="Assisted Manual")),A96&amp;"_MW",IF(AND(D97="Monet",OR(E97="De-Novo Merge",E97="Assisted Merge")),A96&amp;"_SA_MW",IF(AND(D97="Reem",OR(E97="Manual",E97="Assisted Manual")),A96&amp;"_RA",IF(AND(D97="Reem",OR(E97="De-Novo Merge",E97="Assisted Merge")),A96&amp;"_SA_RA",""))))))))))))))))))</f>
        <v>2017-11-17_G-044_MW</v>
      </c>
      <c r="G97" s="89">
        <v>43126</v>
      </c>
      <c r="H97" s="89">
        <v>43126</v>
      </c>
      <c r="I97" s="68">
        <v>0.75</v>
      </c>
      <c r="J97" s="68"/>
      <c r="K97" s="73">
        <f>J97/I97</f>
        <v>0</v>
      </c>
      <c r="L97" s="116"/>
      <c r="M97" s="87" t="str">
        <f>IF(AND(NOT(OR(G97="",G97="Ø")),H97=""),"In Progress",IF(AND(NOT(OR(H97="Ø",H97="")),NOT(OR(G97="Ø",G97=""))),"Completed",IF(AND(NOT(A96=""),NOT(OR(D97="",D97="???")),G97=""),"Waiting",IF(D97="???","Waiting",""))))</f>
        <v>Completed</v>
      </c>
      <c r="N97" s="116"/>
      <c r="O97" s="116"/>
      <c r="P97" s="4"/>
      <c r="Q97" s="121"/>
      <c r="R97" s="116"/>
    </row>
    <row r="98" spans="1:18" x14ac:dyDescent="0.25">
      <c r="A98" s="122" t="s">
        <v>3360</v>
      </c>
      <c r="B98" s="117" t="s">
        <v>3361</v>
      </c>
      <c r="C98" s="116"/>
      <c r="D98" s="87" t="s">
        <v>187</v>
      </c>
      <c r="E98" s="87" t="s">
        <v>24</v>
      </c>
      <c r="F98" s="7" t="str">
        <f>IF(AND(D98="Amina",OR(E98="Manual",E98="Assisted Manual")),A98&amp;"_AZ",IF(AND(D98="Amina",OR(E98="De-Novo Merge",E98="Assisted Merge")),A98&amp;"_SA_AZ",IF(AND(D98="Mashtura",OR(E98="Manual",E98="Assisted Manual")),A98&amp;"_MH",IF(AND(D98="Mashtura",OR(E98="De-Novo Merge",E98="Assisted Merge")),A98&amp;"_SA_MH",IF(AND(D98="Perry",OR(E98="Manual",E98="Assisted Manual")),A98&amp;"_PB",IF(AND(D98="Perry",OR(E98="De-Novo Merge",E98="Assisted Merge")),A98&amp;"_SA_PB",IF(AND(D98="Gina",OR(E98="Manual",E98="Assisted Manual")),A98&amp;"_GB",IF(AND(D98="Gina",OR(E98="De-Novo Merge",E98="Assisted Merge")),A98&amp;"_SA_GB",IF(AND(D98="Cameron",OR(E98="Manual",E98="Assisted Manual")),A98&amp;"_CA",IF(AND(D98="Cameron",OR(E98="De-Novo Merge",E98="Assisted Merge")),A98&amp;"_SA_CA",IF(AND(D98="Bruno",OR(E98="Manual",E98="Assisted Manual")),A98&amp;"_BD",IF(AND(D98="Bruno",OR(E98="De-Novo Merge",E98="Assisted Merge")),A98&amp;"_SA_BD",IF(AND(D98="Daniel",OR(E98="Manual",E98="Assisted Manual")),A98&amp;"_DR",IF(AND(D98="Daniel",OR(E98="De-Novo Merge",E98="Assisted Merge")),A98&amp;"_SA_DR",IF(AND(D98="Monet",OR(E98="Manual",E98="Assisted Manual")),A98&amp;"_MW",IF(AND(D98="Monet",OR(E98="De-Novo Merge",E98="Assisted Merge")),A98&amp;"_SA_MW",IF(AND(D98="Reem",OR(E98="Manual",E98="Assisted Manual")),A98&amp;"_RA",IF(AND(D98="Reem",OR(E98="De-Novo Merge",E98="Assisted Merge")),A98&amp;"_SA_RA",""))))))))))))))))))</f>
        <v>2017-11-17_R-005_MW</v>
      </c>
      <c r="G98" s="89">
        <v>43125</v>
      </c>
      <c r="H98" s="89">
        <v>43125</v>
      </c>
      <c r="I98" s="68">
        <v>2</v>
      </c>
      <c r="J98" s="68"/>
      <c r="K98" s="73">
        <f>J98/I98</f>
        <v>0</v>
      </c>
      <c r="L98" s="118">
        <v>43143</v>
      </c>
      <c r="M98" s="87" t="str">
        <f>IF(AND(NOT(OR(G98="",G98="Ø")),H98=""),"In Progress",IF(AND(NOT(OR(H98="Ø",H98="")),NOT(OR(G98="Ø",G98=""))),"Completed",IF(AND(NOT(A98=""),NOT(OR(D98="",D98="???")),G98=""),"Waiting",IF(D98="???","Waiting",""))))</f>
        <v>Completed</v>
      </c>
      <c r="N98" s="116" t="s">
        <v>0</v>
      </c>
      <c r="O98" s="116" t="s">
        <v>0</v>
      </c>
      <c r="P98" s="4"/>
      <c r="Q98" s="121" t="s">
        <v>25</v>
      </c>
      <c r="R98" s="116" t="s">
        <v>3362</v>
      </c>
    </row>
    <row r="99" spans="1:18" x14ac:dyDescent="0.25">
      <c r="A99" s="116"/>
      <c r="B99" s="116"/>
      <c r="C99" s="116"/>
      <c r="D99" s="87" t="s">
        <v>32</v>
      </c>
      <c r="E99" s="87" t="s">
        <v>1512</v>
      </c>
      <c r="F99" s="7" t="str">
        <f>IF(AND(D99="Amina",OR(E99="Manual",E99="Assisted Manual")),A98&amp;"_AZ",IF(AND(D99="Amina",OR(E99="De-Novo Merge",E99="Assisted Merge")),A98&amp;"_SA_AZ",IF(AND(D99="Mashtura",OR(E99="Manual",E99="Assisted Manual")),A98&amp;"_MH",IF(AND(D99="Mashtura",OR(E99="De-Novo Merge",E99="Assisted Merge")),A98&amp;"_SA_MH",IF(AND(D99="Perry",OR(E99="Manual",E99="Assisted Manual")),A98&amp;"_PB",IF(AND(D99="Perry",OR(E99="De-Novo Merge",E99="Assisted Merge")),A98&amp;"_SA_PB",IF(AND(D99="Gina",OR(E99="Manual",E99="Assisted Manual")),A98&amp;"_GB",IF(AND(D99="Gina",OR(E99="De-Novo Merge",E99="Assisted Merge")),A98&amp;"_SA_GB",IF(AND(D99="Cameron",OR(E99="Manual",E99="Assisted Manual")),A98&amp;"_CA",IF(AND(D99="Cameron",OR(E99="De-Novo Merge",E99="Assisted Merge")),A98&amp;"_SA_CA",IF(AND(D99="Bruno",OR(E99="Manual",E99="Assisted Manual")),A98&amp;"_BD",IF(AND(D99="Bruno",OR(E99="De-Novo Merge",E99="Assisted Merge")),A98&amp;"_SA_BD",IF(AND(D99="Daniel",OR(E99="Manual",E99="Assisted Manual")),A98&amp;"_DR",IF(AND(D99="Daniel",OR(E99="De-Novo Merge",E99="Assisted Merge")),A98&amp;"_SA_DR",IF(AND(D99="Monet",OR(E99="Manual",E99="Assisted Manual")),A98&amp;"_MW",IF(AND(D99="Monet",OR(E99="De-Novo Merge",E99="Assisted Merge")),A98&amp;"_SA_MW",IF(AND(D99="Reem",OR(E99="Manual",E99="Assisted Manual")),A98&amp;"_RA",IF(AND(D99="Reem",OR(E99="De-Novo Merge",E99="Assisted Merge")),A98&amp;"_SA_RA",""))))))))))))))))))</f>
        <v>2017-11-17_R-005_AZ</v>
      </c>
      <c r="G99" s="89">
        <v>43126</v>
      </c>
      <c r="H99" s="89">
        <v>43130</v>
      </c>
      <c r="I99" s="68"/>
      <c r="J99" s="68"/>
      <c r="K99" s="73" t="str">
        <f>IF(AND(NOT(I99=""),NOT(J99=""),NOT(H99="")),I99/J99,"")</f>
        <v/>
      </c>
      <c r="L99" s="116"/>
      <c r="M99" s="87" t="str">
        <f>IF(AND(NOT(OR(G99="",G99="Ø")),H99=""),"In Progress",IF(AND(NOT(OR(H99="Ø",H99="")),NOT(OR(G99="Ø",G99=""))),"Completed",IF(AND(NOT(A98=""),NOT(OR(D99="",D99="???")),G99=""),"Waiting",IF(D99="???","Waiting",""))))</f>
        <v>Completed</v>
      </c>
      <c r="N99" s="116"/>
      <c r="O99" s="116"/>
      <c r="P99" s="4"/>
      <c r="Q99" s="121"/>
      <c r="R99" s="116"/>
    </row>
    <row r="100" spans="1:18" x14ac:dyDescent="0.25">
      <c r="A100" s="122" t="s">
        <v>3363</v>
      </c>
      <c r="B100" s="117" t="s">
        <v>3364</v>
      </c>
      <c r="C100" s="116"/>
      <c r="D100" s="87" t="s">
        <v>187</v>
      </c>
      <c r="E100" s="87" t="s">
        <v>24</v>
      </c>
      <c r="F100" s="7" t="str">
        <f>IF(AND(D100="Amina",OR(E100="Manual",E100="Assisted Manual")),A100&amp;"_AZ",IF(AND(D100="Amina",OR(E100="De-Novo Merge",E100="Assisted Merge")),A100&amp;"_SA_AZ",IF(AND(D100="Mashtura",OR(E100="Manual",E100="Assisted Manual")),A100&amp;"_MH",IF(AND(D100="Mashtura",OR(E100="De-Novo Merge",E100="Assisted Merge")),A100&amp;"_SA_MH",IF(AND(D100="Perry",OR(E100="Manual",E100="Assisted Manual")),A100&amp;"_PB",IF(AND(D100="Perry",OR(E100="De-Novo Merge",E100="Assisted Merge")),A100&amp;"_SA_PB",IF(AND(D100="Gina",OR(E100="Manual",E100="Assisted Manual")),A100&amp;"_GB",IF(AND(D100="Gina",OR(E100="De-Novo Merge",E100="Assisted Merge")),A100&amp;"_SA_GB",IF(AND(D100="Cameron",OR(E100="Manual",E100="Assisted Manual")),A100&amp;"_CA",IF(AND(D100="Cameron",OR(E100="De-Novo Merge",E100="Assisted Merge")),A100&amp;"_SA_CA",IF(AND(D100="Bruno",OR(E100="Manual",E100="Assisted Manual")),A100&amp;"_BD",IF(AND(D100="Bruno",OR(E100="De-Novo Merge",E100="Assisted Merge")),A100&amp;"_SA_BD",IF(AND(D100="Daniel",OR(E100="Manual",E100="Assisted Manual")),A100&amp;"_DR",IF(AND(D100="Daniel",OR(E100="De-Novo Merge",E100="Assisted Merge")),A100&amp;"_SA_DR",IF(AND(D100="Monet",OR(E100="Manual",E100="Assisted Manual")),A100&amp;"_MW",IF(AND(D100="Monet",OR(E100="De-Novo Merge",E100="Assisted Merge")),A100&amp;"_SA_MW",IF(AND(D100="Reem",OR(E100="Manual",E100="Assisted Manual")),A100&amp;"_RA",IF(AND(D100="Reem",OR(E100="De-Novo Merge",E100="Assisted Merge")),A100&amp;"_SA_RA",""))))))))))))))))))</f>
        <v>2017-11-17_R-006_MW</v>
      </c>
      <c r="G100" s="89">
        <v>43129</v>
      </c>
      <c r="H100" s="89" t="s">
        <v>51</v>
      </c>
      <c r="I100" s="68"/>
      <c r="J100" s="68"/>
      <c r="K100" s="73" t="str">
        <f>IF(AND(NOT(I100=""),NOT(J100=""),NOT(H100="")),I100/J100,"")</f>
        <v/>
      </c>
      <c r="L100" s="116" t="str">
        <f>IF(AND(NOT(OR(H100="",H100="Ø")),NOT(OR(H101="",H101="Ø"))),"Needs to be Split","")</f>
        <v/>
      </c>
      <c r="M100" s="87" t="s">
        <v>2</v>
      </c>
      <c r="N100" s="116" t="str">
        <f>IF(AND(NOT(OR(H100="Ø",H100="")),L100="Split"),"In Progress",IF(AND(NOT(OR(H100="Ø",H100="")),L100="Needs to be Split"),"Waiting",IF(AND(M100="Review",M101="Review"),"Review",IF(OR(AND(M100="Review",M101="Incomplete"),AND(M100="Incomplete",M101="Review")),"Review",IF(OR(AND(M100="Untraceable",M101="Review"),AND(M100="Review",M101="Untraceable")),"Review",IF(OR(AND(M100="Review",M101="Completed"),AND(M100="Completed",M101="Review")),"Review",IF(OR(AND(M100="Other",M101="Review"),AND(M100="Review",M101="Other")),"Review",IF(OR(AND(M100="Other",M101="Incomplete"),AND(M100="Incomplete",M101="Other")),"Review",IF(OR(AND(M100="Other",M101="Untraceable"),AND(M100="Untraceable",M101="Other")),"Review",IF(OR(AND(M100="Other",M101="Completed"),AND(M100="Completed",M101="Other")),"Review",IF(AND(M100="Waiting",M101="Waiting"),"Waiting",IF(OR(AND(M100="Review",M101="Waiting"),AND(M100="Waiting",M101="Review")),"Waiting",IF(OR(AND(M100="Other",M101="Waiting"),AND(M100="Waiting",M101="Other")),"Waiting",IF(OR(AND(M100="Incomplete",M101="Waiting"),AND(M100="Waiting",M101="Incomplete")),"Waiting",IF(OR(AND(M100="Completed",M101="Waiting"),AND(M100="Waiting",M101="Completed")),"Waiting",IF(OR(M100="In Progress",M101="In Progress"),"In Progress",IF(OR(AND(M100="Completed",M101="Untraceable"),AND(M100="Untraceable",M101="Completed")),"Review",IF(OR(AND(M100="Completed",M101="Incomplete"),AND(M100="Incomplete",M101="Completed")),"Review",IF(OR(AND(M100="Incomplete",M101="Untraceable"),AND(M100="Untraceable",M101="Incomplete")),"Untraceable",IF(AND(NOT(OR(H100="Ø",H100="")),NOT(OR(H101="Ø",H101="")),L100=""),"In Progress",IF(AND(M100="Untraceable",M101="Untraceable"),"Untraceable",IF(AND(NOT(OR(H100="Ø",H100="")),NOT(OR(H101="Ø",H101="")),NOT(OR(L100="Ø",L100="",L100="Split",L100="Needs to be Split"))),"Completed",IF(AND(M100="Incomplete",M101="Incomplete"),"Incomplete",IF(AND(M100="Other",M101="Other"),"Review",IF(AND(M100="Untraceable",M101=""),"Untraceable","")))))))))))))))))))))))))</f>
        <v>Incomplete</v>
      </c>
      <c r="O100" s="116" t="str">
        <f>IF(OR(N100="Untraceable",N100="Incomplete"),"Ignore",IF(N100="Completed","Waiting",IF(OR(N100="Waiting",N100="In Progress",N100="Review",N100="Other"),"HOLD","")))</f>
        <v>Ignore</v>
      </c>
      <c r="P100" s="4" t="s">
        <v>3365</v>
      </c>
      <c r="Q100" s="121" t="str">
        <f>IF(OR(N100="Untraceable",N100="Incomplete"),"No",IF(N100="Completed","In Progress",""))</f>
        <v>No</v>
      </c>
      <c r="R100" s="116"/>
    </row>
    <row r="101" spans="1:18" x14ac:dyDescent="0.25">
      <c r="A101" s="116"/>
      <c r="B101" s="116"/>
      <c r="C101" s="116"/>
      <c r="D101" s="87" t="s">
        <v>3059</v>
      </c>
      <c r="E101" s="87" t="s">
        <v>24</v>
      </c>
      <c r="F101" s="7" t="str">
        <f>IF(AND(D101="Amina",OR(E101="Manual",E101="Assisted Manual")),A100&amp;"_AZ",IF(AND(D101="Amina",OR(E101="De-Novo Merge",E101="Assisted Merge")),A100&amp;"_SA_AZ",IF(AND(D101="Mashtura",OR(E101="Manual",E101="Assisted Manual")),A100&amp;"_MH",IF(AND(D101="Mashtura",OR(E101="De-Novo Merge",E101="Assisted Merge")),A100&amp;"_SA_MH",IF(AND(D101="Perry",OR(E101="Manual",E101="Assisted Manual")),A100&amp;"_PB",IF(AND(D101="Perry",OR(E101="De-Novo Merge",E101="Assisted Merge")),A100&amp;"_SA_PB",IF(AND(D101="Gina",OR(E101="Manual",E101="Assisted Manual")),A100&amp;"_GB",IF(AND(D101="Gina",OR(E101="De-Novo Merge",E101="Assisted Merge")),A100&amp;"_SA_GB",IF(AND(D101="Cameron",OR(E101="Manual",E101="Assisted Manual")),A100&amp;"_CA",IF(AND(D101="Cameron",OR(E101="De-Novo Merge",E101="Assisted Merge")),A100&amp;"_SA_CA",IF(AND(D101="Bruno",OR(E101="Manual",E101="Assisted Manual")),A100&amp;"_BD",IF(AND(D101="Bruno",OR(E101="De-Novo Merge",E101="Assisted Merge")),A100&amp;"_SA_BD",IF(AND(D101="Daniel",OR(E101="Manual",E101="Assisted Manual")),A100&amp;"_DR",IF(AND(D101="Daniel",OR(E101="De-Novo Merge",E101="Assisted Merge")),A100&amp;"_SA_DR",IF(AND(D101="Monet",OR(E101="Manual",E101="Assisted Manual")),A100&amp;"_MW",IF(AND(D101="Monet",OR(E101="De-Novo Merge",E101="Assisted Merge")),A100&amp;"_SA_MW",IF(AND(D101="Reem",OR(E101="Manual",E101="Assisted Manual")),A100&amp;"_RA",IF(AND(D101="Reem",OR(E101="De-Novo Merge",E101="Assisted Merge")),A100&amp;"_SA_RA",""))))))))))))))))))</f>
        <v>2017-11-17_R-006_RA</v>
      </c>
      <c r="G101" s="89">
        <v>43131</v>
      </c>
      <c r="H101" s="89" t="s">
        <v>51</v>
      </c>
      <c r="I101" s="68"/>
      <c r="J101" s="68"/>
      <c r="K101" s="73" t="str">
        <f>IF(AND(NOT(I101=""),NOT(J101=""),NOT(H101="")),I101/J101,"")</f>
        <v/>
      </c>
      <c r="L101" s="116"/>
      <c r="M101" s="87" t="s">
        <v>2</v>
      </c>
      <c r="N101" s="116"/>
      <c r="O101" s="116"/>
      <c r="P101" s="4" t="s">
        <v>3366</v>
      </c>
      <c r="Q101" s="121"/>
      <c r="R101" s="116"/>
    </row>
    <row r="102" spans="1:18" x14ac:dyDescent="0.25">
      <c r="A102" s="122" t="s">
        <v>3367</v>
      </c>
      <c r="B102" s="117" t="s">
        <v>3368</v>
      </c>
      <c r="C102" s="116"/>
      <c r="D102" s="87" t="s">
        <v>187</v>
      </c>
      <c r="E102" s="87" t="s">
        <v>24</v>
      </c>
      <c r="F102" s="7" t="str">
        <f>IF(AND(D102="Amina",OR(E102="Manual",E102="Assisted Manual")),A102&amp;"_AZ",IF(AND(D102="Amina",OR(E102="De-Novo Merge",E102="Assisted Merge")),A102&amp;"_SA_AZ",IF(AND(D102="Mashtura",OR(E102="Manual",E102="Assisted Manual")),A102&amp;"_MH",IF(AND(D102="Mashtura",OR(E102="De-Novo Merge",E102="Assisted Merge")),A102&amp;"_SA_MH",IF(AND(D102="Perry",OR(E102="Manual",E102="Assisted Manual")),A102&amp;"_PB",IF(AND(D102="Perry",OR(E102="De-Novo Merge",E102="Assisted Merge")),A102&amp;"_SA_PB",IF(AND(D102="Gina",OR(E102="Manual",E102="Assisted Manual")),A102&amp;"_GB",IF(AND(D102="Gina",OR(E102="De-Novo Merge",E102="Assisted Merge")),A102&amp;"_SA_GB",IF(AND(D102="Cameron",OR(E102="Manual",E102="Assisted Manual")),A102&amp;"_CA",IF(AND(D102="Cameron",OR(E102="De-Novo Merge",E102="Assisted Merge")),A102&amp;"_SA_CA",IF(AND(D102="Bruno",OR(E102="Manual",E102="Assisted Manual")),A102&amp;"_BD",IF(AND(D102="Bruno",OR(E102="De-Novo Merge",E102="Assisted Merge")),A102&amp;"_SA_BD",IF(AND(D102="Daniel",OR(E102="Manual",E102="Assisted Manual")),A102&amp;"_DR",IF(AND(D102="Daniel",OR(E102="De-Novo Merge",E102="Assisted Merge")),A102&amp;"_SA_DR",IF(AND(D102="Monet",OR(E102="Manual",E102="Assisted Manual")),A102&amp;"_MW",IF(AND(D102="Monet",OR(E102="De-Novo Merge",E102="Assisted Merge")),A102&amp;"_SA_MW",IF(AND(D102="Reem",OR(E102="Manual",E102="Assisted Manual")),A102&amp;"_RA",IF(AND(D102="Reem",OR(E102="De-Novo Merge",E102="Assisted Merge")),A102&amp;"_SA_RA",""))))))))))))))))))</f>
        <v>2017-11-17_R-007_MW</v>
      </c>
      <c r="G102" s="89">
        <v>43129</v>
      </c>
      <c r="H102" s="89">
        <v>43129</v>
      </c>
      <c r="I102" s="68">
        <v>2</v>
      </c>
      <c r="J102" s="68"/>
      <c r="K102" s="73">
        <f>J102/I102</f>
        <v>0</v>
      </c>
      <c r="L102" s="118">
        <v>43132</v>
      </c>
      <c r="M102" s="87" t="str">
        <f>IF(AND(NOT(OR(G102="",G102="Ø")),H102=""),"In Progress",IF(AND(NOT(OR(H102="Ø",H102="")),NOT(OR(G102="Ø",G102=""))),"Completed",IF(AND(NOT(A102=""),NOT(OR(D102="",D102="???")),G102=""),"Waiting",IF(D102="???","Waiting",""))))</f>
        <v>Completed</v>
      </c>
      <c r="N102" s="116" t="s">
        <v>0</v>
      </c>
      <c r="O102" s="116" t="s">
        <v>0</v>
      </c>
      <c r="P102" s="4"/>
      <c r="Q102" s="121" t="s">
        <v>25</v>
      </c>
      <c r="R102" s="116" t="s">
        <v>3369</v>
      </c>
    </row>
    <row r="103" spans="1:18" x14ac:dyDescent="0.25">
      <c r="A103" s="116"/>
      <c r="B103" s="116"/>
      <c r="C103" s="116"/>
      <c r="D103" s="87" t="s">
        <v>2404</v>
      </c>
      <c r="E103" s="87" t="s">
        <v>1512</v>
      </c>
      <c r="F103" s="7" t="str">
        <f>IF(AND(D103="Amina",OR(E103="Manual",E103="Assisted Manual")),A102&amp;"_AZ",IF(AND(D103="Amina",OR(E103="De-Novo Merge",E103="Assisted Merge")),A102&amp;"_SA_AZ",IF(AND(D103="Mashtura",OR(E103="Manual",E103="Assisted Manual")),A102&amp;"_MH",IF(AND(D103="Mashtura",OR(E103="De-Novo Merge",E103="Assisted Merge")),A102&amp;"_SA_MH",IF(AND(D103="Perry",OR(E103="Manual",E103="Assisted Manual")),A102&amp;"_PB",IF(AND(D103="Perry",OR(E103="De-Novo Merge",E103="Assisted Merge")),A102&amp;"_SA_PB",IF(AND(D103="Gina",OR(E103="Manual",E103="Assisted Manual")),A102&amp;"_GB",IF(AND(D103="Gina",OR(E103="De-Novo Merge",E103="Assisted Merge")),A102&amp;"_SA_GB",IF(AND(D103="Cameron",OR(E103="Manual",E103="Assisted Manual")),A102&amp;"_CA",IF(AND(D103="Cameron",OR(E103="De-Novo Merge",E103="Assisted Merge")),A102&amp;"_SA_CA",IF(AND(D103="Bruno",OR(E103="Manual",E103="Assisted Manual")),A102&amp;"_BD",IF(AND(D103="Bruno",OR(E103="De-Novo Merge",E103="Assisted Merge")),A102&amp;"_SA_BD",IF(AND(D103="Daniel",OR(E103="Manual",E103="Assisted Manual")),A102&amp;"_DR",IF(AND(D103="Daniel",OR(E103="De-Novo Merge",E103="Assisted Merge")),A102&amp;"_SA_DR",IF(AND(D103="Monet",OR(E103="Manual",E103="Assisted Manual")),A102&amp;"_MW",IF(AND(D103="Monet",OR(E103="De-Novo Merge",E103="Assisted Merge")),A102&amp;"_SA_MW",IF(AND(D103="Reem",OR(E103="Manual",E103="Assisted Manual")),A102&amp;"_RA",IF(AND(D103="Reem",OR(E103="De-Novo Merge",E103="Assisted Merge")),A102&amp;"_SA_RA",""))))))))))))))))))</f>
        <v>2017-11-17_R-007_MH</v>
      </c>
      <c r="G103" s="89">
        <v>43129</v>
      </c>
      <c r="H103" s="89">
        <v>43130</v>
      </c>
      <c r="I103" s="68">
        <v>2</v>
      </c>
      <c r="J103" s="68"/>
      <c r="K103" s="73">
        <f>J103/I103</f>
        <v>0</v>
      </c>
      <c r="L103" s="116"/>
      <c r="M103" s="87" t="str">
        <f>IF(AND(NOT(OR(G103="",G103="Ø")),H103=""),"In Progress",IF(AND(NOT(OR(H103="Ø",H103="")),NOT(OR(G103="Ø",G103=""))),"Completed",IF(AND(NOT(A102=""),NOT(OR(D103="",D103="???")),G103=""),"Waiting",IF(D103="???","Waiting",""))))</f>
        <v>Completed</v>
      </c>
      <c r="N103" s="116"/>
      <c r="O103" s="116"/>
      <c r="P103" s="4"/>
      <c r="Q103" s="121"/>
      <c r="R103" s="116"/>
    </row>
    <row r="104" spans="1:18" x14ac:dyDescent="0.25">
      <c r="A104" s="122" t="s">
        <v>3370</v>
      </c>
      <c r="B104" s="117" t="s">
        <v>3349</v>
      </c>
      <c r="C104" s="116"/>
      <c r="D104" s="87" t="s">
        <v>27</v>
      </c>
      <c r="E104" s="87" t="s">
        <v>24</v>
      </c>
      <c r="F104" s="7" t="str">
        <f>IF(AND(D104="Amina",OR(E104="Manual",E104="Assisted Manual")),A104&amp;"_AZ",IF(AND(D104="Amina",OR(E104="De-Novo Merge",E104="Assisted Merge")),A104&amp;"_SA_AZ",IF(AND(D104="Mashtura",OR(E104="Manual",E104="Assisted Manual")),A104&amp;"_MH",IF(AND(D104="Mashtura",OR(E104="De-Novo Merge",E104="Assisted Merge")),A104&amp;"_SA_MH",IF(AND(D104="Perry",OR(E104="Manual",E104="Assisted Manual")),A104&amp;"_PB",IF(AND(D104="Perry",OR(E104="De-Novo Merge",E104="Assisted Merge")),A104&amp;"_SA_PB",IF(AND(D104="Gina",OR(E104="Manual",E104="Assisted Manual")),A104&amp;"_GB",IF(AND(D104="Gina",OR(E104="De-Novo Merge",E104="Assisted Merge")),A104&amp;"_SA_GB",IF(AND(D104="Cameron",OR(E104="Manual",E104="Assisted Manual")),A104&amp;"_CA",IF(AND(D104="Cameron",OR(E104="De-Novo Merge",E104="Assisted Merge")),A104&amp;"_SA_CA",IF(AND(D104="Bruno",OR(E104="Manual",E104="Assisted Manual")),A104&amp;"_BD",IF(AND(D104="Bruno",OR(E104="De-Novo Merge",E104="Assisted Merge")),A104&amp;"_SA_BD",IF(AND(D104="Daniel",OR(E104="Manual",E104="Assisted Manual")),A104&amp;"_DR",IF(AND(D104="Daniel",OR(E104="De-Novo Merge",E104="Assisted Merge")),A104&amp;"_SA_DR",IF(AND(D104="Monet",OR(E104="Manual",E104="Assisted Manual")),A104&amp;"_MW",IF(AND(D104="Monet",OR(E104="De-Novo Merge",E104="Assisted Merge")),A104&amp;"_SA_MW",IF(AND(D104="Reem",OR(E104="Manual",E104="Assisted Manual")),A104&amp;"_RA",IF(AND(D104="Reem",OR(E104="De-Novo Merge",E104="Assisted Merge")),A104&amp;"_SA_RA",""))))))))))))))))))</f>
        <v>2017-11-17_G-045_GB</v>
      </c>
      <c r="G104" s="89">
        <v>43129</v>
      </c>
      <c r="H104" s="89">
        <v>43129</v>
      </c>
      <c r="I104" s="68">
        <v>0.5</v>
      </c>
      <c r="J104" s="68"/>
      <c r="K104" s="73">
        <f>J104/I104</f>
        <v>0</v>
      </c>
      <c r="L104" s="118">
        <v>43132</v>
      </c>
      <c r="M104" s="87" t="str">
        <f>IF(AND(NOT(OR(G104="",G104="Ø")),H104=""),"In Progress",IF(AND(NOT(OR(H104="Ø",H104="")),NOT(OR(G104="Ø",G104=""))),"Completed",IF(AND(NOT(A104=""),NOT(OR(D104="",D104="???")),G104=""),"Waiting",IF(D104="???","Waiting",""))))</f>
        <v>Completed</v>
      </c>
      <c r="N104" s="116" t="s">
        <v>0</v>
      </c>
      <c r="O104" s="116" t="s">
        <v>0</v>
      </c>
      <c r="P104" s="4"/>
      <c r="Q104" s="121" t="s">
        <v>25</v>
      </c>
      <c r="R104" s="116" t="s">
        <v>3371</v>
      </c>
    </row>
    <row r="105" spans="1:18" x14ac:dyDescent="0.25">
      <c r="A105" s="116"/>
      <c r="B105" s="116"/>
      <c r="C105" s="116"/>
      <c r="D105" s="87" t="s">
        <v>187</v>
      </c>
      <c r="E105" s="87" t="s">
        <v>1512</v>
      </c>
      <c r="F105" s="7" t="str">
        <f>IF(AND(D105="Amina",OR(E105="Manual",E105="Assisted Manual")),A104&amp;"_AZ",IF(AND(D105="Amina",OR(E105="De-Novo Merge",E105="Assisted Merge")),A104&amp;"_SA_AZ",IF(AND(D105="Mashtura",OR(E105="Manual",E105="Assisted Manual")),A104&amp;"_MH",IF(AND(D105="Mashtura",OR(E105="De-Novo Merge",E105="Assisted Merge")),A104&amp;"_SA_MH",IF(AND(D105="Perry",OR(E105="Manual",E105="Assisted Manual")),A104&amp;"_PB",IF(AND(D105="Perry",OR(E105="De-Novo Merge",E105="Assisted Merge")),A104&amp;"_SA_PB",IF(AND(D105="Gina",OR(E105="Manual",E105="Assisted Manual")),A104&amp;"_GB",IF(AND(D105="Gina",OR(E105="De-Novo Merge",E105="Assisted Merge")),A104&amp;"_SA_GB",IF(AND(D105="Cameron",OR(E105="Manual",E105="Assisted Manual")),A104&amp;"_CA",IF(AND(D105="Cameron",OR(E105="De-Novo Merge",E105="Assisted Merge")),A104&amp;"_SA_CA",IF(AND(D105="Bruno",OR(E105="Manual",E105="Assisted Manual")),A104&amp;"_BD",IF(AND(D105="Bruno",OR(E105="De-Novo Merge",E105="Assisted Merge")),A104&amp;"_SA_BD",IF(AND(D105="Daniel",OR(E105="Manual",E105="Assisted Manual")),A104&amp;"_DR",IF(AND(D105="Daniel",OR(E105="De-Novo Merge",E105="Assisted Merge")),A104&amp;"_SA_DR",IF(AND(D105="Monet",OR(E105="Manual",E105="Assisted Manual")),A104&amp;"_MW",IF(AND(D105="Monet",OR(E105="De-Novo Merge",E105="Assisted Merge")),A104&amp;"_SA_MW",IF(AND(D105="Reem",OR(E105="Manual",E105="Assisted Manual")),A104&amp;"_RA",IF(AND(D105="Reem",OR(E105="De-Novo Merge",E105="Assisted Merge")),A104&amp;"_SA_RA",""))))))))))))))))))</f>
        <v>2017-11-17_G-045_MW</v>
      </c>
      <c r="G105" s="89">
        <v>43129</v>
      </c>
      <c r="H105" s="89">
        <v>43129</v>
      </c>
      <c r="I105" s="68">
        <v>0.55000000000000004</v>
      </c>
      <c r="J105" s="68"/>
      <c r="K105" s="73">
        <f>J105/I105</f>
        <v>0</v>
      </c>
      <c r="L105" s="116"/>
      <c r="M105" s="87" t="str">
        <f>IF(AND(NOT(OR(G105="",G105="Ø")),H105=""),"In Progress",IF(AND(NOT(OR(H105="Ø",H105="")),NOT(OR(G105="Ø",G105=""))),"Completed",IF(AND(NOT(A104=""),NOT(OR(D105="",D105="???")),G105=""),"Waiting",IF(D105="???","Waiting",""))))</f>
        <v>Completed</v>
      </c>
      <c r="N105" s="116"/>
      <c r="O105" s="116"/>
      <c r="P105" s="4"/>
      <c r="Q105" s="121"/>
      <c r="R105" s="116"/>
    </row>
    <row r="106" spans="1:18" x14ac:dyDescent="0.25">
      <c r="A106" s="122" t="s">
        <v>3372</v>
      </c>
      <c r="B106" s="117" t="s">
        <v>3373</v>
      </c>
      <c r="C106" s="116"/>
      <c r="D106" s="87" t="s">
        <v>23</v>
      </c>
      <c r="E106" s="87" t="s">
        <v>24</v>
      </c>
      <c r="F106" s="7" t="str">
        <f>IF(AND(D106="Amina",OR(E106="Manual",E106="Assisted Manual")),A106&amp;"_AZ",IF(AND(D106="Amina",OR(E106="De-Novo Merge",E106="Assisted Merge")),A106&amp;"_SA_AZ",IF(AND(D106="Mashtura",OR(E106="Manual",E106="Assisted Manual")),A106&amp;"_MH",IF(AND(D106="Mashtura",OR(E106="De-Novo Merge",E106="Assisted Merge")),A106&amp;"_SA_MH",IF(AND(D106="Perry",OR(E106="Manual",E106="Assisted Manual")),A106&amp;"_PB",IF(AND(D106="Perry",OR(E106="De-Novo Merge",E106="Assisted Merge")),A106&amp;"_SA_PB",IF(AND(D106="Gina",OR(E106="Manual",E106="Assisted Manual")),A106&amp;"_GB",IF(AND(D106="Gina",OR(E106="De-Novo Merge",E106="Assisted Merge")),A106&amp;"_SA_GB",IF(AND(D106="Cameron",OR(E106="Manual",E106="Assisted Manual")),A106&amp;"_CA",IF(AND(D106="Cameron",OR(E106="De-Novo Merge",E106="Assisted Merge")),A106&amp;"_SA_CA",IF(AND(D106="Bruno",OR(E106="Manual",E106="Assisted Manual")),A106&amp;"_BD",IF(AND(D106="Bruno",OR(E106="De-Novo Merge",E106="Assisted Merge")),A106&amp;"_SA_BD",IF(AND(D106="Daniel",OR(E106="Manual",E106="Assisted Manual")),A106&amp;"_DR",IF(AND(D106="Daniel",OR(E106="De-Novo Merge",E106="Assisted Merge")),A106&amp;"_SA_DR",IF(AND(D106="Monet",OR(E106="Manual",E106="Assisted Manual")),A106&amp;"_MW",IF(AND(D106="Monet",OR(E106="De-Novo Merge",E106="Assisted Merge")),A106&amp;"_SA_MW",IF(AND(D106="Reem",OR(E106="Manual",E106="Assisted Manual")),A106&amp;"_RA",IF(AND(D106="Reem",OR(E106="De-Novo Merge",E106="Assisted Merge")),A106&amp;"_SA_RA",""))))))))))))))))))</f>
        <v>2017-11-17_G-046_CA</v>
      </c>
      <c r="G106" s="89">
        <v>43130</v>
      </c>
      <c r="H106" s="89">
        <v>43130</v>
      </c>
      <c r="I106" s="68">
        <v>1.25</v>
      </c>
      <c r="J106" s="68"/>
      <c r="K106" s="73">
        <f>J106/I106</f>
        <v>0</v>
      </c>
      <c r="L106" s="118">
        <v>43143</v>
      </c>
      <c r="M106" s="87" t="str">
        <f>IF(AND(NOT(OR(G106="",G106="Ø")),H106=""),"In Progress",IF(AND(NOT(OR(H106="Ø",H106="")),NOT(OR(G106="Ø",G106=""))),"Completed",IF(AND(NOT(A106=""),NOT(OR(D106="",D106="???")),G106=""),"Waiting",IF(D106="???","Waiting",""))))</f>
        <v>Completed</v>
      </c>
      <c r="N106" s="116" t="str">
        <f>IF(AND(NOT(OR(H106="Ø",H106="")),L106="Split"),"In Progress",IF(AND(NOT(OR(H106="Ø",H106="")),L106="Needs to be Split"),"Waiting",IF(AND(M106="Review",M107="Review"),"Review",IF(OR(AND(M106="Review",M107="Incomplete"),AND(M106="Incomplete",M107="Review")),"Review",IF(OR(AND(M106="Untraceable",M107="Review"),AND(M106="Review",M107="Untraceable")),"Review",IF(OR(AND(M106="Review",M107="Completed"),AND(M106="Completed",M107="Review")),"Review",IF(OR(AND(M106="Other",M107="Review"),AND(M106="Review",M107="Other")),"Review",IF(OR(AND(M106="Other",M107="Incomplete"),AND(M106="Incomplete",M107="Other")),"Review",IF(OR(AND(M106="Other",M107="Untraceable"),AND(M106="Untraceable",M107="Other")),"Review",IF(OR(AND(M106="Other",M107="Completed"),AND(M106="Completed",M107="Other")),"Review",IF(AND(M106="Waiting",M107="Waiting"),"Waiting",IF(OR(AND(M106="Review",M107="Waiting"),AND(M106="Waiting",M107="Review")),"Waiting",IF(OR(AND(M106="Other",M107="Waiting"),AND(M106="Waiting",M107="Other")),"Waiting",IF(OR(AND(M106="Incomplete",M107="Waiting"),AND(M106="Waiting",M107="Incomplete")),"Waiting",IF(OR(AND(M106="Completed",M107="Waiting"),AND(M106="Waiting",M107="Completed")),"Waiting",IF(OR(M106="In Progress",M107="In Progress"),"In Progress",IF(OR(AND(M106="Completed",M107="Untraceable"),AND(M106="Untraceable",M107="Completed")),"Review",IF(OR(AND(M106="Completed",M107="Incomplete"),AND(M106="Incomplete",M107="Completed")),"Review",IF(OR(AND(M106="Incomplete",M107="Untraceable"),AND(M106="Untraceable",M107="Incomplete")),"Untraceable",IF(AND(NOT(OR(H106="Ø",H106="")),NOT(OR(H107="Ø",H107="")),L106=""),"In Progress",IF(AND(M106="Untraceable",M107="Untraceable"),"Untraceable",IF(AND(NOT(OR(H106="Ø",H106="")),NOT(OR(H107="Ø",H107="")),NOT(OR(L106="Ø",L106="",L106="Split",L106="Needs to be Split"))),"Completed",IF(AND(M106="Incomplete",M107="Incomplete"),"Incomplete",IF(AND(M106="Other",M107="Other"),"Review",IF(AND(M106="Untraceable",M107=""),"Untraceable","")))))))))))))))))))))))))</f>
        <v>Completed</v>
      </c>
      <c r="O106" s="116" t="s">
        <v>0</v>
      </c>
      <c r="P106" s="4"/>
      <c r="Q106" s="121" t="s">
        <v>25</v>
      </c>
      <c r="R106" s="116" t="s">
        <v>3374</v>
      </c>
    </row>
    <row r="107" spans="1:18" x14ac:dyDescent="0.25">
      <c r="A107" s="116"/>
      <c r="B107" s="116"/>
      <c r="C107" s="116"/>
      <c r="D107" s="87" t="s">
        <v>32</v>
      </c>
      <c r="E107" s="87" t="s">
        <v>1512</v>
      </c>
      <c r="F107" s="7" t="str">
        <f>IF(AND(D107="Amina",OR(E107="Manual",E107="Assisted Manual")),A106&amp;"_AZ",IF(AND(D107="Amina",OR(E107="De-Novo Merge",E107="Assisted Merge")),A106&amp;"_SA_AZ",IF(AND(D107="Mashtura",OR(E107="Manual",E107="Assisted Manual")),A106&amp;"_MH",IF(AND(D107="Mashtura",OR(E107="De-Novo Merge",E107="Assisted Merge")),A106&amp;"_SA_MH",IF(AND(D107="Perry",OR(E107="Manual",E107="Assisted Manual")),A106&amp;"_PB",IF(AND(D107="Perry",OR(E107="De-Novo Merge",E107="Assisted Merge")),A106&amp;"_SA_PB",IF(AND(D107="Gina",OR(E107="Manual",E107="Assisted Manual")),A106&amp;"_GB",IF(AND(D107="Gina",OR(E107="De-Novo Merge",E107="Assisted Merge")),A106&amp;"_SA_GB",IF(AND(D107="Cameron",OR(E107="Manual",E107="Assisted Manual")),A106&amp;"_CA",IF(AND(D107="Cameron",OR(E107="De-Novo Merge",E107="Assisted Merge")),A106&amp;"_SA_CA",IF(AND(D107="Bruno",OR(E107="Manual",E107="Assisted Manual")),A106&amp;"_BD",IF(AND(D107="Bruno",OR(E107="De-Novo Merge",E107="Assisted Merge")),A106&amp;"_SA_BD",IF(AND(D107="Daniel",OR(E107="Manual",E107="Assisted Manual")),A106&amp;"_DR",IF(AND(D107="Daniel",OR(E107="De-Novo Merge",E107="Assisted Merge")),A106&amp;"_SA_DR",IF(AND(D107="Monet",OR(E107="Manual",E107="Assisted Manual")),A106&amp;"_MW",IF(AND(D107="Monet",OR(E107="De-Novo Merge",E107="Assisted Merge")),A106&amp;"_SA_MW",IF(AND(D107="Reem",OR(E107="Manual",E107="Assisted Manual")),A106&amp;"_RA",IF(AND(D107="Reem",OR(E107="De-Novo Merge",E107="Assisted Merge")),A106&amp;"_SA_RA",""))))))))))))))))))</f>
        <v>2017-11-17_G-046_AZ</v>
      </c>
      <c r="G107" s="89">
        <v>43131</v>
      </c>
      <c r="H107" s="89">
        <v>43131</v>
      </c>
      <c r="I107" s="68"/>
      <c r="J107" s="68"/>
      <c r="K107" s="73" t="str">
        <f>IF(AND(NOT(I107=""),NOT(J107=""),NOT(H107="")),I107/J107,"")</f>
        <v/>
      </c>
      <c r="L107" s="116"/>
      <c r="M107" s="87" t="str">
        <f>IF(AND(NOT(OR(G107="",G107="Ø")),H107=""),"In Progress",IF(AND(NOT(OR(H107="Ø",H107="")),NOT(OR(G107="Ø",G107=""))),"Completed",IF(AND(NOT(A106=""),NOT(OR(D107="",D107="???")),G107=""),"Waiting",IF(D107="???","Waiting",""))))</f>
        <v>Completed</v>
      </c>
      <c r="N107" s="116"/>
      <c r="O107" s="116"/>
      <c r="P107" s="4"/>
      <c r="Q107" s="121"/>
      <c r="R107" s="116"/>
    </row>
    <row r="108" spans="1:18" x14ac:dyDescent="0.25">
      <c r="A108" s="122" t="s">
        <v>3375</v>
      </c>
      <c r="B108" s="117" t="s">
        <v>3376</v>
      </c>
      <c r="C108" s="116"/>
      <c r="D108" s="87" t="s">
        <v>161</v>
      </c>
      <c r="E108" s="87" t="s">
        <v>24</v>
      </c>
      <c r="F108" s="7" t="str">
        <f>IF(AND(D108="Amina",OR(E108="Manual",E108="Assisted Manual")),A108&amp;"_AZ",IF(AND(D108="Amina",OR(E108="De-Novo Merge",E108="Assisted Merge")),A108&amp;"_SA_AZ",IF(AND(D108="Mashtura",OR(E108="Manual",E108="Assisted Manual")),A108&amp;"_MH",IF(AND(D108="Mashtura",OR(E108="De-Novo Merge",E108="Assisted Merge")),A108&amp;"_SA_MH",IF(AND(D108="Perry",OR(E108="Manual",E108="Assisted Manual")),A108&amp;"_PB",IF(AND(D108="Perry",OR(E108="De-Novo Merge",E108="Assisted Merge")),A108&amp;"_SA_PB",IF(AND(D108="Gina",OR(E108="Manual",E108="Assisted Manual")),A108&amp;"_GB",IF(AND(D108="Gina",OR(E108="De-Novo Merge",E108="Assisted Merge")),A108&amp;"_SA_GB",IF(AND(D108="Cameron",OR(E108="Manual",E108="Assisted Manual")),A108&amp;"_CA",IF(AND(D108="Cameron",OR(E108="De-Novo Merge",E108="Assisted Merge")),A108&amp;"_SA_CA",IF(AND(D108="Bruno",OR(E108="Manual",E108="Assisted Manual")),A108&amp;"_BD",IF(AND(D108="Bruno",OR(E108="De-Novo Merge",E108="Assisted Merge")),A108&amp;"_SA_BD",IF(AND(D108="Daniel",OR(E108="Manual",E108="Assisted Manual")),A108&amp;"_DR",IF(AND(D108="Daniel",OR(E108="De-Novo Merge",E108="Assisted Merge")),A108&amp;"_SA_DR",IF(AND(D108="Monet",OR(E108="Manual",E108="Assisted Manual")),A108&amp;"_MW",IF(AND(D108="Monet",OR(E108="De-Novo Merge",E108="Assisted Merge")),A108&amp;"_SA_MW",IF(AND(D108="Reem",OR(E108="Manual",E108="Assisted Manual")),A108&amp;"_RA",IF(AND(D108="Reem",OR(E108="De-Novo Merge",E108="Assisted Merge")),A108&amp;"_SA_RA",""))))))))))))))))))</f>
        <v>2017-11-17_R-008_BD</v>
      </c>
      <c r="G108" s="89">
        <v>43130</v>
      </c>
      <c r="H108" s="89">
        <v>43130</v>
      </c>
      <c r="I108" s="68">
        <v>2</v>
      </c>
      <c r="J108" s="68">
        <v>12</v>
      </c>
      <c r="K108" s="73">
        <f>J108/I108</f>
        <v>6</v>
      </c>
      <c r="L108" s="118">
        <v>43133</v>
      </c>
      <c r="M108" s="87" t="s">
        <v>0</v>
      </c>
      <c r="N108" s="116" t="s">
        <v>0</v>
      </c>
      <c r="O108" s="116" t="s">
        <v>0</v>
      </c>
      <c r="P108" s="4" t="s">
        <v>3040</v>
      </c>
      <c r="Q108" s="121" t="s">
        <v>25</v>
      </c>
      <c r="R108" s="116" t="s">
        <v>3377</v>
      </c>
    </row>
    <row r="109" spans="1:18" x14ac:dyDescent="0.25">
      <c r="A109" s="116"/>
      <c r="B109" s="116"/>
      <c r="C109" s="116"/>
      <c r="D109" s="87" t="s">
        <v>23</v>
      </c>
      <c r="E109" s="87" t="s">
        <v>1512</v>
      </c>
      <c r="F109" s="7" t="str">
        <f>IF(AND(D109="Amina",OR(E109="Manual",E109="Assisted Manual")),A108&amp;"_AZ",IF(AND(D109="Amina",OR(E109="De-Novo Merge",E109="Assisted Merge")),A108&amp;"_SA_AZ",IF(AND(D109="Mashtura",OR(E109="Manual",E109="Assisted Manual")),A108&amp;"_MH",IF(AND(D109="Mashtura",OR(E109="De-Novo Merge",E109="Assisted Merge")),A108&amp;"_SA_MH",IF(AND(D109="Perry",OR(E109="Manual",E109="Assisted Manual")),A108&amp;"_PB",IF(AND(D109="Perry",OR(E109="De-Novo Merge",E109="Assisted Merge")),A108&amp;"_SA_PB",IF(AND(D109="Gina",OR(E109="Manual",E109="Assisted Manual")),A108&amp;"_GB",IF(AND(D109="Gina",OR(E109="De-Novo Merge",E109="Assisted Merge")),A108&amp;"_SA_GB",IF(AND(D109="Cameron",OR(E109="Manual",E109="Assisted Manual")),A108&amp;"_CA",IF(AND(D109="Cameron",OR(E109="De-Novo Merge",E109="Assisted Merge")),A108&amp;"_SA_CA",IF(AND(D109="Bruno",OR(E109="Manual",E109="Assisted Manual")),A108&amp;"_BD",IF(AND(D109="Bruno",OR(E109="De-Novo Merge",E109="Assisted Merge")),A108&amp;"_SA_BD",IF(AND(D109="Daniel",OR(E109="Manual",E109="Assisted Manual")),A108&amp;"_DR",IF(AND(D109="Daniel",OR(E109="De-Novo Merge",E109="Assisted Merge")),A108&amp;"_SA_DR",IF(AND(D109="Monet",OR(E109="Manual",E109="Assisted Manual")),A108&amp;"_MW",IF(AND(D109="Monet",OR(E109="De-Novo Merge",E109="Assisted Merge")),A108&amp;"_SA_MW",IF(AND(D109="Reem",OR(E109="Manual",E109="Assisted Manual")),A108&amp;"_RA",IF(AND(D109="Reem",OR(E109="De-Novo Merge",E109="Assisted Merge")),A108&amp;"_SA_RA",""))))))))))))))))))</f>
        <v>2017-11-17_R-008_CA</v>
      </c>
      <c r="G109" s="89">
        <v>43131</v>
      </c>
      <c r="H109" s="89">
        <v>42766</v>
      </c>
      <c r="I109" s="68">
        <v>2</v>
      </c>
      <c r="J109" s="68"/>
      <c r="K109" s="73">
        <f>J109/I109</f>
        <v>0</v>
      </c>
      <c r="L109" s="116"/>
      <c r="M109" s="87" t="str">
        <f>IF(AND(NOT(OR(G109="",G109="Ø")),H109=""),"In Progress",IF(AND(NOT(OR(H109="Ø",H109="")),NOT(OR(G109="Ø",G109=""))),"Completed",IF(AND(NOT(A108=""),NOT(OR(D109="",D109="???")),G109=""),"Waiting",IF(D109="???","Waiting",""))))</f>
        <v>Completed</v>
      </c>
      <c r="N109" s="116"/>
      <c r="O109" s="116"/>
      <c r="P109" s="4"/>
      <c r="Q109" s="121"/>
      <c r="R109" s="116"/>
    </row>
    <row r="110" spans="1:18" x14ac:dyDescent="0.25">
      <c r="A110" s="122" t="s">
        <v>3378</v>
      </c>
      <c r="B110" s="117" t="s">
        <v>3379</v>
      </c>
      <c r="C110" s="116"/>
      <c r="D110" s="87" t="s">
        <v>161</v>
      </c>
      <c r="E110" s="87" t="s">
        <v>24</v>
      </c>
      <c r="F110" s="7" t="str">
        <f>IF(AND(D110="Amina",OR(E110="Manual",E110="Assisted Manual")),A110&amp;"_AZ",IF(AND(D110="Amina",OR(E110="De-Novo Merge",E110="Assisted Merge")),A110&amp;"_SA_AZ",IF(AND(D110="Mashtura",OR(E110="Manual",E110="Assisted Manual")),A110&amp;"_MH",IF(AND(D110="Mashtura",OR(E110="De-Novo Merge",E110="Assisted Merge")),A110&amp;"_SA_MH",IF(AND(D110="Perry",OR(E110="Manual",E110="Assisted Manual")),A110&amp;"_PB",IF(AND(D110="Perry",OR(E110="De-Novo Merge",E110="Assisted Merge")),A110&amp;"_SA_PB",IF(AND(D110="Gina",OR(E110="Manual",E110="Assisted Manual")),A110&amp;"_GB",IF(AND(D110="Gina",OR(E110="De-Novo Merge",E110="Assisted Merge")),A110&amp;"_SA_GB",IF(AND(D110="Cameron",OR(E110="Manual",E110="Assisted Manual")),A110&amp;"_CA",IF(AND(D110="Cameron",OR(E110="De-Novo Merge",E110="Assisted Merge")),A110&amp;"_SA_CA",IF(AND(D110="Bruno",OR(E110="Manual",E110="Assisted Manual")),A110&amp;"_BD",IF(AND(D110="Bruno",OR(E110="De-Novo Merge",E110="Assisted Merge")),A110&amp;"_SA_BD",IF(AND(D110="Daniel",OR(E110="Manual",E110="Assisted Manual")),A110&amp;"_DR",IF(AND(D110="Daniel",OR(E110="De-Novo Merge",E110="Assisted Merge")),A110&amp;"_SA_DR",IF(AND(D110="Monet",OR(E110="Manual",E110="Assisted Manual")),A110&amp;"_MW",IF(AND(D110="Monet",OR(E110="De-Novo Merge",E110="Assisted Merge")),A110&amp;"_SA_MW",IF(AND(D110="Reem",OR(E110="Manual",E110="Assisted Manual")),A110&amp;"_RA",IF(AND(D110="Reem",OR(E110="De-Novo Merge",E110="Assisted Merge")),A110&amp;"_SA_RA",""))))))))))))))))))</f>
        <v>2017-11-17_R-009_BD</v>
      </c>
      <c r="G110" s="89">
        <v>43130</v>
      </c>
      <c r="H110" s="89">
        <v>43130</v>
      </c>
      <c r="I110" s="68">
        <v>1</v>
      </c>
      <c r="J110" s="68">
        <v>21</v>
      </c>
      <c r="K110" s="73">
        <f>J110/I110</f>
        <v>21</v>
      </c>
      <c r="L110" s="118">
        <v>43132</v>
      </c>
      <c r="M110" s="87" t="s">
        <v>0</v>
      </c>
      <c r="N110" s="116" t="s">
        <v>0</v>
      </c>
      <c r="O110" s="116" t="s">
        <v>0</v>
      </c>
      <c r="P110" s="4" t="s">
        <v>3380</v>
      </c>
      <c r="Q110" s="121" t="s">
        <v>25</v>
      </c>
      <c r="R110" s="116" t="s">
        <v>3381</v>
      </c>
    </row>
    <row r="111" spans="1:18" x14ac:dyDescent="0.25">
      <c r="A111" s="116"/>
      <c r="B111" s="116"/>
      <c r="C111" s="116"/>
      <c r="D111" s="87" t="s">
        <v>3059</v>
      </c>
      <c r="E111" s="87" t="s">
        <v>1512</v>
      </c>
      <c r="F111" s="7" t="str">
        <f>IF(AND(D111="Amina",OR(E111="Manual",E111="Assisted Manual")),A110&amp;"_AZ",IF(AND(D111="Amina",OR(E111="De-Novo Merge",E111="Assisted Merge")),A110&amp;"_SA_AZ",IF(AND(D111="Mashtura",OR(E111="Manual",E111="Assisted Manual")),A110&amp;"_MH",IF(AND(D111="Mashtura",OR(E111="De-Novo Merge",E111="Assisted Merge")),A110&amp;"_SA_MH",IF(AND(D111="Perry",OR(E111="Manual",E111="Assisted Manual")),A110&amp;"_PB",IF(AND(D111="Perry",OR(E111="De-Novo Merge",E111="Assisted Merge")),A110&amp;"_SA_PB",IF(AND(D111="Gina",OR(E111="Manual",E111="Assisted Manual")),A110&amp;"_GB",IF(AND(D111="Gina",OR(E111="De-Novo Merge",E111="Assisted Merge")),A110&amp;"_SA_GB",IF(AND(D111="Cameron",OR(E111="Manual",E111="Assisted Manual")),A110&amp;"_CA",IF(AND(D111="Cameron",OR(E111="De-Novo Merge",E111="Assisted Merge")),A110&amp;"_SA_CA",IF(AND(D111="Bruno",OR(E111="Manual",E111="Assisted Manual")),A110&amp;"_BD",IF(AND(D111="Bruno",OR(E111="De-Novo Merge",E111="Assisted Merge")),A110&amp;"_SA_BD",IF(AND(D111="Daniel",OR(E111="Manual",E111="Assisted Manual")),A110&amp;"_DR",IF(AND(D111="Daniel",OR(E111="De-Novo Merge",E111="Assisted Merge")),A110&amp;"_SA_DR",IF(AND(D111="Monet",OR(E111="Manual",E111="Assisted Manual")),A110&amp;"_MW",IF(AND(D111="Monet",OR(E111="De-Novo Merge",E111="Assisted Merge")),A110&amp;"_SA_MW",IF(AND(D111="Reem",OR(E111="Manual",E111="Assisted Manual")),A110&amp;"_RA",IF(AND(D111="Reem",OR(E111="De-Novo Merge",E111="Assisted Merge")),A110&amp;"_SA_RA",""))))))))))))))))))</f>
        <v>2017-11-17_R-009_RA</v>
      </c>
      <c r="G111" s="89">
        <v>43131</v>
      </c>
      <c r="H111" s="89">
        <v>43131</v>
      </c>
      <c r="I111" s="68">
        <v>1</v>
      </c>
      <c r="J111" s="68">
        <v>21.5</v>
      </c>
      <c r="K111" s="73">
        <f>J111/I111</f>
        <v>21.5</v>
      </c>
      <c r="L111" s="116"/>
      <c r="M111" s="87" t="str">
        <f>IF(AND(NOT(OR(G111="",G111="Ø")),H111=""),"In Progress",IF(AND(NOT(OR(H111="Ø",H111="")),NOT(OR(G111="Ø",G111=""))),"Completed",IF(AND(NOT(A110=""),NOT(OR(D111="",D111="???")),G111=""),"Waiting",IF(D111="???","Waiting",""))))</f>
        <v>Completed</v>
      </c>
      <c r="N111" s="116"/>
      <c r="O111" s="116"/>
      <c r="P111" s="4" t="s">
        <v>3382</v>
      </c>
      <c r="Q111" s="121"/>
      <c r="R111" s="116"/>
    </row>
    <row r="112" spans="1:18" x14ac:dyDescent="0.25">
      <c r="A112" s="122" t="s">
        <v>3383</v>
      </c>
      <c r="B112" s="117" t="s">
        <v>3384</v>
      </c>
      <c r="C112" s="116"/>
      <c r="D112" s="87" t="s">
        <v>113</v>
      </c>
      <c r="E112" s="87" t="s">
        <v>1512</v>
      </c>
      <c r="F112" s="7" t="str">
        <f>IF(AND(D112="Amina",OR(E112="Manual",E112="Assisted Manual")),A112&amp;"_AZ",IF(AND(D112="Amina",OR(E112="De-Novo Merge",E112="Assisted Merge")),A112&amp;"_SA_AZ",IF(AND(D112="Mashtura",OR(E112="Manual",E112="Assisted Manual")),A112&amp;"_MH",IF(AND(D112="Mashtura",OR(E112="De-Novo Merge",E112="Assisted Merge")),A112&amp;"_SA_MH",IF(AND(D112="Perry",OR(E112="Manual",E112="Assisted Manual")),A112&amp;"_PB",IF(AND(D112="Perry",OR(E112="De-Novo Merge",E112="Assisted Merge")),A112&amp;"_SA_PB",IF(AND(D112="Gina",OR(E112="Manual",E112="Assisted Manual")),A112&amp;"_GB",IF(AND(D112="Gina",OR(E112="De-Novo Merge",E112="Assisted Merge")),A112&amp;"_SA_GB",IF(AND(D112="Cameron",OR(E112="Manual",E112="Assisted Manual")),A112&amp;"_CA",IF(AND(D112="Cameron",OR(E112="De-Novo Merge",E112="Assisted Merge")),A112&amp;"_SA_CA",IF(AND(D112="Bruno",OR(E112="Manual",E112="Assisted Manual")),A112&amp;"_BD",IF(AND(D112="Bruno",OR(E112="De-Novo Merge",E112="Assisted Merge")),A112&amp;"_SA_BD",IF(AND(D112="Daniel",OR(E112="Manual",E112="Assisted Manual")),A112&amp;"_DR",IF(AND(D112="Daniel",OR(E112="De-Novo Merge",E112="Assisted Merge")),A112&amp;"_SA_DR",IF(AND(D112="Monet",OR(E112="Manual",E112="Assisted Manual")),A112&amp;"_MW",IF(AND(D112="Monet",OR(E112="De-Novo Merge",E112="Assisted Merge")),A112&amp;"_SA_MW",IF(AND(D112="Reem",OR(E112="Manual",E112="Assisted Manual")),A112&amp;"_RA",IF(AND(D112="Reem",OR(E112="De-Novo Merge",E112="Assisted Merge")),A112&amp;"_SA_RA",""))))))))))))))))))</f>
        <v>2017-11-17_G-047_DR</v>
      </c>
      <c r="G112" s="89">
        <v>43130</v>
      </c>
      <c r="H112" s="89">
        <v>43131</v>
      </c>
      <c r="I112" s="68">
        <v>4</v>
      </c>
      <c r="J112" s="68"/>
      <c r="K112" s="73">
        <f>J112/I112</f>
        <v>0</v>
      </c>
      <c r="L112" s="118">
        <v>43143</v>
      </c>
      <c r="M112" s="87" t="str">
        <f>IF(AND(NOT(OR(G112="",G112="Ø")),H112=""),"In Progress",IF(AND(NOT(OR(H112="Ø",H112="")),NOT(OR(G112="Ø",G112=""))),"Completed",IF(AND(NOT(A112=""),NOT(OR(D112="",D112="???")),G112=""),"Waiting",IF(D112="???","Waiting",""))))</f>
        <v>Completed</v>
      </c>
      <c r="N112" s="116" t="str">
        <f>IF(AND(NOT(OR(H112="Ø",H112="")),L112="Split"),"In Progress",IF(AND(NOT(OR(H112="Ø",H112="")),L112="Needs to be Split"),"Waiting",IF(AND(M112="Review",M113="Review"),"Review",IF(OR(AND(M112="Review",M113="Incomplete"),AND(M112="Incomplete",M113="Review")),"Review",IF(OR(AND(M112="Untraceable",M113="Review"),AND(M112="Review",M113="Untraceable")),"Review",IF(OR(AND(M112="Review",M113="Completed"),AND(M112="Completed",M113="Review")),"Review",IF(OR(AND(M112="Other",M113="Review"),AND(M112="Review",M113="Other")),"Review",IF(OR(AND(M112="Other",M113="Incomplete"),AND(M112="Incomplete",M113="Other")),"Review",IF(OR(AND(M112="Other",M113="Untraceable"),AND(M112="Untraceable",M113="Other")),"Review",IF(OR(AND(M112="Other",M113="Completed"),AND(M112="Completed",M113="Other")),"Review",IF(AND(M112="Waiting",M113="Waiting"),"Waiting",IF(OR(AND(M112="Review",M113="Waiting"),AND(M112="Waiting",M113="Review")),"Waiting",IF(OR(AND(M112="Other",M113="Waiting"),AND(M112="Waiting",M113="Other")),"Waiting",IF(OR(AND(M112="Incomplete",M113="Waiting"),AND(M112="Waiting",M113="Incomplete")),"Waiting",IF(OR(AND(M112="Completed",M113="Waiting"),AND(M112="Waiting",M113="Completed")),"Waiting",IF(OR(M112="In Progress",M113="In Progress"),"In Progress",IF(OR(AND(M112="Completed",M113="Untraceable"),AND(M112="Untraceable",M113="Completed")),"Review",IF(OR(AND(M112="Completed",M113="Incomplete"),AND(M112="Incomplete",M113="Completed")),"Review",IF(OR(AND(M112="Incomplete",M113="Untraceable"),AND(M112="Untraceable",M113="Incomplete")),"Untraceable",IF(AND(NOT(OR(H112="Ø",H112="")),NOT(OR(H113="Ø",H113="")),L112=""),"In Progress",IF(AND(M112="Untraceable",M113="Untraceable"),"Untraceable",IF(AND(NOT(OR(H112="Ø",H112="")),NOT(OR(H113="Ø",H113="")),NOT(OR(L112="Ø",L112="",L112="Split",L112="Needs to be Split"))),"Completed",IF(AND(M112="Incomplete",M113="Incomplete"),"Incomplete",IF(AND(M112="Other",M113="Other"),"Review",IF(AND(M112="Untraceable",M113=""),"Untraceable","")))))))))))))))))))))))))</f>
        <v>Completed</v>
      </c>
      <c r="O112" s="116" t="s">
        <v>0</v>
      </c>
      <c r="P112" s="4"/>
      <c r="Q112" s="121" t="s">
        <v>25</v>
      </c>
      <c r="R112" s="116" t="s">
        <v>3385</v>
      </c>
    </row>
    <row r="113" spans="1:18" x14ac:dyDescent="0.25">
      <c r="A113" s="116"/>
      <c r="B113" s="116"/>
      <c r="C113" s="116"/>
      <c r="D113" s="87" t="s">
        <v>23</v>
      </c>
      <c r="E113" s="87" t="s">
        <v>24</v>
      </c>
      <c r="F113" s="7" t="str">
        <f>IF(AND(D113="Amina",OR(E113="Manual",E113="Assisted Manual")),A112&amp;"_AZ",IF(AND(D113="Amina",OR(E113="De-Novo Merge",E113="Assisted Merge")),A112&amp;"_SA_AZ",IF(AND(D113="Mashtura",OR(E113="Manual",E113="Assisted Manual")),A112&amp;"_MH",IF(AND(D113="Mashtura",OR(E113="De-Novo Merge",E113="Assisted Merge")),A112&amp;"_SA_MH",IF(AND(D113="Perry",OR(E113="Manual",E113="Assisted Manual")),A112&amp;"_PB",IF(AND(D113="Perry",OR(E113="De-Novo Merge",E113="Assisted Merge")),A112&amp;"_SA_PB",IF(AND(D113="Gina",OR(E113="Manual",E113="Assisted Manual")),A112&amp;"_GB",IF(AND(D113="Gina",OR(E113="De-Novo Merge",E113="Assisted Merge")),A112&amp;"_SA_GB",IF(AND(D113="Cameron",OR(E113="Manual",E113="Assisted Manual")),A112&amp;"_CA",IF(AND(D113="Cameron",OR(E113="De-Novo Merge",E113="Assisted Merge")),A112&amp;"_SA_CA",IF(AND(D113="Bruno",OR(E113="Manual",E113="Assisted Manual")),A112&amp;"_BD",IF(AND(D113="Bruno",OR(E113="De-Novo Merge",E113="Assisted Merge")),A112&amp;"_SA_BD",IF(AND(D113="Daniel",OR(E113="Manual",E113="Assisted Manual")),A112&amp;"_DR",IF(AND(D113="Daniel",OR(E113="De-Novo Merge",E113="Assisted Merge")),A112&amp;"_SA_DR",IF(AND(D113="Monet",OR(E113="Manual",E113="Assisted Manual")),A112&amp;"_MW",IF(AND(D113="Monet",OR(E113="De-Novo Merge",E113="Assisted Merge")),A112&amp;"_SA_MW",IF(AND(D113="Reem",OR(E113="Manual",E113="Assisted Manual")),A112&amp;"_RA",IF(AND(D113="Reem",OR(E113="De-Novo Merge",E113="Assisted Merge")),A112&amp;"_SA_RA",""))))))))))))))))))</f>
        <v>2017-11-17_G-047_CA</v>
      </c>
      <c r="G113" s="89">
        <v>43130</v>
      </c>
      <c r="H113" s="89">
        <v>43131</v>
      </c>
      <c r="I113" s="68"/>
      <c r="J113" s="68"/>
      <c r="K113" s="73" t="str">
        <f>IF(AND(NOT(I113=""),NOT(J113=""),NOT(H113="")),I113/J113,"")</f>
        <v/>
      </c>
      <c r="L113" s="116"/>
      <c r="M113" s="87" t="str">
        <f>IF(AND(NOT(OR(G113="",G113="Ø")),H113=""),"In Progress",IF(AND(NOT(OR(H113="Ø",H113="")),NOT(OR(G113="Ø",G113=""))),"Completed",IF(AND(NOT(A112=""),NOT(OR(D113="",D113="???")),G113=""),"Waiting",IF(D113="???","Waiting",""))))</f>
        <v>Completed</v>
      </c>
      <c r="N113" s="116"/>
      <c r="O113" s="116"/>
      <c r="P113" s="4"/>
      <c r="Q113" s="121"/>
      <c r="R113" s="116"/>
    </row>
    <row r="114" spans="1:18" x14ac:dyDescent="0.25">
      <c r="A114" s="174" t="s">
        <v>3386</v>
      </c>
      <c r="B114" s="117" t="s">
        <v>3387</v>
      </c>
      <c r="C114" s="116"/>
      <c r="D114" s="87" t="s">
        <v>161</v>
      </c>
      <c r="E114" s="87" t="s">
        <v>24</v>
      </c>
      <c r="F114" s="7" t="str">
        <f>IF(AND(D114="Amina",OR(E114="Manual",E114="Assisted Manual")),A114&amp;"_AZ",IF(AND(D114="Amina",OR(E114="De-Novo Merge",E114="Assisted Merge")),A114&amp;"_SA_AZ",IF(AND(D114="Mashtura",OR(E114="Manual",E114="Assisted Manual")),A114&amp;"_MH",IF(AND(D114="Mashtura",OR(E114="De-Novo Merge",E114="Assisted Merge")),A114&amp;"_SA_MH",IF(AND(D114="Perry",OR(E114="Manual",E114="Assisted Manual")),A114&amp;"_PB",IF(AND(D114="Perry",OR(E114="De-Novo Merge",E114="Assisted Merge")),A114&amp;"_SA_PB",IF(AND(D114="Gina",OR(E114="Manual",E114="Assisted Manual")),A114&amp;"_GB",IF(AND(D114="Gina",OR(E114="De-Novo Merge",E114="Assisted Merge")),A114&amp;"_SA_GB",IF(AND(D114="Cameron",OR(E114="Manual",E114="Assisted Manual")),A114&amp;"_CA",IF(AND(D114="Cameron",OR(E114="De-Novo Merge",E114="Assisted Merge")),A114&amp;"_SA_CA",IF(AND(D114="Bruno",OR(E114="Manual",E114="Assisted Manual")),A114&amp;"_BD",IF(AND(D114="Bruno",OR(E114="De-Novo Merge",E114="Assisted Merge")),A114&amp;"_SA_BD",IF(AND(D114="Daniel",OR(E114="Manual",E114="Assisted Manual")),A114&amp;"_DR",IF(AND(D114="Daniel",OR(E114="De-Novo Merge",E114="Assisted Merge")),A114&amp;"_SA_DR",IF(AND(D114="Monet",OR(E114="Manual",E114="Assisted Manual")),A114&amp;"_MW",IF(AND(D114="Monet",OR(E114="De-Novo Merge",E114="Assisted Merge")),A114&amp;"_SA_MW",IF(AND(D114="Reem",OR(E114="Manual",E114="Assisted Manual")),A114&amp;"_RA",IF(AND(D114="Reem",OR(E114="De-Novo Merge",E114="Assisted Merge")),A114&amp;"_SA_RA",""))))))))))))))))))</f>
        <v>2017-11-17_R-010_BD</v>
      </c>
      <c r="G114" s="89">
        <v>43131</v>
      </c>
      <c r="H114" s="89">
        <v>43131</v>
      </c>
      <c r="I114" s="68">
        <v>1</v>
      </c>
      <c r="J114" s="68">
        <v>11</v>
      </c>
      <c r="K114" s="73">
        <f>J114/I114</f>
        <v>11</v>
      </c>
      <c r="L114" s="118">
        <v>43132</v>
      </c>
      <c r="M114" s="87" t="str">
        <f>IF(AND(NOT(OR(G114="",G114="Ø")),H114=""),"In Progress",IF(AND(NOT(OR(H114="Ø",H114="")),NOT(OR(G114="Ø",G114=""))),"Completed",IF(AND(NOT(A114=""),NOT(OR(D114="",D114="???")),G114=""),"Waiting",IF(D114="???","Waiting",""))))</f>
        <v>Completed</v>
      </c>
      <c r="N114" s="116" t="s">
        <v>0</v>
      </c>
      <c r="O114" s="116" t="s">
        <v>0</v>
      </c>
      <c r="P114" s="4"/>
      <c r="Q114" s="121" t="s">
        <v>25</v>
      </c>
      <c r="R114" s="116" t="s">
        <v>3388</v>
      </c>
    </row>
    <row r="115" spans="1:18" x14ac:dyDescent="0.25">
      <c r="A115" s="168"/>
      <c r="B115" s="116"/>
      <c r="C115" s="116"/>
      <c r="D115" s="87" t="s">
        <v>3059</v>
      </c>
      <c r="E115" s="87" t="s">
        <v>1512</v>
      </c>
      <c r="F115" s="7" t="str">
        <f>IF(AND(D115="Amina",OR(E115="Manual",E115="Assisted Manual")),A114&amp;"_AZ",IF(AND(D115="Amina",OR(E115="De-Novo Merge",E115="Assisted Merge")),A114&amp;"_SA_AZ",IF(AND(D115="Mashtura",OR(E115="Manual",E115="Assisted Manual")),A114&amp;"_MH",IF(AND(D115="Mashtura",OR(E115="De-Novo Merge",E115="Assisted Merge")),A114&amp;"_SA_MH",IF(AND(D115="Perry",OR(E115="Manual",E115="Assisted Manual")),A114&amp;"_PB",IF(AND(D115="Perry",OR(E115="De-Novo Merge",E115="Assisted Merge")),A114&amp;"_SA_PB",IF(AND(D115="Gina",OR(E115="Manual",E115="Assisted Manual")),A114&amp;"_GB",IF(AND(D115="Gina",OR(E115="De-Novo Merge",E115="Assisted Merge")),A114&amp;"_SA_GB",IF(AND(D115="Cameron",OR(E115="Manual",E115="Assisted Manual")),A114&amp;"_CA",IF(AND(D115="Cameron",OR(E115="De-Novo Merge",E115="Assisted Merge")),A114&amp;"_SA_CA",IF(AND(D115="Bruno",OR(E115="Manual",E115="Assisted Manual")),A114&amp;"_BD",IF(AND(D115="Bruno",OR(E115="De-Novo Merge",E115="Assisted Merge")),A114&amp;"_SA_BD",IF(AND(D115="Daniel",OR(E115="Manual",E115="Assisted Manual")),A114&amp;"_DR",IF(AND(D115="Daniel",OR(E115="De-Novo Merge",E115="Assisted Merge")),A114&amp;"_SA_DR",IF(AND(D115="Monet",OR(E115="Manual",E115="Assisted Manual")),A114&amp;"_MW",IF(AND(D115="Monet",OR(E115="De-Novo Merge",E115="Assisted Merge")),A114&amp;"_SA_MW",IF(AND(D115="Reem",OR(E115="Manual",E115="Assisted Manual")),A114&amp;"_RA",IF(AND(D115="Reem",OR(E115="De-Novo Merge",E115="Assisted Merge")),A114&amp;"_SA_RA",""))))))))))))))))))</f>
        <v>2017-11-17_R-010_RA</v>
      </c>
      <c r="G115" s="89">
        <v>43131</v>
      </c>
      <c r="H115" s="89">
        <v>43131</v>
      </c>
      <c r="I115" s="68">
        <v>2</v>
      </c>
      <c r="J115" s="68">
        <v>11.5</v>
      </c>
      <c r="K115" s="73">
        <f>J115/I115</f>
        <v>5.75</v>
      </c>
      <c r="L115" s="116"/>
      <c r="M115" s="87" t="str">
        <f>IF(AND(NOT(OR(G115="",G115="Ø")),H115=""),"In Progress",IF(AND(NOT(OR(H115="Ø",H115="")),NOT(OR(G115="Ø",G115=""))),"Completed",IF(AND(NOT(A114=""),NOT(OR(D115="",D115="???")),G115=""),"Waiting",IF(D115="???","Waiting",""))))</f>
        <v>Completed</v>
      </c>
      <c r="N115" s="116"/>
      <c r="O115" s="116"/>
      <c r="P115" s="4"/>
      <c r="Q115" s="121"/>
      <c r="R115" s="116"/>
    </row>
    <row r="116" spans="1:18" x14ac:dyDescent="0.25">
      <c r="A116" s="174" t="s">
        <v>3389</v>
      </c>
      <c r="B116" s="117" t="s">
        <v>3390</v>
      </c>
      <c r="C116" s="116"/>
      <c r="D116" s="87" t="s">
        <v>161</v>
      </c>
      <c r="E116" s="87" t="s">
        <v>24</v>
      </c>
      <c r="F116" s="7" t="str">
        <f>IF(AND(D116="Amina",OR(E116="Manual",E116="Assisted Manual")),A116&amp;"_AZ",IF(AND(D116="Amina",OR(E116="De-Novo Merge",E116="Assisted Merge")),A116&amp;"_SA_AZ",IF(AND(D116="Mashtura",OR(E116="Manual",E116="Assisted Manual")),A116&amp;"_MH",IF(AND(D116="Mashtura",OR(E116="De-Novo Merge",E116="Assisted Merge")),A116&amp;"_SA_MH",IF(AND(D116="Perry",OR(E116="Manual",E116="Assisted Manual")),A116&amp;"_PB",IF(AND(D116="Perry",OR(E116="De-Novo Merge",E116="Assisted Merge")),A116&amp;"_SA_PB",IF(AND(D116="Gina",OR(E116="Manual",E116="Assisted Manual")),A116&amp;"_GB",IF(AND(D116="Gina",OR(E116="De-Novo Merge",E116="Assisted Merge")),A116&amp;"_SA_GB",IF(AND(D116="Cameron",OR(E116="Manual",E116="Assisted Manual")),A116&amp;"_CA",IF(AND(D116="Cameron",OR(E116="De-Novo Merge",E116="Assisted Merge")),A116&amp;"_SA_CA",IF(AND(D116="Bruno",OR(E116="Manual",E116="Assisted Manual")),A116&amp;"_BD",IF(AND(D116="Bruno",OR(E116="De-Novo Merge",E116="Assisted Merge")),A116&amp;"_SA_BD",IF(AND(D116="Daniel",OR(E116="Manual",E116="Assisted Manual")),A116&amp;"_DR",IF(AND(D116="Daniel",OR(E116="De-Novo Merge",E116="Assisted Merge")),A116&amp;"_SA_DR",IF(AND(D116="Monet",OR(E116="Manual",E116="Assisted Manual")),A116&amp;"_MW",IF(AND(D116="Monet",OR(E116="De-Novo Merge",E116="Assisted Merge")),A116&amp;"_SA_MW",IF(AND(D116="Reem",OR(E116="Manual",E116="Assisted Manual")),A116&amp;"_RA",IF(AND(D116="Reem",OR(E116="De-Novo Merge",E116="Assisted Merge")),A116&amp;"_SA_RA",""))))))))))))))))))</f>
        <v>2017-11-17_R-011_BD</v>
      </c>
      <c r="G116" s="89">
        <v>43131</v>
      </c>
      <c r="H116" s="89">
        <v>43131</v>
      </c>
      <c r="I116" s="68"/>
      <c r="J116" s="68"/>
      <c r="K116" s="73" t="str">
        <f>IF(AND(NOT(I116=""),NOT(J116=""),NOT(H116="")),I116/J116,"")</f>
        <v/>
      </c>
      <c r="L116" s="118">
        <v>43132</v>
      </c>
      <c r="M116" s="87" t="s">
        <v>0</v>
      </c>
      <c r="N116" s="116" t="s">
        <v>0</v>
      </c>
      <c r="O116" s="116" t="s">
        <v>0</v>
      </c>
      <c r="P116" s="4"/>
      <c r="Q116" s="121" t="s">
        <v>25</v>
      </c>
      <c r="R116" s="116" t="s">
        <v>3391</v>
      </c>
    </row>
    <row r="117" spans="1:18" x14ac:dyDescent="0.25">
      <c r="A117" s="168"/>
      <c r="B117" s="116"/>
      <c r="C117" s="116"/>
      <c r="D117" s="87" t="s">
        <v>27</v>
      </c>
      <c r="E117" s="87" t="s">
        <v>1512</v>
      </c>
      <c r="F117" s="7" t="str">
        <f>IF(AND(D117="Amina",OR(E117="Manual",E117="Assisted Manual")),A116&amp;"_AZ",IF(AND(D117="Amina",OR(E117="De-Novo Merge",E117="Assisted Merge")),A116&amp;"_SA_AZ",IF(AND(D117="Mashtura",OR(E117="Manual",E117="Assisted Manual")),A116&amp;"_MH",IF(AND(D117="Mashtura",OR(E117="De-Novo Merge",E117="Assisted Merge")),A116&amp;"_SA_MH",IF(AND(D117="Perry",OR(E117="Manual",E117="Assisted Manual")),A116&amp;"_PB",IF(AND(D117="Perry",OR(E117="De-Novo Merge",E117="Assisted Merge")),A116&amp;"_SA_PB",IF(AND(D117="Gina",OR(E117="Manual",E117="Assisted Manual")),A116&amp;"_GB",IF(AND(D117="Gina",OR(E117="De-Novo Merge",E117="Assisted Merge")),A116&amp;"_SA_GB",IF(AND(D117="Cameron",OR(E117="Manual",E117="Assisted Manual")),A116&amp;"_CA",IF(AND(D117="Cameron",OR(E117="De-Novo Merge",E117="Assisted Merge")),A116&amp;"_SA_CA",IF(AND(D117="Bruno",OR(E117="Manual",E117="Assisted Manual")),A116&amp;"_BD",IF(AND(D117="Bruno",OR(E117="De-Novo Merge",E117="Assisted Merge")),A116&amp;"_SA_BD",IF(AND(D117="Daniel",OR(E117="Manual",E117="Assisted Manual")),A116&amp;"_DR",IF(AND(D117="Daniel",OR(E117="De-Novo Merge",E117="Assisted Merge")),A116&amp;"_SA_DR",IF(AND(D117="Monet",OR(E117="Manual",E117="Assisted Manual")),A116&amp;"_MW",IF(AND(D117="Monet",OR(E117="De-Novo Merge",E117="Assisted Merge")),A116&amp;"_SA_MW",IF(AND(D117="Reem",OR(E117="Manual",E117="Assisted Manual")),A116&amp;"_RA",IF(AND(D117="Reem",OR(E117="De-Novo Merge",E117="Assisted Merge")),A116&amp;"_SA_RA",""))))))))))))))))))</f>
        <v>2017-11-17_R-011_GB</v>
      </c>
      <c r="G117" s="89">
        <v>43132</v>
      </c>
      <c r="H117" s="89">
        <v>43132</v>
      </c>
      <c r="I117" s="68">
        <v>1</v>
      </c>
      <c r="J117" s="68"/>
      <c r="K117" s="73">
        <f>J117/I117</f>
        <v>0</v>
      </c>
      <c r="L117" s="116"/>
      <c r="M117" s="87" t="str">
        <f>IF(AND(NOT(OR(G117="",G117="Ø")),H117=""),"In Progress",IF(AND(NOT(OR(H117="Ø",H117="")),NOT(OR(G117="Ø",G117=""))),"Completed",IF(AND(NOT(A116=""),NOT(OR(D117="",D117="???")),G117=""),"Waiting",IF(D117="???","Waiting",""))))</f>
        <v>Completed</v>
      </c>
      <c r="N117" s="116"/>
      <c r="O117" s="116"/>
      <c r="P117" s="4"/>
      <c r="Q117" s="121"/>
      <c r="R117" s="116"/>
    </row>
    <row r="118" spans="1:18" x14ac:dyDescent="0.25">
      <c r="A118" s="122" t="s">
        <v>3392</v>
      </c>
      <c r="B118" s="117" t="s">
        <v>3393</v>
      </c>
      <c r="C118" s="116" t="s">
        <v>1167</v>
      </c>
      <c r="D118" s="87" t="s">
        <v>23</v>
      </c>
      <c r="E118" s="87" t="s">
        <v>24</v>
      </c>
      <c r="F118" s="7" t="str">
        <f>IF(AND(D118="Amina",OR(E118="Manual",E118="Assisted Manual")),A118&amp;"_AZ",IF(AND(D118="Amina",OR(E118="De-Novo Merge",E118="Assisted Merge")),A118&amp;"_SA_AZ",IF(AND(D118="Mashtura",OR(E118="Manual",E118="Assisted Manual")),A118&amp;"_MH",IF(AND(D118="Mashtura",OR(E118="De-Novo Merge",E118="Assisted Merge")),A118&amp;"_SA_MH",IF(AND(D118="Perry",OR(E118="Manual",E118="Assisted Manual")),A118&amp;"_PB",IF(AND(D118="Perry",OR(E118="De-Novo Merge",E118="Assisted Merge")),A118&amp;"_SA_PB",IF(AND(D118="Gina",OR(E118="Manual",E118="Assisted Manual")),A118&amp;"_GB",IF(AND(D118="Gina",OR(E118="De-Novo Merge",E118="Assisted Merge")),A118&amp;"_SA_GB",IF(AND(D118="Cameron",OR(E118="Manual",E118="Assisted Manual")),A118&amp;"_CA",IF(AND(D118="Cameron",OR(E118="De-Novo Merge",E118="Assisted Merge")),A118&amp;"_SA_CA",IF(AND(D118="Bruno",OR(E118="Manual",E118="Assisted Manual")),A118&amp;"_BD",IF(AND(D118="Bruno",OR(E118="De-Novo Merge",E118="Assisted Merge")),A118&amp;"_SA_BD",IF(AND(D118="Daniel",OR(E118="Manual",E118="Assisted Manual")),A118&amp;"_DR",IF(AND(D118="Daniel",OR(E118="De-Novo Merge",E118="Assisted Merge")),A118&amp;"_SA_DR",IF(AND(D118="Monet",OR(E118="Manual",E118="Assisted Manual")),A118&amp;"_MW",IF(AND(D118="Monet",OR(E118="De-Novo Merge",E118="Assisted Merge")),A118&amp;"_SA_MW",IF(AND(D118="Reem",OR(E118="Manual",E118="Assisted Manual")),A118&amp;"_RA",IF(AND(D118="Reem",OR(E118="De-Novo Merge",E118="Assisted Merge")),A118&amp;"_SA_RA",""))))))))))))))))))</f>
        <v>2017-11-17_G-048_CA</v>
      </c>
      <c r="G118" s="89">
        <v>43131</v>
      </c>
      <c r="H118" s="89">
        <v>43131</v>
      </c>
      <c r="I118" s="68">
        <v>1</v>
      </c>
      <c r="J118" s="68"/>
      <c r="K118" s="73">
        <f>J118/I118</f>
        <v>0</v>
      </c>
      <c r="L118" s="118">
        <v>43143</v>
      </c>
      <c r="M118" s="87" t="str">
        <f>IF(AND(NOT(OR(G118="",G118="Ø")),H118=""),"In Progress",IF(AND(NOT(OR(H118="Ø",H118="")),NOT(OR(G118="Ø",G118=""))),"Completed",IF(AND(NOT(A118=""),NOT(OR(D118="",D118="???")),G118=""),"Waiting",IF(D118="???","Waiting",""))))</f>
        <v>Completed</v>
      </c>
      <c r="N118" s="116" t="str">
        <f>IF(AND(NOT(OR(H118="Ø",H118="")),L118="Split"),"In Progress",IF(AND(NOT(OR(H118="Ø",H118="")),L118="Needs to be Split"),"Waiting",IF(AND(M118="Review",M119="Review"),"Review",IF(OR(AND(M118="Review",M119="Incomplete"),AND(M118="Incomplete",M119="Review")),"Review",IF(OR(AND(M118="Untraceable",M119="Review"),AND(M118="Review",M119="Untraceable")),"Review",IF(OR(AND(M118="Review",M119="Completed"),AND(M118="Completed",M119="Review")),"Review",IF(OR(AND(M118="Other",M119="Review"),AND(M118="Review",M119="Other")),"Review",IF(OR(AND(M118="Other",M119="Incomplete"),AND(M118="Incomplete",M119="Other")),"Review",IF(OR(AND(M118="Other",M119="Untraceable"),AND(M118="Untraceable",M119="Other")),"Review",IF(OR(AND(M118="Other",M119="Completed"),AND(M118="Completed",M119="Other")),"Review",IF(AND(M118="Waiting",M119="Waiting"),"Waiting",IF(OR(AND(M118="Review",M119="Waiting"),AND(M118="Waiting",M119="Review")),"Waiting",IF(OR(AND(M118="Other",M119="Waiting"),AND(M118="Waiting",M119="Other")),"Waiting",IF(OR(AND(M118="Incomplete",M119="Waiting"),AND(M118="Waiting",M119="Incomplete")),"Waiting",IF(OR(AND(M118="Completed",M119="Waiting"),AND(M118="Waiting",M119="Completed")),"Waiting",IF(OR(M118="In Progress",M119="In Progress"),"In Progress",IF(OR(AND(M118="Completed",M119="Untraceable"),AND(M118="Untraceable",M119="Completed")),"Review",IF(OR(AND(M118="Completed",M119="Incomplete"),AND(M118="Incomplete",M119="Completed")),"Review",IF(OR(AND(M118="Incomplete",M119="Untraceable"),AND(M118="Untraceable",M119="Incomplete")),"Untraceable",IF(AND(NOT(OR(H118="Ø",H118="")),NOT(OR(H119="Ø",H119="")),L118=""),"In Progress",IF(AND(M118="Untraceable",M119="Untraceable"),"Untraceable",IF(AND(NOT(OR(H118="Ø",H118="")),NOT(OR(H119="Ø",H119="")),NOT(OR(L118="Ø",L118="",L118="Split",L118="Needs to be Split"))),"Completed",IF(AND(M118="Incomplete",M119="Incomplete"),"Incomplete",IF(AND(M118="Other",M119="Other"),"Review",IF(AND(M118="Untraceable",M119=""),"Untraceable","")))))))))))))))))))))))))</f>
        <v>Completed</v>
      </c>
      <c r="O118" s="116" t="s">
        <v>0</v>
      </c>
      <c r="P118" s="4"/>
      <c r="Q118" s="121" t="s">
        <v>25</v>
      </c>
      <c r="R118" s="116" t="s">
        <v>3394</v>
      </c>
    </row>
    <row r="119" spans="1:18" x14ac:dyDescent="0.25">
      <c r="A119" s="116"/>
      <c r="B119" s="116"/>
      <c r="C119" s="116"/>
      <c r="D119" s="87" t="s">
        <v>2404</v>
      </c>
      <c r="E119" s="87" t="s">
        <v>24</v>
      </c>
      <c r="F119" s="7" t="str">
        <f>IF(AND(D119="Amina",OR(E119="Manual",E119="Assisted Manual")),A118&amp;"_AZ",IF(AND(D119="Amina",OR(E119="De-Novo Merge",E119="Assisted Merge")),A118&amp;"_SA_AZ",IF(AND(D119="Mashtura",OR(E119="Manual",E119="Assisted Manual")),A118&amp;"_MH",IF(AND(D119="Mashtura",OR(E119="De-Novo Merge",E119="Assisted Merge")),A118&amp;"_SA_MH",IF(AND(D119="Perry",OR(E119="Manual",E119="Assisted Manual")),A118&amp;"_PB",IF(AND(D119="Perry",OR(E119="De-Novo Merge",E119="Assisted Merge")),A118&amp;"_SA_PB",IF(AND(D119="Gina",OR(E119="Manual",E119="Assisted Manual")),A118&amp;"_GB",IF(AND(D119="Gina",OR(E119="De-Novo Merge",E119="Assisted Merge")),A118&amp;"_SA_GB",IF(AND(D119="Cameron",OR(E119="Manual",E119="Assisted Manual")),A118&amp;"_CA",IF(AND(D119="Cameron",OR(E119="De-Novo Merge",E119="Assisted Merge")),A118&amp;"_SA_CA",IF(AND(D119="Bruno",OR(E119="Manual",E119="Assisted Manual")),A118&amp;"_BD",IF(AND(D119="Bruno",OR(E119="De-Novo Merge",E119="Assisted Merge")),A118&amp;"_SA_BD",IF(AND(D119="Daniel",OR(E119="Manual",E119="Assisted Manual")),A118&amp;"_DR",IF(AND(D119="Daniel",OR(E119="De-Novo Merge",E119="Assisted Merge")),A118&amp;"_SA_DR",IF(AND(D119="Monet",OR(E119="Manual",E119="Assisted Manual")),A118&amp;"_MW",IF(AND(D119="Monet",OR(E119="De-Novo Merge",E119="Assisted Merge")),A118&amp;"_SA_MW",IF(AND(D119="Reem",OR(E119="Manual",E119="Assisted Manual")),A118&amp;"_RA",IF(AND(D119="Reem",OR(E119="De-Novo Merge",E119="Assisted Merge")),A118&amp;"_SA_RA",""))))))))))))))))))</f>
        <v>2017-11-17_G-048_MH</v>
      </c>
      <c r="G119" s="89">
        <v>43131</v>
      </c>
      <c r="H119" s="89">
        <v>43131</v>
      </c>
      <c r="I119" s="68">
        <v>2.5</v>
      </c>
      <c r="J119" s="68"/>
      <c r="K119" s="73">
        <f>J119/I119</f>
        <v>0</v>
      </c>
      <c r="L119" s="116"/>
      <c r="M119" s="87" t="str">
        <f>IF(AND(NOT(OR(G119="",G119="Ø")),H119=""),"In Progress",IF(AND(NOT(OR(H119="Ø",H119="")),NOT(OR(G119="Ø",G119=""))),"Completed",IF(AND(NOT(A118=""),NOT(OR(D119="",D119="???")),G119=""),"Waiting",IF(D119="???","Waiting",""))))</f>
        <v>Completed</v>
      </c>
      <c r="N119" s="116"/>
      <c r="O119" s="116"/>
      <c r="P119" s="4"/>
      <c r="Q119" s="121"/>
      <c r="R119" s="116"/>
    </row>
    <row r="120" spans="1:18" x14ac:dyDescent="0.25">
      <c r="A120" s="122" t="s">
        <v>3395</v>
      </c>
      <c r="B120" s="117" t="s">
        <v>3396</v>
      </c>
      <c r="C120" s="116" t="s">
        <v>1372</v>
      </c>
      <c r="D120" s="87" t="s">
        <v>27</v>
      </c>
      <c r="E120" s="87" t="s">
        <v>24</v>
      </c>
      <c r="F120" s="7" t="str">
        <f>IF(AND(D120="Amina",OR(E120="Manual",E120="Assisted Manual")),A120&amp;"_AZ",IF(AND(D120="Amina",OR(E120="De-Novo Merge",E120="Assisted Merge")),A120&amp;"_SA_AZ",IF(AND(D120="Mashtura",OR(E120="Manual",E120="Assisted Manual")),A120&amp;"_MH",IF(AND(D120="Mashtura",OR(E120="De-Novo Merge",E120="Assisted Merge")),A120&amp;"_SA_MH",IF(AND(D120="Perry",OR(E120="Manual",E120="Assisted Manual")),A120&amp;"_PB",IF(AND(D120="Perry",OR(E120="De-Novo Merge",E120="Assisted Merge")),A120&amp;"_SA_PB",IF(AND(D120="Gina",OR(E120="Manual",E120="Assisted Manual")),A120&amp;"_GB",IF(AND(D120="Gina",OR(E120="De-Novo Merge",E120="Assisted Merge")),A120&amp;"_SA_GB",IF(AND(D120="Cameron",OR(E120="Manual",E120="Assisted Manual")),A120&amp;"_CA",IF(AND(D120="Cameron",OR(E120="De-Novo Merge",E120="Assisted Merge")),A120&amp;"_SA_CA",IF(AND(D120="Bruno",OR(E120="Manual",E120="Assisted Manual")),A120&amp;"_BD",IF(AND(D120="Bruno",OR(E120="De-Novo Merge",E120="Assisted Merge")),A120&amp;"_SA_BD",IF(AND(D120="Daniel",OR(E120="Manual",E120="Assisted Manual")),A120&amp;"_DR",IF(AND(D120="Daniel",OR(E120="De-Novo Merge",E120="Assisted Merge")),A120&amp;"_SA_DR",IF(AND(D120="Monet",OR(E120="Manual",E120="Assisted Manual")),A120&amp;"_MW",IF(AND(D120="Monet",OR(E120="De-Novo Merge",E120="Assisted Merge")),A120&amp;"_SA_MW",IF(AND(D120="Reem",OR(E120="Manual",E120="Assisted Manual")),A120&amp;"_RA",IF(AND(D120="Reem",OR(E120="De-Novo Merge",E120="Assisted Merge")),A120&amp;"_SA_RA",""))))))))))))))))))</f>
        <v>2017-11-17_G-049_GB</v>
      </c>
      <c r="G120" s="89">
        <v>43131</v>
      </c>
      <c r="H120" s="89" t="s">
        <v>51</v>
      </c>
      <c r="I120" s="68"/>
      <c r="J120" s="68"/>
      <c r="K120" s="73" t="str">
        <f>IF(AND(NOT(I120=""),NOT(J120=""),NOT(H120="")),I120/J120,"")</f>
        <v/>
      </c>
      <c r="L120" s="116" t="s">
        <v>51</v>
      </c>
      <c r="M120" s="87" t="s">
        <v>2</v>
      </c>
      <c r="N120" s="116" t="str">
        <f>IF(AND(NOT(OR(H120="Ø",H120="")),L120="Split"),"In Progress",IF(AND(NOT(OR(H120="Ø",H120="")),L120="Needs to be Split"),"Waiting",IF(AND(M120="Review",M121="Review"),"Review",IF(OR(AND(M120="Review",M121="Incomplete"),AND(M120="Incomplete",M121="Review")),"Review",IF(OR(AND(M120="Untraceable",M121="Review"),AND(M120="Review",M121="Untraceable")),"Review",IF(OR(AND(M120="Review",M121="Completed"),AND(M120="Completed",M121="Review")),"Review",IF(OR(AND(M120="Other",M121="Review"),AND(M120="Review",M121="Other")),"Review",IF(OR(AND(M120="Other",M121="Incomplete"),AND(M120="Incomplete",M121="Other")),"Review",IF(OR(AND(M120="Other",M121="Untraceable"),AND(M120="Untraceable",M121="Other")),"Review",IF(OR(AND(M120="Other",M121="Completed"),AND(M120="Completed",M121="Other")),"Review",IF(AND(M120="Waiting",M121="Waiting"),"Waiting",IF(OR(AND(M120="Review",M121="Waiting"),AND(M120="Waiting",M121="Review")),"Waiting",IF(OR(AND(M120="Other",M121="Waiting"),AND(M120="Waiting",M121="Other")),"Waiting",IF(OR(AND(M120="Incomplete",M121="Waiting"),AND(M120="Waiting",M121="Incomplete")),"Waiting",IF(OR(AND(M120="Completed",M121="Waiting"),AND(M120="Waiting",M121="Completed")),"Waiting",IF(OR(M120="In Progress",M121="In Progress"),"In Progress",IF(OR(AND(M120="Completed",M121="Untraceable"),AND(M120="Untraceable",M121="Completed")),"Review",IF(OR(AND(M120="Completed",M121="Incomplete"),AND(M120="Incomplete",M121="Completed")),"Review",IF(OR(AND(M120="Incomplete",M121="Untraceable"),AND(M120="Untraceable",M121="Incomplete")),"Untraceable",IF(AND(NOT(OR(H120="Ø",H120="")),NOT(OR(H121="Ø",H121="")),L120=""),"In Progress",IF(AND(M120="Untraceable",M121="Untraceable"),"Untraceable",IF(AND(NOT(OR(H120="Ø",H120="")),NOT(OR(H121="Ø",H121="")),NOT(OR(L120="Ø",L120="",L120="Split",L120="Needs to be Split"))),"Completed",IF(AND(M120="Incomplete",M121="Incomplete"),"Incomplete",IF(AND(M120="Other",M121="Other"),"Review",IF(AND(M120="Untraceable",M121=""),"Untraceable","")))))))))))))))))))))))))</f>
        <v>Incomplete</v>
      </c>
      <c r="O120" s="116" t="str">
        <f>IF(OR(N120="Untraceable",N120="Incomplete"),"Ignore",IF(N120="Completed","Waiting",IF(OR(N120="Waiting",N120="In Progress",N120="Review",N120="Other"),"HOLD","")))</f>
        <v>Ignore</v>
      </c>
      <c r="P120" s="4" t="s">
        <v>3397</v>
      </c>
      <c r="Q120" s="121" t="str">
        <f>IF(OR(N120="Untraceable",N120="Incomplete"),"No",IF(N120="Completed","In Progress",""))</f>
        <v>No</v>
      </c>
      <c r="R120" s="116"/>
    </row>
    <row r="121" spans="1:18" x14ac:dyDescent="0.25">
      <c r="A121" s="116"/>
      <c r="B121" s="116"/>
      <c r="C121" s="116"/>
      <c r="D121" s="87" t="s">
        <v>187</v>
      </c>
      <c r="E121" s="87" t="s">
        <v>1512</v>
      </c>
      <c r="F121" s="7" t="str">
        <f>IF(AND(D121="Amina",OR(E121="Manual",E121="Assisted Manual")),A120&amp;"_AZ",IF(AND(D121="Amina",OR(E121="De-Novo Merge",E121="Assisted Merge")),A120&amp;"_SA_AZ",IF(AND(D121="Mashtura",OR(E121="Manual",E121="Assisted Manual")),A120&amp;"_MH",IF(AND(D121="Mashtura",OR(E121="De-Novo Merge",E121="Assisted Merge")),A120&amp;"_SA_MH",IF(AND(D121="Perry",OR(E121="Manual",E121="Assisted Manual")),A120&amp;"_PB",IF(AND(D121="Perry",OR(E121="De-Novo Merge",E121="Assisted Merge")),A120&amp;"_SA_PB",IF(AND(D121="Gina",OR(E121="Manual",E121="Assisted Manual")),A120&amp;"_GB",IF(AND(D121="Gina",OR(E121="De-Novo Merge",E121="Assisted Merge")),A120&amp;"_SA_GB",IF(AND(D121="Cameron",OR(E121="Manual",E121="Assisted Manual")),A120&amp;"_CA",IF(AND(D121="Cameron",OR(E121="De-Novo Merge",E121="Assisted Merge")),A120&amp;"_SA_CA",IF(AND(D121="Bruno",OR(E121="Manual",E121="Assisted Manual")),A120&amp;"_BD",IF(AND(D121="Bruno",OR(E121="De-Novo Merge",E121="Assisted Merge")),A120&amp;"_SA_BD",IF(AND(D121="Daniel",OR(E121="Manual",E121="Assisted Manual")),A120&amp;"_DR",IF(AND(D121="Daniel",OR(E121="De-Novo Merge",E121="Assisted Merge")),A120&amp;"_SA_DR",IF(AND(D121="Monet",OR(E121="Manual",E121="Assisted Manual")),A120&amp;"_MW",IF(AND(D121="Monet",OR(E121="De-Novo Merge",E121="Assisted Merge")),A120&amp;"_SA_MW",IF(AND(D121="Reem",OR(E121="Manual",E121="Assisted Manual")),A120&amp;"_RA",IF(AND(D121="Reem",OR(E121="De-Novo Merge",E121="Assisted Merge")),A120&amp;"_SA_RA",""))))))))))))))))))</f>
        <v>2017-11-17_G-049_MW</v>
      </c>
      <c r="G121" s="89">
        <v>43131</v>
      </c>
      <c r="H121" s="89" t="s">
        <v>51</v>
      </c>
      <c r="I121" s="68"/>
      <c r="J121" s="68"/>
      <c r="K121" s="73" t="str">
        <f>IF(AND(NOT(I121=""),NOT(J121=""),NOT(H121="")),I121/J121,"")</f>
        <v/>
      </c>
      <c r="L121" s="116"/>
      <c r="M121" s="87" t="s">
        <v>2</v>
      </c>
      <c r="N121" s="116"/>
      <c r="O121" s="116"/>
      <c r="P121" s="4"/>
      <c r="Q121" s="121"/>
      <c r="R121" s="116"/>
    </row>
    <row r="122" spans="1:18" x14ac:dyDescent="0.25">
      <c r="A122" s="122" t="s">
        <v>3398</v>
      </c>
      <c r="B122" s="117" t="s">
        <v>3399</v>
      </c>
      <c r="C122" s="116"/>
      <c r="D122" s="87" t="s">
        <v>2404</v>
      </c>
      <c r="E122" s="87" t="s">
        <v>24</v>
      </c>
      <c r="F122" s="7" t="str">
        <f>IF(AND(D122="Amina",OR(E122="Manual",E122="Assisted Manual")),A122&amp;"_AZ",IF(AND(D122="Amina",OR(E122="De-Novo Merge",E122="Assisted Merge")),A122&amp;"_SA_AZ",IF(AND(D122="Mashtura",OR(E122="Manual",E122="Assisted Manual")),A122&amp;"_MH",IF(AND(D122="Mashtura",OR(E122="De-Novo Merge",E122="Assisted Merge")),A122&amp;"_SA_MH",IF(AND(D122="Perry",OR(E122="Manual",E122="Assisted Manual")),A122&amp;"_PB",IF(AND(D122="Perry",OR(E122="De-Novo Merge",E122="Assisted Merge")),A122&amp;"_SA_PB",IF(AND(D122="Gina",OR(E122="Manual",E122="Assisted Manual")),A122&amp;"_GB",IF(AND(D122="Gina",OR(E122="De-Novo Merge",E122="Assisted Merge")),A122&amp;"_SA_GB",IF(AND(D122="Cameron",OR(E122="Manual",E122="Assisted Manual")),A122&amp;"_CA",IF(AND(D122="Cameron",OR(E122="De-Novo Merge",E122="Assisted Merge")),A122&amp;"_SA_CA",IF(AND(D122="Bruno",OR(E122="Manual",E122="Assisted Manual")),A122&amp;"_BD",IF(AND(D122="Bruno",OR(E122="De-Novo Merge",E122="Assisted Merge")),A122&amp;"_SA_BD",IF(AND(D122="Daniel",OR(E122="Manual",E122="Assisted Manual")),A122&amp;"_DR",IF(AND(D122="Daniel",OR(E122="De-Novo Merge",E122="Assisted Merge")),A122&amp;"_SA_DR",IF(AND(D122="Monet",OR(E122="Manual",E122="Assisted Manual")),A122&amp;"_MW",IF(AND(D122="Monet",OR(E122="De-Novo Merge",E122="Assisted Merge")),A122&amp;"_SA_MW",IF(AND(D122="Reem",OR(E122="Manual",E122="Assisted Manual")),A122&amp;"_RA",IF(AND(D122="Reem",OR(E122="De-Novo Merge",E122="Assisted Merge")),A122&amp;"_SA_RA",""))))))))))))))))))</f>
        <v>2017-11--17_G-050_MH</v>
      </c>
      <c r="G122" s="89">
        <v>43131</v>
      </c>
      <c r="H122" s="89">
        <v>43132</v>
      </c>
      <c r="I122" s="68">
        <v>3</v>
      </c>
      <c r="J122" s="68"/>
      <c r="K122" s="73">
        <f>J122/I122</f>
        <v>0</v>
      </c>
      <c r="L122" s="118">
        <v>43132</v>
      </c>
      <c r="M122" s="87" t="str">
        <f>IF(AND(NOT(OR(G122="",G122="Ø")),H122=""),"In Progress",IF(AND(NOT(OR(H122="Ø",H122="")),NOT(OR(G122="Ø",G122=""))),"Completed",IF(AND(NOT(A122=""),NOT(OR(D122="",D122="???")),G122=""),"Waiting",IF(D122="???","Waiting",""))))</f>
        <v>Completed</v>
      </c>
      <c r="N122" s="116" t="str">
        <f>IF(AND(NOT(OR(H122="Ø",H122="")),L122="Split"),"In Progress",IF(AND(NOT(OR(H122="Ø",H122="")),L122="Needs to be Split"),"Waiting",IF(AND(M122="Review",M123="Review"),"Review",IF(OR(AND(M122="Review",M123="Incomplete"),AND(M122="Incomplete",M123="Review")),"Review",IF(OR(AND(M122="Untraceable",M123="Review"),AND(M122="Review",M123="Untraceable")),"Review",IF(OR(AND(M122="Review",M123="Completed"),AND(M122="Completed",M123="Review")),"Review",IF(OR(AND(M122="Other",M123="Review"),AND(M122="Review",M123="Other")),"Review",IF(OR(AND(M122="Other",M123="Incomplete"),AND(M122="Incomplete",M123="Other")),"Review",IF(OR(AND(M122="Other",M123="Untraceable"),AND(M122="Untraceable",M123="Other")),"Review",IF(OR(AND(M122="Other",M123="Completed"),AND(M122="Completed",M123="Other")),"Review",IF(AND(M122="Waiting",M123="Waiting"),"Waiting",IF(OR(AND(M122="Review",M123="Waiting"),AND(M122="Waiting",M123="Review")),"Waiting",IF(OR(AND(M122="Other",M123="Waiting"),AND(M122="Waiting",M123="Other")),"Waiting",IF(OR(AND(M122="Incomplete",M123="Waiting"),AND(M122="Waiting",M123="Incomplete")),"Waiting",IF(OR(AND(M122="Completed",M123="Waiting"),AND(M122="Waiting",M123="Completed")),"Waiting",IF(OR(M122="In Progress",M123="In Progress"),"In Progress",IF(OR(AND(M122="Completed",M123="Untraceable"),AND(M122="Untraceable",M123="Completed")),"Review",IF(OR(AND(M122="Completed",M123="Incomplete"),AND(M122="Incomplete",M123="Completed")),"Review",IF(OR(AND(M122="Incomplete",M123="Untraceable"),AND(M122="Untraceable",M123="Incomplete")),"Untraceable",IF(AND(NOT(OR(H122="Ø",H122="")),NOT(OR(H123="Ø",H123="")),L122=""),"In Progress",IF(AND(M122="Untraceable",M123="Untraceable"),"Untraceable",IF(AND(NOT(OR(H122="Ø",H122="")),NOT(OR(H123="Ø",H123="")),NOT(OR(L122="Ø",L122="",L122="Split",L122="Needs to be Split"))),"Completed",IF(AND(M122="Incomplete",M123="Incomplete"),"Incomplete",IF(AND(M122="Other",M123="Other"),"Review",IF(AND(M122="Untraceable",M123=""),"Untraceable","")))))))))))))))))))))))))</f>
        <v>Completed</v>
      </c>
      <c r="O122" s="116" t="s">
        <v>0</v>
      </c>
      <c r="P122" s="4"/>
      <c r="Q122" s="121" t="s">
        <v>25</v>
      </c>
      <c r="R122" s="116" t="s">
        <v>3400</v>
      </c>
    </row>
    <row r="123" spans="1:18" x14ac:dyDescent="0.25">
      <c r="A123" s="116"/>
      <c r="B123" s="116"/>
      <c r="C123" s="116"/>
      <c r="D123" s="87" t="s">
        <v>113</v>
      </c>
      <c r="E123" s="87" t="s">
        <v>1512</v>
      </c>
      <c r="F123" s="7" t="str">
        <f>IF(AND(D123="Amina",OR(E123="Manual",E123="Assisted Manual")),A122&amp;"_AZ",IF(AND(D123="Amina",OR(E123="De-Novo Merge",E123="Assisted Merge")),A122&amp;"_SA_AZ",IF(AND(D123="Mashtura",OR(E123="Manual",E123="Assisted Manual")),A122&amp;"_MH",IF(AND(D123="Mashtura",OR(E123="De-Novo Merge",E123="Assisted Merge")),A122&amp;"_SA_MH",IF(AND(D123="Perry",OR(E123="Manual",E123="Assisted Manual")),A122&amp;"_PB",IF(AND(D123="Perry",OR(E123="De-Novo Merge",E123="Assisted Merge")),A122&amp;"_SA_PB",IF(AND(D123="Gina",OR(E123="Manual",E123="Assisted Manual")),A122&amp;"_GB",IF(AND(D123="Gina",OR(E123="De-Novo Merge",E123="Assisted Merge")),A122&amp;"_SA_GB",IF(AND(D123="Cameron",OR(E123="Manual",E123="Assisted Manual")),A122&amp;"_CA",IF(AND(D123="Cameron",OR(E123="De-Novo Merge",E123="Assisted Merge")),A122&amp;"_SA_CA",IF(AND(D123="Bruno",OR(E123="Manual",E123="Assisted Manual")),A122&amp;"_BD",IF(AND(D123="Bruno",OR(E123="De-Novo Merge",E123="Assisted Merge")),A122&amp;"_SA_BD",IF(AND(D123="Daniel",OR(E123="Manual",E123="Assisted Manual")),A122&amp;"_DR",IF(AND(D123="Daniel",OR(E123="De-Novo Merge",E123="Assisted Merge")),A122&amp;"_SA_DR",IF(AND(D123="Monet",OR(E123="Manual",E123="Assisted Manual")),A122&amp;"_MW",IF(AND(D123="Monet",OR(E123="De-Novo Merge",E123="Assisted Merge")),A122&amp;"_SA_MW",IF(AND(D123="Reem",OR(E123="Manual",E123="Assisted Manual")),A122&amp;"_RA",IF(AND(D123="Reem",OR(E123="De-Novo Merge",E123="Assisted Merge")),A122&amp;"_SA_RA",""))))))))))))))))))</f>
        <v>2017-11--17_G-050_DR</v>
      </c>
      <c r="G123" s="89">
        <v>43132</v>
      </c>
      <c r="H123" s="89">
        <v>43132</v>
      </c>
      <c r="I123" s="68">
        <v>3.5</v>
      </c>
      <c r="J123" s="68"/>
      <c r="K123" s="73">
        <f>J123/I123</f>
        <v>0</v>
      </c>
      <c r="L123" s="116"/>
      <c r="M123" s="87" t="str">
        <f>IF(AND(NOT(OR(G123="",G123="Ø")),H123=""),"In Progress",IF(AND(NOT(OR(H123="Ø",H123="")),NOT(OR(G123="Ø",G123=""))),"Completed",IF(AND(NOT(A122=""),NOT(OR(D123="",D123="???")),G123=""),"Waiting",IF(D123="???","Waiting",""))))</f>
        <v>Completed</v>
      </c>
      <c r="N123" s="116"/>
      <c r="O123" s="116"/>
      <c r="P123" s="4"/>
      <c r="Q123" s="121"/>
      <c r="R123" s="116"/>
    </row>
    <row r="124" spans="1:18" x14ac:dyDescent="0.25">
      <c r="A124" s="122" t="s">
        <v>3401</v>
      </c>
      <c r="B124" s="117" t="s">
        <v>3402</v>
      </c>
      <c r="C124" s="116"/>
      <c r="D124" s="87" t="s">
        <v>32</v>
      </c>
      <c r="E124" s="87" t="s">
        <v>24</v>
      </c>
      <c r="F124" s="7" t="s">
        <v>3403</v>
      </c>
      <c r="G124" s="89">
        <v>43132</v>
      </c>
      <c r="H124" s="89" t="s">
        <v>51</v>
      </c>
      <c r="I124" s="68"/>
      <c r="J124" s="68"/>
      <c r="K124" s="73" t="str">
        <f>IF(AND(NOT(I124=""),NOT(J124=""),NOT(H124="")),I124/J124,"")</f>
        <v/>
      </c>
      <c r="L124" s="116" t="s">
        <v>51</v>
      </c>
      <c r="M124" s="87" t="s">
        <v>2</v>
      </c>
      <c r="N124" s="116" t="str">
        <f>IF(AND(NOT(OR(H124="Ø",H124="")),L124="Split"),"In Progress",IF(AND(NOT(OR(H124="Ø",H124="")),L124="Needs to be Split"),"Waiting",IF(AND(M124="Review",M125="Review"),"Review",IF(OR(AND(M124="Review",M125="Incomplete"),AND(M124="Incomplete",M125="Review")),"Review",IF(OR(AND(M124="Untraceable",M125="Review"),AND(M124="Review",M125="Untraceable")),"Review",IF(OR(AND(M124="Review",M125="Completed"),AND(M124="Completed",M125="Review")),"Review",IF(OR(AND(M124="Other",M125="Review"),AND(M124="Review",M125="Other")),"Review",IF(OR(AND(M124="Other",M125="Incomplete"),AND(M124="Incomplete",M125="Other")),"Review",IF(OR(AND(M124="Other",M125="Untraceable"),AND(M124="Untraceable",M125="Other")),"Review",IF(OR(AND(M124="Other",M125="Completed"),AND(M124="Completed",M125="Other")),"Review",IF(AND(M124="Waiting",M125="Waiting"),"Waiting",IF(OR(AND(M124="Review",M125="Waiting"),AND(M124="Waiting",M125="Review")),"Waiting",IF(OR(AND(M124="Other",M125="Waiting"),AND(M124="Waiting",M125="Other")),"Waiting",IF(OR(AND(M124="Incomplete",M125="Waiting"),AND(M124="Waiting",M125="Incomplete")),"Waiting",IF(OR(AND(M124="Completed",M125="Waiting"),AND(M124="Waiting",M125="Completed")),"Waiting",IF(OR(M124="In Progress",M125="In Progress"),"In Progress",IF(OR(AND(M124="Completed",M125="Untraceable"),AND(M124="Untraceable",M125="Completed")),"Review",IF(OR(AND(M124="Completed",M125="Incomplete"),AND(M124="Incomplete",M125="Completed")),"Review",IF(OR(AND(M124="Incomplete",M125="Untraceable"),AND(M124="Untraceable",M125="Incomplete")),"Untraceable",IF(AND(NOT(OR(H124="Ø",H124="")),NOT(OR(H125="Ø",H125="")),L124=""),"In Progress",IF(AND(M124="Untraceable",M125="Untraceable"),"Untraceable",IF(AND(NOT(OR(H124="Ø",H124="")),NOT(OR(H125="Ø",H125="")),NOT(OR(L124="Ø",L124="",L124="Split",L124="Needs to be Split"))),"Completed",IF(AND(M124="Incomplete",M125="Incomplete"),"Incomplete",IF(AND(M124="Other",M125="Other"),"Review",IF(AND(M124="Untraceable",M125=""),"Untraceable","")))))))))))))))))))))))))</f>
        <v>Incomplete</v>
      </c>
      <c r="O124" s="116" t="str">
        <f>IF(OR(N124="Untraceable",N124="Incomplete"),"Ignore",IF(N124="Completed","Waiting",IF(OR(N124="Waiting",N124="In Progress",N124="Review",N124="Other"),"HOLD","")))</f>
        <v>Ignore</v>
      </c>
      <c r="P124" s="4" t="s">
        <v>3404</v>
      </c>
      <c r="Q124" s="121" t="str">
        <f>IF(OR(N124="Untraceable",N124="Incomplete"),"No",IF(N124="Completed","In Progress",""))</f>
        <v>No</v>
      </c>
      <c r="R124" s="116"/>
    </row>
    <row r="125" spans="1:18" x14ac:dyDescent="0.25">
      <c r="A125" s="116"/>
      <c r="B125" s="116"/>
      <c r="C125" s="116"/>
      <c r="D125" s="87" t="s">
        <v>3059</v>
      </c>
      <c r="E125" s="87" t="s">
        <v>24</v>
      </c>
      <c r="F125" s="7" t="str">
        <f>IF(AND(D125="Amina",OR(E125="Manual",E125="Assisted Manual")),A124&amp;"_AZ",IF(AND(D125="Amina",OR(E125="De-Novo Merge",E125="Assisted Merge")),A124&amp;"_SA_AZ",IF(AND(D125="Mashtura",OR(E125="Manual",E125="Assisted Manual")),A124&amp;"_MH",IF(AND(D125="Mashtura",OR(E125="De-Novo Merge",E125="Assisted Merge")),A124&amp;"_SA_MH",IF(AND(D125="Perry",OR(E125="Manual",E125="Assisted Manual")),A124&amp;"_PB",IF(AND(D125="Perry",OR(E125="De-Novo Merge",E125="Assisted Merge")),A124&amp;"_SA_PB",IF(AND(D125="Gina",OR(E125="Manual",E125="Assisted Manual")),A124&amp;"_GB",IF(AND(D125="Gina",OR(E125="De-Novo Merge",E125="Assisted Merge")),A124&amp;"_SA_GB",IF(AND(D125="Cameron",OR(E125="Manual",E125="Assisted Manual")),A124&amp;"_CA",IF(AND(D125="Cameron",OR(E125="De-Novo Merge",E125="Assisted Merge")),A124&amp;"_SA_CA",IF(AND(D125="Bruno",OR(E125="Manual",E125="Assisted Manual")),A124&amp;"_BD",IF(AND(D125="Bruno",OR(E125="De-Novo Merge",E125="Assisted Merge")),A124&amp;"_SA_BD",IF(AND(D125="Daniel",OR(E125="Manual",E125="Assisted Manual")),A124&amp;"_DR",IF(AND(D125="Daniel",OR(E125="De-Novo Merge",E125="Assisted Merge")),A124&amp;"_SA_DR",IF(AND(D125="Monet",OR(E125="Manual",E125="Assisted Manual")),A124&amp;"_MW",IF(AND(D125="Monet",OR(E125="De-Novo Merge",E125="Assisted Merge")),A124&amp;"_SA_MW",IF(AND(D125="Reem",OR(E125="Manual",E125="Assisted Manual")),A124&amp;"_RA",IF(AND(D125="Reem",OR(E125="De-Novo Merge",E125="Assisted Merge")),A124&amp;"_SA_RA",""))))))))))))))))))</f>
        <v>2017-11-17_R-012_RA</v>
      </c>
      <c r="G125" s="89">
        <v>43132</v>
      </c>
      <c r="H125" s="89" t="s">
        <v>51</v>
      </c>
      <c r="I125" s="68"/>
      <c r="J125" s="68"/>
      <c r="K125" s="73" t="str">
        <f>IF(AND(NOT(I125=""),NOT(J125=""),NOT(H125="")),I125/J125,"")</f>
        <v/>
      </c>
      <c r="L125" s="116"/>
      <c r="M125" s="87" t="s">
        <v>2</v>
      </c>
      <c r="N125" s="116"/>
      <c r="O125" s="116"/>
      <c r="P125" s="4" t="s">
        <v>3405</v>
      </c>
      <c r="Q125" s="121"/>
      <c r="R125" s="116"/>
    </row>
    <row r="126" spans="1:18" x14ac:dyDescent="0.25">
      <c r="A126" s="122" t="s">
        <v>3406</v>
      </c>
      <c r="B126" s="117" t="s">
        <v>3407</v>
      </c>
      <c r="C126" s="116"/>
      <c r="D126" s="87" t="s">
        <v>161</v>
      </c>
      <c r="E126" s="87" t="s">
        <v>24</v>
      </c>
      <c r="F126" s="7" t="str">
        <f>IF(AND(D126="Amina",OR(E126="Manual",E126="Assisted Manual")),A126&amp;"_AZ",IF(AND(D126="Amina",OR(E126="De-Novo Merge",E126="Assisted Merge")),A126&amp;"_SA_AZ",IF(AND(D126="Mashtura",OR(E126="Manual",E126="Assisted Manual")),A126&amp;"_MH",IF(AND(D126="Mashtura",OR(E126="De-Novo Merge",E126="Assisted Merge")),A126&amp;"_SA_MH",IF(AND(D126="Perry",OR(E126="Manual",E126="Assisted Manual")),A126&amp;"_PB",IF(AND(D126="Perry",OR(E126="De-Novo Merge",E126="Assisted Merge")),A126&amp;"_SA_PB",IF(AND(D126="Gina",OR(E126="Manual",E126="Assisted Manual")),A126&amp;"_GB",IF(AND(D126="Gina",OR(E126="De-Novo Merge",E126="Assisted Merge")),A126&amp;"_SA_GB",IF(AND(D126="Cameron",OR(E126="Manual",E126="Assisted Manual")),A126&amp;"_CA",IF(AND(D126="Cameron",OR(E126="De-Novo Merge",E126="Assisted Merge")),A126&amp;"_SA_CA",IF(AND(D126="Bruno",OR(E126="Manual",E126="Assisted Manual")),A126&amp;"_BD",IF(AND(D126="Bruno",OR(E126="De-Novo Merge",E126="Assisted Merge")),A126&amp;"_SA_BD",IF(AND(D126="Daniel",OR(E126="Manual",E126="Assisted Manual")),A126&amp;"_DR",IF(AND(D126="Daniel",OR(E126="De-Novo Merge",E126="Assisted Merge")),A126&amp;"_SA_DR",IF(AND(D126="Monet",OR(E126="Manual",E126="Assisted Manual")),A126&amp;"_MW",IF(AND(D126="Monet",OR(E126="De-Novo Merge",E126="Assisted Merge")),A126&amp;"_SA_MW",IF(AND(D126="Reem",OR(E126="Manual",E126="Assisted Manual")),A126&amp;"_RA",IF(AND(D126="Reem",OR(E126="De-Novo Merge",E126="Assisted Merge")),A126&amp;"_SA_RA",""))))))))))))))))))</f>
        <v>2017-11-17_R-013_BD</v>
      </c>
      <c r="G126" s="89">
        <v>43132</v>
      </c>
      <c r="H126" s="89">
        <v>43132</v>
      </c>
      <c r="I126" s="68">
        <v>2</v>
      </c>
      <c r="J126" s="68">
        <v>18</v>
      </c>
      <c r="K126" s="73">
        <f>J126/I126</f>
        <v>9</v>
      </c>
      <c r="L126" s="118">
        <v>43143</v>
      </c>
      <c r="M126" s="87" t="s">
        <v>0</v>
      </c>
      <c r="N126" s="116" t="s">
        <v>0</v>
      </c>
      <c r="O126" s="116" t="s">
        <v>0</v>
      </c>
      <c r="P126" s="4" t="s">
        <v>3408</v>
      </c>
      <c r="Q126" s="121" t="s">
        <v>25</v>
      </c>
      <c r="R126" s="116" t="s">
        <v>3409</v>
      </c>
    </row>
    <row r="127" spans="1:18" x14ac:dyDescent="0.25">
      <c r="A127" s="116"/>
      <c r="B127" s="116"/>
      <c r="C127" s="116"/>
      <c r="D127" s="87" t="s">
        <v>2404</v>
      </c>
      <c r="E127" s="87" t="s">
        <v>1512</v>
      </c>
      <c r="F127" s="7" t="str">
        <f>IF(AND(D127="Amina",OR(E127="Manual",E127="Assisted Manual")),A126&amp;"_AZ",IF(AND(D127="Amina",OR(E127="De-Novo Merge",E127="Assisted Merge")),A126&amp;"_SA_AZ",IF(AND(D127="Mashtura",OR(E127="Manual",E127="Assisted Manual")),A126&amp;"_MH",IF(AND(D127="Mashtura",OR(E127="De-Novo Merge",E127="Assisted Merge")),A126&amp;"_SA_MH",IF(AND(D127="Perry",OR(E127="Manual",E127="Assisted Manual")),A126&amp;"_PB",IF(AND(D127="Perry",OR(E127="De-Novo Merge",E127="Assisted Merge")),A126&amp;"_SA_PB",IF(AND(D127="Gina",OR(E127="Manual",E127="Assisted Manual")),A126&amp;"_GB",IF(AND(D127="Gina",OR(E127="De-Novo Merge",E127="Assisted Merge")),A126&amp;"_SA_GB",IF(AND(D127="Cameron",OR(E127="Manual",E127="Assisted Manual")),A126&amp;"_CA",IF(AND(D127="Cameron",OR(E127="De-Novo Merge",E127="Assisted Merge")),A126&amp;"_SA_CA",IF(AND(D127="Bruno",OR(E127="Manual",E127="Assisted Manual")),A126&amp;"_BD",IF(AND(D127="Bruno",OR(E127="De-Novo Merge",E127="Assisted Merge")),A126&amp;"_SA_BD",IF(AND(D127="Daniel",OR(E127="Manual",E127="Assisted Manual")),A126&amp;"_DR",IF(AND(D127="Daniel",OR(E127="De-Novo Merge",E127="Assisted Merge")),A126&amp;"_SA_DR",IF(AND(D127="Monet",OR(E127="Manual",E127="Assisted Manual")),A126&amp;"_MW",IF(AND(D127="Monet",OR(E127="De-Novo Merge",E127="Assisted Merge")),A126&amp;"_SA_MW",IF(AND(D127="Reem",OR(E127="Manual",E127="Assisted Manual")),A126&amp;"_RA",IF(AND(D127="Reem",OR(E127="De-Novo Merge",E127="Assisted Merge")),A126&amp;"_SA_RA",""))))))))))))))))))</f>
        <v>2017-11-17_R-013_MH</v>
      </c>
      <c r="G127" s="89">
        <v>43143</v>
      </c>
      <c r="H127" s="89">
        <v>43143</v>
      </c>
      <c r="I127" s="68"/>
      <c r="J127" s="68"/>
      <c r="K127" s="73" t="str">
        <f>IF(AND(NOT(I127=""),NOT(J127=""),NOT(H127="")),I127/J127,"")</f>
        <v/>
      </c>
      <c r="L127" s="116"/>
      <c r="M127" s="87" t="s">
        <v>0</v>
      </c>
      <c r="N127" s="116"/>
      <c r="O127" s="116"/>
      <c r="P127" s="4" t="s">
        <v>3410</v>
      </c>
      <c r="Q127" s="121"/>
      <c r="R127" s="116"/>
    </row>
    <row r="128" spans="1:18" x14ac:dyDescent="0.25">
      <c r="A128" s="122" t="s">
        <v>3411</v>
      </c>
      <c r="B128" s="117" t="s">
        <v>3412</v>
      </c>
      <c r="C128" s="116"/>
      <c r="D128" s="87" t="s">
        <v>27</v>
      </c>
      <c r="E128" s="87" t="s">
        <v>24</v>
      </c>
      <c r="F128" s="7" t="str">
        <f>IF(AND(D128="Amina",OR(E128="Manual",E128="Assisted Manual")),A128&amp;"_AZ",IF(AND(D128="Amina",OR(E128="De-Novo Merge",E128="Assisted Merge")),A128&amp;"_SA_AZ",IF(AND(D128="Mashtura",OR(E128="Manual",E128="Assisted Manual")),A128&amp;"_MH",IF(AND(D128="Mashtura",OR(E128="De-Novo Merge",E128="Assisted Merge")),A128&amp;"_SA_MH",IF(AND(D128="Perry",OR(E128="Manual",E128="Assisted Manual")),A128&amp;"_PB",IF(AND(D128="Perry",OR(E128="De-Novo Merge",E128="Assisted Merge")),A128&amp;"_SA_PB",IF(AND(D128="Gina",OR(E128="Manual",E128="Assisted Manual")),A128&amp;"_GB",IF(AND(D128="Gina",OR(E128="De-Novo Merge",E128="Assisted Merge")),A128&amp;"_SA_GB",IF(AND(D128="Cameron",OR(E128="Manual",E128="Assisted Manual")),A128&amp;"_CA",IF(AND(D128="Cameron",OR(E128="De-Novo Merge",E128="Assisted Merge")),A128&amp;"_SA_CA",IF(AND(D128="Bruno",OR(E128="Manual",E128="Assisted Manual")),A128&amp;"_BD",IF(AND(D128="Bruno",OR(E128="De-Novo Merge",E128="Assisted Merge")),A128&amp;"_SA_BD",IF(AND(D128="Daniel",OR(E128="Manual",E128="Assisted Manual")),A128&amp;"_DR",IF(AND(D128="Daniel",OR(E128="De-Novo Merge",E128="Assisted Merge")),A128&amp;"_SA_DR",IF(AND(D128="Monet",OR(E128="Manual",E128="Assisted Manual")),A128&amp;"_MW",IF(AND(D128="Monet",OR(E128="De-Novo Merge",E128="Assisted Merge")),A128&amp;"_SA_MW",IF(AND(D128="Reem",OR(E128="Manual",E128="Assisted Manual")),A128&amp;"_RA",IF(AND(D128="Reem",OR(E128="De-Novo Merge",E128="Assisted Merge")),A128&amp;"_SA_RA",""))))))))))))))))))</f>
        <v>2017-11-17_R-014_GB</v>
      </c>
      <c r="G128" s="89">
        <v>43132</v>
      </c>
      <c r="H128" s="89">
        <v>43132</v>
      </c>
      <c r="I128" s="68">
        <v>1</v>
      </c>
      <c r="J128" s="68">
        <v>6</v>
      </c>
      <c r="K128" s="73">
        <f>J128/I128</f>
        <v>6</v>
      </c>
      <c r="L128" s="118">
        <v>43136</v>
      </c>
      <c r="M128" s="87" t="str">
        <f>IF(AND(NOT(OR(G128="",G128="Ø")),H128=""),"In Progress",IF(AND(NOT(OR(H128="Ø",H128="")),NOT(OR(G128="Ø",G128=""))),"Completed",IF(AND(NOT(A128=""),NOT(OR(D128="",D128="???")),G128=""),"Waiting",IF(D128="???","Waiting",""))))</f>
        <v>Completed</v>
      </c>
      <c r="N128" s="116" t="str">
        <f>IF(AND(NOT(OR(H128="Ø",H128="")),L128="Split"),"In Progress",IF(AND(NOT(OR(H128="Ø",H128="")),L128="Needs to be Split"),"Waiting",IF(AND(M128="Review",M129="Review"),"Review",IF(OR(AND(M128="Review",M129="Incomplete"),AND(M128="Incomplete",M129="Review")),"Review",IF(OR(AND(M128="Untraceable",M129="Review"),AND(M128="Review",M129="Untraceable")),"Review",IF(OR(AND(M128="Review",M129="Completed"),AND(M128="Completed",M129="Review")),"Review",IF(OR(AND(M128="Other",M129="Review"),AND(M128="Review",M129="Other")),"Review",IF(OR(AND(M128="Other",M129="Incomplete"),AND(M128="Incomplete",M129="Other")),"Review",IF(OR(AND(M128="Other",M129="Untraceable"),AND(M128="Untraceable",M129="Other")),"Review",IF(OR(AND(M128="Other",M129="Completed"),AND(M128="Completed",M129="Other")),"Review",IF(AND(M128="Waiting",M129="Waiting"),"Waiting",IF(OR(AND(M128="Review",M129="Waiting"),AND(M128="Waiting",M129="Review")),"Waiting",IF(OR(AND(M128="Other",M129="Waiting"),AND(M128="Waiting",M129="Other")),"Waiting",IF(OR(AND(M128="Incomplete",M129="Waiting"),AND(M128="Waiting",M129="Incomplete")),"Waiting",IF(OR(AND(M128="Completed",M129="Waiting"),AND(M128="Waiting",M129="Completed")),"Waiting",IF(OR(M128="In Progress",M129="In Progress"),"In Progress",IF(OR(AND(M128="Completed",M129="Untraceable"),AND(M128="Untraceable",M129="Completed")),"Review",IF(OR(AND(M128="Completed",M129="Incomplete"),AND(M128="Incomplete",M129="Completed")),"Review",IF(OR(AND(M128="Incomplete",M129="Untraceable"),AND(M128="Untraceable",M129="Incomplete")),"Untraceable",IF(AND(NOT(OR(H128="Ø",H128="")),NOT(OR(H129="Ø",H129="")),L128=""),"In Progress",IF(AND(M128="Untraceable",M129="Untraceable"),"Untraceable",IF(AND(NOT(OR(H128="Ø",H128="")),NOT(OR(H129="Ø",H129="")),NOT(OR(L128="Ø",L128="",L128="Split",L128="Needs to be Split"))),"Completed",IF(AND(M128="Incomplete",M129="Incomplete"),"Incomplete",IF(AND(M128="Other",M129="Other"),"Review",IF(AND(M128="Untraceable",M129=""),"Untraceable","")))))))))))))))))))))))))</f>
        <v>Completed</v>
      </c>
      <c r="O128" s="116" t="s">
        <v>0</v>
      </c>
      <c r="P128" s="4"/>
      <c r="Q128" s="121" t="s">
        <v>25</v>
      </c>
      <c r="R128" s="116" t="s">
        <v>3413</v>
      </c>
    </row>
    <row r="129" spans="1:18" x14ac:dyDescent="0.25">
      <c r="A129" s="116"/>
      <c r="B129" s="116"/>
      <c r="C129" s="116"/>
      <c r="D129" s="87" t="s">
        <v>161</v>
      </c>
      <c r="E129" s="87" t="s">
        <v>1512</v>
      </c>
      <c r="F129" s="7" t="str">
        <f>IF(AND(D129="Amina",OR(E129="Manual",E129="Assisted Manual")),A128&amp;"_AZ",IF(AND(D129="Amina",OR(E129="De-Novo Merge",E129="Assisted Merge")),A128&amp;"_SA_AZ",IF(AND(D129="Mashtura",OR(E129="Manual",E129="Assisted Manual")),A128&amp;"_MH",IF(AND(D129="Mashtura",OR(E129="De-Novo Merge",E129="Assisted Merge")),A128&amp;"_SA_MH",IF(AND(D129="Perry",OR(E129="Manual",E129="Assisted Manual")),A128&amp;"_PB",IF(AND(D129="Perry",OR(E129="De-Novo Merge",E129="Assisted Merge")),A128&amp;"_SA_PB",IF(AND(D129="Gina",OR(E129="Manual",E129="Assisted Manual")),A128&amp;"_GB",IF(AND(D129="Gina",OR(E129="De-Novo Merge",E129="Assisted Merge")),A128&amp;"_SA_GB",IF(AND(D129="Cameron",OR(E129="Manual",E129="Assisted Manual")),A128&amp;"_CA",IF(AND(D129="Cameron",OR(E129="De-Novo Merge",E129="Assisted Merge")),A128&amp;"_SA_CA",IF(AND(D129="Bruno",OR(E129="Manual",E129="Assisted Manual")),A128&amp;"_BD",IF(AND(D129="Bruno",OR(E129="De-Novo Merge",E129="Assisted Merge")),A128&amp;"_SA_BD",IF(AND(D129="Daniel",OR(E129="Manual",E129="Assisted Manual")),A128&amp;"_DR",IF(AND(D129="Daniel",OR(E129="De-Novo Merge",E129="Assisted Merge")),A128&amp;"_SA_DR",IF(AND(D129="Monet",OR(E129="Manual",E129="Assisted Manual")),A128&amp;"_MW",IF(AND(D129="Monet",OR(E129="De-Novo Merge",E129="Assisted Merge")),A128&amp;"_SA_MW",IF(AND(D129="Reem",OR(E129="Manual",E129="Assisted Manual")),A128&amp;"_RA",IF(AND(D129="Reem",OR(E129="De-Novo Merge",E129="Assisted Merge")),A128&amp;"_SA_RA",""))))))))))))))))))</f>
        <v>2017-11-17_R-014_BD</v>
      </c>
      <c r="G129" s="89">
        <v>43136</v>
      </c>
      <c r="H129" s="89">
        <v>43136</v>
      </c>
      <c r="I129" s="68">
        <v>0.5</v>
      </c>
      <c r="J129" s="68">
        <v>8</v>
      </c>
      <c r="K129" s="73">
        <v>16</v>
      </c>
      <c r="L129" s="116"/>
      <c r="M129" s="87" t="s">
        <v>0</v>
      </c>
      <c r="N129" s="116"/>
      <c r="O129" s="116"/>
      <c r="P129" s="4"/>
      <c r="Q129" s="121"/>
      <c r="R129" s="116"/>
    </row>
    <row r="130" spans="1:18" x14ac:dyDescent="0.25">
      <c r="A130" s="122" t="s">
        <v>3414</v>
      </c>
      <c r="B130" s="117" t="s">
        <v>3415</v>
      </c>
      <c r="C130" s="116"/>
      <c r="D130" s="87" t="s">
        <v>2404</v>
      </c>
      <c r="E130" s="87" t="s">
        <v>24</v>
      </c>
      <c r="F130" s="7" t="str">
        <f>IF(AND(D130="Amina",OR(E130="Manual",E130="Assisted Manual")),A130&amp;"_AZ",IF(AND(D130="Amina",OR(E130="De-Novo Merge",E130="Assisted Merge")),A130&amp;"_SA_AZ",IF(AND(D130="Mashtura",OR(E130="Manual",E130="Assisted Manual")),A130&amp;"_MH",IF(AND(D130="Mashtura",OR(E130="De-Novo Merge",E130="Assisted Merge")),A130&amp;"_SA_MH",IF(AND(D130="Perry",OR(E130="Manual",E130="Assisted Manual")),A130&amp;"_PB",IF(AND(D130="Perry",OR(E130="De-Novo Merge",E130="Assisted Merge")),A130&amp;"_SA_PB",IF(AND(D130="Gina",OR(E130="Manual",E130="Assisted Manual")),A130&amp;"_GB",IF(AND(D130="Gina",OR(E130="De-Novo Merge",E130="Assisted Merge")),A130&amp;"_SA_GB",IF(AND(D130="Cameron",OR(E130="Manual",E130="Assisted Manual")),A130&amp;"_CA",IF(AND(D130="Cameron",OR(E130="De-Novo Merge",E130="Assisted Merge")),A130&amp;"_SA_CA",IF(AND(D130="Bruno",OR(E130="Manual",E130="Assisted Manual")),A130&amp;"_BD",IF(AND(D130="Bruno",OR(E130="De-Novo Merge",E130="Assisted Merge")),A130&amp;"_SA_BD",IF(AND(D130="Daniel",OR(E130="Manual",E130="Assisted Manual")),A130&amp;"_DR",IF(AND(D130="Daniel",OR(E130="De-Novo Merge",E130="Assisted Merge")),A130&amp;"_SA_DR",IF(AND(D130="Monet",OR(E130="Manual",E130="Assisted Manual")),A130&amp;"_MW",IF(AND(D130="Monet",OR(E130="De-Novo Merge",E130="Assisted Merge")),A130&amp;"_SA_MW",IF(AND(D130="Reem",OR(E130="Manual",E130="Assisted Manual")),A130&amp;"_RA",IF(AND(D130="Reem",OR(E130="De-Novo Merge",E130="Assisted Merge")),A130&amp;"_SA_RA",""))))))))))))))))))</f>
        <v>2017-11-17_G-051_MH</v>
      </c>
      <c r="G130" s="89">
        <v>43132</v>
      </c>
      <c r="H130" s="89">
        <v>43132</v>
      </c>
      <c r="I130" s="68">
        <v>0.1</v>
      </c>
      <c r="J130" s="68"/>
      <c r="K130" s="73">
        <f>J130/I130</f>
        <v>0</v>
      </c>
      <c r="L130" s="118">
        <v>43132</v>
      </c>
      <c r="M130" s="87" t="str">
        <f>IF(AND(NOT(OR(G130="",G130="Ø")),H130=""),"In Progress",IF(AND(NOT(OR(H130="Ø",H130="")),NOT(OR(G130="Ø",G130=""))),"Completed",IF(AND(NOT(A130=""),NOT(OR(D130="",D130="???")),G130=""),"Waiting",IF(D130="???","Waiting",""))))</f>
        <v>Completed</v>
      </c>
      <c r="N130" s="116" t="s">
        <v>0</v>
      </c>
      <c r="O130" s="116" t="s">
        <v>0</v>
      </c>
      <c r="P130" s="4" t="s">
        <v>3416</v>
      </c>
      <c r="Q130" s="121" t="s">
        <v>25</v>
      </c>
      <c r="R130" s="116" t="s">
        <v>3417</v>
      </c>
    </row>
    <row r="131" spans="1:18" x14ac:dyDescent="0.25">
      <c r="A131" s="116"/>
      <c r="B131" s="116"/>
      <c r="C131" s="116"/>
      <c r="D131" s="87" t="s">
        <v>187</v>
      </c>
      <c r="E131" s="87" t="s">
        <v>24</v>
      </c>
      <c r="F131" s="7" t="str">
        <f>IF(AND(D131="Amina",OR(E131="Manual",E131="Assisted Manual")),A130&amp;"_AZ",IF(AND(D131="Amina",OR(E131="De-Novo Merge",E131="Assisted Merge")),A130&amp;"_SA_AZ",IF(AND(D131="Mashtura",OR(E131="Manual",E131="Assisted Manual")),A130&amp;"_MH",IF(AND(D131="Mashtura",OR(E131="De-Novo Merge",E131="Assisted Merge")),A130&amp;"_SA_MH",IF(AND(D131="Perry",OR(E131="Manual",E131="Assisted Manual")),A130&amp;"_PB",IF(AND(D131="Perry",OR(E131="De-Novo Merge",E131="Assisted Merge")),A130&amp;"_SA_PB",IF(AND(D131="Gina",OR(E131="Manual",E131="Assisted Manual")),A130&amp;"_GB",IF(AND(D131="Gina",OR(E131="De-Novo Merge",E131="Assisted Merge")),A130&amp;"_SA_GB",IF(AND(D131="Cameron",OR(E131="Manual",E131="Assisted Manual")),A130&amp;"_CA",IF(AND(D131="Cameron",OR(E131="De-Novo Merge",E131="Assisted Merge")),A130&amp;"_SA_CA",IF(AND(D131="Bruno",OR(E131="Manual",E131="Assisted Manual")),A130&amp;"_BD",IF(AND(D131="Bruno",OR(E131="De-Novo Merge",E131="Assisted Merge")),A130&amp;"_SA_BD",IF(AND(D131="Daniel",OR(E131="Manual",E131="Assisted Manual")),A130&amp;"_DR",IF(AND(D131="Daniel",OR(E131="De-Novo Merge",E131="Assisted Merge")),A130&amp;"_SA_DR",IF(AND(D131="Monet",OR(E131="Manual",E131="Assisted Manual")),A130&amp;"_MW",IF(AND(D131="Monet",OR(E131="De-Novo Merge",E131="Assisted Merge")),A130&amp;"_SA_MW",IF(AND(D131="Reem",OR(E131="Manual",E131="Assisted Manual")),A130&amp;"_RA",IF(AND(D131="Reem",OR(E131="De-Novo Merge",E131="Assisted Merge")),A130&amp;"_SA_RA",""))))))))))))))))))</f>
        <v>2017-11-17_G-051_MW</v>
      </c>
      <c r="G131" s="89">
        <v>43132</v>
      </c>
      <c r="H131" s="89">
        <v>43132</v>
      </c>
      <c r="I131" s="68"/>
      <c r="J131" s="68"/>
      <c r="K131" s="73" t="str">
        <f t="shared" ref="K131:K137" si="3">IF(AND(NOT(I131=""),NOT(J131=""),NOT(H131="")),I131/J131,"")</f>
        <v/>
      </c>
      <c r="L131" s="116"/>
      <c r="M131" s="87" t="str">
        <f>IF(AND(NOT(OR(G131="",G131="Ø")),H131=""),"In Progress",IF(AND(NOT(OR(H131="Ø",H131="")),NOT(OR(G131="Ø",G131=""))),"Completed",IF(AND(NOT(A130=""),NOT(OR(D131="",D131="???")),G131=""),"Waiting",IF(D131="???","Waiting",""))))</f>
        <v>Completed</v>
      </c>
      <c r="N131" s="116"/>
      <c r="O131" s="116"/>
      <c r="P131" s="4"/>
      <c r="Q131" s="121"/>
      <c r="R131" s="116"/>
    </row>
    <row r="132" spans="1:18" x14ac:dyDescent="0.25">
      <c r="A132" s="122" t="s">
        <v>3418</v>
      </c>
      <c r="B132" s="117" t="s">
        <v>3419</v>
      </c>
      <c r="C132" s="116"/>
      <c r="D132" s="87" t="s">
        <v>32</v>
      </c>
      <c r="E132" s="87" t="s">
        <v>24</v>
      </c>
      <c r="F132" s="7" t="str">
        <f>IF(AND(D132="Amina",OR(E132="Manual",E132="Assisted Manual")),A132&amp;"_AZ",IF(AND(D132="Amina",OR(E132="De-Novo Merge",E132="Assisted Merge")),A132&amp;"_SA_AZ",IF(AND(D132="Mashtura",OR(E132="Manual",E132="Assisted Manual")),A132&amp;"_MH",IF(AND(D132="Mashtura",OR(E132="De-Novo Merge",E132="Assisted Merge")),A132&amp;"_SA_MH",IF(AND(D132="Perry",OR(E132="Manual",E132="Assisted Manual")),A132&amp;"_PB",IF(AND(D132="Perry",OR(E132="De-Novo Merge",E132="Assisted Merge")),A132&amp;"_SA_PB",IF(AND(D132="Gina",OR(E132="Manual",E132="Assisted Manual")),A132&amp;"_GB",IF(AND(D132="Gina",OR(E132="De-Novo Merge",E132="Assisted Merge")),A132&amp;"_SA_GB",IF(AND(D132="Cameron",OR(E132="Manual",E132="Assisted Manual")),A132&amp;"_CA",IF(AND(D132="Cameron",OR(E132="De-Novo Merge",E132="Assisted Merge")),A132&amp;"_SA_CA",IF(AND(D132="Bruno",OR(E132="Manual",E132="Assisted Manual")),A132&amp;"_BD",IF(AND(D132="Bruno",OR(E132="De-Novo Merge",E132="Assisted Merge")),A132&amp;"_SA_BD",IF(AND(D132="Daniel",OR(E132="Manual",E132="Assisted Manual")),A132&amp;"_DR",IF(AND(D132="Daniel",OR(E132="De-Novo Merge",E132="Assisted Merge")),A132&amp;"_SA_DR",IF(AND(D132="Monet",OR(E132="Manual",E132="Assisted Manual")),A132&amp;"_MW",IF(AND(D132="Monet",OR(E132="De-Novo Merge",E132="Assisted Merge")),A132&amp;"_SA_MW",IF(AND(D132="Reem",OR(E132="Manual",E132="Assisted Manual")),A132&amp;"_RA",IF(AND(D132="Reem",OR(E132="De-Novo Merge",E132="Assisted Merge")),A132&amp;"_SA_RA",""))))))))))))))))))</f>
        <v>2017-11-17_R-015_AZ</v>
      </c>
      <c r="G132" s="89">
        <v>43132</v>
      </c>
      <c r="H132" s="89" t="s">
        <v>51</v>
      </c>
      <c r="I132" s="68"/>
      <c r="J132" s="68"/>
      <c r="K132" s="73" t="str">
        <f t="shared" si="3"/>
        <v/>
      </c>
      <c r="L132" s="116" t="s">
        <v>51</v>
      </c>
      <c r="M132" s="87" t="s">
        <v>2</v>
      </c>
      <c r="N132" s="116" t="s">
        <v>2</v>
      </c>
      <c r="O132" s="116" t="str">
        <f>IF(OR(N132="Untraceable",N132="Incomplete"),"Ignore",IF(N132="Completed","Waiting",IF(OR(N132="Waiting",N132="In Progress",N132="Review",N132="Other"),"HOLD","")))</f>
        <v>Ignore</v>
      </c>
      <c r="P132" s="4" t="s">
        <v>3420</v>
      </c>
      <c r="Q132" s="121" t="str">
        <f>IF(OR(N132="Untraceable",N132="Incomplete"),"No",IF(N132="Completed","In Progress",""))</f>
        <v>No</v>
      </c>
      <c r="R132" s="116"/>
    </row>
    <row r="133" spans="1:18" x14ac:dyDescent="0.25">
      <c r="A133" s="116"/>
      <c r="B133" s="116"/>
      <c r="C133" s="116"/>
      <c r="D133" s="87"/>
      <c r="E133" s="87"/>
      <c r="F133" s="7" t="str">
        <f>IF(AND(D133="Amina",OR(E133="Manual",E133="Assisted Manual")),A132&amp;"_AZ",IF(AND(D133="Amina",OR(E133="De-Novo Merge",E133="Assisted Merge")),A132&amp;"_SA_AZ",IF(AND(D133="Mashtura",OR(E133="Manual",E133="Assisted Manual")),A132&amp;"_MH",IF(AND(D133="Mashtura",OR(E133="De-Novo Merge",E133="Assisted Merge")),A132&amp;"_SA_MH",IF(AND(D133="Perry",OR(E133="Manual",E133="Assisted Manual")),A132&amp;"_PB",IF(AND(D133="Perry",OR(E133="De-Novo Merge",E133="Assisted Merge")),A132&amp;"_SA_PB",IF(AND(D133="Gina",OR(E133="Manual",E133="Assisted Manual")),A132&amp;"_GB",IF(AND(D133="Gina",OR(E133="De-Novo Merge",E133="Assisted Merge")),A132&amp;"_SA_GB",IF(AND(D133="Cameron",OR(E133="Manual",E133="Assisted Manual")),A132&amp;"_CA",IF(AND(D133="Cameron",OR(E133="De-Novo Merge",E133="Assisted Merge")),A132&amp;"_SA_CA",IF(AND(D133="Bruno",OR(E133="Manual",E133="Assisted Manual")),A132&amp;"_BD",IF(AND(D133="Bruno",OR(E133="De-Novo Merge",E133="Assisted Merge")),A132&amp;"_SA_BD",IF(AND(D133="Daniel",OR(E133="Manual",E133="Assisted Manual")),A132&amp;"_DR",IF(AND(D133="Daniel",OR(E133="De-Novo Merge",E133="Assisted Merge")),A132&amp;"_SA_DR",IF(AND(D133="Monet",OR(E133="Manual",E133="Assisted Manual")),A132&amp;"_MW",IF(AND(D133="Monet",OR(E133="De-Novo Merge",E133="Assisted Merge")),A132&amp;"_SA_MW",IF(AND(D133="Reem",OR(E133="Manual",E133="Assisted Manual")),A132&amp;"_RA",IF(AND(D133="Reem",OR(E133="De-Novo Merge",E133="Assisted Merge")),A132&amp;"_SA_RA",""))))))))))))))))))</f>
        <v/>
      </c>
      <c r="G133" s="89"/>
      <c r="H133" s="89"/>
      <c r="I133" s="68"/>
      <c r="J133" s="68"/>
      <c r="K133" s="73" t="str">
        <f t="shared" si="3"/>
        <v/>
      </c>
      <c r="L133" s="116"/>
      <c r="M133" s="87" t="str">
        <f>IF(AND(NOT(OR(G133="",G133="Ø")),H133=""),"In Progress",IF(AND(NOT(OR(H133="Ø",H133="")),NOT(OR(G133="Ø",G133=""))),"Completed",IF(AND(NOT(A132=""),NOT(OR(D133="",D133="???")),G133=""),"Waiting",IF(D133="???","Waiting",""))))</f>
        <v/>
      </c>
      <c r="N133" s="116"/>
      <c r="O133" s="116"/>
      <c r="P133" s="4"/>
      <c r="Q133" s="121"/>
      <c r="R133" s="116"/>
    </row>
    <row r="134" spans="1:18" x14ac:dyDescent="0.25">
      <c r="A134" s="122" t="s">
        <v>3421</v>
      </c>
      <c r="B134" s="117" t="s">
        <v>3422</v>
      </c>
      <c r="C134" s="116"/>
      <c r="D134" s="87" t="s">
        <v>2404</v>
      </c>
      <c r="E134" s="87" t="s">
        <v>24</v>
      </c>
      <c r="F134" s="7" t="str">
        <f>IF(AND(D134="Amina",OR(E134="Manual",E134="Assisted Manual")),A134&amp;"_AZ",IF(AND(D134="Amina",OR(E134="De-Novo Merge",E134="Assisted Merge")),A134&amp;"_SA_AZ",IF(AND(D134="Mashtura",OR(E134="Manual",E134="Assisted Manual")),A134&amp;"_MH",IF(AND(D134="Mashtura",OR(E134="De-Novo Merge",E134="Assisted Merge")),A134&amp;"_SA_MH",IF(AND(D134="Perry",OR(E134="Manual",E134="Assisted Manual")),A134&amp;"_PB",IF(AND(D134="Perry",OR(E134="De-Novo Merge",E134="Assisted Merge")),A134&amp;"_SA_PB",IF(AND(D134="Gina",OR(E134="Manual",E134="Assisted Manual")),A134&amp;"_GB",IF(AND(D134="Gina",OR(E134="De-Novo Merge",E134="Assisted Merge")),A134&amp;"_SA_GB",IF(AND(D134="Cameron",OR(E134="Manual",E134="Assisted Manual")),A134&amp;"_CA",IF(AND(D134="Cameron",OR(E134="De-Novo Merge",E134="Assisted Merge")),A134&amp;"_SA_CA",IF(AND(D134="Bruno",OR(E134="Manual",E134="Assisted Manual")),A134&amp;"_BD",IF(AND(D134="Bruno",OR(E134="De-Novo Merge",E134="Assisted Merge")),A134&amp;"_SA_BD",IF(AND(D134="Daniel",OR(E134="Manual",E134="Assisted Manual")),A134&amp;"_DR",IF(AND(D134="Daniel",OR(E134="De-Novo Merge",E134="Assisted Merge")),A134&amp;"_SA_DR",IF(AND(D134="Monet",OR(E134="Manual",E134="Assisted Manual")),A134&amp;"_MW",IF(AND(D134="Monet",OR(E134="De-Novo Merge",E134="Assisted Merge")),A134&amp;"_SA_MW",IF(AND(D134="Reem",OR(E134="Manual",E134="Assisted Manual")),A134&amp;"_RA",IF(AND(D134="Reem",OR(E134="De-Novo Merge",E134="Assisted Merge")),A134&amp;"_SA_RA",""))))))))))))))))))</f>
        <v>2017-11-17_G-052_MH</v>
      </c>
      <c r="G134" s="89">
        <v>43132</v>
      </c>
      <c r="H134" s="89" t="s">
        <v>51</v>
      </c>
      <c r="I134" s="68"/>
      <c r="J134" s="68"/>
      <c r="K134" s="73" t="str">
        <f t="shared" si="3"/>
        <v/>
      </c>
      <c r="L134" s="116" t="str">
        <f>IF(AND(NOT(OR(H134="",H134="Ø")),NOT(OR(H135="",H135="Ø"))),"Needs to be Split","")</f>
        <v/>
      </c>
      <c r="M134" s="87" t="s">
        <v>2</v>
      </c>
      <c r="N134" s="116" t="str">
        <f>IF(AND(NOT(OR(H134="Ø",H134="")),L134="Split"),"In Progress",IF(AND(NOT(OR(H134="Ø",H134="")),L134="Needs to be Split"),"Waiting",IF(AND(M134="Review",M135="Review"),"Review",IF(OR(AND(M134="Review",M135="Incomplete"),AND(M134="Incomplete",M135="Review")),"Review",IF(OR(AND(M134="Untraceable",M135="Review"),AND(M134="Review",M135="Untraceable")),"Review",IF(OR(AND(M134="Review",M135="Completed"),AND(M134="Completed",M135="Review")),"Review",IF(OR(AND(M134="Other",M135="Review"),AND(M134="Review",M135="Other")),"Review",IF(OR(AND(M134="Other",M135="Incomplete"),AND(M134="Incomplete",M135="Other")),"Review",IF(OR(AND(M134="Other",M135="Untraceable"),AND(M134="Untraceable",M135="Other")),"Review",IF(OR(AND(M134="Other",M135="Completed"),AND(M134="Completed",M135="Other")),"Review",IF(AND(M134="Waiting",M135="Waiting"),"Waiting",IF(OR(AND(M134="Review",M135="Waiting"),AND(M134="Waiting",M135="Review")),"Waiting",IF(OR(AND(M134="Other",M135="Waiting"),AND(M134="Waiting",M135="Other")),"Waiting",IF(OR(AND(M134="Incomplete",M135="Waiting"),AND(M134="Waiting",M135="Incomplete")),"Waiting",IF(OR(AND(M134="Completed",M135="Waiting"),AND(M134="Waiting",M135="Completed")),"Waiting",IF(OR(M134="In Progress",M135="In Progress"),"In Progress",IF(OR(AND(M134="Completed",M135="Untraceable"),AND(M134="Untraceable",M135="Completed")),"Review",IF(OR(AND(M134="Completed",M135="Incomplete"),AND(M134="Incomplete",M135="Completed")),"Review",IF(OR(AND(M134="Incomplete",M135="Untraceable"),AND(M134="Untraceable",M135="Incomplete")),"Untraceable",IF(AND(NOT(OR(H134="Ø",H134="")),NOT(OR(H135="Ø",H135="")),L134=""),"In Progress",IF(AND(M134="Untraceable",M135="Untraceable"),"Untraceable",IF(AND(NOT(OR(H134="Ø",H134="")),NOT(OR(H135="Ø",H135="")),NOT(OR(L134="Ø",L134="",L134="Split",L134="Needs to be Split"))),"Completed",IF(AND(M134="Incomplete",M135="Incomplete"),"Incomplete",IF(AND(M134="Other",M135="Other"),"Review",IF(AND(M134="Untraceable",M135=""),"Untraceable","")))))))))))))))))))))))))</f>
        <v>Incomplete</v>
      </c>
      <c r="O134" s="116" t="str">
        <f>IF(OR(N134="Untraceable",N134="Incomplete"),"Ignore",IF(N134="Completed","Waiting",IF(OR(N134="Waiting",N134="In Progress",N134="Review",N134="Other"),"HOLD","")))</f>
        <v>Ignore</v>
      </c>
      <c r="P134" s="4" t="s">
        <v>3423</v>
      </c>
      <c r="Q134" s="121" t="str">
        <f>IF(OR(N134="Untraceable",N134="Incomplete"),"No",IF(N134="Completed","In Progress",""))</f>
        <v>No</v>
      </c>
      <c r="R134" s="116"/>
    </row>
    <row r="135" spans="1:18" x14ac:dyDescent="0.25">
      <c r="A135" s="116"/>
      <c r="B135" s="116"/>
      <c r="C135" s="116"/>
      <c r="D135" s="87" t="s">
        <v>32</v>
      </c>
      <c r="E135" s="87" t="s">
        <v>24</v>
      </c>
      <c r="F135" s="7" t="str">
        <f>IF(AND(D135="Amina",OR(E135="Manual",E135="Assisted Manual")),A134&amp;"_AZ",IF(AND(D135="Amina",OR(E135="De-Novo Merge",E135="Assisted Merge")),A134&amp;"_SA_AZ",IF(AND(D135="Mashtura",OR(E135="Manual",E135="Assisted Manual")),A134&amp;"_MH",IF(AND(D135="Mashtura",OR(E135="De-Novo Merge",E135="Assisted Merge")),A134&amp;"_SA_MH",IF(AND(D135="Perry",OR(E135="Manual",E135="Assisted Manual")),A134&amp;"_PB",IF(AND(D135="Perry",OR(E135="De-Novo Merge",E135="Assisted Merge")),A134&amp;"_SA_PB",IF(AND(D135="Gina",OR(E135="Manual",E135="Assisted Manual")),A134&amp;"_GB",IF(AND(D135="Gina",OR(E135="De-Novo Merge",E135="Assisted Merge")),A134&amp;"_SA_GB",IF(AND(D135="Cameron",OR(E135="Manual",E135="Assisted Manual")),A134&amp;"_CA",IF(AND(D135="Cameron",OR(E135="De-Novo Merge",E135="Assisted Merge")),A134&amp;"_SA_CA",IF(AND(D135="Bruno",OR(E135="Manual",E135="Assisted Manual")),A134&amp;"_BD",IF(AND(D135="Bruno",OR(E135="De-Novo Merge",E135="Assisted Merge")),A134&amp;"_SA_BD",IF(AND(D135="Daniel",OR(E135="Manual",E135="Assisted Manual")),A134&amp;"_DR",IF(AND(D135="Daniel",OR(E135="De-Novo Merge",E135="Assisted Merge")),A134&amp;"_SA_DR",IF(AND(D135="Monet",OR(E135="Manual",E135="Assisted Manual")),A134&amp;"_MW",IF(AND(D135="Monet",OR(E135="De-Novo Merge",E135="Assisted Merge")),A134&amp;"_SA_MW",IF(AND(D135="Reem",OR(E135="Manual",E135="Assisted Manual")),A134&amp;"_RA",IF(AND(D135="Reem",OR(E135="De-Novo Merge",E135="Assisted Merge")),A134&amp;"_SA_RA",""))))))))))))))))))</f>
        <v>2017-11-17_G-052_AZ</v>
      </c>
      <c r="G135" s="89">
        <v>43132</v>
      </c>
      <c r="H135" s="89"/>
      <c r="I135" s="68"/>
      <c r="J135" s="68"/>
      <c r="K135" s="73" t="str">
        <f t="shared" si="3"/>
        <v/>
      </c>
      <c r="L135" s="116"/>
      <c r="M135" s="87" t="s">
        <v>2</v>
      </c>
      <c r="N135" s="116"/>
      <c r="O135" s="116"/>
      <c r="P135" s="4"/>
      <c r="Q135" s="121"/>
      <c r="R135" s="116"/>
    </row>
    <row r="136" spans="1:18" x14ac:dyDescent="0.25">
      <c r="A136" s="122" t="s">
        <v>3424</v>
      </c>
      <c r="B136" s="117" t="s">
        <v>3425</v>
      </c>
      <c r="C136" s="116"/>
      <c r="D136" s="87" t="s">
        <v>161</v>
      </c>
      <c r="E136" s="87" t="s">
        <v>24</v>
      </c>
      <c r="F136" s="7" t="str">
        <f>IF(AND(D136="Amina",OR(E136="Manual",E136="Assisted Manual")),A136&amp;"_AZ",IF(AND(D136="Amina",OR(E136="De-Novo Merge",E136="Assisted Merge")),A136&amp;"_SA_AZ",IF(AND(D136="Mashtura",OR(E136="Manual",E136="Assisted Manual")),A136&amp;"_MH",IF(AND(D136="Mashtura",OR(E136="De-Novo Merge",E136="Assisted Merge")),A136&amp;"_SA_MH",IF(AND(D136="Perry",OR(E136="Manual",E136="Assisted Manual")),A136&amp;"_PB",IF(AND(D136="Perry",OR(E136="De-Novo Merge",E136="Assisted Merge")),A136&amp;"_SA_PB",IF(AND(D136="Gina",OR(E136="Manual",E136="Assisted Manual")),A136&amp;"_GB",IF(AND(D136="Gina",OR(E136="De-Novo Merge",E136="Assisted Merge")),A136&amp;"_SA_GB",IF(AND(D136="Cameron",OR(E136="Manual",E136="Assisted Manual")),A136&amp;"_CA",IF(AND(D136="Cameron",OR(E136="De-Novo Merge",E136="Assisted Merge")),A136&amp;"_SA_CA",IF(AND(D136="Bruno",OR(E136="Manual",E136="Assisted Manual")),A136&amp;"_BD",IF(AND(D136="Bruno",OR(E136="De-Novo Merge",E136="Assisted Merge")),A136&amp;"_SA_BD",IF(AND(D136="Daniel",OR(E136="Manual",E136="Assisted Manual")),A136&amp;"_DR",IF(AND(D136="Daniel",OR(E136="De-Novo Merge",E136="Assisted Merge")),A136&amp;"_SA_DR",IF(AND(D136="Monet",OR(E136="Manual",E136="Assisted Manual")),A136&amp;"_MW",IF(AND(D136="Monet",OR(E136="De-Novo Merge",E136="Assisted Merge")),A136&amp;"_SA_MW",IF(AND(D136="Reem",OR(E136="Manual",E136="Assisted Manual")),A136&amp;"_RA",IF(AND(D136="Reem",OR(E136="De-Novo Merge",E136="Assisted Merge")),A136&amp;"_SA_RA",""))))))))))))))))))</f>
        <v>2017-11-17_G-053_BD</v>
      </c>
      <c r="G136" s="89">
        <v>43132</v>
      </c>
      <c r="H136" s="89">
        <v>43132</v>
      </c>
      <c r="I136" s="68"/>
      <c r="J136" s="68"/>
      <c r="K136" s="73" t="str">
        <f t="shared" si="3"/>
        <v/>
      </c>
      <c r="L136" s="118">
        <v>43133</v>
      </c>
      <c r="M136" s="87" t="s">
        <v>0</v>
      </c>
      <c r="N136" s="116" t="str">
        <f>IF(AND(NOT(OR(H136="Ø",H136="")),L136="Split"),"In Progress",IF(AND(NOT(OR(H136="Ø",H136="")),L136="Needs to be Split"),"Waiting",IF(AND(M136="Review",M137="Review"),"Review",IF(OR(AND(M136="Review",M137="Incomplete"),AND(M136="Incomplete",M137="Review")),"Review",IF(OR(AND(M136="Untraceable",M137="Review"),AND(M136="Review",M137="Untraceable")),"Review",IF(OR(AND(M136="Review",M137="Completed"),AND(M136="Completed",M137="Review")),"Review",IF(OR(AND(M136="Other",M137="Review"),AND(M136="Review",M137="Other")),"Review",IF(OR(AND(M136="Other",M137="Incomplete"),AND(M136="Incomplete",M137="Other")),"Review",IF(OR(AND(M136="Other",M137="Untraceable"),AND(M136="Untraceable",M137="Other")),"Review",IF(OR(AND(M136="Other",M137="Completed"),AND(M136="Completed",M137="Other")),"Review",IF(AND(M136="Waiting",M137="Waiting"),"Waiting",IF(OR(AND(M136="Review",M137="Waiting"),AND(M136="Waiting",M137="Review")),"Waiting",IF(OR(AND(M136="Other",M137="Waiting"),AND(M136="Waiting",M137="Other")),"Waiting",IF(OR(AND(M136="Incomplete",M137="Waiting"),AND(M136="Waiting",M137="Incomplete")),"Waiting",IF(OR(AND(M136="Completed",M137="Waiting"),AND(M136="Waiting",M137="Completed")),"Waiting",IF(OR(M136="In Progress",M137="In Progress"),"In Progress",IF(OR(AND(M136="Completed",M137="Untraceable"),AND(M136="Untraceable",M137="Completed")),"Review",IF(OR(AND(M136="Completed",M137="Incomplete"),AND(M136="Incomplete",M137="Completed")),"Review",IF(OR(AND(M136="Incomplete",M137="Untraceable"),AND(M136="Untraceable",M137="Incomplete")),"Untraceable",IF(AND(NOT(OR(H136="Ø",H136="")),NOT(OR(H137="Ø",H137="")),L136=""),"In Progress",IF(AND(M136="Untraceable",M137="Untraceable"),"Untraceable",IF(AND(NOT(OR(H136="Ø",H136="")),NOT(OR(H137="Ø",H137="")),NOT(OR(L136="Ø",L136="",L136="Split",L136="Needs to be Split"))),"Completed",IF(AND(M136="Incomplete",M137="Incomplete"),"Incomplete",IF(AND(M136="Other",M137="Other"),"Review",IF(AND(M136="Untraceable",M137=""),"Untraceable","")))))))))))))))))))))))))</f>
        <v>Completed</v>
      </c>
      <c r="O136" s="116" t="s">
        <v>0</v>
      </c>
      <c r="P136" s="4" t="s">
        <v>3426</v>
      </c>
      <c r="Q136" s="121" t="s">
        <v>25</v>
      </c>
      <c r="R136" s="116" t="s">
        <v>3427</v>
      </c>
    </row>
    <row r="137" spans="1:18" x14ac:dyDescent="0.25">
      <c r="A137" s="116"/>
      <c r="B137" s="116"/>
      <c r="C137" s="116"/>
      <c r="D137" s="87" t="s">
        <v>113</v>
      </c>
      <c r="E137" s="87" t="s">
        <v>1512</v>
      </c>
      <c r="F137" s="7" t="str">
        <f>IF(AND(D137="Amina",OR(E137="Manual",E137="Assisted Manual")),A136&amp;"_AZ",IF(AND(D137="Amina",OR(E137="De-Novo Merge",E137="Assisted Merge")),A136&amp;"_SA_AZ",IF(AND(D137="Mashtura",OR(E137="Manual",E137="Assisted Manual")),A136&amp;"_MH",IF(AND(D137="Mashtura",OR(E137="De-Novo Merge",E137="Assisted Merge")),A136&amp;"_SA_MH",IF(AND(D137="Perry",OR(E137="Manual",E137="Assisted Manual")),A136&amp;"_PB",IF(AND(D137="Perry",OR(E137="De-Novo Merge",E137="Assisted Merge")),A136&amp;"_SA_PB",IF(AND(D137="Gina",OR(E137="Manual",E137="Assisted Manual")),A136&amp;"_GB",IF(AND(D137="Gina",OR(E137="De-Novo Merge",E137="Assisted Merge")),A136&amp;"_SA_GB",IF(AND(D137="Cameron",OR(E137="Manual",E137="Assisted Manual")),A136&amp;"_CA",IF(AND(D137="Cameron",OR(E137="De-Novo Merge",E137="Assisted Merge")),A136&amp;"_SA_CA",IF(AND(D137="Bruno",OR(E137="Manual",E137="Assisted Manual")),A136&amp;"_BD",IF(AND(D137="Bruno",OR(E137="De-Novo Merge",E137="Assisted Merge")),A136&amp;"_SA_BD",IF(AND(D137="Daniel",OR(E137="Manual",E137="Assisted Manual")),A136&amp;"_DR",IF(AND(D137="Daniel",OR(E137="De-Novo Merge",E137="Assisted Merge")),A136&amp;"_SA_DR",IF(AND(D137="Monet",OR(E137="Manual",E137="Assisted Manual")),A136&amp;"_MW",IF(AND(D137="Monet",OR(E137="De-Novo Merge",E137="Assisted Merge")),A136&amp;"_SA_MW",IF(AND(D137="Reem",OR(E137="Manual",E137="Assisted Manual")),A136&amp;"_RA",IF(AND(D137="Reem",OR(E137="De-Novo Merge",E137="Assisted Merge")),A136&amp;"_SA_RA",""))))))))))))))))))</f>
        <v>2017-11-17_G-053_DR</v>
      </c>
      <c r="G137" s="89">
        <v>43133</v>
      </c>
      <c r="H137" s="89">
        <v>43133</v>
      </c>
      <c r="I137" s="68"/>
      <c r="J137" s="68"/>
      <c r="K137" s="73" t="str">
        <f t="shared" si="3"/>
        <v/>
      </c>
      <c r="L137" s="116"/>
      <c r="M137" s="87" t="str">
        <f>IF(AND(NOT(OR(G137="",G137="Ø")),H137=""),"In Progress",IF(AND(NOT(OR(H137="Ø",H137="")),NOT(OR(G137="Ø",G137=""))),"Completed",IF(AND(NOT(A136=""),NOT(OR(D137="",D137="???")),G137=""),"Waiting",IF(D137="???","Waiting",""))))</f>
        <v>Completed</v>
      </c>
      <c r="N137" s="116"/>
      <c r="O137" s="116"/>
      <c r="P137" s="4"/>
      <c r="Q137" s="121"/>
      <c r="R137" s="116"/>
    </row>
    <row r="138" spans="1:18" x14ac:dyDescent="0.25">
      <c r="A138" s="122" t="s">
        <v>3428</v>
      </c>
      <c r="B138" s="117" t="s">
        <v>3429</v>
      </c>
      <c r="C138" s="116"/>
      <c r="D138" s="87" t="s">
        <v>161</v>
      </c>
      <c r="E138" s="87" t="s">
        <v>24</v>
      </c>
      <c r="F138" s="7" t="str">
        <f>IF(AND(D138="Amina",OR(E138="Manual",E138="Assisted Manual")),A138&amp;"_AZ",IF(AND(D138="Amina",OR(E138="De-Novo Merge",E138="Assisted Merge")),A138&amp;"_SA_AZ",IF(AND(D138="Mashtura",OR(E138="Manual",E138="Assisted Manual")),A138&amp;"_MH",IF(AND(D138="Mashtura",OR(E138="De-Novo Merge",E138="Assisted Merge")),A138&amp;"_SA_MH",IF(AND(D138="Perry",OR(E138="Manual",E138="Assisted Manual")),A138&amp;"_PB",IF(AND(D138="Perry",OR(E138="De-Novo Merge",E138="Assisted Merge")),A138&amp;"_SA_PB",IF(AND(D138="Gina",OR(E138="Manual",E138="Assisted Manual")),A138&amp;"_GB",IF(AND(D138="Gina",OR(E138="De-Novo Merge",E138="Assisted Merge")),A138&amp;"_SA_GB",IF(AND(D138="Cameron",OR(E138="Manual",E138="Assisted Manual")),A138&amp;"_CA",IF(AND(D138="Cameron",OR(E138="De-Novo Merge",E138="Assisted Merge")),A138&amp;"_SA_CA",IF(AND(D138="Bruno",OR(E138="Manual",E138="Assisted Manual")),A138&amp;"_BD",IF(AND(D138="Bruno",OR(E138="De-Novo Merge",E138="Assisted Merge")),A138&amp;"_SA_BD",IF(AND(D138="Daniel",OR(E138="Manual",E138="Assisted Manual")),A138&amp;"_DR",IF(AND(D138="Daniel",OR(E138="De-Novo Merge",E138="Assisted Merge")),A138&amp;"_SA_DR",IF(AND(D138="Monet",OR(E138="Manual",E138="Assisted Manual")),A138&amp;"_MW",IF(AND(D138="Monet",OR(E138="De-Novo Merge",E138="Assisted Merge")),A138&amp;"_SA_MW",IF(AND(D138="Reem",OR(E138="Manual",E138="Assisted Manual")),A138&amp;"_RA",IF(AND(D138="Reem",OR(E138="De-Novo Merge",E138="Assisted Merge")),A138&amp;"_SA_RA",""))))))))))))))))))</f>
        <v>2017-11-17_G-054_BD</v>
      </c>
      <c r="G138" s="89">
        <v>43132</v>
      </c>
      <c r="H138" s="89">
        <v>43133</v>
      </c>
      <c r="I138" s="68">
        <v>1.5</v>
      </c>
      <c r="J138" s="68">
        <v>21</v>
      </c>
      <c r="K138" s="73">
        <f>J138/I138</f>
        <v>14</v>
      </c>
      <c r="L138" s="118">
        <v>43136</v>
      </c>
      <c r="M138" s="87" t="str">
        <f>IF(AND(NOT(OR(G138="",G138="Ø")),H138=""),"In Progress",IF(AND(NOT(OR(H138="Ø",H138="")),NOT(OR(G138="Ø",G138=""))),"Completed",IF(AND(NOT(A138=""),NOT(OR(D138="",D138="???")),G138=""),"Waiting",IF(D138="???","Waiting",""))))</f>
        <v>Completed</v>
      </c>
      <c r="N138" s="116" t="str">
        <f>IF(AND(NOT(OR(H138="Ø",H138="")),L138="Split"),"In Progress",IF(AND(NOT(OR(H138="Ø",H138="")),L138="Needs to be Split"),"Waiting",IF(AND(M138="Review",M139="Review"),"Review",IF(OR(AND(M138="Review",M139="Incomplete"),AND(M138="Incomplete",M139="Review")),"Review",IF(OR(AND(M138="Untraceable",M139="Review"),AND(M138="Review",M139="Untraceable")),"Review",IF(OR(AND(M138="Review",M139="Completed"),AND(M138="Completed",M139="Review")),"Review",IF(OR(AND(M138="Other",M139="Review"),AND(M138="Review",M139="Other")),"Review",IF(OR(AND(M138="Other",M139="Incomplete"),AND(M138="Incomplete",M139="Other")),"Review",IF(OR(AND(M138="Other",M139="Untraceable"),AND(M138="Untraceable",M139="Other")),"Review",IF(OR(AND(M138="Other",M139="Completed"),AND(M138="Completed",M139="Other")),"Review",IF(AND(M138="Waiting",M139="Waiting"),"Waiting",IF(OR(AND(M138="Review",M139="Waiting"),AND(M138="Waiting",M139="Review")),"Waiting",IF(OR(AND(M138="Other",M139="Waiting"),AND(M138="Waiting",M139="Other")),"Waiting",IF(OR(AND(M138="Incomplete",M139="Waiting"),AND(M138="Waiting",M139="Incomplete")),"Waiting",IF(OR(AND(M138="Completed",M139="Waiting"),AND(M138="Waiting",M139="Completed")),"Waiting",IF(OR(M138="In Progress",M139="In Progress"),"In Progress",IF(OR(AND(M138="Completed",M139="Untraceable"),AND(M138="Untraceable",M139="Completed")),"Review",IF(OR(AND(M138="Completed",M139="Incomplete"),AND(M138="Incomplete",M139="Completed")),"Review",IF(OR(AND(M138="Incomplete",M139="Untraceable"),AND(M138="Untraceable",M139="Incomplete")),"Untraceable",IF(AND(NOT(OR(H138="Ø",H138="")),NOT(OR(H139="Ø",H139="")),L138=""),"In Progress",IF(AND(M138="Untraceable",M139="Untraceable"),"Untraceable",IF(AND(NOT(OR(H138="Ø",H138="")),NOT(OR(H139="Ø",H139="")),NOT(OR(L138="Ø",L138="",L138="Split",L138="Needs to be Split"))),"Completed",IF(AND(M138="Incomplete",M139="Incomplete"),"Incomplete",IF(AND(M138="Other",M139="Other"),"Review",IF(AND(M138="Untraceable",M139=""),"Untraceable","")))))))))))))))))))))))))</f>
        <v>Completed</v>
      </c>
      <c r="O138" s="116" t="s">
        <v>0</v>
      </c>
      <c r="P138" s="4" t="s">
        <v>3430</v>
      </c>
      <c r="Q138" s="121" t="s">
        <v>25</v>
      </c>
      <c r="R138" s="116" t="s">
        <v>3431</v>
      </c>
    </row>
    <row r="139" spans="1:18" x14ac:dyDescent="0.25">
      <c r="A139" s="116"/>
      <c r="B139" s="116"/>
      <c r="C139" s="116"/>
      <c r="D139" s="87" t="s">
        <v>113</v>
      </c>
      <c r="E139" s="87" t="s">
        <v>1512</v>
      </c>
      <c r="F139" s="7" t="str">
        <f>IF(AND(D139="Amina",OR(E139="Manual",E139="Assisted Manual")),A138&amp;"_AZ",IF(AND(D139="Amina",OR(E139="De-Novo Merge",E139="Assisted Merge")),A138&amp;"_SA_AZ",IF(AND(D139="Mashtura",OR(E139="Manual",E139="Assisted Manual")),A138&amp;"_MH",IF(AND(D139="Mashtura",OR(E139="De-Novo Merge",E139="Assisted Merge")),A138&amp;"_SA_MH",IF(AND(D139="Perry",OR(E139="Manual",E139="Assisted Manual")),A138&amp;"_PB",IF(AND(D139="Perry",OR(E139="De-Novo Merge",E139="Assisted Merge")),A138&amp;"_SA_PB",IF(AND(D139="Gina",OR(E139="Manual",E139="Assisted Manual")),A138&amp;"_GB",IF(AND(D139="Gina",OR(E139="De-Novo Merge",E139="Assisted Merge")),A138&amp;"_SA_GB",IF(AND(D139="Cameron",OR(E139="Manual",E139="Assisted Manual")),A138&amp;"_CA",IF(AND(D139="Cameron",OR(E139="De-Novo Merge",E139="Assisted Merge")),A138&amp;"_SA_CA",IF(AND(D139="Bruno",OR(E139="Manual",E139="Assisted Manual")),A138&amp;"_BD",IF(AND(D139="Bruno",OR(E139="De-Novo Merge",E139="Assisted Merge")),A138&amp;"_SA_BD",IF(AND(D139="Daniel",OR(E139="Manual",E139="Assisted Manual")),A138&amp;"_DR",IF(AND(D139="Daniel",OR(E139="De-Novo Merge",E139="Assisted Merge")),A138&amp;"_SA_DR",IF(AND(D139="Monet",OR(E139="Manual",E139="Assisted Manual")),A138&amp;"_MW",IF(AND(D139="Monet",OR(E139="De-Novo Merge",E139="Assisted Merge")),A138&amp;"_SA_MW",IF(AND(D139="Reem",OR(E139="Manual",E139="Assisted Manual")),A138&amp;"_RA",IF(AND(D139="Reem",OR(E139="De-Novo Merge",E139="Assisted Merge")),A138&amp;"_SA_RA",""))))))))))))))))))</f>
        <v>2017-11-17_G-054_DR</v>
      </c>
      <c r="G139" s="89">
        <v>43133</v>
      </c>
      <c r="H139" s="89">
        <v>43133</v>
      </c>
      <c r="I139" s="68"/>
      <c r="J139" s="68"/>
      <c r="K139" s="73" t="str">
        <f>IF(AND(NOT(I139=""),NOT(J139=""),NOT(H139="")),I139/J139,"")</f>
        <v/>
      </c>
      <c r="L139" s="116"/>
      <c r="M139" s="87" t="str">
        <f>IF(AND(NOT(OR(G139="",G139="Ø")),H139=""),"In Progress",IF(AND(NOT(OR(H139="Ø",H139="")),NOT(OR(G139="Ø",G139=""))),"Completed",IF(AND(NOT(A138=""),NOT(OR(D139="",D139="???")),G139=""),"Waiting",IF(D139="???","Waiting",""))))</f>
        <v>Completed</v>
      </c>
      <c r="N139" s="116"/>
      <c r="O139" s="116"/>
      <c r="P139" s="4"/>
      <c r="Q139" s="121"/>
      <c r="R139" s="116"/>
    </row>
    <row r="140" spans="1:18" x14ac:dyDescent="0.25">
      <c r="A140" s="122" t="s">
        <v>3432</v>
      </c>
      <c r="B140" s="117" t="s">
        <v>3433</v>
      </c>
      <c r="C140" s="116"/>
      <c r="D140" s="87" t="s">
        <v>161</v>
      </c>
      <c r="E140" s="87" t="s">
        <v>24</v>
      </c>
      <c r="F140" s="7" t="str">
        <f>IF(AND(D140="Amina",OR(E140="Manual",E140="Assisted Manual")),A140&amp;"_AZ",IF(AND(D140="Amina",OR(E140="De-Novo Merge",E140="Assisted Merge")),A140&amp;"_SA_AZ",IF(AND(D140="Mashtura",OR(E140="Manual",E140="Assisted Manual")),A140&amp;"_MH",IF(AND(D140="Mashtura",OR(E140="De-Novo Merge",E140="Assisted Merge")),A140&amp;"_SA_MH",IF(AND(D140="Perry",OR(E140="Manual",E140="Assisted Manual")),A140&amp;"_PB",IF(AND(D140="Perry",OR(E140="De-Novo Merge",E140="Assisted Merge")),A140&amp;"_SA_PB",IF(AND(D140="Gina",OR(E140="Manual",E140="Assisted Manual")),A140&amp;"_GB",IF(AND(D140="Gina",OR(E140="De-Novo Merge",E140="Assisted Merge")),A140&amp;"_SA_GB",IF(AND(D140="Cameron",OR(E140="Manual",E140="Assisted Manual")),A140&amp;"_CA",IF(AND(D140="Cameron",OR(E140="De-Novo Merge",E140="Assisted Merge")),A140&amp;"_SA_CA",IF(AND(D140="Bruno",OR(E140="Manual",E140="Assisted Manual")),A140&amp;"_BD",IF(AND(D140="Bruno",OR(E140="De-Novo Merge",E140="Assisted Merge")),A140&amp;"_SA_BD",IF(AND(D140="Daniel",OR(E140="Manual",E140="Assisted Manual")),A140&amp;"_DR",IF(AND(D140="Daniel",OR(E140="De-Novo Merge",E140="Assisted Merge")),A140&amp;"_SA_DR",IF(AND(D140="Monet",OR(E140="Manual",E140="Assisted Manual")),A140&amp;"_MW",IF(AND(D140="Monet",OR(E140="De-Novo Merge",E140="Assisted Merge")),A140&amp;"_SA_MW",IF(AND(D140="Reem",OR(E140="Manual",E140="Assisted Manual")),A140&amp;"_RA",IF(AND(D140="Reem",OR(E140="De-Novo Merge",E140="Assisted Merge")),A140&amp;"_SA_RA",""))))))))))))))))))</f>
        <v>2017-11-17_G-055_BD</v>
      </c>
      <c r="G140" s="89">
        <v>43133</v>
      </c>
      <c r="H140" s="89" t="s">
        <v>51</v>
      </c>
      <c r="I140" s="68"/>
      <c r="J140" s="68"/>
      <c r="K140" s="73" t="str">
        <f>IF(AND(NOT(I140=""),NOT(J140=""),NOT(H140="")),I140/J140,"")</f>
        <v/>
      </c>
      <c r="L140" s="116" t="s">
        <v>51</v>
      </c>
      <c r="M140" s="87" t="s">
        <v>2</v>
      </c>
      <c r="N140" s="116" t="s">
        <v>2</v>
      </c>
      <c r="O140" s="116" t="str">
        <f>IF(OR(N140="Untraceable",N140="Incomplete"),"Ignore",IF(N140="Completed","Waiting",IF(OR(N140="Waiting",N140="In Progress",N140="Review",N140="Other"),"HOLD","")))</f>
        <v>Ignore</v>
      </c>
      <c r="P140" s="4" t="s">
        <v>1497</v>
      </c>
      <c r="Q140" s="121" t="str">
        <f>IF(OR(N140="Untraceable",N140="Incomplete"),"No",IF(N140="Completed","In Progress",""))</f>
        <v>No</v>
      </c>
      <c r="R140" s="116"/>
    </row>
    <row r="141" spans="1:18" x14ac:dyDescent="0.25">
      <c r="A141" s="116"/>
      <c r="B141" s="116"/>
      <c r="C141" s="116"/>
      <c r="D141" s="87"/>
      <c r="E141" s="87"/>
      <c r="F141" s="7" t="str">
        <f>IF(AND(D141="Amina",OR(E141="Manual",E141="Assisted Manual")),A140&amp;"_AZ",IF(AND(D141="Amina",OR(E141="De-Novo Merge",E141="Assisted Merge")),A140&amp;"_SA_AZ",IF(AND(D141="Mashtura",OR(E141="Manual",E141="Assisted Manual")),A140&amp;"_MH",IF(AND(D141="Mashtura",OR(E141="De-Novo Merge",E141="Assisted Merge")),A140&amp;"_SA_MH",IF(AND(D141="Perry",OR(E141="Manual",E141="Assisted Manual")),A140&amp;"_PB",IF(AND(D141="Perry",OR(E141="De-Novo Merge",E141="Assisted Merge")),A140&amp;"_SA_PB",IF(AND(D141="Gina",OR(E141="Manual",E141="Assisted Manual")),A140&amp;"_GB",IF(AND(D141="Gina",OR(E141="De-Novo Merge",E141="Assisted Merge")),A140&amp;"_SA_GB",IF(AND(D141="Cameron",OR(E141="Manual",E141="Assisted Manual")),A140&amp;"_CA",IF(AND(D141="Cameron",OR(E141="De-Novo Merge",E141="Assisted Merge")),A140&amp;"_SA_CA",IF(AND(D141="Bruno",OR(E141="Manual",E141="Assisted Manual")),A140&amp;"_BD",IF(AND(D141="Bruno",OR(E141="De-Novo Merge",E141="Assisted Merge")),A140&amp;"_SA_BD",IF(AND(D141="Daniel",OR(E141="Manual",E141="Assisted Manual")),A140&amp;"_DR",IF(AND(D141="Daniel",OR(E141="De-Novo Merge",E141="Assisted Merge")),A140&amp;"_SA_DR",IF(AND(D141="Monet",OR(E141="Manual",E141="Assisted Manual")),A140&amp;"_MW",IF(AND(D141="Monet",OR(E141="De-Novo Merge",E141="Assisted Merge")),A140&amp;"_SA_MW",IF(AND(D141="Reem",OR(E141="Manual",E141="Assisted Manual")),A140&amp;"_RA",IF(AND(D141="Reem",OR(E141="De-Novo Merge",E141="Assisted Merge")),A140&amp;"_SA_RA",""))))))))))))))))))</f>
        <v/>
      </c>
      <c r="G141" s="89"/>
      <c r="H141" s="89"/>
      <c r="I141" s="68"/>
      <c r="J141" s="68"/>
      <c r="K141" s="73" t="str">
        <f>IF(AND(NOT(I141=""),NOT(J141=""),NOT(H141="")),I141/J141,"")</f>
        <v/>
      </c>
      <c r="L141" s="116"/>
      <c r="M141" s="87" t="str">
        <f>IF(AND(NOT(OR(G141="",G141="Ø")),H141=""),"In Progress",IF(AND(NOT(OR(H141="Ø",H141="")),NOT(OR(G141="Ø",G141=""))),"Completed",IF(AND(NOT(A140=""),NOT(OR(D141="",D141="???")),G141=""),"Waiting",IF(D141="???","Waiting",""))))</f>
        <v/>
      </c>
      <c r="N141" s="116"/>
      <c r="O141" s="116"/>
      <c r="P141" s="4"/>
      <c r="Q141" s="121"/>
      <c r="R141" s="116"/>
    </row>
    <row r="142" spans="1:18" x14ac:dyDescent="0.25">
      <c r="A142" s="122" t="s">
        <v>3434</v>
      </c>
      <c r="B142" s="117" t="s">
        <v>3435</v>
      </c>
      <c r="C142" s="116"/>
      <c r="D142" s="87" t="s">
        <v>32</v>
      </c>
      <c r="E142" s="87" t="s">
        <v>24</v>
      </c>
      <c r="F142" s="7" t="str">
        <f>IF(AND(D142="Amina",OR(E142="Manual",E142="Assisted Manual")),A142&amp;"_AZ",IF(AND(D142="Amina",OR(E142="De-Novo Merge",E142="Assisted Merge")),A142&amp;"_SA_AZ",IF(AND(D142="Mashtura",OR(E142="Manual",E142="Assisted Manual")),A142&amp;"_MH",IF(AND(D142="Mashtura",OR(E142="De-Novo Merge",E142="Assisted Merge")),A142&amp;"_SA_MH",IF(AND(D142="Perry",OR(E142="Manual",E142="Assisted Manual")),A142&amp;"_PB",IF(AND(D142="Perry",OR(E142="De-Novo Merge",E142="Assisted Merge")),A142&amp;"_SA_PB",IF(AND(D142="Gina",OR(E142="Manual",E142="Assisted Manual")),A142&amp;"_GB",IF(AND(D142="Gina",OR(E142="De-Novo Merge",E142="Assisted Merge")),A142&amp;"_SA_GB",IF(AND(D142="Cameron",OR(E142="Manual",E142="Assisted Manual")),A142&amp;"_CA",IF(AND(D142="Cameron",OR(E142="De-Novo Merge",E142="Assisted Merge")),A142&amp;"_SA_CA",IF(AND(D142="Bruno",OR(E142="Manual",E142="Assisted Manual")),A142&amp;"_BD",IF(AND(D142="Bruno",OR(E142="De-Novo Merge",E142="Assisted Merge")),A142&amp;"_SA_BD",IF(AND(D142="Daniel",OR(E142="Manual",E142="Assisted Manual")),A142&amp;"_DR",IF(AND(D142="Daniel",OR(E142="De-Novo Merge",E142="Assisted Merge")),A142&amp;"_SA_DR",IF(AND(D142="Monet",OR(E142="Manual",E142="Assisted Manual")),A142&amp;"_MW",IF(AND(D142="Monet",OR(E142="De-Novo Merge",E142="Assisted Merge")),A142&amp;"_SA_MW",IF(AND(D142="Reem",OR(E142="Manual",E142="Assisted Manual")),A142&amp;"_RA",IF(AND(D142="Reem",OR(E142="De-Novo Merge",E142="Assisted Merge")),A142&amp;"_SA_RA",""))))))))))))))))))</f>
        <v>2017-11-17_G-056_AZ</v>
      </c>
      <c r="G142" s="89">
        <v>43133</v>
      </c>
      <c r="H142" s="89" t="s">
        <v>51</v>
      </c>
      <c r="I142" s="68"/>
      <c r="J142" s="68"/>
      <c r="K142" s="73" t="str">
        <f>IF(AND(NOT(I142=""),NOT(J142=""),NOT(H142="")),I142/J142,"")</f>
        <v/>
      </c>
      <c r="L142" s="116" t="str">
        <f>IF(AND(NOT(OR(H142="",H142="Ø")),NOT(OR(H143="",H143="Ø"))),"Needs to be Split","")</f>
        <v/>
      </c>
      <c r="M142" s="87" t="s">
        <v>2</v>
      </c>
      <c r="N142" s="116" t="s">
        <v>2</v>
      </c>
      <c r="O142" s="116" t="str">
        <f>IF(OR(N142="Untraceable",N142="Incomplete"),"Ignore",IF(N142="Completed","Waiting",IF(OR(N142="Waiting",N142="In Progress",N142="Review",N142="Other"),"HOLD","")))</f>
        <v>Ignore</v>
      </c>
      <c r="P142" s="4"/>
      <c r="Q142" s="121" t="str">
        <f>IF(OR(N142="Untraceable",N142="Incomplete"),"No",IF(N142="Completed","In Progress",""))</f>
        <v>No</v>
      </c>
      <c r="R142" s="116"/>
    </row>
    <row r="143" spans="1:18" x14ac:dyDescent="0.25">
      <c r="A143" s="116"/>
      <c r="B143" s="116"/>
      <c r="C143" s="116"/>
      <c r="D143" s="87"/>
      <c r="E143" s="87"/>
      <c r="F143" s="7" t="str">
        <f>IF(AND(D143="Amina",OR(E143="Manual",E143="Assisted Manual")),A142&amp;"_AZ",IF(AND(D143="Amina",OR(E143="De-Novo Merge",E143="Assisted Merge")),A142&amp;"_SA_AZ",IF(AND(D143="Mashtura",OR(E143="Manual",E143="Assisted Manual")),A142&amp;"_MH",IF(AND(D143="Mashtura",OR(E143="De-Novo Merge",E143="Assisted Merge")),A142&amp;"_SA_MH",IF(AND(D143="Perry",OR(E143="Manual",E143="Assisted Manual")),A142&amp;"_PB",IF(AND(D143="Perry",OR(E143="De-Novo Merge",E143="Assisted Merge")),A142&amp;"_SA_PB",IF(AND(D143="Gina",OR(E143="Manual",E143="Assisted Manual")),A142&amp;"_GB",IF(AND(D143="Gina",OR(E143="De-Novo Merge",E143="Assisted Merge")),A142&amp;"_SA_GB",IF(AND(D143="Cameron",OR(E143="Manual",E143="Assisted Manual")),A142&amp;"_CA",IF(AND(D143="Cameron",OR(E143="De-Novo Merge",E143="Assisted Merge")),A142&amp;"_SA_CA",IF(AND(D143="Bruno",OR(E143="Manual",E143="Assisted Manual")),A142&amp;"_BD",IF(AND(D143="Bruno",OR(E143="De-Novo Merge",E143="Assisted Merge")),A142&amp;"_SA_BD",IF(AND(D143="Daniel",OR(E143="Manual",E143="Assisted Manual")),A142&amp;"_DR",IF(AND(D143="Daniel",OR(E143="De-Novo Merge",E143="Assisted Merge")),A142&amp;"_SA_DR",IF(AND(D143="Monet",OR(E143="Manual",E143="Assisted Manual")),A142&amp;"_MW",IF(AND(D143="Monet",OR(E143="De-Novo Merge",E143="Assisted Merge")),A142&amp;"_SA_MW",IF(AND(D143="Reem",OR(E143="Manual",E143="Assisted Manual")),A142&amp;"_RA",IF(AND(D143="Reem",OR(E143="De-Novo Merge",E143="Assisted Merge")),A142&amp;"_SA_RA",""))))))))))))))))))</f>
        <v/>
      </c>
      <c r="G143" s="89"/>
      <c r="H143" s="89"/>
      <c r="I143" s="68"/>
      <c r="J143" s="68"/>
      <c r="K143" s="73" t="str">
        <f>IF(AND(NOT(I143=""),NOT(J143=""),NOT(H143="")),I143/J143,"")</f>
        <v/>
      </c>
      <c r="L143" s="116"/>
      <c r="M143" s="87" t="str">
        <f>IF(AND(NOT(OR(G143="",G143="Ø")),H143=""),"In Progress",IF(AND(NOT(OR(H143="Ø",H143="")),NOT(OR(G143="Ø",G143=""))),"Completed",IF(AND(NOT(A142=""),NOT(OR(D143="",D143="???")),G143=""),"Waiting",IF(D143="???","Waiting",""))))</f>
        <v/>
      </c>
      <c r="N143" s="116"/>
      <c r="O143" s="116"/>
      <c r="P143" s="4"/>
      <c r="Q143" s="121"/>
      <c r="R143" s="116"/>
    </row>
    <row r="144" spans="1:18" x14ac:dyDescent="0.25">
      <c r="A144" s="122" t="s">
        <v>3436</v>
      </c>
      <c r="B144" s="117" t="s">
        <v>3437</v>
      </c>
      <c r="C144" s="116"/>
      <c r="D144" s="87" t="s">
        <v>2404</v>
      </c>
      <c r="E144" s="87" t="s">
        <v>24</v>
      </c>
      <c r="F144" s="7" t="str">
        <f>IF(AND(D144="Amina",OR(E144="Manual",E144="Assisted Manual")),A144&amp;"_AZ",IF(AND(D144="Amina",OR(E144="De-Novo Merge",E144="Assisted Merge")),A144&amp;"_SA_AZ",IF(AND(D144="Mashtura",OR(E144="Manual",E144="Assisted Manual")),A144&amp;"_MH",IF(AND(D144="Mashtura",OR(E144="De-Novo Merge",E144="Assisted Merge")),A144&amp;"_SA_MH",IF(AND(D144="Perry",OR(E144="Manual",E144="Assisted Manual")),A144&amp;"_PB",IF(AND(D144="Perry",OR(E144="De-Novo Merge",E144="Assisted Merge")),A144&amp;"_SA_PB",IF(AND(D144="Gina",OR(E144="Manual",E144="Assisted Manual")),A144&amp;"_GB",IF(AND(D144="Gina",OR(E144="De-Novo Merge",E144="Assisted Merge")),A144&amp;"_SA_GB",IF(AND(D144="Cameron",OR(E144="Manual",E144="Assisted Manual")),A144&amp;"_CA",IF(AND(D144="Cameron",OR(E144="De-Novo Merge",E144="Assisted Merge")),A144&amp;"_SA_CA",IF(AND(D144="Bruno",OR(E144="Manual",E144="Assisted Manual")),A144&amp;"_BD",IF(AND(D144="Bruno",OR(E144="De-Novo Merge",E144="Assisted Merge")),A144&amp;"_SA_BD",IF(AND(D144="Daniel",OR(E144="Manual",E144="Assisted Manual")),A144&amp;"_DR",IF(AND(D144="Daniel",OR(E144="De-Novo Merge",E144="Assisted Merge")),A144&amp;"_SA_DR",IF(AND(D144="Monet",OR(E144="Manual",E144="Assisted Manual")),A144&amp;"_MW",IF(AND(D144="Monet",OR(E144="De-Novo Merge",E144="Assisted Merge")),A144&amp;"_SA_MW",IF(AND(D144="Reem",OR(E144="Manual",E144="Assisted Manual")),A144&amp;"_RA",IF(AND(D144="Reem",OR(E144="De-Novo Merge",E144="Assisted Merge")),A144&amp;"_SA_RA",""))))))))))))))))))</f>
        <v>2017-11-17_G-057_MH</v>
      </c>
      <c r="G144" s="89">
        <v>43133</v>
      </c>
      <c r="H144" s="89">
        <v>43133</v>
      </c>
      <c r="I144" s="68">
        <v>0.1</v>
      </c>
      <c r="J144" s="68">
        <v>3</v>
      </c>
      <c r="K144" s="73">
        <f>J144/I144</f>
        <v>30</v>
      </c>
      <c r="L144" s="118">
        <v>43136</v>
      </c>
      <c r="M144" s="87" t="str">
        <f>IF(AND(NOT(OR(G144="",G144="Ø")),H144=""),"In Progress",IF(AND(NOT(OR(H144="Ø",H144="")),NOT(OR(G144="Ø",G144=""))),"Completed",IF(AND(NOT(A144=""),NOT(OR(D144="",D144="???")),G144=""),"Waiting",IF(D144="???","Waiting",""))))</f>
        <v>Completed</v>
      </c>
      <c r="N144" s="116" t="str">
        <f>IF(AND(NOT(OR(H144="Ø",H144="")),L144="Split"),"In Progress",IF(AND(NOT(OR(H144="Ø",H144="")),L144="Needs to be Split"),"Waiting",IF(AND(M144="Review",M145="Review"),"Review",IF(OR(AND(M144="Review",M145="Incomplete"),AND(M144="Incomplete",M145="Review")),"Review",IF(OR(AND(M144="Untraceable",M145="Review"),AND(M144="Review",M145="Untraceable")),"Review",IF(OR(AND(M144="Review",M145="Completed"),AND(M144="Completed",M145="Review")),"Review",IF(OR(AND(M144="Other",M145="Review"),AND(M144="Review",M145="Other")),"Review",IF(OR(AND(M144="Other",M145="Incomplete"),AND(M144="Incomplete",M145="Other")),"Review",IF(OR(AND(M144="Other",M145="Untraceable"),AND(M144="Untraceable",M145="Other")),"Review",IF(OR(AND(M144="Other",M145="Completed"),AND(M144="Completed",M145="Other")),"Review",IF(AND(M144="Waiting",M145="Waiting"),"Waiting",IF(OR(AND(M144="Review",M145="Waiting"),AND(M144="Waiting",M145="Review")),"Waiting",IF(OR(AND(M144="Other",M145="Waiting"),AND(M144="Waiting",M145="Other")),"Waiting",IF(OR(AND(M144="Incomplete",M145="Waiting"),AND(M144="Waiting",M145="Incomplete")),"Waiting",IF(OR(AND(M144="Completed",M145="Waiting"),AND(M144="Waiting",M145="Completed")),"Waiting",IF(OR(M144="In Progress",M145="In Progress"),"In Progress",IF(OR(AND(M144="Completed",M145="Untraceable"),AND(M144="Untraceable",M145="Completed")),"Review",IF(OR(AND(M144="Completed",M145="Incomplete"),AND(M144="Incomplete",M145="Completed")),"Review",IF(OR(AND(M144="Incomplete",M145="Untraceable"),AND(M144="Untraceable",M145="Incomplete")),"Untraceable",IF(AND(NOT(OR(H144="Ø",H144="")),NOT(OR(H145="Ø",H145="")),L144=""),"In Progress",IF(AND(M144="Untraceable",M145="Untraceable"),"Untraceable",IF(AND(NOT(OR(H144="Ø",H144="")),NOT(OR(H145="Ø",H145="")),NOT(OR(L144="Ø",L144="",L144="Split",L144="Needs to be Split"))),"Completed",IF(AND(M144="Incomplete",M145="Incomplete"),"Incomplete",IF(AND(M144="Other",M145="Other"),"Review",IF(AND(M144="Untraceable",M145=""),"Untraceable","")))))))))))))))))))))))))</f>
        <v>Completed</v>
      </c>
      <c r="O144" s="116" t="s">
        <v>0</v>
      </c>
      <c r="P144" s="4"/>
      <c r="Q144" s="121" t="s">
        <v>25</v>
      </c>
      <c r="R144" s="116" t="s">
        <v>3438</v>
      </c>
    </row>
    <row r="145" spans="1:18" x14ac:dyDescent="0.25">
      <c r="A145" s="116"/>
      <c r="B145" s="116"/>
      <c r="C145" s="116"/>
      <c r="D145" s="87" t="s">
        <v>161</v>
      </c>
      <c r="E145" s="87" t="s">
        <v>1512</v>
      </c>
      <c r="F145" s="7" t="str">
        <f>IF(AND(D145="Amina",OR(E145="Manual",E145="Assisted Manual")),A144&amp;"_AZ",IF(AND(D145="Amina",OR(E145="De-Novo Merge",E145="Assisted Merge")),A144&amp;"_SA_AZ",IF(AND(D145="Mashtura",OR(E145="Manual",E145="Assisted Manual")),A144&amp;"_MH",IF(AND(D145="Mashtura",OR(E145="De-Novo Merge",E145="Assisted Merge")),A144&amp;"_SA_MH",IF(AND(D145="Perry",OR(E145="Manual",E145="Assisted Manual")),A144&amp;"_PB",IF(AND(D145="Perry",OR(E145="De-Novo Merge",E145="Assisted Merge")),A144&amp;"_SA_PB",IF(AND(D145="Gina",OR(E145="Manual",E145="Assisted Manual")),A144&amp;"_GB",IF(AND(D145="Gina",OR(E145="De-Novo Merge",E145="Assisted Merge")),A144&amp;"_SA_GB",IF(AND(D145="Cameron",OR(E145="Manual",E145="Assisted Manual")),A144&amp;"_CA",IF(AND(D145="Cameron",OR(E145="De-Novo Merge",E145="Assisted Merge")),A144&amp;"_SA_CA",IF(AND(D145="Bruno",OR(E145="Manual",E145="Assisted Manual")),A144&amp;"_BD",IF(AND(D145="Bruno",OR(E145="De-Novo Merge",E145="Assisted Merge")),A144&amp;"_SA_BD",IF(AND(D145="Daniel",OR(E145="Manual",E145="Assisted Manual")),A144&amp;"_DR",IF(AND(D145="Daniel",OR(E145="De-Novo Merge",E145="Assisted Merge")),A144&amp;"_SA_DR",IF(AND(D145="Monet",OR(E145="Manual",E145="Assisted Manual")),A144&amp;"_MW",IF(AND(D145="Monet",OR(E145="De-Novo Merge",E145="Assisted Merge")),A144&amp;"_SA_MW",IF(AND(D145="Reem",OR(E145="Manual",E145="Assisted Manual")),A144&amp;"_RA",IF(AND(D145="Reem",OR(E145="De-Novo Merge",E145="Assisted Merge")),A144&amp;"_SA_RA",""))))))))))))))))))</f>
        <v>2017-11-17_G-057_BD</v>
      </c>
      <c r="G145" s="89">
        <v>43136</v>
      </c>
      <c r="H145" s="89">
        <v>43136</v>
      </c>
      <c r="I145" s="68">
        <v>0.1</v>
      </c>
      <c r="J145" s="68">
        <v>3</v>
      </c>
      <c r="K145" s="73">
        <f>J145/I145</f>
        <v>30</v>
      </c>
      <c r="L145" s="116"/>
      <c r="M145" s="87" t="s">
        <v>0</v>
      </c>
      <c r="N145" s="116"/>
      <c r="O145" s="116"/>
      <c r="P145" s="4"/>
      <c r="Q145" s="121"/>
      <c r="R145" s="116"/>
    </row>
    <row r="146" spans="1:18" x14ac:dyDescent="0.25">
      <c r="A146" s="122" t="s">
        <v>3439</v>
      </c>
      <c r="B146" s="117" t="s">
        <v>3440</v>
      </c>
      <c r="C146" s="116"/>
      <c r="D146" s="87" t="s">
        <v>2404</v>
      </c>
      <c r="E146" s="87" t="s">
        <v>24</v>
      </c>
      <c r="F146" s="7" t="str">
        <f>IF(AND(D146="Amina",OR(E146="Manual",E146="Assisted Manual")),A146&amp;"_AZ",IF(AND(D146="Amina",OR(E146="De-Novo Merge",E146="Assisted Merge")),A146&amp;"_SA_AZ",IF(AND(D146="Mashtura",OR(E146="Manual",E146="Assisted Manual")),A146&amp;"_MH",IF(AND(D146="Mashtura",OR(E146="De-Novo Merge",E146="Assisted Merge")),A146&amp;"_SA_MH",IF(AND(D146="Perry",OR(E146="Manual",E146="Assisted Manual")),A146&amp;"_PB",IF(AND(D146="Perry",OR(E146="De-Novo Merge",E146="Assisted Merge")),A146&amp;"_SA_PB",IF(AND(D146="Gina",OR(E146="Manual",E146="Assisted Manual")),A146&amp;"_GB",IF(AND(D146="Gina",OR(E146="De-Novo Merge",E146="Assisted Merge")),A146&amp;"_SA_GB",IF(AND(D146="Cameron",OR(E146="Manual",E146="Assisted Manual")),A146&amp;"_CA",IF(AND(D146="Cameron",OR(E146="De-Novo Merge",E146="Assisted Merge")),A146&amp;"_SA_CA",IF(AND(D146="Bruno",OR(E146="Manual",E146="Assisted Manual")),A146&amp;"_BD",IF(AND(D146="Bruno",OR(E146="De-Novo Merge",E146="Assisted Merge")),A146&amp;"_SA_BD",IF(AND(D146="Daniel",OR(E146="Manual",E146="Assisted Manual")),A146&amp;"_DR",IF(AND(D146="Daniel",OR(E146="De-Novo Merge",E146="Assisted Merge")),A146&amp;"_SA_DR",IF(AND(D146="Monet",OR(E146="Manual",E146="Assisted Manual")),A146&amp;"_MW",IF(AND(D146="Monet",OR(E146="De-Novo Merge",E146="Assisted Merge")),A146&amp;"_SA_MW",IF(AND(D146="Reem",OR(E146="Manual",E146="Assisted Manual")),A146&amp;"_RA",IF(AND(D146="Reem",OR(E146="De-Novo Merge",E146="Assisted Merge")),A146&amp;"_SA_RA",""))))))))))))))))))</f>
        <v>2017-11-17_G-058_MH</v>
      </c>
      <c r="G146" s="89">
        <v>43139</v>
      </c>
      <c r="H146" s="89">
        <v>43143</v>
      </c>
      <c r="I146" s="68"/>
      <c r="J146" s="68">
        <v>48</v>
      </c>
      <c r="K146" s="73"/>
      <c r="L146" s="118">
        <v>43143</v>
      </c>
      <c r="M146" s="87" t="s">
        <v>0</v>
      </c>
      <c r="N146" s="116" t="s">
        <v>0</v>
      </c>
      <c r="O146" s="116" t="s">
        <v>0</v>
      </c>
      <c r="P146" s="4" t="s">
        <v>3441</v>
      </c>
      <c r="Q146" s="121" t="s">
        <v>25</v>
      </c>
      <c r="R146" s="116" t="s">
        <v>3442</v>
      </c>
    </row>
    <row r="147" spans="1:18" x14ac:dyDescent="0.25">
      <c r="A147" s="116"/>
      <c r="B147" s="116"/>
      <c r="C147" s="116"/>
      <c r="D147" s="87" t="s">
        <v>161</v>
      </c>
      <c r="E147" s="87" t="s">
        <v>1512</v>
      </c>
      <c r="F147" s="7" t="str">
        <f>IF(AND(D147="Amina",OR(E147="Manual",E147="Assisted Manual")),A146&amp;"_AZ",IF(AND(D147="Amina",OR(E147="De-Novo Merge",E147="Assisted Merge")),A146&amp;"_SA_AZ",IF(AND(D147="Mashtura",OR(E147="Manual",E147="Assisted Manual")),A146&amp;"_MH",IF(AND(D147="Mashtura",OR(E147="De-Novo Merge",E147="Assisted Merge")),A146&amp;"_SA_MH",IF(AND(D147="Perry",OR(E147="Manual",E147="Assisted Manual")),A146&amp;"_PB",IF(AND(D147="Perry",OR(E147="De-Novo Merge",E147="Assisted Merge")),A146&amp;"_SA_PB",IF(AND(D147="Gina",OR(E147="Manual",E147="Assisted Manual")),A146&amp;"_GB",IF(AND(D147="Gina",OR(E147="De-Novo Merge",E147="Assisted Merge")),A146&amp;"_SA_GB",IF(AND(D147="Cameron",OR(E147="Manual",E147="Assisted Manual")),A146&amp;"_CA",IF(AND(D147="Cameron",OR(E147="De-Novo Merge",E147="Assisted Merge")),A146&amp;"_SA_CA",IF(AND(D147="Bruno",OR(E147="Manual",E147="Assisted Manual")),A146&amp;"_BD",IF(AND(D147="Bruno",OR(E147="De-Novo Merge",E147="Assisted Merge")),A146&amp;"_SA_BD",IF(AND(D147="Daniel",OR(E147="Manual",E147="Assisted Manual")),A146&amp;"_DR",IF(AND(D147="Daniel",OR(E147="De-Novo Merge",E147="Assisted Merge")),A146&amp;"_SA_DR",IF(AND(D147="Monet",OR(E147="Manual",E147="Assisted Manual")),A146&amp;"_MW",IF(AND(D147="Monet",OR(E147="De-Novo Merge",E147="Assisted Merge")),A146&amp;"_SA_MW",IF(AND(D147="Reem",OR(E147="Manual",E147="Assisted Manual")),A146&amp;"_RA",IF(AND(D147="Reem",OR(E147="De-Novo Merge",E147="Assisted Merge")),A146&amp;"_SA_RA",""))))))))))))))))))</f>
        <v>2017-11-17_G-058_BD</v>
      </c>
      <c r="G147" s="89">
        <v>43143</v>
      </c>
      <c r="H147" s="89"/>
      <c r="I147" s="68">
        <v>1.5</v>
      </c>
      <c r="J147" s="68">
        <v>49</v>
      </c>
      <c r="K147" s="73" t="str">
        <f t="shared" ref="K147:K167" si="4">IF(AND(NOT(I147=""),NOT(J147=""),NOT(H147="")),I147/J147,"")</f>
        <v/>
      </c>
      <c r="L147" s="116"/>
      <c r="M147" s="87" t="s">
        <v>0</v>
      </c>
      <c r="N147" s="116"/>
      <c r="O147" s="116"/>
      <c r="P147" s="4"/>
      <c r="Q147" s="121"/>
      <c r="R147" s="116"/>
    </row>
    <row r="148" spans="1:18" x14ac:dyDescent="0.25">
      <c r="A148" s="122" t="s">
        <v>3443</v>
      </c>
      <c r="B148" s="117" t="s">
        <v>3444</v>
      </c>
      <c r="C148" s="116"/>
      <c r="D148" s="87" t="s">
        <v>161</v>
      </c>
      <c r="E148" s="87" t="s">
        <v>24</v>
      </c>
      <c r="F148" s="7" t="str">
        <f>IF(AND(D148="Amina",OR(E148="Manual",E148="Assisted Manual")),A148&amp;"_AZ",IF(AND(D148="Amina",OR(E148="De-Novo Merge",E148="Assisted Merge")),A148&amp;"_SA_AZ",IF(AND(D148="Mashtura",OR(E148="Manual",E148="Assisted Manual")),A148&amp;"_MH",IF(AND(D148="Mashtura",OR(E148="De-Novo Merge",E148="Assisted Merge")),A148&amp;"_SA_MH",IF(AND(D148="Perry",OR(E148="Manual",E148="Assisted Manual")),A148&amp;"_PB",IF(AND(D148="Perry",OR(E148="De-Novo Merge",E148="Assisted Merge")),A148&amp;"_SA_PB",IF(AND(D148="Gina",OR(E148="Manual",E148="Assisted Manual")),A148&amp;"_GB",IF(AND(D148="Gina",OR(E148="De-Novo Merge",E148="Assisted Merge")),A148&amp;"_SA_GB",IF(AND(D148="Cameron",OR(E148="Manual",E148="Assisted Manual")),A148&amp;"_CA",IF(AND(D148="Cameron",OR(E148="De-Novo Merge",E148="Assisted Merge")),A148&amp;"_SA_CA",IF(AND(D148="Bruno",OR(E148="Manual",E148="Assisted Manual")),A148&amp;"_BD",IF(AND(D148="Bruno",OR(E148="De-Novo Merge",E148="Assisted Merge")),A148&amp;"_SA_BD",IF(AND(D148="Daniel",OR(E148="Manual",E148="Assisted Manual")),A148&amp;"_DR",IF(AND(D148="Daniel",OR(E148="De-Novo Merge",E148="Assisted Merge")),A148&amp;"_SA_DR",IF(AND(D148="Monet",OR(E148="Manual",E148="Assisted Manual")),A148&amp;"_MW",IF(AND(D148="Monet",OR(E148="De-Novo Merge",E148="Assisted Merge")),A148&amp;"_SA_MW",IF(AND(D148="Reem",OR(E148="Manual",E148="Assisted Manual")),A148&amp;"_RA",IF(AND(D148="Reem",OR(E148="De-Novo Merge",E148="Assisted Merge")),A148&amp;"_SA_RA",""))))))))))))))))))</f>
        <v>2017-11-17_G-059_BD</v>
      </c>
      <c r="G148" s="89"/>
      <c r="H148" s="89"/>
      <c r="I148" s="68"/>
      <c r="J148" s="68"/>
      <c r="K148" s="73" t="str">
        <f t="shared" si="4"/>
        <v/>
      </c>
      <c r="L148" s="116" t="str">
        <f>IF(AND(NOT(OR(H148="",H148="Ø")),NOT(OR(H149="",H149="Ø"))),"Needs to be Split","")</f>
        <v/>
      </c>
      <c r="M148" s="87" t="s">
        <v>2</v>
      </c>
      <c r="N148" s="116" t="s">
        <v>2</v>
      </c>
      <c r="O148" s="116" t="str">
        <f>IF(OR(N148="Untraceable",N148="Incomplete"),"Ignore",IF(N148="Completed","Waiting",IF(OR(N148="Waiting",N148="In Progress",N148="Review",N148="Other"),"HOLD","")))</f>
        <v>Ignore</v>
      </c>
      <c r="P148" s="4"/>
      <c r="Q148" s="121" t="str">
        <f>IF(OR(N148="Untraceable",N148="Incomplete"),"No",IF(N148="Completed","In Progress",""))</f>
        <v>No</v>
      </c>
      <c r="R148" s="116"/>
    </row>
    <row r="149" spans="1:18" x14ac:dyDescent="0.25">
      <c r="A149" s="116"/>
      <c r="B149" s="116"/>
      <c r="C149" s="116"/>
      <c r="D149" s="87"/>
      <c r="E149" s="87"/>
      <c r="F149" s="7" t="str">
        <f>IF(AND(D149="Amina",OR(E149="Manual",E149="Assisted Manual")),A148&amp;"_AZ",IF(AND(D149="Amina",OR(E149="De-Novo Merge",E149="Assisted Merge")),A148&amp;"_SA_AZ",IF(AND(D149="Mashtura",OR(E149="Manual",E149="Assisted Manual")),A148&amp;"_MH",IF(AND(D149="Mashtura",OR(E149="De-Novo Merge",E149="Assisted Merge")),A148&amp;"_SA_MH",IF(AND(D149="Perry",OR(E149="Manual",E149="Assisted Manual")),A148&amp;"_PB",IF(AND(D149="Perry",OR(E149="De-Novo Merge",E149="Assisted Merge")),A148&amp;"_SA_PB",IF(AND(D149="Gina",OR(E149="Manual",E149="Assisted Manual")),A148&amp;"_GB",IF(AND(D149="Gina",OR(E149="De-Novo Merge",E149="Assisted Merge")),A148&amp;"_SA_GB",IF(AND(D149="Cameron",OR(E149="Manual",E149="Assisted Manual")),A148&amp;"_CA",IF(AND(D149="Cameron",OR(E149="De-Novo Merge",E149="Assisted Merge")),A148&amp;"_SA_CA",IF(AND(D149="Bruno",OR(E149="Manual",E149="Assisted Manual")),A148&amp;"_BD",IF(AND(D149="Bruno",OR(E149="De-Novo Merge",E149="Assisted Merge")),A148&amp;"_SA_BD",IF(AND(D149="Daniel",OR(E149="Manual",E149="Assisted Manual")),A148&amp;"_DR",IF(AND(D149="Daniel",OR(E149="De-Novo Merge",E149="Assisted Merge")),A148&amp;"_SA_DR",IF(AND(D149="Monet",OR(E149="Manual",E149="Assisted Manual")),A148&amp;"_MW",IF(AND(D149="Monet",OR(E149="De-Novo Merge",E149="Assisted Merge")),A148&amp;"_SA_MW",IF(AND(D149="Reem",OR(E149="Manual",E149="Assisted Manual")),A148&amp;"_RA",IF(AND(D149="Reem",OR(E149="De-Novo Merge",E149="Assisted Merge")),A148&amp;"_SA_RA",""))))))))))))))))))</f>
        <v/>
      </c>
      <c r="G149" s="89"/>
      <c r="H149" s="89"/>
      <c r="I149" s="68"/>
      <c r="J149" s="68"/>
      <c r="K149" s="73" t="str">
        <f t="shared" si="4"/>
        <v/>
      </c>
      <c r="L149" s="116"/>
      <c r="M149" s="87" t="str">
        <f>IF(AND(NOT(OR(G149="",G149="Ø")),H149=""),"In Progress",IF(AND(NOT(OR(H149="Ø",H149="")),NOT(OR(G149="Ø",G149=""))),"Completed",IF(AND(NOT(A148=""),NOT(OR(D149="",D149="???")),G149=""),"Waiting",IF(D149="???","Waiting",""))))</f>
        <v/>
      </c>
      <c r="N149" s="116"/>
      <c r="O149" s="116"/>
      <c r="P149" s="4"/>
      <c r="Q149" s="121"/>
      <c r="R149" s="116"/>
    </row>
    <row r="150" spans="1:18" x14ac:dyDescent="0.25">
      <c r="A150" s="122"/>
      <c r="B150" s="117"/>
      <c r="C150" s="116"/>
      <c r="D150" s="87" t="str">
        <f>IF(NOT(A150=""),"???","")</f>
        <v/>
      </c>
      <c r="E150" s="87"/>
      <c r="F150" s="7" t="str">
        <f>IF(AND(D150="Amina",OR(E150="Manual",E150="Assisted Manual")),A150&amp;"_AZ",IF(AND(D150="Amina",OR(E150="De-Novo Merge",E150="Assisted Merge")),A150&amp;"_SA_AZ",IF(AND(D150="Mashtura",OR(E150="Manual",E150="Assisted Manual")),A150&amp;"_MH",IF(AND(D150="Mashtura",OR(E150="De-Novo Merge",E150="Assisted Merge")),A150&amp;"_SA_MH",IF(AND(D150="Perry",OR(E150="Manual",E150="Assisted Manual")),A150&amp;"_PB",IF(AND(D150="Perry",OR(E150="De-Novo Merge",E150="Assisted Merge")),A150&amp;"_SA_PB",IF(AND(D150="Gina",OR(E150="Manual",E150="Assisted Manual")),A150&amp;"_GB",IF(AND(D150="Gina",OR(E150="De-Novo Merge",E150="Assisted Merge")),A150&amp;"_SA_GB",IF(AND(D150="Cameron",OR(E150="Manual",E150="Assisted Manual")),A150&amp;"_CA",IF(AND(D150="Cameron",OR(E150="De-Novo Merge",E150="Assisted Merge")),A150&amp;"_SA_CA",IF(AND(D150="Bruno",OR(E150="Manual",E150="Assisted Manual")),A150&amp;"_BD",IF(AND(D150="Bruno",OR(E150="De-Novo Merge",E150="Assisted Merge")),A150&amp;"_SA_BD",IF(AND(D150="Daniel",OR(E150="Manual",E150="Assisted Manual")),A150&amp;"_DR",IF(AND(D150="Daniel",OR(E150="De-Novo Merge",E150="Assisted Merge")),A150&amp;"_SA_DR",IF(AND(D150="Monet",OR(E150="Manual",E150="Assisted Manual")),A150&amp;"_MW",IF(AND(D150="Monet",OR(E150="De-Novo Merge",E150="Assisted Merge")),A150&amp;"_SA_MW",IF(AND(D150="Reem",OR(E150="Manual",E150="Assisted Manual")),A150&amp;"_RA",IF(AND(D150="Reem",OR(E150="De-Novo Merge",E150="Assisted Merge")),A150&amp;"_SA_RA",""))))))))))))))))))</f>
        <v/>
      </c>
      <c r="G150" s="89"/>
      <c r="H150" s="89"/>
      <c r="I150" s="68"/>
      <c r="J150" s="68"/>
      <c r="K150" s="73" t="str">
        <f t="shared" si="4"/>
        <v/>
      </c>
      <c r="L150" s="116" t="str">
        <f>IF(AND(NOT(OR(H150="",H150="Ø")),NOT(OR(H151="",H151="Ø"))),"Needs to be Split","")</f>
        <v/>
      </c>
      <c r="M150" s="87" t="str">
        <f>IF(AND(NOT(OR(G150="",G150="Ø")),H150=""),"In Progress",IF(AND(NOT(OR(H150="Ø",H150="")),NOT(OR(G150="Ø",G150=""))),"Completed",IF(AND(NOT(A150=""),NOT(OR(D150="",D150="???")),G150=""),"Waiting",IF(D150="???","Waiting",""))))</f>
        <v/>
      </c>
      <c r="N150" s="116" t="str">
        <f>IF(AND(NOT(OR(H150="Ø",H150="")),L150="Split"),"In Progress",IF(AND(NOT(OR(H150="Ø",H150="")),L150="Needs to be Split"),"Waiting",IF(AND(M150="Review",M151="Review"),"Review",IF(OR(AND(M150="Review",M151="Incomplete"),AND(M150="Incomplete",M151="Review")),"Review",IF(OR(AND(M150="Untraceable",M151="Review"),AND(M150="Review",M151="Untraceable")),"Review",IF(OR(AND(M150="Review",M151="Completed"),AND(M150="Completed",M151="Review")),"Review",IF(OR(AND(M150="Other",M151="Review"),AND(M150="Review",M151="Other")),"Review",IF(OR(AND(M150="Other",M151="Incomplete"),AND(M150="Incomplete",M151="Other")),"Review",IF(OR(AND(M150="Other",M151="Untraceable"),AND(M150="Untraceable",M151="Other")),"Review",IF(OR(AND(M150="Other",M151="Completed"),AND(M150="Completed",M151="Other")),"Review",IF(AND(M150="Waiting",M151="Waiting"),"Waiting",IF(OR(AND(M150="Review",M151="Waiting"),AND(M150="Waiting",M151="Review")),"Waiting",IF(OR(AND(M150="Other",M151="Waiting"),AND(M150="Waiting",M151="Other")),"Waiting",IF(OR(AND(M150="Incomplete",M151="Waiting"),AND(M150="Waiting",M151="Incomplete")),"Waiting",IF(OR(AND(M150="Completed",M151="Waiting"),AND(M150="Waiting",M151="Completed")),"Waiting",IF(OR(M150="In Progress",M151="In Progress"),"In Progress",IF(OR(AND(M150="Completed",M151="Untraceable"),AND(M150="Untraceable",M151="Completed")),"Review",IF(OR(AND(M150="Completed",M151="Incomplete"),AND(M150="Incomplete",M151="Completed")),"Review",IF(OR(AND(M150="Incomplete",M151="Untraceable"),AND(M150="Untraceable",M151="Incomplete")),"Untraceable",IF(AND(NOT(OR(H150="Ø",H150="")),NOT(OR(H151="Ø",H151="")),L150=""),"In Progress",IF(AND(M150="Untraceable",M151="Untraceable"),"Untraceable",IF(AND(NOT(OR(H150="Ø",H150="")),NOT(OR(H151="Ø",H151="")),NOT(OR(L150="Ø",L150="",L150="Split",L150="Needs to be Split"))),"Completed",IF(AND(M150="Incomplete",M151="Incomplete"),"Incomplete",IF(AND(M150="Other",M151="Other"),"Review",IF(AND(M150="Untraceable",M151=""),"Untraceable","")))))))))))))))))))))))))</f>
        <v/>
      </c>
      <c r="O150" s="116" t="str">
        <f>IF(OR(N150="Untraceable",N150="Incomplete"),"Ignore",IF(N150="Completed","Waiting",IF(OR(N150="Waiting",N150="In Progress",N150="Review",N150="Other"),"HOLD","")))</f>
        <v/>
      </c>
      <c r="P150" s="4"/>
      <c r="Q150" s="121" t="str">
        <f>IF(OR(N150="Untraceable",N150="Incomplete"),"No",IF(N150="Completed","In Progress",""))</f>
        <v/>
      </c>
      <c r="R150" s="116"/>
    </row>
    <row r="151" spans="1:18" x14ac:dyDescent="0.25">
      <c r="A151" s="116"/>
      <c r="B151" s="116"/>
      <c r="C151" s="116"/>
      <c r="D151" s="87" t="str">
        <f>IF(AND(NOT(A150=""),NOT(M150="Untraceable")),"???","")</f>
        <v/>
      </c>
      <c r="E151" s="87"/>
      <c r="F151" s="7" t="str">
        <f>IF(AND(D151="Amina",OR(E151="Manual",E151="Assisted Manual")),A150&amp;"_AZ",IF(AND(D151="Amina",OR(E151="De-Novo Merge",E151="Assisted Merge")),A150&amp;"_SA_AZ",IF(AND(D151="Mashtura",OR(E151="Manual",E151="Assisted Manual")),A150&amp;"_MH",IF(AND(D151="Mashtura",OR(E151="De-Novo Merge",E151="Assisted Merge")),A150&amp;"_SA_MH",IF(AND(D151="Perry",OR(E151="Manual",E151="Assisted Manual")),A150&amp;"_PB",IF(AND(D151="Perry",OR(E151="De-Novo Merge",E151="Assisted Merge")),A150&amp;"_SA_PB",IF(AND(D151="Gina",OR(E151="Manual",E151="Assisted Manual")),A150&amp;"_GB",IF(AND(D151="Gina",OR(E151="De-Novo Merge",E151="Assisted Merge")),A150&amp;"_SA_GB",IF(AND(D151="Cameron",OR(E151="Manual",E151="Assisted Manual")),A150&amp;"_CA",IF(AND(D151="Cameron",OR(E151="De-Novo Merge",E151="Assisted Merge")),A150&amp;"_SA_CA",IF(AND(D151="Bruno",OR(E151="Manual",E151="Assisted Manual")),A150&amp;"_BD",IF(AND(D151="Bruno",OR(E151="De-Novo Merge",E151="Assisted Merge")),A150&amp;"_SA_BD",IF(AND(D151="Daniel",OR(E151="Manual",E151="Assisted Manual")),A150&amp;"_DR",IF(AND(D151="Daniel",OR(E151="De-Novo Merge",E151="Assisted Merge")),A150&amp;"_SA_DR",IF(AND(D151="Monet",OR(E151="Manual",E151="Assisted Manual")),A150&amp;"_MW",IF(AND(D151="Monet",OR(E151="De-Novo Merge",E151="Assisted Merge")),A150&amp;"_SA_MW",IF(AND(D151="Reem",OR(E151="Manual",E151="Assisted Manual")),A150&amp;"_RA",IF(AND(D151="Reem",OR(E151="De-Novo Merge",E151="Assisted Merge")),A150&amp;"_SA_RA",""))))))))))))))))))</f>
        <v/>
      </c>
      <c r="G151" s="89"/>
      <c r="H151" s="89"/>
      <c r="I151" s="68"/>
      <c r="J151" s="68"/>
      <c r="K151" s="73" t="str">
        <f t="shared" si="4"/>
        <v/>
      </c>
      <c r="L151" s="116"/>
      <c r="M151" s="87" t="str">
        <f>IF(AND(NOT(OR(G151="",G151="Ø")),H151=""),"In Progress",IF(AND(NOT(OR(H151="Ø",H151="")),NOT(OR(G151="Ø",G151=""))),"Completed",IF(AND(NOT(A150=""),NOT(OR(D151="",D151="???")),G151=""),"Waiting",IF(D151="???","Waiting",""))))</f>
        <v/>
      </c>
      <c r="N151" s="116"/>
      <c r="O151" s="116"/>
      <c r="P151" s="4"/>
      <c r="Q151" s="121"/>
      <c r="R151" s="116"/>
    </row>
    <row r="152" spans="1:18" x14ac:dyDescent="0.25">
      <c r="A152" s="122"/>
      <c r="B152" s="117"/>
      <c r="C152" s="116"/>
      <c r="D152" s="87" t="str">
        <f>IF(NOT(A152=""),"???","")</f>
        <v/>
      </c>
      <c r="E152" s="87"/>
      <c r="F152" s="7" t="str">
        <f>IF(AND(D152="Amina",OR(E152="Manual",E152="Assisted Manual")),A152&amp;"_AZ",IF(AND(D152="Amina",OR(E152="De-Novo Merge",E152="Assisted Merge")),A152&amp;"_SA_AZ",IF(AND(D152="Mashtura",OR(E152="Manual",E152="Assisted Manual")),A152&amp;"_MH",IF(AND(D152="Mashtura",OR(E152="De-Novo Merge",E152="Assisted Merge")),A152&amp;"_SA_MH",IF(AND(D152="Perry",OR(E152="Manual",E152="Assisted Manual")),A152&amp;"_PB",IF(AND(D152="Perry",OR(E152="De-Novo Merge",E152="Assisted Merge")),A152&amp;"_SA_PB",IF(AND(D152="Gina",OR(E152="Manual",E152="Assisted Manual")),A152&amp;"_GB",IF(AND(D152="Gina",OR(E152="De-Novo Merge",E152="Assisted Merge")),A152&amp;"_SA_GB",IF(AND(D152="Cameron",OR(E152="Manual",E152="Assisted Manual")),A152&amp;"_CA",IF(AND(D152="Cameron",OR(E152="De-Novo Merge",E152="Assisted Merge")),A152&amp;"_SA_CA",IF(AND(D152="Bruno",OR(E152="Manual",E152="Assisted Manual")),A152&amp;"_BD",IF(AND(D152="Bruno",OR(E152="De-Novo Merge",E152="Assisted Merge")),A152&amp;"_SA_BD",IF(AND(D152="Daniel",OR(E152="Manual",E152="Assisted Manual")),A152&amp;"_DR",IF(AND(D152="Daniel",OR(E152="De-Novo Merge",E152="Assisted Merge")),A152&amp;"_SA_DR",IF(AND(D152="Monet",OR(E152="Manual",E152="Assisted Manual")),A152&amp;"_MW",IF(AND(D152="Monet",OR(E152="De-Novo Merge",E152="Assisted Merge")),A152&amp;"_SA_MW",IF(AND(D152="Reem",OR(E152="Manual",E152="Assisted Manual")),A152&amp;"_RA",IF(AND(D152="Reem",OR(E152="De-Novo Merge",E152="Assisted Merge")),A152&amp;"_SA_RA",""))))))))))))))))))</f>
        <v/>
      </c>
      <c r="G152" s="89"/>
      <c r="H152" s="89"/>
      <c r="I152" s="68"/>
      <c r="J152" s="68"/>
      <c r="K152" s="73" t="str">
        <f t="shared" si="4"/>
        <v/>
      </c>
      <c r="L152" s="116" t="str">
        <f>IF(AND(NOT(OR(H152="",H152="Ø")),NOT(OR(H153="",H153="Ø"))),"Needs to be Split","")</f>
        <v/>
      </c>
      <c r="M152" s="87" t="str">
        <f>IF(AND(NOT(OR(G152="",G152="Ø")),H152=""),"In Progress",IF(AND(NOT(OR(H152="Ø",H152="")),NOT(OR(G152="Ø",G152=""))),"Completed",IF(AND(NOT(A152=""),NOT(OR(D152="",D152="???")),G152=""),"Waiting",IF(D152="???","Waiting",""))))</f>
        <v/>
      </c>
      <c r="N152" s="116" t="str">
        <f>IF(AND(NOT(OR(H152="Ø",H152="")),L152="Split"),"In Progress",IF(AND(NOT(OR(H152="Ø",H152="")),L152="Needs to be Split"),"Waiting",IF(AND(M152="Review",M153="Review"),"Review",IF(OR(AND(M152="Review",M153="Incomplete"),AND(M152="Incomplete",M153="Review")),"Review",IF(OR(AND(M152="Untraceable",M153="Review"),AND(M152="Review",M153="Untraceable")),"Review",IF(OR(AND(M152="Review",M153="Completed"),AND(M152="Completed",M153="Review")),"Review",IF(OR(AND(M152="Other",M153="Review"),AND(M152="Review",M153="Other")),"Review",IF(OR(AND(M152="Other",M153="Incomplete"),AND(M152="Incomplete",M153="Other")),"Review",IF(OR(AND(M152="Other",M153="Untraceable"),AND(M152="Untraceable",M153="Other")),"Review",IF(OR(AND(M152="Other",M153="Completed"),AND(M152="Completed",M153="Other")),"Review",IF(AND(M152="Waiting",M153="Waiting"),"Waiting",IF(OR(AND(M152="Review",M153="Waiting"),AND(M152="Waiting",M153="Review")),"Waiting",IF(OR(AND(M152="Other",M153="Waiting"),AND(M152="Waiting",M153="Other")),"Waiting",IF(OR(AND(M152="Incomplete",M153="Waiting"),AND(M152="Waiting",M153="Incomplete")),"Waiting",IF(OR(AND(M152="Completed",M153="Waiting"),AND(M152="Waiting",M153="Completed")),"Waiting",IF(OR(M152="In Progress",M153="In Progress"),"In Progress",IF(OR(AND(M152="Completed",M153="Untraceable"),AND(M152="Untraceable",M153="Completed")),"Review",IF(OR(AND(M152="Completed",M153="Incomplete"),AND(M152="Incomplete",M153="Completed")),"Review",IF(OR(AND(M152="Incomplete",M153="Untraceable"),AND(M152="Untraceable",M153="Incomplete")),"Untraceable",IF(AND(NOT(OR(H152="Ø",H152="")),NOT(OR(H153="Ø",H153="")),L152=""),"In Progress",IF(AND(M152="Untraceable",M153="Untraceable"),"Untraceable",IF(AND(NOT(OR(H152="Ø",H152="")),NOT(OR(H153="Ø",H153="")),NOT(OR(L152="Ø",L152="",L152="Split",L152="Needs to be Split"))),"Completed",IF(AND(M152="Incomplete",M153="Incomplete"),"Incomplete",IF(AND(M152="Other",M153="Other"),"Review",IF(AND(M152="Untraceable",M153=""),"Untraceable","")))))))))))))))))))))))))</f>
        <v/>
      </c>
      <c r="O152" s="116" t="str">
        <f>IF(OR(N152="Untraceable",N152="Incomplete"),"Ignore",IF(N152="Completed","Waiting",IF(OR(N152="Waiting",N152="In Progress",N152="Review",N152="Other"),"HOLD","")))</f>
        <v/>
      </c>
      <c r="P152" s="4"/>
      <c r="Q152" s="121" t="str">
        <f>IF(OR(N152="Untraceable",N152="Incomplete"),"No",IF(N152="Completed","In Progress",""))</f>
        <v/>
      </c>
      <c r="R152" s="116"/>
    </row>
    <row r="153" spans="1:18" x14ac:dyDescent="0.25">
      <c r="A153" s="116"/>
      <c r="B153" s="116"/>
      <c r="C153" s="116"/>
      <c r="D153" s="87" t="str">
        <f>IF(AND(NOT(A152=""),NOT(M152="Untraceable")),"???","")</f>
        <v/>
      </c>
      <c r="E153" s="87"/>
      <c r="F153" s="7" t="str">
        <f>IF(AND(D153="Amina",OR(E153="Manual",E153="Assisted Manual")),A152&amp;"_AZ",IF(AND(D153="Amina",OR(E153="De-Novo Merge",E153="Assisted Merge")),A152&amp;"_SA_AZ",IF(AND(D153="Mashtura",OR(E153="Manual",E153="Assisted Manual")),A152&amp;"_MH",IF(AND(D153="Mashtura",OR(E153="De-Novo Merge",E153="Assisted Merge")),A152&amp;"_SA_MH",IF(AND(D153="Perry",OR(E153="Manual",E153="Assisted Manual")),A152&amp;"_PB",IF(AND(D153="Perry",OR(E153="De-Novo Merge",E153="Assisted Merge")),A152&amp;"_SA_PB",IF(AND(D153="Gina",OR(E153="Manual",E153="Assisted Manual")),A152&amp;"_GB",IF(AND(D153="Gina",OR(E153="De-Novo Merge",E153="Assisted Merge")),A152&amp;"_SA_GB",IF(AND(D153="Cameron",OR(E153="Manual",E153="Assisted Manual")),A152&amp;"_CA",IF(AND(D153="Cameron",OR(E153="De-Novo Merge",E153="Assisted Merge")),A152&amp;"_SA_CA",IF(AND(D153="Bruno",OR(E153="Manual",E153="Assisted Manual")),A152&amp;"_BD",IF(AND(D153="Bruno",OR(E153="De-Novo Merge",E153="Assisted Merge")),A152&amp;"_SA_BD",IF(AND(D153="Daniel",OR(E153="Manual",E153="Assisted Manual")),A152&amp;"_DR",IF(AND(D153="Daniel",OR(E153="De-Novo Merge",E153="Assisted Merge")),A152&amp;"_SA_DR",IF(AND(D153="Monet",OR(E153="Manual",E153="Assisted Manual")),A152&amp;"_MW",IF(AND(D153="Monet",OR(E153="De-Novo Merge",E153="Assisted Merge")),A152&amp;"_SA_MW",IF(AND(D153="Reem",OR(E153="Manual",E153="Assisted Manual")),A152&amp;"_RA",IF(AND(D153="Reem",OR(E153="De-Novo Merge",E153="Assisted Merge")),A152&amp;"_SA_RA",""))))))))))))))))))</f>
        <v/>
      </c>
      <c r="G153" s="89"/>
      <c r="H153" s="89"/>
      <c r="I153" s="68"/>
      <c r="J153" s="68"/>
      <c r="K153" s="73" t="str">
        <f t="shared" si="4"/>
        <v/>
      </c>
      <c r="L153" s="116"/>
      <c r="M153" s="87" t="str">
        <f>IF(AND(NOT(OR(G153="",G153="Ø")),H153=""),"In Progress",IF(AND(NOT(OR(H153="Ø",H153="")),NOT(OR(G153="Ø",G153=""))),"Completed",IF(AND(NOT(A152=""),NOT(OR(D153="",D153="???")),G153=""),"Waiting",IF(D153="???","Waiting",""))))</f>
        <v/>
      </c>
      <c r="N153" s="116"/>
      <c r="O153" s="116"/>
      <c r="P153" s="4"/>
      <c r="Q153" s="121"/>
      <c r="R153" s="116"/>
    </row>
    <row r="154" spans="1:18" x14ac:dyDescent="0.25">
      <c r="A154" s="122"/>
      <c r="B154" s="117"/>
      <c r="C154" s="116"/>
      <c r="D154" s="87" t="str">
        <f>IF(NOT(A154=""),"???","")</f>
        <v/>
      </c>
      <c r="E154" s="87"/>
      <c r="F154" s="7" t="str">
        <f>IF(AND(D154="Amina",OR(E154="Manual",E154="Assisted Manual")),A154&amp;"_AZ",IF(AND(D154="Amina",OR(E154="De-Novo Merge",E154="Assisted Merge")),A154&amp;"_SA_AZ",IF(AND(D154="Mashtura",OR(E154="Manual",E154="Assisted Manual")),A154&amp;"_MH",IF(AND(D154="Mashtura",OR(E154="De-Novo Merge",E154="Assisted Merge")),A154&amp;"_SA_MH",IF(AND(D154="Perry",OR(E154="Manual",E154="Assisted Manual")),A154&amp;"_PB",IF(AND(D154="Perry",OR(E154="De-Novo Merge",E154="Assisted Merge")),A154&amp;"_SA_PB",IF(AND(D154="Gina",OR(E154="Manual",E154="Assisted Manual")),A154&amp;"_GB",IF(AND(D154="Gina",OR(E154="De-Novo Merge",E154="Assisted Merge")),A154&amp;"_SA_GB",IF(AND(D154="Cameron",OR(E154="Manual",E154="Assisted Manual")),A154&amp;"_CA",IF(AND(D154="Cameron",OR(E154="De-Novo Merge",E154="Assisted Merge")),A154&amp;"_SA_CA",IF(AND(D154="Bruno",OR(E154="Manual",E154="Assisted Manual")),A154&amp;"_BD",IF(AND(D154="Bruno",OR(E154="De-Novo Merge",E154="Assisted Merge")),A154&amp;"_SA_BD",IF(AND(D154="Daniel",OR(E154="Manual",E154="Assisted Manual")),A154&amp;"_DR",IF(AND(D154="Daniel",OR(E154="De-Novo Merge",E154="Assisted Merge")),A154&amp;"_SA_DR",IF(AND(D154="Monet",OR(E154="Manual",E154="Assisted Manual")),A154&amp;"_MW",IF(AND(D154="Monet",OR(E154="De-Novo Merge",E154="Assisted Merge")),A154&amp;"_SA_MW",IF(AND(D154="Reem",OR(E154="Manual",E154="Assisted Manual")),A154&amp;"_RA",IF(AND(D154="Reem",OR(E154="De-Novo Merge",E154="Assisted Merge")),A154&amp;"_SA_RA",""))))))))))))))))))</f>
        <v/>
      </c>
      <c r="G154" s="89"/>
      <c r="H154" s="89"/>
      <c r="I154" s="68"/>
      <c r="J154" s="68"/>
      <c r="K154" s="73" t="str">
        <f t="shared" si="4"/>
        <v/>
      </c>
      <c r="L154" s="116" t="str">
        <f>IF(AND(NOT(OR(H154="",H154="Ø")),NOT(OR(H155="",H155="Ø"))),"Needs to be Split","")</f>
        <v/>
      </c>
      <c r="M154" s="87" t="str">
        <f>IF(AND(NOT(OR(G154="",G154="Ø")),H154=""),"In Progress",IF(AND(NOT(OR(H154="Ø",H154="")),NOT(OR(G154="Ø",G154=""))),"Completed",IF(AND(NOT(A154=""),NOT(OR(D154="",D154="???")),G154=""),"Waiting",IF(D154="???","Waiting",""))))</f>
        <v/>
      </c>
      <c r="N154" s="116" t="str">
        <f>IF(AND(NOT(OR(H154="Ø",H154="")),L154="Split"),"In Progress",IF(AND(NOT(OR(H154="Ø",H154="")),L154="Needs to be Split"),"Waiting",IF(AND(M154="Review",M155="Review"),"Review",IF(OR(AND(M154="Review",M155="Incomplete"),AND(M154="Incomplete",M155="Review")),"Review",IF(OR(AND(M154="Untraceable",M155="Review"),AND(M154="Review",M155="Untraceable")),"Review",IF(OR(AND(M154="Review",M155="Completed"),AND(M154="Completed",M155="Review")),"Review",IF(OR(AND(M154="Other",M155="Review"),AND(M154="Review",M155="Other")),"Review",IF(OR(AND(M154="Other",M155="Incomplete"),AND(M154="Incomplete",M155="Other")),"Review",IF(OR(AND(M154="Other",M155="Untraceable"),AND(M154="Untraceable",M155="Other")),"Review",IF(OR(AND(M154="Other",M155="Completed"),AND(M154="Completed",M155="Other")),"Review",IF(AND(M154="Waiting",M155="Waiting"),"Waiting",IF(OR(AND(M154="Review",M155="Waiting"),AND(M154="Waiting",M155="Review")),"Waiting",IF(OR(AND(M154="Other",M155="Waiting"),AND(M154="Waiting",M155="Other")),"Waiting",IF(OR(AND(M154="Incomplete",M155="Waiting"),AND(M154="Waiting",M155="Incomplete")),"Waiting",IF(OR(AND(M154="Completed",M155="Waiting"),AND(M154="Waiting",M155="Completed")),"Waiting",IF(OR(M154="In Progress",M155="In Progress"),"In Progress",IF(OR(AND(M154="Completed",M155="Untraceable"),AND(M154="Untraceable",M155="Completed")),"Review",IF(OR(AND(M154="Completed",M155="Incomplete"),AND(M154="Incomplete",M155="Completed")),"Review",IF(OR(AND(M154="Incomplete",M155="Untraceable"),AND(M154="Untraceable",M155="Incomplete")),"Untraceable",IF(AND(NOT(OR(H154="Ø",H154="")),NOT(OR(H155="Ø",H155="")),L154=""),"In Progress",IF(AND(M154="Untraceable",M155="Untraceable"),"Untraceable",IF(AND(NOT(OR(H154="Ø",H154="")),NOT(OR(H155="Ø",H155="")),NOT(OR(L154="Ø",L154="",L154="Split",L154="Needs to be Split"))),"Completed",IF(AND(M154="Incomplete",M155="Incomplete"),"Incomplete",IF(AND(M154="Other",M155="Other"),"Review",IF(AND(M154="Untraceable",M155=""),"Untraceable","")))))))))))))))))))))))))</f>
        <v/>
      </c>
      <c r="O154" s="116" t="str">
        <f>IF(OR(N154="Untraceable",N154="Incomplete"),"Ignore",IF(N154="Completed","Waiting",IF(OR(N154="Waiting",N154="In Progress",N154="Review",N154="Other"),"HOLD","")))</f>
        <v/>
      </c>
      <c r="P154" s="4"/>
      <c r="Q154" s="121" t="str">
        <f>IF(OR(N154="Untraceable",N154="Incomplete"),"No",IF(N154="Completed","In Progress",""))</f>
        <v/>
      </c>
      <c r="R154" s="116"/>
    </row>
    <row r="155" spans="1:18" x14ac:dyDescent="0.25">
      <c r="A155" s="116"/>
      <c r="B155" s="116"/>
      <c r="C155" s="116"/>
      <c r="D155" s="87" t="str">
        <f>IF(AND(NOT(A154=""),NOT(M154="Untraceable")),"???","")</f>
        <v/>
      </c>
      <c r="E155" s="87"/>
      <c r="F155" s="7" t="str">
        <f>IF(AND(D155="Amina",OR(E155="Manual",E155="Assisted Manual")),A154&amp;"_AZ",IF(AND(D155="Amina",OR(E155="De-Novo Merge",E155="Assisted Merge")),A154&amp;"_SA_AZ",IF(AND(D155="Mashtura",OR(E155="Manual",E155="Assisted Manual")),A154&amp;"_MH",IF(AND(D155="Mashtura",OR(E155="De-Novo Merge",E155="Assisted Merge")),A154&amp;"_SA_MH",IF(AND(D155="Perry",OR(E155="Manual",E155="Assisted Manual")),A154&amp;"_PB",IF(AND(D155="Perry",OR(E155="De-Novo Merge",E155="Assisted Merge")),A154&amp;"_SA_PB",IF(AND(D155="Gina",OR(E155="Manual",E155="Assisted Manual")),A154&amp;"_GB",IF(AND(D155="Gina",OR(E155="De-Novo Merge",E155="Assisted Merge")),A154&amp;"_SA_GB",IF(AND(D155="Cameron",OR(E155="Manual",E155="Assisted Manual")),A154&amp;"_CA",IF(AND(D155="Cameron",OR(E155="De-Novo Merge",E155="Assisted Merge")),A154&amp;"_SA_CA",IF(AND(D155="Bruno",OR(E155="Manual",E155="Assisted Manual")),A154&amp;"_BD",IF(AND(D155="Bruno",OR(E155="De-Novo Merge",E155="Assisted Merge")),A154&amp;"_SA_BD",IF(AND(D155="Daniel",OR(E155="Manual",E155="Assisted Manual")),A154&amp;"_DR",IF(AND(D155="Daniel",OR(E155="De-Novo Merge",E155="Assisted Merge")),A154&amp;"_SA_DR",IF(AND(D155="Monet",OR(E155="Manual",E155="Assisted Manual")),A154&amp;"_MW",IF(AND(D155="Monet",OR(E155="De-Novo Merge",E155="Assisted Merge")),A154&amp;"_SA_MW",IF(AND(D155="Reem",OR(E155="Manual",E155="Assisted Manual")),A154&amp;"_RA",IF(AND(D155="Reem",OR(E155="De-Novo Merge",E155="Assisted Merge")),A154&amp;"_SA_RA",""))))))))))))))))))</f>
        <v/>
      </c>
      <c r="G155" s="89"/>
      <c r="H155" s="89"/>
      <c r="I155" s="68"/>
      <c r="J155" s="68"/>
      <c r="K155" s="73" t="str">
        <f t="shared" si="4"/>
        <v/>
      </c>
      <c r="L155" s="116"/>
      <c r="M155" s="87" t="str">
        <f>IF(AND(NOT(OR(G155="",G155="Ø")),H155=""),"In Progress",IF(AND(NOT(OR(H155="Ø",H155="")),NOT(OR(G155="Ø",G155=""))),"Completed",IF(AND(NOT(A154=""),NOT(OR(D155="",D155="???")),G155=""),"Waiting",IF(D155="???","Waiting",""))))</f>
        <v/>
      </c>
      <c r="N155" s="116"/>
      <c r="O155" s="116"/>
      <c r="P155" s="4"/>
      <c r="Q155" s="121"/>
      <c r="R155" s="116"/>
    </row>
    <row r="156" spans="1:18" x14ac:dyDescent="0.25">
      <c r="A156" s="122"/>
      <c r="B156" s="117"/>
      <c r="C156" s="116"/>
      <c r="D156" s="87" t="str">
        <f>IF(NOT(A156=""),"???","")</f>
        <v/>
      </c>
      <c r="E156" s="87"/>
      <c r="F156" s="7" t="str">
        <f>IF(AND(D156="Amina",OR(E156="Manual",E156="Assisted Manual")),A156&amp;"_AZ",IF(AND(D156="Amina",OR(E156="De-Novo Merge",E156="Assisted Merge")),A156&amp;"_SA_AZ",IF(AND(D156="Mashtura",OR(E156="Manual",E156="Assisted Manual")),A156&amp;"_MH",IF(AND(D156="Mashtura",OR(E156="De-Novo Merge",E156="Assisted Merge")),A156&amp;"_SA_MH",IF(AND(D156="Perry",OR(E156="Manual",E156="Assisted Manual")),A156&amp;"_PB",IF(AND(D156="Perry",OR(E156="De-Novo Merge",E156="Assisted Merge")),A156&amp;"_SA_PB",IF(AND(D156="Gina",OR(E156="Manual",E156="Assisted Manual")),A156&amp;"_GB",IF(AND(D156="Gina",OR(E156="De-Novo Merge",E156="Assisted Merge")),A156&amp;"_SA_GB",IF(AND(D156="Cameron",OR(E156="Manual",E156="Assisted Manual")),A156&amp;"_CA",IF(AND(D156="Cameron",OR(E156="De-Novo Merge",E156="Assisted Merge")),A156&amp;"_SA_CA",IF(AND(D156="Bruno",OR(E156="Manual",E156="Assisted Manual")),A156&amp;"_BD",IF(AND(D156="Bruno",OR(E156="De-Novo Merge",E156="Assisted Merge")),A156&amp;"_SA_BD",IF(AND(D156="Daniel",OR(E156="Manual",E156="Assisted Manual")),A156&amp;"_DR",IF(AND(D156="Daniel",OR(E156="De-Novo Merge",E156="Assisted Merge")),A156&amp;"_SA_DR",IF(AND(D156="Monet",OR(E156="Manual",E156="Assisted Manual")),A156&amp;"_MW",IF(AND(D156="Monet",OR(E156="De-Novo Merge",E156="Assisted Merge")),A156&amp;"_SA_MW",IF(AND(D156="Reem",OR(E156="Manual",E156="Assisted Manual")),A156&amp;"_RA",IF(AND(D156="Reem",OR(E156="De-Novo Merge",E156="Assisted Merge")),A156&amp;"_SA_RA",""))))))))))))))))))</f>
        <v/>
      </c>
      <c r="G156" s="89"/>
      <c r="H156" s="89"/>
      <c r="I156" s="68"/>
      <c r="J156" s="68"/>
      <c r="K156" s="73" t="str">
        <f t="shared" si="4"/>
        <v/>
      </c>
      <c r="L156" s="116" t="str">
        <f>IF(AND(NOT(OR(H156="",H156="Ø")),NOT(OR(H157="",H157="Ø"))),"Needs to be Split","")</f>
        <v/>
      </c>
      <c r="M156" s="87" t="str">
        <f>IF(AND(NOT(OR(G156="",G156="Ø")),H156=""),"In Progress",IF(AND(NOT(OR(H156="Ø",H156="")),NOT(OR(G156="Ø",G156=""))),"Completed",IF(AND(NOT(A156=""),NOT(OR(D156="",D156="???")),G156=""),"Waiting",IF(D156="???","Waiting",""))))</f>
        <v/>
      </c>
      <c r="N156" s="116" t="str">
        <f>IF(AND(NOT(OR(H156="Ø",H156="")),L156="Split"),"In Progress",IF(AND(NOT(OR(H156="Ø",H156="")),L156="Needs to be Split"),"Waiting",IF(AND(M156="Review",M157="Review"),"Review",IF(OR(AND(M156="Review",M157="Incomplete"),AND(M156="Incomplete",M157="Review")),"Review",IF(OR(AND(M156="Untraceable",M157="Review"),AND(M156="Review",M157="Untraceable")),"Review",IF(OR(AND(M156="Review",M157="Completed"),AND(M156="Completed",M157="Review")),"Review",IF(OR(AND(M156="Other",M157="Review"),AND(M156="Review",M157="Other")),"Review",IF(OR(AND(M156="Other",M157="Incomplete"),AND(M156="Incomplete",M157="Other")),"Review",IF(OR(AND(M156="Other",M157="Untraceable"),AND(M156="Untraceable",M157="Other")),"Review",IF(OR(AND(M156="Other",M157="Completed"),AND(M156="Completed",M157="Other")),"Review",IF(AND(M156="Waiting",M157="Waiting"),"Waiting",IF(OR(AND(M156="Review",M157="Waiting"),AND(M156="Waiting",M157="Review")),"Waiting",IF(OR(AND(M156="Other",M157="Waiting"),AND(M156="Waiting",M157="Other")),"Waiting",IF(OR(AND(M156="Incomplete",M157="Waiting"),AND(M156="Waiting",M157="Incomplete")),"Waiting",IF(OR(AND(M156="Completed",M157="Waiting"),AND(M156="Waiting",M157="Completed")),"Waiting",IF(OR(M156="In Progress",M157="In Progress"),"In Progress",IF(OR(AND(M156="Completed",M157="Untraceable"),AND(M156="Untraceable",M157="Completed")),"Review",IF(OR(AND(M156="Completed",M157="Incomplete"),AND(M156="Incomplete",M157="Completed")),"Review",IF(OR(AND(M156="Incomplete",M157="Untraceable"),AND(M156="Untraceable",M157="Incomplete")),"Untraceable",IF(AND(NOT(OR(H156="Ø",H156="")),NOT(OR(H157="Ø",H157="")),L156=""),"In Progress",IF(AND(M156="Untraceable",M157="Untraceable"),"Untraceable",IF(AND(NOT(OR(H156="Ø",H156="")),NOT(OR(H157="Ø",H157="")),NOT(OR(L156="Ø",L156="",L156="Split",L156="Needs to be Split"))),"Completed",IF(AND(M156="Incomplete",M157="Incomplete"),"Incomplete",IF(AND(M156="Other",M157="Other"),"Review",IF(AND(M156="Untraceable",M157=""),"Untraceable","")))))))))))))))))))))))))</f>
        <v/>
      </c>
      <c r="O156" s="116" t="str">
        <f>IF(OR(N156="Untraceable",N156="Incomplete"),"Ignore",IF(N156="Completed","Waiting",IF(OR(N156="Waiting",N156="In Progress",N156="Review",N156="Other"),"HOLD","")))</f>
        <v/>
      </c>
      <c r="P156" s="4"/>
      <c r="Q156" s="121" t="str">
        <f>IF(OR(N156="Untraceable",N156="Incomplete"),"No",IF(N156="Completed","In Progress",""))</f>
        <v/>
      </c>
      <c r="R156" s="116"/>
    </row>
    <row r="157" spans="1:18" x14ac:dyDescent="0.25">
      <c r="A157" s="116"/>
      <c r="B157" s="116"/>
      <c r="C157" s="116"/>
      <c r="D157" s="87" t="str">
        <f>IF(AND(NOT(A156=""),NOT(M156="Untraceable")),"???","")</f>
        <v/>
      </c>
      <c r="E157" s="87"/>
      <c r="F157" s="7" t="str">
        <f>IF(AND(D157="Amina",OR(E157="Manual",E157="Assisted Manual")),A156&amp;"_AZ",IF(AND(D157="Amina",OR(E157="De-Novo Merge",E157="Assisted Merge")),A156&amp;"_SA_AZ",IF(AND(D157="Mashtura",OR(E157="Manual",E157="Assisted Manual")),A156&amp;"_MH",IF(AND(D157="Mashtura",OR(E157="De-Novo Merge",E157="Assisted Merge")),A156&amp;"_SA_MH",IF(AND(D157="Perry",OR(E157="Manual",E157="Assisted Manual")),A156&amp;"_PB",IF(AND(D157="Perry",OR(E157="De-Novo Merge",E157="Assisted Merge")),A156&amp;"_SA_PB",IF(AND(D157="Gina",OR(E157="Manual",E157="Assisted Manual")),A156&amp;"_GB",IF(AND(D157="Gina",OR(E157="De-Novo Merge",E157="Assisted Merge")),A156&amp;"_SA_GB",IF(AND(D157="Cameron",OR(E157="Manual",E157="Assisted Manual")),A156&amp;"_CA",IF(AND(D157="Cameron",OR(E157="De-Novo Merge",E157="Assisted Merge")),A156&amp;"_SA_CA",IF(AND(D157="Bruno",OR(E157="Manual",E157="Assisted Manual")),A156&amp;"_BD",IF(AND(D157="Bruno",OR(E157="De-Novo Merge",E157="Assisted Merge")),A156&amp;"_SA_BD",IF(AND(D157="Daniel",OR(E157="Manual",E157="Assisted Manual")),A156&amp;"_DR",IF(AND(D157="Daniel",OR(E157="De-Novo Merge",E157="Assisted Merge")),A156&amp;"_SA_DR",IF(AND(D157="Monet",OR(E157="Manual",E157="Assisted Manual")),A156&amp;"_MW",IF(AND(D157="Monet",OR(E157="De-Novo Merge",E157="Assisted Merge")),A156&amp;"_SA_MW",IF(AND(D157="Reem",OR(E157="Manual",E157="Assisted Manual")),A156&amp;"_RA",IF(AND(D157="Reem",OR(E157="De-Novo Merge",E157="Assisted Merge")),A156&amp;"_SA_RA",""))))))))))))))))))</f>
        <v/>
      </c>
      <c r="G157" s="89"/>
      <c r="H157" s="89"/>
      <c r="I157" s="68"/>
      <c r="J157" s="68"/>
      <c r="K157" s="73" t="str">
        <f t="shared" si="4"/>
        <v/>
      </c>
      <c r="L157" s="116"/>
      <c r="M157" s="87" t="str">
        <f>IF(AND(NOT(OR(G157="",G157="Ø")),H157=""),"In Progress",IF(AND(NOT(OR(H157="Ø",H157="")),NOT(OR(G157="Ø",G157=""))),"Completed",IF(AND(NOT(A156=""),NOT(OR(D157="",D157="???")),G157=""),"Waiting",IF(D157="???","Waiting",""))))</f>
        <v/>
      </c>
      <c r="N157" s="116"/>
      <c r="O157" s="116"/>
      <c r="P157" s="4"/>
      <c r="Q157" s="121"/>
      <c r="R157" s="116"/>
    </row>
    <row r="158" spans="1:18" x14ac:dyDescent="0.25">
      <c r="A158" s="122"/>
      <c r="B158" s="117"/>
      <c r="C158" s="116"/>
      <c r="D158" s="87" t="str">
        <f>IF(NOT(A158=""),"???","")</f>
        <v/>
      </c>
      <c r="E158" s="87"/>
      <c r="F158" s="7" t="str">
        <f>IF(AND(D158="Amina",OR(E158="Manual",E158="Assisted Manual")),A158&amp;"_AZ",IF(AND(D158="Amina",OR(E158="De-Novo Merge",E158="Assisted Merge")),A158&amp;"_SA_AZ",IF(AND(D158="Mashtura",OR(E158="Manual",E158="Assisted Manual")),A158&amp;"_MH",IF(AND(D158="Mashtura",OR(E158="De-Novo Merge",E158="Assisted Merge")),A158&amp;"_SA_MH",IF(AND(D158="Perry",OR(E158="Manual",E158="Assisted Manual")),A158&amp;"_PB",IF(AND(D158="Perry",OR(E158="De-Novo Merge",E158="Assisted Merge")),A158&amp;"_SA_PB",IF(AND(D158="Gina",OR(E158="Manual",E158="Assisted Manual")),A158&amp;"_GB",IF(AND(D158="Gina",OR(E158="De-Novo Merge",E158="Assisted Merge")),A158&amp;"_SA_GB",IF(AND(D158="Cameron",OR(E158="Manual",E158="Assisted Manual")),A158&amp;"_CA",IF(AND(D158="Cameron",OR(E158="De-Novo Merge",E158="Assisted Merge")),A158&amp;"_SA_CA",IF(AND(D158="Bruno",OR(E158="Manual",E158="Assisted Manual")),A158&amp;"_BD",IF(AND(D158="Bruno",OR(E158="De-Novo Merge",E158="Assisted Merge")),A158&amp;"_SA_BD",IF(AND(D158="Daniel",OR(E158="Manual",E158="Assisted Manual")),A158&amp;"_DR",IF(AND(D158="Daniel",OR(E158="De-Novo Merge",E158="Assisted Merge")),A158&amp;"_SA_DR",IF(AND(D158="Monet",OR(E158="Manual",E158="Assisted Manual")),A158&amp;"_MW",IF(AND(D158="Monet",OR(E158="De-Novo Merge",E158="Assisted Merge")),A158&amp;"_SA_MW",IF(AND(D158="Reem",OR(E158="Manual",E158="Assisted Manual")),A158&amp;"_RA",IF(AND(D158="Reem",OR(E158="De-Novo Merge",E158="Assisted Merge")),A158&amp;"_SA_RA",""))))))))))))))))))</f>
        <v/>
      </c>
      <c r="G158" s="89"/>
      <c r="H158" s="89"/>
      <c r="I158" s="68"/>
      <c r="J158" s="68"/>
      <c r="K158" s="73" t="str">
        <f t="shared" si="4"/>
        <v/>
      </c>
      <c r="L158" s="116" t="str">
        <f>IF(AND(NOT(OR(H158="",H158="Ø")),NOT(OR(H159="",H159="Ø"))),"Needs to be Split","")</f>
        <v/>
      </c>
      <c r="M158" s="87" t="str">
        <f>IF(AND(NOT(OR(G158="",G158="Ø")),H158=""),"In Progress",IF(AND(NOT(OR(H158="Ø",H158="")),NOT(OR(G158="Ø",G158=""))),"Completed",IF(AND(NOT(A158=""),NOT(OR(D158="",D158="???")),G158=""),"Waiting",IF(D158="???","Waiting",""))))</f>
        <v/>
      </c>
      <c r="N158" s="116" t="str">
        <f>IF(AND(NOT(OR(H158="Ø",H158="")),L158="Split"),"In Progress",IF(AND(NOT(OR(H158="Ø",H158="")),L158="Needs to be Split"),"Waiting",IF(AND(M158="Review",M159="Review"),"Review",IF(OR(AND(M158="Review",M159="Incomplete"),AND(M158="Incomplete",M159="Review")),"Review",IF(OR(AND(M158="Untraceable",M159="Review"),AND(M158="Review",M159="Untraceable")),"Review",IF(OR(AND(M158="Review",M159="Completed"),AND(M158="Completed",M159="Review")),"Review",IF(OR(AND(M158="Other",M159="Review"),AND(M158="Review",M159="Other")),"Review",IF(OR(AND(M158="Other",M159="Incomplete"),AND(M158="Incomplete",M159="Other")),"Review",IF(OR(AND(M158="Other",M159="Untraceable"),AND(M158="Untraceable",M159="Other")),"Review",IF(OR(AND(M158="Other",M159="Completed"),AND(M158="Completed",M159="Other")),"Review",IF(AND(M158="Waiting",M159="Waiting"),"Waiting",IF(OR(AND(M158="Review",M159="Waiting"),AND(M158="Waiting",M159="Review")),"Waiting",IF(OR(AND(M158="Other",M159="Waiting"),AND(M158="Waiting",M159="Other")),"Waiting",IF(OR(AND(M158="Incomplete",M159="Waiting"),AND(M158="Waiting",M159="Incomplete")),"Waiting",IF(OR(AND(M158="Completed",M159="Waiting"),AND(M158="Waiting",M159="Completed")),"Waiting",IF(OR(M158="In Progress",M159="In Progress"),"In Progress",IF(OR(AND(M158="Completed",M159="Untraceable"),AND(M158="Untraceable",M159="Completed")),"Review",IF(OR(AND(M158="Completed",M159="Incomplete"),AND(M158="Incomplete",M159="Completed")),"Review",IF(OR(AND(M158="Incomplete",M159="Untraceable"),AND(M158="Untraceable",M159="Incomplete")),"Untraceable",IF(AND(NOT(OR(H158="Ø",H158="")),NOT(OR(H159="Ø",H159="")),L158=""),"In Progress",IF(AND(M158="Untraceable",M159="Untraceable"),"Untraceable",IF(AND(NOT(OR(H158="Ø",H158="")),NOT(OR(H159="Ø",H159="")),NOT(OR(L158="Ø",L158="",L158="Split",L158="Needs to be Split"))),"Completed",IF(AND(M158="Incomplete",M159="Incomplete"),"Incomplete",IF(AND(M158="Other",M159="Other"),"Review",IF(AND(M158="Untraceable",M159=""),"Untraceable","")))))))))))))))))))))))))</f>
        <v/>
      </c>
      <c r="O158" s="116" t="str">
        <f>IF(OR(N158="Untraceable",N158="Incomplete"),"Ignore",IF(N158="Completed","Waiting",IF(OR(N158="Waiting",N158="In Progress",N158="Review",N158="Other"),"HOLD","")))</f>
        <v/>
      </c>
      <c r="P158" s="4"/>
      <c r="Q158" s="121" t="str">
        <f>IF(OR(N158="Untraceable",N158="Incomplete"),"No",IF(N158="Completed","In Progress",""))</f>
        <v/>
      </c>
      <c r="R158" s="116"/>
    </row>
    <row r="159" spans="1:18" x14ac:dyDescent="0.25">
      <c r="A159" s="116"/>
      <c r="B159" s="116"/>
      <c r="C159" s="116"/>
      <c r="D159" s="87" t="str">
        <f>IF(AND(NOT(A158=""),NOT(M158="Untraceable")),"???","")</f>
        <v/>
      </c>
      <c r="E159" s="87"/>
      <c r="F159" s="7" t="str">
        <f>IF(AND(D159="Amina",OR(E159="Manual",E159="Assisted Manual")),A158&amp;"_AZ",IF(AND(D159="Amina",OR(E159="De-Novo Merge",E159="Assisted Merge")),A158&amp;"_SA_AZ",IF(AND(D159="Mashtura",OR(E159="Manual",E159="Assisted Manual")),A158&amp;"_MH",IF(AND(D159="Mashtura",OR(E159="De-Novo Merge",E159="Assisted Merge")),A158&amp;"_SA_MH",IF(AND(D159="Perry",OR(E159="Manual",E159="Assisted Manual")),A158&amp;"_PB",IF(AND(D159="Perry",OR(E159="De-Novo Merge",E159="Assisted Merge")),A158&amp;"_SA_PB",IF(AND(D159="Gina",OR(E159="Manual",E159="Assisted Manual")),A158&amp;"_GB",IF(AND(D159="Gina",OR(E159="De-Novo Merge",E159="Assisted Merge")),A158&amp;"_SA_GB",IF(AND(D159="Cameron",OR(E159="Manual",E159="Assisted Manual")),A158&amp;"_CA",IF(AND(D159="Cameron",OR(E159="De-Novo Merge",E159="Assisted Merge")),A158&amp;"_SA_CA",IF(AND(D159="Bruno",OR(E159="Manual",E159="Assisted Manual")),A158&amp;"_BD",IF(AND(D159="Bruno",OR(E159="De-Novo Merge",E159="Assisted Merge")),A158&amp;"_SA_BD",IF(AND(D159="Daniel",OR(E159="Manual",E159="Assisted Manual")),A158&amp;"_DR",IF(AND(D159="Daniel",OR(E159="De-Novo Merge",E159="Assisted Merge")),A158&amp;"_SA_DR",IF(AND(D159="Monet",OR(E159="Manual",E159="Assisted Manual")),A158&amp;"_MW",IF(AND(D159="Monet",OR(E159="De-Novo Merge",E159="Assisted Merge")),A158&amp;"_SA_MW",IF(AND(D159="Reem",OR(E159="Manual",E159="Assisted Manual")),A158&amp;"_RA",IF(AND(D159="Reem",OR(E159="De-Novo Merge",E159="Assisted Merge")),A158&amp;"_SA_RA",""))))))))))))))))))</f>
        <v/>
      </c>
      <c r="G159" s="89"/>
      <c r="H159" s="89"/>
      <c r="I159" s="68"/>
      <c r="J159" s="68"/>
      <c r="K159" s="73" t="str">
        <f t="shared" si="4"/>
        <v/>
      </c>
      <c r="L159" s="116"/>
      <c r="M159" s="87" t="str">
        <f>IF(AND(NOT(OR(G159="",G159="Ø")),H159=""),"In Progress",IF(AND(NOT(OR(H159="Ø",H159="")),NOT(OR(G159="Ø",G159=""))),"Completed",IF(AND(NOT(A158=""),NOT(OR(D159="",D159="???")),G159=""),"Waiting",IF(D159="???","Waiting",""))))</f>
        <v/>
      </c>
      <c r="N159" s="116"/>
      <c r="O159" s="116"/>
      <c r="P159" s="4"/>
      <c r="Q159" s="121"/>
      <c r="R159" s="116"/>
    </row>
    <row r="160" spans="1:18" x14ac:dyDescent="0.25">
      <c r="A160" s="122"/>
      <c r="B160" s="117"/>
      <c r="C160" s="116"/>
      <c r="D160" s="87" t="str">
        <f>IF(NOT(A160=""),"???","")</f>
        <v/>
      </c>
      <c r="E160" s="87"/>
      <c r="F160" s="7" t="str">
        <f>IF(AND(D160="Amina",OR(E160="Manual",E160="Assisted Manual")),A160&amp;"_AZ",IF(AND(D160="Amina",OR(E160="De-Novo Merge",E160="Assisted Merge")),A160&amp;"_SA_AZ",IF(AND(D160="Mashtura",OR(E160="Manual",E160="Assisted Manual")),A160&amp;"_MH",IF(AND(D160="Mashtura",OR(E160="De-Novo Merge",E160="Assisted Merge")),A160&amp;"_SA_MH",IF(AND(D160="Perry",OR(E160="Manual",E160="Assisted Manual")),A160&amp;"_PB",IF(AND(D160="Perry",OR(E160="De-Novo Merge",E160="Assisted Merge")),A160&amp;"_SA_PB",IF(AND(D160="Gina",OR(E160="Manual",E160="Assisted Manual")),A160&amp;"_GB",IF(AND(D160="Gina",OR(E160="De-Novo Merge",E160="Assisted Merge")),A160&amp;"_SA_GB",IF(AND(D160="Cameron",OR(E160="Manual",E160="Assisted Manual")),A160&amp;"_CA",IF(AND(D160="Cameron",OR(E160="De-Novo Merge",E160="Assisted Merge")),A160&amp;"_SA_CA",IF(AND(D160="Bruno",OR(E160="Manual",E160="Assisted Manual")),A160&amp;"_BD",IF(AND(D160="Bruno",OR(E160="De-Novo Merge",E160="Assisted Merge")),A160&amp;"_SA_BD",IF(AND(D160="Daniel",OR(E160="Manual",E160="Assisted Manual")),A160&amp;"_DR",IF(AND(D160="Daniel",OR(E160="De-Novo Merge",E160="Assisted Merge")),A160&amp;"_SA_DR",IF(AND(D160="Monet",OR(E160="Manual",E160="Assisted Manual")),A160&amp;"_MW",IF(AND(D160="Monet",OR(E160="De-Novo Merge",E160="Assisted Merge")),A160&amp;"_SA_MW",IF(AND(D160="Reem",OR(E160="Manual",E160="Assisted Manual")),A160&amp;"_RA",IF(AND(D160="Reem",OR(E160="De-Novo Merge",E160="Assisted Merge")),A160&amp;"_SA_RA",""))))))))))))))))))</f>
        <v/>
      </c>
      <c r="G160" s="89"/>
      <c r="H160" s="89"/>
      <c r="I160" s="68"/>
      <c r="J160" s="68"/>
      <c r="K160" s="73" t="str">
        <f t="shared" si="4"/>
        <v/>
      </c>
      <c r="L160" s="116" t="str">
        <f>IF(AND(NOT(OR(H160="",H160="Ø")),NOT(OR(H161="",H161="Ø"))),"Needs to be Split","")</f>
        <v/>
      </c>
      <c r="M160" s="87" t="str">
        <f>IF(AND(NOT(OR(G160="",G160="Ø")),H160=""),"In Progress",IF(AND(NOT(OR(H160="Ø",H160="")),NOT(OR(G160="Ø",G160=""))),"Completed",IF(AND(NOT(A160=""),NOT(OR(D160="",D160="???")),G160=""),"Waiting",IF(D160="???","Waiting",""))))</f>
        <v/>
      </c>
      <c r="N160" s="116" t="str">
        <f>IF(AND(NOT(OR(H160="Ø",H160="")),L160="Split"),"In Progress",IF(AND(NOT(OR(H160="Ø",H160="")),L160="Needs to be Split"),"Waiting",IF(AND(M160="Review",M161="Review"),"Review",IF(OR(AND(M160="Review",M161="Incomplete"),AND(M160="Incomplete",M161="Review")),"Review",IF(OR(AND(M160="Untraceable",M161="Review"),AND(M160="Review",M161="Untraceable")),"Review",IF(OR(AND(M160="Review",M161="Completed"),AND(M160="Completed",M161="Review")),"Review",IF(OR(AND(M160="Other",M161="Review"),AND(M160="Review",M161="Other")),"Review",IF(OR(AND(M160="Other",M161="Incomplete"),AND(M160="Incomplete",M161="Other")),"Review",IF(OR(AND(M160="Other",M161="Untraceable"),AND(M160="Untraceable",M161="Other")),"Review",IF(OR(AND(M160="Other",M161="Completed"),AND(M160="Completed",M161="Other")),"Review",IF(AND(M160="Waiting",M161="Waiting"),"Waiting",IF(OR(AND(M160="Review",M161="Waiting"),AND(M160="Waiting",M161="Review")),"Waiting",IF(OR(AND(M160="Other",M161="Waiting"),AND(M160="Waiting",M161="Other")),"Waiting",IF(OR(AND(M160="Incomplete",M161="Waiting"),AND(M160="Waiting",M161="Incomplete")),"Waiting",IF(OR(AND(M160="Completed",M161="Waiting"),AND(M160="Waiting",M161="Completed")),"Waiting",IF(OR(M160="In Progress",M161="In Progress"),"In Progress",IF(OR(AND(M160="Completed",M161="Untraceable"),AND(M160="Untraceable",M161="Completed")),"Review",IF(OR(AND(M160="Completed",M161="Incomplete"),AND(M160="Incomplete",M161="Completed")),"Review",IF(OR(AND(M160="Incomplete",M161="Untraceable"),AND(M160="Untraceable",M161="Incomplete")),"Untraceable",IF(AND(NOT(OR(H160="Ø",H160="")),NOT(OR(H161="Ø",H161="")),L160=""),"In Progress",IF(AND(M160="Untraceable",M161="Untraceable"),"Untraceable",IF(AND(NOT(OR(H160="Ø",H160="")),NOT(OR(H161="Ø",H161="")),NOT(OR(L160="Ø",L160="",L160="Split",L160="Needs to be Split"))),"Completed",IF(AND(M160="Incomplete",M161="Incomplete"),"Incomplete",IF(AND(M160="Other",M161="Other"),"Review",IF(AND(M160="Untraceable",M161=""),"Untraceable","")))))))))))))))))))))))))</f>
        <v/>
      </c>
      <c r="O160" s="116" t="str">
        <f>IF(OR(N160="Untraceable",N160="Incomplete"),"Ignore",IF(N160="Completed","Waiting",IF(OR(N160="Waiting",N160="In Progress",N160="Review",N160="Other"),"HOLD","")))</f>
        <v/>
      </c>
      <c r="P160" s="4"/>
      <c r="Q160" s="121" t="str">
        <f>IF(OR(N160="Untraceable",N160="Incomplete"),"No",IF(N160="Completed","In Progress",""))</f>
        <v/>
      </c>
      <c r="R160" s="116"/>
    </row>
    <row r="161" spans="1:18" x14ac:dyDescent="0.25">
      <c r="A161" s="116"/>
      <c r="B161" s="116"/>
      <c r="C161" s="116"/>
      <c r="D161" s="87" t="str">
        <f>IF(AND(NOT(A160=""),NOT(M160="Untraceable")),"???","")</f>
        <v/>
      </c>
      <c r="E161" s="87"/>
      <c r="F161" s="7" t="str">
        <f>IF(AND(D161="Amina",OR(E161="Manual",E161="Assisted Manual")),A160&amp;"_AZ",IF(AND(D161="Amina",OR(E161="De-Novo Merge",E161="Assisted Merge")),A160&amp;"_SA_AZ",IF(AND(D161="Mashtura",OR(E161="Manual",E161="Assisted Manual")),A160&amp;"_MH",IF(AND(D161="Mashtura",OR(E161="De-Novo Merge",E161="Assisted Merge")),A160&amp;"_SA_MH",IF(AND(D161="Perry",OR(E161="Manual",E161="Assisted Manual")),A160&amp;"_PB",IF(AND(D161="Perry",OR(E161="De-Novo Merge",E161="Assisted Merge")),A160&amp;"_SA_PB",IF(AND(D161="Gina",OR(E161="Manual",E161="Assisted Manual")),A160&amp;"_GB",IF(AND(D161="Gina",OR(E161="De-Novo Merge",E161="Assisted Merge")),A160&amp;"_SA_GB",IF(AND(D161="Cameron",OR(E161="Manual",E161="Assisted Manual")),A160&amp;"_CA",IF(AND(D161="Cameron",OR(E161="De-Novo Merge",E161="Assisted Merge")),A160&amp;"_SA_CA",IF(AND(D161="Bruno",OR(E161="Manual",E161="Assisted Manual")),A160&amp;"_BD",IF(AND(D161="Bruno",OR(E161="De-Novo Merge",E161="Assisted Merge")),A160&amp;"_SA_BD",IF(AND(D161="Daniel",OR(E161="Manual",E161="Assisted Manual")),A160&amp;"_DR",IF(AND(D161="Daniel",OR(E161="De-Novo Merge",E161="Assisted Merge")),A160&amp;"_SA_DR",IF(AND(D161="Monet",OR(E161="Manual",E161="Assisted Manual")),A160&amp;"_MW",IF(AND(D161="Monet",OR(E161="De-Novo Merge",E161="Assisted Merge")),A160&amp;"_SA_MW",IF(AND(D161="Reem",OR(E161="Manual",E161="Assisted Manual")),A160&amp;"_RA",IF(AND(D161="Reem",OR(E161="De-Novo Merge",E161="Assisted Merge")),A160&amp;"_SA_RA",""))))))))))))))))))</f>
        <v/>
      </c>
      <c r="G161" s="89"/>
      <c r="H161" s="89"/>
      <c r="I161" s="68"/>
      <c r="J161" s="68"/>
      <c r="K161" s="73" t="str">
        <f t="shared" si="4"/>
        <v/>
      </c>
      <c r="L161" s="116"/>
      <c r="M161" s="87" t="str">
        <f>IF(AND(NOT(OR(G161="",G161="Ø")),H161=""),"In Progress",IF(AND(NOT(OR(H161="Ø",H161="")),NOT(OR(G161="Ø",G161=""))),"Completed",IF(AND(NOT(A160=""),NOT(OR(D161="",D161="???")),G161=""),"Waiting",IF(D161="???","Waiting",""))))</f>
        <v/>
      </c>
      <c r="N161" s="116"/>
      <c r="O161" s="116"/>
      <c r="P161" s="4"/>
      <c r="Q161" s="121"/>
      <c r="R161" s="116"/>
    </row>
    <row r="162" spans="1:18" x14ac:dyDescent="0.25">
      <c r="A162" s="122"/>
      <c r="B162" s="117"/>
      <c r="C162" s="116"/>
      <c r="D162" s="87" t="str">
        <f>IF(NOT(A162=""),"???","")</f>
        <v/>
      </c>
      <c r="E162" s="87"/>
      <c r="F162" s="7" t="str">
        <f>IF(AND(D162="Amina",OR(E162="Manual",E162="Assisted Manual")),A162&amp;"_AZ",IF(AND(D162="Amina",OR(E162="De-Novo Merge",E162="Assisted Merge")),A162&amp;"_SA_AZ",IF(AND(D162="Mashtura",OR(E162="Manual",E162="Assisted Manual")),A162&amp;"_MH",IF(AND(D162="Mashtura",OR(E162="De-Novo Merge",E162="Assisted Merge")),A162&amp;"_SA_MH",IF(AND(D162="Perry",OR(E162="Manual",E162="Assisted Manual")),A162&amp;"_PB",IF(AND(D162="Perry",OR(E162="De-Novo Merge",E162="Assisted Merge")),A162&amp;"_SA_PB",IF(AND(D162="Gina",OR(E162="Manual",E162="Assisted Manual")),A162&amp;"_GB",IF(AND(D162="Gina",OR(E162="De-Novo Merge",E162="Assisted Merge")),A162&amp;"_SA_GB",IF(AND(D162="Cameron",OR(E162="Manual",E162="Assisted Manual")),A162&amp;"_CA",IF(AND(D162="Cameron",OR(E162="De-Novo Merge",E162="Assisted Merge")),A162&amp;"_SA_CA",IF(AND(D162="Bruno",OR(E162="Manual",E162="Assisted Manual")),A162&amp;"_BD",IF(AND(D162="Bruno",OR(E162="De-Novo Merge",E162="Assisted Merge")),A162&amp;"_SA_BD",IF(AND(D162="Daniel",OR(E162="Manual",E162="Assisted Manual")),A162&amp;"_DR",IF(AND(D162="Daniel",OR(E162="De-Novo Merge",E162="Assisted Merge")),A162&amp;"_SA_DR",IF(AND(D162="Monet",OR(E162="Manual",E162="Assisted Manual")),A162&amp;"_MW",IF(AND(D162="Monet",OR(E162="De-Novo Merge",E162="Assisted Merge")),A162&amp;"_SA_MW",IF(AND(D162="Reem",OR(E162="Manual",E162="Assisted Manual")),A162&amp;"_RA",IF(AND(D162="Reem",OR(E162="De-Novo Merge",E162="Assisted Merge")),A162&amp;"_SA_RA",""))))))))))))))))))</f>
        <v/>
      </c>
      <c r="G162" s="89"/>
      <c r="H162" s="89"/>
      <c r="I162" s="68"/>
      <c r="J162" s="68"/>
      <c r="K162" s="73" t="str">
        <f t="shared" si="4"/>
        <v/>
      </c>
      <c r="L162" s="116" t="str">
        <f>IF(AND(NOT(OR(H162="",H162="Ø")),NOT(OR(H163="",H163="Ø"))),"Needs to be Split","")</f>
        <v/>
      </c>
      <c r="M162" s="87" t="str">
        <f>IF(AND(NOT(OR(G162="",G162="Ø")),H162=""),"In Progress",IF(AND(NOT(OR(H162="Ø",H162="")),NOT(OR(G162="Ø",G162=""))),"Completed",IF(AND(NOT(A162=""),NOT(OR(D162="",D162="???")),G162=""),"Waiting",IF(D162="???","Waiting",""))))</f>
        <v/>
      </c>
      <c r="N162" s="116" t="str">
        <f>IF(AND(NOT(OR(H162="Ø",H162="")),L162="Split"),"In Progress",IF(AND(NOT(OR(H162="Ø",H162="")),L162="Needs to be Split"),"Waiting",IF(AND(M162="Review",M163="Review"),"Review",IF(OR(AND(M162="Review",M163="Incomplete"),AND(M162="Incomplete",M163="Review")),"Review",IF(OR(AND(M162="Untraceable",M163="Review"),AND(M162="Review",M163="Untraceable")),"Review",IF(OR(AND(M162="Review",M163="Completed"),AND(M162="Completed",M163="Review")),"Review",IF(OR(AND(M162="Other",M163="Review"),AND(M162="Review",M163="Other")),"Review",IF(OR(AND(M162="Other",M163="Incomplete"),AND(M162="Incomplete",M163="Other")),"Review",IF(OR(AND(M162="Other",M163="Untraceable"),AND(M162="Untraceable",M163="Other")),"Review",IF(OR(AND(M162="Other",M163="Completed"),AND(M162="Completed",M163="Other")),"Review",IF(AND(M162="Waiting",M163="Waiting"),"Waiting",IF(OR(AND(M162="Review",M163="Waiting"),AND(M162="Waiting",M163="Review")),"Waiting",IF(OR(AND(M162="Other",M163="Waiting"),AND(M162="Waiting",M163="Other")),"Waiting",IF(OR(AND(M162="Incomplete",M163="Waiting"),AND(M162="Waiting",M163="Incomplete")),"Waiting",IF(OR(AND(M162="Completed",M163="Waiting"),AND(M162="Waiting",M163="Completed")),"Waiting",IF(OR(M162="In Progress",M163="In Progress"),"In Progress",IF(OR(AND(M162="Completed",M163="Untraceable"),AND(M162="Untraceable",M163="Completed")),"Review",IF(OR(AND(M162="Completed",M163="Incomplete"),AND(M162="Incomplete",M163="Completed")),"Review",IF(OR(AND(M162="Incomplete",M163="Untraceable"),AND(M162="Untraceable",M163="Incomplete")),"Untraceable",IF(AND(NOT(OR(H162="Ø",H162="")),NOT(OR(H163="Ø",H163="")),L162=""),"In Progress",IF(AND(M162="Untraceable",M163="Untraceable"),"Untraceable",IF(AND(NOT(OR(H162="Ø",H162="")),NOT(OR(H163="Ø",H163="")),NOT(OR(L162="Ø",L162="",L162="Split",L162="Needs to be Split"))),"Completed",IF(AND(M162="Incomplete",M163="Incomplete"),"Incomplete",IF(AND(M162="Other",M163="Other"),"Review",IF(AND(M162="Untraceable",M163=""),"Untraceable","")))))))))))))))))))))))))</f>
        <v/>
      </c>
      <c r="O162" s="116" t="str">
        <f>IF(OR(N162="Untraceable",N162="Incomplete"),"Ignore",IF(N162="Completed","Waiting",IF(OR(N162="Waiting",N162="In Progress",N162="Review",N162="Other"),"HOLD","")))</f>
        <v/>
      </c>
      <c r="P162" s="4"/>
      <c r="Q162" s="121" t="str">
        <f>IF(OR(N162="Untraceable",N162="Incomplete"),"No",IF(N162="Completed","In Progress",""))</f>
        <v/>
      </c>
      <c r="R162" s="116"/>
    </row>
    <row r="163" spans="1:18" x14ac:dyDescent="0.25">
      <c r="A163" s="116"/>
      <c r="B163" s="116"/>
      <c r="C163" s="116"/>
      <c r="D163" s="87" t="str">
        <f>IF(AND(NOT(A162=""),NOT(M162="Untraceable")),"???","")</f>
        <v/>
      </c>
      <c r="E163" s="87"/>
      <c r="F163" s="7" t="str">
        <f>IF(AND(D163="Amina",OR(E163="Manual",E163="Assisted Manual")),A162&amp;"_AZ",IF(AND(D163="Amina",OR(E163="De-Novo Merge",E163="Assisted Merge")),A162&amp;"_SA_AZ",IF(AND(D163="Mashtura",OR(E163="Manual",E163="Assisted Manual")),A162&amp;"_MH",IF(AND(D163="Mashtura",OR(E163="De-Novo Merge",E163="Assisted Merge")),A162&amp;"_SA_MH",IF(AND(D163="Perry",OR(E163="Manual",E163="Assisted Manual")),A162&amp;"_PB",IF(AND(D163="Perry",OR(E163="De-Novo Merge",E163="Assisted Merge")),A162&amp;"_SA_PB",IF(AND(D163="Gina",OR(E163="Manual",E163="Assisted Manual")),A162&amp;"_GB",IF(AND(D163="Gina",OR(E163="De-Novo Merge",E163="Assisted Merge")),A162&amp;"_SA_GB",IF(AND(D163="Cameron",OR(E163="Manual",E163="Assisted Manual")),A162&amp;"_CA",IF(AND(D163="Cameron",OR(E163="De-Novo Merge",E163="Assisted Merge")),A162&amp;"_SA_CA",IF(AND(D163="Bruno",OR(E163="Manual",E163="Assisted Manual")),A162&amp;"_BD",IF(AND(D163="Bruno",OR(E163="De-Novo Merge",E163="Assisted Merge")),A162&amp;"_SA_BD",IF(AND(D163="Daniel",OR(E163="Manual",E163="Assisted Manual")),A162&amp;"_DR",IF(AND(D163="Daniel",OR(E163="De-Novo Merge",E163="Assisted Merge")),A162&amp;"_SA_DR",IF(AND(D163="Monet",OR(E163="Manual",E163="Assisted Manual")),A162&amp;"_MW",IF(AND(D163="Monet",OR(E163="De-Novo Merge",E163="Assisted Merge")),A162&amp;"_SA_MW",IF(AND(D163="Reem",OR(E163="Manual",E163="Assisted Manual")),A162&amp;"_RA",IF(AND(D163="Reem",OR(E163="De-Novo Merge",E163="Assisted Merge")),A162&amp;"_SA_RA",""))))))))))))))))))</f>
        <v/>
      </c>
      <c r="G163" s="89"/>
      <c r="H163" s="89"/>
      <c r="I163" s="68"/>
      <c r="J163" s="68"/>
      <c r="K163" s="73" t="str">
        <f t="shared" si="4"/>
        <v/>
      </c>
      <c r="L163" s="116"/>
      <c r="M163" s="87" t="str">
        <f>IF(AND(NOT(OR(G163="",G163="Ø")),H163=""),"In Progress",IF(AND(NOT(OR(H163="Ø",H163="")),NOT(OR(G163="Ø",G163=""))),"Completed",IF(AND(NOT(A162=""),NOT(OR(D163="",D163="???")),G163=""),"Waiting",IF(D163="???","Waiting",""))))</f>
        <v/>
      </c>
      <c r="N163" s="116"/>
      <c r="O163" s="116"/>
      <c r="P163" s="4"/>
      <c r="Q163" s="121"/>
      <c r="R163" s="116"/>
    </row>
    <row r="164" spans="1:18" x14ac:dyDescent="0.25">
      <c r="A164" s="122"/>
      <c r="B164" s="117"/>
      <c r="C164" s="116"/>
      <c r="D164" s="87" t="str">
        <f>IF(NOT(A164=""),"???","")</f>
        <v/>
      </c>
      <c r="E164" s="87"/>
      <c r="F164" s="7" t="str">
        <f>IF(AND(D164="Amina",OR(E164="Manual",E164="Assisted Manual")),A164&amp;"_AZ",IF(AND(D164="Amina",OR(E164="De-Novo Merge",E164="Assisted Merge")),A164&amp;"_SA_AZ",IF(AND(D164="Mashtura",OR(E164="Manual",E164="Assisted Manual")),A164&amp;"_MH",IF(AND(D164="Mashtura",OR(E164="De-Novo Merge",E164="Assisted Merge")),A164&amp;"_SA_MH",IF(AND(D164="Perry",OR(E164="Manual",E164="Assisted Manual")),A164&amp;"_PB",IF(AND(D164="Perry",OR(E164="De-Novo Merge",E164="Assisted Merge")),A164&amp;"_SA_PB",IF(AND(D164="Gina",OR(E164="Manual",E164="Assisted Manual")),A164&amp;"_GB",IF(AND(D164="Gina",OR(E164="De-Novo Merge",E164="Assisted Merge")),A164&amp;"_SA_GB",IF(AND(D164="Cameron",OR(E164="Manual",E164="Assisted Manual")),A164&amp;"_CA",IF(AND(D164="Cameron",OR(E164="De-Novo Merge",E164="Assisted Merge")),A164&amp;"_SA_CA",IF(AND(D164="Bruno",OR(E164="Manual",E164="Assisted Manual")),A164&amp;"_BD",IF(AND(D164="Bruno",OR(E164="De-Novo Merge",E164="Assisted Merge")),A164&amp;"_SA_BD",IF(AND(D164="Daniel",OR(E164="Manual",E164="Assisted Manual")),A164&amp;"_DR",IF(AND(D164="Daniel",OR(E164="De-Novo Merge",E164="Assisted Merge")),A164&amp;"_SA_DR",IF(AND(D164="Monet",OR(E164="Manual",E164="Assisted Manual")),A164&amp;"_MW",IF(AND(D164="Monet",OR(E164="De-Novo Merge",E164="Assisted Merge")),A164&amp;"_SA_MW",IF(AND(D164="Reem",OR(E164="Manual",E164="Assisted Manual")),A164&amp;"_RA",IF(AND(D164="Reem",OR(E164="De-Novo Merge",E164="Assisted Merge")),A164&amp;"_SA_RA",""))))))))))))))))))</f>
        <v/>
      </c>
      <c r="G164" s="89"/>
      <c r="H164" s="89"/>
      <c r="I164" s="68"/>
      <c r="J164" s="68"/>
      <c r="K164" s="73" t="str">
        <f t="shared" si="4"/>
        <v/>
      </c>
      <c r="L164" s="116" t="str">
        <f>IF(AND(NOT(OR(H164="",H164="Ø")),NOT(OR(H165="",H165="Ø"))),"Needs to be Split","")</f>
        <v/>
      </c>
      <c r="M164" s="87" t="str">
        <f>IF(AND(NOT(OR(G164="",G164="Ø")),H164=""),"In Progress",IF(AND(NOT(OR(H164="Ø",H164="")),NOT(OR(G164="Ø",G164=""))),"Completed",IF(AND(NOT(A164=""),NOT(OR(D164="",D164="???")),G164=""),"Waiting",IF(D164="???","Waiting",""))))</f>
        <v/>
      </c>
      <c r="N164" s="116" t="str">
        <f>IF(AND(NOT(OR(H164="Ø",H164="")),L164="Split"),"In Progress",IF(AND(NOT(OR(H164="Ø",H164="")),L164="Needs to be Split"),"Waiting",IF(AND(M164="Review",M165="Review"),"Review",IF(OR(AND(M164="Review",M165="Incomplete"),AND(M164="Incomplete",M165="Review")),"Review",IF(OR(AND(M164="Untraceable",M165="Review"),AND(M164="Review",M165="Untraceable")),"Review",IF(OR(AND(M164="Review",M165="Completed"),AND(M164="Completed",M165="Review")),"Review",IF(OR(AND(M164="Other",M165="Review"),AND(M164="Review",M165="Other")),"Review",IF(OR(AND(M164="Other",M165="Incomplete"),AND(M164="Incomplete",M165="Other")),"Review",IF(OR(AND(M164="Other",M165="Untraceable"),AND(M164="Untraceable",M165="Other")),"Review",IF(OR(AND(M164="Other",M165="Completed"),AND(M164="Completed",M165="Other")),"Review",IF(AND(M164="Waiting",M165="Waiting"),"Waiting",IF(OR(AND(M164="Review",M165="Waiting"),AND(M164="Waiting",M165="Review")),"Waiting",IF(OR(AND(M164="Other",M165="Waiting"),AND(M164="Waiting",M165="Other")),"Waiting",IF(OR(AND(M164="Incomplete",M165="Waiting"),AND(M164="Waiting",M165="Incomplete")),"Waiting",IF(OR(AND(M164="Completed",M165="Waiting"),AND(M164="Waiting",M165="Completed")),"Waiting",IF(OR(M164="In Progress",M165="In Progress"),"In Progress",IF(OR(AND(M164="Completed",M165="Untraceable"),AND(M164="Untraceable",M165="Completed")),"Review",IF(OR(AND(M164="Completed",M165="Incomplete"),AND(M164="Incomplete",M165="Completed")),"Review",IF(OR(AND(M164="Incomplete",M165="Untraceable"),AND(M164="Untraceable",M165="Incomplete")),"Untraceable",IF(AND(NOT(OR(H164="Ø",H164="")),NOT(OR(H165="Ø",H165="")),L164=""),"In Progress",IF(AND(M164="Untraceable",M165="Untraceable"),"Untraceable",IF(AND(NOT(OR(H164="Ø",H164="")),NOT(OR(H165="Ø",H165="")),NOT(OR(L164="Ø",L164="",L164="Split",L164="Needs to be Split"))),"Completed",IF(AND(M164="Incomplete",M165="Incomplete"),"Incomplete",IF(AND(M164="Other",M165="Other"),"Review",IF(AND(M164="Untraceable",M165=""),"Untraceable","")))))))))))))))))))))))))</f>
        <v/>
      </c>
      <c r="O164" s="116" t="str">
        <f>IF(OR(N164="Untraceable",N164="Incomplete"),"Ignore",IF(N164="Completed","Waiting",IF(OR(N164="Waiting",N164="In Progress",N164="Review",N164="Other"),"HOLD","")))</f>
        <v/>
      </c>
      <c r="P164" s="4"/>
      <c r="Q164" s="121" t="str">
        <f>IF(OR(N164="Untraceable",N164="Incomplete"),"No",IF(N164="Completed","In Progress",""))</f>
        <v/>
      </c>
      <c r="R164" s="116"/>
    </row>
    <row r="165" spans="1:18" x14ac:dyDescent="0.25">
      <c r="A165" s="116"/>
      <c r="B165" s="116"/>
      <c r="C165" s="116"/>
      <c r="D165" s="87" t="str">
        <f>IF(AND(NOT(A164=""),NOT(M164="Untraceable")),"???","")</f>
        <v/>
      </c>
      <c r="E165" s="87"/>
      <c r="F165" s="7" t="str">
        <f>IF(AND(D165="Amina",OR(E165="Manual",E165="Assisted Manual")),A164&amp;"_AZ",IF(AND(D165="Amina",OR(E165="De-Novo Merge",E165="Assisted Merge")),A164&amp;"_SA_AZ",IF(AND(D165="Mashtura",OR(E165="Manual",E165="Assisted Manual")),A164&amp;"_MH",IF(AND(D165="Mashtura",OR(E165="De-Novo Merge",E165="Assisted Merge")),A164&amp;"_SA_MH",IF(AND(D165="Perry",OR(E165="Manual",E165="Assisted Manual")),A164&amp;"_PB",IF(AND(D165="Perry",OR(E165="De-Novo Merge",E165="Assisted Merge")),A164&amp;"_SA_PB",IF(AND(D165="Gina",OR(E165="Manual",E165="Assisted Manual")),A164&amp;"_GB",IF(AND(D165="Gina",OR(E165="De-Novo Merge",E165="Assisted Merge")),A164&amp;"_SA_GB",IF(AND(D165="Cameron",OR(E165="Manual",E165="Assisted Manual")),A164&amp;"_CA",IF(AND(D165="Cameron",OR(E165="De-Novo Merge",E165="Assisted Merge")),A164&amp;"_SA_CA",IF(AND(D165="Bruno",OR(E165="Manual",E165="Assisted Manual")),A164&amp;"_BD",IF(AND(D165="Bruno",OR(E165="De-Novo Merge",E165="Assisted Merge")),A164&amp;"_SA_BD",IF(AND(D165="Daniel",OR(E165="Manual",E165="Assisted Manual")),A164&amp;"_DR",IF(AND(D165="Daniel",OR(E165="De-Novo Merge",E165="Assisted Merge")),A164&amp;"_SA_DR",IF(AND(D165="Monet",OR(E165="Manual",E165="Assisted Manual")),A164&amp;"_MW",IF(AND(D165="Monet",OR(E165="De-Novo Merge",E165="Assisted Merge")),A164&amp;"_SA_MW",IF(AND(D165="Reem",OR(E165="Manual",E165="Assisted Manual")),A164&amp;"_RA",IF(AND(D165="Reem",OR(E165="De-Novo Merge",E165="Assisted Merge")),A164&amp;"_SA_RA",""))))))))))))))))))</f>
        <v/>
      </c>
      <c r="G165" s="89"/>
      <c r="H165" s="89"/>
      <c r="I165" s="68"/>
      <c r="J165" s="68"/>
      <c r="K165" s="73" t="str">
        <f t="shared" si="4"/>
        <v/>
      </c>
      <c r="L165" s="116"/>
      <c r="M165" s="87" t="str">
        <f>IF(AND(NOT(OR(G165="",G165="Ø")),H165=""),"In Progress",IF(AND(NOT(OR(H165="Ø",H165="")),NOT(OR(G165="Ø",G165=""))),"Completed",IF(AND(NOT(A164=""),NOT(OR(D165="",D165="???")),G165=""),"Waiting",IF(D165="???","Waiting",""))))</f>
        <v/>
      </c>
      <c r="N165" s="116"/>
      <c r="O165" s="116"/>
      <c r="P165" s="4"/>
      <c r="Q165" s="121"/>
      <c r="R165" s="116"/>
    </row>
    <row r="166" spans="1:18" x14ac:dyDescent="0.25">
      <c r="A166" s="122"/>
      <c r="B166" s="117"/>
      <c r="C166" s="116"/>
      <c r="D166" s="87" t="str">
        <f>IF(NOT(A166=""),"???","")</f>
        <v/>
      </c>
      <c r="E166" s="87"/>
      <c r="F166" s="7" t="str">
        <f>IF(AND(D166="Amina",OR(E166="Manual",E166="Assisted Manual")),A166&amp;"_AZ",IF(AND(D166="Amina",OR(E166="De-Novo Merge",E166="Assisted Merge")),A166&amp;"_SA_AZ",IF(AND(D166="Mashtura",OR(E166="Manual",E166="Assisted Manual")),A166&amp;"_MH",IF(AND(D166="Mashtura",OR(E166="De-Novo Merge",E166="Assisted Merge")),A166&amp;"_SA_MH",IF(AND(D166="Perry",OR(E166="Manual",E166="Assisted Manual")),A166&amp;"_PB",IF(AND(D166="Perry",OR(E166="De-Novo Merge",E166="Assisted Merge")),A166&amp;"_SA_PB",IF(AND(D166="Gina",OR(E166="Manual",E166="Assisted Manual")),A166&amp;"_GB",IF(AND(D166="Gina",OR(E166="De-Novo Merge",E166="Assisted Merge")),A166&amp;"_SA_GB",IF(AND(D166="Cameron",OR(E166="Manual",E166="Assisted Manual")),A166&amp;"_CA",IF(AND(D166="Cameron",OR(E166="De-Novo Merge",E166="Assisted Merge")),A166&amp;"_SA_CA",IF(AND(D166="Bruno",OR(E166="Manual",E166="Assisted Manual")),A166&amp;"_BD",IF(AND(D166="Bruno",OR(E166="De-Novo Merge",E166="Assisted Merge")),A166&amp;"_SA_BD",IF(AND(D166="Daniel",OR(E166="Manual",E166="Assisted Manual")),A166&amp;"_DR",IF(AND(D166="Daniel",OR(E166="De-Novo Merge",E166="Assisted Merge")),A166&amp;"_SA_DR",IF(AND(D166="Monet",OR(E166="Manual",E166="Assisted Manual")),A166&amp;"_MW",IF(AND(D166="Monet",OR(E166="De-Novo Merge",E166="Assisted Merge")),A166&amp;"_SA_MW",IF(AND(D166="Reem",OR(E166="Manual",E166="Assisted Manual")),A166&amp;"_RA",IF(AND(D166="Reem",OR(E166="De-Novo Merge",E166="Assisted Merge")),A166&amp;"_SA_RA",""))))))))))))))))))</f>
        <v/>
      </c>
      <c r="G166" s="89"/>
      <c r="H166" s="89"/>
      <c r="I166" s="68"/>
      <c r="J166" s="68"/>
      <c r="K166" s="73" t="str">
        <f t="shared" si="4"/>
        <v/>
      </c>
      <c r="L166" s="116" t="str">
        <f>IF(AND(NOT(OR(H166="",H166="Ø")),NOT(OR(H167="",H167="Ø"))),"Needs to be Split","")</f>
        <v/>
      </c>
      <c r="M166" s="87" t="str">
        <f>IF(AND(NOT(OR(G166="",G166="Ø")),H166=""),"In Progress",IF(AND(NOT(OR(H166="Ø",H166="")),NOT(OR(G166="Ø",G166=""))),"Completed",IF(AND(NOT(A166=""),NOT(OR(D166="",D166="???")),G166=""),"Waiting",IF(D166="???","Waiting",""))))</f>
        <v/>
      </c>
      <c r="N166" s="116" t="str">
        <f>IF(AND(NOT(OR(H166="Ø",H166="")),L166="Split"),"In Progress",IF(AND(NOT(OR(H166="Ø",H166="")),L166="Needs to be Split"),"Waiting",IF(AND(M166="Review",M167="Review"),"Review",IF(OR(AND(M166="Review",M167="Incomplete"),AND(M166="Incomplete",M167="Review")),"Review",IF(OR(AND(M166="Untraceable",M167="Review"),AND(M166="Review",M167="Untraceable")),"Review",IF(OR(AND(M166="Review",M167="Completed"),AND(M166="Completed",M167="Review")),"Review",IF(OR(AND(M166="Other",M167="Review"),AND(M166="Review",M167="Other")),"Review",IF(OR(AND(M166="Other",M167="Incomplete"),AND(M166="Incomplete",M167="Other")),"Review",IF(OR(AND(M166="Other",M167="Untraceable"),AND(M166="Untraceable",M167="Other")),"Review",IF(OR(AND(M166="Other",M167="Completed"),AND(M166="Completed",M167="Other")),"Review",IF(AND(M166="Waiting",M167="Waiting"),"Waiting",IF(OR(AND(M166="Review",M167="Waiting"),AND(M166="Waiting",M167="Review")),"Waiting",IF(OR(AND(M166="Other",M167="Waiting"),AND(M166="Waiting",M167="Other")),"Waiting",IF(OR(AND(M166="Incomplete",M167="Waiting"),AND(M166="Waiting",M167="Incomplete")),"Waiting",IF(OR(AND(M166="Completed",M167="Waiting"),AND(M166="Waiting",M167="Completed")),"Waiting",IF(OR(M166="In Progress",M167="In Progress"),"In Progress",IF(OR(AND(M166="Completed",M167="Untraceable"),AND(M166="Untraceable",M167="Completed")),"Review",IF(OR(AND(M166="Completed",M167="Incomplete"),AND(M166="Incomplete",M167="Completed")),"Review",IF(OR(AND(M166="Incomplete",M167="Untraceable"),AND(M166="Untraceable",M167="Incomplete")),"Untraceable",IF(AND(NOT(OR(H166="Ø",H166="")),NOT(OR(H167="Ø",H167="")),L166=""),"In Progress",IF(AND(M166="Untraceable",M167="Untraceable"),"Untraceable",IF(AND(NOT(OR(H166="Ø",H166="")),NOT(OR(H167="Ø",H167="")),NOT(OR(L166="Ø",L166="",L166="Split",L166="Needs to be Split"))),"Completed",IF(AND(M166="Incomplete",M167="Incomplete"),"Incomplete",IF(AND(M166="Other",M167="Other"),"Review",IF(AND(M166="Untraceable",M167=""),"Untraceable","")))))))))))))))))))))))))</f>
        <v/>
      </c>
      <c r="O166" s="116" t="str">
        <f>IF(OR(N166="Untraceable",N166="Incomplete"),"Ignore",IF(N166="Completed","Waiting",IF(OR(N166="Waiting",N166="In Progress",N166="Review",N166="Other"),"HOLD","")))</f>
        <v/>
      </c>
      <c r="P166" s="4"/>
      <c r="Q166" s="121" t="str">
        <f>IF(OR(N166="Untraceable",N166="Incomplete"),"No",IF(N166="Completed","In Progress",""))</f>
        <v/>
      </c>
      <c r="R166" s="116"/>
    </row>
    <row r="167" spans="1:18" x14ac:dyDescent="0.25">
      <c r="A167" s="116"/>
      <c r="B167" s="116"/>
      <c r="C167" s="116"/>
      <c r="D167" s="87" t="str">
        <f>IF(AND(NOT(A166=""),NOT(M166="Untraceable")),"???","")</f>
        <v/>
      </c>
      <c r="E167" s="87"/>
      <c r="F167" s="7" t="str">
        <f>IF(AND(D167="Amina",OR(E167="Manual",E167="Assisted Manual")),A166&amp;"_AZ",IF(AND(D167="Amina",OR(E167="De-Novo Merge",E167="Assisted Merge")),A166&amp;"_SA_AZ",IF(AND(D167="Mashtura",OR(E167="Manual",E167="Assisted Manual")),A166&amp;"_MH",IF(AND(D167="Mashtura",OR(E167="De-Novo Merge",E167="Assisted Merge")),A166&amp;"_SA_MH",IF(AND(D167="Perry",OR(E167="Manual",E167="Assisted Manual")),A166&amp;"_PB",IF(AND(D167="Perry",OR(E167="De-Novo Merge",E167="Assisted Merge")),A166&amp;"_SA_PB",IF(AND(D167="Gina",OR(E167="Manual",E167="Assisted Manual")),A166&amp;"_GB",IF(AND(D167="Gina",OR(E167="De-Novo Merge",E167="Assisted Merge")),A166&amp;"_SA_GB",IF(AND(D167="Cameron",OR(E167="Manual",E167="Assisted Manual")),A166&amp;"_CA",IF(AND(D167="Cameron",OR(E167="De-Novo Merge",E167="Assisted Merge")),A166&amp;"_SA_CA",IF(AND(D167="Bruno",OR(E167="Manual",E167="Assisted Manual")),A166&amp;"_BD",IF(AND(D167="Bruno",OR(E167="De-Novo Merge",E167="Assisted Merge")),A166&amp;"_SA_BD",IF(AND(D167="Daniel",OR(E167="Manual",E167="Assisted Manual")),A166&amp;"_DR",IF(AND(D167="Daniel",OR(E167="De-Novo Merge",E167="Assisted Merge")),A166&amp;"_SA_DR",IF(AND(D167="Monet",OR(E167="Manual",E167="Assisted Manual")),A166&amp;"_MW",IF(AND(D167="Monet",OR(E167="De-Novo Merge",E167="Assisted Merge")),A166&amp;"_SA_MW",IF(AND(D167="Reem",OR(E167="Manual",E167="Assisted Manual")),A166&amp;"_RA",IF(AND(D167="Reem",OR(E167="De-Novo Merge",E167="Assisted Merge")),A166&amp;"_SA_RA",""))))))))))))))))))</f>
        <v/>
      </c>
      <c r="G167" s="89"/>
      <c r="H167" s="89"/>
      <c r="I167" s="68"/>
      <c r="J167" s="68"/>
      <c r="K167" s="73" t="str">
        <f t="shared" si="4"/>
        <v/>
      </c>
      <c r="L167" s="116"/>
      <c r="M167" s="87" t="str">
        <f>IF(AND(NOT(OR(G167="",G167="Ø")),H167=""),"In Progress",IF(AND(NOT(OR(H167="Ø",H167="")),NOT(OR(G167="Ø",G167=""))),"Completed",IF(AND(NOT(A166=""),NOT(OR(D167="",D167="???")),G167=""),"Waiting",IF(D167="???","Waiting",""))))</f>
        <v/>
      </c>
      <c r="N167" s="116"/>
      <c r="O167" s="116"/>
      <c r="P167" s="4"/>
      <c r="Q167" s="121"/>
      <c r="R167" s="116"/>
    </row>
  </sheetData>
  <autoFilter ref="A1:R111"/>
  <mergeCells count="664">
    <mergeCell ref="Q2:Q3"/>
    <mergeCell ref="R2:R3"/>
    <mergeCell ref="A4:A5"/>
    <mergeCell ref="B4:B5"/>
    <mergeCell ref="C4:C5"/>
    <mergeCell ref="L4:L5"/>
    <mergeCell ref="N4:N5"/>
    <mergeCell ref="O4:O5"/>
    <mergeCell ref="Q4:Q5"/>
    <mergeCell ref="R4:R5"/>
    <mergeCell ref="A2:A3"/>
    <mergeCell ref="B2:B3"/>
    <mergeCell ref="C2:C3"/>
    <mergeCell ref="L2:L3"/>
    <mergeCell ref="N2:N3"/>
    <mergeCell ref="O2:O3"/>
    <mergeCell ref="Q6:Q7"/>
    <mergeCell ref="R6:R7"/>
    <mergeCell ref="A8:A9"/>
    <mergeCell ref="B8:B9"/>
    <mergeCell ref="C8:C9"/>
    <mergeCell ref="L8:L9"/>
    <mergeCell ref="N8:N9"/>
    <mergeCell ref="O8:O9"/>
    <mergeCell ref="Q8:Q9"/>
    <mergeCell ref="R8:R9"/>
    <mergeCell ref="A6:A7"/>
    <mergeCell ref="B6:B7"/>
    <mergeCell ref="C6:C7"/>
    <mergeCell ref="L6:L7"/>
    <mergeCell ref="N6:N7"/>
    <mergeCell ref="O6:O7"/>
    <mergeCell ref="Q10:Q11"/>
    <mergeCell ref="R10:R11"/>
    <mergeCell ref="A12:A13"/>
    <mergeCell ref="B12:B13"/>
    <mergeCell ref="C12:C13"/>
    <mergeCell ref="L12:L13"/>
    <mergeCell ref="N12:N13"/>
    <mergeCell ref="O12:O13"/>
    <mergeCell ref="Q12:Q13"/>
    <mergeCell ref="R12:R13"/>
    <mergeCell ref="A10:A11"/>
    <mergeCell ref="B10:B11"/>
    <mergeCell ref="C10:C11"/>
    <mergeCell ref="L10:L11"/>
    <mergeCell ref="N10:N11"/>
    <mergeCell ref="O10:O11"/>
    <mergeCell ref="Q14:Q15"/>
    <mergeCell ref="R14:R15"/>
    <mergeCell ref="A16:A17"/>
    <mergeCell ref="B16:B17"/>
    <mergeCell ref="C16:C17"/>
    <mergeCell ref="L16:L17"/>
    <mergeCell ref="N16:N17"/>
    <mergeCell ref="O16:O17"/>
    <mergeCell ref="Q16:Q17"/>
    <mergeCell ref="R16:R17"/>
    <mergeCell ref="A14:A15"/>
    <mergeCell ref="B14:B15"/>
    <mergeCell ref="C14:C15"/>
    <mergeCell ref="L14:L15"/>
    <mergeCell ref="N14:N15"/>
    <mergeCell ref="O14:O15"/>
    <mergeCell ref="Q18:Q19"/>
    <mergeCell ref="R18:R19"/>
    <mergeCell ref="A20:A21"/>
    <mergeCell ref="B20:B21"/>
    <mergeCell ref="C20:C21"/>
    <mergeCell ref="L20:L21"/>
    <mergeCell ref="N20:N21"/>
    <mergeCell ref="O20:O21"/>
    <mergeCell ref="Q20:Q21"/>
    <mergeCell ref="R20:R21"/>
    <mergeCell ref="A18:A19"/>
    <mergeCell ref="B18:B19"/>
    <mergeCell ref="C18:C19"/>
    <mergeCell ref="L18:L19"/>
    <mergeCell ref="N18:N19"/>
    <mergeCell ref="O18:O19"/>
    <mergeCell ref="Q22:Q23"/>
    <mergeCell ref="R22:R23"/>
    <mergeCell ref="A24:A25"/>
    <mergeCell ref="B24:B25"/>
    <mergeCell ref="C24:C25"/>
    <mergeCell ref="L24:L25"/>
    <mergeCell ref="N24:N25"/>
    <mergeCell ref="O24:O25"/>
    <mergeCell ref="Q24:Q25"/>
    <mergeCell ref="R24:R25"/>
    <mergeCell ref="A22:A23"/>
    <mergeCell ref="B22:B23"/>
    <mergeCell ref="C22:C23"/>
    <mergeCell ref="L22:L23"/>
    <mergeCell ref="N22:N23"/>
    <mergeCell ref="O22:O23"/>
    <mergeCell ref="Q26:Q27"/>
    <mergeCell ref="R26:R27"/>
    <mergeCell ref="A28:A29"/>
    <mergeCell ref="B28:B29"/>
    <mergeCell ref="C28:C29"/>
    <mergeCell ref="L28:L29"/>
    <mergeCell ref="N28:N29"/>
    <mergeCell ref="O28:O29"/>
    <mergeCell ref="Q28:Q29"/>
    <mergeCell ref="R28:R29"/>
    <mergeCell ref="A26:A27"/>
    <mergeCell ref="B26:B27"/>
    <mergeCell ref="C26:C27"/>
    <mergeCell ref="L26:L27"/>
    <mergeCell ref="N26:N27"/>
    <mergeCell ref="O26:O27"/>
    <mergeCell ref="Q30:Q31"/>
    <mergeCell ref="R30:R31"/>
    <mergeCell ref="A32:A33"/>
    <mergeCell ref="B32:B33"/>
    <mergeCell ref="C32:C33"/>
    <mergeCell ref="L32:L33"/>
    <mergeCell ref="N32:N33"/>
    <mergeCell ref="O32:O33"/>
    <mergeCell ref="Q32:Q33"/>
    <mergeCell ref="R32:R33"/>
    <mergeCell ref="A30:A31"/>
    <mergeCell ref="B30:B31"/>
    <mergeCell ref="C30:C31"/>
    <mergeCell ref="L30:L31"/>
    <mergeCell ref="N30:N31"/>
    <mergeCell ref="O30:O31"/>
    <mergeCell ref="Q34:Q35"/>
    <mergeCell ref="R34:R35"/>
    <mergeCell ref="A36:A37"/>
    <mergeCell ref="B36:B37"/>
    <mergeCell ref="C36:C37"/>
    <mergeCell ref="L36:L37"/>
    <mergeCell ref="N36:N37"/>
    <mergeCell ref="O36:O37"/>
    <mergeCell ref="Q36:Q37"/>
    <mergeCell ref="R36:R37"/>
    <mergeCell ref="A34:A35"/>
    <mergeCell ref="B34:B35"/>
    <mergeCell ref="C34:C35"/>
    <mergeCell ref="L34:L35"/>
    <mergeCell ref="N34:N35"/>
    <mergeCell ref="O34:O35"/>
    <mergeCell ref="Q38:Q39"/>
    <mergeCell ref="R38:R39"/>
    <mergeCell ref="A40:A41"/>
    <mergeCell ref="B40:B41"/>
    <mergeCell ref="C40:C41"/>
    <mergeCell ref="L40:L41"/>
    <mergeCell ref="N40:N41"/>
    <mergeCell ref="O40:O41"/>
    <mergeCell ref="Q40:Q41"/>
    <mergeCell ref="R40:R41"/>
    <mergeCell ref="A38:A39"/>
    <mergeCell ref="B38:B39"/>
    <mergeCell ref="C38:C39"/>
    <mergeCell ref="L38:L39"/>
    <mergeCell ref="N38:N39"/>
    <mergeCell ref="O38:O39"/>
    <mergeCell ref="Q42:Q43"/>
    <mergeCell ref="R42:R43"/>
    <mergeCell ref="A44:A45"/>
    <mergeCell ref="B44:B45"/>
    <mergeCell ref="C44:C45"/>
    <mergeCell ref="L44:L45"/>
    <mergeCell ref="N44:N45"/>
    <mergeCell ref="O44:O45"/>
    <mergeCell ref="Q44:Q45"/>
    <mergeCell ref="R44:R45"/>
    <mergeCell ref="A42:A43"/>
    <mergeCell ref="B42:B43"/>
    <mergeCell ref="C42:C43"/>
    <mergeCell ref="L42:L43"/>
    <mergeCell ref="N42:N43"/>
    <mergeCell ref="O42:O43"/>
    <mergeCell ref="Q46:Q47"/>
    <mergeCell ref="R46:R47"/>
    <mergeCell ref="A48:A49"/>
    <mergeCell ref="B48:B49"/>
    <mergeCell ref="C48:C49"/>
    <mergeCell ref="L48:L49"/>
    <mergeCell ref="N48:N49"/>
    <mergeCell ref="O48:O49"/>
    <mergeCell ref="Q48:Q49"/>
    <mergeCell ref="R48:R49"/>
    <mergeCell ref="A46:A47"/>
    <mergeCell ref="B46:B47"/>
    <mergeCell ref="C46:C47"/>
    <mergeCell ref="L46:L47"/>
    <mergeCell ref="N46:N47"/>
    <mergeCell ref="O46:O47"/>
    <mergeCell ref="Q50:Q51"/>
    <mergeCell ref="R50:R51"/>
    <mergeCell ref="A52:A53"/>
    <mergeCell ref="B52:B53"/>
    <mergeCell ref="C52:C53"/>
    <mergeCell ref="L52:L53"/>
    <mergeCell ref="N52:N53"/>
    <mergeCell ref="O52:O53"/>
    <mergeCell ref="Q52:Q53"/>
    <mergeCell ref="R52:R53"/>
    <mergeCell ref="A50:A51"/>
    <mergeCell ref="B50:B51"/>
    <mergeCell ref="C50:C51"/>
    <mergeCell ref="L50:L51"/>
    <mergeCell ref="N50:N51"/>
    <mergeCell ref="O50:O51"/>
    <mergeCell ref="Q54:Q55"/>
    <mergeCell ref="R54:R55"/>
    <mergeCell ref="A56:A57"/>
    <mergeCell ref="B56:B57"/>
    <mergeCell ref="C56:C57"/>
    <mergeCell ref="L56:L57"/>
    <mergeCell ref="N56:N57"/>
    <mergeCell ref="O56:O57"/>
    <mergeCell ref="Q56:Q57"/>
    <mergeCell ref="R56:R57"/>
    <mergeCell ref="A54:A55"/>
    <mergeCell ref="B54:B55"/>
    <mergeCell ref="C54:C55"/>
    <mergeCell ref="L54:L55"/>
    <mergeCell ref="N54:N55"/>
    <mergeCell ref="O54:O55"/>
    <mergeCell ref="Q58:Q59"/>
    <mergeCell ref="R58:R59"/>
    <mergeCell ref="A60:A61"/>
    <mergeCell ref="B60:B61"/>
    <mergeCell ref="C60:C61"/>
    <mergeCell ref="L60:L61"/>
    <mergeCell ref="N60:N61"/>
    <mergeCell ref="O60:O61"/>
    <mergeCell ref="Q60:Q61"/>
    <mergeCell ref="R60:R61"/>
    <mergeCell ref="A58:A59"/>
    <mergeCell ref="B58:B59"/>
    <mergeCell ref="C58:C59"/>
    <mergeCell ref="L58:L59"/>
    <mergeCell ref="N58:N59"/>
    <mergeCell ref="O58:O59"/>
    <mergeCell ref="Q62:Q63"/>
    <mergeCell ref="R62:R63"/>
    <mergeCell ref="A64:A65"/>
    <mergeCell ref="B64:B65"/>
    <mergeCell ref="C64:C65"/>
    <mergeCell ref="L64:L65"/>
    <mergeCell ref="N64:N65"/>
    <mergeCell ref="O64:O65"/>
    <mergeCell ref="Q64:Q65"/>
    <mergeCell ref="R64:R65"/>
    <mergeCell ref="A62:A63"/>
    <mergeCell ref="B62:B63"/>
    <mergeCell ref="C62:C63"/>
    <mergeCell ref="L62:L63"/>
    <mergeCell ref="N62:N63"/>
    <mergeCell ref="O62:O63"/>
    <mergeCell ref="Q66:Q67"/>
    <mergeCell ref="R66:R67"/>
    <mergeCell ref="A68:A69"/>
    <mergeCell ref="B68:B69"/>
    <mergeCell ref="C68:C69"/>
    <mergeCell ref="L68:L69"/>
    <mergeCell ref="N68:N69"/>
    <mergeCell ref="O68:O69"/>
    <mergeCell ref="Q68:Q69"/>
    <mergeCell ref="R68:R69"/>
    <mergeCell ref="A66:A67"/>
    <mergeCell ref="B66:B67"/>
    <mergeCell ref="C66:C67"/>
    <mergeCell ref="L66:L67"/>
    <mergeCell ref="N66:N67"/>
    <mergeCell ref="O66:O67"/>
    <mergeCell ref="Q70:Q71"/>
    <mergeCell ref="R70:R71"/>
    <mergeCell ref="A72:A73"/>
    <mergeCell ref="B72:B73"/>
    <mergeCell ref="C72:C73"/>
    <mergeCell ref="L72:L73"/>
    <mergeCell ref="N72:N73"/>
    <mergeCell ref="O72:O73"/>
    <mergeCell ref="Q72:Q73"/>
    <mergeCell ref="R72:R73"/>
    <mergeCell ref="A70:A71"/>
    <mergeCell ref="B70:B71"/>
    <mergeCell ref="C70:C71"/>
    <mergeCell ref="L70:L71"/>
    <mergeCell ref="N70:N71"/>
    <mergeCell ref="O70:O71"/>
    <mergeCell ref="Q74:Q75"/>
    <mergeCell ref="R74:R75"/>
    <mergeCell ref="A76:A77"/>
    <mergeCell ref="B76:B77"/>
    <mergeCell ref="C76:C77"/>
    <mergeCell ref="L76:L77"/>
    <mergeCell ref="N76:N77"/>
    <mergeCell ref="O76:O77"/>
    <mergeCell ref="Q76:Q77"/>
    <mergeCell ref="R76:R77"/>
    <mergeCell ref="A74:A75"/>
    <mergeCell ref="B74:B75"/>
    <mergeCell ref="C74:C75"/>
    <mergeCell ref="L74:L75"/>
    <mergeCell ref="N74:N75"/>
    <mergeCell ref="O74:O75"/>
    <mergeCell ref="Q78:Q79"/>
    <mergeCell ref="R78:R79"/>
    <mergeCell ref="A80:A81"/>
    <mergeCell ref="B80:B81"/>
    <mergeCell ref="C80:C81"/>
    <mergeCell ref="L80:L81"/>
    <mergeCell ref="N80:N81"/>
    <mergeCell ref="O80:O81"/>
    <mergeCell ref="Q80:Q81"/>
    <mergeCell ref="R80:R81"/>
    <mergeCell ref="A78:A79"/>
    <mergeCell ref="B78:B79"/>
    <mergeCell ref="C78:C79"/>
    <mergeCell ref="L78:L79"/>
    <mergeCell ref="N78:N79"/>
    <mergeCell ref="O78:O79"/>
    <mergeCell ref="Q82:Q83"/>
    <mergeCell ref="R82:R83"/>
    <mergeCell ref="A84:A85"/>
    <mergeCell ref="B84:B85"/>
    <mergeCell ref="C84:C85"/>
    <mergeCell ref="L84:L85"/>
    <mergeCell ref="N84:N85"/>
    <mergeCell ref="O84:O85"/>
    <mergeCell ref="Q84:Q85"/>
    <mergeCell ref="R84:R85"/>
    <mergeCell ref="A82:A83"/>
    <mergeCell ref="B82:B83"/>
    <mergeCell ref="C82:C83"/>
    <mergeCell ref="L82:L83"/>
    <mergeCell ref="N82:N83"/>
    <mergeCell ref="O82:O83"/>
    <mergeCell ref="Q86:Q87"/>
    <mergeCell ref="R86:R87"/>
    <mergeCell ref="A88:A89"/>
    <mergeCell ref="B88:B89"/>
    <mergeCell ref="C88:C89"/>
    <mergeCell ref="L88:L89"/>
    <mergeCell ref="N88:N89"/>
    <mergeCell ref="O88:O89"/>
    <mergeCell ref="Q88:Q89"/>
    <mergeCell ref="R88:R89"/>
    <mergeCell ref="A86:A87"/>
    <mergeCell ref="B86:B87"/>
    <mergeCell ref="C86:C87"/>
    <mergeCell ref="L86:L87"/>
    <mergeCell ref="N86:N87"/>
    <mergeCell ref="O86:O87"/>
    <mergeCell ref="Q90:Q91"/>
    <mergeCell ref="R90:R91"/>
    <mergeCell ref="A92:A93"/>
    <mergeCell ref="B92:B93"/>
    <mergeCell ref="C92:C93"/>
    <mergeCell ref="L92:L93"/>
    <mergeCell ref="N92:N93"/>
    <mergeCell ref="O92:O93"/>
    <mergeCell ref="Q92:Q93"/>
    <mergeCell ref="R92:R93"/>
    <mergeCell ref="A90:A91"/>
    <mergeCell ref="B90:B91"/>
    <mergeCell ref="C90:C91"/>
    <mergeCell ref="L90:L91"/>
    <mergeCell ref="N90:N91"/>
    <mergeCell ref="O90:O91"/>
    <mergeCell ref="Q94:Q95"/>
    <mergeCell ref="R94:R95"/>
    <mergeCell ref="A96:A97"/>
    <mergeCell ref="B96:B97"/>
    <mergeCell ref="C96:C97"/>
    <mergeCell ref="L96:L97"/>
    <mergeCell ref="N96:N97"/>
    <mergeCell ref="O96:O97"/>
    <mergeCell ref="Q96:Q97"/>
    <mergeCell ref="R96:R97"/>
    <mergeCell ref="A94:A95"/>
    <mergeCell ref="B94:B95"/>
    <mergeCell ref="C94:C95"/>
    <mergeCell ref="L94:L95"/>
    <mergeCell ref="N94:N95"/>
    <mergeCell ref="O94:O95"/>
    <mergeCell ref="Q98:Q99"/>
    <mergeCell ref="R98:R99"/>
    <mergeCell ref="A100:A101"/>
    <mergeCell ref="B100:B101"/>
    <mergeCell ref="C100:C101"/>
    <mergeCell ref="L100:L101"/>
    <mergeCell ref="N100:N101"/>
    <mergeCell ref="O100:O101"/>
    <mergeCell ref="Q100:Q101"/>
    <mergeCell ref="R100:R101"/>
    <mergeCell ref="A98:A99"/>
    <mergeCell ref="B98:B99"/>
    <mergeCell ref="C98:C99"/>
    <mergeCell ref="L98:L99"/>
    <mergeCell ref="N98:N99"/>
    <mergeCell ref="O98:O99"/>
    <mergeCell ref="Q102:Q103"/>
    <mergeCell ref="R102:R103"/>
    <mergeCell ref="A104:A105"/>
    <mergeCell ref="B104:B105"/>
    <mergeCell ref="C104:C105"/>
    <mergeCell ref="L104:L105"/>
    <mergeCell ref="N104:N105"/>
    <mergeCell ref="O104:O105"/>
    <mergeCell ref="Q104:Q105"/>
    <mergeCell ref="R104:R105"/>
    <mergeCell ref="A102:A103"/>
    <mergeCell ref="B102:B103"/>
    <mergeCell ref="C102:C103"/>
    <mergeCell ref="L102:L103"/>
    <mergeCell ref="N102:N103"/>
    <mergeCell ref="O102:O103"/>
    <mergeCell ref="Q106:Q107"/>
    <mergeCell ref="R106:R107"/>
    <mergeCell ref="A108:A109"/>
    <mergeCell ref="B108:B109"/>
    <mergeCell ref="C108:C109"/>
    <mergeCell ref="L108:L109"/>
    <mergeCell ref="N108:N109"/>
    <mergeCell ref="O108:O109"/>
    <mergeCell ref="Q108:Q109"/>
    <mergeCell ref="R108:R109"/>
    <mergeCell ref="A106:A107"/>
    <mergeCell ref="B106:B107"/>
    <mergeCell ref="C106:C107"/>
    <mergeCell ref="L106:L107"/>
    <mergeCell ref="N106:N107"/>
    <mergeCell ref="O106:O107"/>
    <mergeCell ref="Q110:Q111"/>
    <mergeCell ref="R110:R111"/>
    <mergeCell ref="A112:A113"/>
    <mergeCell ref="B112:B113"/>
    <mergeCell ref="C112:C113"/>
    <mergeCell ref="L112:L113"/>
    <mergeCell ref="N112:N113"/>
    <mergeCell ref="O112:O113"/>
    <mergeCell ref="Q112:Q113"/>
    <mergeCell ref="R112:R113"/>
    <mergeCell ref="A110:A111"/>
    <mergeCell ref="B110:B111"/>
    <mergeCell ref="C110:C111"/>
    <mergeCell ref="L110:L111"/>
    <mergeCell ref="N110:N111"/>
    <mergeCell ref="O110:O111"/>
    <mergeCell ref="Q114:Q115"/>
    <mergeCell ref="R114:R115"/>
    <mergeCell ref="A116:A117"/>
    <mergeCell ref="B116:B117"/>
    <mergeCell ref="C116:C117"/>
    <mergeCell ref="L116:L117"/>
    <mergeCell ref="N116:N117"/>
    <mergeCell ref="O116:O117"/>
    <mergeCell ref="Q116:Q117"/>
    <mergeCell ref="R116:R117"/>
    <mergeCell ref="A114:A115"/>
    <mergeCell ref="B114:B115"/>
    <mergeCell ref="C114:C115"/>
    <mergeCell ref="L114:L115"/>
    <mergeCell ref="N114:N115"/>
    <mergeCell ref="O114:O115"/>
    <mergeCell ref="Q118:Q119"/>
    <mergeCell ref="R118:R119"/>
    <mergeCell ref="A120:A121"/>
    <mergeCell ref="B120:B121"/>
    <mergeCell ref="C120:C121"/>
    <mergeCell ref="L120:L121"/>
    <mergeCell ref="N120:N121"/>
    <mergeCell ref="O120:O121"/>
    <mergeCell ref="Q120:Q121"/>
    <mergeCell ref="R120:R121"/>
    <mergeCell ref="A118:A119"/>
    <mergeCell ref="B118:B119"/>
    <mergeCell ref="C118:C119"/>
    <mergeCell ref="L118:L119"/>
    <mergeCell ref="N118:N119"/>
    <mergeCell ref="O118:O119"/>
    <mergeCell ref="Q122:Q123"/>
    <mergeCell ref="R122:R123"/>
    <mergeCell ref="A124:A125"/>
    <mergeCell ref="B124:B125"/>
    <mergeCell ref="C124:C125"/>
    <mergeCell ref="L124:L125"/>
    <mergeCell ref="N124:N125"/>
    <mergeCell ref="O124:O125"/>
    <mergeCell ref="Q124:Q125"/>
    <mergeCell ref="R124:R125"/>
    <mergeCell ref="A122:A123"/>
    <mergeCell ref="B122:B123"/>
    <mergeCell ref="C122:C123"/>
    <mergeCell ref="L122:L123"/>
    <mergeCell ref="N122:N123"/>
    <mergeCell ref="O122:O123"/>
    <mergeCell ref="Q126:Q127"/>
    <mergeCell ref="R126:R127"/>
    <mergeCell ref="A128:A129"/>
    <mergeCell ref="B128:B129"/>
    <mergeCell ref="C128:C129"/>
    <mergeCell ref="L128:L129"/>
    <mergeCell ref="N128:N129"/>
    <mergeCell ref="O128:O129"/>
    <mergeCell ref="Q128:Q129"/>
    <mergeCell ref="R128:R129"/>
    <mergeCell ref="A126:A127"/>
    <mergeCell ref="B126:B127"/>
    <mergeCell ref="C126:C127"/>
    <mergeCell ref="L126:L127"/>
    <mergeCell ref="N126:N127"/>
    <mergeCell ref="O126:O127"/>
    <mergeCell ref="Q130:Q131"/>
    <mergeCell ref="R130:R131"/>
    <mergeCell ref="A132:A133"/>
    <mergeCell ref="B132:B133"/>
    <mergeCell ref="C132:C133"/>
    <mergeCell ref="L132:L133"/>
    <mergeCell ref="N132:N133"/>
    <mergeCell ref="O132:O133"/>
    <mergeCell ref="Q132:Q133"/>
    <mergeCell ref="R132:R133"/>
    <mergeCell ref="A130:A131"/>
    <mergeCell ref="B130:B131"/>
    <mergeCell ref="C130:C131"/>
    <mergeCell ref="L130:L131"/>
    <mergeCell ref="N130:N131"/>
    <mergeCell ref="O130:O131"/>
    <mergeCell ref="Q134:Q135"/>
    <mergeCell ref="R134:R135"/>
    <mergeCell ref="A136:A137"/>
    <mergeCell ref="B136:B137"/>
    <mergeCell ref="C136:C137"/>
    <mergeCell ref="L136:L137"/>
    <mergeCell ref="N136:N137"/>
    <mergeCell ref="O136:O137"/>
    <mergeCell ref="Q136:Q137"/>
    <mergeCell ref="R136:R137"/>
    <mergeCell ref="A134:A135"/>
    <mergeCell ref="B134:B135"/>
    <mergeCell ref="C134:C135"/>
    <mergeCell ref="L134:L135"/>
    <mergeCell ref="N134:N135"/>
    <mergeCell ref="O134:O135"/>
    <mergeCell ref="Q138:Q139"/>
    <mergeCell ref="R138:R139"/>
    <mergeCell ref="A140:A141"/>
    <mergeCell ref="B140:B141"/>
    <mergeCell ref="C140:C141"/>
    <mergeCell ref="L140:L141"/>
    <mergeCell ref="N140:N141"/>
    <mergeCell ref="O140:O141"/>
    <mergeCell ref="Q140:Q141"/>
    <mergeCell ref="R140:R141"/>
    <mergeCell ref="A138:A139"/>
    <mergeCell ref="B138:B139"/>
    <mergeCell ref="C138:C139"/>
    <mergeCell ref="L138:L139"/>
    <mergeCell ref="N138:N139"/>
    <mergeCell ref="O138:O139"/>
    <mergeCell ref="Q142:Q143"/>
    <mergeCell ref="R142:R143"/>
    <mergeCell ref="A144:A145"/>
    <mergeCell ref="B144:B145"/>
    <mergeCell ref="C144:C145"/>
    <mergeCell ref="L144:L145"/>
    <mergeCell ref="N144:N145"/>
    <mergeCell ref="O144:O145"/>
    <mergeCell ref="Q144:Q145"/>
    <mergeCell ref="R144:R145"/>
    <mergeCell ref="A142:A143"/>
    <mergeCell ref="B142:B143"/>
    <mergeCell ref="C142:C143"/>
    <mergeCell ref="L142:L143"/>
    <mergeCell ref="N142:N143"/>
    <mergeCell ref="O142:O143"/>
    <mergeCell ref="Q146:Q147"/>
    <mergeCell ref="R146:R147"/>
    <mergeCell ref="A148:A149"/>
    <mergeCell ref="B148:B149"/>
    <mergeCell ref="C148:C149"/>
    <mergeCell ref="L148:L149"/>
    <mergeCell ref="N148:N149"/>
    <mergeCell ref="O148:O149"/>
    <mergeCell ref="Q148:Q149"/>
    <mergeCell ref="R148:R149"/>
    <mergeCell ref="A146:A147"/>
    <mergeCell ref="B146:B147"/>
    <mergeCell ref="C146:C147"/>
    <mergeCell ref="L146:L147"/>
    <mergeCell ref="N146:N147"/>
    <mergeCell ref="O146:O147"/>
    <mergeCell ref="Q150:Q151"/>
    <mergeCell ref="R150:R151"/>
    <mergeCell ref="A152:A153"/>
    <mergeCell ref="B152:B153"/>
    <mergeCell ref="C152:C153"/>
    <mergeCell ref="L152:L153"/>
    <mergeCell ref="N152:N153"/>
    <mergeCell ref="O152:O153"/>
    <mergeCell ref="Q152:Q153"/>
    <mergeCell ref="R152:R153"/>
    <mergeCell ref="A150:A151"/>
    <mergeCell ref="B150:B151"/>
    <mergeCell ref="C150:C151"/>
    <mergeCell ref="L150:L151"/>
    <mergeCell ref="N150:N151"/>
    <mergeCell ref="O150:O151"/>
    <mergeCell ref="Q154:Q155"/>
    <mergeCell ref="R154:R155"/>
    <mergeCell ref="A156:A157"/>
    <mergeCell ref="B156:B157"/>
    <mergeCell ref="C156:C157"/>
    <mergeCell ref="L156:L157"/>
    <mergeCell ref="N156:N157"/>
    <mergeCell ref="O156:O157"/>
    <mergeCell ref="Q156:Q157"/>
    <mergeCell ref="R156:R157"/>
    <mergeCell ref="A154:A155"/>
    <mergeCell ref="B154:B155"/>
    <mergeCell ref="C154:C155"/>
    <mergeCell ref="L154:L155"/>
    <mergeCell ref="N154:N155"/>
    <mergeCell ref="O154:O155"/>
    <mergeCell ref="Q158:Q159"/>
    <mergeCell ref="R158:R159"/>
    <mergeCell ref="A160:A161"/>
    <mergeCell ref="B160:B161"/>
    <mergeCell ref="C160:C161"/>
    <mergeCell ref="L160:L161"/>
    <mergeCell ref="N160:N161"/>
    <mergeCell ref="O160:O161"/>
    <mergeCell ref="Q160:Q161"/>
    <mergeCell ref="R160:R161"/>
    <mergeCell ref="A158:A159"/>
    <mergeCell ref="B158:B159"/>
    <mergeCell ref="C158:C159"/>
    <mergeCell ref="L158:L159"/>
    <mergeCell ref="N158:N159"/>
    <mergeCell ref="O158:O159"/>
    <mergeCell ref="Q166:Q167"/>
    <mergeCell ref="R166:R167"/>
    <mergeCell ref="A166:A167"/>
    <mergeCell ref="B166:B167"/>
    <mergeCell ref="C166:C167"/>
    <mergeCell ref="L166:L167"/>
    <mergeCell ref="N166:N167"/>
    <mergeCell ref="O166:O167"/>
    <mergeCell ref="Q162:Q163"/>
    <mergeCell ref="R162:R163"/>
    <mergeCell ref="A164:A165"/>
    <mergeCell ref="B164:B165"/>
    <mergeCell ref="C164:C165"/>
    <mergeCell ref="L164:L165"/>
    <mergeCell ref="N164:N165"/>
    <mergeCell ref="O164:O165"/>
    <mergeCell ref="Q164:Q165"/>
    <mergeCell ref="R164:R165"/>
    <mergeCell ref="A162:A163"/>
    <mergeCell ref="B162:B163"/>
    <mergeCell ref="C162:C163"/>
    <mergeCell ref="L162:L163"/>
    <mergeCell ref="N162:N163"/>
    <mergeCell ref="O162:O163"/>
  </mergeCells>
  <conditionalFormatting sqref="O1">
    <cfRule type="containsText" dxfId="1737" priority="24" operator="containsText" text="HOLD">
      <formula>NOT(ISERROR(SEARCH("HOLD",O1)))</formula>
    </cfRule>
    <cfRule type="containsText" dxfId="1736" priority="33" operator="containsText" text="Ignore">
      <formula>NOT(ISERROR(SEARCH("Ignore",O1)))</formula>
    </cfRule>
  </conditionalFormatting>
  <conditionalFormatting sqref="M1:O1">
    <cfRule type="containsText" dxfId="1735" priority="23" operator="containsText" text="Waiting">
      <formula>NOT(ISERROR(SEARCH("Waiting",M1)))</formula>
    </cfRule>
    <cfRule type="containsText" dxfId="1734" priority="27" operator="containsText" text="Review">
      <formula>NOT(ISERROR(SEARCH("Review",M1)))</formula>
    </cfRule>
    <cfRule type="containsText" dxfId="1733" priority="28" operator="containsText" text="Other">
      <formula>NOT(ISERROR(SEARCH("Other",M1)))</formula>
    </cfRule>
    <cfRule type="containsText" dxfId="1732" priority="29" operator="containsText" text="Incomplete">
      <formula>NOT(ISERROR(SEARCH("Incomplete",M1)))</formula>
    </cfRule>
    <cfRule type="containsText" dxfId="1731" priority="30" operator="containsText" text="Untraceable">
      <formula>NOT(ISERROR(SEARCH("Untraceable",M1)))</formula>
    </cfRule>
    <cfRule type="containsText" dxfId="1730" priority="31" operator="containsText" text="Completed">
      <formula>NOT(ISERROR(SEARCH("Completed",M1)))</formula>
    </cfRule>
  </conditionalFormatting>
  <conditionalFormatting sqref="Q1 M1:O1">
    <cfRule type="containsText" dxfId="1729" priority="32" operator="containsText" text="In Progress">
      <formula>NOT(ISERROR(SEARCH("In Progress",M1)))</formula>
    </cfRule>
  </conditionalFormatting>
  <conditionalFormatting sqref="Q1">
    <cfRule type="containsText" dxfId="1728" priority="25" operator="containsText" text="No">
      <formula>NOT(ISERROR(SEARCH("No",Q1)))</formula>
    </cfRule>
    <cfRule type="containsText" dxfId="1727" priority="26" operator="containsText" text="Yes">
      <formula>NOT(ISERROR(SEARCH("Yes",Q1)))</formula>
    </cfRule>
  </conditionalFormatting>
  <conditionalFormatting sqref="L1">
    <cfRule type="containsText" dxfId="1726" priority="22" operator="containsText" text="Needs to be">
      <formula>NOT(ISERROR(SEARCH("Needs to be",L1)))</formula>
    </cfRule>
  </conditionalFormatting>
  <conditionalFormatting sqref="I1:K1">
    <cfRule type="containsText" dxfId="1725" priority="21" operator="containsText" text="Please Enter Tracing Time">
      <formula>NOT(ISERROR(SEARCH("Please Enter Tracing Time",I1)))</formula>
    </cfRule>
  </conditionalFormatting>
  <conditionalFormatting sqref="M2:N167">
    <cfRule type="containsText" dxfId="1724" priority="12" operator="containsText" text="Waiting">
      <formula>NOT(ISERROR(SEARCH("Waiting",M2)))</formula>
    </cfRule>
    <cfRule type="containsText" dxfId="1723" priority="15" operator="containsText" text="Review">
      <formula>NOT(ISERROR(SEARCH("Review",M2)))</formula>
    </cfRule>
    <cfRule type="containsText" dxfId="1722" priority="16" operator="containsText" text="Other">
      <formula>NOT(ISERROR(SEARCH("Other",M2)))</formula>
    </cfRule>
    <cfRule type="containsText" dxfId="1721" priority="17" operator="containsText" text="Incomplete">
      <formula>NOT(ISERROR(SEARCH("Incomplete",M2)))</formula>
    </cfRule>
    <cfRule type="containsText" dxfId="1720" priority="18" operator="containsText" text="Untraceable">
      <formula>NOT(ISERROR(SEARCH("Untraceable",M2)))</formula>
    </cfRule>
    <cfRule type="containsText" dxfId="1719" priority="19" operator="containsText" text="Completed">
      <formula>NOT(ISERROR(SEARCH("Completed",M2)))</formula>
    </cfRule>
  </conditionalFormatting>
  <conditionalFormatting sqref="M2:N167 Q2:Q167">
    <cfRule type="containsText" dxfId="1718" priority="20" operator="containsText" text="In Progress">
      <formula>NOT(ISERROR(SEARCH("In Progress",M2)))</formula>
    </cfRule>
  </conditionalFormatting>
  <conditionalFormatting sqref="Q2:Q167">
    <cfRule type="containsText" dxfId="1717" priority="13" operator="containsText" text="No">
      <formula>NOT(ISERROR(SEARCH("No",Q2)))</formula>
    </cfRule>
    <cfRule type="containsText" dxfId="1716" priority="14" operator="containsText" text="Yes">
      <formula>NOT(ISERROR(SEARCH("Yes",Q2)))</formula>
    </cfRule>
  </conditionalFormatting>
  <conditionalFormatting sqref="L2:L167">
    <cfRule type="containsText" dxfId="1715" priority="11" operator="containsText" text="Needs to be">
      <formula>NOT(ISERROR(SEARCH("Needs to be",L2)))</formula>
    </cfRule>
  </conditionalFormatting>
  <conditionalFormatting sqref="I2:K167">
    <cfRule type="containsText" dxfId="1714" priority="10" operator="containsText" text="Please Enter Tracing Time">
      <formula>NOT(ISERROR(SEARCH("Please Enter Tracing Time",I2)))</formula>
    </cfRule>
  </conditionalFormatting>
  <conditionalFormatting sqref="O2:O167">
    <cfRule type="containsText" dxfId="1713" priority="2" operator="containsText" text="HOLD">
      <formula>NOT(ISERROR(SEARCH("HOLD",O2)))</formula>
    </cfRule>
    <cfRule type="containsText" dxfId="1712" priority="9" operator="containsText" text="Ignore">
      <formula>NOT(ISERROR(SEARCH("Ignore",O2)))</formula>
    </cfRule>
  </conditionalFormatting>
  <conditionalFormatting sqref="O2:O167">
    <cfRule type="containsText" dxfId="1711" priority="1" operator="containsText" text="Waiting">
      <formula>NOT(ISERROR(SEARCH("Waiting",O2)))</formula>
    </cfRule>
    <cfRule type="containsText" dxfId="1710" priority="3" operator="containsText" text="Review">
      <formula>NOT(ISERROR(SEARCH("Review",O2)))</formula>
    </cfRule>
    <cfRule type="containsText" dxfId="1709" priority="4" operator="containsText" text="Other">
      <formula>NOT(ISERROR(SEARCH("Other",O2)))</formula>
    </cfRule>
    <cfRule type="containsText" dxfId="1708" priority="5" operator="containsText" text="Incomplete">
      <formula>NOT(ISERROR(SEARCH("Incomplete",O2)))</formula>
    </cfRule>
    <cfRule type="containsText" dxfId="1707" priority="6" operator="containsText" text="Untraceable">
      <formula>NOT(ISERROR(SEARCH("Untraceable",O2)))</formula>
    </cfRule>
    <cfRule type="containsText" dxfId="1706" priority="7" operator="containsText" text="Completed">
      <formula>NOT(ISERROR(SEARCH("Completed",O2)))</formula>
    </cfRule>
  </conditionalFormatting>
  <conditionalFormatting sqref="O2:O167">
    <cfRule type="containsText" dxfId="1705" priority="8" operator="containsText" text="In Progress">
      <formula>NOT(ISERROR(SEARCH("In Progress",O2)))</formula>
    </cfRule>
  </conditionalFormatting>
  <dataValidations count="7">
    <dataValidation type="list" allowBlank="1" showInputMessage="1" sqref="L2:L167">
      <formula1>"Ø, Split"</formula1>
    </dataValidation>
    <dataValidation type="list" operator="equal" allowBlank="1" showInputMessage="1" showErrorMessage="1" sqref="D2:D167">
      <formula1>"Amina,Bruno,Cameron,Daniel,Gina,Mashtura,Monet,Reem,???"</formula1>
    </dataValidation>
    <dataValidation type="list" allowBlank="1" showInputMessage="1" showErrorMessage="1" sqref="M2:N167">
      <formula1>"In Progress, Completed, Untraceable, Incomplete, Other, Review"</formula1>
    </dataValidation>
    <dataValidation type="list" operator="equal" allowBlank="1" showInputMessage="1" showErrorMessage="1" sqref="E2:E167">
      <formula1>"Manual,Assisted Manual, De-Novo Merge, Assisted Merge"</formula1>
    </dataValidation>
    <dataValidation type="list" operator="equal" allowBlank="1" showInputMessage="1" sqref="H2:H167">
      <formula1>"Ø"</formula1>
    </dataValidation>
    <dataValidation type="list" allowBlank="1" showInputMessage="1" showErrorMessage="1" sqref="O2:O167">
      <formula1>"In Progress, Completed, Untraceable, Review, Ignore"</formula1>
    </dataValidation>
    <dataValidation type="list" allowBlank="1" showInputMessage="1" sqref="G2:G167">
      <formula1>"Ø"</formula1>
    </dataValidation>
  </dataValidation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15"/>
  <sheetViews>
    <sheetView topLeftCell="B61" workbookViewId="0">
      <selection activeCell="A6" sqref="A6:A7"/>
    </sheetView>
  </sheetViews>
  <sheetFormatPr defaultRowHeight="15" x14ac:dyDescent="0.25"/>
  <cols>
    <col min="1" max="1" width="21.5703125" customWidth="1"/>
    <col min="2" max="2" width="25.42578125" customWidth="1"/>
    <col min="3" max="3" width="23.5703125" customWidth="1"/>
    <col min="4" max="4" width="15.85546875" customWidth="1"/>
    <col min="5" max="5" width="18.85546875" customWidth="1"/>
    <col min="6" max="6" width="26.7109375" customWidth="1"/>
    <col min="7" max="7" width="14.7109375" customWidth="1"/>
    <col min="8" max="8" width="15" customWidth="1"/>
    <col min="9" max="9" width="15.7109375" customWidth="1"/>
    <col min="10" max="10" width="16.140625" customWidth="1"/>
    <col min="11" max="11" width="19" customWidth="1"/>
    <col min="12" max="12" width="20.140625" customWidth="1"/>
    <col min="13" max="13" width="23" customWidth="1"/>
    <col min="14" max="14" width="18.85546875" customWidth="1"/>
    <col min="15" max="15" width="14.7109375" customWidth="1"/>
    <col min="16" max="16" width="63.5703125" customWidth="1"/>
    <col min="17" max="17" width="10.140625" customWidth="1"/>
    <col min="18" max="18" width="10.28515625" customWidth="1"/>
  </cols>
  <sheetData>
    <row r="1" spans="1:18" x14ac:dyDescent="0.25">
      <c r="A1" s="47" t="s">
        <v>6</v>
      </c>
      <c r="B1" s="47" t="s">
        <v>7</v>
      </c>
      <c r="C1" s="47" t="s">
        <v>8</v>
      </c>
      <c r="D1" s="48" t="s">
        <v>9</v>
      </c>
      <c r="E1" s="48" t="s">
        <v>10</v>
      </c>
      <c r="F1" s="48" t="s">
        <v>11</v>
      </c>
      <c r="G1" s="48" t="s">
        <v>12</v>
      </c>
      <c r="H1" s="48" t="s">
        <v>13</v>
      </c>
      <c r="I1" s="48" t="s">
        <v>3188</v>
      </c>
      <c r="J1" s="48" t="s">
        <v>3189</v>
      </c>
      <c r="K1" s="48" t="s">
        <v>3190</v>
      </c>
      <c r="L1" s="47" t="s">
        <v>14</v>
      </c>
      <c r="M1" s="47" t="s">
        <v>15</v>
      </c>
      <c r="N1" s="47" t="s">
        <v>16</v>
      </c>
      <c r="O1" s="47" t="s">
        <v>17</v>
      </c>
      <c r="P1" s="10" t="s">
        <v>18</v>
      </c>
      <c r="Q1" s="9" t="s">
        <v>19</v>
      </c>
      <c r="R1" s="9" t="s">
        <v>20</v>
      </c>
    </row>
    <row r="2" spans="1:18" x14ac:dyDescent="0.25">
      <c r="A2" s="122" t="s">
        <v>3445</v>
      </c>
      <c r="B2" s="117" t="s">
        <v>3446</v>
      </c>
      <c r="C2" s="116"/>
      <c r="D2" s="87" t="s">
        <v>187</v>
      </c>
      <c r="E2" s="87" t="s">
        <v>24</v>
      </c>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Merge")),A2&amp;"_SA_MW",IF(AND(D2="Reem",OR(E2="Manual",E2="Assisted Manual")),A2&amp;"_RA",IF(AND(D2="Reem",OR(E2="De-Novo Merge",E2="Assisted Merge")),A2&amp;"_SA_RA",""))))))))))))))))))</f>
        <v>2017-12-19_G-001_MW</v>
      </c>
      <c r="G2" s="89">
        <v>43133</v>
      </c>
      <c r="H2" s="89" t="s">
        <v>51</v>
      </c>
      <c r="I2" s="68"/>
      <c r="J2" s="68"/>
      <c r="K2" s="73" t="str">
        <f>IF(AND(NOT(I2=""),NOT(J2=""),NOT(H2="")),J2/I2,"")</f>
        <v/>
      </c>
      <c r="L2" s="116" t="str">
        <f>IF(AND(NOT(OR(H2="",H2="Ø")),NOT(OR(H3="",H3="Ø"))),"Needs to be Split","")</f>
        <v/>
      </c>
      <c r="M2" s="87" t="s">
        <v>1</v>
      </c>
      <c r="N2" s="116" t="str">
        <f>IF(AND(NOT(OR(H2="Ø",H2="")),L2="Split"),"In Progress",IF(AND(NOT(OR(H2="Ø",H2="")),L2="Needs to be Split"),"Waiting",IF(AND(M2="Review",M3="Review"),"Review",IF(OR(AND(M2="Review",M3="Incomplete"),AND(M2="Incomplete",M3="Review")),"Review",IF(OR(AND(M2="Untraceable",M3="Review"),AND(M2="Review",M3="Untraceable")),"Review",IF(OR(AND(M2="Review",M3="Completed"),AND(M2="Completed",M3="Review")),"Review",IF(OR(AND(M2="Other",M3="Review"),AND(M2="Review",M3="Other")),"Review",IF(OR(AND(M2="Other",M3="Incomplete"),AND(M2="Incomplete",M3="Other")),"Review",IF(OR(AND(M2="Other",M3="Untraceable"),AND(M2="Untraceable",M3="Other")),"Review",IF(OR(AND(M2="Other",M3="Completed"),AND(M2="Completed",M3="Other")),"Review",IF(AND(M2="Waiting",M3="Waiting"),"Waiting",IF(OR(AND(M2="Review",M3="Waiting"),AND(M2="Waiting",M3="Review")),"Waiting",IF(OR(AND(M2="Other",M3="Waiting"),AND(M2="Waiting",M3="Other")),"Waiting",IF(OR(AND(M2="Incomplete",M3="Waiting"),AND(M2="Waiting",M3="Incomplete")),"Waiting",IF(OR(AND(M2="Completed",M3="Waiting"),AND(M2="Waiting",M3="Completed")),"Waiting",IF(OR(M2="In Progress",M3="In Progress"),"In Progress",IF(OR(AND(M2="Completed",M3="Untraceable"),AND(M2="Untraceable",M3="Completed")),"Review",IF(OR(AND(M2="Completed",M3="Incomplete"),AND(M2="Incomplete",M3="Completed")),"Review",IF(OR(AND(M2="Incomplete",M3="Untraceable"),AND(M2="Untraceable",M3="Incomplete")),"Untraceable",IF(AND(NOT(OR(H2="Ø",H2="")),NOT(OR(H3="Ø",H3="")),L2=""),"In Progress",IF(AND(M2="Untraceable",M3="Untraceable"),"Untraceable",IF(AND(NOT(OR(H2="Ø",H2="")),NOT(OR(H3="Ø",H3="")),NOT(OR(L2="Ø",L2="",L2="Split",L2="Needs to be Split"))),"Completed",IF(AND(M2="Incomplete",M3="Incomplete"),"Incomplete",IF(AND(M2="Other",M3="Other"),"Review",IF(AND(M2="Untraceable",M3=""),"Untraceable","")))))))))))))))))))))))))</f>
        <v>Untraceable</v>
      </c>
      <c r="O2" s="116" t="str">
        <f>IF(OR(N2="Untraceable",N2="Incomplete"),"Ignore",IF(N2="Completed","Waiting",IF(OR(N2="Waiting",N2="In Progress",N2="Review",N2="Other"),"HOLD","")))</f>
        <v>Ignore</v>
      </c>
      <c r="P2" s="4" t="s">
        <v>3447</v>
      </c>
      <c r="Q2" s="121" t="str">
        <f>IF(OR(N2="Untraceable",N2="Incomplete"),"No",IF(N2="Completed","In Progress",""))</f>
        <v>No</v>
      </c>
      <c r="R2" s="116"/>
    </row>
    <row r="3" spans="1:18" x14ac:dyDescent="0.25">
      <c r="A3" s="116"/>
      <c r="B3" s="116"/>
      <c r="C3" s="116"/>
      <c r="D3" s="87" t="str">
        <f>IF(AND(NOT(A2=""),NOT(B2=""),NOT(M2="Untraceable")),"???","")</f>
        <v/>
      </c>
      <c r="E3" s="87"/>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Merge")),A2&amp;"_SA_MW",IF(AND(D3="Reem",OR(E3="Manual",E3="Assisted Manual")),A2&amp;"_RA",IF(AND(D3="Reem",OR(E3="De-Novo Merge",E3="Assisted Merge")),A2&amp;"_SA_RA",""))))))))))))))))))</f>
        <v/>
      </c>
      <c r="G3" s="89"/>
      <c r="H3" s="89"/>
      <c r="I3" s="68"/>
      <c r="J3" s="68"/>
      <c r="K3" s="73" t="str">
        <f>IF(AND(NOT(I3=""),NOT(J3=""),NOT(H3="")),J3/I3,"")</f>
        <v/>
      </c>
      <c r="L3" s="116"/>
      <c r="M3" s="87" t="str">
        <f>IF(AND(NOT(OR(G3="",G3="Ø")),H3=""),"In Progress",IF(AND(NOT(OR(H3="Ø",H3="")),NOT(OR(G3="Ø",G3=""))),"Completed",IF(AND(NOT(A2=""),NOT(OR(D3="",D3="???")),G3=""),"Waiting",IF(D3="???","Waiting",""))))</f>
        <v/>
      </c>
      <c r="N3" s="116"/>
      <c r="O3" s="116"/>
      <c r="P3" s="4"/>
      <c r="Q3" s="121"/>
      <c r="R3" s="116"/>
    </row>
    <row r="4" spans="1:18" ht="15" customHeight="1" x14ac:dyDescent="0.25">
      <c r="A4" s="174" t="s">
        <v>3448</v>
      </c>
      <c r="B4" s="131" t="s">
        <v>3449</v>
      </c>
      <c r="C4" s="124"/>
      <c r="D4" s="87" t="str">
        <f>IF(AND(NOT(B4=""),NOT(A4="")),"???","")</f>
        <v>???</v>
      </c>
      <c r="E4" s="87"/>
      <c r="F4" s="7" t="str">
        <f>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Merge")),A4&amp;"_SA_MW",IF(AND(D4="Reem",OR(E4="Manual",E4="Assisted Manual")),A4&amp;"_RA",IF(AND(D4="Reem",OR(E4="De-Novo Merge",E4="Assisted Merge")),A4&amp;"_SA_RA",""))))))))))))))))))</f>
        <v/>
      </c>
      <c r="G4" s="89"/>
      <c r="H4" s="89"/>
      <c r="I4" s="68"/>
      <c r="J4" s="68"/>
      <c r="K4" s="73" t="str">
        <f>IF(AND(NOT(I4=""),NOT(J4=""),NOT(H4="")),J4/I4,"")</f>
        <v/>
      </c>
      <c r="L4" s="124" t="str">
        <f>IF(AND(NOT(OR(H4="",H4="Ø")),NOT(OR(H5="",H5="Ø"))),"Needs to be Split","")</f>
        <v/>
      </c>
      <c r="M4" s="87" t="s">
        <v>1</v>
      </c>
      <c r="N4" s="124" t="s">
        <v>1</v>
      </c>
      <c r="O4" s="124" t="str">
        <f>IF(OR(N4="Untraceable",N4="Incomplete"),"Ignore",IF(N4="Completed","Waiting",IF(OR(N4="Waiting",N4="In Progress",N4="Review",N4="Other"),"HOLD","")))</f>
        <v>Ignore</v>
      </c>
      <c r="P4" s="4"/>
      <c r="Q4" s="135" t="str">
        <f>IF(OR(N4="Untraceable",N4="Incomplete"),"No",IF(N4="Completed","In Progress",""))</f>
        <v>No</v>
      </c>
      <c r="R4" s="124"/>
    </row>
    <row r="5" spans="1:18" x14ac:dyDescent="0.25">
      <c r="A5" s="175"/>
      <c r="B5" s="141"/>
      <c r="C5" s="128"/>
      <c r="D5" s="87"/>
      <c r="E5" s="87"/>
      <c r="F5" s="7" t="str">
        <f>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Merge")),A4&amp;"_SA_MW",IF(AND(D5="Reem",OR(E5="Manual",E5="Assisted Manual")),A4&amp;"_RA",IF(AND(D5="Reem",OR(E5="De-Novo Merge",E5="Assisted Merge")),A4&amp;"_SA_RA",""))))))))))))))))))</f>
        <v/>
      </c>
      <c r="G5" s="89"/>
      <c r="H5" s="89"/>
      <c r="I5" s="68"/>
      <c r="J5" s="68"/>
      <c r="K5" s="73" t="str">
        <f>IF(AND(NOT(I5=""),NOT(J5=""),NOT(H5="")),J5/I5,"")</f>
        <v/>
      </c>
      <c r="L5" s="128"/>
      <c r="M5" s="87" t="s">
        <v>1</v>
      </c>
      <c r="N5" s="128"/>
      <c r="O5" s="128"/>
      <c r="P5" s="4"/>
      <c r="Q5" s="139"/>
      <c r="R5" s="128"/>
    </row>
    <row r="6" spans="1:18" x14ac:dyDescent="0.25">
      <c r="A6" s="122" t="s">
        <v>3450</v>
      </c>
      <c r="B6" s="117" t="s">
        <v>3451</v>
      </c>
      <c r="C6" s="116"/>
      <c r="D6" s="87" t="s">
        <v>187</v>
      </c>
      <c r="E6" s="87" t="s">
        <v>24</v>
      </c>
      <c r="F6" s="7" t="str">
        <f>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Merge")),A6&amp;"_SA_MW",IF(AND(D6="Reem",OR(E6="Manual",E6="Assisted Manual")),A6&amp;"_RA",IF(AND(D6="Reem",OR(E6="De-Novo Merge",E6="Assisted Merge")),A6&amp;"_SA_RA",""))))))))))))))))))</f>
        <v>2017-12-19_G-003_MW</v>
      </c>
      <c r="G6" s="89">
        <v>43133</v>
      </c>
      <c r="H6" s="89" t="s">
        <v>51</v>
      </c>
      <c r="I6" s="68"/>
      <c r="J6" s="68"/>
      <c r="K6" s="73" t="str">
        <f t="shared" ref="K6:K37" si="0">IF(AND(NOT(I6=""),NOT(J6=""),NOT(H6="")),J6/I6,"")</f>
        <v/>
      </c>
      <c r="L6" s="116" t="str">
        <f>IF(AND(NOT(OR(H6="",H6="Ø")),NOT(OR(H7="",H7="Ø"))),"Needs to be Split","")</f>
        <v/>
      </c>
      <c r="M6" s="87" t="s">
        <v>1</v>
      </c>
      <c r="N6" s="116" t="str">
        <f>IF(AND(NOT(OR(H6="Ø",H6="")),L6="Split"),"In Progress",IF(AND(NOT(OR(H6="Ø",H6="")),L6="Needs to be Split"),"Waiting",IF(AND(M6="Review",M7="Review"),"Review",IF(OR(AND(M6="Review",M7="Incomplete"),AND(M6="Incomplete",M7="Review")),"Review",IF(OR(AND(M6="Untraceable",M7="Review"),AND(M6="Review",M7="Untraceable")),"Review",IF(OR(AND(M6="Review",M7="Completed"),AND(M6="Completed",M7="Review")),"Review",IF(OR(AND(M6="Other",M7="Review"),AND(M6="Review",M7="Other")),"Review",IF(OR(AND(M6="Other",M7="Incomplete"),AND(M6="Incomplete",M7="Other")),"Review",IF(OR(AND(M6="Other",M7="Untraceable"),AND(M6="Untraceable",M7="Other")),"Review",IF(OR(AND(M6="Other",M7="Completed"),AND(M6="Completed",M7="Other")),"Review",IF(AND(M6="Waiting",M7="Waiting"),"Waiting",IF(OR(AND(M6="Review",M7="Waiting"),AND(M6="Waiting",M7="Review")),"Waiting",IF(OR(AND(M6="Other",M7="Waiting"),AND(M6="Waiting",M7="Other")),"Waiting",IF(OR(AND(M6="Incomplete",M7="Waiting"),AND(M6="Waiting",M7="Incomplete")),"Waiting",IF(OR(AND(M6="Completed",M7="Waiting"),AND(M6="Waiting",M7="Completed")),"Waiting",IF(OR(M6="In Progress",M7="In Progress"),"In Progress",IF(OR(AND(M6="Completed",M7="Untraceable"),AND(M6="Untraceable",M7="Completed")),"Review",IF(OR(AND(M6="Completed",M7="Incomplete"),AND(M6="Incomplete",M7="Completed")),"Review",IF(OR(AND(M6="Incomplete",M7="Untraceable"),AND(M6="Untraceable",M7="Incomplete")),"Untraceable",IF(AND(NOT(OR(H6="Ø",H6="")),NOT(OR(H7="Ø",H7="")),L6=""),"In Progress",IF(AND(M6="Untraceable",M7="Untraceable"),"Untraceable",IF(AND(NOT(OR(H6="Ø",H6="")),NOT(OR(H7="Ø",H7="")),NOT(OR(L6="Ø",L6="",L6="Split",L6="Needs to be Split"))),"Completed",IF(AND(M6="Incomplete",M7="Incomplete"),"Incomplete",IF(AND(M6="Other",M7="Other"),"Review",IF(AND(M6="Untraceable",M7=""),"Untraceable","")))))))))))))))))))))))))</f>
        <v>Untraceable</v>
      </c>
      <c r="O6" s="116" t="str">
        <f>IF(OR(N6="Untraceable",N6="Incomplete"),"Ignore",IF(N6="Completed","Waiting",IF(OR(N6="Waiting",N6="In Progress",N6="Review",N6="Other"),"HOLD","")))</f>
        <v>Ignore</v>
      </c>
      <c r="P6" s="4" t="s">
        <v>3452</v>
      </c>
      <c r="Q6" s="121" t="str">
        <f>IF(OR(N6="Untraceable",N6="Incomplete"),"No",IF(N6="Completed","In Progress",""))</f>
        <v>No</v>
      </c>
      <c r="R6" s="116"/>
    </row>
    <row r="7" spans="1:18" x14ac:dyDescent="0.25">
      <c r="A7" s="116"/>
      <c r="B7" s="116"/>
      <c r="C7" s="116"/>
      <c r="D7" s="87" t="str">
        <f>IF(AND(NOT(A6=""),NOT(B6=""),NOT(M6="Untraceable")),"???","")</f>
        <v/>
      </c>
      <c r="E7" s="87"/>
      <c r="F7" s="7" t="str">
        <f>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Merge")),A6&amp;"_SA_MW",IF(AND(D7="Reem",OR(E7="Manual",E7="Assisted Manual")),A6&amp;"_RA",IF(AND(D7="Reem",OR(E7="De-Novo Merge",E7="Assisted Merge")),A6&amp;"_SA_RA",""))))))))))))))))))</f>
        <v/>
      </c>
      <c r="G7" s="89"/>
      <c r="H7" s="89"/>
      <c r="I7" s="68"/>
      <c r="J7" s="68"/>
      <c r="K7" s="73" t="str">
        <f t="shared" si="0"/>
        <v/>
      </c>
      <c r="L7" s="116"/>
      <c r="M7" s="87" t="str">
        <f>IF(AND(NOT(OR(G7="",G7="Ø")),H7=""),"In Progress",IF(AND(NOT(OR(H7="Ø",H7="")),NOT(OR(G7="Ø",G7=""))),"Completed",IF(AND(NOT(A6=""),NOT(OR(D7="",D7="???")),G7=""),"Waiting",IF(D7="???","Waiting",""))))</f>
        <v/>
      </c>
      <c r="N7" s="116"/>
      <c r="O7" s="116"/>
      <c r="P7" s="4"/>
      <c r="Q7" s="121"/>
      <c r="R7" s="116"/>
    </row>
    <row r="8" spans="1:18" x14ac:dyDescent="0.25">
      <c r="A8" s="122" t="s">
        <v>3453</v>
      </c>
      <c r="B8" s="117" t="s">
        <v>3454</v>
      </c>
      <c r="C8" s="116"/>
      <c r="D8" s="87" t="s">
        <v>187</v>
      </c>
      <c r="E8" s="87" t="s">
        <v>24</v>
      </c>
      <c r="F8" s="7" t="str">
        <f>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Merge")),A8&amp;"_SA_MW",IF(AND(D8="Reem",OR(E8="Manual",E8="Assisted Manual")),A8&amp;"_RA",IF(AND(D8="Reem",OR(E8="De-Novo Merge",E8="Assisted Merge")),A8&amp;"_SA_RA",""))))))))))))))))))</f>
        <v>2017-12-19_G-004_MW</v>
      </c>
      <c r="G8" s="89">
        <v>43133</v>
      </c>
      <c r="H8" s="89" t="s">
        <v>51</v>
      </c>
      <c r="I8" s="68"/>
      <c r="J8" s="68"/>
      <c r="K8" s="73" t="str">
        <f t="shared" si="0"/>
        <v/>
      </c>
      <c r="L8" s="116" t="str">
        <f>IF(AND(NOT(OR(H8="",H8="Ø")),NOT(OR(H9="",H9="Ø"))),"Needs to be Split","")</f>
        <v/>
      </c>
      <c r="M8" s="87" t="s">
        <v>1</v>
      </c>
      <c r="N8" s="116" t="str">
        <f>IF(AND(NOT(OR(H8="Ø",H8="")),L8="Split"),"In Progress",IF(AND(NOT(OR(H8="Ø",H8="")),L8="Needs to be Split"),"Waiting",IF(AND(M8="Review",M9="Review"),"Review",IF(OR(AND(M8="Review",M9="Incomplete"),AND(M8="Incomplete",M9="Review")),"Review",IF(OR(AND(M8="Untraceable",M9="Review"),AND(M8="Review",M9="Untraceable")),"Review",IF(OR(AND(M8="Review",M9="Completed"),AND(M8="Completed",M9="Review")),"Review",IF(OR(AND(M8="Other",M9="Review"),AND(M8="Review",M9="Other")),"Review",IF(OR(AND(M8="Other",M9="Incomplete"),AND(M8="Incomplete",M9="Other")),"Review",IF(OR(AND(M8="Other",M9="Untraceable"),AND(M8="Untraceable",M9="Other")),"Review",IF(OR(AND(M8="Other",M9="Completed"),AND(M8="Completed",M9="Other")),"Review",IF(AND(M8="Waiting",M9="Waiting"),"Waiting",IF(OR(AND(M8="Review",M9="Waiting"),AND(M8="Waiting",M9="Review")),"Waiting",IF(OR(AND(M8="Other",M9="Waiting"),AND(M8="Waiting",M9="Other")),"Waiting",IF(OR(AND(M8="Incomplete",M9="Waiting"),AND(M8="Waiting",M9="Incomplete")),"Waiting",IF(OR(AND(M8="Completed",M9="Waiting"),AND(M8="Waiting",M9="Completed")),"Waiting",IF(OR(M8="In Progress",M9="In Progress"),"In Progress",IF(OR(AND(M8="Completed",M9="Untraceable"),AND(M8="Untraceable",M9="Completed")),"Review",IF(OR(AND(M8="Completed",M9="Incomplete"),AND(M8="Incomplete",M9="Completed")),"Review",IF(OR(AND(M8="Incomplete",M9="Untraceable"),AND(M8="Untraceable",M9="Incomplete")),"Untraceable",IF(AND(NOT(OR(H8="Ø",H8="")),NOT(OR(H9="Ø",H9="")),L8=""),"In Progress",IF(AND(M8="Untraceable",M9="Untraceable"),"Untraceable",IF(AND(NOT(OR(H8="Ø",H8="")),NOT(OR(H9="Ø",H9="")),NOT(OR(L8="Ø",L8="",L8="Split",L8="Needs to be Split"))),"Completed",IF(AND(M8="Incomplete",M9="Incomplete"),"Incomplete",IF(AND(M8="Other",M9="Other"),"Review",IF(AND(M8="Untraceable",M9=""),"Untraceable","")))))))))))))))))))))))))</f>
        <v>Untraceable</v>
      </c>
      <c r="O8" s="116" t="str">
        <f>IF(OR(N8="Untraceable",N8="Incomplete"),"Ignore",IF(N8="Completed","Waiting",IF(OR(N8="Waiting",N8="In Progress",N8="Review",N8="Other"),"HOLD","")))</f>
        <v>Ignore</v>
      </c>
      <c r="P8" s="4" t="s">
        <v>3455</v>
      </c>
      <c r="Q8" s="121" t="str">
        <f>IF(OR(N8="Untraceable",N8="Incomplete"),"No",IF(N8="Completed","In Progress",""))</f>
        <v>No</v>
      </c>
      <c r="R8" s="116"/>
    </row>
    <row r="9" spans="1:18" x14ac:dyDescent="0.25">
      <c r="A9" s="116"/>
      <c r="B9" s="116"/>
      <c r="C9" s="116"/>
      <c r="D9" s="87" t="str">
        <f>IF(AND(NOT(A8=""),NOT(B8=""),NOT(M8="Untraceable")),"???","")</f>
        <v/>
      </c>
      <c r="E9" s="87"/>
      <c r="F9" s="7" t="str">
        <f>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Merge")),A8&amp;"_SA_MW",IF(AND(D9="Reem",OR(E9="Manual",E9="Assisted Manual")),A8&amp;"_RA",IF(AND(D9="Reem",OR(E9="De-Novo Merge",E9="Assisted Merge")),A8&amp;"_SA_RA",""))))))))))))))))))</f>
        <v/>
      </c>
      <c r="G9" s="89"/>
      <c r="H9" s="89"/>
      <c r="I9" s="68"/>
      <c r="J9" s="68"/>
      <c r="K9" s="73" t="str">
        <f t="shared" si="0"/>
        <v/>
      </c>
      <c r="L9" s="116"/>
      <c r="M9" s="87" t="str">
        <f>IF(AND(NOT(OR(G9="",G9="Ø")),H9=""),"In Progress",IF(AND(NOT(OR(H9="Ø",H9="")),NOT(OR(G9="Ø",G9=""))),"Completed",IF(AND(NOT(A8=""),NOT(OR(D9="",D9="???")),G9=""),"Waiting",IF(D9="???","Waiting",""))))</f>
        <v/>
      </c>
      <c r="N9" s="116"/>
      <c r="O9" s="116"/>
      <c r="P9" s="4"/>
      <c r="Q9" s="121"/>
      <c r="R9" s="116"/>
    </row>
    <row r="10" spans="1:18" x14ac:dyDescent="0.25">
      <c r="A10" s="122" t="s">
        <v>3456</v>
      </c>
      <c r="B10" s="117" t="s">
        <v>3457</v>
      </c>
      <c r="C10" s="116"/>
      <c r="D10" s="87" t="s">
        <v>187</v>
      </c>
      <c r="E10" s="87" t="s">
        <v>24</v>
      </c>
      <c r="F10" s="7" t="str">
        <f>IF(AND(D10="Amina",OR(E10="Manual",E10="Assisted Manual")),A10&amp;"_AZ",IF(AND(D10="Amina",OR(E10="De-Novo Merge",E10="Assisted Merge")),A10&amp;"_SA_AZ",IF(AND(D10="Mashtura",OR(E10="Manual",E10="Assisted Manual")),A10&amp;"_MH",IF(AND(D10="Mashtura",OR(E10="De-Novo Merge",E10="Assisted Merge")),A10&amp;"_SA_MH",IF(AND(D10="Perry",OR(E10="Manual",E10="Assisted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Merge")),A10&amp;"_SA_MW",IF(AND(D10="Reem",OR(E10="Manual",E10="Assisted Manual")),A10&amp;"_RA",IF(AND(D10="Reem",OR(E10="De-Novo Merge",E10="Assisted Merge")),A10&amp;"_SA_RA",""))))))))))))))))))</f>
        <v>2017-12-19_G-005_MW</v>
      </c>
      <c r="G10" s="89">
        <v>43133</v>
      </c>
      <c r="H10" s="89" t="s">
        <v>51</v>
      </c>
      <c r="I10" s="68"/>
      <c r="J10" s="68"/>
      <c r="K10" s="73" t="str">
        <f t="shared" si="0"/>
        <v/>
      </c>
      <c r="L10" s="116" t="str">
        <f>IF(AND(NOT(OR(H10="",H10="Ø")),NOT(OR(H11="",H11="Ø"))),"Needs to be Split","")</f>
        <v/>
      </c>
      <c r="M10" s="87" t="s">
        <v>1</v>
      </c>
      <c r="N10" s="116" t="str">
        <f>IF(AND(NOT(OR(H10="Ø",H10="")),L10="Split"),"In Progress",IF(AND(NOT(OR(H10="Ø",H10="")),L10="Needs to be Split"),"Waiting",IF(AND(M10="Review",M11="Review"),"Review",IF(OR(AND(M10="Review",M11="Incomplete"),AND(M10="Incomplete",M11="Review")),"Review",IF(OR(AND(M10="Untraceable",M11="Review"),AND(M10="Review",M11="Untraceable")),"Review",IF(OR(AND(M10="Review",M11="Completed"),AND(M10="Completed",M11="Review")),"Review",IF(OR(AND(M10="Other",M11="Review"),AND(M10="Review",M11="Other")),"Review",IF(OR(AND(M10="Other",M11="Incomplete"),AND(M10="Incomplete",M11="Other")),"Review",IF(OR(AND(M10="Other",M11="Untraceable"),AND(M10="Untraceable",M11="Other")),"Review",IF(OR(AND(M10="Other",M11="Completed"),AND(M10="Completed",M11="Other")),"Review",IF(AND(M10="Waiting",M11="Waiting"),"Waiting",IF(OR(AND(M10="Review",M11="Waiting"),AND(M10="Waiting",M11="Review")),"Waiting",IF(OR(AND(M10="Other",M11="Waiting"),AND(M10="Waiting",M11="Other")),"Waiting",IF(OR(AND(M10="Incomplete",M11="Waiting"),AND(M10="Waiting",M11="Incomplete")),"Waiting",IF(OR(AND(M10="Completed",M11="Waiting"),AND(M10="Waiting",M11="Completed")),"Waiting",IF(OR(M10="In Progress",M11="In Progress"),"In Progress",IF(OR(AND(M10="Completed",M11="Untraceable"),AND(M10="Untraceable",M11="Completed")),"Review",IF(OR(AND(M10="Completed",M11="Incomplete"),AND(M10="Incomplete",M11="Completed")),"Review",IF(OR(AND(M10="Incomplete",M11="Untraceable"),AND(M10="Untraceable",M11="Incomplete")),"Untraceable",IF(AND(NOT(OR(H10="Ø",H10="")),NOT(OR(H11="Ø",H11="")),L10=""),"In Progress",IF(AND(M10="Untraceable",M11="Untraceable"),"Untraceable",IF(AND(NOT(OR(H10="Ø",H10="")),NOT(OR(H11="Ø",H11="")),NOT(OR(L10="Ø",L10="",L10="Split",L10="Needs to be Split"))),"Completed",IF(AND(M10="Incomplete",M11="Incomplete"),"Incomplete",IF(AND(M10="Other",M11="Other"),"Review",IF(AND(M10="Untraceable",M11=""),"Untraceable","")))))))))))))))))))))))))</f>
        <v>Untraceable</v>
      </c>
      <c r="O10" s="116" t="str">
        <f>IF(OR(N10="Untraceable",N10="Incomplete"),"Ignore",IF(N10="Completed","Waiting",IF(OR(N10="Waiting",N10="In Progress",N10="Review",N10="Other"),"HOLD","")))</f>
        <v>Ignore</v>
      </c>
      <c r="P10" s="4" t="s">
        <v>3458</v>
      </c>
      <c r="Q10" s="121" t="str">
        <f>IF(OR(N10="Untraceable",N10="Incomplete"),"No",IF(N10="Completed","In Progress",""))</f>
        <v>No</v>
      </c>
      <c r="R10" s="116"/>
    </row>
    <row r="11" spans="1:18" x14ac:dyDescent="0.25">
      <c r="A11" s="116"/>
      <c r="B11" s="116"/>
      <c r="C11" s="116"/>
      <c r="D11" s="87" t="str">
        <f>IF(AND(NOT(A10=""),NOT(B10=""),NOT(M10="Untraceable")),"???","")</f>
        <v/>
      </c>
      <c r="E11" s="87"/>
      <c r="F11" s="7" t="str">
        <f>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Merge")),A10&amp;"_SA_MW",IF(AND(D11="Reem",OR(E11="Manual",E11="Assisted Manual")),A10&amp;"_RA",IF(AND(D11="Reem",OR(E11="De-Novo Merge",E11="Assisted Merge")),A10&amp;"_SA_RA",""))))))))))))))))))</f>
        <v/>
      </c>
      <c r="G11" s="89"/>
      <c r="H11" s="89"/>
      <c r="I11" s="68"/>
      <c r="J11" s="68"/>
      <c r="K11" s="73" t="str">
        <f t="shared" si="0"/>
        <v/>
      </c>
      <c r="L11" s="116"/>
      <c r="M11" s="87" t="str">
        <f>IF(AND(NOT(OR(G11="",G11="Ø")),H11=""),"In Progress",IF(AND(NOT(OR(H11="Ø",H11="")),NOT(OR(G11="Ø",G11=""))),"Completed",IF(AND(NOT(A10=""),NOT(OR(D11="",D11="???")),G11=""),"Waiting",IF(D11="???","Waiting",""))))</f>
        <v/>
      </c>
      <c r="N11" s="116"/>
      <c r="O11" s="116"/>
      <c r="P11" s="4"/>
      <c r="Q11" s="121"/>
      <c r="R11" s="116"/>
    </row>
    <row r="12" spans="1:18" x14ac:dyDescent="0.25">
      <c r="A12" s="122" t="s">
        <v>3459</v>
      </c>
      <c r="B12" s="117" t="s">
        <v>3460</v>
      </c>
      <c r="C12" s="116"/>
      <c r="D12" s="87" t="s">
        <v>187</v>
      </c>
      <c r="E12" s="87" t="s">
        <v>24</v>
      </c>
      <c r="F12" s="7" t="str">
        <f>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Merge")),A12&amp;"_SA_MW",IF(AND(D12="Reem",OR(E12="Manual",E12="Assisted Manual")),A12&amp;"_RA",IF(AND(D12="Reem",OR(E12="De-Novo Merge",E12="Assisted Merge")),A12&amp;"_SA_RA",""))))))))))))))))))</f>
        <v>2017-12-19_G-006_MW</v>
      </c>
      <c r="G12" s="89">
        <v>43133</v>
      </c>
      <c r="H12" s="89" t="s">
        <v>51</v>
      </c>
      <c r="I12" s="68"/>
      <c r="J12" s="68"/>
      <c r="K12" s="73" t="str">
        <f t="shared" si="0"/>
        <v/>
      </c>
      <c r="L12" s="116" t="str">
        <f>IF(AND(NOT(OR(H12="",H12="Ø")),NOT(OR(H13="",H13="Ø"))),"Needs to be Split","")</f>
        <v/>
      </c>
      <c r="M12" s="87" t="s">
        <v>1</v>
      </c>
      <c r="N12" s="116" t="str">
        <f>IF(AND(NOT(OR(H12="Ø",H12="")),L12="Split"),"In Progress",IF(AND(NOT(OR(H12="Ø",H12="")),L12="Needs to be Split"),"Waiting",IF(AND(M12="Review",M13="Review"),"Review",IF(OR(AND(M12="Review",M13="Incomplete"),AND(M12="Incomplete",M13="Review")),"Review",IF(OR(AND(M12="Untraceable",M13="Review"),AND(M12="Review",M13="Untraceable")),"Review",IF(OR(AND(M12="Review",M13="Completed"),AND(M12="Completed",M13="Review")),"Review",IF(OR(AND(M12="Other",M13="Review"),AND(M12="Review",M13="Other")),"Review",IF(OR(AND(M12="Other",M13="Incomplete"),AND(M12="Incomplete",M13="Other")),"Review",IF(OR(AND(M12="Other",M13="Untraceable"),AND(M12="Untraceable",M13="Other")),"Review",IF(OR(AND(M12="Other",M13="Completed"),AND(M12="Completed",M13="Other")),"Review",IF(AND(M12="Waiting",M13="Waiting"),"Waiting",IF(OR(AND(M12="Review",M13="Waiting"),AND(M12="Waiting",M13="Review")),"Waiting",IF(OR(AND(M12="Other",M13="Waiting"),AND(M12="Waiting",M13="Other")),"Waiting",IF(OR(AND(M12="Incomplete",M13="Waiting"),AND(M12="Waiting",M13="Incomplete")),"Waiting",IF(OR(AND(M12="Completed",M13="Waiting"),AND(M12="Waiting",M13="Completed")),"Waiting",IF(OR(M12="In Progress",M13="In Progress"),"In Progress",IF(OR(AND(M12="Completed",M13="Untraceable"),AND(M12="Untraceable",M13="Completed")),"Review",IF(OR(AND(M12="Completed",M13="Incomplete"),AND(M12="Incomplete",M13="Completed")),"Review",IF(OR(AND(M12="Incomplete",M13="Untraceable"),AND(M12="Untraceable",M13="Incomplete")),"Untraceable",IF(AND(NOT(OR(H12="Ø",H12="")),NOT(OR(H13="Ø",H13="")),L12=""),"In Progress",IF(AND(M12="Untraceable",M13="Untraceable"),"Untraceable",IF(AND(NOT(OR(H12="Ø",H12="")),NOT(OR(H13="Ø",H13="")),NOT(OR(L12="Ø",L12="",L12="Split",L12="Needs to be Split"))),"Completed",IF(AND(M12="Incomplete",M13="Incomplete"),"Incomplete",IF(AND(M12="Other",M13="Other"),"Review",IF(AND(M12="Untraceable",M13=""),"Untraceable","")))))))))))))))))))))))))</f>
        <v>Untraceable</v>
      </c>
      <c r="O12" s="116" t="str">
        <f>IF(OR(N12="Untraceable",N12="Incomplete"),"Ignore",IF(N12="Completed","Waiting",IF(OR(N12="Waiting",N12="In Progress",N12="Review",N12="Other"),"HOLD","")))</f>
        <v>Ignore</v>
      </c>
      <c r="P12" s="4" t="s">
        <v>3461</v>
      </c>
      <c r="Q12" s="121" t="str">
        <f>IF(OR(N12="Untraceable",N12="Incomplete"),"No",IF(N12="Completed","In Progress",""))</f>
        <v>No</v>
      </c>
      <c r="R12" s="116"/>
    </row>
    <row r="13" spans="1:18" x14ac:dyDescent="0.25">
      <c r="A13" s="116"/>
      <c r="B13" s="116"/>
      <c r="C13" s="116"/>
      <c r="D13" s="87" t="str">
        <f>IF(AND(NOT(A12=""),NOT(B12=""),NOT(M12="Untraceable")),"???","")</f>
        <v/>
      </c>
      <c r="E13" s="87"/>
      <c r="F13" s="7" t="str">
        <f>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Merge")),A12&amp;"_SA_MW",IF(AND(D13="Reem",OR(E13="Manual",E13="Assisted Manual")),A12&amp;"_RA",IF(AND(D13="Reem",OR(E13="De-Novo Merge",E13="Assisted Merge")),A12&amp;"_SA_RA",""))))))))))))))))))</f>
        <v/>
      </c>
      <c r="G13" s="89"/>
      <c r="H13" s="89"/>
      <c r="I13" s="68"/>
      <c r="J13" s="68"/>
      <c r="K13" s="73" t="str">
        <f t="shared" si="0"/>
        <v/>
      </c>
      <c r="L13" s="116"/>
      <c r="M13" s="87" t="str">
        <f>IF(AND(NOT(OR(G13="",G13="Ø")),H13=""),"In Progress",IF(AND(NOT(OR(H13="Ø",H13="")),NOT(OR(G13="Ø",G13=""))),"Completed",IF(AND(NOT(A12=""),NOT(OR(D13="",D13="???")),G13=""),"Waiting",IF(D13="???","Waiting",""))))</f>
        <v/>
      </c>
      <c r="N13" s="116"/>
      <c r="O13" s="116"/>
      <c r="P13" s="4"/>
      <c r="Q13" s="121"/>
      <c r="R13" s="116"/>
    </row>
    <row r="14" spans="1:18" x14ac:dyDescent="0.25">
      <c r="A14" s="122" t="s">
        <v>3462</v>
      </c>
      <c r="B14" s="117" t="s">
        <v>3463</v>
      </c>
      <c r="C14" s="116"/>
      <c r="D14" s="87" t="s">
        <v>187</v>
      </c>
      <c r="E14" s="87" t="s">
        <v>24</v>
      </c>
      <c r="F14" s="7" t="str">
        <f>IF(AND(D14="Amina",OR(E14="Manual",E14="Assisted Manual")),A14&amp;"_AZ",IF(AND(D14="Amina",OR(E14="De-Novo Merge",E14="Assisted Merge")),A14&amp;"_SA_AZ",IF(AND(D14="Mashtura",OR(E14="Manual",E14="Assisted Manual")),A14&amp;"_MH",IF(AND(D14="Mashtura",OR(E14="De-Novo Merge",E14="Assisted Merge")),A14&amp;"_SA_MH",IF(AND(D14="Perry",OR(E14="Manual",E14="Assisted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Merge")),A14&amp;"_SA_MW",IF(AND(D14="Reem",OR(E14="Manual",E14="Assisted Manual")),A14&amp;"_RA",IF(AND(D14="Reem",OR(E14="De-Novo Merge",E14="Assisted Merge")),A14&amp;"_SA_RA",""))))))))))))))))))</f>
        <v>2017-12-19_G-007_MW</v>
      </c>
      <c r="G14" s="89">
        <v>43136</v>
      </c>
      <c r="H14" s="89" t="s">
        <v>51</v>
      </c>
      <c r="I14" s="68"/>
      <c r="J14" s="68"/>
      <c r="K14" s="73" t="str">
        <f t="shared" si="0"/>
        <v/>
      </c>
      <c r="L14" s="116" t="str">
        <f>IF(AND(NOT(OR(H14="",H14="Ø")),NOT(OR(H15="",H15="Ø"))),"Needs to be Split","")</f>
        <v/>
      </c>
      <c r="M14" s="87" t="s">
        <v>2</v>
      </c>
      <c r="N14" s="116" t="str">
        <f>IF(AND(NOT(OR(H14="Ø",H14="")),L14="Split"),"In Progress",IF(AND(NOT(OR(H14="Ø",H14="")),L14="Needs to be Split"),"Waiting",IF(AND(M14="Review",M15="Review"),"Review",IF(OR(AND(M14="Review",M15="Incomplete"),AND(M14="Incomplete",M15="Review")),"Review",IF(OR(AND(M14="Untraceable",M15="Review"),AND(M14="Review",M15="Untraceable")),"Review",IF(OR(AND(M14="Review",M15="Completed"),AND(M14="Completed",M15="Review")),"Review",IF(OR(AND(M14="Other",M15="Review"),AND(M14="Review",M15="Other")),"Review",IF(OR(AND(M14="Other",M15="Incomplete"),AND(M14="Incomplete",M15="Other")),"Review",IF(OR(AND(M14="Other",M15="Untraceable"),AND(M14="Untraceable",M15="Other")),"Review",IF(OR(AND(M14="Other",M15="Completed"),AND(M14="Completed",M15="Other")),"Review",IF(AND(M14="Waiting",M15="Waiting"),"Waiting",IF(OR(AND(M14="Review",M15="Waiting"),AND(M14="Waiting",M15="Review")),"Waiting",IF(OR(AND(M14="Other",M15="Waiting"),AND(M14="Waiting",M15="Other")),"Waiting",IF(OR(AND(M14="Incomplete",M15="Waiting"),AND(M14="Waiting",M15="Incomplete")),"Waiting",IF(OR(AND(M14="Completed",M15="Waiting"),AND(M14="Waiting",M15="Completed")),"Waiting",IF(OR(M14="In Progress",M15="In Progress"),"In Progress",IF(OR(AND(M14="Completed",M15="Untraceable"),AND(M14="Untraceable",M15="Completed")),"Review",IF(OR(AND(M14="Completed",M15="Incomplete"),AND(M14="Incomplete",M15="Completed")),"Review",IF(OR(AND(M14="Incomplete",M15="Untraceable"),AND(M14="Untraceable",M15="Incomplete")),"Untraceable",IF(AND(NOT(OR(H14="Ø",H14="")),NOT(OR(H15="Ø",H15="")),L14=""),"In Progress",IF(AND(M14="Untraceable",M15="Untraceable"),"Untraceable",IF(AND(NOT(OR(H14="Ø",H14="")),NOT(OR(H15="Ø",H15="")),NOT(OR(L14="Ø",L14="",L14="Split",L14="Needs to be Split"))),"Completed",IF(AND(M14="Incomplete",M15="Incomplete"),"Incomplete",IF(AND(M14="Other",M15="Other"),"Review",IF(AND(M14="Untraceable",M15=""),"Untraceable","")))))))))))))))))))))))))</f>
        <v>Incomplete</v>
      </c>
      <c r="O14" s="116" t="str">
        <f>IF(OR(N14="Untraceable",N14="Incomplete"),"Ignore",IF(N14="Completed","Waiting",IF(OR(N14="Waiting",N14="In Progress",N14="Review",N14="Other"),"HOLD","")))</f>
        <v>Ignore</v>
      </c>
      <c r="P14" s="4" t="s">
        <v>3464</v>
      </c>
      <c r="Q14" s="121" t="str">
        <f>IF(OR(N14="Untraceable",N14="Incomplete"),"No",IF(N14="Completed","In Progress",""))</f>
        <v>No</v>
      </c>
      <c r="R14" s="116"/>
    </row>
    <row r="15" spans="1:18" x14ac:dyDescent="0.25">
      <c r="A15" s="116"/>
      <c r="B15" s="116"/>
      <c r="C15" s="116"/>
      <c r="D15" s="87" t="s">
        <v>161</v>
      </c>
      <c r="E15" s="87" t="s">
        <v>1512</v>
      </c>
      <c r="F15" s="7" t="str">
        <f>IF(AND(D15="Amina",OR(E15="Manual",E15="Assisted Manual")),A14&amp;"_AZ",IF(AND(D15="Amina",OR(E15="De-Novo Merge",E15="Assisted Merge")),A14&amp;"_SA_AZ",IF(AND(D15="Mashtura",OR(E15="Manual",E15="Assisted Manual")),A14&amp;"_MH",IF(AND(D15="Mashtura",OR(E15="De-Novo Merge",E15="Assisted Merge")),A14&amp;"_SA_MH",IF(AND(D15="Perry",OR(E15="Manual",E15="Assisted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Merge")),A14&amp;"_SA_MW",IF(AND(D15="Reem",OR(E15="Manual",E15="Assisted Manual")),A14&amp;"_RA",IF(AND(D15="Reem",OR(E15="De-Novo Merge",E15="Assisted Merge")),A14&amp;"_SA_RA",""))))))))))))))))))</f>
        <v>2017-12-19_G-007_BD</v>
      </c>
      <c r="G15" s="89">
        <v>43138</v>
      </c>
      <c r="H15" s="89">
        <v>43138</v>
      </c>
      <c r="I15" s="68"/>
      <c r="J15" s="68"/>
      <c r="K15" s="73" t="str">
        <f t="shared" si="0"/>
        <v/>
      </c>
      <c r="L15" s="116"/>
      <c r="M15" s="87" t="s">
        <v>2</v>
      </c>
      <c r="N15" s="116"/>
      <c r="O15" s="116"/>
      <c r="P15" s="4" t="s">
        <v>3465</v>
      </c>
      <c r="Q15" s="121"/>
      <c r="R15" s="116"/>
    </row>
    <row r="16" spans="1:18" x14ac:dyDescent="0.25">
      <c r="A16" s="122" t="s">
        <v>3466</v>
      </c>
      <c r="B16" s="117" t="s">
        <v>3467</v>
      </c>
      <c r="C16" s="116"/>
      <c r="D16" s="87" t="s">
        <v>187</v>
      </c>
      <c r="E16" s="87" t="s">
        <v>24</v>
      </c>
      <c r="F16" s="7" t="str">
        <f>IF(AND(D16="Amina",OR(E16="Manual",E16="Assisted Manual")),A16&amp;"_AZ",IF(AND(D16="Amina",OR(E16="De-Novo Merge",E16="Assisted Merge")),A16&amp;"_SA_AZ",IF(AND(D16="Mashtura",OR(E16="Manual",E16="Assisted Manual")),A16&amp;"_MH",IF(AND(D16="Mashtura",OR(E16="De-Novo Merge",E16="Assisted Merge")),A16&amp;"_SA_MH",IF(AND(D16="Perry",OR(E16="Manual",E16="Assisted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Merge")),A16&amp;"_SA_MW",IF(AND(D16="Reem",OR(E16="Manual",E16="Assisted Manual")),A16&amp;"_RA",IF(AND(D16="Reem",OR(E16="De-Novo Merge",E16="Assisted Merge")),A16&amp;"_SA_RA",""))))))))))))))))))</f>
        <v>2017-12-19_G-008_MW</v>
      </c>
      <c r="G16" s="89">
        <v>43133</v>
      </c>
      <c r="H16" s="89" t="s">
        <v>51</v>
      </c>
      <c r="I16" s="68"/>
      <c r="J16" s="68"/>
      <c r="K16" s="73" t="str">
        <f t="shared" si="0"/>
        <v/>
      </c>
      <c r="L16" s="116" t="str">
        <f>IF(AND(NOT(OR(H16="",H16="Ø")),NOT(OR(H17="",H17="Ø"))),"Needs to be Split","")</f>
        <v/>
      </c>
      <c r="M16" s="87" t="s">
        <v>1</v>
      </c>
      <c r="N16" s="116" t="str">
        <f>IF(AND(NOT(OR(H16="Ø",H16="")),L16="Split"),"In Progress",IF(AND(NOT(OR(H16="Ø",H16="")),L16="Needs to be Split"),"Waiting",IF(AND(M16="Review",M17="Review"),"Review",IF(OR(AND(M16="Review",M17="Incomplete"),AND(M16="Incomplete",M17="Review")),"Review",IF(OR(AND(M16="Untraceable",M17="Review"),AND(M16="Review",M17="Untraceable")),"Review",IF(OR(AND(M16="Review",M17="Completed"),AND(M16="Completed",M17="Review")),"Review",IF(OR(AND(M16="Other",M17="Review"),AND(M16="Review",M17="Other")),"Review",IF(OR(AND(M16="Other",M17="Incomplete"),AND(M16="Incomplete",M17="Other")),"Review",IF(OR(AND(M16="Other",M17="Untraceable"),AND(M16="Untraceable",M17="Other")),"Review",IF(OR(AND(M16="Other",M17="Completed"),AND(M16="Completed",M17="Other")),"Review",IF(AND(M16="Waiting",M17="Waiting"),"Waiting",IF(OR(AND(M16="Review",M17="Waiting"),AND(M16="Waiting",M17="Review")),"Waiting",IF(OR(AND(M16="Other",M17="Waiting"),AND(M16="Waiting",M17="Other")),"Waiting",IF(OR(AND(M16="Incomplete",M17="Waiting"),AND(M16="Waiting",M17="Incomplete")),"Waiting",IF(OR(AND(M16="Completed",M17="Waiting"),AND(M16="Waiting",M17="Completed")),"Waiting",IF(OR(M16="In Progress",M17="In Progress"),"In Progress",IF(OR(AND(M16="Completed",M17="Untraceable"),AND(M16="Untraceable",M17="Completed")),"Review",IF(OR(AND(M16="Completed",M17="Incomplete"),AND(M16="Incomplete",M17="Completed")),"Review",IF(OR(AND(M16="Incomplete",M17="Untraceable"),AND(M16="Untraceable",M17="Incomplete")),"Untraceable",IF(AND(NOT(OR(H16="Ø",H16="")),NOT(OR(H17="Ø",H17="")),L16=""),"In Progress",IF(AND(M16="Untraceable",M17="Untraceable"),"Untraceable",IF(AND(NOT(OR(H16="Ø",H16="")),NOT(OR(H17="Ø",H17="")),NOT(OR(L16="Ø",L16="",L16="Split",L16="Needs to be Split"))),"Completed",IF(AND(M16="Incomplete",M17="Incomplete"),"Incomplete",IF(AND(M16="Other",M17="Other"),"Review",IF(AND(M16="Untraceable",M17=""),"Untraceable","")))))))))))))))))))))))))</f>
        <v>Untraceable</v>
      </c>
      <c r="O16" s="116" t="str">
        <f>IF(OR(N16="Untraceable",N16="Incomplete"),"Ignore",IF(N16="Completed","Waiting",IF(OR(N16="Waiting",N16="In Progress",N16="Review",N16="Other"),"HOLD","")))</f>
        <v>Ignore</v>
      </c>
      <c r="P16" s="4" t="s">
        <v>3468</v>
      </c>
      <c r="Q16" s="121" t="str">
        <f>IF(OR(N16="Untraceable",N16="Incomplete"),"No",IF(N16="Completed","In Progress",""))</f>
        <v>No</v>
      </c>
      <c r="R16" s="116"/>
    </row>
    <row r="17" spans="1:18" x14ac:dyDescent="0.25">
      <c r="A17" s="116"/>
      <c r="B17" s="116"/>
      <c r="C17" s="116"/>
      <c r="D17" s="87" t="str">
        <f>IF(AND(NOT(A16=""),NOT(B16=""),NOT(M16="Untraceable")),"???","")</f>
        <v/>
      </c>
      <c r="E17" s="87"/>
      <c r="F17" s="7" t="str">
        <f>IF(AND(D17="Amina",OR(E17="Manual",E17="Assisted Manual")),A16&amp;"_AZ",IF(AND(D17="Amina",OR(E17="De-Novo Merge",E17="Assisted Merge")),A16&amp;"_SA_AZ",IF(AND(D17="Mashtura",OR(E17="Manual",E17="Assisted Manual")),A16&amp;"_MH",IF(AND(D17="Mashtura",OR(E17="De-Novo Merge",E17="Assisted Merge")),A16&amp;"_SA_MH",IF(AND(D17="Perry",OR(E17="Manual",E17="Assisted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Merge")),A16&amp;"_SA_MW",IF(AND(D17="Reem",OR(E17="Manual",E17="Assisted Manual")),A16&amp;"_RA",IF(AND(D17="Reem",OR(E17="De-Novo Merge",E17="Assisted Merge")),A16&amp;"_SA_RA",""))))))))))))))))))</f>
        <v/>
      </c>
      <c r="G17" s="89"/>
      <c r="H17" s="89"/>
      <c r="I17" s="68"/>
      <c r="J17" s="68"/>
      <c r="K17" s="73" t="str">
        <f t="shared" si="0"/>
        <v/>
      </c>
      <c r="L17" s="116"/>
      <c r="M17" s="87" t="str">
        <f>IF(AND(NOT(OR(G17="",G17="Ø")),H17=""),"In Progress",IF(AND(NOT(OR(H17="Ø",H17="")),NOT(OR(G17="Ø",G17=""))),"Completed",IF(AND(NOT(A16=""),NOT(OR(D17="",D17="???")),G17=""),"Waiting",IF(D17="???","Waiting",""))))</f>
        <v/>
      </c>
      <c r="N17" s="116"/>
      <c r="O17" s="116"/>
      <c r="P17" s="4"/>
      <c r="Q17" s="121"/>
      <c r="R17" s="116"/>
    </row>
    <row r="18" spans="1:18" x14ac:dyDescent="0.25">
      <c r="A18" s="122" t="s">
        <v>3469</v>
      </c>
      <c r="B18" s="117" t="s">
        <v>3470</v>
      </c>
      <c r="C18" s="116"/>
      <c r="D18" s="87" t="s">
        <v>187</v>
      </c>
      <c r="E18" s="87" t="s">
        <v>24</v>
      </c>
      <c r="F18" s="7" t="str">
        <f>IF(AND(D18="Amina",OR(E18="Manual",E18="Assisted Manual")),A18&amp;"_AZ",IF(AND(D18="Amina",OR(E18="De-Novo Merge",E18="Assisted Merge")),A18&amp;"_SA_AZ",IF(AND(D18="Mashtura",OR(E18="Manual",E18="Assisted Manual")),A18&amp;"_MH",IF(AND(D18="Mashtura",OR(E18="De-Novo Merge",E18="Assisted Merge")),A18&amp;"_SA_MH",IF(AND(D18="Perry",OR(E18="Manual",E18="Assisted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Merge")),A18&amp;"_SA_MW",IF(AND(D18="Reem",OR(E18="Manual",E18="Assisted Manual")),A18&amp;"_RA",IF(AND(D18="Reem",OR(E18="De-Novo Merge",E18="Assisted Merge")),A18&amp;"_SA_RA",""))))))))))))))))))</f>
        <v>2017-12-19_G-009_MW</v>
      </c>
      <c r="G18" s="89">
        <v>43136</v>
      </c>
      <c r="H18" s="89" t="s">
        <v>51</v>
      </c>
      <c r="I18" s="68"/>
      <c r="J18" s="68"/>
      <c r="K18" s="73" t="str">
        <f t="shared" si="0"/>
        <v/>
      </c>
      <c r="L18" s="116" t="str">
        <f>IF(AND(NOT(OR(H18="",H18="Ø")),NOT(OR(H19="",H19="Ø"))),"Needs to be Split","")</f>
        <v/>
      </c>
      <c r="M18" s="87" t="s">
        <v>1</v>
      </c>
      <c r="N18" s="116" t="str">
        <f>IF(AND(NOT(OR(H18="Ø",H18="")),L18="Split"),"In Progress",IF(AND(NOT(OR(H18="Ø",H18="")),L18="Needs to be Split"),"Waiting",IF(AND(M18="Review",M19="Review"),"Review",IF(OR(AND(M18="Review",M19="Incomplete"),AND(M18="Incomplete",M19="Review")),"Review",IF(OR(AND(M18="Untraceable",M19="Review"),AND(M18="Review",M19="Untraceable")),"Review",IF(OR(AND(M18="Review",M19="Completed"),AND(M18="Completed",M19="Review")),"Review",IF(OR(AND(M18="Other",M19="Review"),AND(M18="Review",M19="Other")),"Review",IF(OR(AND(M18="Other",M19="Incomplete"),AND(M18="Incomplete",M19="Other")),"Review",IF(OR(AND(M18="Other",M19="Untraceable"),AND(M18="Untraceable",M19="Other")),"Review",IF(OR(AND(M18="Other",M19="Completed"),AND(M18="Completed",M19="Other")),"Review",IF(AND(M18="Waiting",M19="Waiting"),"Waiting",IF(OR(AND(M18="Review",M19="Waiting"),AND(M18="Waiting",M19="Review")),"Waiting",IF(OR(AND(M18="Other",M19="Waiting"),AND(M18="Waiting",M19="Other")),"Waiting",IF(OR(AND(M18="Incomplete",M19="Waiting"),AND(M18="Waiting",M19="Incomplete")),"Waiting",IF(OR(AND(M18="Completed",M19="Waiting"),AND(M18="Waiting",M19="Completed")),"Waiting",IF(OR(M18="In Progress",M19="In Progress"),"In Progress",IF(OR(AND(M18="Completed",M19="Untraceable"),AND(M18="Untraceable",M19="Completed")),"Review",IF(OR(AND(M18="Completed",M19="Incomplete"),AND(M18="Incomplete",M19="Completed")),"Review",IF(OR(AND(M18="Incomplete",M19="Untraceable"),AND(M18="Untraceable",M19="Incomplete")),"Untraceable",IF(AND(NOT(OR(H18="Ø",H18="")),NOT(OR(H19="Ø",H19="")),L18=""),"In Progress",IF(AND(M18="Untraceable",M19="Untraceable"),"Untraceable",IF(AND(NOT(OR(H18="Ø",H18="")),NOT(OR(H19="Ø",H19="")),NOT(OR(L18="Ø",L18="",L18="Split",L18="Needs to be Split"))),"Completed",IF(AND(M18="Incomplete",M19="Incomplete"),"Incomplete",IF(AND(M18="Other",M19="Other"),"Review",IF(AND(M18="Untraceable",M19=""),"Untraceable","")))))))))))))))))))))))))</f>
        <v>Untraceable</v>
      </c>
      <c r="O18" s="116" t="str">
        <f>IF(OR(N18="Untraceable",N18="Incomplete"),"Ignore",IF(N18="Completed","Waiting",IF(OR(N18="Waiting",N18="In Progress",N18="Review",N18="Other"),"HOLD","")))</f>
        <v>Ignore</v>
      </c>
      <c r="P18" s="4" t="s">
        <v>3471</v>
      </c>
      <c r="Q18" s="121" t="str">
        <f>IF(OR(N18="Untraceable",N18="Incomplete"),"No",IF(N18="Completed","In Progress",""))</f>
        <v>No</v>
      </c>
      <c r="R18" s="116"/>
    </row>
    <row r="19" spans="1:18" x14ac:dyDescent="0.25">
      <c r="A19" s="116"/>
      <c r="B19" s="116"/>
      <c r="C19" s="116"/>
      <c r="D19" s="87"/>
      <c r="E19" s="87"/>
      <c r="F19" s="7" t="str">
        <f>IF(AND(D19="Amina",OR(E19="Manual",E19="Assisted Manual")),A18&amp;"_AZ",IF(AND(D19="Amina",OR(E19="De-Novo Merge",E19="Assisted Merge")),A18&amp;"_SA_AZ",IF(AND(D19="Mashtura",OR(E19="Manual",E19="Assisted Manual")),A18&amp;"_MH",IF(AND(D19="Mashtura",OR(E19="De-Novo Merge",E19="Assisted Merge")),A18&amp;"_SA_MH",IF(AND(D19="Perry",OR(E19="Manual",E19="Assisted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Merge")),A18&amp;"_SA_MW",IF(AND(D19="Reem",OR(E19="Manual",E19="Assisted Manual")),A18&amp;"_RA",IF(AND(D19="Reem",OR(E19="De-Novo Merge",E19="Assisted Merge")),A18&amp;"_SA_RA",""))))))))))))))))))</f>
        <v/>
      </c>
      <c r="G19" s="89"/>
      <c r="H19" s="89"/>
      <c r="I19" s="68"/>
      <c r="J19" s="68"/>
      <c r="K19" s="73" t="str">
        <f t="shared" si="0"/>
        <v/>
      </c>
      <c r="L19" s="116"/>
      <c r="M19" s="87" t="s">
        <v>1</v>
      </c>
      <c r="N19" s="116"/>
      <c r="O19" s="116"/>
      <c r="P19" s="4"/>
      <c r="Q19" s="121"/>
      <c r="R19" s="116"/>
    </row>
    <row r="20" spans="1:18" x14ac:dyDescent="0.25">
      <c r="A20" s="122" t="s">
        <v>3472</v>
      </c>
      <c r="B20" s="117" t="s">
        <v>3473</v>
      </c>
      <c r="C20" s="116"/>
      <c r="D20" s="87" t="s">
        <v>23</v>
      </c>
      <c r="E20" s="87" t="s">
        <v>24</v>
      </c>
      <c r="F20" s="7" t="str">
        <f>IF(AND(D20="Amina",OR(E20="Manual",E20="Assisted Manual")),A20&amp;"_AZ",IF(AND(D20="Amina",OR(E20="De-Novo Merge",E20="Assisted Merge")),A20&amp;"_SA_AZ",IF(AND(D20="Mashtura",OR(E20="Manual",E20="Assisted Manual")),A20&amp;"_MH",IF(AND(D20="Mashtura",OR(E20="De-Novo Merge",E20="Assisted Merge")),A20&amp;"_SA_MH",IF(AND(D20="Perry",OR(E20="Manual",E20="Assisted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Merge")),A20&amp;"_SA_MW",IF(AND(D20="Reem",OR(E20="Manual",E20="Assisted Manual")),A20&amp;"_RA",IF(AND(D20="Reem",OR(E20="De-Novo Merge",E20="Assisted Merge")),A20&amp;"_SA_RA",""))))))))))))))))))</f>
        <v>2017-12-19_G-010_CA</v>
      </c>
      <c r="G20" s="89">
        <v>43137</v>
      </c>
      <c r="H20" s="89"/>
      <c r="I20" s="68"/>
      <c r="J20" s="68"/>
      <c r="K20" s="73" t="str">
        <f t="shared" si="0"/>
        <v/>
      </c>
      <c r="L20" s="116" t="str">
        <f>IF(AND(NOT(OR(H20="",H20="Ø")),NOT(OR(H21="",H21="Ø"))),"Needs to be Split","")</f>
        <v/>
      </c>
      <c r="M20" s="87" t="s">
        <v>1</v>
      </c>
      <c r="N20" s="116" t="str">
        <f>IF(AND(NOT(OR(H20="Ø",H20="")),L20="Split"),"In Progress",IF(AND(NOT(OR(H20="Ø",H20="")),L20="Needs to be Split"),"Waiting",IF(AND(M20="Review",M21="Review"),"Review",IF(OR(AND(M20="Review",M21="Incomplete"),AND(M20="Incomplete",M21="Review")),"Review",IF(OR(AND(M20="Untraceable",M21="Review"),AND(M20="Review",M21="Untraceable")),"Review",IF(OR(AND(M20="Review",M21="Completed"),AND(M20="Completed",M21="Review")),"Review",IF(OR(AND(M20="Other",M21="Review"),AND(M20="Review",M21="Other")),"Review",IF(OR(AND(M20="Other",M21="Incomplete"),AND(M20="Incomplete",M21="Other")),"Review",IF(OR(AND(M20="Other",M21="Untraceable"),AND(M20="Untraceable",M21="Other")),"Review",IF(OR(AND(M20="Other",M21="Completed"),AND(M20="Completed",M21="Other")),"Review",IF(AND(M20="Waiting",M21="Waiting"),"Waiting",IF(OR(AND(M20="Review",M21="Waiting"),AND(M20="Waiting",M21="Review")),"Waiting",IF(OR(AND(M20="Other",M21="Waiting"),AND(M20="Waiting",M21="Other")),"Waiting",IF(OR(AND(M20="Incomplete",M21="Waiting"),AND(M20="Waiting",M21="Incomplete")),"Waiting",IF(OR(AND(M20="Completed",M21="Waiting"),AND(M20="Waiting",M21="Completed")),"Waiting",IF(OR(M20="In Progress",M21="In Progress"),"In Progress",IF(OR(AND(M20="Completed",M21="Untraceable"),AND(M20="Untraceable",M21="Completed")),"Review",IF(OR(AND(M20="Completed",M21="Incomplete"),AND(M20="Incomplete",M21="Completed")),"Review",IF(OR(AND(M20="Incomplete",M21="Untraceable"),AND(M20="Untraceable",M21="Incomplete")),"Untraceable",IF(AND(NOT(OR(H20="Ø",H20="")),NOT(OR(H21="Ø",H21="")),L20=""),"In Progress",IF(AND(M20="Untraceable",M21="Untraceable"),"Untraceable",IF(AND(NOT(OR(H20="Ø",H20="")),NOT(OR(H21="Ø",H21="")),NOT(OR(L20="Ø",L20="",L20="Split",L20="Needs to be Split"))),"Completed",IF(AND(M20="Incomplete",M21="Incomplete"),"Incomplete",IF(AND(M20="Other",M21="Other"),"Review",IF(AND(M20="Untraceable",M21=""),"Untraceable","")))))))))))))))))))))))))</f>
        <v>Untraceable</v>
      </c>
      <c r="O20" s="116" t="str">
        <f>IF(OR(N20="Untraceable",N20="Incomplete"),"Ignore",IF(N20="Completed","Waiting",IF(OR(N20="Waiting",N20="In Progress",N20="Review",N20="Other"),"HOLD","")))</f>
        <v>Ignore</v>
      </c>
      <c r="P20" s="4"/>
      <c r="Q20" s="121" t="str">
        <f>IF(OR(N20="Untraceable",N20="Incomplete"),"No",IF(N20="Completed","In Progress",""))</f>
        <v>No</v>
      </c>
      <c r="R20" s="116"/>
    </row>
    <row r="21" spans="1:18" x14ac:dyDescent="0.25">
      <c r="A21" s="116"/>
      <c r="B21" s="116"/>
      <c r="C21" s="116"/>
      <c r="D21" s="87" t="str">
        <f>IF(AND(NOT(A20=""),NOT(B20=""),NOT(M20="Untraceable")),"???","")</f>
        <v/>
      </c>
      <c r="E21" s="87"/>
      <c r="F21" s="7" t="str">
        <f>IF(AND(D21="Amina",OR(E21="Manual",E21="Assisted Manual")),A20&amp;"_AZ",IF(AND(D21="Amina",OR(E21="De-Novo Merge",E21="Assisted Merge")),A20&amp;"_SA_AZ",IF(AND(D21="Mashtura",OR(E21="Manual",E21="Assisted Manual")),A20&amp;"_MH",IF(AND(D21="Mashtura",OR(E21="De-Novo Merge",E21="Assisted Merge")),A20&amp;"_SA_MH",IF(AND(D21="Perry",OR(E21="Manual",E21="Assisted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Merge")),A20&amp;"_SA_MW",IF(AND(D21="Reem",OR(E21="Manual",E21="Assisted Manual")),A20&amp;"_RA",IF(AND(D21="Reem",OR(E21="De-Novo Merge",E21="Assisted Merge")),A20&amp;"_SA_RA",""))))))))))))))))))</f>
        <v/>
      </c>
      <c r="G21" s="89"/>
      <c r="H21" s="89"/>
      <c r="I21" s="68"/>
      <c r="J21" s="68"/>
      <c r="K21" s="73" t="str">
        <f t="shared" si="0"/>
        <v/>
      </c>
      <c r="L21" s="116"/>
      <c r="M21" s="87" t="str">
        <f>IF(AND(NOT(OR(G21="",G21="Ø")),H21=""),"In Progress",IF(AND(NOT(OR(H21="Ø",H21="")),NOT(OR(G21="Ø",G21=""))),"Completed",IF(AND(NOT(A20=""),NOT(OR(D21="",D21="???")),G21=""),"Waiting",IF(D21="???","Waiting",""))))</f>
        <v/>
      </c>
      <c r="N21" s="116"/>
      <c r="O21" s="116"/>
      <c r="P21" s="4"/>
      <c r="Q21" s="121"/>
      <c r="R21" s="116"/>
    </row>
    <row r="22" spans="1:18" x14ac:dyDescent="0.25">
      <c r="A22" s="122" t="s">
        <v>3474</v>
      </c>
      <c r="B22" s="117" t="s">
        <v>3475</v>
      </c>
      <c r="C22" s="116"/>
      <c r="D22" s="87" t="s">
        <v>23</v>
      </c>
      <c r="E22" s="87" t="s">
        <v>24</v>
      </c>
      <c r="F22" s="7" t="str">
        <f>IF(AND(D22="Amina",OR(E22="Manual",E22="Assisted Manual")),A22&amp;"_AZ",IF(AND(D22="Amina",OR(E22="De-Novo Merge",E22="Assisted Merge")),A22&amp;"_SA_AZ",IF(AND(D22="Mashtura",OR(E22="Manual",E22="Assisted Manual")),A22&amp;"_MH",IF(AND(D22="Mashtura",OR(E22="De-Novo Merge",E22="Assisted Merge")),A22&amp;"_SA_MH",IF(AND(D22="Perry",OR(E22="Manual",E22="Assisted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Merge")),A22&amp;"_SA_MW",IF(AND(D22="Reem",OR(E22="Manual",E22="Assisted Manual")),A22&amp;"_RA",IF(AND(D22="Reem",OR(E22="De-Novo Merge",E22="Assisted Merge")),A22&amp;"_SA_RA",""))))))))))))))))))</f>
        <v>2017-12-19_G-011_CA</v>
      </c>
      <c r="G22" s="89">
        <v>43137</v>
      </c>
      <c r="H22" s="89"/>
      <c r="I22" s="68"/>
      <c r="J22" s="68"/>
      <c r="K22" s="73" t="str">
        <f t="shared" si="0"/>
        <v/>
      </c>
      <c r="L22" s="116" t="str">
        <f>IF(AND(NOT(OR(H22="",H22="Ø")),NOT(OR(H23="",H23="Ø"))),"Needs to be Split","")</f>
        <v/>
      </c>
      <c r="M22" s="87" t="s">
        <v>1</v>
      </c>
      <c r="N22" s="116" t="str">
        <f>IF(AND(NOT(OR(H22="Ø",H22="")),L22="Split"),"In Progress",IF(AND(NOT(OR(H22="Ø",H22="")),L22="Needs to be Split"),"Waiting",IF(AND(M22="Review",M23="Review"),"Review",IF(OR(AND(M22="Review",M23="Incomplete"),AND(M22="Incomplete",M23="Review")),"Review",IF(OR(AND(M22="Untraceable",M23="Review"),AND(M22="Review",M23="Untraceable")),"Review",IF(OR(AND(M22="Review",M23="Completed"),AND(M22="Completed",M23="Review")),"Review",IF(OR(AND(M22="Other",M23="Review"),AND(M22="Review",M23="Other")),"Review",IF(OR(AND(M22="Other",M23="Incomplete"),AND(M22="Incomplete",M23="Other")),"Review",IF(OR(AND(M22="Other",M23="Untraceable"),AND(M22="Untraceable",M23="Other")),"Review",IF(OR(AND(M22="Other",M23="Completed"),AND(M22="Completed",M23="Other")),"Review",IF(AND(M22="Waiting",M23="Waiting"),"Waiting",IF(OR(AND(M22="Review",M23="Waiting"),AND(M22="Waiting",M23="Review")),"Waiting",IF(OR(AND(M22="Other",M23="Waiting"),AND(M22="Waiting",M23="Other")),"Waiting",IF(OR(AND(M22="Incomplete",M23="Waiting"),AND(M22="Waiting",M23="Incomplete")),"Waiting",IF(OR(AND(M22="Completed",M23="Waiting"),AND(M22="Waiting",M23="Completed")),"Waiting",IF(OR(M22="In Progress",M23="In Progress"),"In Progress",IF(OR(AND(M22="Completed",M23="Untraceable"),AND(M22="Untraceable",M23="Completed")),"Review",IF(OR(AND(M22="Completed",M23="Incomplete"),AND(M22="Incomplete",M23="Completed")),"Review",IF(OR(AND(M22="Incomplete",M23="Untraceable"),AND(M22="Untraceable",M23="Incomplete")),"Untraceable",IF(AND(NOT(OR(H22="Ø",H22="")),NOT(OR(H23="Ø",H23="")),L22=""),"In Progress",IF(AND(M22="Untraceable",M23="Untraceable"),"Untraceable",IF(AND(NOT(OR(H22="Ø",H22="")),NOT(OR(H23="Ø",H23="")),NOT(OR(L22="Ø",L22="",L22="Split",L22="Needs to be Split"))),"Completed",IF(AND(M22="Incomplete",M23="Incomplete"),"Incomplete",IF(AND(M22="Other",M23="Other"),"Review",IF(AND(M22="Untraceable",M23=""),"Untraceable","")))))))))))))))))))))))))</f>
        <v>Untraceable</v>
      </c>
      <c r="O22" s="116" t="str">
        <f>IF(OR(N22="Untraceable",N22="Incomplete"),"Ignore",IF(N22="Completed","Waiting",IF(OR(N22="Waiting",N22="In Progress",N22="Review",N22="Other"),"HOLD","")))</f>
        <v>Ignore</v>
      </c>
      <c r="P22" s="4"/>
      <c r="Q22" s="121" t="str">
        <f>IF(OR(N22="Untraceable",N22="Incomplete"),"No",IF(N22="Completed","In Progress",""))</f>
        <v>No</v>
      </c>
      <c r="R22" s="116"/>
    </row>
    <row r="23" spans="1:18" x14ac:dyDescent="0.25">
      <c r="A23" s="116"/>
      <c r="B23" s="116"/>
      <c r="C23" s="116"/>
      <c r="D23" s="87" t="str">
        <f>IF(AND(NOT(A22=""),NOT(B22=""),NOT(M22="Untraceable")),"???","")</f>
        <v/>
      </c>
      <c r="E23" s="87"/>
      <c r="F23" s="7" t="str">
        <f>IF(AND(D23="Amina",OR(E23="Manual",E23="Assisted Manual")),A22&amp;"_AZ",IF(AND(D23="Amina",OR(E23="De-Novo Merge",E23="Assisted Merge")),A22&amp;"_SA_AZ",IF(AND(D23="Mashtura",OR(E23="Manual",E23="Assisted Manual")),A22&amp;"_MH",IF(AND(D23="Mashtura",OR(E23="De-Novo Merge",E23="Assisted Merge")),A22&amp;"_SA_MH",IF(AND(D23="Perry",OR(E23="Manual",E23="Assisted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Merge")),A22&amp;"_SA_MW",IF(AND(D23="Reem",OR(E23="Manual",E23="Assisted Manual")),A22&amp;"_RA",IF(AND(D23="Reem",OR(E23="De-Novo Merge",E23="Assisted Merge")),A22&amp;"_SA_RA",""))))))))))))))))))</f>
        <v/>
      </c>
      <c r="G23" s="89"/>
      <c r="H23" s="89"/>
      <c r="I23" s="68"/>
      <c r="J23" s="68"/>
      <c r="K23" s="73" t="str">
        <f t="shared" si="0"/>
        <v/>
      </c>
      <c r="L23" s="116"/>
      <c r="M23" s="87" t="str">
        <f>IF(AND(NOT(OR(G23="",G23="Ø")),H23=""),"In Progress",IF(AND(NOT(OR(H23="Ø",H23="")),NOT(OR(G23="Ø",G23=""))),"Completed",IF(AND(NOT(A22=""),NOT(OR(D23="",D23="???")),G23=""),"Waiting",IF(D23="???","Waiting",""))))</f>
        <v/>
      </c>
      <c r="N23" s="116"/>
      <c r="O23" s="116"/>
      <c r="P23" s="4"/>
      <c r="Q23" s="121"/>
      <c r="R23" s="116"/>
    </row>
    <row r="24" spans="1:18" x14ac:dyDescent="0.25">
      <c r="A24" s="122" t="s">
        <v>3476</v>
      </c>
      <c r="B24" s="117" t="s">
        <v>3477</v>
      </c>
      <c r="C24" s="116"/>
      <c r="D24" s="87" t="s">
        <v>23</v>
      </c>
      <c r="E24" s="87" t="s">
        <v>24</v>
      </c>
      <c r="F24" s="7" t="str">
        <f>IF(AND(D24="Amina",OR(E24="Manual",E24="Assisted Manual")),A24&amp;"_AZ",IF(AND(D24="Amina",OR(E24="De-Novo Merge",E24="Assisted Merge")),A24&amp;"_SA_AZ",IF(AND(D24="Mashtura",OR(E24="Manual",E24="Assisted Manual")),A24&amp;"_MH",IF(AND(D24="Mashtura",OR(E24="De-Novo Merge",E24="Assisted Merge")),A24&amp;"_SA_MH",IF(AND(D24="Perry",OR(E24="Manual",E24="Assisted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Merge")),A24&amp;"_SA_MW",IF(AND(D24="Reem",OR(E24="Manual",E24="Assisted Manual")),A24&amp;"_RA",IF(AND(D24="Reem",OR(E24="De-Novo Merge",E24="Assisted Merge")),A24&amp;"_SA_RA",""))))))))))))))))))</f>
        <v>2017-12-19_G-012_CA</v>
      </c>
      <c r="G24" s="89" t="s">
        <v>51</v>
      </c>
      <c r="H24" s="89"/>
      <c r="I24" s="68"/>
      <c r="J24" s="68"/>
      <c r="K24" s="73" t="str">
        <f t="shared" si="0"/>
        <v/>
      </c>
      <c r="L24" s="116" t="str">
        <f>IF(AND(NOT(OR(H24="",H24="Ø")),NOT(OR(H25="",H25="Ø"))),"Needs to be Split","")</f>
        <v/>
      </c>
      <c r="M24" s="87" t="s">
        <v>1</v>
      </c>
      <c r="N24" s="116" t="str">
        <f>IF(AND(NOT(OR(H24="Ø",H24="")),L24="Split"),"In Progress",IF(AND(NOT(OR(H24="Ø",H24="")),L24="Needs to be Split"),"Waiting",IF(AND(M24="Review",M25="Review"),"Review",IF(OR(AND(M24="Review",M25="Incomplete"),AND(M24="Incomplete",M25="Review")),"Review",IF(OR(AND(M24="Untraceable",M25="Review"),AND(M24="Review",M25="Untraceable")),"Review",IF(OR(AND(M24="Review",M25="Completed"),AND(M24="Completed",M25="Review")),"Review",IF(OR(AND(M24="Other",M25="Review"),AND(M24="Review",M25="Other")),"Review",IF(OR(AND(M24="Other",M25="Incomplete"),AND(M24="Incomplete",M25="Other")),"Review",IF(OR(AND(M24="Other",M25="Untraceable"),AND(M24="Untraceable",M25="Other")),"Review",IF(OR(AND(M24="Other",M25="Completed"),AND(M24="Completed",M25="Other")),"Review",IF(AND(M24="Waiting",M25="Waiting"),"Waiting",IF(OR(AND(M24="Review",M25="Waiting"),AND(M24="Waiting",M25="Review")),"Waiting",IF(OR(AND(M24="Other",M25="Waiting"),AND(M24="Waiting",M25="Other")),"Waiting",IF(OR(AND(M24="Incomplete",M25="Waiting"),AND(M24="Waiting",M25="Incomplete")),"Waiting",IF(OR(AND(M24="Completed",M25="Waiting"),AND(M24="Waiting",M25="Completed")),"Waiting",IF(OR(M24="In Progress",M25="In Progress"),"In Progress",IF(OR(AND(M24="Completed",M25="Untraceable"),AND(M24="Untraceable",M25="Completed")),"Review",IF(OR(AND(M24="Completed",M25="Incomplete"),AND(M24="Incomplete",M25="Completed")),"Review",IF(OR(AND(M24="Incomplete",M25="Untraceable"),AND(M24="Untraceable",M25="Incomplete")),"Untraceable",IF(AND(NOT(OR(H24="Ø",H24="")),NOT(OR(H25="Ø",H25="")),L24=""),"In Progress",IF(AND(M24="Untraceable",M25="Untraceable"),"Untraceable",IF(AND(NOT(OR(H24="Ø",H24="")),NOT(OR(H25="Ø",H25="")),NOT(OR(L24="Ø",L24="",L24="Split",L24="Needs to be Split"))),"Completed",IF(AND(M24="Incomplete",M25="Incomplete"),"Incomplete",IF(AND(M24="Other",M25="Other"),"Review",IF(AND(M24="Untraceable",M25=""),"Untraceable","")))))))))))))))))))))))))</f>
        <v>Untraceable</v>
      </c>
      <c r="O24" s="116" t="str">
        <f>IF(OR(N24="Untraceable",N24="Incomplete"),"Ignore",IF(N24="Completed","Waiting",IF(OR(N24="Waiting",N24="In Progress",N24="Review",N24="Other"),"HOLD","")))</f>
        <v>Ignore</v>
      </c>
      <c r="P24" s="4" t="s">
        <v>3478</v>
      </c>
      <c r="Q24" s="121" t="str">
        <f>IF(OR(N24="Untraceable",N24="Incomplete"),"No",IF(N24="Completed","In Progress",""))</f>
        <v>No</v>
      </c>
      <c r="R24" s="116"/>
    </row>
    <row r="25" spans="1:18" x14ac:dyDescent="0.25">
      <c r="A25" s="116"/>
      <c r="B25" s="116"/>
      <c r="C25" s="116"/>
      <c r="D25" s="87" t="str">
        <f>IF(AND(NOT(A24=""),NOT(B24=""),NOT(M24="Untraceable")),"???","")</f>
        <v/>
      </c>
      <c r="E25" s="87"/>
      <c r="F25" s="7" t="str">
        <f>IF(AND(D25="Amina",OR(E25="Manual",E25="Assisted Manual")),A24&amp;"_AZ",IF(AND(D25="Amina",OR(E25="De-Novo Merge",E25="Assisted Merge")),A24&amp;"_SA_AZ",IF(AND(D25="Mashtura",OR(E25="Manual",E25="Assisted Manual")),A24&amp;"_MH",IF(AND(D25="Mashtura",OR(E25="De-Novo Merge",E25="Assisted Merge")),A24&amp;"_SA_MH",IF(AND(D25="Perry",OR(E25="Manual",E25="Assisted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Merge")),A24&amp;"_SA_MW",IF(AND(D25="Reem",OR(E25="Manual",E25="Assisted Manual")),A24&amp;"_RA",IF(AND(D25="Reem",OR(E25="De-Novo Merge",E25="Assisted Merge")),A24&amp;"_SA_RA",""))))))))))))))))))</f>
        <v/>
      </c>
      <c r="G25" s="89"/>
      <c r="H25" s="89"/>
      <c r="I25" s="68"/>
      <c r="J25" s="68"/>
      <c r="K25" s="73" t="str">
        <f t="shared" si="0"/>
        <v/>
      </c>
      <c r="L25" s="116"/>
      <c r="M25" s="87" t="str">
        <f>IF(AND(NOT(OR(G25="",G25="Ø")),H25=""),"In Progress",IF(AND(NOT(OR(H25="Ø",H25="")),NOT(OR(G25="Ø",G25=""))),"Completed",IF(AND(NOT(A24=""),NOT(OR(D25="",D25="???")),G25=""),"Waiting",IF(D25="???","Waiting",""))))</f>
        <v/>
      </c>
      <c r="N25" s="116"/>
      <c r="O25" s="116"/>
      <c r="P25" s="4"/>
      <c r="Q25" s="121"/>
      <c r="R25" s="116"/>
    </row>
    <row r="26" spans="1:18" x14ac:dyDescent="0.25">
      <c r="A26" s="122" t="s">
        <v>3479</v>
      </c>
      <c r="B26" s="117" t="s">
        <v>3480</v>
      </c>
      <c r="C26" s="116"/>
      <c r="D26" s="87" t="s">
        <v>187</v>
      </c>
      <c r="E26" s="87" t="s">
        <v>24</v>
      </c>
      <c r="F26" s="7" t="str">
        <f>IF(AND(D26="Amina",OR(E26="Manual",E26="Assisted Manual")),A26&amp;"_AZ",IF(AND(D26="Amina",OR(E26="De-Novo Merge",E26="Assisted Merge")),A26&amp;"_SA_AZ",IF(AND(D26="Mashtura",OR(E26="Manual",E26="Assisted Manual")),A26&amp;"_MH",IF(AND(D26="Mashtura",OR(E26="De-Novo Merge",E26="Assisted Merge")),A26&amp;"_SA_MH",IF(AND(D26="Perry",OR(E26="Manual",E26="Assisted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Merge")),A26&amp;"_SA_MW",IF(AND(D26="Reem",OR(E26="Manual",E26="Assisted Manual")),A26&amp;"_RA",IF(AND(D26="Reem",OR(E26="De-Novo Merge",E26="Assisted Merge")),A26&amp;"_SA_RA",""))))))))))))))))))</f>
        <v>2017-12-19_G-013_MW</v>
      </c>
      <c r="G26" s="89">
        <v>43137</v>
      </c>
      <c r="H26" s="89" t="s">
        <v>51</v>
      </c>
      <c r="I26" s="68"/>
      <c r="J26" s="68"/>
      <c r="K26" s="73" t="str">
        <f t="shared" si="0"/>
        <v/>
      </c>
      <c r="L26" s="116" t="str">
        <f>IF(AND(NOT(OR(H26="",H26="Ø")),NOT(OR(H27="",H27="Ø"))),"Needs to be Split","")</f>
        <v/>
      </c>
      <c r="M26" s="87" t="s">
        <v>1</v>
      </c>
      <c r="N26" s="116" t="str">
        <f>IF(AND(NOT(OR(H26="Ø",H26="")),L26="Split"),"In Progress",IF(AND(NOT(OR(H26="Ø",H26="")),L26="Needs to be Split"),"Waiting",IF(AND(M26="Review",M27="Review"),"Review",IF(OR(AND(M26="Review",M27="Incomplete"),AND(M26="Incomplete",M27="Review")),"Review",IF(OR(AND(M26="Untraceable",M27="Review"),AND(M26="Review",M27="Untraceable")),"Review",IF(OR(AND(M26="Review",M27="Completed"),AND(M26="Completed",M27="Review")),"Review",IF(OR(AND(M26="Other",M27="Review"),AND(M26="Review",M27="Other")),"Review",IF(OR(AND(M26="Other",M27="Incomplete"),AND(M26="Incomplete",M27="Other")),"Review",IF(OR(AND(M26="Other",M27="Untraceable"),AND(M26="Untraceable",M27="Other")),"Review",IF(OR(AND(M26="Other",M27="Completed"),AND(M26="Completed",M27="Other")),"Review",IF(AND(M26="Waiting",M27="Waiting"),"Waiting",IF(OR(AND(M26="Review",M27="Waiting"),AND(M26="Waiting",M27="Review")),"Waiting",IF(OR(AND(M26="Other",M27="Waiting"),AND(M26="Waiting",M27="Other")),"Waiting",IF(OR(AND(M26="Incomplete",M27="Waiting"),AND(M26="Waiting",M27="Incomplete")),"Waiting",IF(OR(AND(M26="Completed",M27="Waiting"),AND(M26="Waiting",M27="Completed")),"Waiting",IF(OR(M26="In Progress",M27="In Progress"),"In Progress",IF(OR(AND(M26="Completed",M27="Untraceable"),AND(M26="Untraceable",M27="Completed")),"Review",IF(OR(AND(M26="Completed",M27="Incomplete"),AND(M26="Incomplete",M27="Completed")),"Review",IF(OR(AND(M26="Incomplete",M27="Untraceable"),AND(M26="Untraceable",M27="Incomplete")),"Untraceable",IF(AND(NOT(OR(H26="Ø",H26="")),NOT(OR(H27="Ø",H27="")),L26=""),"In Progress",IF(AND(M26="Untraceable",M27="Untraceable"),"Untraceable",IF(AND(NOT(OR(H26="Ø",H26="")),NOT(OR(H27="Ø",H27="")),NOT(OR(L26="Ø",L26="",L26="Split",L26="Needs to be Split"))),"Completed",IF(AND(M26="Incomplete",M27="Incomplete"),"Incomplete",IF(AND(M26="Other",M27="Other"),"Review",IF(AND(M26="Untraceable",M27=""),"Untraceable","")))))))))))))))))))))))))</f>
        <v>Untraceable</v>
      </c>
      <c r="O26" s="116" t="str">
        <f>IF(OR(N26="Untraceable",N26="Incomplete"),"Ignore",IF(N26="Completed","Waiting",IF(OR(N26="Waiting",N26="In Progress",N26="Review",N26="Other"),"HOLD","")))</f>
        <v>Ignore</v>
      </c>
      <c r="P26" s="4" t="s">
        <v>3481</v>
      </c>
      <c r="Q26" s="121" t="str">
        <f>IF(OR(N26="Untraceable",N26="Incomplete"),"No",IF(N26="Completed","In Progress",""))</f>
        <v>No</v>
      </c>
      <c r="R26" s="116"/>
    </row>
    <row r="27" spans="1:18" x14ac:dyDescent="0.25">
      <c r="A27" s="116"/>
      <c r="B27" s="116"/>
      <c r="C27" s="116"/>
      <c r="D27" s="87" t="str">
        <f>IF(AND(NOT(A26=""),NOT(B26=""),NOT(M26="Untraceable")),"???","")</f>
        <v/>
      </c>
      <c r="E27" s="87"/>
      <c r="F27" s="7" t="str">
        <f>IF(AND(D27="Amina",OR(E27="Manual",E27="Assisted Manual")),A26&amp;"_AZ",IF(AND(D27="Amina",OR(E27="De-Novo Merge",E27="Assisted Merge")),A26&amp;"_SA_AZ",IF(AND(D27="Mashtura",OR(E27="Manual",E27="Assisted Manual")),A26&amp;"_MH",IF(AND(D27="Mashtura",OR(E27="De-Novo Merge",E27="Assisted Merge")),A26&amp;"_SA_MH",IF(AND(D27="Perry",OR(E27="Manual",E27="Assisted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Merge")),A26&amp;"_SA_MW",IF(AND(D27="Reem",OR(E27="Manual",E27="Assisted Manual")),A26&amp;"_RA",IF(AND(D27="Reem",OR(E27="De-Novo Merge",E27="Assisted Merge")),A26&amp;"_SA_RA",""))))))))))))))))))</f>
        <v/>
      </c>
      <c r="G27" s="89"/>
      <c r="H27" s="89"/>
      <c r="I27" s="68"/>
      <c r="J27" s="68"/>
      <c r="K27" s="73" t="str">
        <f t="shared" si="0"/>
        <v/>
      </c>
      <c r="L27" s="116"/>
      <c r="M27" s="87" t="str">
        <f>IF(AND(NOT(OR(G27="",G27="Ø")),H27=""),"In Progress",IF(AND(NOT(OR(H27="Ø",H27="")),NOT(OR(G27="Ø",G27=""))),"Completed",IF(AND(NOT(A26=""),NOT(OR(D27="",D27="???")),G27=""),"Waiting",IF(D27="???","Waiting",""))))</f>
        <v/>
      </c>
      <c r="N27" s="116"/>
      <c r="O27" s="116"/>
      <c r="P27" s="4"/>
      <c r="Q27" s="121"/>
      <c r="R27" s="116"/>
    </row>
    <row r="28" spans="1:18" x14ac:dyDescent="0.25">
      <c r="A28" s="122" t="s">
        <v>3482</v>
      </c>
      <c r="B28" s="117" t="s">
        <v>3483</v>
      </c>
      <c r="C28" s="116"/>
      <c r="D28" s="87" t="s">
        <v>23</v>
      </c>
      <c r="E28" s="87" t="s">
        <v>24</v>
      </c>
      <c r="F28" s="7" t="str">
        <f>IF(AND(D28="Amina",OR(E28="Manual",E28="Assisted Manual")),A28&amp;"_AZ",IF(AND(D28="Amina",OR(E28="De-Novo Merge",E28="Assisted Merge")),A28&amp;"_SA_AZ",IF(AND(D28="Mashtura",OR(E28="Manual",E28="Assisted Manual")),A28&amp;"_MH",IF(AND(D28="Mashtura",OR(E28="De-Novo Merge",E28="Assisted Merge")),A28&amp;"_SA_MH",IF(AND(D28="Perry",OR(E28="Manual",E28="Assisted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Merge")),A28&amp;"_SA_MW",IF(AND(D28="Reem",OR(E28="Manual",E28="Assisted Manual")),A28&amp;"_RA",IF(AND(D28="Reem",OR(E28="De-Novo Merge",E28="Assisted Merge")),A28&amp;"_SA_RA",""))))))))))))))))))</f>
        <v>2017-12-19_G-014_CA</v>
      </c>
      <c r="G28" s="89">
        <v>43137</v>
      </c>
      <c r="H28" s="89"/>
      <c r="I28" s="68"/>
      <c r="J28" s="68"/>
      <c r="K28" s="73" t="str">
        <f t="shared" si="0"/>
        <v/>
      </c>
      <c r="L28" s="116" t="str">
        <f>IF(AND(NOT(OR(H28="",H28="Ø")),NOT(OR(H29="",H29="Ø"))),"Needs to be Split","")</f>
        <v/>
      </c>
      <c r="M28" s="87" t="s">
        <v>1</v>
      </c>
      <c r="N28" s="116" t="str">
        <f>IF(AND(NOT(OR(H28="Ø",H28="")),L28="Split"),"In Progress",IF(AND(NOT(OR(H28="Ø",H28="")),L28="Needs to be Split"),"Waiting",IF(AND(M28="Review",M29="Review"),"Review",IF(OR(AND(M28="Review",M29="Incomplete"),AND(M28="Incomplete",M29="Review")),"Review",IF(OR(AND(M28="Untraceable",M29="Review"),AND(M28="Review",M29="Untraceable")),"Review",IF(OR(AND(M28="Review",M29="Completed"),AND(M28="Completed",M29="Review")),"Review",IF(OR(AND(M28="Other",M29="Review"),AND(M28="Review",M29="Other")),"Review",IF(OR(AND(M28="Other",M29="Incomplete"),AND(M28="Incomplete",M29="Other")),"Review",IF(OR(AND(M28="Other",M29="Untraceable"),AND(M28="Untraceable",M29="Other")),"Review",IF(OR(AND(M28="Other",M29="Completed"),AND(M28="Completed",M29="Other")),"Review",IF(AND(M28="Waiting",M29="Waiting"),"Waiting",IF(OR(AND(M28="Review",M29="Waiting"),AND(M28="Waiting",M29="Review")),"Waiting",IF(OR(AND(M28="Other",M29="Waiting"),AND(M28="Waiting",M29="Other")),"Waiting",IF(OR(AND(M28="Incomplete",M29="Waiting"),AND(M28="Waiting",M29="Incomplete")),"Waiting",IF(OR(AND(M28="Completed",M29="Waiting"),AND(M28="Waiting",M29="Completed")),"Waiting",IF(OR(M28="In Progress",M29="In Progress"),"In Progress",IF(OR(AND(M28="Completed",M29="Untraceable"),AND(M28="Untraceable",M29="Completed")),"Review",IF(OR(AND(M28="Completed",M29="Incomplete"),AND(M28="Incomplete",M29="Completed")),"Review",IF(OR(AND(M28="Incomplete",M29="Untraceable"),AND(M28="Untraceable",M29="Incomplete")),"Untraceable",IF(AND(NOT(OR(H28="Ø",H28="")),NOT(OR(H29="Ø",H29="")),L28=""),"In Progress",IF(AND(M28="Untraceable",M29="Untraceable"),"Untraceable",IF(AND(NOT(OR(H28="Ø",H28="")),NOT(OR(H29="Ø",H29="")),NOT(OR(L28="Ø",L28="",L28="Split",L28="Needs to be Split"))),"Completed",IF(AND(M28="Incomplete",M29="Incomplete"),"Incomplete",IF(AND(M28="Other",M29="Other"),"Review",IF(AND(M28="Untraceable",M29=""),"Untraceable","")))))))))))))))))))))))))</f>
        <v>Untraceable</v>
      </c>
      <c r="O28" s="116" t="str">
        <f>IF(OR(N28="Untraceable",N28="Incomplete"),"Ignore",IF(N28="Completed","Waiting",IF(OR(N28="Waiting",N28="In Progress",N28="Review",N28="Other"),"HOLD","")))</f>
        <v>Ignore</v>
      </c>
      <c r="P28" s="4"/>
      <c r="Q28" s="121" t="str">
        <f>IF(OR(N28="Untraceable",N28="Incomplete"),"No",IF(N28="Completed","In Progress",""))</f>
        <v>No</v>
      </c>
      <c r="R28" s="116"/>
    </row>
    <row r="29" spans="1:18" x14ac:dyDescent="0.25">
      <c r="A29" s="116"/>
      <c r="B29" s="116"/>
      <c r="C29" s="116"/>
      <c r="D29" s="87" t="str">
        <f>IF(AND(NOT(A28=""),NOT(B28=""),NOT(M28="Untraceable")),"???","")</f>
        <v/>
      </c>
      <c r="E29" s="87"/>
      <c r="F29" s="7" t="str">
        <f>IF(AND(D29="Amina",OR(E29="Manual",E29="Assisted Manual")),A28&amp;"_AZ",IF(AND(D29="Amina",OR(E29="De-Novo Merge",E29="Assisted Merge")),A28&amp;"_SA_AZ",IF(AND(D29="Mashtura",OR(E29="Manual",E29="Assisted Manual")),A28&amp;"_MH",IF(AND(D29="Mashtura",OR(E29="De-Novo Merge",E29="Assisted Merge")),A28&amp;"_SA_MH",IF(AND(D29="Perry",OR(E29="Manual",E29="Assisted Manual")),A28&amp;"_PB",IF(AND(D29="Perry",OR(E29="De-Novo Merge",E29="Assisted Merge")),A28&amp;"_SA_PB",IF(AND(D29="Gina",OR(E29="Manual",E29="Assisted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Merge")),A28&amp;"_SA_MW",IF(AND(D29="Reem",OR(E29="Manual",E29="Assisted Manual")),A28&amp;"_RA",IF(AND(D29="Reem",OR(E29="De-Novo Merge",E29="Assisted Merge")),A28&amp;"_SA_RA",""))))))))))))))))))</f>
        <v/>
      </c>
      <c r="G29" s="89"/>
      <c r="H29" s="89"/>
      <c r="I29" s="68"/>
      <c r="J29" s="68"/>
      <c r="K29" s="73" t="str">
        <f t="shared" si="0"/>
        <v/>
      </c>
      <c r="L29" s="116"/>
      <c r="M29" s="87" t="str">
        <f>IF(AND(NOT(OR(G29="",G29="Ø")),H29=""),"In Progress",IF(AND(NOT(OR(H29="Ø",H29="")),NOT(OR(G29="Ø",G29=""))),"Completed",IF(AND(NOT(A28=""),NOT(OR(D29="",D29="???")),G29=""),"Waiting",IF(D29="???","Waiting",""))))</f>
        <v/>
      </c>
      <c r="N29" s="116"/>
      <c r="O29" s="116"/>
      <c r="P29" s="4"/>
      <c r="Q29" s="121"/>
      <c r="R29" s="116"/>
    </row>
    <row r="30" spans="1:18" x14ac:dyDescent="0.25">
      <c r="A30" s="122" t="s">
        <v>3484</v>
      </c>
      <c r="B30" s="117" t="s">
        <v>3485</v>
      </c>
      <c r="C30" s="116"/>
      <c r="D30" s="87" t="s">
        <v>23</v>
      </c>
      <c r="E30" s="87" t="s">
        <v>24</v>
      </c>
      <c r="F30" s="7" t="str">
        <f>IF(AND(D30="Amina",OR(E30="Manual",E30="Assisted Manual")),A30&amp;"_AZ",IF(AND(D30="Amina",OR(E30="De-Novo Merge",E30="Assisted Merge")),A30&amp;"_SA_AZ",IF(AND(D30="Mashtura",OR(E30="Manual",E30="Assisted Manual")),A30&amp;"_MH",IF(AND(D30="Mashtura",OR(E30="De-Novo Merge",E30="Assisted Merge")),A30&amp;"_SA_MH",IF(AND(D30="Perry",OR(E30="Manual",E30="Assisted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Merge")),A30&amp;"_SA_MW",IF(AND(D30="Reem",OR(E30="Manual",E30="Assisted Manual")),A30&amp;"_RA",IF(AND(D30="Reem",OR(E30="De-Novo Merge",E30="Assisted Merge")),A30&amp;"_SA_RA",""))))))))))))))))))</f>
        <v>2017-12-19_G-015_CA</v>
      </c>
      <c r="G30" s="89">
        <v>43137</v>
      </c>
      <c r="H30" s="89"/>
      <c r="I30" s="68"/>
      <c r="J30" s="68"/>
      <c r="K30" s="73" t="str">
        <f t="shared" si="0"/>
        <v/>
      </c>
      <c r="L30" s="116" t="str">
        <f>IF(AND(NOT(OR(H30="",H30="Ø")),NOT(OR(H31="",H31="Ø"))),"Needs to be Split","")</f>
        <v/>
      </c>
      <c r="M30" s="87" t="s">
        <v>1</v>
      </c>
      <c r="N30" s="116" t="str">
        <f>IF(AND(NOT(OR(H30="Ø",H30="")),L30="Split"),"In Progress",IF(AND(NOT(OR(H30="Ø",H30="")),L30="Needs to be Split"),"Waiting",IF(AND(M30="Review",M31="Review"),"Review",IF(OR(AND(M30="Review",M31="Incomplete"),AND(M30="Incomplete",M31="Review")),"Review",IF(OR(AND(M30="Untraceable",M31="Review"),AND(M30="Review",M31="Untraceable")),"Review",IF(OR(AND(M30="Review",M31="Completed"),AND(M30="Completed",M31="Review")),"Review",IF(OR(AND(M30="Other",M31="Review"),AND(M30="Review",M31="Other")),"Review",IF(OR(AND(M30="Other",M31="Incomplete"),AND(M30="Incomplete",M31="Other")),"Review",IF(OR(AND(M30="Other",M31="Untraceable"),AND(M30="Untraceable",M31="Other")),"Review",IF(OR(AND(M30="Other",M31="Completed"),AND(M30="Completed",M31="Other")),"Review",IF(AND(M30="Waiting",M31="Waiting"),"Waiting",IF(OR(AND(M30="Review",M31="Waiting"),AND(M30="Waiting",M31="Review")),"Waiting",IF(OR(AND(M30="Other",M31="Waiting"),AND(M30="Waiting",M31="Other")),"Waiting",IF(OR(AND(M30="Incomplete",M31="Waiting"),AND(M30="Waiting",M31="Incomplete")),"Waiting",IF(OR(AND(M30="Completed",M31="Waiting"),AND(M30="Waiting",M31="Completed")),"Waiting",IF(OR(M30="In Progress",M31="In Progress"),"In Progress",IF(OR(AND(M30="Completed",M31="Untraceable"),AND(M30="Untraceable",M31="Completed")),"Review",IF(OR(AND(M30="Completed",M31="Incomplete"),AND(M30="Incomplete",M31="Completed")),"Review",IF(OR(AND(M30="Incomplete",M31="Untraceable"),AND(M30="Untraceable",M31="Incomplete")),"Untraceable",IF(AND(NOT(OR(H30="Ø",H30="")),NOT(OR(H31="Ø",H31="")),L30=""),"In Progress",IF(AND(M30="Untraceable",M31="Untraceable"),"Untraceable",IF(AND(NOT(OR(H30="Ø",H30="")),NOT(OR(H31="Ø",H31="")),NOT(OR(L30="Ø",L30="",L30="Split",L30="Needs to be Split"))),"Completed",IF(AND(M30="Incomplete",M31="Incomplete"),"Incomplete",IF(AND(M30="Other",M31="Other"),"Review",IF(AND(M30="Untraceable",M31=""),"Untraceable","")))))))))))))))))))))))))</f>
        <v>Untraceable</v>
      </c>
      <c r="O30" s="116" t="str">
        <f>IF(OR(N30="Untraceable",N30="Incomplete"),"Ignore",IF(N30="Completed","Waiting",IF(OR(N30="Waiting",N30="In Progress",N30="Review",N30="Other"),"HOLD","")))</f>
        <v>Ignore</v>
      </c>
      <c r="P30" s="4"/>
      <c r="Q30" s="121" t="str">
        <f>IF(OR(N30="Untraceable",N30="Incomplete"),"No",IF(N30="Completed","In Progress",""))</f>
        <v>No</v>
      </c>
      <c r="R30" s="116"/>
    </row>
    <row r="31" spans="1:18" x14ac:dyDescent="0.25">
      <c r="A31" s="116"/>
      <c r="B31" s="116"/>
      <c r="C31" s="116"/>
      <c r="D31" s="87" t="str">
        <f>IF(AND(NOT(A30=""),NOT(B30=""),NOT(M30="Untraceable")),"???","")</f>
        <v/>
      </c>
      <c r="E31" s="87"/>
      <c r="F31" s="7" t="str">
        <f>IF(AND(D31="Amina",OR(E31="Manual",E31="Assisted Manual")),A30&amp;"_AZ",IF(AND(D31="Amina",OR(E31="De-Novo Merge",E31="Assisted Merge")),A30&amp;"_SA_AZ",IF(AND(D31="Mashtura",OR(E31="Manual",E31="Assisted Manual")),A30&amp;"_MH",IF(AND(D31="Mashtura",OR(E31="De-Novo Merge",E31="Assisted Merge")),A30&amp;"_SA_MH",IF(AND(D31="Perry",OR(E31="Manual",E31="Assisted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Merge")),A30&amp;"_SA_MW",IF(AND(D31="Reem",OR(E31="Manual",E31="Assisted Manual")),A30&amp;"_RA",IF(AND(D31="Reem",OR(E31="De-Novo Merge",E31="Assisted Merge")),A30&amp;"_SA_RA",""))))))))))))))))))</f>
        <v/>
      </c>
      <c r="G31" s="89"/>
      <c r="H31" s="89"/>
      <c r="I31" s="68"/>
      <c r="J31" s="68"/>
      <c r="K31" s="73" t="str">
        <f t="shared" si="0"/>
        <v/>
      </c>
      <c r="L31" s="116"/>
      <c r="M31" s="87" t="str">
        <f>IF(AND(NOT(OR(G31="",G31="Ø")),H31=""),"In Progress",IF(AND(NOT(OR(H31="Ø",H31="")),NOT(OR(G31="Ø",G31=""))),"Completed",IF(AND(NOT(A30=""),NOT(OR(D31="",D31="???")),G31=""),"Waiting",IF(D31="???","Waiting",""))))</f>
        <v/>
      </c>
      <c r="N31" s="116"/>
      <c r="O31" s="116"/>
      <c r="P31" s="4"/>
      <c r="Q31" s="121"/>
      <c r="R31" s="116"/>
    </row>
    <row r="32" spans="1:18" x14ac:dyDescent="0.25">
      <c r="A32" s="122" t="s">
        <v>3486</v>
      </c>
      <c r="B32" s="117" t="s">
        <v>3487</v>
      </c>
      <c r="C32" s="116"/>
      <c r="D32" s="87" t="s">
        <v>187</v>
      </c>
      <c r="E32" s="87" t="s">
        <v>24</v>
      </c>
      <c r="F32" s="7" t="str">
        <f>IF(AND(D32="Amina",OR(E32="Manual",E32="Assisted Manual")),A32&amp;"_AZ",IF(AND(D32="Amina",OR(E32="De-Novo Merge",E32="Assisted Merge")),A32&amp;"_SA_AZ",IF(AND(D32="Mashtura",OR(E32="Manual",E32="Assisted Manual")),A32&amp;"_MH",IF(AND(D32="Mashtura",OR(E32="De-Novo Merge",E32="Assisted Merge")),A32&amp;"_SA_MH",IF(AND(D32="Perry",OR(E32="Manual",E32="Assisted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Merge")),A32&amp;"_SA_MW",IF(AND(D32="Reem",OR(E32="Manual",E32="Assisted Manual")),A32&amp;"_RA",IF(AND(D32="Reem",OR(E32="De-Novo Merge",E32="Assisted Merge")),A32&amp;"_SA_RA",""))))))))))))))))))</f>
        <v>2017-12-19_G-016_MW</v>
      </c>
      <c r="G32" s="89">
        <v>43137</v>
      </c>
      <c r="H32" s="89" t="s">
        <v>51</v>
      </c>
      <c r="I32" s="68"/>
      <c r="J32" s="68"/>
      <c r="K32" s="73" t="str">
        <f t="shared" si="0"/>
        <v/>
      </c>
      <c r="L32" s="116" t="str">
        <f>IF(AND(NOT(OR(H32="",H32="Ø")),NOT(OR(H33="",H33="Ø"))),"Needs to be Split","")</f>
        <v/>
      </c>
      <c r="M32" s="87" t="s">
        <v>1</v>
      </c>
      <c r="N32" s="116" t="str">
        <f>IF(AND(NOT(OR(H32="Ø",H32="")),L32="Split"),"In Progress",IF(AND(NOT(OR(H32="Ø",H32="")),L32="Needs to be Split"),"Waiting",IF(AND(M32="Review",M33="Review"),"Review",IF(OR(AND(M32="Review",M33="Incomplete"),AND(M32="Incomplete",M33="Review")),"Review",IF(OR(AND(M32="Untraceable",M33="Review"),AND(M32="Review",M33="Untraceable")),"Review",IF(OR(AND(M32="Review",M33="Completed"),AND(M32="Completed",M33="Review")),"Review",IF(OR(AND(M32="Other",M33="Review"),AND(M32="Review",M33="Other")),"Review",IF(OR(AND(M32="Other",M33="Incomplete"),AND(M32="Incomplete",M33="Other")),"Review",IF(OR(AND(M32="Other",M33="Untraceable"),AND(M32="Untraceable",M33="Other")),"Review",IF(OR(AND(M32="Other",M33="Completed"),AND(M32="Completed",M33="Other")),"Review",IF(AND(M32="Waiting",M33="Waiting"),"Waiting",IF(OR(AND(M32="Review",M33="Waiting"),AND(M32="Waiting",M33="Review")),"Waiting",IF(OR(AND(M32="Other",M33="Waiting"),AND(M32="Waiting",M33="Other")),"Waiting",IF(OR(AND(M32="Incomplete",M33="Waiting"),AND(M32="Waiting",M33="Incomplete")),"Waiting",IF(OR(AND(M32="Completed",M33="Waiting"),AND(M32="Waiting",M33="Completed")),"Waiting",IF(OR(M32="In Progress",M33="In Progress"),"In Progress",IF(OR(AND(M32="Completed",M33="Untraceable"),AND(M32="Untraceable",M33="Completed")),"Review",IF(OR(AND(M32="Completed",M33="Incomplete"),AND(M32="Incomplete",M33="Completed")),"Review",IF(OR(AND(M32="Incomplete",M33="Untraceable"),AND(M32="Untraceable",M33="Incomplete")),"Untraceable",IF(AND(NOT(OR(H32="Ø",H32="")),NOT(OR(H33="Ø",H33="")),L32=""),"In Progress",IF(AND(M32="Untraceable",M33="Untraceable"),"Untraceable",IF(AND(NOT(OR(H32="Ø",H32="")),NOT(OR(H33="Ø",H33="")),NOT(OR(L32="Ø",L32="",L32="Split",L32="Needs to be Split"))),"Completed",IF(AND(M32="Incomplete",M33="Incomplete"),"Incomplete",IF(AND(M32="Other",M33="Other"),"Review",IF(AND(M32="Untraceable",M33=""),"Untraceable","")))))))))))))))))))))))))</f>
        <v>Untraceable</v>
      </c>
      <c r="O32" s="116" t="str">
        <f>IF(OR(N32="Untraceable",N32="Incomplete"),"Ignore",IF(N32="Completed","Waiting",IF(OR(N32="Waiting",N32="In Progress",N32="Review",N32="Other"),"HOLD","")))</f>
        <v>Ignore</v>
      </c>
      <c r="P32" s="4" t="s">
        <v>3488</v>
      </c>
      <c r="Q32" s="121" t="str">
        <f>IF(OR(N32="Untraceable",N32="Incomplete"),"No",IF(N32="Completed","In Progress",""))</f>
        <v>No</v>
      </c>
      <c r="R32" s="116"/>
    </row>
    <row r="33" spans="1:18" x14ac:dyDescent="0.25">
      <c r="A33" s="116"/>
      <c r="B33" s="116"/>
      <c r="C33" s="116"/>
      <c r="D33" s="87" t="str">
        <f>IF(AND(NOT(A32=""),NOT(B32=""),NOT(M32="Untraceable")),"???","")</f>
        <v/>
      </c>
      <c r="E33" s="87"/>
      <c r="F33" s="7" t="str">
        <f>IF(AND(D33="Amina",OR(E33="Manual",E33="Assisted Manual")),A32&amp;"_AZ",IF(AND(D33="Amina",OR(E33="De-Novo Merge",E33="Assisted Merge")),A32&amp;"_SA_AZ",IF(AND(D33="Mashtura",OR(E33="Manual",E33="Assisted Manual")),A32&amp;"_MH",IF(AND(D33="Mashtura",OR(E33="De-Novo Merge",E33="Assisted Merge")),A32&amp;"_SA_MH",IF(AND(D33="Perry",OR(E33="Manual",E33="Assisted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Merge")),A32&amp;"_SA_MW",IF(AND(D33="Reem",OR(E33="Manual",E33="Assisted Manual")),A32&amp;"_RA",IF(AND(D33="Reem",OR(E33="De-Novo Merge",E33="Assisted Merge")),A32&amp;"_SA_RA",""))))))))))))))))))</f>
        <v/>
      </c>
      <c r="G33" s="89"/>
      <c r="H33" s="89"/>
      <c r="I33" s="68"/>
      <c r="J33" s="68"/>
      <c r="K33" s="73" t="str">
        <f t="shared" si="0"/>
        <v/>
      </c>
      <c r="L33" s="116"/>
      <c r="M33" s="87" t="str">
        <f>IF(AND(NOT(OR(G33="",G33="Ø")),H33=""),"In Progress",IF(AND(NOT(OR(H33="Ø",H33="")),NOT(OR(G33="Ø",G33=""))),"Completed",IF(AND(NOT(A32=""),NOT(OR(D33="",D33="???")),G33=""),"Waiting",IF(D33="???","Waiting",""))))</f>
        <v/>
      </c>
      <c r="N33" s="116"/>
      <c r="O33" s="116"/>
      <c r="P33" s="4"/>
      <c r="Q33" s="121"/>
      <c r="R33" s="116"/>
    </row>
    <row r="34" spans="1:18" x14ac:dyDescent="0.25">
      <c r="A34" s="122" t="s">
        <v>3489</v>
      </c>
      <c r="B34" s="117" t="s">
        <v>3490</v>
      </c>
      <c r="C34" s="116"/>
      <c r="D34" s="87" t="s">
        <v>23</v>
      </c>
      <c r="E34" s="87" t="s">
        <v>24</v>
      </c>
      <c r="F34" s="7" t="str">
        <f>IF(AND(D34="Amina",OR(E34="Manual",E34="Assisted Manual")),A34&amp;"_AZ",IF(AND(D34="Amina",OR(E34="De-Novo Merge",E34="Assisted Merge")),A34&amp;"_SA_AZ",IF(AND(D34="Mashtura",OR(E34="Manual",E34="Assisted Manual")),A34&amp;"_MH",IF(AND(D34="Mashtura",OR(E34="De-Novo Merge",E34="Assisted Merge")),A34&amp;"_SA_MH",IF(AND(D34="Perry",OR(E34="Manual",E34="Assisted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Merge")),A34&amp;"_SA_MW",IF(AND(D34="Reem",OR(E34="Manual",E34="Assisted Manual")),A34&amp;"_RA",IF(AND(D34="Reem",OR(E34="De-Novo Merge",E34="Assisted Merge")),A34&amp;"_SA_RA",""))))))))))))))))))</f>
        <v>2017-12-19_G-017_CA</v>
      </c>
      <c r="G34" s="89">
        <v>43137</v>
      </c>
      <c r="H34" s="89">
        <v>43138</v>
      </c>
      <c r="I34" s="68"/>
      <c r="J34" s="68"/>
      <c r="K34" s="73" t="str">
        <f t="shared" si="0"/>
        <v/>
      </c>
      <c r="L34" s="118">
        <v>43152</v>
      </c>
      <c r="M34" s="87" t="str">
        <f>IF(AND(NOT(OR(G34="",G34="Ø")),H34=""),"In Progress",IF(AND(NOT(OR(H34="Ø",H34="")),NOT(OR(G34="Ø",G34=""))),"Completed",IF(AND(NOT(A34=""),NOT(OR(D34="",D34="???")),G34=""),"Waiting",IF(D34="???","Waiting",""))))</f>
        <v>Completed</v>
      </c>
      <c r="N34" s="116" t="str">
        <f>IF(AND(NOT(OR(H34="Ø",H34="")),L34="Split"),"In Progress",IF(AND(NOT(OR(H34="Ø",H34="")),L34="Needs to be Split"),"Waiting",IF(AND(M34="Review",M35="Review"),"Review",IF(OR(AND(M34="Review",M35="Incomplete"),AND(M34="Incomplete",M35="Review")),"Review",IF(OR(AND(M34="Untraceable",M35="Review"),AND(M34="Review",M35="Untraceable")),"Review",IF(OR(AND(M34="Review",M35="Completed"),AND(M34="Completed",M35="Review")),"Review",IF(OR(AND(M34="Other",M35="Review"),AND(M34="Review",M35="Other")),"Review",IF(OR(AND(M34="Other",M35="Incomplete"),AND(M34="Incomplete",M35="Other")),"Review",IF(OR(AND(M34="Other",M35="Untraceable"),AND(M34="Untraceable",M35="Other")),"Review",IF(OR(AND(M34="Other",M35="Completed"),AND(M34="Completed",M35="Other")),"Review",IF(AND(M34="Waiting",M35="Waiting"),"Waiting",IF(OR(AND(M34="Review",M35="Waiting"),AND(M34="Waiting",M35="Review")),"Waiting",IF(OR(AND(M34="Other",M35="Waiting"),AND(M34="Waiting",M35="Other")),"Waiting",IF(OR(AND(M34="Incomplete",M35="Waiting"),AND(M34="Waiting",M35="Incomplete")),"Waiting",IF(OR(AND(M34="Completed",M35="Waiting"),AND(M34="Waiting",M35="Completed")),"Waiting",IF(OR(M34="In Progress",M35="In Progress"),"In Progress",IF(OR(AND(M34="Completed",M35="Untraceable"),AND(M34="Untraceable",M35="Completed")),"Review",IF(OR(AND(M34="Completed",M35="Incomplete"),AND(M34="Incomplete",M35="Completed")),"Review",IF(OR(AND(M34="Incomplete",M35="Untraceable"),AND(M34="Untraceable",M35="Incomplete")),"Untraceable",IF(AND(NOT(OR(H34="Ø",H34="")),NOT(OR(H35="Ø",H35="")),L34=""),"In Progress",IF(AND(M34="Untraceable",M35="Untraceable"),"Untraceable",IF(AND(NOT(OR(H34="Ø",H34="")),NOT(OR(H35="Ø",H35="")),NOT(OR(L34="Ø",L34="",L34="Split",L34="Needs to be Split"))),"Completed",IF(AND(M34="Incomplete",M35="Incomplete"),"Incomplete",IF(AND(M34="Other",M35="Other"),"Review",IF(AND(M34="Untraceable",M35=""),"Untraceable","")))))))))))))))))))))))))</f>
        <v>Completed</v>
      </c>
      <c r="O34" s="116" t="s">
        <v>0</v>
      </c>
      <c r="P34" s="4"/>
      <c r="Q34" s="121" t="s">
        <v>25</v>
      </c>
      <c r="R34" s="116" t="s">
        <v>3491</v>
      </c>
    </row>
    <row r="35" spans="1:18" x14ac:dyDescent="0.25">
      <c r="A35" s="116"/>
      <c r="B35" s="116"/>
      <c r="C35" s="116"/>
      <c r="D35" s="87" t="s">
        <v>161</v>
      </c>
      <c r="E35" s="87" t="s">
        <v>1512</v>
      </c>
      <c r="F35" s="7" t="str">
        <f>IF(AND(D35="Amina",OR(E35="Manual",E35="Assisted Manual")),A34&amp;"_AZ",IF(AND(D35="Amina",OR(E35="De-Novo Merge",E35="Assisted Merge")),A34&amp;"_SA_AZ",IF(AND(D35="Mashtura",OR(E35="Manual",E35="Assisted Manual")),A34&amp;"_MH",IF(AND(D35="Mashtura",OR(E35="De-Novo Merge",E35="Assisted Merge")),A34&amp;"_SA_MH",IF(AND(D35="Perry",OR(E35="Manual",E35="Assisted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Merge")),A34&amp;"_SA_MW",IF(AND(D35="Reem",OR(E35="Manual",E35="Assisted Manual")),A34&amp;"_RA",IF(AND(D35="Reem",OR(E35="De-Novo Merge",E35="Assisted Merge")),A34&amp;"_SA_RA",""))))))))))))))))))</f>
        <v>2017-12-19_G-017_BD</v>
      </c>
      <c r="G35" s="89">
        <v>43143</v>
      </c>
      <c r="H35" s="89">
        <v>43143</v>
      </c>
      <c r="I35" s="68"/>
      <c r="J35" s="68"/>
      <c r="K35" s="73" t="str">
        <f t="shared" si="0"/>
        <v/>
      </c>
      <c r="L35" s="116"/>
      <c r="M35" s="87" t="str">
        <f>IF(AND(NOT(OR(G35="",G35="Ø")),H35=""),"In Progress",IF(AND(NOT(OR(H35="Ø",H35="")),NOT(OR(G35="Ø",G35=""))),"Completed",IF(AND(NOT(A34=""),NOT(OR(D35="",D35="???")),G35=""),"Waiting",IF(D35="???","Waiting",""))))</f>
        <v>Completed</v>
      </c>
      <c r="N35" s="116"/>
      <c r="O35" s="116"/>
      <c r="P35" s="4"/>
      <c r="Q35" s="121"/>
      <c r="R35" s="116"/>
    </row>
    <row r="36" spans="1:18" x14ac:dyDescent="0.25">
      <c r="A36" s="122" t="s">
        <v>3492</v>
      </c>
      <c r="B36" s="117" t="s">
        <v>3493</v>
      </c>
      <c r="C36" s="116"/>
      <c r="D36" s="87" t="s">
        <v>23</v>
      </c>
      <c r="E36" s="87" t="s">
        <v>24</v>
      </c>
      <c r="F36" s="7" t="str">
        <f>IF(AND(D36="Amina",OR(E36="Manual",E36="Assisted Manual")),A36&amp;"_AZ",IF(AND(D36="Amina",OR(E36="De-Novo Merge",E36="Assisted Merge")),A36&amp;"_SA_AZ",IF(AND(D36="Mashtura",OR(E36="Manual",E36="Assisted Manual")),A36&amp;"_MH",IF(AND(D36="Mashtura",OR(E36="De-Novo Merge",E36="Assisted Merge")),A36&amp;"_SA_MH",IF(AND(D36="Perry",OR(E36="Manual",E36="Assisted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Merge")),A36&amp;"_SA_MW",IF(AND(D36="Reem",OR(E36="Manual",E36="Assisted Manual")),A36&amp;"_RA",IF(AND(D36="Reem",OR(E36="De-Novo Merge",E36="Assisted Merge")),A36&amp;"_SA_RA",""))))))))))))))))))</f>
        <v>2017-12-19_G-018_CA</v>
      </c>
      <c r="G36" s="89">
        <v>43138</v>
      </c>
      <c r="H36" s="89" t="s">
        <v>51</v>
      </c>
      <c r="I36" s="68"/>
      <c r="J36" s="68"/>
      <c r="K36" s="73" t="str">
        <f t="shared" si="0"/>
        <v/>
      </c>
      <c r="L36" s="116" t="str">
        <f>IF(AND(NOT(OR(H36="",H36="Ø")),NOT(OR(H37="",H37="Ø"))),"Needs to be Split","")</f>
        <v/>
      </c>
      <c r="M36" s="87" t="s">
        <v>1</v>
      </c>
      <c r="N36" s="116" t="str">
        <f>IF(AND(NOT(OR(H36="Ø",H36="")),L36="Split"),"In Progress",IF(AND(NOT(OR(H36="Ø",H36="")),L36="Needs to be Split"),"Waiting",IF(AND(M36="Review",M37="Review"),"Review",IF(OR(AND(M36="Review",M37="Incomplete"),AND(M36="Incomplete",M37="Review")),"Review",IF(OR(AND(M36="Untraceable",M37="Review"),AND(M36="Review",M37="Untraceable")),"Review",IF(OR(AND(M36="Review",M37="Completed"),AND(M36="Completed",M37="Review")),"Review",IF(OR(AND(M36="Other",M37="Review"),AND(M36="Review",M37="Other")),"Review",IF(OR(AND(M36="Other",M37="Incomplete"),AND(M36="Incomplete",M37="Other")),"Review",IF(OR(AND(M36="Other",M37="Untraceable"),AND(M36="Untraceable",M37="Other")),"Review",IF(OR(AND(M36="Other",M37="Completed"),AND(M36="Completed",M37="Other")),"Review",IF(AND(M36="Waiting",M37="Waiting"),"Waiting",IF(OR(AND(M36="Review",M37="Waiting"),AND(M36="Waiting",M37="Review")),"Waiting",IF(OR(AND(M36="Other",M37="Waiting"),AND(M36="Waiting",M37="Other")),"Waiting",IF(OR(AND(M36="Incomplete",M37="Waiting"),AND(M36="Waiting",M37="Incomplete")),"Waiting",IF(OR(AND(M36="Completed",M37="Waiting"),AND(M36="Waiting",M37="Completed")),"Waiting",IF(OR(M36="In Progress",M37="In Progress"),"In Progress",IF(OR(AND(M36="Completed",M37="Untraceable"),AND(M36="Untraceable",M37="Completed")),"Review",IF(OR(AND(M36="Completed",M37="Incomplete"),AND(M36="Incomplete",M37="Completed")),"Review",IF(OR(AND(M36="Incomplete",M37="Untraceable"),AND(M36="Untraceable",M37="Incomplete")),"Untraceable",IF(AND(NOT(OR(H36="Ø",H36="")),NOT(OR(H37="Ø",H37="")),L36=""),"In Progress",IF(AND(M36="Untraceable",M37="Untraceable"),"Untraceable",IF(AND(NOT(OR(H36="Ø",H36="")),NOT(OR(H37="Ø",H37="")),NOT(OR(L36="Ø",L36="",L36="Split",L36="Needs to be Split"))),"Completed",IF(AND(M36="Incomplete",M37="Incomplete"),"Incomplete",IF(AND(M36="Other",M37="Other"),"Review",IF(AND(M36="Untraceable",M37=""),"Untraceable","")))))))))))))))))))))))))</f>
        <v>Untraceable</v>
      </c>
      <c r="O36" s="116" t="str">
        <f>IF(OR(N36="Untraceable",N36="Incomplete"),"Ignore",IF(N36="Completed","Waiting",IF(OR(N36="Waiting",N36="In Progress",N36="Review",N36="Other"),"HOLD","")))</f>
        <v>Ignore</v>
      </c>
      <c r="P36" s="4"/>
      <c r="Q36" s="121" t="str">
        <f>IF(OR(N36="Untraceable",N36="Incomplete"),"No",IF(N36="Completed","In Progress",""))</f>
        <v>No</v>
      </c>
      <c r="R36" s="116"/>
    </row>
    <row r="37" spans="1:18" x14ac:dyDescent="0.25">
      <c r="A37" s="116"/>
      <c r="B37" s="116"/>
      <c r="C37" s="116"/>
      <c r="D37" s="87" t="str">
        <f>IF(AND(NOT(A36=""),NOT(B36=""),NOT(M36="Untraceable")),"???","")</f>
        <v/>
      </c>
      <c r="E37" s="87"/>
      <c r="F37" s="7" t="str">
        <f>IF(AND(D37="Amina",OR(E37="Manual",E37="Assisted Manual")),A36&amp;"_AZ",IF(AND(D37="Amina",OR(E37="De-Novo Merge",E37="Assisted Merge")),A36&amp;"_SA_AZ",IF(AND(D37="Mashtura",OR(E37="Manual",E37="Assisted Manual")),A36&amp;"_MH",IF(AND(D37="Mashtura",OR(E37="De-Novo Merge",E37="Assisted Merge")),A36&amp;"_SA_MH",IF(AND(D37="Perry",OR(E37="Manual",E37="Assisted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Merge")),A36&amp;"_SA_MW",IF(AND(D37="Reem",OR(E37="Manual",E37="Assisted Manual")),A36&amp;"_RA",IF(AND(D37="Reem",OR(E37="De-Novo Merge",E37="Assisted Merge")),A36&amp;"_SA_RA",""))))))))))))))))))</f>
        <v/>
      </c>
      <c r="G37" s="89"/>
      <c r="H37" s="89"/>
      <c r="I37" s="68"/>
      <c r="J37" s="68"/>
      <c r="K37" s="73" t="str">
        <f t="shared" si="0"/>
        <v/>
      </c>
      <c r="L37" s="116"/>
      <c r="M37" s="87" t="str">
        <f>IF(AND(NOT(OR(G37="",G37="Ø")),H37=""),"In Progress",IF(AND(NOT(OR(H37="Ø",H37="")),NOT(OR(G37="Ø",G37=""))),"Completed",IF(AND(NOT(A36=""),NOT(OR(D37="",D37="???")),G37=""),"Waiting",IF(D37="???","Waiting",""))))</f>
        <v/>
      </c>
      <c r="N37" s="116"/>
      <c r="O37" s="116"/>
      <c r="P37" s="4"/>
      <c r="Q37" s="121"/>
      <c r="R37" s="116"/>
    </row>
    <row r="38" spans="1:18" x14ac:dyDescent="0.25">
      <c r="A38" s="122" t="s">
        <v>3494</v>
      </c>
      <c r="B38" s="117" t="s">
        <v>3495</v>
      </c>
      <c r="C38" s="116"/>
      <c r="D38" s="87" t="s">
        <v>3059</v>
      </c>
      <c r="E38" s="87" t="s">
        <v>24</v>
      </c>
      <c r="F38" s="7" t="str">
        <f>IF(AND(D38="Amina",OR(E38="Manual",E38="Assisted Manual")),A38&amp;"_AZ",IF(AND(D38="Amina",OR(E38="De-Novo Merge",E38="Assisted Merge")),A38&amp;"_SA_AZ",IF(AND(D38="Mashtura",OR(E38="Manual",E38="Assisted Manual")),A38&amp;"_MH",IF(AND(D38="Mashtura",OR(E38="De-Novo Merge",E38="Assisted Merge")),A38&amp;"_SA_MH",IF(AND(D38="Perry",OR(E38="Manual",E38="Assisted Manual")),A38&amp;"_PB",IF(AND(D38="Perry",OR(E38="De-Novo Merge",E38="Assisted Merge")),A38&amp;"_SA_PB",IF(AND(D38="Gina",OR(E38="Manual",E38="Assisted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Merge")),A38&amp;"_SA_MW",IF(AND(D38="Reem",OR(E38="Manual",E38="Assisted Manual")),A38&amp;"_RA",IF(AND(D38="Reem",OR(E38="De-Novo Merge",E38="Assisted Merge")),A38&amp;"_SA_RA",""))))))))))))))))))</f>
        <v>2017-12-19_G-019_RA</v>
      </c>
      <c r="G38" s="89">
        <v>43139</v>
      </c>
      <c r="H38" s="89">
        <v>43139</v>
      </c>
      <c r="I38" s="68">
        <v>1</v>
      </c>
      <c r="J38" s="68">
        <v>15</v>
      </c>
      <c r="K38" s="73">
        <f t="shared" ref="K38:K69" si="1">IF(AND(NOT(I38=""),NOT(J38=""),NOT(H38="")),J38/I38,"")</f>
        <v>15</v>
      </c>
      <c r="L38" s="116" t="str">
        <f>IF(AND(NOT(OR(H38="",H38="Ø")),NOT(OR(H39="",H39="Ø"))),"Needs to be Split","")</f>
        <v/>
      </c>
      <c r="M38" s="87" t="s">
        <v>2</v>
      </c>
      <c r="N38" s="116" t="str">
        <f>IF(AND(NOT(OR(H38="Ø",H38="")),L38="Split"),"In Progress",IF(AND(NOT(OR(H38="Ø",H38="")),L38="Needs to be Split"),"Waiting",IF(AND(M38="Review",M39="Review"),"Review",IF(OR(AND(M38="Review",M39="Incomplete"),AND(M38="Incomplete",M39="Review")),"Review",IF(OR(AND(M38="Untraceable",M39="Review"),AND(M38="Review",M39="Untraceable")),"Review",IF(OR(AND(M38="Review",M39="Completed"),AND(M38="Completed",M39="Review")),"Review",IF(OR(AND(M38="Other",M39="Review"),AND(M38="Review",M39="Other")),"Review",IF(OR(AND(M38="Other",M39="Incomplete"),AND(M38="Incomplete",M39="Other")),"Review",IF(OR(AND(M38="Other",M39="Untraceable"),AND(M38="Untraceable",M39="Other")),"Review",IF(OR(AND(M38="Other",M39="Completed"),AND(M38="Completed",M39="Other")),"Review",IF(AND(M38="Waiting",M39="Waiting"),"Waiting",IF(OR(AND(M38="Review",M39="Waiting"),AND(M38="Waiting",M39="Review")),"Waiting",IF(OR(AND(M38="Other",M39="Waiting"),AND(M38="Waiting",M39="Other")),"Waiting",IF(OR(AND(M38="Incomplete",M39="Waiting"),AND(M38="Waiting",M39="Incomplete")),"Waiting",IF(OR(AND(M38="Completed",M39="Waiting"),AND(M38="Waiting",M39="Completed")),"Waiting",IF(OR(M38="In Progress",M39="In Progress"),"In Progress",IF(OR(AND(M38="Completed",M39="Untraceable"),AND(M38="Untraceable",M39="Completed")),"Review",IF(OR(AND(M38="Completed",M39="Incomplete"),AND(M38="Incomplete",M39="Completed")),"Review",IF(OR(AND(M38="Incomplete",M39="Untraceable"),AND(M38="Untraceable",M39="Incomplete")),"Untraceable",IF(AND(NOT(OR(H38="Ø",H38="")),NOT(OR(H39="Ø",H39="")),L38=""),"In Progress",IF(AND(M38="Untraceable",M39="Untraceable"),"Untraceable",IF(AND(NOT(OR(H38="Ø",H38="")),NOT(OR(H39="Ø",H39="")),NOT(OR(L38="Ø",L38="",L38="Split",L38="Needs to be Split"))),"Completed",IF(AND(M38="Incomplete",M39="Incomplete"),"Incomplete",IF(AND(M38="Other",M39="Other"),"Review",IF(AND(M38="Untraceable",M39=""),"Untraceable","")))))))))))))))))))))))))</f>
        <v>Incomplete</v>
      </c>
      <c r="O38" s="116" t="str">
        <f>IF(OR(N38="Untraceable",N38="Incomplete"),"Ignore",IF(N38="Completed","Waiting",IF(OR(N38="Waiting",N38="In Progress",N38="Review",N38="Other"),"HOLD","")))</f>
        <v>Ignore</v>
      </c>
      <c r="P38" s="4" t="s">
        <v>3496</v>
      </c>
      <c r="Q38" s="121" t="str">
        <f>IF(OR(N38="Untraceable",N38="Incomplete"),"No",IF(N38="Completed","In Progress",""))</f>
        <v>No</v>
      </c>
      <c r="R38" s="116"/>
    </row>
    <row r="39" spans="1:18" x14ac:dyDescent="0.25">
      <c r="A39" s="116"/>
      <c r="B39" s="116"/>
      <c r="C39" s="116"/>
      <c r="D39" s="87" t="s">
        <v>161</v>
      </c>
      <c r="E39" s="87" t="s">
        <v>1512</v>
      </c>
      <c r="F39" s="7" t="str">
        <f>IF(AND(D39="Amina",OR(E39="Manual",E39="Assisted Manual")),A38&amp;"_AZ",IF(AND(D39="Amina",OR(E39="De-Novo Merge",E39="Assisted Merge")),A38&amp;"_SA_AZ",IF(AND(D39="Mashtura",OR(E39="Manual",E39="Assisted Manual")),A38&amp;"_MH",IF(AND(D39="Mashtura",OR(E39="De-Novo Merge",E39="Assisted Merge")),A38&amp;"_SA_MH",IF(AND(D39="Perry",OR(E39="Manual",E39="Assisted Manual")),A38&amp;"_PB",IF(AND(D39="Perry",OR(E39="De-Novo Merge",E39="Assisted Merge")),A38&amp;"_SA_PB",IF(AND(D39="Gina",OR(E39="Manual",E39="Assisted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Merge")),A38&amp;"_SA_MW",IF(AND(D39="Reem",OR(E39="Manual",E39="Assisted Manual")),A38&amp;"_RA",IF(AND(D39="Reem",OR(E39="De-Novo Merge",E39="Assisted Merge")),A38&amp;"_SA_RA",""))))))))))))))))))</f>
        <v>2017-12-19_G-019_BD</v>
      </c>
      <c r="G39" s="89">
        <v>43143</v>
      </c>
      <c r="H39" s="89" t="s">
        <v>51</v>
      </c>
      <c r="I39" s="68"/>
      <c r="J39" s="68"/>
      <c r="K39" s="73" t="str">
        <f t="shared" si="1"/>
        <v/>
      </c>
      <c r="L39" s="116"/>
      <c r="M39" s="87" t="s">
        <v>2</v>
      </c>
      <c r="N39" s="116"/>
      <c r="O39" s="116"/>
      <c r="P39" s="4" t="s">
        <v>3497</v>
      </c>
      <c r="Q39" s="121"/>
      <c r="R39" s="116"/>
    </row>
    <row r="40" spans="1:18" x14ac:dyDescent="0.25">
      <c r="A40" s="122" t="s">
        <v>3498</v>
      </c>
      <c r="B40" s="117" t="s">
        <v>3499</v>
      </c>
      <c r="C40" s="116"/>
      <c r="D40" s="87" t="s">
        <v>187</v>
      </c>
      <c r="E40" s="87" t="s">
        <v>24</v>
      </c>
      <c r="F40" s="7" t="str">
        <f>IF(AND(D40="Amina",OR(E40="Manual",E40="Assisted Manual")),A40&amp;"_AZ",IF(AND(D40="Amina",OR(E40="De-Novo Merge",E40="Assisted Merge")),A40&amp;"_SA_AZ",IF(AND(D40="Mashtura",OR(E40="Manual",E40="Assisted Manual")),A40&amp;"_MH",IF(AND(D40="Mashtura",OR(E40="De-Novo Merge",E40="Assisted Merge")),A40&amp;"_SA_MH",IF(AND(D40="Perry",OR(E40="Manual",E40="Assisted Manual")),A40&amp;"_PB",IF(AND(D40="Perry",OR(E40="De-Novo Merge",E40="Assisted Merge")),A40&amp;"_SA_PB",IF(AND(D40="Gina",OR(E40="Manual",E40="Assisted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Merge")),A40&amp;"_SA_MW",IF(AND(D40="Reem",OR(E40="Manual",E40="Assisted Manual")),A40&amp;"_RA",IF(AND(D40="Reem",OR(E40="De-Novo Merge",E40="Assisted Merge")),A40&amp;"_SA_RA",""))))))))))))))))))</f>
        <v>2017-12-19_G-020_MW</v>
      </c>
      <c r="G40" s="89">
        <v>43139</v>
      </c>
      <c r="H40" s="89" t="s">
        <v>51</v>
      </c>
      <c r="I40" s="68"/>
      <c r="J40" s="68"/>
      <c r="K40" s="73" t="str">
        <f t="shared" si="1"/>
        <v/>
      </c>
      <c r="L40" s="116" t="str">
        <f>IF(AND(NOT(OR(H40="",H40="Ø")),NOT(OR(H41="",H41="Ø"))),"Needs to be Split","")</f>
        <v/>
      </c>
      <c r="M40" s="87" t="s">
        <v>1</v>
      </c>
      <c r="N40" s="116" t="str">
        <f>IF(AND(NOT(OR(H40="Ø",H40="")),L40="Split"),"In Progress",IF(AND(NOT(OR(H40="Ø",H40="")),L40="Needs to be Split"),"Waiting",IF(AND(M40="Review",M41="Review"),"Review",IF(OR(AND(M40="Review",M41="Incomplete"),AND(M40="Incomplete",M41="Review")),"Review",IF(OR(AND(M40="Untraceable",M41="Review"),AND(M40="Review",M41="Untraceable")),"Review",IF(OR(AND(M40="Review",M41="Completed"),AND(M40="Completed",M41="Review")),"Review",IF(OR(AND(M40="Other",M41="Review"),AND(M40="Review",M41="Other")),"Review",IF(OR(AND(M40="Other",M41="Incomplete"),AND(M40="Incomplete",M41="Other")),"Review",IF(OR(AND(M40="Other",M41="Untraceable"),AND(M40="Untraceable",M41="Other")),"Review",IF(OR(AND(M40="Other",M41="Completed"),AND(M40="Completed",M41="Other")),"Review",IF(AND(M40="Waiting",M41="Waiting"),"Waiting",IF(OR(AND(M40="Review",M41="Waiting"),AND(M40="Waiting",M41="Review")),"Waiting",IF(OR(AND(M40="Other",M41="Waiting"),AND(M40="Waiting",M41="Other")),"Waiting",IF(OR(AND(M40="Incomplete",M41="Waiting"),AND(M40="Waiting",M41="Incomplete")),"Waiting",IF(OR(AND(M40="Completed",M41="Waiting"),AND(M40="Waiting",M41="Completed")),"Waiting",IF(OR(M40="In Progress",M41="In Progress"),"In Progress",IF(OR(AND(M40="Completed",M41="Untraceable"),AND(M40="Untraceable",M41="Completed")),"Review",IF(OR(AND(M40="Completed",M41="Incomplete"),AND(M40="Incomplete",M41="Completed")),"Review",IF(OR(AND(M40="Incomplete",M41="Untraceable"),AND(M40="Untraceable",M41="Incomplete")),"Untraceable",IF(AND(NOT(OR(H40="Ø",H40="")),NOT(OR(H41="Ø",H41="")),L40=""),"In Progress",IF(AND(M40="Untraceable",M41="Untraceable"),"Untraceable",IF(AND(NOT(OR(H40="Ø",H40="")),NOT(OR(H41="Ø",H41="")),NOT(OR(L40="Ø",L40="",L40="Split",L40="Needs to be Split"))),"Completed",IF(AND(M40="Incomplete",M41="Incomplete"),"Incomplete",IF(AND(M40="Other",M41="Other"),"Review",IF(AND(M40="Untraceable",M41=""),"Untraceable","")))))))))))))))))))))))))</f>
        <v>Untraceable</v>
      </c>
      <c r="O40" s="116" t="str">
        <f>IF(OR(N40="Untraceable",N40="Incomplete"),"Ignore",IF(N40="Completed","Waiting",IF(OR(N40="Waiting",N40="In Progress",N40="Review",N40="Other"),"HOLD","")))</f>
        <v>Ignore</v>
      </c>
      <c r="P40" s="4" t="s">
        <v>3500</v>
      </c>
      <c r="Q40" s="121" t="str">
        <f>IF(OR(N40="Untraceable",N40="Incomplete"),"No",IF(N40="Completed","In Progress",""))</f>
        <v>No</v>
      </c>
      <c r="R40" s="116"/>
    </row>
    <row r="41" spans="1:18" x14ac:dyDescent="0.25">
      <c r="A41" s="116"/>
      <c r="B41" s="116"/>
      <c r="C41" s="116"/>
      <c r="D41" s="87" t="str">
        <f>IF(AND(NOT(A40=""),NOT(B40=""),NOT(M40="Untraceable")),"???","")</f>
        <v/>
      </c>
      <c r="E41" s="87"/>
      <c r="F41" s="7" t="str">
        <f>IF(AND(D41="Amina",OR(E41="Manual",E41="Assisted Manual")),A40&amp;"_AZ",IF(AND(D41="Amina",OR(E41="De-Novo Merge",E41="Assisted Merge")),A40&amp;"_SA_AZ",IF(AND(D41="Mashtura",OR(E41="Manual",E41="Assisted Manual")),A40&amp;"_MH",IF(AND(D41="Mashtura",OR(E41="De-Novo Merge",E41="Assisted Merge")),A40&amp;"_SA_MH",IF(AND(D41="Perry",OR(E41="Manual",E41="Assisted Manual")),A40&amp;"_PB",IF(AND(D41="Perry",OR(E41="De-Novo Merge",E41="Assisted Merge")),A40&amp;"_SA_PB",IF(AND(D41="Gina",OR(E41="Manual",E41="Assisted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Merge")),A40&amp;"_SA_MW",IF(AND(D41="Reem",OR(E41="Manual",E41="Assisted Manual")),A40&amp;"_RA",IF(AND(D41="Reem",OR(E41="De-Novo Merge",E41="Assisted Merge")),A40&amp;"_SA_RA",""))))))))))))))))))</f>
        <v/>
      </c>
      <c r="G41" s="89"/>
      <c r="H41" s="89"/>
      <c r="I41" s="68"/>
      <c r="J41" s="68"/>
      <c r="K41" s="73" t="str">
        <f t="shared" si="1"/>
        <v/>
      </c>
      <c r="L41" s="116"/>
      <c r="M41" s="87" t="str">
        <f>IF(AND(NOT(OR(G41="",G41="Ø")),H41=""),"In Progress",IF(AND(NOT(OR(H41="Ø",H41="")),NOT(OR(G41="Ø",G41=""))),"Completed",IF(AND(NOT(A40=""),NOT(OR(D41="",D41="???")),G41=""),"Waiting",IF(D41="???","Waiting",""))))</f>
        <v/>
      </c>
      <c r="N41" s="116"/>
      <c r="O41" s="116"/>
      <c r="P41" s="4"/>
      <c r="Q41" s="121"/>
      <c r="R41" s="116"/>
    </row>
    <row r="42" spans="1:18" x14ac:dyDescent="0.25">
      <c r="A42" s="122" t="s">
        <v>3501</v>
      </c>
      <c r="B42" s="117" t="s">
        <v>3502</v>
      </c>
      <c r="C42" s="116"/>
      <c r="D42" s="87" t="s">
        <v>3059</v>
      </c>
      <c r="E42" s="87" t="s">
        <v>24</v>
      </c>
      <c r="F42" s="7" t="str">
        <f>IF(AND(D42="Amina",OR(E42="Manual",E42="Assisted Manual")),A42&amp;"_AZ",IF(AND(D42="Amina",OR(E42="De-Novo Merge",E42="Assisted Merge")),A42&amp;"_SA_AZ",IF(AND(D42="Mashtura",OR(E42="Manual",E42="Assisted Manual")),A42&amp;"_MH",IF(AND(D42="Mashtura",OR(E42="De-Novo Merge",E42="Assisted Merge")),A42&amp;"_SA_MH",IF(AND(D42="Perry",OR(E42="Manual",E42="Assisted Manual")),A42&amp;"_PB",IF(AND(D42="Perry",OR(E42="De-Novo Merge",E42="Assisted Merge")),A42&amp;"_SA_PB",IF(AND(D42="Gina",OR(E42="Manual",E42="Assisted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Merge")),A42&amp;"_SA_MW",IF(AND(D42="Reem",OR(E42="Manual",E42="Assisted Manual")),A42&amp;"_RA",IF(AND(D42="Reem",OR(E42="De-Novo Merge",E42="Assisted Merge")),A42&amp;"_SA_RA",""))))))))))))))))))</f>
        <v>2017-12-19_G-021_RA</v>
      </c>
      <c r="G42" s="89">
        <v>43139</v>
      </c>
      <c r="H42" s="89"/>
      <c r="I42" s="68"/>
      <c r="J42" s="68"/>
      <c r="K42" s="73" t="str">
        <f t="shared" si="1"/>
        <v/>
      </c>
      <c r="L42" s="116" t="str">
        <f>IF(AND(NOT(OR(H42="",H42="Ø")),NOT(OR(H43="",H43="Ø"))),"Needs to be Split","")</f>
        <v/>
      </c>
      <c r="M42" s="87" t="s">
        <v>1</v>
      </c>
      <c r="N42" s="116" t="str">
        <f>IF(AND(NOT(OR(H42="Ø",H42="")),L42="Split"),"In Progress",IF(AND(NOT(OR(H42="Ø",H42="")),L42="Needs to be Split"),"Waiting",IF(AND(M42="Review",M43="Review"),"Review",IF(OR(AND(M42="Review",M43="Incomplete"),AND(M42="Incomplete",M43="Review")),"Review",IF(OR(AND(M42="Untraceable",M43="Review"),AND(M42="Review",M43="Untraceable")),"Review",IF(OR(AND(M42="Review",M43="Completed"),AND(M42="Completed",M43="Review")),"Review",IF(OR(AND(M42="Other",M43="Review"),AND(M42="Review",M43="Other")),"Review",IF(OR(AND(M42="Other",M43="Incomplete"),AND(M42="Incomplete",M43="Other")),"Review",IF(OR(AND(M42="Other",M43="Untraceable"),AND(M42="Untraceable",M43="Other")),"Review",IF(OR(AND(M42="Other",M43="Completed"),AND(M42="Completed",M43="Other")),"Review",IF(AND(M42="Waiting",M43="Waiting"),"Waiting",IF(OR(AND(M42="Review",M43="Waiting"),AND(M42="Waiting",M43="Review")),"Waiting",IF(OR(AND(M42="Other",M43="Waiting"),AND(M42="Waiting",M43="Other")),"Waiting",IF(OR(AND(M42="Incomplete",M43="Waiting"),AND(M42="Waiting",M43="Incomplete")),"Waiting",IF(OR(AND(M42="Completed",M43="Waiting"),AND(M42="Waiting",M43="Completed")),"Waiting",IF(OR(M42="In Progress",M43="In Progress"),"In Progress",IF(OR(AND(M42="Completed",M43="Untraceable"),AND(M42="Untraceable",M43="Completed")),"Review",IF(OR(AND(M42="Completed",M43="Incomplete"),AND(M42="Incomplete",M43="Completed")),"Review",IF(OR(AND(M42="Incomplete",M43="Untraceable"),AND(M42="Untraceable",M43="Incomplete")),"Untraceable",IF(AND(NOT(OR(H42="Ø",H42="")),NOT(OR(H43="Ø",H43="")),L42=""),"In Progress",IF(AND(M42="Untraceable",M43="Untraceable"),"Untraceable",IF(AND(NOT(OR(H42="Ø",H42="")),NOT(OR(H43="Ø",H43="")),NOT(OR(L42="Ø",L42="",L42="Split",L42="Needs to be Split"))),"Completed",IF(AND(M42="Incomplete",M43="Incomplete"),"Incomplete",IF(AND(M42="Other",M43="Other"),"Review",IF(AND(M42="Untraceable",M43=""),"Untraceable","")))))))))))))))))))))))))</f>
        <v>Untraceable</v>
      </c>
      <c r="O42" s="116" t="str">
        <f>IF(OR(N42="Untraceable",N42="Incomplete"),"Ignore",IF(N42="Completed","Waiting",IF(OR(N42="Waiting",N42="In Progress",N42="Review",N42="Other"),"HOLD","")))</f>
        <v>Ignore</v>
      </c>
      <c r="P42" s="4" t="s">
        <v>3503</v>
      </c>
      <c r="Q42" s="121" t="str">
        <f>IF(OR(N42="Untraceable",N42="Incomplete"),"No",IF(N42="Completed","In Progress",""))</f>
        <v>No</v>
      </c>
      <c r="R42" s="116"/>
    </row>
    <row r="43" spans="1:18" x14ac:dyDescent="0.25">
      <c r="A43" s="116"/>
      <c r="B43" s="116"/>
      <c r="C43" s="116"/>
      <c r="D43" s="87" t="str">
        <f>IF(AND(NOT(A42=""),NOT(B42=""),NOT(M42="Untraceable")),"???","")</f>
        <v/>
      </c>
      <c r="E43" s="87"/>
      <c r="F43" s="7" t="str">
        <f>IF(AND(D43="Amina",OR(E43="Manual",E43="Assisted Manual")),A42&amp;"_AZ",IF(AND(D43="Amina",OR(E43="De-Novo Merge",E43="Assisted Merge")),A42&amp;"_SA_AZ",IF(AND(D43="Mashtura",OR(E43="Manual",E43="Assisted Manual")),A42&amp;"_MH",IF(AND(D43="Mashtura",OR(E43="De-Novo Merge",E43="Assisted Merge")),A42&amp;"_SA_MH",IF(AND(D43="Perry",OR(E43="Manual",E43="Assisted Manual")),A42&amp;"_PB",IF(AND(D43="Perry",OR(E43="De-Novo Merge",E43="Assisted Merge")),A42&amp;"_SA_PB",IF(AND(D43="Gina",OR(E43="Manual",E43="Assisted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Merge")),A42&amp;"_SA_MW",IF(AND(D43="Reem",OR(E43="Manual",E43="Assisted Manual")),A42&amp;"_RA",IF(AND(D43="Reem",OR(E43="De-Novo Merge",E43="Assisted Merge")),A42&amp;"_SA_RA",""))))))))))))))))))</f>
        <v/>
      </c>
      <c r="G43" s="89"/>
      <c r="H43" s="89"/>
      <c r="I43" s="68"/>
      <c r="J43" s="68"/>
      <c r="K43" s="73" t="str">
        <f t="shared" si="1"/>
        <v/>
      </c>
      <c r="L43" s="116"/>
      <c r="M43" s="87" t="str">
        <f>IF(AND(NOT(OR(G43="",G43="Ø")),H43=""),"In Progress",IF(AND(NOT(OR(H43="Ø",H43="")),NOT(OR(G43="Ø",G43=""))),"Completed",IF(AND(NOT(A42=""),NOT(OR(D43="",D43="???")),G43=""),"Waiting",IF(D43="???","Waiting",""))))</f>
        <v/>
      </c>
      <c r="N43" s="116"/>
      <c r="O43" s="116"/>
      <c r="P43" s="4"/>
      <c r="Q43" s="121"/>
      <c r="R43" s="116"/>
    </row>
    <row r="44" spans="1:18" x14ac:dyDescent="0.25">
      <c r="A44" s="122" t="s">
        <v>3504</v>
      </c>
      <c r="B44" s="117" t="s">
        <v>3505</v>
      </c>
      <c r="C44" s="116"/>
      <c r="D44" s="87" t="s">
        <v>3059</v>
      </c>
      <c r="E44" s="87" t="s">
        <v>24</v>
      </c>
      <c r="F44" s="7" t="str">
        <f>IF(AND(D44="Amina",OR(E44="Manual",E44="Assisted Manual")),A44&amp;"_AZ",IF(AND(D44="Amina",OR(E44="De-Novo Merge",E44="Assisted Merge")),A44&amp;"_SA_AZ",IF(AND(D44="Mashtura",OR(E44="Manual",E44="Assisted Manual")),A44&amp;"_MH",IF(AND(D44="Mashtura",OR(E44="De-Novo Merge",E44="Assisted Merge")),A44&amp;"_SA_MH",IF(AND(D44="Perry",OR(E44="Manual",E44="Assisted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Merge")),A44&amp;"_SA_MW",IF(AND(D44="Reem",OR(E44="Manual",E44="Assisted Manual")),A44&amp;"_RA",IF(AND(D44="Reem",OR(E44="De-Novo Merge",E44="Assisted Merge")),A44&amp;"_SA_RA",""))))))))))))))))))</f>
        <v>2017-12-19_G-022_RA</v>
      </c>
      <c r="G44" s="89">
        <v>43139</v>
      </c>
      <c r="H44" s="89"/>
      <c r="I44" s="68"/>
      <c r="J44" s="68"/>
      <c r="K44" s="73" t="str">
        <f t="shared" si="1"/>
        <v/>
      </c>
      <c r="L44" s="116" t="str">
        <f>IF(AND(NOT(OR(H44="",H44="Ø")),NOT(OR(H45="",H45="Ø"))),"Needs to be Split","")</f>
        <v/>
      </c>
      <c r="M44" s="87" t="s">
        <v>2</v>
      </c>
      <c r="N44" s="116" t="s">
        <v>2</v>
      </c>
      <c r="O44" s="116" t="str">
        <f>IF(OR(N44="Untraceable",N44="Incomplete"),"Ignore",IF(N44="Completed","Waiting",IF(OR(N44="Waiting",N44="In Progress",N44="Review",N44="Other"),"HOLD","")))</f>
        <v>Ignore</v>
      </c>
      <c r="P44" s="4" t="s">
        <v>3506</v>
      </c>
      <c r="Q44" s="121" t="str">
        <f>IF(OR(N44="Untraceable",N44="Incomplete"),"No",IF(N44="Completed","In Progress",""))</f>
        <v>No</v>
      </c>
      <c r="R44" s="116"/>
    </row>
    <row r="45" spans="1:18" x14ac:dyDescent="0.25">
      <c r="A45" s="116"/>
      <c r="B45" s="116"/>
      <c r="C45" s="116"/>
      <c r="D45" s="87"/>
      <c r="E45" s="87"/>
      <c r="F45" s="7" t="str">
        <f>IF(AND(D45="Amina",OR(E45="Manual",E45="Assisted Manual")),A44&amp;"_AZ",IF(AND(D45="Amina",OR(E45="De-Novo Merge",E45="Assisted Merge")),A44&amp;"_SA_AZ",IF(AND(D45="Mashtura",OR(E45="Manual",E45="Assisted Manual")),A44&amp;"_MH",IF(AND(D45="Mashtura",OR(E45="De-Novo Merge",E45="Assisted Merge")),A44&amp;"_SA_MH",IF(AND(D45="Perry",OR(E45="Manual",E45="Assisted Manual")),A44&amp;"_PB",IF(AND(D45="Perry",OR(E45="De-Novo Merge",E45="Assisted Merge")),A44&amp;"_SA_PB",IF(AND(D45="Gina",OR(E45="Manual",E45="Assisted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Merge")),A44&amp;"_SA_MW",IF(AND(D45="Reem",OR(E45="Manual",E45="Assisted Manual")),A44&amp;"_RA",IF(AND(D45="Reem",OR(E45="De-Novo Merge",E45="Assisted Merge")),A44&amp;"_SA_RA",""))))))))))))))))))</f>
        <v/>
      </c>
      <c r="G45" s="89"/>
      <c r="H45" s="89"/>
      <c r="I45" s="68"/>
      <c r="J45" s="68"/>
      <c r="K45" s="73" t="str">
        <f t="shared" si="1"/>
        <v/>
      </c>
      <c r="L45" s="116"/>
      <c r="M45" s="87" t="str">
        <f>IF(AND(NOT(OR(G45="",G45="Ø")),H45=""),"In Progress",IF(AND(NOT(OR(H45="Ø",H45="")),NOT(OR(G45="Ø",G45=""))),"Completed",IF(AND(NOT(A44=""),NOT(OR(D45="",D45="???")),G45=""),"Waiting",IF(D45="???","Waiting",""))))</f>
        <v/>
      </c>
      <c r="N45" s="116"/>
      <c r="O45" s="116"/>
      <c r="P45" s="4"/>
      <c r="Q45" s="121"/>
      <c r="R45" s="116"/>
    </row>
    <row r="46" spans="1:18" x14ac:dyDescent="0.25">
      <c r="A46" s="122" t="s">
        <v>3507</v>
      </c>
      <c r="B46" s="117" t="s">
        <v>3508</v>
      </c>
      <c r="C46" s="116"/>
      <c r="D46" s="87" t="s">
        <v>187</v>
      </c>
      <c r="E46" s="87" t="s">
        <v>24</v>
      </c>
      <c r="F46" s="7" t="str">
        <f>IF(AND(D46="Amina",OR(E46="Manual",E46="Assisted Manual")),A46&amp;"_AZ",IF(AND(D46="Amina",OR(E46="De-Novo Merge",E46="Assisted Merge")),A46&amp;"_SA_AZ",IF(AND(D46="Mashtura",OR(E46="Manual",E46="Assisted Manual")),A46&amp;"_MH",IF(AND(D46="Mashtura",OR(E46="De-Novo Merge",E46="Assisted Merge")),A46&amp;"_SA_MH",IF(AND(D46="Perry",OR(E46="Manual",E46="Assisted Manual")),A46&amp;"_PB",IF(AND(D46="Perry",OR(E46="De-Novo Merge",E46="Assisted Merge")),A46&amp;"_SA_PB",IF(AND(D46="Gina",OR(E46="Manual",E46="Assisted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Merge")),A46&amp;"_SA_MW",IF(AND(D46="Reem",OR(E46="Manual",E46="Assisted Manual")),A46&amp;"_RA",IF(AND(D46="Reem",OR(E46="De-Novo Merge",E46="Assisted Merge")),A46&amp;"_SA_RA",""))))))))))))))))))</f>
        <v>2017-12-19_G-023_MW</v>
      </c>
      <c r="G46" s="89">
        <v>43140</v>
      </c>
      <c r="H46" s="89" t="s">
        <v>51</v>
      </c>
      <c r="I46" s="68"/>
      <c r="J46" s="68"/>
      <c r="K46" s="73" t="str">
        <f t="shared" si="1"/>
        <v/>
      </c>
      <c r="L46" s="118"/>
      <c r="M46" s="87" t="s">
        <v>1</v>
      </c>
      <c r="N46" s="116" t="s">
        <v>1</v>
      </c>
      <c r="O46" s="116" t="s">
        <v>190</v>
      </c>
      <c r="P46" s="4" t="s">
        <v>3509</v>
      </c>
      <c r="Q46" s="121" t="str">
        <f>IF(OR(N46="Untraceable",N46="Incomplete"),"No",IF(N46="Completed","In Progress",""))</f>
        <v>No</v>
      </c>
      <c r="R46" s="116"/>
    </row>
    <row r="47" spans="1:18" x14ac:dyDescent="0.25">
      <c r="A47" s="116"/>
      <c r="B47" s="116"/>
      <c r="C47" s="116"/>
      <c r="D47" s="87" t="s">
        <v>32</v>
      </c>
      <c r="E47" s="87" t="s">
        <v>1512</v>
      </c>
      <c r="F47" s="7" t="str">
        <f>IF(AND(D47="Amina",OR(E47="Manual",E47="Assisted Manual")),A46&amp;"_AZ",IF(AND(D47="Amina",OR(E47="De-Novo Merge",E47="Assisted Merge")),A46&amp;"_SA_AZ",IF(AND(D47="Mashtura",OR(E47="Manual",E47="Assisted Manual")),A46&amp;"_MH",IF(AND(D47="Mashtura",OR(E47="De-Novo Merge",E47="Assisted Merge")),A46&amp;"_SA_MH",IF(AND(D47="Perry",OR(E47="Manual",E47="Assisted Manual")),A46&amp;"_PB",IF(AND(D47="Perry",OR(E47="De-Novo Merge",E47="Assisted Merge")),A46&amp;"_SA_PB",IF(AND(D47="Gina",OR(E47="Manual",E47="Assisted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Merge")),A46&amp;"_SA_MW",IF(AND(D47="Reem",OR(E47="Manual",E47="Assisted Manual")),A46&amp;"_RA",IF(AND(D47="Reem",OR(E47="De-Novo Merge",E47="Assisted Merge")),A46&amp;"_SA_RA",""))))))))))))))))))</f>
        <v>2017-12-19_G-023_AZ</v>
      </c>
      <c r="G47" s="89">
        <v>43143</v>
      </c>
      <c r="H47" s="89" t="s">
        <v>51</v>
      </c>
      <c r="I47" s="68"/>
      <c r="J47" s="68"/>
      <c r="K47" s="73" t="str">
        <f t="shared" si="1"/>
        <v/>
      </c>
      <c r="L47" s="116"/>
      <c r="M47" s="87" t="s">
        <v>1</v>
      </c>
      <c r="N47" s="116"/>
      <c r="O47" s="116"/>
      <c r="P47" s="4" t="s">
        <v>3510</v>
      </c>
      <c r="Q47" s="121"/>
      <c r="R47" s="116"/>
    </row>
    <row r="48" spans="1:18" x14ac:dyDescent="0.25">
      <c r="A48" s="122" t="s">
        <v>3511</v>
      </c>
      <c r="B48" s="117" t="s">
        <v>3512</v>
      </c>
      <c r="C48" s="116"/>
      <c r="D48" s="87" t="s">
        <v>187</v>
      </c>
      <c r="E48" s="87" t="s">
        <v>24</v>
      </c>
      <c r="F48" s="7" t="str">
        <f>IF(AND(D48="Amina",OR(E48="Manual",E48="Assisted Manual")),A48&amp;"_AZ",IF(AND(D48="Amina",OR(E48="De-Novo Merge",E48="Assisted Merge")),A48&amp;"_SA_AZ",IF(AND(D48="Mashtura",OR(E48="Manual",E48="Assisted Manual")),A48&amp;"_MH",IF(AND(D48="Mashtura",OR(E48="De-Novo Merge",E48="Assisted Merge")),A48&amp;"_SA_MH",IF(AND(D48="Perry",OR(E48="Manual",E48="Assisted Manual")),A48&amp;"_PB",IF(AND(D48="Perry",OR(E48="De-Novo Merge",E48="Assisted Merge")),A48&amp;"_SA_PB",IF(AND(D48="Gina",OR(E48="Manual",E48="Assisted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Merge")),A48&amp;"_SA_MW",IF(AND(D48="Reem",OR(E48="Manual",E48="Assisted Manual")),A48&amp;"_RA",IF(AND(D48="Reem",OR(E48="De-Novo Merge",E48="Assisted Merge")),A48&amp;"_SA_RA",""))))))))))))))))))</f>
        <v>2017-12-19_G-024_MW</v>
      </c>
      <c r="G48" s="89">
        <v>43140</v>
      </c>
      <c r="H48" s="89" t="s">
        <v>51</v>
      </c>
      <c r="I48" s="68"/>
      <c r="J48" s="68"/>
      <c r="K48" s="73" t="str">
        <f t="shared" si="1"/>
        <v/>
      </c>
      <c r="L48" s="116" t="str">
        <f>IF(AND(NOT(OR(H48="",H48="Ø")),NOT(OR(H49="",H49="Ø"))),"Needs to be Split","")</f>
        <v/>
      </c>
      <c r="M48" s="87" t="s">
        <v>2</v>
      </c>
      <c r="N48" s="116" t="s">
        <v>2</v>
      </c>
      <c r="O48" s="116" t="str">
        <f>IF(OR(N48="Untraceable",N48="Incomplete"),"Ignore",IF(N48="Completed","Waiting",IF(OR(N48="Waiting",N48="In Progress",N48="Review",N48="Other"),"HOLD","")))</f>
        <v>Ignore</v>
      </c>
      <c r="P48" s="4" t="s">
        <v>3513</v>
      </c>
      <c r="Q48" s="121" t="str">
        <f>IF(OR(N48="Untraceable",N48="Incomplete"),"No",IF(N48="Completed","In Progress",""))</f>
        <v>No</v>
      </c>
      <c r="R48" s="116"/>
    </row>
    <row r="49" spans="1:18" x14ac:dyDescent="0.25">
      <c r="A49" s="116"/>
      <c r="B49" s="116"/>
      <c r="C49" s="116"/>
      <c r="D49" s="87"/>
      <c r="E49" s="87"/>
      <c r="F49" s="7" t="str">
        <f>IF(AND(D49="Amina",OR(E49="Manual",E49="Assisted Manual")),A48&amp;"_AZ",IF(AND(D49="Amina",OR(E49="De-Novo Merge",E49="Assisted Merge")),A48&amp;"_SA_AZ",IF(AND(D49="Mashtura",OR(E49="Manual",E49="Assisted Manual")),A48&amp;"_MH",IF(AND(D49="Mashtura",OR(E49="De-Novo Merge",E49="Assisted Merge")),A48&amp;"_SA_MH",IF(AND(D49="Perry",OR(E49="Manual",E49="Assisted Manual")),A48&amp;"_PB",IF(AND(D49="Perry",OR(E49="De-Novo Merge",E49="Assisted Merge")),A48&amp;"_SA_PB",IF(AND(D49="Gina",OR(E49="Manual",E49="Assisted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Merge")),A48&amp;"_SA_MW",IF(AND(D49="Reem",OR(E49="Manual",E49="Assisted Manual")),A48&amp;"_RA",IF(AND(D49="Reem",OR(E49="De-Novo Merge",E49="Assisted Merge")),A48&amp;"_SA_RA",""))))))))))))))))))</f>
        <v/>
      </c>
      <c r="G49" s="89"/>
      <c r="H49" s="89"/>
      <c r="I49" s="68"/>
      <c r="J49" s="68"/>
      <c r="K49" s="73" t="str">
        <f t="shared" si="1"/>
        <v/>
      </c>
      <c r="L49" s="116"/>
      <c r="M49" s="87" t="str">
        <f>IF(AND(NOT(OR(G49="",G49="Ø")),H49=""),"In Progress",IF(AND(NOT(OR(H49="Ø",H49="")),NOT(OR(G49="Ø",G49=""))),"Completed",IF(AND(NOT(A48=""),NOT(OR(D49="",D49="???")),G49=""),"Waiting",IF(D49="???","Waiting",""))))</f>
        <v/>
      </c>
      <c r="N49" s="116"/>
      <c r="O49" s="116"/>
      <c r="P49" s="4"/>
      <c r="Q49" s="121"/>
      <c r="R49" s="116"/>
    </row>
    <row r="50" spans="1:18" x14ac:dyDescent="0.25">
      <c r="A50" s="122" t="s">
        <v>3514</v>
      </c>
      <c r="B50" s="117" t="s">
        <v>3515</v>
      </c>
      <c r="C50" s="116"/>
      <c r="D50" s="87" t="s">
        <v>187</v>
      </c>
      <c r="E50" s="87" t="s">
        <v>24</v>
      </c>
      <c r="F50" s="7" t="str">
        <f>IF(AND(D50="Amina",OR(E50="Manual",E50="Assisted Manual")),A50&amp;"_AZ",IF(AND(D50="Amina",OR(E50="De-Novo Merge",E50="Assisted Merge")),A50&amp;"_SA_AZ",IF(AND(D50="Mashtura",OR(E50="Manual",E50="Assisted Manual")),A50&amp;"_MH",IF(AND(D50="Mashtura",OR(E50="De-Novo Merge",E50="Assisted Merge")),A50&amp;"_SA_MH",IF(AND(D50="Perry",OR(E50="Manual",E50="Assisted Manual")),A50&amp;"_PB",IF(AND(D50="Perry",OR(E50="De-Novo Merge",E50="Assisted Merge")),A50&amp;"_SA_PB",IF(AND(D50="Gina",OR(E50="Manual",E50="Assisted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Merge")),A50&amp;"_SA_MW",IF(AND(D50="Reem",OR(E50="Manual",E50="Assisted Manual")),A50&amp;"_RA",IF(AND(D50="Reem",OR(E50="De-Novo Merge",E50="Assisted Merge")),A50&amp;"_SA_RA",""))))))))))))))))))</f>
        <v>2017-12-19_G-025_MW</v>
      </c>
      <c r="G50" s="89">
        <v>43143</v>
      </c>
      <c r="H50" s="89" t="s">
        <v>51</v>
      </c>
      <c r="I50" s="68"/>
      <c r="J50" s="68"/>
      <c r="K50" s="73" t="str">
        <f t="shared" si="1"/>
        <v/>
      </c>
      <c r="L50" s="116" t="str">
        <f>IF(AND(NOT(OR(H50="",H50="Ø")),NOT(OR(H51="",H51="Ø"))),"Needs to be Split","")</f>
        <v/>
      </c>
      <c r="M50" s="87" t="s">
        <v>1</v>
      </c>
      <c r="N50" s="116" t="s">
        <v>1</v>
      </c>
      <c r="O50" s="116" t="str">
        <f>IF(OR(N50="Untraceable",N50="Incomplete"),"Ignore",IF(N50="Completed","Waiting",IF(OR(N50="Waiting",N50="In Progress",N50="Review",N50="Other"),"HOLD","")))</f>
        <v>Ignore</v>
      </c>
      <c r="P50" s="4"/>
      <c r="Q50" s="121" t="str">
        <f>IF(OR(N50="Untraceable",N50="Incomplete"),"No",IF(N50="Completed","In Progress",""))</f>
        <v>No</v>
      </c>
      <c r="R50" s="116"/>
    </row>
    <row r="51" spans="1:18" x14ac:dyDescent="0.25">
      <c r="A51" s="116"/>
      <c r="B51" s="116"/>
      <c r="C51" s="116"/>
      <c r="D51" s="87"/>
      <c r="E51" s="87"/>
      <c r="F51" s="7" t="str">
        <f>IF(AND(D51="Amina",OR(E51="Manual",E51="Assisted Manual")),A50&amp;"_AZ",IF(AND(D51="Amina",OR(E51="De-Novo Merge",E51="Assisted Merge")),A50&amp;"_SA_AZ",IF(AND(D51="Mashtura",OR(E51="Manual",E51="Assisted Manual")),A50&amp;"_MH",IF(AND(D51="Mashtura",OR(E51="De-Novo Merge",E51="Assisted Merge")),A50&amp;"_SA_MH",IF(AND(D51="Perry",OR(E51="Manual",E51="Assisted Manual")),A50&amp;"_PB",IF(AND(D51="Perry",OR(E51="De-Novo Merge",E51="Assisted Merge")),A50&amp;"_SA_PB",IF(AND(D51="Gina",OR(E51="Manual",E51="Assisted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Merge")),A50&amp;"_SA_MW",IF(AND(D51="Reem",OR(E51="Manual",E51="Assisted Manual")),A50&amp;"_RA",IF(AND(D51="Reem",OR(E51="De-Novo Merge",E51="Assisted Merge")),A50&amp;"_SA_RA",""))))))))))))))))))</f>
        <v/>
      </c>
      <c r="G51" s="89"/>
      <c r="H51" s="89"/>
      <c r="I51" s="68"/>
      <c r="J51" s="68"/>
      <c r="K51" s="73" t="str">
        <f t="shared" si="1"/>
        <v/>
      </c>
      <c r="L51" s="116"/>
      <c r="M51" s="87" t="str">
        <f>IF(AND(NOT(OR(G51="",G51="Ø")),H51=""),"In Progress",IF(AND(NOT(OR(H51="Ø",H51="")),NOT(OR(G51="Ø",G51=""))),"Completed",IF(AND(NOT(A50=""),NOT(OR(D51="",D51="???")),G51=""),"Waiting",IF(D51="???","Waiting",""))))</f>
        <v/>
      </c>
      <c r="N51" s="116"/>
      <c r="O51" s="116"/>
      <c r="P51" s="4"/>
      <c r="Q51" s="121"/>
      <c r="R51" s="116"/>
    </row>
    <row r="52" spans="1:18" x14ac:dyDescent="0.25">
      <c r="A52" s="122" t="s">
        <v>3516</v>
      </c>
      <c r="B52" s="117" t="s">
        <v>3517</v>
      </c>
      <c r="C52" s="116"/>
      <c r="D52" s="87" t="s">
        <v>3059</v>
      </c>
      <c r="E52" s="87" t="s">
        <v>24</v>
      </c>
      <c r="F52" s="7" t="str">
        <f>IF(AND(D52="Amina",OR(E52="Manual",E52="Assisted Manual")),A52&amp;"_AZ",IF(AND(D52="Amina",OR(E52="De-Novo Merge",E52="Assisted Merge")),A52&amp;"_SA_AZ",IF(AND(D52="Mashtura",OR(E52="Manual",E52="Assisted Manual")),A52&amp;"_MH",IF(AND(D52="Mashtura",OR(E52="De-Novo Merge",E52="Assisted Merge")),A52&amp;"_SA_MH",IF(AND(D52="Perry",OR(E52="Manual",E52="Assisted Manual")),A52&amp;"_PB",IF(AND(D52="Perry",OR(E52="De-Novo Merge",E52="Assisted Merge")),A52&amp;"_SA_PB",IF(AND(D52="Gina",OR(E52="Manual",E52="Assisted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Merge")),A52&amp;"_SA_MW",IF(AND(D52="Reem",OR(E52="Manual",E52="Assisted Manual")),A52&amp;"_RA",IF(AND(D52="Reem",OR(E52="De-Novo Merge",E52="Assisted Merge")),A52&amp;"_SA_RA",""))))))))))))))))))</f>
        <v>2017-12-19_G-026_RA</v>
      </c>
      <c r="G52" s="89">
        <v>43143</v>
      </c>
      <c r="H52" s="89" t="s">
        <v>51</v>
      </c>
      <c r="I52" s="68"/>
      <c r="J52" s="68"/>
      <c r="K52" s="73" t="str">
        <f t="shared" si="1"/>
        <v/>
      </c>
      <c r="L52" s="116" t="str">
        <f>IF(AND(NOT(OR(H52="",H52="Ø")),NOT(OR(H53="",H53="Ø"))),"Needs to be Split","")</f>
        <v/>
      </c>
      <c r="M52" s="87" t="s">
        <v>2</v>
      </c>
      <c r="N52" s="116" t="s">
        <v>2</v>
      </c>
      <c r="O52" s="116" t="s">
        <v>190</v>
      </c>
      <c r="P52" s="4" t="s">
        <v>3518</v>
      </c>
      <c r="Q52" s="121" t="str">
        <f>IF(OR(N52="Untraceable",N52="Incomplete"),"No",IF(N52="Completed","In Progress",""))</f>
        <v>No</v>
      </c>
      <c r="R52" s="116"/>
    </row>
    <row r="53" spans="1:18" x14ac:dyDescent="0.25">
      <c r="A53" s="116"/>
      <c r="B53" s="116"/>
      <c r="C53" s="116"/>
      <c r="D53" s="87"/>
      <c r="E53" s="87"/>
      <c r="F53" s="7" t="str">
        <f>IF(AND(D53="Amina",OR(E53="Manual",E53="Assisted Manual")),A52&amp;"_AZ",IF(AND(D53="Amina",OR(E53="De-Novo Merge",E53="Assisted Merge")),A52&amp;"_SA_AZ",IF(AND(D53="Mashtura",OR(E53="Manual",E53="Assisted Manual")),A52&amp;"_MH",IF(AND(D53="Mashtura",OR(E53="De-Novo Merge",E53="Assisted Merge")),A52&amp;"_SA_MH",IF(AND(D53="Perry",OR(E53="Manual",E53="Assisted Manual")),A52&amp;"_PB",IF(AND(D53="Perry",OR(E53="De-Novo Merge",E53="Assisted Merge")),A52&amp;"_SA_PB",IF(AND(D53="Gina",OR(E53="Manual",E53="Assisted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Merge")),A52&amp;"_SA_MW",IF(AND(D53="Reem",OR(E53="Manual",E53="Assisted Manual")),A52&amp;"_RA",IF(AND(D53="Reem",OR(E53="De-Novo Merge",E53="Assisted Merge")),A52&amp;"_SA_RA",""))))))))))))))))))</f>
        <v/>
      </c>
      <c r="G53" s="89"/>
      <c r="H53" s="89"/>
      <c r="I53" s="68"/>
      <c r="J53" s="68"/>
      <c r="K53" s="73" t="str">
        <f t="shared" si="1"/>
        <v/>
      </c>
      <c r="L53" s="116"/>
      <c r="M53" s="87" t="str">
        <f>IF(AND(NOT(OR(G53="",G53="Ø")),H53=""),"In Progress",IF(AND(NOT(OR(H53="Ø",H53="")),NOT(OR(G53="Ø",G53=""))),"Completed",IF(AND(NOT(A52=""),NOT(OR(D53="",D53="???")),G53=""),"Waiting",IF(D53="???","Waiting",""))))</f>
        <v/>
      </c>
      <c r="N53" s="116"/>
      <c r="O53" s="116"/>
      <c r="P53" s="4"/>
      <c r="Q53" s="121"/>
      <c r="R53" s="116"/>
    </row>
    <row r="54" spans="1:18" x14ac:dyDescent="0.25">
      <c r="A54" s="122" t="s">
        <v>3519</v>
      </c>
      <c r="B54" s="117" t="s">
        <v>3520</v>
      </c>
      <c r="C54" s="116"/>
      <c r="D54" s="87" t="s">
        <v>27</v>
      </c>
      <c r="E54" s="87" t="s">
        <v>24</v>
      </c>
      <c r="F54" s="7" t="str">
        <f>IF(AND(D54="Amina",OR(E54="Manual",E54="Assisted Manual")),A54&amp;"_AZ",IF(AND(D54="Amina",OR(E54="De-Novo Merge",E54="Assisted Merge")),A54&amp;"_SA_AZ",IF(AND(D54="Mashtura",OR(E54="Manual",E54="Assisted Manual")),A54&amp;"_MH",IF(AND(D54="Mashtura",OR(E54="De-Novo Merge",E54="Assisted Merge")),A54&amp;"_SA_MH",IF(AND(D54="Perry",OR(E54="Manual",E54="Assisted Manual")),A54&amp;"_PB",IF(AND(D54="Perry",OR(E54="De-Novo Merge",E54="Assisted Merge")),A54&amp;"_SA_PB",IF(AND(D54="Gina",OR(E54="Manual",E54="Assisted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Merge")),A54&amp;"_SA_MW",IF(AND(D54="Reem",OR(E54="Manual",E54="Assisted Manual")),A54&amp;"_RA",IF(AND(D54="Reem",OR(E54="De-Novo Merge",E54="Assisted Merge")),A54&amp;"_SA_RA",""))))))))))))))))))</f>
        <v>2017-12-19_G-027_GB</v>
      </c>
      <c r="G54" s="89">
        <v>43143</v>
      </c>
      <c r="H54" s="89">
        <v>43143</v>
      </c>
      <c r="I54" s="68">
        <v>2</v>
      </c>
      <c r="J54" s="68"/>
      <c r="K54" s="73" t="str">
        <f t="shared" si="1"/>
        <v/>
      </c>
      <c r="L54" s="116" t="str">
        <f>IF(AND(NOT(OR(H54="",H54="Ø")),NOT(OR(H55="",H55="Ø"))),"Needs to be Split","")</f>
        <v/>
      </c>
      <c r="M54" s="87" t="str">
        <f>IF(AND(NOT(OR(G54="",G54="Ø")),H54=""),"In Progress",IF(AND(NOT(OR(H54="Ø",H54="")),NOT(OR(G54="Ø",G54=""))),"Completed",IF(AND(NOT(A54=""),NOT(OR(D54="",D54="???")),G54=""),"Waiting",IF(D54="???","Waiting",""))))</f>
        <v>Completed</v>
      </c>
      <c r="N54" s="116" t="s">
        <v>2</v>
      </c>
      <c r="O54" s="116" t="s">
        <v>190</v>
      </c>
      <c r="P54" s="4" t="s">
        <v>3521</v>
      </c>
      <c r="Q54" s="121" t="str">
        <f>IF(OR(N54="Untraceable",N54="Incomplete"),"No",IF(N54="Completed","In Progress",""))</f>
        <v>No</v>
      </c>
      <c r="R54" s="116"/>
    </row>
    <row r="55" spans="1:18" x14ac:dyDescent="0.25">
      <c r="A55" s="116"/>
      <c r="B55" s="116"/>
      <c r="C55" s="116"/>
      <c r="D55" s="87" t="s">
        <v>161</v>
      </c>
      <c r="E55" s="87" t="s">
        <v>1512</v>
      </c>
      <c r="F55" s="7" t="str">
        <f>IF(AND(D55="Amina",OR(E55="Manual",E55="Assisted Manual")),A54&amp;"_AZ",IF(AND(D55="Amina",OR(E55="De-Novo Merge",E55="Assisted Merge")),A54&amp;"_SA_AZ",IF(AND(D55="Mashtura",OR(E55="Manual",E55="Assisted Manual")),A54&amp;"_MH",IF(AND(D55="Mashtura",OR(E55="De-Novo Merge",E55="Assisted Merge")),A54&amp;"_SA_MH",IF(AND(D55="Perry",OR(E55="Manual",E55="Assisted Manual")),A54&amp;"_PB",IF(AND(D55="Perry",OR(E55="De-Novo Merge",E55="Assisted Merge")),A54&amp;"_SA_PB",IF(AND(D55="Gina",OR(E55="Manual",E55="Assisted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Merge")),A54&amp;"_SA_MW",IF(AND(D55="Reem",OR(E55="Manual",E55="Assisted Manual")),A54&amp;"_RA",IF(AND(D55="Reem",OR(E55="De-Novo Merge",E55="Assisted Merge")),A54&amp;"_SA_RA",""))))))))))))))))))</f>
        <v>2017-12-19_G-027_BD</v>
      </c>
      <c r="G55" s="89">
        <v>43144</v>
      </c>
      <c r="H55" s="89" t="s">
        <v>51</v>
      </c>
      <c r="I55" s="68"/>
      <c r="J55" s="68"/>
      <c r="K55" s="73" t="str">
        <f t="shared" si="1"/>
        <v/>
      </c>
      <c r="L55" s="116"/>
      <c r="M55" s="87" t="s">
        <v>2</v>
      </c>
      <c r="N55" s="116"/>
      <c r="O55" s="116"/>
      <c r="P55" s="4" t="s">
        <v>3522</v>
      </c>
      <c r="Q55" s="121"/>
      <c r="R55" s="116"/>
    </row>
    <row r="56" spans="1:18" x14ac:dyDescent="0.25">
      <c r="A56" s="122" t="s">
        <v>3523</v>
      </c>
      <c r="B56" s="117" t="s">
        <v>3524</v>
      </c>
      <c r="C56" s="116"/>
      <c r="D56" s="87" t="s">
        <v>2404</v>
      </c>
      <c r="E56" s="87" t="s">
        <v>24</v>
      </c>
      <c r="F56" s="7" t="str">
        <f>IF(AND(D56="Amina",OR(E56="Manual",E56="Assisted Manual")),A56&amp;"_AZ",IF(AND(D56="Amina",OR(E56="De-Novo Merge",E56="Assisted Merge")),A56&amp;"_SA_AZ",IF(AND(D56="Mashtura",OR(E56="Manual",E56="Assisted Manual")),A56&amp;"_MH",IF(AND(D56="Mashtura",OR(E56="De-Novo Merge",E56="Assisted Merge")),A56&amp;"_SA_MH",IF(AND(D56="Perry",OR(E56="Manual",E56="Assisted Manual")),A56&amp;"_PB",IF(AND(D56="Perry",OR(E56="De-Novo Merge",E56="Assisted Merge")),A56&amp;"_SA_PB",IF(AND(D56="Gina",OR(E56="Manual",E56="Assisted Manual")),A56&amp;"_GB",IF(AND(D56="Gina",OR(E56="De-Novo Merge",E56="Assisted Merge")),A56&amp;"_SA_GB",IF(AND(D56="Cameron",OR(E56="Manual",E56="Assisted Manual")),A56&amp;"_CA",IF(AND(D56="Cameron",OR(E56="De-Novo Merge",E56="Assisted Merge")),A56&amp;"_SA_CA",IF(AND(D56="Bruno",OR(E56="Manual",E56="Assisted Manual")),A56&amp;"_BD",IF(AND(D56="Bruno",OR(E56="De-Novo Merge",E56="Assisted Merge")),A56&amp;"_SA_BD",IF(AND(D56="Daniel",OR(E56="Manual",E56="Assisted Manual")),A56&amp;"_DR",IF(AND(D56="Daniel",OR(E56="De-Novo Merge",E56="Assisted Merge")),A56&amp;"_SA_DR",IF(AND(D56="Monet",OR(E56="Manual",E56="Assisted Manual")),A56&amp;"_MW",IF(AND(D56="Monet",OR(E56="De-Novo Merge",E56="Assisted Merge")),A56&amp;"_SA_MW",IF(AND(D56="Reem",OR(E56="Manual",E56="Assisted Manual")),A56&amp;"_RA",IF(AND(D56="Reem",OR(E56="De-Novo Merge",E56="Assisted Merge")),A56&amp;"_SA_RA",""))))))))))))))))))</f>
        <v>2017-12-19_G-028_MH</v>
      </c>
      <c r="G56" s="89">
        <v>43144</v>
      </c>
      <c r="H56" s="89" t="s">
        <v>51</v>
      </c>
      <c r="I56" s="68"/>
      <c r="J56" s="68"/>
      <c r="K56" s="73" t="str">
        <f t="shared" si="1"/>
        <v/>
      </c>
      <c r="L56" s="116" t="str">
        <f>IF(AND(NOT(OR(H56="",H56="Ø")),NOT(OR(H57="",H57="Ø"))),"Needs to be Split","")</f>
        <v/>
      </c>
      <c r="M56" s="87" t="s">
        <v>2</v>
      </c>
      <c r="N56" s="116" t="s">
        <v>2</v>
      </c>
      <c r="O56" s="116" t="str">
        <f>IF(OR(N56="Untraceable",N56="Incomplete"),"Ignore",IF(N56="Completed","Waiting",IF(OR(N56="Waiting",N56="In Progress",N56="Review",N56="Other"),"HOLD","")))</f>
        <v>Ignore</v>
      </c>
      <c r="P56" s="4" t="s">
        <v>3525</v>
      </c>
      <c r="Q56" s="121" t="str">
        <f>IF(OR(N56="Untraceable",N56="Incomplete"),"No",IF(N56="Completed","In Progress",""))</f>
        <v>No</v>
      </c>
      <c r="R56" s="116"/>
    </row>
    <row r="57" spans="1:18" x14ac:dyDescent="0.25">
      <c r="A57" s="116"/>
      <c r="B57" s="116"/>
      <c r="C57" s="116"/>
      <c r="D57" s="87"/>
      <c r="E57" s="87"/>
      <c r="F57" s="7" t="str">
        <f>IF(AND(D57="Amina",OR(E57="Manual",E57="Assisted Manual")),A56&amp;"_AZ",IF(AND(D57="Amina",OR(E57="De-Novo Merge",E57="Assisted Merge")),A56&amp;"_SA_AZ",IF(AND(D57="Mashtura",OR(E57="Manual",E57="Assisted Manual")),A56&amp;"_MH",IF(AND(D57="Mashtura",OR(E57="De-Novo Merge",E57="Assisted Merge")),A56&amp;"_SA_MH",IF(AND(D57="Perry",OR(E57="Manual",E57="Assisted Manual")),A56&amp;"_PB",IF(AND(D57="Perry",OR(E57="De-Novo Merge",E57="Assisted Merge")),A56&amp;"_SA_PB",IF(AND(D57="Gina",OR(E57="Manual",E57="Assisted Manual")),A56&amp;"_GB",IF(AND(D57="Gina",OR(E57="De-Novo Merge",E57="Assisted Merge")),A56&amp;"_SA_GB",IF(AND(D57="Cameron",OR(E57="Manual",E57="Assisted Manual")),A56&amp;"_CA",IF(AND(D57="Cameron",OR(E57="De-Novo Merge",E57="Assisted Merge")),A56&amp;"_SA_CA",IF(AND(D57="Bruno",OR(E57="Manual",E57="Assisted Manual")),A56&amp;"_BD",IF(AND(D57="Bruno",OR(E57="De-Novo Merge",E57="Assisted Merge")),A56&amp;"_SA_BD",IF(AND(D57="Daniel",OR(E57="Manual",E57="Assisted Manual")),A56&amp;"_DR",IF(AND(D57="Daniel",OR(E57="De-Novo Merge",E57="Assisted Merge")),A56&amp;"_SA_DR",IF(AND(D57="Monet",OR(E57="Manual",E57="Assisted Manual")),A56&amp;"_MW",IF(AND(D57="Monet",OR(E57="De-Novo Merge",E57="Assisted Merge")),A56&amp;"_SA_MW",IF(AND(D57="Reem",OR(E57="Manual",E57="Assisted Manual")),A56&amp;"_RA",IF(AND(D57="Reem",OR(E57="De-Novo Merge",E57="Assisted Merge")),A56&amp;"_SA_RA",""))))))))))))))))))</f>
        <v/>
      </c>
      <c r="G57" s="89"/>
      <c r="H57" s="89"/>
      <c r="I57" s="68"/>
      <c r="J57" s="68"/>
      <c r="K57" s="73" t="str">
        <f t="shared" si="1"/>
        <v/>
      </c>
      <c r="L57" s="116"/>
      <c r="M57" s="87" t="str">
        <f>IF(AND(NOT(OR(G57="",G57="Ø")),H57=""),"In Progress",IF(AND(NOT(OR(H57="Ø",H57="")),NOT(OR(G57="Ø",G57=""))),"Completed",IF(AND(NOT(A56=""),NOT(OR(D57="",D57="???")),G57=""),"Waiting",IF(D57="???","Waiting",""))))</f>
        <v/>
      </c>
      <c r="N57" s="116"/>
      <c r="O57" s="116"/>
      <c r="P57" s="4"/>
      <c r="Q57" s="121"/>
      <c r="R57" s="116"/>
    </row>
    <row r="58" spans="1:18" x14ac:dyDescent="0.25">
      <c r="A58" s="122" t="s">
        <v>3526</v>
      </c>
      <c r="B58" s="117" t="s">
        <v>3527</v>
      </c>
      <c r="C58" s="116" t="s">
        <v>1052</v>
      </c>
      <c r="D58" s="87" t="s">
        <v>23</v>
      </c>
      <c r="E58" s="87" t="s">
        <v>24</v>
      </c>
      <c r="F58" s="7" t="str">
        <f>IF(AND(D58="Amina",OR(E58="Manual",E58="Assisted Manual")),A58&amp;"_AZ",IF(AND(D58="Amina",OR(E58="De-Novo Merge",E58="Assisted Merge")),A58&amp;"_SA_AZ",IF(AND(D58="Mashtura",OR(E58="Manual",E58="Assisted Manual")),A58&amp;"_MH",IF(AND(D58="Mashtura",OR(E58="De-Novo Merge",E58="Assisted Merge")),A58&amp;"_SA_MH",IF(AND(D58="Perry",OR(E58="Manual",E58="Assisted Manual")),A58&amp;"_PB",IF(AND(D58="Perry",OR(E58="De-Novo Merge",E58="Assisted Merge")),A58&amp;"_SA_PB",IF(AND(D58="Gina",OR(E58="Manual",E58="Assisted Manual")),A58&amp;"_GB",IF(AND(D58="Gina",OR(E58="De-Novo Merge",E58="Assisted Merge")),A58&amp;"_SA_GB",IF(AND(D58="Cameron",OR(E58="Manual",E58="Assisted Manual")),A58&amp;"_CA",IF(AND(D58="Cameron",OR(E58="De-Novo Merge",E58="Assisted Merge")),A58&amp;"_SA_CA",IF(AND(D58="Bruno",OR(E58="Manual",E58="Assisted Manual")),A58&amp;"_BD",IF(AND(D58="Bruno",OR(E58="De-Novo Merge",E58="Assisted Merge")),A58&amp;"_SA_BD",IF(AND(D58="Daniel",OR(E58="Manual",E58="Assisted Manual")),A58&amp;"_DR",IF(AND(D58="Daniel",OR(E58="De-Novo Merge",E58="Assisted Merge")),A58&amp;"_SA_DR",IF(AND(D58="Monet",OR(E58="Manual",E58="Assisted Manual")),A58&amp;"_MW",IF(AND(D58="Monet",OR(E58="De-Novo Merge",E58="Assisted Merge")),A58&amp;"_SA_MW",IF(AND(D58="Reem",OR(E58="Manual",E58="Assisted Manual")),A58&amp;"_RA",IF(AND(D58="Reem",OR(E58="De-Novo Merge",E58="Assisted Merge")),A58&amp;"_SA_RA",""))))))))))))))))))</f>
        <v>2017-12-19_G-029_CA</v>
      </c>
      <c r="G58" s="89">
        <v>43143</v>
      </c>
      <c r="H58" s="89">
        <v>43144</v>
      </c>
      <c r="I58" s="68">
        <v>4</v>
      </c>
      <c r="J58" s="68">
        <v>37</v>
      </c>
      <c r="K58" s="73">
        <f t="shared" si="1"/>
        <v>9.25</v>
      </c>
      <c r="L58" s="116" t="str">
        <f>IF(AND(NOT(OR(H58="",H58="Ø")),NOT(OR(H59="",H59="Ø"))),"Needs to be Split","")</f>
        <v/>
      </c>
      <c r="M58" s="87" t="s">
        <v>2</v>
      </c>
      <c r="N58" s="116" t="str">
        <f>IF(AND(NOT(OR(H58="Ø",H58="")),L58="Split"),"In Progress",IF(AND(NOT(OR(H58="Ø",H58="")),L58="Needs to be Split"),"Waiting",IF(AND(M58="Review",M59="Review"),"Review",IF(OR(AND(M58="Review",M59="Incomplete"),AND(M58="Incomplete",M59="Review")),"Review",IF(OR(AND(M58="Untraceable",M59="Review"),AND(M58="Review",M59="Untraceable")),"Review",IF(OR(AND(M58="Review",M59="Completed"),AND(M58="Completed",M59="Review")),"Review",IF(OR(AND(M58="Other",M59="Review"),AND(M58="Review",M59="Other")),"Review",IF(OR(AND(M58="Other",M59="Incomplete"),AND(M58="Incomplete",M59="Other")),"Review",IF(OR(AND(M58="Other",M59="Untraceable"),AND(M58="Untraceable",M59="Other")),"Review",IF(OR(AND(M58="Other",M59="Completed"),AND(M58="Completed",M59="Other")),"Review",IF(AND(M58="Waiting",M59="Waiting"),"Waiting",IF(OR(AND(M58="Review",M59="Waiting"),AND(M58="Waiting",M59="Review")),"Waiting",IF(OR(AND(M58="Other",M59="Waiting"),AND(M58="Waiting",M59="Other")),"Waiting",IF(OR(AND(M58="Incomplete",M59="Waiting"),AND(M58="Waiting",M59="Incomplete")),"Waiting",IF(OR(AND(M58="Completed",M59="Waiting"),AND(M58="Waiting",M59="Completed")),"Waiting",IF(OR(M58="In Progress",M59="In Progress"),"In Progress",IF(OR(AND(M58="Completed",M59="Untraceable"),AND(M58="Untraceable",M59="Completed")),"Review",IF(OR(AND(M58="Completed",M59="Incomplete"),AND(M58="Incomplete",M59="Completed")),"Review",IF(OR(AND(M58="Incomplete",M59="Untraceable"),AND(M58="Untraceable",M59="Incomplete")),"Untraceable",IF(AND(NOT(OR(H58="Ø",H58="")),NOT(OR(H59="Ø",H59="")),L58=""),"In Progress",IF(AND(M58="Untraceable",M59="Untraceable"),"Untraceable",IF(AND(NOT(OR(H58="Ø",H58="")),NOT(OR(H59="Ø",H59="")),NOT(OR(L58="Ø",L58="",L58="Split",L58="Needs to be Split"))),"Completed",IF(AND(M58="Incomplete",M59="Incomplete"),"Incomplete",IF(AND(M58="Other",M59="Other"),"Review",IF(AND(M58="Untraceable",M59=""),"Untraceable","")))))))))))))))))))))))))</f>
        <v>Incomplete</v>
      </c>
      <c r="O58" s="116" t="s">
        <v>190</v>
      </c>
      <c r="P58" s="4"/>
      <c r="Q58" s="121" t="str">
        <f>IF(OR(N58="Untraceable",N58="Incomplete"),"No",IF(N58="Completed","In Progress",""))</f>
        <v>No</v>
      </c>
      <c r="R58" s="116"/>
    </row>
    <row r="59" spans="1:18" x14ac:dyDescent="0.25">
      <c r="A59" s="116"/>
      <c r="B59" s="116"/>
      <c r="C59" s="116"/>
      <c r="D59" s="87" t="s">
        <v>32</v>
      </c>
      <c r="E59" s="87" t="s">
        <v>1512</v>
      </c>
      <c r="F59" s="7" t="s">
        <v>3528</v>
      </c>
      <c r="G59" s="89">
        <v>43145</v>
      </c>
      <c r="H59" s="89" t="s">
        <v>51</v>
      </c>
      <c r="I59" s="68"/>
      <c r="J59" s="68"/>
      <c r="K59" s="73" t="str">
        <f t="shared" si="1"/>
        <v/>
      </c>
      <c r="L59" s="116"/>
      <c r="M59" s="87" t="s">
        <v>2</v>
      </c>
      <c r="N59" s="116"/>
      <c r="O59" s="116"/>
      <c r="P59" s="4" t="s">
        <v>3529</v>
      </c>
      <c r="Q59" s="121"/>
      <c r="R59" s="116"/>
    </row>
    <row r="60" spans="1:18" x14ac:dyDescent="0.25">
      <c r="A60" s="122" t="s">
        <v>3530</v>
      </c>
      <c r="B60" s="117" t="s">
        <v>3531</v>
      </c>
      <c r="C60" s="116"/>
      <c r="D60" s="87" t="s">
        <v>23</v>
      </c>
      <c r="E60" s="87" t="s">
        <v>24</v>
      </c>
      <c r="F60" s="7" t="str">
        <f>IF(AND(D60="Amina",OR(E60="Manual",E60="Assisted Manual")),A60&amp;"_AZ",IF(AND(D60="Amina",OR(E60="De-Novo Merge",E60="Assisted Merge")),A60&amp;"_SA_AZ",IF(AND(D60="Mashtura",OR(E60="Manual",E60="Assisted Manual")),A60&amp;"_MH",IF(AND(D60="Mashtura",OR(E60="De-Novo Merge",E60="Assisted Merge")),A60&amp;"_SA_MH",IF(AND(D60="Perry",OR(E60="Manual",E60="Assisted Manual")),A60&amp;"_PB",IF(AND(D60="Perry",OR(E60="De-Novo Merge",E60="Assisted Merge")),A60&amp;"_SA_PB",IF(AND(D60="Gina",OR(E60="Manual",E60="Assisted Manual")),A60&amp;"_GB",IF(AND(D60="Gina",OR(E60="De-Novo Merge",E60="Assisted Merge")),A60&amp;"_SA_GB",IF(AND(D60="Cameron",OR(E60="Manual",E60="Assisted Manual")),A60&amp;"_CA",IF(AND(D60="Cameron",OR(E60="De-Novo Merge",E60="Assisted Merge")),A60&amp;"_SA_CA",IF(AND(D60="Bruno",OR(E60="Manual",E60="Assisted Manual")),A60&amp;"_BD",IF(AND(D60="Bruno",OR(E60="De-Novo Merge",E60="Assisted Merge")),A60&amp;"_SA_BD",IF(AND(D60="Daniel",OR(E60="Manual",E60="Assisted Manual")),A60&amp;"_DR",IF(AND(D60="Daniel",OR(E60="De-Novo Merge",E60="Assisted Merge")),A60&amp;"_SA_DR",IF(AND(D60="Monet",OR(E60="Manual",E60="Assisted Manual")),A60&amp;"_MW",IF(AND(D60="Monet",OR(E60="De-Novo Merge",E60="Assisted Merge")),A60&amp;"_SA_MW",IF(AND(D60="Reem",OR(E60="Manual",E60="Assisted Manual")),A60&amp;"_RA",IF(AND(D60="Reem",OR(E60="De-Novo Merge",E60="Assisted Merge")),A60&amp;"_SA_RA",""))))))))))))))))))</f>
        <v>2017-12-19_G-030_CA</v>
      </c>
      <c r="G60" s="89">
        <v>43144</v>
      </c>
      <c r="H60" s="89" t="s">
        <v>51</v>
      </c>
      <c r="I60" s="68"/>
      <c r="J60" s="68"/>
      <c r="K60" s="73" t="str">
        <f t="shared" si="1"/>
        <v/>
      </c>
      <c r="L60" s="116" t="str">
        <f>IF(AND(NOT(OR(H60="",H60="Ø")),NOT(OR(H61="",H61="Ø"))),"Needs to be Split","")</f>
        <v/>
      </c>
      <c r="M60" s="87" t="s">
        <v>1</v>
      </c>
      <c r="N60" s="116" t="str">
        <f>IF(AND(NOT(OR(H60="Ø",H60="")),L60="Split"),"In Progress",IF(AND(NOT(OR(H60="Ø",H60="")),L60="Needs to be Split"),"Waiting",IF(AND(M60="Review",M61="Review"),"Review",IF(OR(AND(M60="Review",M61="Incomplete"),AND(M60="Incomplete",M61="Review")),"Review",IF(OR(AND(M60="Untraceable",M61="Review"),AND(M60="Review",M61="Untraceable")),"Review",IF(OR(AND(M60="Review",M61="Completed"),AND(M60="Completed",M61="Review")),"Review",IF(OR(AND(M60="Other",M61="Review"),AND(M60="Review",M61="Other")),"Review",IF(OR(AND(M60="Other",M61="Incomplete"),AND(M60="Incomplete",M61="Other")),"Review",IF(OR(AND(M60="Other",M61="Untraceable"),AND(M60="Untraceable",M61="Other")),"Review",IF(OR(AND(M60="Other",M61="Completed"),AND(M60="Completed",M61="Other")),"Review",IF(AND(M60="Waiting",M61="Waiting"),"Waiting",IF(OR(AND(M60="Review",M61="Waiting"),AND(M60="Waiting",M61="Review")),"Waiting",IF(OR(AND(M60="Other",M61="Waiting"),AND(M60="Waiting",M61="Other")),"Waiting",IF(OR(AND(M60="Incomplete",M61="Waiting"),AND(M60="Waiting",M61="Incomplete")),"Waiting",IF(OR(AND(M60="Completed",M61="Waiting"),AND(M60="Waiting",M61="Completed")),"Waiting",IF(OR(M60="In Progress",M61="In Progress"),"In Progress",IF(OR(AND(M60="Completed",M61="Untraceable"),AND(M60="Untraceable",M61="Completed")),"Review",IF(OR(AND(M60="Completed",M61="Incomplete"),AND(M60="Incomplete",M61="Completed")),"Review",IF(OR(AND(M60="Incomplete",M61="Untraceable"),AND(M60="Untraceable",M61="Incomplete")),"Untraceable",IF(AND(NOT(OR(H60="Ø",H60="")),NOT(OR(H61="Ø",H61="")),L60=""),"In Progress",IF(AND(M60="Untraceable",M61="Untraceable"),"Untraceable",IF(AND(NOT(OR(H60="Ø",H60="")),NOT(OR(H61="Ø",H61="")),NOT(OR(L60="Ø",L60="",L60="Split",L60="Needs to be Split"))),"Completed",IF(AND(M60="Incomplete",M61="Incomplete"),"Incomplete",IF(AND(M60="Other",M61="Other"),"Review",IF(AND(M60="Untraceable",M61=""),"Untraceable","")))))))))))))))))))))))))</f>
        <v>Untraceable</v>
      </c>
      <c r="O60" s="116" t="str">
        <f>IF(OR(N60="Untraceable",N60="Incomplete"),"Ignore",IF(N60="Completed","Waiting",IF(OR(N60="Waiting",N60="In Progress",N60="Review",N60="Other"),"HOLD","")))</f>
        <v>Ignore</v>
      </c>
      <c r="P60" s="4" t="s">
        <v>3532</v>
      </c>
      <c r="Q60" s="121" t="str">
        <f>IF(OR(N60="Untraceable",N60="Incomplete"),"No",IF(N60="Completed","In Progress",""))</f>
        <v>No</v>
      </c>
      <c r="R60" s="116"/>
    </row>
    <row r="61" spans="1:18" x14ac:dyDescent="0.25">
      <c r="A61" s="116"/>
      <c r="B61" s="116"/>
      <c r="C61" s="116"/>
      <c r="D61" s="87" t="str">
        <f>IF(AND(NOT(A60=""),NOT(B60=""),NOT(M60="Untraceable")),"???","")</f>
        <v/>
      </c>
      <c r="E61" s="87"/>
      <c r="F61" s="7" t="str">
        <f>IF(AND(D61="Amina",OR(E61="Manual",E61="Assisted Manual")),A60&amp;"_AZ",IF(AND(D61="Amina",OR(E61="De-Novo Merge",E61="Assisted Merge")),A60&amp;"_SA_AZ",IF(AND(D61="Mashtura",OR(E61="Manual",E61="Assisted Manual")),A60&amp;"_MH",IF(AND(D61="Mashtura",OR(E61="De-Novo Merge",E61="Assisted Merge")),A60&amp;"_SA_MH",IF(AND(D61="Perry",OR(E61="Manual",E61="Assisted Manual")),A60&amp;"_PB",IF(AND(D61="Perry",OR(E61="De-Novo Merge",E61="Assisted Merge")),A60&amp;"_SA_PB",IF(AND(D61="Gina",OR(E61="Manual",E61="Assisted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Merge")),A60&amp;"_SA_MW",IF(AND(D61="Reem",OR(E61="Manual",E61="Assisted Manual")),A60&amp;"_RA",IF(AND(D61="Reem",OR(E61="De-Novo Merge",E61="Assisted Merge")),A60&amp;"_SA_RA",""))))))))))))))))))</f>
        <v/>
      </c>
      <c r="G61" s="89"/>
      <c r="H61" s="89"/>
      <c r="I61" s="68"/>
      <c r="J61" s="68"/>
      <c r="K61" s="73" t="str">
        <f t="shared" si="1"/>
        <v/>
      </c>
      <c r="L61" s="116"/>
      <c r="M61" s="87" t="str">
        <f>IF(AND(NOT(OR(G61="",G61="Ø")),H61=""),"In Progress",IF(AND(NOT(OR(H61="Ø",H61="")),NOT(OR(G61="Ø",G61=""))),"Completed",IF(AND(NOT(A60=""),NOT(OR(D61="",D61="???")),G61=""),"Waiting",IF(D61="???","Waiting",""))))</f>
        <v/>
      </c>
      <c r="N61" s="116"/>
      <c r="O61" s="116"/>
      <c r="P61" s="4"/>
      <c r="Q61" s="121"/>
      <c r="R61" s="116"/>
    </row>
    <row r="62" spans="1:18" x14ac:dyDescent="0.25">
      <c r="A62" s="122" t="s">
        <v>3533</v>
      </c>
      <c r="B62" s="117" t="s">
        <v>3534</v>
      </c>
      <c r="C62" s="116"/>
      <c r="D62" s="87" t="s">
        <v>32</v>
      </c>
      <c r="E62" s="87" t="s">
        <v>24</v>
      </c>
      <c r="F62" s="7" t="str">
        <f>IF(AND(D62="Amina",OR(E62="Manual",E62="Assisted Manual")),A62&amp;"_AZ",IF(AND(D62="Amina",OR(E62="De-Novo Merge",E62="Assisted Merge")),A62&amp;"_SA_AZ",IF(AND(D62="Mashtura",OR(E62="Manual",E62="Assisted Manual")),A62&amp;"_MH",IF(AND(D62="Mashtura",OR(E62="De-Novo Merge",E62="Assisted Merge")),A62&amp;"_SA_MH",IF(AND(D62="Perry",OR(E62="Manual",E62="Assisted Manual")),A62&amp;"_PB",IF(AND(D62="Perry",OR(E62="De-Novo Merge",E62="Assisted Merge")),A62&amp;"_SA_PB",IF(AND(D62="Gina",OR(E62="Manual",E62="Assisted Manual")),A62&amp;"_GB",IF(AND(D62="Gina",OR(E62="De-Novo Merge",E62="Assisted Merge")),A62&amp;"_SA_GB",IF(AND(D62="Cameron",OR(E62="Manual",E62="Assisted Manual")),A62&amp;"_CA",IF(AND(D62="Cameron",OR(E62="De-Novo Merge",E62="Assisted Merge")),A62&amp;"_SA_CA",IF(AND(D62="Bruno",OR(E62="Manual",E62="Assisted Manual")),A62&amp;"_BD",IF(AND(D62="Bruno",OR(E62="De-Novo Merge",E62="Assisted Merge")),A62&amp;"_SA_BD",IF(AND(D62="Daniel",OR(E62="Manual",E62="Assisted Manual")),A62&amp;"_DR",IF(AND(D62="Daniel",OR(E62="De-Novo Merge",E62="Assisted Merge")),A62&amp;"_SA_DR",IF(AND(D62="Monet",OR(E62="Manual",E62="Assisted Manual")),A62&amp;"_MW",IF(AND(D62="Monet",OR(E62="De-Novo Merge",E62="Assisted Merge")),A62&amp;"_SA_MW",IF(AND(D62="Reem",OR(E62="Manual",E62="Assisted Manual")),A62&amp;"_RA",IF(AND(D62="Reem",OR(E62="De-Novo Merge",E62="Assisted Merge")),A62&amp;"_SA_RA",""))))))))))))))))))</f>
        <v>2017-12-19_G-031_AZ</v>
      </c>
      <c r="G62" s="89">
        <v>43144</v>
      </c>
      <c r="H62" s="89" t="s">
        <v>51</v>
      </c>
      <c r="I62" s="68"/>
      <c r="J62" s="68"/>
      <c r="K62" s="73" t="str">
        <f t="shared" si="1"/>
        <v/>
      </c>
      <c r="L62" s="116" t="str">
        <f>IF(AND(NOT(OR(H62="",H62="Ø")),NOT(OR(H63="",H63="Ø"))),"Needs to be Split","")</f>
        <v/>
      </c>
      <c r="M62" s="87" t="s">
        <v>1</v>
      </c>
      <c r="N62" s="116" t="str">
        <f>IF(AND(NOT(OR(H62="Ø",H62="")),L62="Split"),"In Progress",IF(AND(NOT(OR(H62="Ø",H62="")),L62="Needs to be Split"),"Waiting",IF(AND(M62="Review",M63="Review"),"Review",IF(OR(AND(M62="Review",M63="Incomplete"),AND(M62="Incomplete",M63="Review")),"Review",IF(OR(AND(M62="Untraceable",M63="Review"),AND(M62="Review",M63="Untraceable")),"Review",IF(OR(AND(M62="Review",M63="Completed"),AND(M62="Completed",M63="Review")),"Review",IF(OR(AND(M62="Other",M63="Review"),AND(M62="Review",M63="Other")),"Review",IF(OR(AND(M62="Other",M63="Incomplete"),AND(M62="Incomplete",M63="Other")),"Review",IF(OR(AND(M62="Other",M63="Untraceable"),AND(M62="Untraceable",M63="Other")),"Review",IF(OR(AND(M62="Other",M63="Completed"),AND(M62="Completed",M63="Other")),"Review",IF(AND(M62="Waiting",M63="Waiting"),"Waiting",IF(OR(AND(M62="Review",M63="Waiting"),AND(M62="Waiting",M63="Review")),"Waiting",IF(OR(AND(M62="Other",M63="Waiting"),AND(M62="Waiting",M63="Other")),"Waiting",IF(OR(AND(M62="Incomplete",M63="Waiting"),AND(M62="Waiting",M63="Incomplete")),"Waiting",IF(OR(AND(M62="Completed",M63="Waiting"),AND(M62="Waiting",M63="Completed")),"Waiting",IF(OR(M62="In Progress",M63="In Progress"),"In Progress",IF(OR(AND(M62="Completed",M63="Untraceable"),AND(M62="Untraceable",M63="Completed")),"Review",IF(OR(AND(M62="Completed",M63="Incomplete"),AND(M62="Incomplete",M63="Completed")),"Review",IF(OR(AND(M62="Incomplete",M63="Untraceable"),AND(M62="Untraceable",M63="Incomplete")),"Untraceable",IF(AND(NOT(OR(H62="Ø",H62="")),NOT(OR(H63="Ø",H63="")),L62=""),"In Progress",IF(AND(M62="Untraceable",M63="Untraceable"),"Untraceable",IF(AND(NOT(OR(H62="Ø",H62="")),NOT(OR(H63="Ø",H63="")),NOT(OR(L62="Ø",L62="",L62="Split",L62="Needs to be Split"))),"Completed",IF(AND(M62="Incomplete",M63="Incomplete"),"Incomplete",IF(AND(M62="Other",M63="Other"),"Review",IF(AND(M62="Untraceable",M63=""),"Untraceable","")))))))))))))))))))))))))</f>
        <v>Untraceable</v>
      </c>
      <c r="O62" s="116" t="str">
        <f>IF(OR(N62="Untraceable",N62="Incomplete"),"Ignore",IF(N62="Completed","Waiting",IF(OR(N62="Waiting",N62="In Progress",N62="Review",N62="Other"),"HOLD","")))</f>
        <v>Ignore</v>
      </c>
      <c r="P62" s="4" t="s">
        <v>3535</v>
      </c>
      <c r="Q62" s="121" t="str">
        <f>IF(OR(N62="Untraceable",N62="Incomplete"),"No",IF(N62="Completed","In Progress",""))</f>
        <v>No</v>
      </c>
      <c r="R62" s="116"/>
    </row>
    <row r="63" spans="1:18" x14ac:dyDescent="0.25">
      <c r="A63" s="116"/>
      <c r="B63" s="116"/>
      <c r="C63" s="116"/>
      <c r="D63" s="87" t="str">
        <f>IF(AND(NOT(A62=""),NOT(B62=""),NOT(M62="Untraceable")),"???","")</f>
        <v/>
      </c>
      <c r="E63" s="87"/>
      <c r="F63" s="7" t="str">
        <f>IF(AND(D63="Amina",OR(E63="Manual",E63="Assisted Manual")),A62&amp;"_AZ",IF(AND(D63="Amina",OR(E63="De-Novo Merge",E63="Assisted Merge")),A62&amp;"_SA_AZ",IF(AND(D63="Mashtura",OR(E63="Manual",E63="Assisted Manual")),A62&amp;"_MH",IF(AND(D63="Mashtura",OR(E63="De-Novo Merge",E63="Assisted Merge")),A62&amp;"_SA_MH",IF(AND(D63="Perry",OR(E63="Manual",E63="Assisted Manual")),A62&amp;"_PB",IF(AND(D63="Perry",OR(E63="De-Novo Merge",E63="Assisted Merge")),A62&amp;"_SA_PB",IF(AND(D63="Gina",OR(E63="Manual",E63="Assisted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Merge")),A62&amp;"_SA_MW",IF(AND(D63="Reem",OR(E63="Manual",E63="Assisted Manual")),A62&amp;"_RA",IF(AND(D63="Reem",OR(E63="De-Novo Merge",E63="Assisted Merge")),A62&amp;"_SA_RA",""))))))))))))))))))</f>
        <v/>
      </c>
      <c r="G63" s="89"/>
      <c r="H63" s="89"/>
      <c r="I63" s="68"/>
      <c r="J63" s="68"/>
      <c r="K63" s="73" t="str">
        <f t="shared" si="1"/>
        <v/>
      </c>
      <c r="L63" s="116"/>
      <c r="M63" s="87" t="str">
        <f>IF(AND(NOT(OR(G63="",G63="Ø")),H63=""),"In Progress",IF(AND(NOT(OR(H63="Ø",H63="")),NOT(OR(G63="Ø",G63=""))),"Completed",IF(AND(NOT(A62=""),NOT(OR(D63="",D63="???")),G63=""),"Waiting",IF(D63="???","Waiting",""))))</f>
        <v/>
      </c>
      <c r="N63" s="116"/>
      <c r="O63" s="116"/>
      <c r="P63" s="4"/>
      <c r="Q63" s="121"/>
      <c r="R63" s="116"/>
    </row>
    <row r="64" spans="1:18" x14ac:dyDescent="0.25">
      <c r="A64" s="122" t="s">
        <v>3536</v>
      </c>
      <c r="B64" s="117" t="s">
        <v>3537</v>
      </c>
      <c r="C64" s="116" t="s">
        <v>3538</v>
      </c>
      <c r="D64" s="87" t="s">
        <v>23</v>
      </c>
      <c r="E64" s="87" t="s">
        <v>24</v>
      </c>
      <c r="F64" s="7" t="str">
        <f>IF(AND(D64="Amina",OR(E64="Manual",E64="Assisted Manual")),A64&amp;"_AZ",IF(AND(D64="Amina",OR(E64="De-Novo Merge",E64="Assisted Merge")),A64&amp;"_SA_AZ",IF(AND(D64="Mashtura",OR(E64="Manual",E64="Assisted Manual")),A64&amp;"_MH",IF(AND(D64="Mashtura",OR(E64="De-Novo Merge",E64="Assisted Merge")),A64&amp;"_SA_MH",IF(AND(D64="Perry",OR(E64="Manual",E64="Assisted Manual")),A64&amp;"_PB",IF(AND(D64="Perry",OR(E64="De-Novo Merge",E64="Assisted Merge")),A64&amp;"_SA_PB",IF(AND(D64="Gina",OR(E64="Manual",E64="Assisted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Merge")),A64&amp;"_SA_MW",IF(AND(D64="Reem",OR(E64="Manual",E64="Assisted Manual")),A64&amp;"_RA",IF(AND(D64="Reem",OR(E64="De-Novo Merge",E64="Assisted Merge")),A64&amp;"_SA_RA",""))))))))))))))))))</f>
        <v>2017-12-19_G-032_CA</v>
      </c>
      <c r="G64" s="89">
        <v>43144</v>
      </c>
      <c r="H64" s="89" t="s">
        <v>51</v>
      </c>
      <c r="I64" s="68"/>
      <c r="J64" s="68"/>
      <c r="K64" s="73" t="str">
        <f t="shared" si="1"/>
        <v/>
      </c>
      <c r="L64" s="116" t="str">
        <f>IF(AND(NOT(OR(H64="",H64="Ø")),NOT(OR(H65="",H65="Ø"))),"Needs to be Split","")</f>
        <v/>
      </c>
      <c r="M64" s="87" t="s">
        <v>1</v>
      </c>
      <c r="N64" s="116" t="str">
        <f>IF(AND(NOT(OR(H64="Ø",H64="")),L64="Split"),"In Progress",IF(AND(NOT(OR(H64="Ø",H64="")),L64="Needs to be Split"),"Waiting",IF(AND(M64="Review",M65="Review"),"Review",IF(OR(AND(M64="Review",M65="Incomplete"),AND(M64="Incomplete",M65="Review")),"Review",IF(OR(AND(M64="Untraceable",M65="Review"),AND(M64="Review",M65="Untraceable")),"Review",IF(OR(AND(M64="Review",M65="Completed"),AND(M64="Completed",M65="Review")),"Review",IF(OR(AND(M64="Other",M65="Review"),AND(M64="Review",M65="Other")),"Review",IF(OR(AND(M64="Other",M65="Incomplete"),AND(M64="Incomplete",M65="Other")),"Review",IF(OR(AND(M64="Other",M65="Untraceable"),AND(M64="Untraceable",M65="Other")),"Review",IF(OR(AND(M64="Other",M65="Completed"),AND(M64="Completed",M65="Other")),"Review",IF(AND(M64="Waiting",M65="Waiting"),"Waiting",IF(OR(AND(M64="Review",M65="Waiting"),AND(M64="Waiting",M65="Review")),"Waiting",IF(OR(AND(M64="Other",M65="Waiting"),AND(M64="Waiting",M65="Other")),"Waiting",IF(OR(AND(M64="Incomplete",M65="Waiting"),AND(M64="Waiting",M65="Incomplete")),"Waiting",IF(OR(AND(M64="Completed",M65="Waiting"),AND(M64="Waiting",M65="Completed")),"Waiting",IF(OR(M64="In Progress",M65="In Progress"),"In Progress",IF(OR(AND(M64="Completed",M65="Untraceable"),AND(M64="Untraceable",M65="Completed")),"Review",IF(OR(AND(M64="Completed",M65="Incomplete"),AND(M64="Incomplete",M65="Completed")),"Review",IF(OR(AND(M64="Incomplete",M65="Untraceable"),AND(M64="Untraceable",M65="Incomplete")),"Untraceable",IF(AND(NOT(OR(H64="Ø",H64="")),NOT(OR(H65="Ø",H65="")),L64=""),"In Progress",IF(AND(M64="Untraceable",M65="Untraceable"),"Untraceable",IF(AND(NOT(OR(H64="Ø",H64="")),NOT(OR(H65="Ø",H65="")),NOT(OR(L64="Ø",L64="",L64="Split",L64="Needs to be Split"))),"Completed",IF(AND(M64="Incomplete",M65="Incomplete"),"Incomplete",IF(AND(M64="Other",M65="Other"),"Review",IF(AND(M64="Untraceable",M65=""),"Untraceable","")))))))))))))))))))))))))</f>
        <v>Untraceable</v>
      </c>
      <c r="O64" s="116" t="str">
        <f>IF(OR(N64="Untraceable",N64="Incomplete"),"Ignore",IF(N64="Completed","Waiting",IF(OR(N64="Waiting",N64="In Progress",N64="Review",N64="Other"),"HOLD","")))</f>
        <v>Ignore</v>
      </c>
      <c r="P64" s="4"/>
      <c r="Q64" s="121" t="str">
        <f>IF(OR(N64="Untraceable",N64="Incomplete"),"No",IF(N64="Completed","In Progress",""))</f>
        <v>No</v>
      </c>
      <c r="R64" s="116"/>
    </row>
    <row r="65" spans="1:18" x14ac:dyDescent="0.25">
      <c r="A65" s="116"/>
      <c r="B65" s="116"/>
      <c r="C65" s="116"/>
      <c r="D65" s="87"/>
      <c r="E65" s="7"/>
      <c r="G65" s="89"/>
      <c r="H65" s="89"/>
      <c r="I65" s="68"/>
      <c r="J65" s="68"/>
      <c r="K65" s="73" t="str">
        <f t="shared" si="1"/>
        <v/>
      </c>
      <c r="L65" s="116"/>
      <c r="M65" s="87" t="str">
        <f>IF(AND(NOT(OR(G65="",G65="Ø")),H65=""),"In Progress",IF(AND(NOT(OR(H65="Ø",H65="")),NOT(OR(G65="Ø",G65=""))),"Completed",IF(AND(NOT(A64=""),NOT(OR(D65="",D65="???")),G65=""),"Waiting",IF(D65="???","Waiting",""))))</f>
        <v/>
      </c>
      <c r="N65" s="116"/>
      <c r="O65" s="116"/>
      <c r="P65" s="4"/>
      <c r="Q65" s="121"/>
      <c r="R65" s="116"/>
    </row>
    <row r="66" spans="1:18" x14ac:dyDescent="0.25">
      <c r="A66" s="122" t="s">
        <v>3539</v>
      </c>
      <c r="B66" s="117" t="s">
        <v>3540</v>
      </c>
      <c r="C66" s="116"/>
      <c r="D66" s="87" t="s">
        <v>32</v>
      </c>
      <c r="E66" s="87" t="s">
        <v>24</v>
      </c>
      <c r="F66" s="7" t="str">
        <f>IF(AND(D66="Amina",OR(E66="Manual",E66="Assisted Manual")),A66&amp;"_AZ",IF(AND(D66="Amina",OR(E66="De-Novo Merge",E66="Assisted Merge")),A66&amp;"_SA_AZ",IF(AND(D66="Mashtura",OR(E66="Manual",E66="Assisted Manual")),A66&amp;"_MH",IF(AND(D66="Mashtura",OR(E66="De-Novo Merge",E66="Assisted Merge")),A66&amp;"_SA_MH",IF(AND(D66="Perry",OR(E66="Manual",E66="Assisted Manual")),A66&amp;"_PB",IF(AND(D66="Perry",OR(E66="De-Novo Merge",E66="Assisted Merge")),A66&amp;"_SA_PB",IF(AND(D66="Gina",OR(E66="Manual",E66="Assisted Manual")),A66&amp;"_GB",IF(AND(D66="Gina",OR(E66="De-Novo Merge",E66="Assisted Merge")),A66&amp;"_SA_GB",IF(AND(D66="Cameron",OR(E66="Manual",E66="Assisted Manual")),A66&amp;"_CA",IF(AND(D66="Cameron",OR(E66="De-Novo Merge",E66="Assisted Merge")),A66&amp;"_SA_CA",IF(AND(D66="Bruno",OR(E66="Manual",E66="Assisted Manual")),A66&amp;"_BD",IF(AND(D66="Bruno",OR(E66="De-Novo Merge",E66="Assisted Merge")),A66&amp;"_SA_BD",IF(AND(D66="Daniel",OR(E66="Manual",E66="Assisted Manual")),A66&amp;"_DR",IF(AND(D66="Daniel",OR(E66="De-Novo Merge",E66="Assisted Merge")),A66&amp;"_SA_DR",IF(AND(D66="Monet",OR(E66="Manual",E66="Assisted Manual")),A66&amp;"_MW",IF(AND(D66="Monet",OR(E66="De-Novo Merge",E66="Assisted Merge")),A66&amp;"_SA_MW",IF(AND(D66="Reem",OR(E66="Manual",E66="Assisted Manual")),A66&amp;"_RA",IF(AND(D66="Reem",OR(E66="De-Novo Merge",E66="Assisted Merge")),A66&amp;"_SA_RA",""))))))))))))))))))</f>
        <v>2017-12-19_G-033_AZ</v>
      </c>
      <c r="G66" s="89">
        <v>43144</v>
      </c>
      <c r="H66" s="89" t="s">
        <v>51</v>
      </c>
      <c r="I66" s="68"/>
      <c r="J66" s="68"/>
      <c r="K66" s="73" t="str">
        <f t="shared" si="1"/>
        <v/>
      </c>
      <c r="L66" s="116" t="str">
        <f>IF(AND(NOT(OR(H66="",H66="Ø")),NOT(OR(H67="",H67="Ø"))),"Needs to be Split","")</f>
        <v/>
      </c>
      <c r="M66" s="87" t="s">
        <v>1</v>
      </c>
      <c r="N66" s="116" t="str">
        <f>IF(AND(NOT(OR(H66="Ø",H66="")),L66="Split"),"In Progress",IF(AND(NOT(OR(H66="Ø",H66="")),L66="Needs to be Split"),"Waiting",IF(AND(M66="Review",M67="Review"),"Review",IF(OR(AND(M66="Review",M67="Incomplete"),AND(M66="Incomplete",M67="Review")),"Review",IF(OR(AND(M66="Untraceable",M67="Review"),AND(M66="Review",M67="Untraceable")),"Review",IF(OR(AND(M66="Review",M67="Completed"),AND(M66="Completed",M67="Review")),"Review",IF(OR(AND(M66="Other",M67="Review"),AND(M66="Review",M67="Other")),"Review",IF(OR(AND(M66="Other",M67="Incomplete"),AND(M66="Incomplete",M67="Other")),"Review",IF(OR(AND(M66="Other",M67="Untraceable"),AND(M66="Untraceable",M67="Other")),"Review",IF(OR(AND(M66="Other",M67="Completed"),AND(M66="Completed",M67="Other")),"Review",IF(AND(M66="Waiting",M67="Waiting"),"Waiting",IF(OR(AND(M66="Review",M67="Waiting"),AND(M66="Waiting",M67="Review")),"Waiting",IF(OR(AND(M66="Other",M67="Waiting"),AND(M66="Waiting",M67="Other")),"Waiting",IF(OR(AND(M66="Incomplete",M67="Waiting"),AND(M66="Waiting",M67="Incomplete")),"Waiting",IF(OR(AND(M66="Completed",M67="Waiting"),AND(M66="Waiting",M67="Completed")),"Waiting",IF(OR(M66="In Progress",M67="In Progress"),"In Progress",IF(OR(AND(M66="Completed",M67="Untraceable"),AND(M66="Untraceable",M67="Completed")),"Review",IF(OR(AND(M66="Completed",M67="Incomplete"),AND(M66="Incomplete",M67="Completed")),"Review",IF(OR(AND(M66="Incomplete",M67="Untraceable"),AND(M66="Untraceable",M67="Incomplete")),"Untraceable",IF(AND(NOT(OR(H66="Ø",H66="")),NOT(OR(H67="Ø",H67="")),L66=""),"In Progress",IF(AND(M66="Untraceable",M67="Untraceable"),"Untraceable",IF(AND(NOT(OR(H66="Ø",H66="")),NOT(OR(H67="Ø",H67="")),NOT(OR(L66="Ø",L66="",L66="Split",L66="Needs to be Split"))),"Completed",IF(AND(M66="Incomplete",M67="Incomplete"),"Incomplete",IF(AND(M66="Other",M67="Other"),"Review",IF(AND(M66="Untraceable",M67=""),"Untraceable","")))))))))))))))))))))))))</f>
        <v>Untraceable</v>
      </c>
      <c r="O66" s="116" t="str">
        <f>IF(OR(N66="Untraceable",N66="Incomplete"),"Ignore",IF(N66="Completed","Waiting",IF(OR(N66="Waiting",N66="In Progress",N66="Review",N66="Other"),"HOLD","")))</f>
        <v>Ignore</v>
      </c>
      <c r="P66" s="4"/>
      <c r="Q66" s="121" t="str">
        <f>IF(OR(N66="Untraceable",N66="Incomplete"),"No",IF(N66="Completed","In Progress",""))</f>
        <v>No</v>
      </c>
      <c r="R66" s="116"/>
    </row>
    <row r="67" spans="1:18" x14ac:dyDescent="0.25">
      <c r="A67" s="116"/>
      <c r="B67" s="116"/>
      <c r="C67" s="116"/>
      <c r="D67" s="87" t="str">
        <f>IF(AND(NOT(A66=""),NOT(B66=""),NOT(M66="Untraceable")),"???","")</f>
        <v/>
      </c>
      <c r="E67" s="87"/>
      <c r="F67" s="7" t="str">
        <f>IF(AND(D67="Amina",OR(E67="Manual",E67="Assisted Manual")),A66&amp;"_AZ",IF(AND(D67="Amina",OR(E67="De-Novo Merge",E67="Assisted Merge")),A66&amp;"_SA_AZ",IF(AND(D67="Mashtura",OR(E67="Manual",E67="Assisted Manual")),A66&amp;"_MH",IF(AND(D67="Mashtura",OR(E67="De-Novo Merge",E67="Assisted Merge")),A66&amp;"_SA_MH",IF(AND(D67="Perry",OR(E67="Manual",E67="Assisted Manual")),A66&amp;"_PB",IF(AND(D67="Perry",OR(E67="De-Novo Merge",E67="Assisted Merge")),A66&amp;"_SA_PB",IF(AND(D67="Gina",OR(E67="Manual",E67="Assisted Manual")),A66&amp;"_GB",IF(AND(D67="Gina",OR(E67="De-Novo Merge",E67="Assisted Merge")),A66&amp;"_SA_GB",IF(AND(D67="Cameron",OR(E67="Manual",E67="Assisted Manual")),A66&amp;"_CA",IF(AND(D67="Cameron",OR(E67="De-Novo Merge",E67="Assisted Merge")),A66&amp;"_SA_CA",IF(AND(D67="Bruno",OR(E67="Manual",E67="Assisted Manual")),A66&amp;"_BD",IF(AND(D67="Bruno",OR(E67="De-Novo Merge",E67="Assisted Merge")),A66&amp;"_SA_BD",IF(AND(D67="Daniel",OR(E67="Manual",E67="Assisted Manual")),A66&amp;"_DR",IF(AND(D67="Daniel",OR(E67="De-Novo Merge",E67="Assisted Merge")),A66&amp;"_SA_DR",IF(AND(D67="Monet",OR(E67="Manual",E67="Assisted Manual")),A66&amp;"_MW",IF(AND(D67="Monet",OR(E67="De-Novo Merge",E67="Assisted Merge")),A66&amp;"_SA_MW",IF(AND(D67="Reem",OR(E67="Manual",E67="Assisted Manual")),A66&amp;"_RA",IF(AND(D67="Reem",OR(E67="De-Novo Merge",E67="Assisted Merge")),A66&amp;"_SA_RA",""))))))))))))))))))</f>
        <v/>
      </c>
      <c r="G67" s="89" t="s">
        <v>51</v>
      </c>
      <c r="H67" s="89"/>
      <c r="I67" s="68"/>
      <c r="J67" s="68"/>
      <c r="K67" s="73" t="str">
        <f t="shared" si="1"/>
        <v/>
      </c>
      <c r="L67" s="116"/>
      <c r="M67" s="87" t="str">
        <f>IF(AND(NOT(OR(G67="",G67="Ø")),H67=""),"In Progress",IF(AND(NOT(OR(H67="Ø",H67="")),NOT(OR(G67="Ø",G67=""))),"Completed",IF(AND(NOT(A66=""),NOT(OR(D67="",D67="???")),G67=""),"Waiting",IF(D67="???","Waiting",""))))</f>
        <v/>
      </c>
      <c r="N67" s="116"/>
      <c r="O67" s="116"/>
      <c r="P67" s="4"/>
      <c r="Q67" s="121"/>
      <c r="R67" s="116"/>
    </row>
    <row r="68" spans="1:18" x14ac:dyDescent="0.25">
      <c r="A68" s="122" t="s">
        <v>3541</v>
      </c>
      <c r="B68" s="117" t="s">
        <v>3542</v>
      </c>
      <c r="C68" s="116"/>
      <c r="D68" s="87" t="s">
        <v>32</v>
      </c>
      <c r="E68" s="87" t="s">
        <v>24</v>
      </c>
      <c r="F68" s="7" t="str">
        <f>IF(AND(D68="Amina",OR(E68="Manual",E68="Assisted Manual")),A68&amp;"_AZ",IF(AND(D68="Amina",OR(E68="De-Novo Merge",E68="Assisted Merge")),A68&amp;"_SA_AZ",IF(AND(D68="Mashtura",OR(E68="Manual",E68="Assisted Manual")),A68&amp;"_MH",IF(AND(D68="Mashtura",OR(E68="De-Novo Merge",E68="Assisted Merge")),A68&amp;"_SA_MH",IF(AND(D68="Perry",OR(E68="Manual",E68="Assisted Manual")),A68&amp;"_PB",IF(AND(D68="Perry",OR(E68="De-Novo Merge",E68="Assisted Merge")),A68&amp;"_SA_PB",IF(AND(D68="Gina",OR(E68="Manual",E68="Assisted Manual")),A68&amp;"_GB",IF(AND(D68="Gina",OR(E68="De-Novo Merge",E68="Assisted Merge")),A68&amp;"_SA_GB",IF(AND(D68="Cameron",OR(E68="Manual",E68="Assisted Manual")),A68&amp;"_CA",IF(AND(D68="Cameron",OR(E68="De-Novo Merge",E68="Assisted Merge")),A68&amp;"_SA_CA",IF(AND(D68="Bruno",OR(E68="Manual",E68="Assisted Manual")),A68&amp;"_BD",IF(AND(D68="Bruno",OR(E68="De-Novo Merge",E68="Assisted Merge")),A68&amp;"_SA_BD",IF(AND(D68="Daniel",OR(E68="Manual",E68="Assisted Manual")),A68&amp;"_DR",IF(AND(D68="Daniel",OR(E68="De-Novo Merge",E68="Assisted Merge")),A68&amp;"_SA_DR",IF(AND(D68="Monet",OR(E68="Manual",E68="Assisted Manual")),A68&amp;"_MW",IF(AND(D68="Monet",OR(E68="De-Novo Merge",E68="Assisted Merge")),A68&amp;"_SA_MW",IF(AND(D68="Reem",OR(E68="Manual",E68="Assisted Manual")),A68&amp;"_RA",IF(AND(D68="Reem",OR(E68="De-Novo Merge",E68="Assisted Merge")),A68&amp;"_SA_RA",""))))))))))))))))))</f>
        <v>2017-12-19_G-034_AZ</v>
      </c>
      <c r="G68" s="89">
        <v>43144</v>
      </c>
      <c r="H68" s="89" t="s">
        <v>51</v>
      </c>
      <c r="I68" s="68"/>
      <c r="J68" s="68"/>
      <c r="K68" s="73" t="str">
        <f t="shared" si="1"/>
        <v/>
      </c>
      <c r="L68" s="116" t="str">
        <f>IF(AND(NOT(OR(H68="",H68="Ø")),NOT(OR(H69="",H69="Ø"))),"Needs to be Split","")</f>
        <v/>
      </c>
      <c r="M68" s="87" t="s">
        <v>1</v>
      </c>
      <c r="N68" s="116" t="str">
        <f>IF(AND(NOT(OR(H68="Ø",H68="")),L68="Split"),"In Progress",IF(AND(NOT(OR(H68="Ø",H68="")),L68="Needs to be Split"),"Waiting",IF(AND(M68="Review",M69="Review"),"Review",IF(OR(AND(M68="Review",M69="Incomplete"),AND(M68="Incomplete",M69="Review")),"Review",IF(OR(AND(M68="Untraceable",M69="Review"),AND(M68="Review",M69="Untraceable")),"Review",IF(OR(AND(M68="Review",M69="Completed"),AND(M68="Completed",M69="Review")),"Review",IF(OR(AND(M68="Other",M69="Review"),AND(M68="Review",M69="Other")),"Review",IF(OR(AND(M68="Other",M69="Incomplete"),AND(M68="Incomplete",M69="Other")),"Review",IF(OR(AND(M68="Other",M69="Untraceable"),AND(M68="Untraceable",M69="Other")),"Review",IF(OR(AND(M68="Other",M69="Completed"),AND(M68="Completed",M69="Other")),"Review",IF(AND(M68="Waiting",M69="Waiting"),"Waiting",IF(OR(AND(M68="Review",M69="Waiting"),AND(M68="Waiting",M69="Review")),"Waiting",IF(OR(AND(M68="Other",M69="Waiting"),AND(M68="Waiting",M69="Other")),"Waiting",IF(OR(AND(M68="Incomplete",M69="Waiting"),AND(M68="Waiting",M69="Incomplete")),"Waiting",IF(OR(AND(M68="Completed",M69="Waiting"),AND(M68="Waiting",M69="Completed")),"Waiting",IF(OR(M68="In Progress",M69="In Progress"),"In Progress",IF(OR(AND(M68="Completed",M69="Untraceable"),AND(M68="Untraceable",M69="Completed")),"Review",IF(OR(AND(M68="Completed",M69="Incomplete"),AND(M68="Incomplete",M69="Completed")),"Review",IF(OR(AND(M68="Incomplete",M69="Untraceable"),AND(M68="Untraceable",M69="Incomplete")),"Untraceable",IF(AND(NOT(OR(H68="Ø",H68="")),NOT(OR(H69="Ø",H69="")),L68=""),"In Progress",IF(AND(M68="Untraceable",M69="Untraceable"),"Untraceable",IF(AND(NOT(OR(H68="Ø",H68="")),NOT(OR(H69="Ø",H69="")),NOT(OR(L68="Ø",L68="",L68="Split",L68="Needs to be Split"))),"Completed",IF(AND(M68="Incomplete",M69="Incomplete"),"Incomplete",IF(AND(M68="Other",M69="Other"),"Review",IF(AND(M68="Untraceable",M69=""),"Untraceable","")))))))))))))))))))))))))</f>
        <v>Untraceable</v>
      </c>
      <c r="O68" s="116" t="str">
        <f>IF(OR(N68="Untraceable",N68="Incomplete"),"Ignore",IF(N68="Completed","Waiting",IF(OR(N68="Waiting",N68="In Progress",N68="Review",N68="Other"),"HOLD","")))</f>
        <v>Ignore</v>
      </c>
      <c r="P68" s="4"/>
      <c r="Q68" s="121" t="str">
        <f>IF(OR(N68="Untraceable",N68="Incomplete"),"No",IF(N68="Completed","In Progress",""))</f>
        <v>No</v>
      </c>
      <c r="R68" s="116"/>
    </row>
    <row r="69" spans="1:18" x14ac:dyDescent="0.25">
      <c r="A69" s="116"/>
      <c r="B69" s="116"/>
      <c r="C69" s="116"/>
      <c r="D69" s="87" t="str">
        <f>IF(AND(NOT(A68=""),NOT(B68=""),NOT(M68="Untraceable")),"???","")</f>
        <v/>
      </c>
      <c r="E69" s="87"/>
      <c r="F69" s="7" t="str">
        <f>IF(AND(D69="Amina",OR(E69="Manual",E69="Assisted Manual")),A68&amp;"_AZ",IF(AND(D69="Amina",OR(E69="De-Novo Merge",E69="Assisted Merge")),A68&amp;"_SA_AZ",IF(AND(D69="Mashtura",OR(E69="Manual",E69="Assisted Manual")),A68&amp;"_MH",IF(AND(D69="Mashtura",OR(E69="De-Novo Merge",E69="Assisted Merge")),A68&amp;"_SA_MH",IF(AND(D69="Perry",OR(E69="Manual",E69="Assisted Manual")),A68&amp;"_PB",IF(AND(D69="Perry",OR(E69="De-Novo Merge",E69="Assisted Merge")),A68&amp;"_SA_PB",IF(AND(D69="Gina",OR(E69="Manual",E69="Assisted Manual")),A68&amp;"_GB",IF(AND(D69="Gina",OR(E69="De-Novo Merge",E69="Assisted Merge")),A68&amp;"_SA_GB",IF(AND(D69="Cameron",OR(E69="Manual",E69="Assisted Manual")),A68&amp;"_CA",IF(AND(D69="Cameron",OR(E69="De-Novo Merge",E69="Assisted Merge")),A68&amp;"_SA_CA",IF(AND(D69="Bruno",OR(E69="Manual",E69="Assisted Manual")),A68&amp;"_BD",IF(AND(D69="Bruno",OR(E69="De-Novo Merge",E69="Assisted Merge")),A68&amp;"_SA_BD",IF(AND(D69="Daniel",OR(E69="Manual",E69="Assisted Manual")),A68&amp;"_DR",IF(AND(D69="Daniel",OR(E69="De-Novo Merge",E69="Assisted Merge")),A68&amp;"_SA_DR",IF(AND(D69="Monet",OR(E69="Manual",E69="Assisted Manual")),A68&amp;"_MW",IF(AND(D69="Monet",OR(E69="De-Novo Merge",E69="Assisted Merge")),A68&amp;"_SA_MW",IF(AND(D69="Reem",OR(E69="Manual",E69="Assisted Manual")),A68&amp;"_RA",IF(AND(D69="Reem",OR(E69="De-Novo Merge",E69="Assisted Merge")),A68&amp;"_SA_RA",""))))))))))))))))))</f>
        <v/>
      </c>
      <c r="G69" s="89"/>
      <c r="H69" s="89"/>
      <c r="I69" s="68"/>
      <c r="J69" s="68"/>
      <c r="K69" s="73" t="str">
        <f t="shared" si="1"/>
        <v/>
      </c>
      <c r="L69" s="116"/>
      <c r="M69" s="87" t="str">
        <f>IF(AND(NOT(OR(G69="",G69="Ø")),H69=""),"In Progress",IF(AND(NOT(OR(H69="Ø",H69="")),NOT(OR(G69="Ø",G69=""))),"Completed",IF(AND(NOT(A68=""),NOT(OR(D69="",D69="???")),G69=""),"Waiting",IF(D69="???","Waiting",""))))</f>
        <v/>
      </c>
      <c r="N69" s="116"/>
      <c r="O69" s="116"/>
      <c r="P69" s="4"/>
      <c r="Q69" s="121"/>
      <c r="R69" s="116"/>
    </row>
    <row r="70" spans="1:18" x14ac:dyDescent="0.25">
      <c r="A70" s="122" t="s">
        <v>3543</v>
      </c>
      <c r="B70" s="117" t="s">
        <v>3544</v>
      </c>
      <c r="C70" s="116"/>
      <c r="D70" s="87" t="s">
        <v>23</v>
      </c>
      <c r="E70" s="87" t="s">
        <v>24</v>
      </c>
      <c r="F70" s="7" t="str">
        <f>IF(AND(D70="Amina",OR(E70="Manual",E70="Assisted Manual")),A70&amp;"_AZ",IF(AND(D70="Amina",OR(E70="De-Novo Merge",E70="Assisted Merge")),A70&amp;"_SA_AZ",IF(AND(D70="Mashtura",OR(E70="Manual",E70="Assisted Manual")),A70&amp;"_MH",IF(AND(D70="Mashtura",OR(E70="De-Novo Merge",E70="Assisted Merge")),A70&amp;"_SA_MH",IF(AND(D70="Perry",OR(E70="Manual",E70="Assisted Manual")),A70&amp;"_PB",IF(AND(D70="Perry",OR(E70="De-Novo Merge",E70="Assisted Merge")),A70&amp;"_SA_PB",IF(AND(D70="Gina",OR(E70="Manual",E70="Assisted Manual")),A70&amp;"_GB",IF(AND(D70="Gina",OR(E70="De-Novo Merge",E70="Assisted Merge")),A70&amp;"_SA_GB",IF(AND(D70="Cameron",OR(E70="Manual",E70="Assisted Manual")),A70&amp;"_CA",IF(AND(D70="Cameron",OR(E70="De-Novo Merge",E70="Assisted Merge")),A70&amp;"_SA_CA",IF(AND(D70="Bruno",OR(E70="Manual",E70="Assisted Manual")),A70&amp;"_BD",IF(AND(D70="Bruno",OR(E70="De-Novo Merge",E70="Assisted Merge")),A70&amp;"_SA_BD",IF(AND(D70="Daniel",OR(E70="Manual",E70="Assisted Manual")),A70&amp;"_DR",IF(AND(D70="Daniel",OR(E70="De-Novo Merge",E70="Assisted Merge")),A70&amp;"_SA_DR",IF(AND(D70="Monet",OR(E70="Manual",E70="Assisted Manual")),A70&amp;"_MW",IF(AND(D70="Monet",OR(E70="De-Novo Merge",E70="Assisted Merge")),A70&amp;"_SA_MW",IF(AND(D70="Reem",OR(E70="Manual",E70="Assisted Manual")),A70&amp;"_RA",IF(AND(D70="Reem",OR(E70="De-Novo Merge",E70="Assisted Merge")),A70&amp;"_SA_RA",""))))))))))))))))))</f>
        <v>2017-12-19_G-035_CA</v>
      </c>
      <c r="G70" s="89"/>
      <c r="H70" s="89"/>
      <c r="I70" s="68"/>
      <c r="J70" s="68"/>
      <c r="K70" s="73" t="str">
        <f t="shared" ref="K70:K101" si="2">IF(AND(NOT(I70=""),NOT(J70=""),NOT(H70="")),J70/I70,"")</f>
        <v/>
      </c>
      <c r="L70" s="116" t="str">
        <f>IF(AND(NOT(OR(H70="",H70="Ø")),NOT(OR(H71="",H71="Ø"))),"Needs to be Split","")</f>
        <v/>
      </c>
      <c r="M70" s="87" t="s">
        <v>1</v>
      </c>
      <c r="N70" s="116" t="str">
        <f>IF(AND(NOT(OR(H70="Ø",H70="")),L70="Split"),"In Progress",IF(AND(NOT(OR(H70="Ø",H70="")),L70="Needs to be Split"),"Waiting",IF(AND(M70="Review",M71="Review"),"Review",IF(OR(AND(M70="Review",M71="Incomplete"),AND(M70="Incomplete",M71="Review")),"Review",IF(OR(AND(M70="Untraceable",M71="Review"),AND(M70="Review",M71="Untraceable")),"Review",IF(OR(AND(M70="Review",M71="Completed"),AND(M70="Completed",M71="Review")),"Review",IF(OR(AND(M70="Other",M71="Review"),AND(M70="Review",M71="Other")),"Review",IF(OR(AND(M70="Other",M71="Incomplete"),AND(M70="Incomplete",M71="Other")),"Review",IF(OR(AND(M70="Other",M71="Untraceable"),AND(M70="Untraceable",M71="Other")),"Review",IF(OR(AND(M70="Other",M71="Completed"),AND(M70="Completed",M71="Other")),"Review",IF(AND(M70="Waiting",M71="Waiting"),"Waiting",IF(OR(AND(M70="Review",M71="Waiting"),AND(M70="Waiting",M71="Review")),"Waiting",IF(OR(AND(M70="Other",M71="Waiting"),AND(M70="Waiting",M71="Other")),"Waiting",IF(OR(AND(M70="Incomplete",M71="Waiting"),AND(M70="Waiting",M71="Incomplete")),"Waiting",IF(OR(AND(M70="Completed",M71="Waiting"),AND(M70="Waiting",M71="Completed")),"Waiting",IF(OR(M70="In Progress",M71="In Progress"),"In Progress",IF(OR(AND(M70="Completed",M71="Untraceable"),AND(M70="Untraceable",M71="Completed")),"Review",IF(OR(AND(M70="Completed",M71="Incomplete"),AND(M70="Incomplete",M71="Completed")),"Review",IF(OR(AND(M70="Incomplete",M71="Untraceable"),AND(M70="Untraceable",M71="Incomplete")),"Untraceable",IF(AND(NOT(OR(H70="Ø",H70="")),NOT(OR(H71="Ø",H71="")),L70=""),"In Progress",IF(AND(M70="Untraceable",M71="Untraceable"),"Untraceable",IF(AND(NOT(OR(H70="Ø",H70="")),NOT(OR(H71="Ø",H71="")),NOT(OR(L70="Ø",L70="",L70="Split",L70="Needs to be Split"))),"Completed",IF(AND(M70="Incomplete",M71="Incomplete"),"Incomplete",IF(AND(M70="Other",M71="Other"),"Review",IF(AND(M70="Untraceable",M71=""),"Untraceable","")))))))))))))))))))))))))</f>
        <v>Untraceable</v>
      </c>
      <c r="O70" s="116" t="str">
        <f>IF(OR(N70="Untraceable",N70="Incomplete"),"Ignore",IF(N70="Completed","Waiting",IF(OR(N70="Waiting",N70="In Progress",N70="Review",N70="Other"),"HOLD","")))</f>
        <v>Ignore</v>
      </c>
      <c r="P70" s="4"/>
      <c r="Q70" s="121" t="str">
        <f>IF(OR(N70="Untraceable",N70="Incomplete"),"No",IF(N70="Completed","In Progress",""))</f>
        <v>No</v>
      </c>
      <c r="R70" s="116"/>
    </row>
    <row r="71" spans="1:18" x14ac:dyDescent="0.25">
      <c r="A71" s="116"/>
      <c r="B71" s="116"/>
      <c r="C71" s="116"/>
      <c r="D71" s="87" t="str">
        <f>IF(AND(NOT(A70=""),NOT(B70=""),NOT(M70="Untraceable")),"???","")</f>
        <v/>
      </c>
      <c r="E71" s="87"/>
      <c r="F71" s="7" t="str">
        <f>IF(AND(D71="Amina",OR(E71="Manual",E71="Assisted Manual")),A70&amp;"_AZ",IF(AND(D71="Amina",OR(E71="De-Novo Merge",E71="Assisted Merge")),A70&amp;"_SA_AZ",IF(AND(D71="Mashtura",OR(E71="Manual",E71="Assisted Manual")),A70&amp;"_MH",IF(AND(D71="Mashtura",OR(E71="De-Novo Merge",E71="Assisted Merge")),A70&amp;"_SA_MH",IF(AND(D71="Perry",OR(E71="Manual",E71="Assisted Manual")),A70&amp;"_PB",IF(AND(D71="Perry",OR(E71="De-Novo Merge",E71="Assisted Merge")),A70&amp;"_SA_PB",IF(AND(D71="Gina",OR(E71="Manual",E71="Assisted Manual")),A70&amp;"_GB",IF(AND(D71="Gina",OR(E71="De-Novo Merge",E71="Assisted Merge")),A70&amp;"_SA_GB",IF(AND(D71="Cameron",OR(E71="Manual",E71="Assisted Manual")),A70&amp;"_CA",IF(AND(D71="Cameron",OR(E71="De-Novo Merge",E71="Assisted Merge")),A70&amp;"_SA_CA",IF(AND(D71="Bruno",OR(E71="Manual",E71="Assisted Manual")),A70&amp;"_BD",IF(AND(D71="Bruno",OR(E71="De-Novo Merge",E71="Assisted Merge")),A70&amp;"_SA_BD",IF(AND(D71="Daniel",OR(E71="Manual",E71="Assisted Manual")),A70&amp;"_DR",IF(AND(D71="Daniel",OR(E71="De-Novo Merge",E71="Assisted Merge")),A70&amp;"_SA_DR",IF(AND(D71="Monet",OR(E71="Manual",E71="Assisted Manual")),A70&amp;"_MW",IF(AND(D71="Monet",OR(E71="De-Novo Merge",E71="Assisted Merge")),A70&amp;"_SA_MW",IF(AND(D71="Reem",OR(E71="Manual",E71="Assisted Manual")),A70&amp;"_RA",IF(AND(D71="Reem",OR(E71="De-Novo Merge",E71="Assisted Merge")),A70&amp;"_SA_RA",""))))))))))))))))))</f>
        <v/>
      </c>
      <c r="G71" s="89"/>
      <c r="H71" s="89"/>
      <c r="I71" s="68"/>
      <c r="J71" s="68"/>
      <c r="K71" s="73" t="str">
        <f t="shared" si="2"/>
        <v/>
      </c>
      <c r="L71" s="116"/>
      <c r="M71" s="87" t="str">
        <f>IF(AND(NOT(OR(G71="",G71="Ø")),H71=""),"In Progress",IF(AND(NOT(OR(H71="Ø",H71="")),NOT(OR(G71="Ø",G71=""))),"Completed",IF(AND(NOT(A70=""),NOT(OR(D71="",D71="???")),G71=""),"Waiting",IF(D71="???","Waiting",""))))</f>
        <v/>
      </c>
      <c r="N71" s="116"/>
      <c r="O71" s="116"/>
      <c r="P71" s="4"/>
      <c r="Q71" s="121"/>
      <c r="R71" s="116"/>
    </row>
    <row r="72" spans="1:18" x14ac:dyDescent="0.25">
      <c r="A72" s="122" t="s">
        <v>3545</v>
      </c>
      <c r="B72" s="117" t="s">
        <v>3546</v>
      </c>
      <c r="C72" s="116"/>
      <c r="D72" s="87" t="s">
        <v>32</v>
      </c>
      <c r="E72" s="87" t="s">
        <v>24</v>
      </c>
      <c r="F72" s="7" t="str">
        <f>IF(AND(D72="Amina",OR(E72="Manual",E72="Assisted Manual")),A72&amp;"_AZ",IF(AND(D72="Amina",OR(E72="De-Novo Merge",E72="Assisted Merge")),A72&amp;"_SA_AZ",IF(AND(D72="Mashtura",OR(E72="Manual",E72="Assisted Manual")),A72&amp;"_MH",IF(AND(D72="Mashtura",OR(E72="De-Novo Merge",E72="Assisted Merge")),A72&amp;"_SA_MH",IF(AND(D72="Perry",OR(E72="Manual",E72="Assisted Manual")),A72&amp;"_PB",IF(AND(D72="Perry",OR(E72="De-Novo Merge",E72="Assisted Merge")),A72&amp;"_SA_PB",IF(AND(D72="Gina",OR(E72="Manual",E72="Assisted Manual")),A72&amp;"_GB",IF(AND(D72="Gina",OR(E72="De-Novo Merge",E72="Assisted Merge")),A72&amp;"_SA_GB",IF(AND(D72="Cameron",OR(E72="Manual",E72="Assisted Manual")),A72&amp;"_CA",IF(AND(D72="Cameron",OR(E72="De-Novo Merge",E72="Assisted Merge")),A72&amp;"_SA_CA",IF(AND(D72="Bruno",OR(E72="Manual",E72="Assisted Manual")),A72&amp;"_BD",IF(AND(D72="Bruno",OR(E72="De-Novo Merge",E72="Assisted Merge")),A72&amp;"_SA_BD",IF(AND(D72="Daniel",OR(E72="Manual",E72="Assisted Manual")),A72&amp;"_DR",IF(AND(D72="Daniel",OR(E72="De-Novo Merge",E72="Assisted Merge")),A72&amp;"_SA_DR",IF(AND(D72="Monet",OR(E72="Manual",E72="Assisted Manual")),A72&amp;"_MW",IF(AND(D72="Monet",OR(E72="De-Novo Merge",E72="Assisted Merge")),A72&amp;"_SA_MW",IF(AND(D72="Reem",OR(E72="Manual",E72="Assisted Manual")),A72&amp;"_RA",IF(AND(D72="Reem",OR(E72="De-Novo Merge",E72="Assisted Merge")),A72&amp;"_SA_RA",""))))))))))))))))))</f>
        <v>2017-12-19_G-036_AZ</v>
      </c>
      <c r="G72" s="89">
        <v>43144</v>
      </c>
      <c r="H72" s="89" t="s">
        <v>51</v>
      </c>
      <c r="I72" s="68"/>
      <c r="J72" s="68"/>
      <c r="K72" s="73" t="str">
        <f t="shared" si="2"/>
        <v/>
      </c>
      <c r="L72" s="116" t="str">
        <f>IF(AND(NOT(OR(H72="",H72="Ø")),NOT(OR(H73="",H73="Ø"))),"Needs to be Split","")</f>
        <v/>
      </c>
      <c r="M72" s="87" t="s">
        <v>1</v>
      </c>
      <c r="N72" s="116" t="str">
        <f>IF(AND(NOT(OR(H72="Ø",H72="")),L72="Split"),"In Progress",IF(AND(NOT(OR(H72="Ø",H72="")),L72="Needs to be Split"),"Waiting",IF(AND(M72="Review",M73="Review"),"Review",IF(OR(AND(M72="Review",M73="Incomplete"),AND(M72="Incomplete",M73="Review")),"Review",IF(OR(AND(M72="Untraceable",M73="Review"),AND(M72="Review",M73="Untraceable")),"Review",IF(OR(AND(M72="Review",M73="Completed"),AND(M72="Completed",M73="Review")),"Review",IF(OR(AND(M72="Other",M73="Review"),AND(M72="Review",M73="Other")),"Review",IF(OR(AND(M72="Other",M73="Incomplete"),AND(M72="Incomplete",M73="Other")),"Review",IF(OR(AND(M72="Other",M73="Untraceable"),AND(M72="Untraceable",M73="Other")),"Review",IF(OR(AND(M72="Other",M73="Completed"),AND(M72="Completed",M73="Other")),"Review",IF(AND(M72="Waiting",M73="Waiting"),"Waiting",IF(OR(AND(M72="Review",M73="Waiting"),AND(M72="Waiting",M73="Review")),"Waiting",IF(OR(AND(M72="Other",M73="Waiting"),AND(M72="Waiting",M73="Other")),"Waiting",IF(OR(AND(M72="Incomplete",M73="Waiting"),AND(M72="Waiting",M73="Incomplete")),"Waiting",IF(OR(AND(M72="Completed",M73="Waiting"),AND(M72="Waiting",M73="Completed")),"Waiting",IF(OR(M72="In Progress",M73="In Progress"),"In Progress",IF(OR(AND(M72="Completed",M73="Untraceable"),AND(M72="Untraceable",M73="Completed")),"Review",IF(OR(AND(M72="Completed",M73="Incomplete"),AND(M72="Incomplete",M73="Completed")),"Review",IF(OR(AND(M72="Incomplete",M73="Untraceable"),AND(M72="Untraceable",M73="Incomplete")),"Untraceable",IF(AND(NOT(OR(H72="Ø",H72="")),NOT(OR(H73="Ø",H73="")),L72=""),"In Progress",IF(AND(M72="Untraceable",M73="Untraceable"),"Untraceable",IF(AND(NOT(OR(H72="Ø",H72="")),NOT(OR(H73="Ø",H73="")),NOT(OR(L72="Ø",L72="",L72="Split",L72="Needs to be Split"))),"Completed",IF(AND(M72="Incomplete",M73="Incomplete"),"Incomplete",IF(AND(M72="Other",M73="Other"),"Review",IF(AND(M72="Untraceable",M73=""),"Untraceable","")))))))))))))))))))))))))</f>
        <v>Untraceable</v>
      </c>
      <c r="O72" s="116" t="str">
        <f>IF(OR(N72="Untraceable",N72="Incomplete"),"Ignore",IF(N72="Completed","Waiting",IF(OR(N72="Waiting",N72="In Progress",N72="Review",N72="Other"),"HOLD","")))</f>
        <v>Ignore</v>
      </c>
      <c r="P72" s="4"/>
      <c r="Q72" s="121" t="str">
        <f>IF(OR(N72="Untraceable",N72="Incomplete"),"No",IF(N72="Completed","In Progress",""))</f>
        <v>No</v>
      </c>
      <c r="R72" s="116"/>
    </row>
    <row r="73" spans="1:18" x14ac:dyDescent="0.25">
      <c r="A73" s="116"/>
      <c r="B73" s="116"/>
      <c r="C73" s="116"/>
      <c r="D73" s="87" t="str">
        <f>IF(AND(NOT(A72=""),NOT(B72=""),NOT(M72="Untraceable")),"???","")</f>
        <v/>
      </c>
      <c r="E73" s="87"/>
      <c r="F73" s="7" t="str">
        <f>IF(AND(D73="Amina",OR(E73="Manual",E73="Assisted Manual")),A72&amp;"_AZ",IF(AND(D73="Amina",OR(E73="De-Novo Merge",E73="Assisted Merge")),A72&amp;"_SA_AZ",IF(AND(D73="Mashtura",OR(E73="Manual",E73="Assisted Manual")),A72&amp;"_MH",IF(AND(D73="Mashtura",OR(E73="De-Novo Merge",E73="Assisted Merge")),A72&amp;"_SA_MH",IF(AND(D73="Perry",OR(E73="Manual",E73="Assisted Manual")),A72&amp;"_PB",IF(AND(D73="Perry",OR(E73="De-Novo Merge",E73="Assisted Merge")),A72&amp;"_SA_PB",IF(AND(D73="Gina",OR(E73="Manual",E73="Assisted Manual")),A72&amp;"_GB",IF(AND(D73="Gina",OR(E73="De-Novo Merge",E73="Assisted Merge")),A72&amp;"_SA_GB",IF(AND(D73="Cameron",OR(E73="Manual",E73="Assisted Manual")),A72&amp;"_CA",IF(AND(D73="Cameron",OR(E73="De-Novo Merge",E73="Assisted Merge")),A72&amp;"_SA_CA",IF(AND(D73="Bruno",OR(E73="Manual",E73="Assisted Manual")),A72&amp;"_BD",IF(AND(D73="Bruno",OR(E73="De-Novo Merge",E73="Assisted Merge")),A72&amp;"_SA_BD",IF(AND(D73="Daniel",OR(E73="Manual",E73="Assisted Manual")),A72&amp;"_DR",IF(AND(D73="Daniel",OR(E73="De-Novo Merge",E73="Assisted Merge")),A72&amp;"_SA_DR",IF(AND(D73="Monet",OR(E73="Manual",E73="Assisted Manual")),A72&amp;"_MW",IF(AND(D73="Monet",OR(E73="De-Novo Merge",E73="Assisted Merge")),A72&amp;"_SA_MW",IF(AND(D73="Reem",OR(E73="Manual",E73="Assisted Manual")),A72&amp;"_RA",IF(AND(D73="Reem",OR(E73="De-Novo Merge",E73="Assisted Merge")),A72&amp;"_SA_RA",""))))))))))))))))))</f>
        <v/>
      </c>
      <c r="G73" s="89"/>
      <c r="H73" s="89"/>
      <c r="I73" s="68"/>
      <c r="J73" s="68"/>
      <c r="K73" s="73" t="str">
        <f t="shared" si="2"/>
        <v/>
      </c>
      <c r="L73" s="116"/>
      <c r="M73" s="87" t="str">
        <f>IF(AND(NOT(OR(G73="",G73="Ø")),H73=""),"In Progress",IF(AND(NOT(OR(H73="Ø",H73="")),NOT(OR(G73="Ø",G73=""))),"Completed",IF(AND(NOT(A72=""),NOT(OR(D73="",D73="???")),G73=""),"Waiting",IF(D73="???","Waiting",""))))</f>
        <v/>
      </c>
      <c r="N73" s="116"/>
      <c r="O73" s="116"/>
      <c r="P73" s="4"/>
      <c r="Q73" s="121"/>
      <c r="R73" s="116"/>
    </row>
    <row r="74" spans="1:18" x14ac:dyDescent="0.25">
      <c r="A74" s="122" t="s">
        <v>3547</v>
      </c>
      <c r="B74" s="117" t="s">
        <v>3548</v>
      </c>
      <c r="C74" s="116"/>
      <c r="D74" s="87" t="s">
        <v>23</v>
      </c>
      <c r="E74" s="87" t="s">
        <v>24</v>
      </c>
      <c r="F74" s="7" t="str">
        <f>IF(AND(D74="Amina",OR(E74="Manual",E74="Assisted Manual")),A74&amp;"_AZ",IF(AND(D74="Amina",OR(E74="De-Novo Merge",E74="Assisted Merge")),A74&amp;"_SA_AZ",IF(AND(D74="Mashtura",OR(E74="Manual",E74="Assisted Manual")),A74&amp;"_MH",IF(AND(D74="Mashtura",OR(E74="De-Novo Merge",E74="Assisted Merge")),A74&amp;"_SA_MH",IF(AND(D74="Perry",OR(E74="Manual",E74="Assisted Manual")),A74&amp;"_PB",IF(AND(D74="Perry",OR(E74="De-Novo Merge",E74="Assisted Merge")),A74&amp;"_SA_PB",IF(AND(D74="Gina",OR(E74="Manual",E74="Assisted Manual")),A74&amp;"_GB",IF(AND(D74="Gina",OR(E74="De-Novo Merge",E74="Assisted Merge")),A74&amp;"_SA_GB",IF(AND(D74="Cameron",OR(E74="Manual",E74="Assisted Manual")),A74&amp;"_CA",IF(AND(D74="Cameron",OR(E74="De-Novo Merge",E74="Assisted Merge")),A74&amp;"_SA_CA",IF(AND(D74="Bruno",OR(E74="Manual",E74="Assisted Manual")),A74&amp;"_BD",IF(AND(D74="Bruno",OR(E74="De-Novo Merge",E74="Assisted Merge")),A74&amp;"_SA_BD",IF(AND(D74="Daniel",OR(E74="Manual",E74="Assisted Manual")),A74&amp;"_DR",IF(AND(D74="Daniel",OR(E74="De-Novo Merge",E74="Assisted Merge")),A74&amp;"_SA_DR",IF(AND(D74="Monet",OR(E74="Manual",E74="Assisted Manual")),A74&amp;"_MW",IF(AND(D74="Monet",OR(E74="De-Novo Merge",E74="Assisted Merge")),A74&amp;"_SA_MW",IF(AND(D74="Reem",OR(E74="Manual",E74="Assisted Manual")),A74&amp;"_RA",IF(AND(D74="Reem",OR(E74="De-Novo Merge",E74="Assisted Merge")),A74&amp;"_SA_RA",""))))))))))))))))))</f>
        <v>2017-12-19_G-037_CA</v>
      </c>
      <c r="G74" s="89"/>
      <c r="H74" s="89"/>
      <c r="I74" s="68"/>
      <c r="J74" s="68"/>
      <c r="K74" s="73" t="str">
        <f t="shared" si="2"/>
        <v/>
      </c>
      <c r="L74" s="116" t="str">
        <f>IF(AND(NOT(OR(H74="",H74="Ø")),NOT(OR(H75="",H75="Ø"))),"Needs to be Split","")</f>
        <v/>
      </c>
      <c r="M74" s="87" t="s">
        <v>1</v>
      </c>
      <c r="N74" s="116" t="str">
        <f>IF(AND(NOT(OR(H74="Ø",H74="")),L74="Split"),"In Progress",IF(AND(NOT(OR(H74="Ø",H74="")),L74="Needs to be Split"),"Waiting",IF(AND(M74="Review",M75="Review"),"Review",IF(OR(AND(M74="Review",M75="Incomplete"),AND(M74="Incomplete",M75="Review")),"Review",IF(OR(AND(M74="Untraceable",M75="Review"),AND(M74="Review",M75="Untraceable")),"Review",IF(OR(AND(M74="Review",M75="Completed"),AND(M74="Completed",M75="Review")),"Review",IF(OR(AND(M74="Other",M75="Review"),AND(M74="Review",M75="Other")),"Review",IF(OR(AND(M74="Other",M75="Incomplete"),AND(M74="Incomplete",M75="Other")),"Review",IF(OR(AND(M74="Other",M75="Untraceable"),AND(M74="Untraceable",M75="Other")),"Review",IF(OR(AND(M74="Other",M75="Completed"),AND(M74="Completed",M75="Other")),"Review",IF(AND(M74="Waiting",M75="Waiting"),"Waiting",IF(OR(AND(M74="Review",M75="Waiting"),AND(M74="Waiting",M75="Review")),"Waiting",IF(OR(AND(M74="Other",M75="Waiting"),AND(M74="Waiting",M75="Other")),"Waiting",IF(OR(AND(M74="Incomplete",M75="Waiting"),AND(M74="Waiting",M75="Incomplete")),"Waiting",IF(OR(AND(M74="Completed",M75="Waiting"),AND(M74="Waiting",M75="Completed")),"Waiting",IF(OR(M74="In Progress",M75="In Progress"),"In Progress",IF(OR(AND(M74="Completed",M75="Untraceable"),AND(M74="Untraceable",M75="Completed")),"Review",IF(OR(AND(M74="Completed",M75="Incomplete"),AND(M74="Incomplete",M75="Completed")),"Review",IF(OR(AND(M74="Incomplete",M75="Untraceable"),AND(M74="Untraceable",M75="Incomplete")),"Untraceable",IF(AND(NOT(OR(H74="Ø",H74="")),NOT(OR(H75="Ø",H75="")),L74=""),"In Progress",IF(AND(M74="Untraceable",M75="Untraceable"),"Untraceable",IF(AND(NOT(OR(H74="Ø",H74="")),NOT(OR(H75="Ø",H75="")),NOT(OR(L74="Ø",L74="",L74="Split",L74="Needs to be Split"))),"Completed",IF(AND(M74="Incomplete",M75="Incomplete"),"Incomplete",IF(AND(M74="Other",M75="Other"),"Review",IF(AND(M74="Untraceable",M75=""),"Untraceable","")))))))))))))))))))))))))</f>
        <v>Untraceable</v>
      </c>
      <c r="O74" s="116" t="str">
        <f>IF(OR(N74="Untraceable",N74="Incomplete"),"Ignore",IF(N74="Completed","Waiting",IF(OR(N74="Waiting",N74="In Progress",N74="Review",N74="Other"),"HOLD","")))</f>
        <v>Ignore</v>
      </c>
      <c r="P74" s="4"/>
      <c r="Q74" s="121" t="str">
        <f>IF(OR(N74="Untraceable",N74="Incomplete"),"No",IF(N74="Completed","In Progress",""))</f>
        <v>No</v>
      </c>
      <c r="R74" s="116"/>
    </row>
    <row r="75" spans="1:18" x14ac:dyDescent="0.25">
      <c r="A75" s="116"/>
      <c r="B75" s="116"/>
      <c r="C75" s="116"/>
      <c r="D75" s="87" t="str">
        <f>IF(AND(NOT(A74=""),NOT(B74=""),NOT(M74="Untraceable")),"???","")</f>
        <v/>
      </c>
      <c r="E75" s="87"/>
      <c r="F75" s="7" t="str">
        <f>IF(AND(D75="Amina",OR(E75="Manual",E75="Assisted Manual")),A74&amp;"_AZ",IF(AND(D75="Amina",OR(E75="De-Novo Merge",E75="Assisted Merge")),A74&amp;"_SA_AZ",IF(AND(D75="Mashtura",OR(E75="Manual",E75="Assisted Manual")),A74&amp;"_MH",IF(AND(D75="Mashtura",OR(E75="De-Novo Merge",E75="Assisted Merge")),A74&amp;"_SA_MH",IF(AND(D75="Perry",OR(E75="Manual",E75="Assisted Manual")),A74&amp;"_PB",IF(AND(D75="Perry",OR(E75="De-Novo Merge",E75="Assisted Merge")),A74&amp;"_SA_PB",IF(AND(D75="Gina",OR(E75="Manual",E75="Assisted Manual")),A74&amp;"_GB",IF(AND(D75="Gina",OR(E75="De-Novo Merge",E75="Assisted Merge")),A74&amp;"_SA_GB",IF(AND(D75="Cameron",OR(E75="Manual",E75="Assisted Manual")),A74&amp;"_CA",IF(AND(D75="Cameron",OR(E75="De-Novo Merge",E75="Assisted Merge")),A74&amp;"_SA_CA",IF(AND(D75="Bruno",OR(E75="Manual",E75="Assisted Manual")),A74&amp;"_BD",IF(AND(D75="Bruno",OR(E75="De-Novo Merge",E75="Assisted Merge")),A74&amp;"_SA_BD",IF(AND(D75="Daniel",OR(E75="Manual",E75="Assisted Manual")),A74&amp;"_DR",IF(AND(D75="Daniel",OR(E75="De-Novo Merge",E75="Assisted Merge")),A74&amp;"_SA_DR",IF(AND(D75="Monet",OR(E75="Manual",E75="Assisted Manual")),A74&amp;"_MW",IF(AND(D75="Monet",OR(E75="De-Novo Merge",E75="Assisted Merge")),A74&amp;"_SA_MW",IF(AND(D75="Reem",OR(E75="Manual",E75="Assisted Manual")),A74&amp;"_RA",IF(AND(D75="Reem",OR(E75="De-Novo Merge",E75="Assisted Merge")),A74&amp;"_SA_RA",""))))))))))))))))))</f>
        <v/>
      </c>
      <c r="G75" s="89"/>
      <c r="H75" s="89"/>
      <c r="I75" s="68"/>
      <c r="J75" s="68"/>
      <c r="K75" s="73" t="str">
        <f t="shared" si="2"/>
        <v/>
      </c>
      <c r="L75" s="116"/>
      <c r="M75" s="87" t="str">
        <f>IF(AND(NOT(OR(G75="",G75="Ø")),H75=""),"In Progress",IF(AND(NOT(OR(H75="Ø",H75="")),NOT(OR(G75="Ø",G75=""))),"Completed",IF(AND(NOT(A74=""),NOT(OR(D75="",D75="???")),G75=""),"Waiting",IF(D75="???","Waiting",""))))</f>
        <v/>
      </c>
      <c r="N75" s="116"/>
      <c r="O75" s="116"/>
      <c r="P75" s="4"/>
      <c r="Q75" s="121"/>
      <c r="R75" s="116"/>
    </row>
    <row r="76" spans="1:18" x14ac:dyDescent="0.25">
      <c r="A76" s="122" t="s">
        <v>3549</v>
      </c>
      <c r="B76" s="117" t="s">
        <v>3550</v>
      </c>
      <c r="C76" s="116"/>
      <c r="D76" s="87" t="s">
        <v>32</v>
      </c>
      <c r="E76" s="87" t="s">
        <v>24</v>
      </c>
      <c r="F76" s="7" t="str">
        <f>IF(AND(D76="Amina",OR(E76="Manual",E76="Assisted Manual")),A76&amp;"_AZ",IF(AND(D76="Amina",OR(E76="De-Novo Merge",E76="Assisted Merge")),A76&amp;"_SA_AZ",IF(AND(D76="Mashtura",OR(E76="Manual",E76="Assisted Manual")),A76&amp;"_MH",IF(AND(D76="Mashtura",OR(E76="De-Novo Merge",E76="Assisted Merge")),A76&amp;"_SA_MH",IF(AND(D76="Perry",OR(E76="Manual",E76="Assisted Manual")),A76&amp;"_PB",IF(AND(D76="Perry",OR(E76="De-Novo Merge",E76="Assisted Merge")),A76&amp;"_SA_PB",IF(AND(D76="Gina",OR(E76="Manual",E76="Assisted Manual")),A76&amp;"_GB",IF(AND(D76="Gina",OR(E76="De-Novo Merge",E76="Assisted Merge")),A76&amp;"_SA_GB",IF(AND(D76="Cameron",OR(E76="Manual",E76="Assisted Manual")),A76&amp;"_CA",IF(AND(D76="Cameron",OR(E76="De-Novo Merge",E76="Assisted Merge")),A76&amp;"_SA_CA",IF(AND(D76="Bruno",OR(E76="Manual",E76="Assisted Manual")),A76&amp;"_BD",IF(AND(D76="Bruno",OR(E76="De-Novo Merge",E76="Assisted Merge")),A76&amp;"_SA_BD",IF(AND(D76="Daniel",OR(E76="Manual",E76="Assisted Manual")),A76&amp;"_DR",IF(AND(D76="Daniel",OR(E76="De-Novo Merge",E76="Assisted Merge")),A76&amp;"_SA_DR",IF(AND(D76="Monet",OR(E76="Manual",E76="Assisted Manual")),A76&amp;"_MW",IF(AND(D76="Monet",OR(E76="De-Novo Merge",E76="Assisted Merge")),A76&amp;"_SA_MW",IF(AND(D76="Reem",OR(E76="Manual",E76="Assisted Manual")),A76&amp;"_RA",IF(AND(D76="Reem",OR(E76="De-Novo Merge",E76="Assisted Merge")),A76&amp;"_SA_RA",""))))))))))))))))))</f>
        <v>2017-12-19_G-038_AZ</v>
      </c>
      <c r="G76" s="89">
        <v>43144</v>
      </c>
      <c r="H76" s="89" t="s">
        <v>51</v>
      </c>
      <c r="I76" s="68"/>
      <c r="J76" s="68"/>
      <c r="K76" s="73" t="str">
        <f t="shared" si="2"/>
        <v/>
      </c>
      <c r="L76" s="116" t="str">
        <f>IF(AND(NOT(OR(H76="",H76="Ø")),NOT(OR(H77="",H77="Ø"))),"Needs to be Split","")</f>
        <v/>
      </c>
      <c r="M76" s="87" t="s">
        <v>1</v>
      </c>
      <c r="N76" s="116" t="str">
        <f>IF(AND(NOT(OR(H76="Ø",H76="")),L76="Split"),"In Progress",IF(AND(NOT(OR(H76="Ø",H76="")),L76="Needs to be Split"),"Waiting",IF(AND(M76="Review",M77="Review"),"Review",IF(OR(AND(M76="Review",M77="Incomplete"),AND(M76="Incomplete",M77="Review")),"Review",IF(OR(AND(M76="Untraceable",M77="Review"),AND(M76="Review",M77="Untraceable")),"Review",IF(OR(AND(M76="Review",M77="Completed"),AND(M76="Completed",M77="Review")),"Review",IF(OR(AND(M76="Other",M77="Review"),AND(M76="Review",M77="Other")),"Review",IF(OR(AND(M76="Other",M77="Incomplete"),AND(M76="Incomplete",M77="Other")),"Review",IF(OR(AND(M76="Other",M77="Untraceable"),AND(M76="Untraceable",M77="Other")),"Review",IF(OR(AND(M76="Other",M77="Completed"),AND(M76="Completed",M77="Other")),"Review",IF(AND(M76="Waiting",M77="Waiting"),"Waiting",IF(OR(AND(M76="Review",M77="Waiting"),AND(M76="Waiting",M77="Review")),"Waiting",IF(OR(AND(M76="Other",M77="Waiting"),AND(M76="Waiting",M77="Other")),"Waiting",IF(OR(AND(M76="Incomplete",M77="Waiting"),AND(M76="Waiting",M77="Incomplete")),"Waiting",IF(OR(AND(M76="Completed",M77="Waiting"),AND(M76="Waiting",M77="Completed")),"Waiting",IF(OR(M76="In Progress",M77="In Progress"),"In Progress",IF(OR(AND(M76="Completed",M77="Untraceable"),AND(M76="Untraceable",M77="Completed")),"Review",IF(OR(AND(M76="Completed",M77="Incomplete"),AND(M76="Incomplete",M77="Completed")),"Review",IF(OR(AND(M76="Incomplete",M77="Untraceable"),AND(M76="Untraceable",M77="Incomplete")),"Untraceable",IF(AND(NOT(OR(H76="Ø",H76="")),NOT(OR(H77="Ø",H77="")),L76=""),"In Progress",IF(AND(M76="Untraceable",M77="Untraceable"),"Untraceable",IF(AND(NOT(OR(H76="Ø",H76="")),NOT(OR(H77="Ø",H77="")),NOT(OR(L76="Ø",L76="",L76="Split",L76="Needs to be Split"))),"Completed",IF(AND(M76="Incomplete",M77="Incomplete"),"Incomplete",IF(AND(M76="Other",M77="Other"),"Review",IF(AND(M76="Untraceable",M77=""),"Untraceable","")))))))))))))))))))))))))</f>
        <v>Untraceable</v>
      </c>
      <c r="O76" s="116" t="str">
        <f>IF(OR(N76="Untraceable",N76="Incomplete"),"Ignore",IF(N76="Completed","Waiting",IF(OR(N76="Waiting",N76="In Progress",N76="Review",N76="Other"),"HOLD","")))</f>
        <v>Ignore</v>
      </c>
      <c r="P76" s="4"/>
      <c r="Q76" s="121" t="str">
        <f>IF(OR(N76="Untraceable",N76="Incomplete"),"No",IF(N76="Completed","In Progress",""))</f>
        <v>No</v>
      </c>
      <c r="R76" s="116"/>
    </row>
    <row r="77" spans="1:18" x14ac:dyDescent="0.25">
      <c r="A77" s="116"/>
      <c r="B77" s="116"/>
      <c r="C77" s="116"/>
      <c r="D77" s="87" t="str">
        <f>IF(AND(NOT(A76=""),NOT(B76=""),NOT(M76="Untraceable")),"???","")</f>
        <v/>
      </c>
      <c r="E77" s="87"/>
      <c r="F77" s="7" t="str">
        <f>IF(AND(D77="Amina",OR(E77="Manual",E77="Assisted Manual")),A76&amp;"_AZ",IF(AND(D77="Amina",OR(E77="De-Novo Merge",E77="Assisted Merge")),A76&amp;"_SA_AZ",IF(AND(D77="Mashtura",OR(E77="Manual",E77="Assisted Manual")),A76&amp;"_MH",IF(AND(D77="Mashtura",OR(E77="De-Novo Merge",E77="Assisted Merge")),A76&amp;"_SA_MH",IF(AND(D77="Perry",OR(E77="Manual",E77="Assisted Manual")),A76&amp;"_PB",IF(AND(D77="Perry",OR(E77="De-Novo Merge",E77="Assisted Merge")),A76&amp;"_SA_PB",IF(AND(D77="Gina",OR(E77="Manual",E77="Assisted Manual")),A76&amp;"_GB",IF(AND(D77="Gina",OR(E77="De-Novo Merge",E77="Assisted Merge")),A76&amp;"_SA_GB",IF(AND(D77="Cameron",OR(E77="Manual",E77="Assisted Manual")),A76&amp;"_CA",IF(AND(D77="Cameron",OR(E77="De-Novo Merge",E77="Assisted Merge")),A76&amp;"_SA_CA",IF(AND(D77="Bruno",OR(E77="Manual",E77="Assisted Manual")),A76&amp;"_BD",IF(AND(D77="Bruno",OR(E77="De-Novo Merge",E77="Assisted Merge")),A76&amp;"_SA_BD",IF(AND(D77="Daniel",OR(E77="Manual",E77="Assisted Manual")),A76&amp;"_DR",IF(AND(D77="Daniel",OR(E77="De-Novo Merge",E77="Assisted Merge")),A76&amp;"_SA_DR",IF(AND(D77="Monet",OR(E77="Manual",E77="Assisted Manual")),A76&amp;"_MW",IF(AND(D77="Monet",OR(E77="De-Novo Merge",E77="Assisted Merge")),A76&amp;"_SA_MW",IF(AND(D77="Reem",OR(E77="Manual",E77="Assisted Manual")),A76&amp;"_RA",IF(AND(D77="Reem",OR(E77="De-Novo Merge",E77="Assisted Merge")),A76&amp;"_SA_RA",""))))))))))))))))))</f>
        <v/>
      </c>
      <c r="G77" s="89"/>
      <c r="H77" s="89"/>
      <c r="I77" s="68"/>
      <c r="J77" s="68"/>
      <c r="K77" s="73" t="str">
        <f t="shared" si="2"/>
        <v/>
      </c>
      <c r="L77" s="116"/>
      <c r="M77" s="87" t="str">
        <f>IF(AND(NOT(OR(G77="",G77="Ø")),H77=""),"In Progress",IF(AND(NOT(OR(H77="Ø",H77="")),NOT(OR(G77="Ø",G77=""))),"Completed",IF(AND(NOT(A76=""),NOT(OR(D77="",D77="???")),G77=""),"Waiting",IF(D77="???","Waiting",""))))</f>
        <v/>
      </c>
      <c r="N77" s="116"/>
      <c r="O77" s="116"/>
      <c r="P77" s="4"/>
      <c r="Q77" s="121"/>
      <c r="R77" s="116"/>
    </row>
    <row r="78" spans="1:18" x14ac:dyDescent="0.25">
      <c r="A78" s="122" t="s">
        <v>3551</v>
      </c>
      <c r="B78" s="117" t="s">
        <v>3552</v>
      </c>
      <c r="C78" s="116"/>
      <c r="D78" s="87" t="s">
        <v>32</v>
      </c>
      <c r="E78" s="87" t="s">
        <v>24</v>
      </c>
      <c r="F78" s="7" t="str">
        <f>IF(AND(D78="Amina",OR(E78="Manual",E78="Assisted Manual")),A78&amp;"_AZ",IF(AND(D78="Amina",OR(E78="De-Novo Merge",E78="Assisted Merge")),A78&amp;"_SA_AZ",IF(AND(D78="Mashtura",OR(E78="Manual",E78="Assisted Manual")),A78&amp;"_MH",IF(AND(D78="Mashtura",OR(E78="De-Novo Merge",E78="Assisted Merge")),A78&amp;"_SA_MH",IF(AND(D78="Perry",OR(E78="Manual",E78="Assisted Manual")),A78&amp;"_PB",IF(AND(D78="Perry",OR(E78="De-Novo Merge",E78="Assisted Merge")),A78&amp;"_SA_PB",IF(AND(D78="Gina",OR(E78="Manual",E78="Assisted Manual")),A78&amp;"_GB",IF(AND(D78="Gina",OR(E78="De-Novo Merge",E78="Assisted Merge")),A78&amp;"_SA_GB",IF(AND(D78="Cameron",OR(E78="Manual",E78="Assisted Manual")),A78&amp;"_CA",IF(AND(D78="Cameron",OR(E78="De-Novo Merge",E78="Assisted Merge")),A78&amp;"_SA_CA",IF(AND(D78="Bruno",OR(E78="Manual",E78="Assisted Manual")),A78&amp;"_BD",IF(AND(D78="Bruno",OR(E78="De-Novo Merge",E78="Assisted Merge")),A78&amp;"_SA_BD",IF(AND(D78="Daniel",OR(E78="Manual",E78="Assisted Manual")),A78&amp;"_DR",IF(AND(D78="Daniel",OR(E78="De-Novo Merge",E78="Assisted Merge")),A78&amp;"_SA_DR",IF(AND(D78="Monet",OR(E78="Manual",E78="Assisted Manual")),A78&amp;"_MW",IF(AND(D78="Monet",OR(E78="De-Novo Merge",E78="Assisted Merge")),A78&amp;"_SA_MW",IF(AND(D78="Reem",OR(E78="Manual",E78="Assisted Manual")),A78&amp;"_RA",IF(AND(D78="Reem",OR(E78="De-Novo Merge",E78="Assisted Merge")),A78&amp;"_SA_RA",""))))))))))))))))))</f>
        <v>2017-12-19_G-039_AZ</v>
      </c>
      <c r="G78" s="89">
        <v>43144</v>
      </c>
      <c r="H78" s="89" t="s">
        <v>51</v>
      </c>
      <c r="I78" s="68"/>
      <c r="J78" s="68"/>
      <c r="K78" s="73" t="str">
        <f t="shared" si="2"/>
        <v/>
      </c>
      <c r="L78" s="116" t="str">
        <f>IF(AND(NOT(OR(H78="",H78="Ø")),NOT(OR(H79="",H79="Ø"))),"Needs to be Split","")</f>
        <v/>
      </c>
      <c r="M78" s="87" t="s">
        <v>1</v>
      </c>
      <c r="N78" s="116" t="str">
        <f>IF(AND(NOT(OR(H78="Ø",H78="")),L78="Split"),"In Progress",IF(AND(NOT(OR(H78="Ø",H78="")),L78="Needs to be Split"),"Waiting",IF(AND(M78="Review",M79="Review"),"Review",IF(OR(AND(M78="Review",M79="Incomplete"),AND(M78="Incomplete",M79="Review")),"Review",IF(OR(AND(M78="Untraceable",M79="Review"),AND(M78="Review",M79="Untraceable")),"Review",IF(OR(AND(M78="Review",M79="Completed"),AND(M78="Completed",M79="Review")),"Review",IF(OR(AND(M78="Other",M79="Review"),AND(M78="Review",M79="Other")),"Review",IF(OR(AND(M78="Other",M79="Incomplete"),AND(M78="Incomplete",M79="Other")),"Review",IF(OR(AND(M78="Other",M79="Untraceable"),AND(M78="Untraceable",M79="Other")),"Review",IF(OR(AND(M78="Other",M79="Completed"),AND(M78="Completed",M79="Other")),"Review",IF(AND(M78="Waiting",M79="Waiting"),"Waiting",IF(OR(AND(M78="Review",M79="Waiting"),AND(M78="Waiting",M79="Review")),"Waiting",IF(OR(AND(M78="Other",M79="Waiting"),AND(M78="Waiting",M79="Other")),"Waiting",IF(OR(AND(M78="Incomplete",M79="Waiting"),AND(M78="Waiting",M79="Incomplete")),"Waiting",IF(OR(AND(M78="Completed",M79="Waiting"),AND(M78="Waiting",M79="Completed")),"Waiting",IF(OR(M78="In Progress",M79="In Progress"),"In Progress",IF(OR(AND(M78="Completed",M79="Untraceable"),AND(M78="Untraceable",M79="Completed")),"Review",IF(OR(AND(M78="Completed",M79="Incomplete"),AND(M78="Incomplete",M79="Completed")),"Review",IF(OR(AND(M78="Incomplete",M79="Untraceable"),AND(M78="Untraceable",M79="Incomplete")),"Untraceable",IF(AND(NOT(OR(H78="Ø",H78="")),NOT(OR(H79="Ø",H79="")),L78=""),"In Progress",IF(AND(M78="Untraceable",M79="Untraceable"),"Untraceable",IF(AND(NOT(OR(H78="Ø",H78="")),NOT(OR(H79="Ø",H79="")),NOT(OR(L78="Ø",L78="",L78="Split",L78="Needs to be Split"))),"Completed",IF(AND(M78="Incomplete",M79="Incomplete"),"Incomplete",IF(AND(M78="Other",M79="Other"),"Review",IF(AND(M78="Untraceable",M79=""),"Untraceable","")))))))))))))))))))))))))</f>
        <v>Untraceable</v>
      </c>
      <c r="O78" s="116" t="str">
        <f>IF(OR(N78="Untraceable",N78="Incomplete"),"Ignore",IF(N78="Completed","Waiting",IF(OR(N78="Waiting",N78="In Progress",N78="Review",N78="Other"),"HOLD","")))</f>
        <v>Ignore</v>
      </c>
      <c r="P78" s="4"/>
      <c r="Q78" s="121" t="str">
        <f>IF(OR(N78="Untraceable",N78="Incomplete"),"No",IF(N78="Completed","In Progress",""))</f>
        <v>No</v>
      </c>
      <c r="R78" s="116"/>
    </row>
    <row r="79" spans="1:18" x14ac:dyDescent="0.25">
      <c r="A79" s="116"/>
      <c r="B79" s="116"/>
      <c r="C79" s="116"/>
      <c r="D79" s="87" t="str">
        <f>IF(AND(NOT(A78=""),NOT(B78=""),NOT(M78="Untraceable")),"???","")</f>
        <v/>
      </c>
      <c r="E79" s="87"/>
      <c r="F79" s="7" t="str">
        <f>IF(AND(D79="Amina",OR(E79="Manual",E79="Assisted Manual")),A78&amp;"_AZ",IF(AND(D79="Amina",OR(E79="De-Novo Merge",E79="Assisted Merge")),A78&amp;"_SA_AZ",IF(AND(D79="Mashtura",OR(E79="Manual",E79="Assisted Manual")),A78&amp;"_MH",IF(AND(D79="Mashtura",OR(E79="De-Novo Merge",E79="Assisted Merge")),A78&amp;"_SA_MH",IF(AND(D79="Perry",OR(E79="Manual",E79="Assisted Manual")),A78&amp;"_PB",IF(AND(D79="Perry",OR(E79="De-Novo Merge",E79="Assisted Merge")),A78&amp;"_SA_PB",IF(AND(D79="Gina",OR(E79="Manual",E79="Assisted Manual")),A78&amp;"_GB",IF(AND(D79="Gina",OR(E79="De-Novo Merge",E79="Assisted Merge")),A78&amp;"_SA_GB",IF(AND(D79="Cameron",OR(E79="Manual",E79="Assisted Manual")),A78&amp;"_CA",IF(AND(D79="Cameron",OR(E79="De-Novo Merge",E79="Assisted Merge")),A78&amp;"_SA_CA",IF(AND(D79="Bruno",OR(E79="Manual",E79="Assisted Manual")),A78&amp;"_BD",IF(AND(D79="Bruno",OR(E79="De-Novo Merge",E79="Assisted Merge")),A78&amp;"_SA_BD",IF(AND(D79="Daniel",OR(E79="Manual",E79="Assisted Manual")),A78&amp;"_DR",IF(AND(D79="Daniel",OR(E79="De-Novo Merge",E79="Assisted Merge")),A78&amp;"_SA_DR",IF(AND(D79="Monet",OR(E79="Manual",E79="Assisted Manual")),A78&amp;"_MW",IF(AND(D79="Monet",OR(E79="De-Novo Merge",E79="Assisted Merge")),A78&amp;"_SA_MW",IF(AND(D79="Reem",OR(E79="Manual",E79="Assisted Manual")),A78&amp;"_RA",IF(AND(D79="Reem",OR(E79="De-Novo Merge",E79="Assisted Merge")),A78&amp;"_SA_RA",""))))))))))))))))))</f>
        <v/>
      </c>
      <c r="G79" s="89"/>
      <c r="H79" s="89"/>
      <c r="I79" s="68"/>
      <c r="J79" s="68"/>
      <c r="K79" s="73" t="str">
        <f t="shared" si="2"/>
        <v/>
      </c>
      <c r="L79" s="116"/>
      <c r="M79" s="87" t="str">
        <f>IF(AND(NOT(OR(G79="",G79="Ø")),H79=""),"In Progress",IF(AND(NOT(OR(H79="Ø",H79="")),NOT(OR(G79="Ø",G79=""))),"Completed",IF(AND(NOT(A78=""),NOT(OR(D79="",D79="???")),G79=""),"Waiting",IF(D79="???","Waiting",""))))</f>
        <v/>
      </c>
      <c r="N79" s="116"/>
      <c r="O79" s="116"/>
      <c r="P79" s="4"/>
      <c r="Q79" s="121"/>
      <c r="R79" s="116"/>
    </row>
    <row r="80" spans="1:18" x14ac:dyDescent="0.25">
      <c r="A80" s="122" t="s">
        <v>3553</v>
      </c>
      <c r="B80" s="117" t="s">
        <v>3554</v>
      </c>
      <c r="C80" s="116"/>
      <c r="D80" s="87" t="s">
        <v>32</v>
      </c>
      <c r="E80" s="87" t="s">
        <v>24</v>
      </c>
      <c r="F80" s="7" t="str">
        <f>IF(AND(D80="Amina",OR(E80="Manual",E80="Assisted Manual")),A80&amp;"_AZ",IF(AND(D80="Amina",OR(E80="De-Novo Merge",E80="Assisted Merge")),A80&amp;"_SA_AZ",IF(AND(D80="Mashtura",OR(E80="Manual",E80="Assisted Manual")),A80&amp;"_MH",IF(AND(D80="Mashtura",OR(E80="De-Novo Merge",E80="Assisted Merge")),A80&amp;"_SA_MH",IF(AND(D80="Perry",OR(E80="Manual",E80="Assisted Manual")),A80&amp;"_PB",IF(AND(D80="Perry",OR(E80="De-Novo Merge",E80="Assisted Merge")),A80&amp;"_SA_PB",IF(AND(D80="Gina",OR(E80="Manual",E80="Assisted Manual")),A80&amp;"_GB",IF(AND(D80="Gina",OR(E80="De-Novo Merge",E80="Assisted Merge")),A80&amp;"_SA_GB",IF(AND(D80="Cameron",OR(E80="Manual",E80="Assisted Manual")),A80&amp;"_CA",IF(AND(D80="Cameron",OR(E80="De-Novo Merge",E80="Assisted Merge")),A80&amp;"_SA_CA",IF(AND(D80="Bruno",OR(E80="Manual",E80="Assisted Manual")),A80&amp;"_BD",IF(AND(D80="Bruno",OR(E80="De-Novo Merge",E80="Assisted Merge")),A80&amp;"_SA_BD",IF(AND(D80="Daniel",OR(E80="Manual",E80="Assisted Manual")),A80&amp;"_DR",IF(AND(D80="Daniel",OR(E80="De-Novo Merge",E80="Assisted Merge")),A80&amp;"_SA_DR",IF(AND(D80="Monet",OR(E80="Manual",E80="Assisted Manual")),A80&amp;"_MW",IF(AND(D80="Monet",OR(E80="De-Novo Merge",E80="Assisted Merge")),A80&amp;"_SA_MW",IF(AND(D80="Reem",OR(E80="Manual",E80="Assisted Manual")),A80&amp;"_RA",IF(AND(D80="Reem",OR(E80="De-Novo Merge",E80="Assisted Merge")),A80&amp;"_SA_RA",""))))))))))))))))))</f>
        <v>2017-12-19_G-040_AZ</v>
      </c>
      <c r="G80" s="89">
        <v>43144</v>
      </c>
      <c r="H80" s="89" t="s">
        <v>51</v>
      </c>
      <c r="I80" s="68"/>
      <c r="J80" s="68"/>
      <c r="K80" s="73" t="str">
        <f t="shared" si="2"/>
        <v/>
      </c>
      <c r="L80" s="116" t="str">
        <f>IF(AND(NOT(OR(H80="",H80="Ø")),NOT(OR(H81="",H81="Ø"))),"Needs to be Split","")</f>
        <v/>
      </c>
      <c r="M80" s="87" t="s">
        <v>1</v>
      </c>
      <c r="N80" s="116" t="str">
        <f>IF(AND(NOT(OR(H80="Ø",H80="")),L80="Split"),"In Progress",IF(AND(NOT(OR(H80="Ø",H80="")),L80="Needs to be Split"),"Waiting",IF(AND(M80="Review",M81="Review"),"Review",IF(OR(AND(M80="Review",M81="Incomplete"),AND(M80="Incomplete",M81="Review")),"Review",IF(OR(AND(M80="Untraceable",M81="Review"),AND(M80="Review",M81="Untraceable")),"Review",IF(OR(AND(M80="Review",M81="Completed"),AND(M80="Completed",M81="Review")),"Review",IF(OR(AND(M80="Other",M81="Review"),AND(M80="Review",M81="Other")),"Review",IF(OR(AND(M80="Other",M81="Incomplete"),AND(M80="Incomplete",M81="Other")),"Review",IF(OR(AND(M80="Other",M81="Untraceable"),AND(M80="Untraceable",M81="Other")),"Review",IF(OR(AND(M80="Other",M81="Completed"),AND(M80="Completed",M81="Other")),"Review",IF(AND(M80="Waiting",M81="Waiting"),"Waiting",IF(OR(AND(M80="Review",M81="Waiting"),AND(M80="Waiting",M81="Review")),"Waiting",IF(OR(AND(M80="Other",M81="Waiting"),AND(M80="Waiting",M81="Other")),"Waiting",IF(OR(AND(M80="Incomplete",M81="Waiting"),AND(M80="Waiting",M81="Incomplete")),"Waiting",IF(OR(AND(M80="Completed",M81="Waiting"),AND(M80="Waiting",M81="Completed")),"Waiting",IF(OR(M80="In Progress",M81="In Progress"),"In Progress",IF(OR(AND(M80="Completed",M81="Untraceable"),AND(M80="Untraceable",M81="Completed")),"Review",IF(OR(AND(M80="Completed",M81="Incomplete"),AND(M80="Incomplete",M81="Completed")),"Review",IF(OR(AND(M80="Incomplete",M81="Untraceable"),AND(M80="Untraceable",M81="Incomplete")),"Untraceable",IF(AND(NOT(OR(H80="Ø",H80="")),NOT(OR(H81="Ø",H81="")),L80=""),"In Progress",IF(AND(M80="Untraceable",M81="Untraceable"),"Untraceable",IF(AND(NOT(OR(H80="Ø",H80="")),NOT(OR(H81="Ø",H81="")),NOT(OR(L80="Ø",L80="",L80="Split",L80="Needs to be Split"))),"Completed",IF(AND(M80="Incomplete",M81="Incomplete"),"Incomplete",IF(AND(M80="Other",M81="Other"),"Review",IF(AND(M80="Untraceable",M81=""),"Untraceable","")))))))))))))))))))))))))</f>
        <v>Untraceable</v>
      </c>
      <c r="O80" s="116" t="str">
        <f>IF(OR(N80="Untraceable",N80="Incomplete"),"Ignore",IF(N80="Completed","Waiting",IF(OR(N80="Waiting",N80="In Progress",N80="Review",N80="Other"),"HOLD","")))</f>
        <v>Ignore</v>
      </c>
      <c r="P80" s="4"/>
      <c r="Q80" s="121" t="str">
        <f>IF(OR(N80="Untraceable",N80="Incomplete"),"No",IF(N80="Completed","In Progress",""))</f>
        <v>No</v>
      </c>
      <c r="R80" s="116"/>
    </row>
    <row r="81" spans="1:18" x14ac:dyDescent="0.25">
      <c r="A81" s="116"/>
      <c r="B81" s="116"/>
      <c r="C81" s="116"/>
      <c r="D81" s="87" t="str">
        <f>IF(AND(NOT(A80=""),NOT(B80=""),NOT(M80="Untraceable")),"???","")</f>
        <v/>
      </c>
      <c r="E81" s="87"/>
      <c r="F81" s="7" t="str">
        <f>IF(AND(D81="Amina",OR(E81="Manual",E81="Assisted Manual")),A80&amp;"_AZ",IF(AND(D81="Amina",OR(E81="De-Novo Merge",E81="Assisted Merge")),A80&amp;"_SA_AZ",IF(AND(D81="Mashtura",OR(E81="Manual",E81="Assisted Manual")),A80&amp;"_MH",IF(AND(D81="Mashtura",OR(E81="De-Novo Merge",E81="Assisted Merge")),A80&amp;"_SA_MH",IF(AND(D81="Perry",OR(E81="Manual",E81="Assisted Manual")),A80&amp;"_PB",IF(AND(D81="Perry",OR(E81="De-Novo Merge",E81="Assisted Merge")),A80&amp;"_SA_PB",IF(AND(D81="Gina",OR(E81="Manual",E81="Assisted Manual")),A80&amp;"_GB",IF(AND(D81="Gina",OR(E81="De-Novo Merge",E81="Assisted Merge")),A80&amp;"_SA_GB",IF(AND(D81="Cameron",OR(E81="Manual",E81="Assisted Manual")),A80&amp;"_CA",IF(AND(D81="Cameron",OR(E81="De-Novo Merge",E81="Assisted Merge")),A80&amp;"_SA_CA",IF(AND(D81="Bruno",OR(E81="Manual",E81="Assisted Manual")),A80&amp;"_BD",IF(AND(D81="Bruno",OR(E81="De-Novo Merge",E81="Assisted Merge")),A80&amp;"_SA_BD",IF(AND(D81="Daniel",OR(E81="Manual",E81="Assisted Manual")),A80&amp;"_DR",IF(AND(D81="Daniel",OR(E81="De-Novo Merge",E81="Assisted Merge")),A80&amp;"_SA_DR",IF(AND(D81="Monet",OR(E81="Manual",E81="Assisted Manual")),A80&amp;"_MW",IF(AND(D81="Monet",OR(E81="De-Novo Merge",E81="Assisted Merge")),A80&amp;"_SA_MW",IF(AND(D81="Reem",OR(E81="Manual",E81="Assisted Manual")),A80&amp;"_RA",IF(AND(D81="Reem",OR(E81="De-Novo Merge",E81="Assisted Merge")),A80&amp;"_SA_RA",""))))))))))))))))))</f>
        <v/>
      </c>
      <c r="G81" s="89"/>
      <c r="H81" s="89"/>
      <c r="I81" s="68"/>
      <c r="J81" s="68"/>
      <c r="K81" s="73" t="str">
        <f t="shared" si="2"/>
        <v/>
      </c>
      <c r="L81" s="116"/>
      <c r="M81" s="87" t="str">
        <f>IF(AND(NOT(OR(G81="",G81="Ø")),H81=""),"In Progress",IF(AND(NOT(OR(H81="Ø",H81="")),NOT(OR(G81="Ø",G81=""))),"Completed",IF(AND(NOT(A80=""),NOT(OR(D81="",D81="???")),G81=""),"Waiting",IF(D81="???","Waiting",""))))</f>
        <v/>
      </c>
      <c r="N81" s="116"/>
      <c r="O81" s="116"/>
      <c r="P81" s="4"/>
      <c r="Q81" s="121"/>
      <c r="R81" s="116"/>
    </row>
    <row r="82" spans="1:18" x14ac:dyDescent="0.25">
      <c r="A82" s="122" t="s">
        <v>3555</v>
      </c>
      <c r="B82" s="117" t="s">
        <v>3556</v>
      </c>
      <c r="C82" s="116"/>
      <c r="D82" s="87" t="s">
        <v>32</v>
      </c>
      <c r="E82" s="87" t="s">
        <v>24</v>
      </c>
      <c r="F82" s="7" t="str">
        <f>IF(AND(D82="Amina",OR(E82="Manual",E82="Assisted Manual")),A82&amp;"_AZ",IF(AND(D82="Amina",OR(E82="De-Novo Merge",E82="Assisted Merge")),A82&amp;"_SA_AZ",IF(AND(D82="Mashtura",OR(E82="Manual",E82="Assisted Manual")),A82&amp;"_MH",IF(AND(D82="Mashtura",OR(E82="De-Novo Merge",E82="Assisted Merge")),A82&amp;"_SA_MH",IF(AND(D82="Perry",OR(E82="Manual",E82="Assisted Manual")),A82&amp;"_PB",IF(AND(D82="Perry",OR(E82="De-Novo Merge",E82="Assisted Merge")),A82&amp;"_SA_PB",IF(AND(D82="Gina",OR(E82="Manual",E82="Assisted Manual")),A82&amp;"_GB",IF(AND(D82="Gina",OR(E82="De-Novo Merge",E82="Assisted Merge")),A82&amp;"_SA_GB",IF(AND(D82="Cameron",OR(E82="Manual",E82="Assisted Manual")),A82&amp;"_CA",IF(AND(D82="Cameron",OR(E82="De-Novo Merge",E82="Assisted Merge")),A82&amp;"_SA_CA",IF(AND(D82="Bruno",OR(E82="Manual",E82="Assisted Manual")),A82&amp;"_BD",IF(AND(D82="Bruno",OR(E82="De-Novo Merge",E82="Assisted Merge")),A82&amp;"_SA_BD",IF(AND(D82="Daniel",OR(E82="Manual",E82="Assisted Manual")),A82&amp;"_DR",IF(AND(D82="Daniel",OR(E82="De-Novo Merge",E82="Assisted Merge")),A82&amp;"_SA_DR",IF(AND(D82="Monet",OR(E82="Manual",E82="Assisted Manual")),A82&amp;"_MW",IF(AND(D82="Monet",OR(E82="De-Novo Merge",E82="Assisted Merge")),A82&amp;"_SA_MW",IF(AND(D82="Reem",OR(E82="Manual",E82="Assisted Manual")),A82&amp;"_RA",IF(AND(D82="Reem",OR(E82="De-Novo Merge",E82="Assisted Merge")),A82&amp;"_SA_RA",""))))))))))))))))))</f>
        <v>2017-12-19_G-041_AZ</v>
      </c>
      <c r="G82" s="89">
        <v>43144</v>
      </c>
      <c r="H82" s="89" t="s">
        <v>51</v>
      </c>
      <c r="I82" s="68"/>
      <c r="J82" s="68"/>
      <c r="K82" s="73" t="str">
        <f t="shared" si="2"/>
        <v/>
      </c>
      <c r="L82" s="116" t="str">
        <f>IF(AND(NOT(OR(H82="",H82="Ø")),NOT(OR(H83="",H83="Ø"))),"Needs to be Split","")</f>
        <v/>
      </c>
      <c r="M82" s="87" t="s">
        <v>1</v>
      </c>
      <c r="N82" s="116" t="str">
        <f>IF(AND(NOT(OR(H82="Ø",H82="")),L82="Split"),"In Progress",IF(AND(NOT(OR(H82="Ø",H82="")),L82="Needs to be Split"),"Waiting",IF(AND(M82="Review",M83="Review"),"Review",IF(OR(AND(M82="Review",M83="Incomplete"),AND(M82="Incomplete",M83="Review")),"Review",IF(OR(AND(M82="Untraceable",M83="Review"),AND(M82="Review",M83="Untraceable")),"Review",IF(OR(AND(M82="Review",M83="Completed"),AND(M82="Completed",M83="Review")),"Review",IF(OR(AND(M82="Other",M83="Review"),AND(M82="Review",M83="Other")),"Review",IF(OR(AND(M82="Other",M83="Incomplete"),AND(M82="Incomplete",M83="Other")),"Review",IF(OR(AND(M82="Other",M83="Untraceable"),AND(M82="Untraceable",M83="Other")),"Review",IF(OR(AND(M82="Other",M83="Completed"),AND(M82="Completed",M83="Other")),"Review",IF(AND(M82="Waiting",M83="Waiting"),"Waiting",IF(OR(AND(M82="Review",M83="Waiting"),AND(M82="Waiting",M83="Review")),"Waiting",IF(OR(AND(M82="Other",M83="Waiting"),AND(M82="Waiting",M83="Other")),"Waiting",IF(OR(AND(M82="Incomplete",M83="Waiting"),AND(M82="Waiting",M83="Incomplete")),"Waiting",IF(OR(AND(M82="Completed",M83="Waiting"),AND(M82="Waiting",M83="Completed")),"Waiting",IF(OR(M82="In Progress",M83="In Progress"),"In Progress",IF(OR(AND(M82="Completed",M83="Untraceable"),AND(M82="Untraceable",M83="Completed")),"Review",IF(OR(AND(M82="Completed",M83="Incomplete"),AND(M82="Incomplete",M83="Completed")),"Review",IF(OR(AND(M82="Incomplete",M83="Untraceable"),AND(M82="Untraceable",M83="Incomplete")),"Untraceable",IF(AND(NOT(OR(H82="Ø",H82="")),NOT(OR(H83="Ø",H83="")),L82=""),"In Progress",IF(AND(M82="Untraceable",M83="Untraceable"),"Untraceable",IF(AND(NOT(OR(H82="Ø",H82="")),NOT(OR(H83="Ø",H83="")),NOT(OR(L82="Ø",L82="",L82="Split",L82="Needs to be Split"))),"Completed",IF(AND(M82="Incomplete",M83="Incomplete"),"Incomplete",IF(AND(M82="Other",M83="Other"),"Review",IF(AND(M82="Untraceable",M83=""),"Untraceable","")))))))))))))))))))))))))</f>
        <v>Untraceable</v>
      </c>
      <c r="O82" s="116" t="str">
        <f>IF(OR(N82="Untraceable",N82="Incomplete"),"Ignore",IF(N82="Completed","Waiting",IF(OR(N82="Waiting",N82="In Progress",N82="Review",N82="Other"),"HOLD","")))</f>
        <v>Ignore</v>
      </c>
      <c r="P82" s="4"/>
      <c r="Q82" s="121" t="str">
        <f>IF(OR(N82="Untraceable",N82="Incomplete"),"No",IF(N82="Completed","In Progress",""))</f>
        <v>No</v>
      </c>
      <c r="R82" s="116"/>
    </row>
    <row r="83" spans="1:18" x14ac:dyDescent="0.25">
      <c r="A83" s="116"/>
      <c r="B83" s="116"/>
      <c r="C83" s="116"/>
      <c r="D83" s="87" t="str">
        <f>IF(AND(NOT(A82=""),NOT(B82=""),NOT(M82="Untraceable")),"???","")</f>
        <v/>
      </c>
      <c r="E83" s="87"/>
      <c r="F83" s="7" t="str">
        <f>IF(AND(D83="Amina",OR(E83="Manual",E83="Assisted Manual")),A82&amp;"_AZ",IF(AND(D83="Amina",OR(E83="De-Novo Merge",E83="Assisted Merge")),A82&amp;"_SA_AZ",IF(AND(D83="Mashtura",OR(E83="Manual",E83="Assisted Manual")),A82&amp;"_MH",IF(AND(D83="Mashtura",OR(E83="De-Novo Merge",E83="Assisted Merge")),A82&amp;"_SA_MH",IF(AND(D83="Perry",OR(E83="Manual",E83="Assisted Manual")),A82&amp;"_PB",IF(AND(D83="Perry",OR(E83="De-Novo Merge",E83="Assisted Merge")),A82&amp;"_SA_PB",IF(AND(D83="Gina",OR(E83="Manual",E83="Assisted Manual")),A82&amp;"_GB",IF(AND(D83="Gina",OR(E83="De-Novo Merge",E83="Assisted Merge")),A82&amp;"_SA_GB",IF(AND(D83="Cameron",OR(E83="Manual",E83="Assisted Manual")),A82&amp;"_CA",IF(AND(D83="Cameron",OR(E83="De-Novo Merge",E83="Assisted Merge")),A82&amp;"_SA_CA",IF(AND(D83="Bruno",OR(E83="Manual",E83="Assisted Manual")),A82&amp;"_BD",IF(AND(D83="Bruno",OR(E83="De-Novo Merge",E83="Assisted Merge")),A82&amp;"_SA_BD",IF(AND(D83="Daniel",OR(E83="Manual",E83="Assisted Manual")),A82&amp;"_DR",IF(AND(D83="Daniel",OR(E83="De-Novo Merge",E83="Assisted Merge")),A82&amp;"_SA_DR",IF(AND(D83="Monet",OR(E83="Manual",E83="Assisted Manual")),A82&amp;"_MW",IF(AND(D83="Monet",OR(E83="De-Novo Merge",E83="Assisted Merge")),A82&amp;"_SA_MW",IF(AND(D83="Reem",OR(E83="Manual",E83="Assisted Manual")),A82&amp;"_RA",IF(AND(D83="Reem",OR(E83="De-Novo Merge",E83="Assisted Merge")),A82&amp;"_SA_RA",""))))))))))))))))))</f>
        <v/>
      </c>
      <c r="G83" s="89"/>
      <c r="H83" s="89"/>
      <c r="I83" s="68"/>
      <c r="J83" s="68"/>
      <c r="K83" s="73" t="str">
        <f t="shared" si="2"/>
        <v/>
      </c>
      <c r="L83" s="116"/>
      <c r="M83" s="87" t="str">
        <f>IF(AND(NOT(OR(G83="",G83="Ø")),H83=""),"In Progress",IF(AND(NOT(OR(H83="Ø",H83="")),NOT(OR(G83="Ø",G83=""))),"Completed",IF(AND(NOT(A82=""),NOT(OR(D83="",D83="???")),G83=""),"Waiting",IF(D83="???","Waiting",""))))</f>
        <v/>
      </c>
      <c r="N83" s="116"/>
      <c r="O83" s="116"/>
      <c r="P83" s="4"/>
      <c r="Q83" s="121"/>
      <c r="R83" s="116"/>
    </row>
    <row r="84" spans="1:18" x14ac:dyDescent="0.25">
      <c r="A84" s="122" t="s">
        <v>3557</v>
      </c>
      <c r="B84" s="117" t="s">
        <v>3558</v>
      </c>
      <c r="C84" s="116"/>
      <c r="D84" s="87" t="s">
        <v>187</v>
      </c>
      <c r="E84" s="87" t="s">
        <v>24</v>
      </c>
      <c r="F84" s="7" t="str">
        <f>IF(AND(D84="Amina",OR(E84="Manual",E84="Assisted Manual")),A84&amp;"_AZ",IF(AND(D84="Amina",OR(E84="De-Novo Merge",E84="Assisted Merge")),A84&amp;"_SA_AZ",IF(AND(D84="Mashtura",OR(E84="Manual",E84="Assisted Manual")),A84&amp;"_MH",IF(AND(D84="Mashtura",OR(E84="De-Novo Merge",E84="Assisted Merge")),A84&amp;"_SA_MH",IF(AND(D84="Perry",OR(E84="Manual",E84="Assisted Manual")),A84&amp;"_PB",IF(AND(D84="Perry",OR(E84="De-Novo Merge",E84="Assisted Merge")),A84&amp;"_SA_PB",IF(AND(D84="Gina",OR(E84="Manual",E84="Assisted Manual")),A84&amp;"_GB",IF(AND(D84="Gina",OR(E84="De-Novo Merge",E84="Assisted Merge")),A84&amp;"_SA_GB",IF(AND(D84="Cameron",OR(E84="Manual",E84="Assisted Manual")),A84&amp;"_CA",IF(AND(D84="Cameron",OR(E84="De-Novo Merge",E84="Assisted Merge")),A84&amp;"_SA_CA",IF(AND(D84="Bruno",OR(E84="Manual",E84="Assisted Manual")),A84&amp;"_BD",IF(AND(D84="Bruno",OR(E84="De-Novo Merge",E84="Assisted Merge")),A84&amp;"_SA_BD",IF(AND(D84="Daniel",OR(E84="Manual",E84="Assisted Manual")),A84&amp;"_DR",IF(AND(D84="Daniel",OR(E84="De-Novo Merge",E84="Assisted Merge")),A84&amp;"_SA_DR",IF(AND(D84="Monet",OR(E84="Manual",E84="Assisted Manual")),A84&amp;"_MW",IF(AND(D84="Monet",OR(E84="De-Novo Merge",E84="Assisted Merge")),A84&amp;"_SA_MW",IF(AND(D84="Reem",OR(E84="Manual",E84="Assisted Manual")),A84&amp;"_RA",IF(AND(D84="Reem",OR(E84="De-Novo Merge",E84="Assisted Merge")),A84&amp;"_SA_RA",""))))))))))))))))))</f>
        <v>2017-12-19_G-042_MW</v>
      </c>
      <c r="G84" s="89">
        <v>43144</v>
      </c>
      <c r="H84" s="89">
        <v>43144</v>
      </c>
      <c r="I84" s="68"/>
      <c r="J84" s="68"/>
      <c r="K84" s="73" t="str">
        <f t="shared" si="2"/>
        <v/>
      </c>
      <c r="L84" s="116" t="str">
        <f>IF(AND(NOT(OR(H84="",H84="Ø")),NOT(OR(H85="",H85="Ø"))),"Needs to be Split","")</f>
        <v/>
      </c>
      <c r="M84" s="87" t="s">
        <v>1</v>
      </c>
      <c r="N84" s="116" t="str">
        <f>IF(AND(NOT(OR(H84="Ø",H84="")),L84="Split"),"In Progress",IF(AND(NOT(OR(H84="Ø",H84="")),L84="Needs to be Split"),"Waiting",IF(AND(M84="Review",M85="Review"),"Review",IF(OR(AND(M84="Review",M85="Incomplete"),AND(M84="Incomplete",M85="Review")),"Review",IF(OR(AND(M84="Untraceable",M85="Review"),AND(M84="Review",M85="Untraceable")),"Review",IF(OR(AND(M84="Review",M85="Completed"),AND(M84="Completed",M85="Review")),"Review",IF(OR(AND(M84="Other",M85="Review"),AND(M84="Review",M85="Other")),"Review",IF(OR(AND(M84="Other",M85="Incomplete"),AND(M84="Incomplete",M85="Other")),"Review",IF(OR(AND(M84="Other",M85="Untraceable"),AND(M84="Untraceable",M85="Other")),"Review",IF(OR(AND(M84="Other",M85="Completed"),AND(M84="Completed",M85="Other")),"Review",IF(AND(M84="Waiting",M85="Waiting"),"Waiting",IF(OR(AND(M84="Review",M85="Waiting"),AND(M84="Waiting",M85="Review")),"Waiting",IF(OR(AND(M84="Other",M85="Waiting"),AND(M84="Waiting",M85="Other")),"Waiting",IF(OR(AND(M84="Incomplete",M85="Waiting"),AND(M84="Waiting",M85="Incomplete")),"Waiting",IF(OR(AND(M84="Completed",M85="Waiting"),AND(M84="Waiting",M85="Completed")),"Waiting",IF(OR(M84="In Progress",M85="In Progress"),"In Progress",IF(OR(AND(M84="Completed",M85="Untraceable"),AND(M84="Untraceable",M85="Completed")),"Review",IF(OR(AND(M84="Completed",M85="Incomplete"),AND(M84="Incomplete",M85="Completed")),"Review",IF(OR(AND(M84="Incomplete",M85="Untraceable"),AND(M84="Untraceable",M85="Incomplete")),"Untraceable",IF(AND(NOT(OR(H84="Ø",H84="")),NOT(OR(H85="Ø",H85="")),L84=""),"In Progress",IF(AND(M84="Untraceable",M85="Untraceable"),"Untraceable",IF(AND(NOT(OR(H84="Ø",H84="")),NOT(OR(H85="Ø",H85="")),NOT(OR(L84="Ø",L84="",L84="Split",L84="Needs to be Split"))),"Completed",IF(AND(M84="Incomplete",M85="Incomplete"),"Incomplete",IF(AND(M84="Other",M85="Other"),"Review",IF(AND(M84="Untraceable",M85=""),"Untraceable","")))))))))))))))))))))))))</f>
        <v>Untraceable</v>
      </c>
      <c r="O84" s="116" t="str">
        <f>IF(OR(N84="Untraceable",N84="Incomplete"),"Ignore",IF(N84="Completed","Waiting",IF(OR(N84="Waiting",N84="In Progress",N84="Review",N84="Other"),"HOLD","")))</f>
        <v>Ignore</v>
      </c>
      <c r="P84" s="4"/>
      <c r="Q84" s="121" t="str">
        <f>IF(OR(N84="Untraceable",N84="Incomplete"),"No",IF(N84="Completed","In Progress",""))</f>
        <v>No</v>
      </c>
      <c r="R84" s="116"/>
    </row>
    <row r="85" spans="1:18" x14ac:dyDescent="0.25">
      <c r="A85" s="116"/>
      <c r="B85" s="116"/>
      <c r="C85" s="116"/>
      <c r="D85" s="87" t="str">
        <f>IF(AND(NOT(A84=""),NOT(B84=""),NOT(M84="Untraceable")),"???","")</f>
        <v/>
      </c>
      <c r="E85" s="87"/>
      <c r="F85" s="7" t="str">
        <f>IF(AND(D85="Amina",OR(E85="Manual",E85="Assisted Manual")),A84&amp;"_AZ",IF(AND(D85="Amina",OR(E85="De-Novo Merge",E85="Assisted Merge")),A84&amp;"_SA_AZ",IF(AND(D85="Mashtura",OR(E85="Manual",E85="Assisted Manual")),A84&amp;"_MH",IF(AND(D85="Mashtura",OR(E85="De-Novo Merge",E85="Assisted Merge")),A84&amp;"_SA_MH",IF(AND(D85="Perry",OR(E85="Manual",E85="Assisted Manual")),A84&amp;"_PB",IF(AND(D85="Perry",OR(E85="De-Novo Merge",E85="Assisted Merge")),A84&amp;"_SA_PB",IF(AND(D85="Gina",OR(E85="Manual",E85="Assisted Manual")),A84&amp;"_GB",IF(AND(D85="Gina",OR(E85="De-Novo Merge",E85="Assisted Merge")),A84&amp;"_SA_GB",IF(AND(D85="Cameron",OR(E85="Manual",E85="Assisted Manual")),A84&amp;"_CA",IF(AND(D85="Cameron",OR(E85="De-Novo Merge",E85="Assisted Merge")),A84&amp;"_SA_CA",IF(AND(D85="Bruno",OR(E85="Manual",E85="Assisted Manual")),A84&amp;"_BD",IF(AND(D85="Bruno",OR(E85="De-Novo Merge",E85="Assisted Merge")),A84&amp;"_SA_BD",IF(AND(D85="Daniel",OR(E85="Manual",E85="Assisted Manual")),A84&amp;"_DR",IF(AND(D85="Daniel",OR(E85="De-Novo Merge",E85="Assisted Merge")),A84&amp;"_SA_DR",IF(AND(D85="Monet",OR(E85="Manual",E85="Assisted Manual")),A84&amp;"_MW",IF(AND(D85="Monet",OR(E85="De-Novo Merge",E85="Assisted Merge")),A84&amp;"_SA_MW",IF(AND(D85="Reem",OR(E85="Manual",E85="Assisted Manual")),A84&amp;"_RA",IF(AND(D85="Reem",OR(E85="De-Novo Merge",E85="Assisted Merge")),A84&amp;"_SA_RA",""))))))))))))))))))</f>
        <v/>
      </c>
      <c r="G85" s="89"/>
      <c r="H85" s="89"/>
      <c r="I85" s="68"/>
      <c r="J85" s="68"/>
      <c r="K85" s="73" t="str">
        <f t="shared" si="2"/>
        <v/>
      </c>
      <c r="L85" s="116"/>
      <c r="M85" s="87" t="str">
        <f>IF(AND(NOT(OR(G85="",G85="Ø")),H85=""),"In Progress",IF(AND(NOT(OR(H85="Ø",H85="")),NOT(OR(G85="Ø",G85=""))),"Completed",IF(AND(NOT(A84=""),NOT(OR(D85="",D85="???")),G85=""),"Waiting",IF(D85="???","Waiting",""))))</f>
        <v/>
      </c>
      <c r="N85" s="116"/>
      <c r="O85" s="116"/>
      <c r="P85" s="4"/>
      <c r="Q85" s="121"/>
      <c r="R85" s="116"/>
    </row>
    <row r="86" spans="1:18" x14ac:dyDescent="0.25">
      <c r="A86" s="122" t="s">
        <v>3559</v>
      </c>
      <c r="B86" s="117" t="s">
        <v>3560</v>
      </c>
      <c r="C86" s="116"/>
      <c r="D86" s="87" t="s">
        <v>23</v>
      </c>
      <c r="E86" s="87" t="s">
        <v>24</v>
      </c>
      <c r="F86" s="7" t="str">
        <f>IF(AND(D86="Amina",OR(E86="Manual",E86="Assisted Manual")),A86&amp;"_AZ",IF(AND(D86="Amina",OR(E86="De-Novo Merge",E86="Assisted Merge")),A86&amp;"_SA_AZ",IF(AND(D86="Mashtura",OR(E86="Manual",E86="Assisted Manual")),A86&amp;"_MH",IF(AND(D86="Mashtura",OR(E86="De-Novo Merge",E86="Assisted Merge")),A86&amp;"_SA_MH",IF(AND(D86="Perry",OR(E86="Manual",E86="Assisted Manual")),A86&amp;"_PB",IF(AND(D86="Perry",OR(E86="De-Novo Merge",E86="Assisted Merge")),A86&amp;"_SA_PB",IF(AND(D86="Gina",OR(E86="Manual",E86="Assisted Manual")),A86&amp;"_GB",IF(AND(D86="Gina",OR(E86="De-Novo Merge",E86="Assisted Merge")),A86&amp;"_SA_GB",IF(AND(D86="Cameron",OR(E86="Manual",E86="Assisted Manual")),A86&amp;"_CA",IF(AND(D86="Cameron",OR(E86="De-Novo Merge",E86="Assisted Merge")),A86&amp;"_SA_CA",IF(AND(D86="Bruno",OR(E86="Manual",E86="Assisted Manual")),A86&amp;"_BD",IF(AND(D86="Bruno",OR(E86="De-Novo Merge",E86="Assisted Merge")),A86&amp;"_SA_BD",IF(AND(D86="Daniel",OR(E86="Manual",E86="Assisted Manual")),A86&amp;"_DR",IF(AND(D86="Daniel",OR(E86="De-Novo Merge",E86="Assisted Merge")),A86&amp;"_SA_DR",IF(AND(D86="Monet",OR(E86="Manual",E86="Assisted Manual")),A86&amp;"_MW",IF(AND(D86="Monet",OR(E86="De-Novo Merge",E86="Assisted Merge")),A86&amp;"_SA_MW",IF(AND(D86="Reem",OR(E86="Manual",E86="Assisted Manual")),A86&amp;"_RA",IF(AND(D86="Reem",OR(E86="De-Novo Merge",E86="Assisted Merge")),A86&amp;"_SA_RA",""))))))))))))))))))</f>
        <v>2017-12-19_G-043_CA</v>
      </c>
      <c r="G86" s="89" t="s">
        <v>3561</v>
      </c>
      <c r="H86" s="89" t="s">
        <v>51</v>
      </c>
      <c r="I86" s="68"/>
      <c r="J86" s="68"/>
      <c r="K86" s="73" t="str">
        <f t="shared" si="2"/>
        <v/>
      </c>
      <c r="L86" s="116" t="str">
        <f>IF(AND(NOT(OR(H86="",H86="Ø")),NOT(OR(H87="",H87="Ø"))),"Needs to be Split","")</f>
        <v/>
      </c>
      <c r="M86" s="87" t="s">
        <v>1</v>
      </c>
      <c r="N86" s="116" t="str">
        <f>IF(AND(NOT(OR(H86="Ø",H86="")),L86="Split"),"In Progress",IF(AND(NOT(OR(H86="Ø",H86="")),L86="Needs to be Split"),"Waiting",IF(AND(M86="Review",M87="Review"),"Review",IF(OR(AND(M86="Review",M87="Incomplete"),AND(M86="Incomplete",M87="Review")),"Review",IF(OR(AND(M86="Untraceable",M87="Review"),AND(M86="Review",M87="Untraceable")),"Review",IF(OR(AND(M86="Review",M87="Completed"),AND(M86="Completed",M87="Review")),"Review",IF(OR(AND(M86="Other",M87="Review"),AND(M86="Review",M87="Other")),"Review",IF(OR(AND(M86="Other",M87="Incomplete"),AND(M86="Incomplete",M87="Other")),"Review",IF(OR(AND(M86="Other",M87="Untraceable"),AND(M86="Untraceable",M87="Other")),"Review",IF(OR(AND(M86="Other",M87="Completed"),AND(M86="Completed",M87="Other")),"Review",IF(AND(M86="Waiting",M87="Waiting"),"Waiting",IF(OR(AND(M86="Review",M87="Waiting"),AND(M86="Waiting",M87="Review")),"Waiting",IF(OR(AND(M86="Other",M87="Waiting"),AND(M86="Waiting",M87="Other")),"Waiting",IF(OR(AND(M86="Incomplete",M87="Waiting"),AND(M86="Waiting",M87="Incomplete")),"Waiting",IF(OR(AND(M86="Completed",M87="Waiting"),AND(M86="Waiting",M87="Completed")),"Waiting",IF(OR(M86="In Progress",M87="In Progress"),"In Progress",IF(OR(AND(M86="Completed",M87="Untraceable"),AND(M86="Untraceable",M87="Completed")),"Review",IF(OR(AND(M86="Completed",M87="Incomplete"),AND(M86="Incomplete",M87="Completed")),"Review",IF(OR(AND(M86="Incomplete",M87="Untraceable"),AND(M86="Untraceable",M87="Incomplete")),"Untraceable",IF(AND(NOT(OR(H86="Ø",H86="")),NOT(OR(H87="Ø",H87="")),L86=""),"In Progress",IF(AND(M86="Untraceable",M87="Untraceable"),"Untraceable",IF(AND(NOT(OR(H86="Ø",H86="")),NOT(OR(H87="Ø",H87="")),NOT(OR(L86="Ø",L86="",L86="Split",L86="Needs to be Split"))),"Completed",IF(AND(M86="Incomplete",M87="Incomplete"),"Incomplete",IF(AND(M86="Other",M87="Other"),"Review",IF(AND(M86="Untraceable",M87=""),"Untraceable","")))))))))))))))))))))))))</f>
        <v>Untraceable</v>
      </c>
      <c r="O86" s="116" t="str">
        <f>IF(OR(N86="Untraceable",N86="Incomplete"),"Ignore",IF(N86="Completed","Waiting",IF(OR(N86="Waiting",N86="In Progress",N86="Review",N86="Other"),"HOLD","")))</f>
        <v>Ignore</v>
      </c>
      <c r="P86" s="4"/>
      <c r="Q86" s="121" t="str">
        <f>IF(OR(N86="Untraceable",N86="Incomplete"),"No",IF(N86="Completed","In Progress",""))</f>
        <v>No</v>
      </c>
      <c r="R86" s="116"/>
    </row>
    <row r="87" spans="1:18" x14ac:dyDescent="0.25">
      <c r="A87" s="116"/>
      <c r="B87" s="116"/>
      <c r="C87" s="116"/>
      <c r="D87" s="87" t="s">
        <v>50</v>
      </c>
      <c r="E87" s="87"/>
      <c r="F87" s="7" t="str">
        <f>IF(AND(D87="Amina",OR(E87="Manual",E87="Assisted Manual")),A86&amp;"_AZ",IF(AND(D87="Amina",OR(E87="De-Novo Merge",E87="Assisted Merge")),A86&amp;"_SA_AZ",IF(AND(D87="Mashtura",OR(E87="Manual",E87="Assisted Manual")),A86&amp;"_MH",IF(AND(D87="Mashtura",OR(E87="De-Novo Merge",E87="Assisted Merge")),A86&amp;"_SA_MH",IF(AND(D87="Perry",OR(E87="Manual",E87="Assisted Manual")),A86&amp;"_PB",IF(AND(D87="Perry",OR(E87="De-Novo Merge",E87="Assisted Merge")),A86&amp;"_SA_PB",IF(AND(D87="Gina",OR(E87="Manual",E87="Assisted Manual")),A86&amp;"_GB",IF(AND(D87="Gina",OR(E87="De-Novo Merge",E87="Assisted Merge")),A86&amp;"_SA_GB",IF(AND(D87="Cameron",OR(E87="Manual",E87="Assisted Manual")),A86&amp;"_CA",IF(AND(D87="Cameron",OR(E87="De-Novo Merge",E87="Assisted Merge")),A86&amp;"_SA_CA",IF(AND(D87="Bruno",OR(E87="Manual",E87="Assisted Manual")),A86&amp;"_BD",IF(AND(D87="Bruno",OR(E87="De-Novo Merge",E87="Assisted Merge")),A86&amp;"_SA_BD",IF(AND(D87="Daniel",OR(E87="Manual",E87="Assisted Manual")),A86&amp;"_DR",IF(AND(D87="Daniel",OR(E87="De-Novo Merge",E87="Assisted Merge")),A86&amp;"_SA_DR",IF(AND(D87="Monet",OR(E87="Manual",E87="Assisted Manual")),A86&amp;"_MW",IF(AND(D87="Monet",OR(E87="De-Novo Merge",E87="Assisted Merge")),A86&amp;"_SA_MW",IF(AND(D87="Reem",OR(E87="Manual",E87="Assisted Manual")),A86&amp;"_RA",IF(AND(D87="Reem",OR(E87="De-Novo Merge",E87="Assisted Merge")),A86&amp;"_SA_RA",""))))))))))))))))))</f>
        <v/>
      </c>
      <c r="G87" s="89"/>
      <c r="H87" s="89"/>
      <c r="I87" s="68"/>
      <c r="J87" s="68"/>
      <c r="K87" s="73" t="str">
        <f t="shared" si="2"/>
        <v/>
      </c>
      <c r="L87" s="116"/>
      <c r="M87" s="87"/>
      <c r="N87" s="116"/>
      <c r="O87" s="116"/>
      <c r="P87" s="4"/>
      <c r="Q87" s="121"/>
      <c r="R87" s="116"/>
    </row>
    <row r="88" spans="1:18" x14ac:dyDescent="0.25">
      <c r="A88" s="122" t="s">
        <v>3562</v>
      </c>
      <c r="B88" s="117" t="s">
        <v>3563</v>
      </c>
      <c r="C88" s="116"/>
      <c r="D88" s="87" t="s">
        <v>23</v>
      </c>
      <c r="E88" s="87" t="s">
        <v>24</v>
      </c>
      <c r="F88" s="7" t="str">
        <f>IF(AND(D88="Amina",OR(E88="Manual",E88="Assisted Manual")),A88&amp;"_AZ",IF(AND(D88="Amina",OR(E88="De-Novo Merge",E88="Assisted Merge")),A88&amp;"_SA_AZ",IF(AND(D88="Mashtura",OR(E88="Manual",E88="Assisted Manual")),A88&amp;"_MH",IF(AND(D88="Mashtura",OR(E88="De-Novo Merge",E88="Assisted Merge")),A88&amp;"_SA_MH",IF(AND(D88="Perry",OR(E88="Manual",E88="Assisted Manual")),A88&amp;"_PB",IF(AND(D88="Perry",OR(E88="De-Novo Merge",E88="Assisted Merge")),A88&amp;"_SA_PB",IF(AND(D88="Gina",OR(E88="Manual",E88="Assisted Manual")),A88&amp;"_GB",IF(AND(D88="Gina",OR(E88="De-Novo Merge",E88="Assisted Merge")),A88&amp;"_SA_GB",IF(AND(D88="Cameron",OR(E88="Manual",E88="Assisted Manual")),A88&amp;"_CA",IF(AND(D88="Cameron",OR(E88="De-Novo Merge",E88="Assisted Merge")),A88&amp;"_SA_CA",IF(AND(D88="Bruno",OR(E88="Manual",E88="Assisted Manual")),A88&amp;"_BD",IF(AND(D88="Bruno",OR(E88="De-Novo Merge",E88="Assisted Merge")),A88&amp;"_SA_BD",IF(AND(D88="Daniel",OR(E88="Manual",E88="Assisted Manual")),A88&amp;"_DR",IF(AND(D88="Daniel",OR(E88="De-Novo Merge",E88="Assisted Merge")),A88&amp;"_SA_DR",IF(AND(D88="Monet",OR(E88="Manual",E88="Assisted Manual")),A88&amp;"_MW",IF(AND(D88="Monet",OR(E88="De-Novo Merge",E88="Assisted Merge")),A88&amp;"_SA_MW",IF(AND(D88="Reem",OR(E88="Manual",E88="Assisted Manual")),A88&amp;"_RA",IF(AND(D88="Reem",OR(E88="De-Novo Merge",E88="Assisted Merge")),A88&amp;"_SA_RA",""))))))))))))))))))</f>
        <v>2017-12-19_G-044_CA</v>
      </c>
      <c r="G88" s="89">
        <v>43145</v>
      </c>
      <c r="H88" s="89">
        <v>43145</v>
      </c>
      <c r="I88" s="68"/>
      <c r="J88" s="68"/>
      <c r="K88" s="73" t="str">
        <f t="shared" si="2"/>
        <v/>
      </c>
      <c r="L88" s="118">
        <v>43178</v>
      </c>
      <c r="M88" s="87" t="str">
        <f>IF(AND(NOT(OR(G88="",G88="Ø")),H88=""),"In Progress",IF(AND(NOT(OR(H88="Ø",H88="")),NOT(OR(G88="Ø",G88=""))),"Completed",IF(AND(NOT(A88=""),NOT(OR(D88="",D88="???")),G88=""),"Waiting",IF(D88="???","Waiting",""))))</f>
        <v>Completed</v>
      </c>
      <c r="N88" s="116" t="str">
        <f>IF(AND(NOT(OR(H88="Ø",H88="")),L88="Split"),"In Progress",IF(AND(NOT(OR(H88="Ø",H88="")),L88="Needs to be Split"),"Waiting",IF(AND(M88="Review",M89="Review"),"Review",IF(OR(AND(M88="Review",M89="Incomplete"),AND(M88="Incomplete",M89="Review")),"Review",IF(OR(AND(M88="Untraceable",M89="Review"),AND(M88="Review",M89="Untraceable")),"Review",IF(OR(AND(M88="Review",M89="Completed"),AND(M88="Completed",M89="Review")),"Review",IF(OR(AND(M88="Other",M89="Review"),AND(M88="Review",M89="Other")),"Review",IF(OR(AND(M88="Other",M89="Incomplete"),AND(M88="Incomplete",M89="Other")),"Review",IF(OR(AND(M88="Other",M89="Untraceable"),AND(M88="Untraceable",M89="Other")),"Review",IF(OR(AND(M88="Other",M89="Completed"),AND(M88="Completed",M89="Other")),"Review",IF(AND(M88="Waiting",M89="Waiting"),"Waiting",IF(OR(AND(M88="Review",M89="Waiting"),AND(M88="Waiting",M89="Review")),"Waiting",IF(OR(AND(M88="Other",M89="Waiting"),AND(M88="Waiting",M89="Other")),"Waiting",IF(OR(AND(M88="Incomplete",M89="Waiting"),AND(M88="Waiting",M89="Incomplete")),"Waiting",IF(OR(AND(M88="Completed",M89="Waiting"),AND(M88="Waiting",M89="Completed")),"Waiting",IF(OR(M88="In Progress",M89="In Progress"),"In Progress",IF(OR(AND(M88="Completed",M89="Untraceable"),AND(M88="Untraceable",M89="Completed")),"Review",IF(OR(AND(M88="Completed",M89="Incomplete"),AND(M88="Incomplete",M89="Completed")),"Review",IF(OR(AND(M88="Incomplete",M89="Untraceable"),AND(M88="Untraceable",M89="Incomplete")),"Untraceable",IF(AND(NOT(OR(H88="Ø",H88="")),NOT(OR(H89="Ø",H89="")),L88=""),"In Progress",IF(AND(M88="Untraceable",M89="Untraceable"),"Untraceable",IF(AND(NOT(OR(H88="Ø",H88="")),NOT(OR(H89="Ø",H89="")),NOT(OR(L88="Ø",L88="",L88="Split",L88="Needs to be Split"))),"Completed",IF(AND(M88="Incomplete",M89="Incomplete"),"Incomplete",IF(AND(M88="Other",M89="Other"),"Review",IF(AND(M88="Untraceable",M89=""),"Untraceable","")))))))))))))))))))))))))</f>
        <v>Completed</v>
      </c>
      <c r="O88" s="116" t="s">
        <v>0</v>
      </c>
      <c r="P88" s="4"/>
      <c r="Q88" s="121" t="s">
        <v>25</v>
      </c>
      <c r="R88" s="116" t="s">
        <v>3564</v>
      </c>
    </row>
    <row r="89" spans="1:18" x14ac:dyDescent="0.25">
      <c r="A89" s="116"/>
      <c r="B89" s="116"/>
      <c r="C89" s="116"/>
      <c r="D89" s="87" t="s">
        <v>2404</v>
      </c>
      <c r="E89" s="87" t="s">
        <v>1512</v>
      </c>
      <c r="F89" s="7" t="str">
        <f>IF(AND(D89="Amina",OR(E89="Manual",E89="Assisted Manual")),A88&amp;"_AZ",IF(AND(D89="Amina",OR(E89="De-Novo Merge",E89="Assisted Merge")),A88&amp;"_SA_AZ",IF(AND(D89="Mashtura",OR(E89="Manual",E89="Assisted Manual")),A88&amp;"_MH",IF(AND(D89="Mashtura",OR(E89="De-Novo Merge",E89="Assisted Merge")),A88&amp;"_SA_MH",IF(AND(D89="Perry",OR(E89="Manual",E89="Assisted Manual")),A88&amp;"_PB",IF(AND(D89="Perry",OR(E89="De-Novo Merge",E89="Assisted Merge")),A88&amp;"_SA_PB",IF(AND(D89="Gina",OR(E89="Manual",E89="Assisted Manual")),A88&amp;"_GB",IF(AND(D89="Gina",OR(E89="De-Novo Merge",E89="Assisted Merge")),A88&amp;"_SA_GB",IF(AND(D89="Cameron",OR(E89="Manual",E89="Assisted Manual")),A88&amp;"_CA",IF(AND(D89="Cameron",OR(E89="De-Novo Merge",E89="Assisted Merge")),A88&amp;"_SA_CA",IF(AND(D89="Bruno",OR(E89="Manual",E89="Assisted Manual")),A88&amp;"_BD",IF(AND(D89="Bruno",OR(E89="De-Novo Merge",E89="Assisted Merge")),A88&amp;"_SA_BD",IF(AND(D89="Daniel",OR(E89="Manual",E89="Assisted Manual")),A88&amp;"_DR",IF(AND(D89="Daniel",OR(E89="De-Novo Merge",E89="Assisted Merge")),A88&amp;"_SA_DR",IF(AND(D89="Monet",OR(E89="Manual",E89="Assisted Manual")),A88&amp;"_MW",IF(AND(D89="Monet",OR(E89="De-Novo Merge",E89="Assisted Merge")),A88&amp;"_SA_MW",IF(AND(D89="Reem",OR(E89="Manual",E89="Assisted Manual")),A88&amp;"_RA",IF(AND(D89="Reem",OR(E89="De-Novo Merge",E89="Assisted Merge")),A88&amp;"_SA_RA",""))))))))))))))))))</f>
        <v>2017-12-19_G-044_MH</v>
      </c>
      <c r="G89" s="89">
        <v>43145</v>
      </c>
      <c r="H89" s="89">
        <v>43151</v>
      </c>
      <c r="I89" s="68"/>
      <c r="J89" s="68"/>
      <c r="K89" s="73" t="str">
        <f t="shared" si="2"/>
        <v/>
      </c>
      <c r="L89" s="116"/>
      <c r="M89" s="87" t="str">
        <f>IF(AND(NOT(OR(G89="",G89="Ø")),H89=""),"In Progress",IF(AND(NOT(OR(H89="Ø",H89="")),NOT(OR(G89="Ø",G89=""))),"Completed",IF(AND(NOT(A88=""),NOT(OR(D89="",D89="???")),G89=""),"Waiting",IF(D89="???","Waiting",""))))</f>
        <v>Completed</v>
      </c>
      <c r="N89" s="116"/>
      <c r="O89" s="116"/>
      <c r="P89" s="4"/>
      <c r="Q89" s="121"/>
      <c r="R89" s="116"/>
    </row>
    <row r="90" spans="1:18" x14ac:dyDescent="0.25">
      <c r="A90" s="122" t="s">
        <v>3565</v>
      </c>
      <c r="B90" s="117" t="s">
        <v>3566</v>
      </c>
      <c r="C90" s="116"/>
      <c r="D90" s="87" t="s">
        <v>32</v>
      </c>
      <c r="E90" s="87" t="s">
        <v>24</v>
      </c>
      <c r="F90" s="7" t="str">
        <f>IF(AND(D90="Amina",OR(E90="Manual",E90="Assisted Manual")),A90&amp;"_AZ",IF(AND(D90="Amina",OR(E90="De-Novo Merge",E90="Assisted Merge")),A90&amp;"_SA_AZ",IF(AND(D90="Mashtura",OR(E90="Manual",E90="Assisted Manual")),A90&amp;"_MH",IF(AND(D90="Mashtura",OR(E90="De-Novo Merge",E90="Assisted Merge")),A90&amp;"_SA_MH",IF(AND(D90="Perry",OR(E90="Manual",E90="Assisted Manual")),A90&amp;"_PB",IF(AND(D90="Perry",OR(E90="De-Novo Merge",E90="Assisted Merge")),A90&amp;"_SA_PB",IF(AND(D90="Gina",OR(E90="Manual",E90="Assisted Manual")),A90&amp;"_GB",IF(AND(D90="Gina",OR(E90="De-Novo Merge",E90="Assisted Merge")),A90&amp;"_SA_GB",IF(AND(D90="Cameron",OR(E90="Manual",E90="Assisted Manual")),A90&amp;"_CA",IF(AND(D90="Cameron",OR(E90="De-Novo Merge",E90="Assisted Merge")),A90&amp;"_SA_CA",IF(AND(D90="Bruno",OR(E90="Manual",E90="Assisted Manual")),A90&amp;"_BD",IF(AND(D90="Bruno",OR(E90="De-Novo Merge",E90="Assisted Merge")),A90&amp;"_SA_BD",IF(AND(D90="Daniel",OR(E90="Manual",E90="Assisted Manual")),A90&amp;"_DR",IF(AND(D90="Daniel",OR(E90="De-Novo Merge",E90="Assisted Merge")),A90&amp;"_SA_DR",IF(AND(D90="Monet",OR(E90="Manual",E90="Assisted Manual")),A90&amp;"_MW",IF(AND(D90="Monet",OR(E90="De-Novo Merge",E90="Assisted Merge")),A90&amp;"_SA_MW",IF(AND(D90="Reem",OR(E90="Manual",E90="Assisted Manual")),A90&amp;"_RA",IF(AND(D90="Reem",OR(E90="De-Novo Merge",E90="Assisted Merge")),A90&amp;"_SA_RA",""))))))))))))))))))</f>
        <v>2017-12-19_G-045_AZ</v>
      </c>
      <c r="G90" s="89">
        <v>43145</v>
      </c>
      <c r="H90" s="89" t="s">
        <v>51</v>
      </c>
      <c r="I90" s="68"/>
      <c r="J90" s="68"/>
      <c r="K90" s="73" t="str">
        <f t="shared" si="2"/>
        <v/>
      </c>
      <c r="L90" s="116" t="str">
        <f>IF(AND(NOT(OR(H90="",H90="Ø")),NOT(OR(H91="",H91="Ø"))),"Needs to be Split","")</f>
        <v/>
      </c>
      <c r="M90" s="87" t="s">
        <v>1</v>
      </c>
      <c r="N90" s="116" t="str">
        <f>IF(AND(NOT(OR(H90="Ø",H90="")),L90="Split"),"In Progress",IF(AND(NOT(OR(H90="Ø",H90="")),L90="Needs to be Split"),"Waiting",IF(AND(M90="Review",M91="Review"),"Review",IF(OR(AND(M90="Review",M91="Incomplete"),AND(M90="Incomplete",M91="Review")),"Review",IF(OR(AND(M90="Untraceable",M91="Review"),AND(M90="Review",M91="Untraceable")),"Review",IF(OR(AND(M90="Review",M91="Completed"),AND(M90="Completed",M91="Review")),"Review",IF(OR(AND(M90="Other",M91="Review"),AND(M90="Review",M91="Other")),"Review",IF(OR(AND(M90="Other",M91="Incomplete"),AND(M90="Incomplete",M91="Other")),"Review",IF(OR(AND(M90="Other",M91="Untraceable"),AND(M90="Untraceable",M91="Other")),"Review",IF(OR(AND(M90="Other",M91="Completed"),AND(M90="Completed",M91="Other")),"Review",IF(AND(M90="Waiting",M91="Waiting"),"Waiting",IF(OR(AND(M90="Review",M91="Waiting"),AND(M90="Waiting",M91="Review")),"Waiting",IF(OR(AND(M90="Other",M91="Waiting"),AND(M90="Waiting",M91="Other")),"Waiting",IF(OR(AND(M90="Incomplete",M91="Waiting"),AND(M90="Waiting",M91="Incomplete")),"Waiting",IF(OR(AND(M90="Completed",M91="Waiting"),AND(M90="Waiting",M91="Completed")),"Waiting",IF(OR(M90="In Progress",M91="In Progress"),"In Progress",IF(OR(AND(M90="Completed",M91="Untraceable"),AND(M90="Untraceable",M91="Completed")),"Review",IF(OR(AND(M90="Completed",M91="Incomplete"),AND(M90="Incomplete",M91="Completed")),"Review",IF(OR(AND(M90="Incomplete",M91="Untraceable"),AND(M90="Untraceable",M91="Incomplete")),"Untraceable",IF(AND(NOT(OR(H90="Ø",H90="")),NOT(OR(H91="Ø",H91="")),L90=""),"In Progress",IF(AND(M90="Untraceable",M91="Untraceable"),"Untraceable",IF(AND(NOT(OR(H90="Ø",H90="")),NOT(OR(H91="Ø",H91="")),NOT(OR(L90="Ø",L90="",L90="Split",L90="Needs to be Split"))),"Completed",IF(AND(M90="Incomplete",M91="Incomplete"),"Incomplete",IF(AND(M90="Other",M91="Other"),"Review",IF(AND(M90="Untraceable",M91=""),"Untraceable","")))))))))))))))))))))))))</f>
        <v>Untraceable</v>
      </c>
      <c r="O90" s="116" t="str">
        <f>IF(OR(N90="Untraceable",N90="Incomplete"),"Ignore",IF(N90="Completed","Waiting",IF(OR(N90="Waiting",N90="In Progress",N90="Review",N90="Other"),"HOLD","")))</f>
        <v>Ignore</v>
      </c>
      <c r="P90" s="4"/>
      <c r="Q90" s="121" t="str">
        <f>IF(OR(N90="Untraceable",N90="Incomplete"),"No",IF(N90="Completed","In Progress",""))</f>
        <v>No</v>
      </c>
      <c r="R90" s="116"/>
    </row>
    <row r="91" spans="1:18" x14ac:dyDescent="0.25">
      <c r="A91" s="116"/>
      <c r="B91" s="116"/>
      <c r="C91" s="116"/>
      <c r="D91" s="87" t="str">
        <f>IF(AND(NOT(A90=""),NOT(B90=""),NOT(M90="Untraceable")),"???","")</f>
        <v/>
      </c>
      <c r="E91" s="87"/>
      <c r="F91" s="7" t="str">
        <f>IF(AND(D91="Amina",OR(E91="Manual",E91="Assisted Manual")),A90&amp;"_AZ",IF(AND(D91="Amina",OR(E91="De-Novo Merge",E91="Assisted Merge")),A90&amp;"_SA_AZ",IF(AND(D91="Mashtura",OR(E91="Manual",E91="Assisted Manual")),A90&amp;"_MH",IF(AND(D91="Mashtura",OR(E91="De-Novo Merge",E91="Assisted Merge")),A90&amp;"_SA_MH",IF(AND(D91="Perry",OR(E91="Manual",E91="Assisted Manual")),A90&amp;"_PB",IF(AND(D91="Perry",OR(E91="De-Novo Merge",E91="Assisted Merge")),A90&amp;"_SA_PB",IF(AND(D91="Gina",OR(E91="Manual",E91="Assisted Manual")),A90&amp;"_GB",IF(AND(D91="Gina",OR(E91="De-Novo Merge",E91="Assisted Merge")),A90&amp;"_SA_GB",IF(AND(D91="Cameron",OR(E91="Manual",E91="Assisted Manual")),A90&amp;"_CA",IF(AND(D91="Cameron",OR(E91="De-Novo Merge",E91="Assisted Merge")),A90&amp;"_SA_CA",IF(AND(D91="Bruno",OR(E91="Manual",E91="Assisted Manual")),A90&amp;"_BD",IF(AND(D91="Bruno",OR(E91="De-Novo Merge",E91="Assisted Merge")),A90&amp;"_SA_BD",IF(AND(D91="Daniel",OR(E91="Manual",E91="Assisted Manual")),A90&amp;"_DR",IF(AND(D91="Daniel",OR(E91="De-Novo Merge",E91="Assisted Merge")),A90&amp;"_SA_DR",IF(AND(D91="Monet",OR(E91="Manual",E91="Assisted Manual")),A90&amp;"_MW",IF(AND(D91="Monet",OR(E91="De-Novo Merge",E91="Assisted Merge")),A90&amp;"_SA_MW",IF(AND(D91="Reem",OR(E91="Manual",E91="Assisted Manual")),A90&amp;"_RA",IF(AND(D91="Reem",OR(E91="De-Novo Merge",E91="Assisted Merge")),A90&amp;"_SA_RA",""))))))))))))))))))</f>
        <v/>
      </c>
      <c r="G91" s="89"/>
      <c r="H91" s="89"/>
      <c r="I91" s="68"/>
      <c r="J91" s="68"/>
      <c r="K91" s="73" t="str">
        <f t="shared" si="2"/>
        <v/>
      </c>
      <c r="L91" s="116"/>
      <c r="M91" s="87" t="str">
        <f>IF(AND(NOT(OR(G91="",G91="Ø")),H91=""),"In Progress",IF(AND(NOT(OR(H91="Ø",H91="")),NOT(OR(G91="Ø",G91=""))),"Completed",IF(AND(NOT(A90=""),NOT(OR(D91="",D91="???")),G91=""),"Waiting",IF(D91="???","Waiting",""))))</f>
        <v/>
      </c>
      <c r="N91" s="116"/>
      <c r="O91" s="116"/>
      <c r="P91" s="4"/>
      <c r="Q91" s="121"/>
      <c r="R91" s="116"/>
    </row>
    <row r="92" spans="1:18" x14ac:dyDescent="0.25">
      <c r="A92" s="122" t="s">
        <v>3567</v>
      </c>
      <c r="B92" s="117" t="s">
        <v>3568</v>
      </c>
      <c r="C92" s="116"/>
      <c r="D92" s="87" t="s">
        <v>32</v>
      </c>
      <c r="E92" s="87" t="s">
        <v>24</v>
      </c>
      <c r="F92" s="7" t="str">
        <f>IF(AND(D92="Amina",OR(E92="Manual",E92="Assisted Manual")),A92&amp;"_AZ",IF(AND(D92="Amina",OR(E92="De-Novo Merge",E92="Assisted Merge")),A92&amp;"_SA_AZ",IF(AND(D92="Mashtura",OR(E92="Manual",E92="Assisted Manual")),A92&amp;"_MH",IF(AND(D92="Mashtura",OR(E92="De-Novo Merge",E92="Assisted Merge")),A92&amp;"_SA_MH",IF(AND(D92="Perry",OR(E92="Manual",E92="Assisted Manual")),A92&amp;"_PB",IF(AND(D92="Perry",OR(E92="De-Novo Merge",E92="Assisted Merge")),A92&amp;"_SA_PB",IF(AND(D92="Gina",OR(E92="Manual",E92="Assisted Manual")),A92&amp;"_GB",IF(AND(D92="Gina",OR(E92="De-Novo Merge",E92="Assisted Merge")),A92&amp;"_SA_GB",IF(AND(D92="Cameron",OR(E92="Manual",E92="Assisted Manual")),A92&amp;"_CA",IF(AND(D92="Cameron",OR(E92="De-Novo Merge",E92="Assisted Merge")),A92&amp;"_SA_CA",IF(AND(D92="Bruno",OR(E92="Manual",E92="Assisted Manual")),A92&amp;"_BD",IF(AND(D92="Bruno",OR(E92="De-Novo Merge",E92="Assisted Merge")),A92&amp;"_SA_BD",IF(AND(D92="Daniel",OR(E92="Manual",E92="Assisted Manual")),A92&amp;"_DR",IF(AND(D92="Daniel",OR(E92="De-Novo Merge",E92="Assisted Merge")),A92&amp;"_SA_DR",IF(AND(D92="Monet",OR(E92="Manual",E92="Assisted Manual")),A92&amp;"_MW",IF(AND(D92="Monet",OR(E92="De-Novo Merge",E92="Assisted Merge")),A92&amp;"_SA_MW",IF(AND(D92="Reem",OR(E92="Manual",E92="Assisted Manual")),A92&amp;"_RA",IF(AND(D92="Reem",OR(E92="De-Novo Merge",E92="Assisted Merge")),A92&amp;"_SA_RA",""))))))))))))))))))</f>
        <v>2017-12-19_G-046_AZ</v>
      </c>
      <c r="G92" s="89">
        <v>43145</v>
      </c>
      <c r="H92" s="89" t="s">
        <v>51</v>
      </c>
      <c r="I92" s="68"/>
      <c r="J92" s="68"/>
      <c r="K92" s="73" t="str">
        <f t="shared" si="2"/>
        <v/>
      </c>
      <c r="L92" s="116" t="str">
        <f>IF(AND(NOT(OR(H92="",H92="Ø")),NOT(OR(H93="",H93="Ø"))),"Needs to be Split","")</f>
        <v/>
      </c>
      <c r="M92" s="87" t="s">
        <v>1</v>
      </c>
      <c r="N92" s="116" t="str">
        <f>IF(AND(NOT(OR(H92="Ø",H92="")),L92="Split"),"In Progress",IF(AND(NOT(OR(H92="Ø",H92="")),L92="Needs to be Split"),"Waiting",IF(AND(M92="Review",M93="Review"),"Review",IF(OR(AND(M92="Review",M93="Incomplete"),AND(M92="Incomplete",M93="Review")),"Review",IF(OR(AND(M92="Untraceable",M93="Review"),AND(M92="Review",M93="Untraceable")),"Review",IF(OR(AND(M92="Review",M93="Completed"),AND(M92="Completed",M93="Review")),"Review",IF(OR(AND(M92="Other",M93="Review"),AND(M92="Review",M93="Other")),"Review",IF(OR(AND(M92="Other",M93="Incomplete"),AND(M92="Incomplete",M93="Other")),"Review",IF(OR(AND(M92="Other",M93="Untraceable"),AND(M92="Untraceable",M93="Other")),"Review",IF(OR(AND(M92="Other",M93="Completed"),AND(M92="Completed",M93="Other")),"Review",IF(AND(M92="Waiting",M93="Waiting"),"Waiting",IF(OR(AND(M92="Review",M93="Waiting"),AND(M92="Waiting",M93="Review")),"Waiting",IF(OR(AND(M92="Other",M93="Waiting"),AND(M92="Waiting",M93="Other")),"Waiting",IF(OR(AND(M92="Incomplete",M93="Waiting"),AND(M92="Waiting",M93="Incomplete")),"Waiting",IF(OR(AND(M92="Completed",M93="Waiting"),AND(M92="Waiting",M93="Completed")),"Waiting",IF(OR(M92="In Progress",M93="In Progress"),"In Progress",IF(OR(AND(M92="Completed",M93="Untraceable"),AND(M92="Untraceable",M93="Completed")),"Review",IF(OR(AND(M92="Completed",M93="Incomplete"),AND(M92="Incomplete",M93="Completed")),"Review",IF(OR(AND(M92="Incomplete",M93="Untraceable"),AND(M92="Untraceable",M93="Incomplete")),"Untraceable",IF(AND(NOT(OR(H92="Ø",H92="")),NOT(OR(H93="Ø",H93="")),L92=""),"In Progress",IF(AND(M92="Untraceable",M93="Untraceable"),"Untraceable",IF(AND(NOT(OR(H92="Ø",H92="")),NOT(OR(H93="Ø",H93="")),NOT(OR(L92="Ø",L92="",L92="Split",L92="Needs to be Split"))),"Completed",IF(AND(M92="Incomplete",M93="Incomplete"),"Incomplete",IF(AND(M92="Other",M93="Other"),"Review",IF(AND(M92="Untraceable",M93=""),"Untraceable","")))))))))))))))))))))))))</f>
        <v>Untraceable</v>
      </c>
      <c r="O92" s="116" t="str">
        <f>IF(OR(N92="Untraceable",N92="Incomplete"),"Ignore",IF(N92="Completed","Waiting",IF(OR(N92="Waiting",N92="In Progress",N92="Review",N92="Other"),"HOLD","")))</f>
        <v>Ignore</v>
      </c>
      <c r="P92" s="4"/>
      <c r="Q92" s="121" t="str">
        <f>IF(OR(N92="Untraceable",N92="Incomplete"),"No",IF(N92="Completed","In Progress",""))</f>
        <v>No</v>
      </c>
      <c r="R92" s="116"/>
    </row>
    <row r="93" spans="1:18" x14ac:dyDescent="0.25">
      <c r="A93" s="116"/>
      <c r="B93" s="116"/>
      <c r="C93" s="116"/>
      <c r="D93" s="87" t="str">
        <f>IF(AND(NOT(A92=""),NOT(B92=""),NOT(M92="Untraceable")),"???","")</f>
        <v/>
      </c>
      <c r="E93" s="87"/>
      <c r="F93" s="7" t="str">
        <f>IF(AND(D93="Amina",OR(E93="Manual",E93="Assisted Manual")),A92&amp;"_AZ",IF(AND(D93="Amina",OR(E93="De-Novo Merge",E93="Assisted Merge")),A92&amp;"_SA_AZ",IF(AND(D93="Mashtura",OR(E93="Manual",E93="Assisted Manual")),A92&amp;"_MH",IF(AND(D93="Mashtura",OR(E93="De-Novo Merge",E93="Assisted Merge")),A92&amp;"_SA_MH",IF(AND(D93="Perry",OR(E93="Manual",E93="Assisted Manual")),A92&amp;"_PB",IF(AND(D93="Perry",OR(E93="De-Novo Merge",E93="Assisted Merge")),A92&amp;"_SA_PB",IF(AND(D93="Gina",OR(E93="Manual",E93="Assisted Manual")),A92&amp;"_GB",IF(AND(D93="Gina",OR(E93="De-Novo Merge",E93="Assisted Merge")),A92&amp;"_SA_GB",IF(AND(D93="Cameron",OR(E93="Manual",E93="Assisted Manual")),A92&amp;"_CA",IF(AND(D93="Cameron",OR(E93="De-Novo Merge",E93="Assisted Merge")),A92&amp;"_SA_CA",IF(AND(D93="Bruno",OR(E93="Manual",E93="Assisted Manual")),A92&amp;"_BD",IF(AND(D93="Bruno",OR(E93="De-Novo Merge",E93="Assisted Merge")),A92&amp;"_SA_BD",IF(AND(D93="Daniel",OR(E93="Manual",E93="Assisted Manual")),A92&amp;"_DR",IF(AND(D93="Daniel",OR(E93="De-Novo Merge",E93="Assisted Merge")),A92&amp;"_SA_DR",IF(AND(D93="Monet",OR(E93="Manual",E93="Assisted Manual")),A92&amp;"_MW",IF(AND(D93="Monet",OR(E93="De-Novo Merge",E93="Assisted Merge")),A92&amp;"_SA_MW",IF(AND(D93="Reem",OR(E93="Manual",E93="Assisted Manual")),A92&amp;"_RA",IF(AND(D93="Reem",OR(E93="De-Novo Merge",E93="Assisted Merge")),A92&amp;"_SA_RA",""))))))))))))))))))</f>
        <v/>
      </c>
      <c r="G93" s="89"/>
      <c r="H93" s="89"/>
      <c r="I93" s="68"/>
      <c r="J93" s="68"/>
      <c r="K93" s="73" t="str">
        <f t="shared" si="2"/>
        <v/>
      </c>
      <c r="L93" s="116"/>
      <c r="M93" s="87" t="str">
        <f>IF(AND(NOT(OR(G93="",G93="Ø")),H93=""),"In Progress",IF(AND(NOT(OR(H93="Ø",H93="")),NOT(OR(G93="Ø",G93=""))),"Completed",IF(AND(NOT(A92=""),NOT(OR(D93="",D93="???")),G93=""),"Waiting",IF(D93="???","Waiting",""))))</f>
        <v/>
      </c>
      <c r="N93" s="116"/>
      <c r="O93" s="116"/>
      <c r="P93" s="4"/>
      <c r="Q93" s="121"/>
      <c r="R93" s="116"/>
    </row>
    <row r="94" spans="1:18" x14ac:dyDescent="0.25">
      <c r="A94" s="122" t="s">
        <v>3569</v>
      </c>
      <c r="B94" s="117" t="s">
        <v>3570</v>
      </c>
      <c r="C94" s="116"/>
      <c r="D94" s="87" t="s">
        <v>113</v>
      </c>
      <c r="E94" s="87" t="s">
        <v>24</v>
      </c>
      <c r="F94" s="7" t="str">
        <f>IF(AND(D94="Amina",OR(E94="Manual",E94="Assisted Manual")),A94&amp;"_AZ",IF(AND(D94="Amina",OR(E94="De-Novo Merge",E94="Assisted Merge")),A94&amp;"_SA_AZ",IF(AND(D94="Mashtura",OR(E94="Manual",E94="Assisted Manual")),A94&amp;"_MH",IF(AND(D94="Mashtura",OR(E94="De-Novo Merge",E94="Assisted Merge")),A94&amp;"_SA_MH",IF(AND(D94="Perry",OR(E94="Manual",E94="Assisted Manual")),A94&amp;"_PB",IF(AND(D94="Perry",OR(E94="De-Novo Merge",E94="Assisted Merge")),A94&amp;"_SA_PB",IF(AND(D94="Gina",OR(E94="Manual",E94="Assisted Manual")),A94&amp;"_GB",IF(AND(D94="Gina",OR(E94="De-Novo Merge",E94="Assisted Merge")),A94&amp;"_SA_GB",IF(AND(D94="Cameron",OR(E94="Manual",E94="Assisted Manual")),A94&amp;"_CA",IF(AND(D94="Cameron",OR(E94="De-Novo Merge",E94="Assisted Merge")),A94&amp;"_SA_CA",IF(AND(D94="Bruno",OR(E94="Manual",E94="Assisted Manual")),A94&amp;"_BD",IF(AND(D94="Bruno",OR(E94="De-Novo Merge",E94="Assisted Merge")),A94&amp;"_SA_BD",IF(AND(D94="Daniel",OR(E94="Manual",E94="Assisted Manual")),A94&amp;"_DR",IF(AND(D94="Daniel",OR(E94="De-Novo Merge",E94="Assisted Merge")),A94&amp;"_SA_DR",IF(AND(D94="Monet",OR(E94="Manual",E94="Assisted Manual")),A94&amp;"_MW",IF(AND(D94="Monet",OR(E94="De-Novo Merge",E94="Assisted Merge")),A94&amp;"_SA_MW",IF(AND(D94="Reem",OR(E94="Manual",E94="Assisted Manual")),A94&amp;"_RA",IF(AND(D94="Reem",OR(E94="De-Novo Merge",E94="Assisted Merge")),A94&amp;"_SA_RA",""))))))))))))))))))</f>
        <v>2017-12-19_G-047_DR</v>
      </c>
      <c r="G94" s="89">
        <v>43152</v>
      </c>
      <c r="H94" s="89" t="s">
        <v>51</v>
      </c>
      <c r="I94" s="68"/>
      <c r="J94" s="68"/>
      <c r="K94" s="73" t="str">
        <f t="shared" si="2"/>
        <v/>
      </c>
      <c r="L94" s="116" t="str">
        <f>IF(AND(NOT(OR(H94="",H94="Ø")),NOT(OR(H95="",H95="Ø"))),"Needs to be Split","")</f>
        <v/>
      </c>
      <c r="M94" s="87" t="s">
        <v>1</v>
      </c>
      <c r="N94" s="116" t="str">
        <f>IF(AND(NOT(OR(H94="Ø",H94="")),L94="Split"),"In Progress",IF(AND(NOT(OR(H94="Ø",H94="")),L94="Needs to be Split"),"Waiting",IF(AND(M94="Review",M95="Review"),"Review",IF(OR(AND(M94="Review",M95="Incomplete"),AND(M94="Incomplete",M95="Review")),"Review",IF(OR(AND(M94="Untraceable",M95="Review"),AND(M94="Review",M95="Untraceable")),"Review",IF(OR(AND(M94="Review",M95="Completed"),AND(M94="Completed",M95="Review")),"Review",IF(OR(AND(M94="Other",M95="Review"),AND(M94="Review",M95="Other")),"Review",IF(OR(AND(M94="Other",M95="Incomplete"),AND(M94="Incomplete",M95="Other")),"Review",IF(OR(AND(M94="Other",M95="Untraceable"),AND(M94="Untraceable",M95="Other")),"Review",IF(OR(AND(M94="Other",M95="Completed"),AND(M94="Completed",M95="Other")),"Review",IF(AND(M94="Waiting",M95="Waiting"),"Waiting",IF(OR(AND(M94="Review",M95="Waiting"),AND(M94="Waiting",M95="Review")),"Waiting",IF(OR(AND(M94="Other",M95="Waiting"),AND(M94="Waiting",M95="Other")),"Waiting",IF(OR(AND(M94="Incomplete",M95="Waiting"),AND(M94="Waiting",M95="Incomplete")),"Waiting",IF(OR(AND(M94="Completed",M95="Waiting"),AND(M94="Waiting",M95="Completed")),"Waiting",IF(OR(M94="In Progress",M95="In Progress"),"In Progress",IF(OR(AND(M94="Completed",M95="Untraceable"),AND(M94="Untraceable",M95="Completed")),"Review",IF(OR(AND(M94="Completed",M95="Incomplete"),AND(M94="Incomplete",M95="Completed")),"Review",IF(OR(AND(M94="Incomplete",M95="Untraceable"),AND(M94="Untraceable",M95="Incomplete")),"Untraceable",IF(AND(NOT(OR(H94="Ø",H94="")),NOT(OR(H95="Ø",H95="")),L94=""),"In Progress",IF(AND(M94="Untraceable",M95="Untraceable"),"Untraceable",IF(AND(NOT(OR(H94="Ø",H94="")),NOT(OR(H95="Ø",H95="")),NOT(OR(L94="Ø",L94="",L94="Split",L94="Needs to be Split"))),"Completed",IF(AND(M94="Incomplete",M95="Incomplete"),"Incomplete",IF(AND(M94="Other",M95="Other"),"Review",IF(AND(M94="Untraceable",M95=""),"Untraceable","")))))))))))))))))))))))))</f>
        <v>Untraceable</v>
      </c>
      <c r="O94" s="116" t="str">
        <f>IF(OR(N94="Untraceable",N94="Incomplete"),"Ignore",IF(N94="Completed","Waiting",IF(OR(N94="Waiting",N94="In Progress",N94="Review",N94="Other"),"HOLD","")))</f>
        <v>Ignore</v>
      </c>
      <c r="P94" s="4"/>
      <c r="Q94" s="121" t="str">
        <f>IF(OR(N94="Untraceable",N94="Incomplete"),"No",IF(N94="Completed","In Progress",""))</f>
        <v>No</v>
      </c>
      <c r="R94" s="116"/>
    </row>
    <row r="95" spans="1:18" x14ac:dyDescent="0.25">
      <c r="A95" s="116"/>
      <c r="B95" s="116"/>
      <c r="C95" s="116"/>
      <c r="D95" s="87" t="str">
        <f>IF(AND(NOT(A94=""),NOT(B94=""),NOT(M94="Untraceable")),"???","")</f>
        <v/>
      </c>
      <c r="E95" s="87"/>
      <c r="F95" s="7" t="str">
        <f>IF(AND(D95="Amina",OR(E95="Manual",E95="Assisted Manual")),A94&amp;"_AZ",IF(AND(D95="Amina",OR(E95="De-Novo Merge",E95="Assisted Merge")),A94&amp;"_SA_AZ",IF(AND(D95="Mashtura",OR(E95="Manual",E95="Assisted Manual")),A94&amp;"_MH",IF(AND(D95="Mashtura",OR(E95="De-Novo Merge",E95="Assisted Merge")),A94&amp;"_SA_MH",IF(AND(D95="Perry",OR(E95="Manual",E95="Assisted Manual")),A94&amp;"_PB",IF(AND(D95="Perry",OR(E95="De-Novo Merge",E95="Assisted Merge")),A94&amp;"_SA_PB",IF(AND(D95="Gina",OR(E95="Manual",E95="Assisted Manual")),A94&amp;"_GB",IF(AND(D95="Gina",OR(E95="De-Novo Merge",E95="Assisted Merge")),A94&amp;"_SA_GB",IF(AND(D95="Cameron",OR(E95="Manual",E95="Assisted Manual")),A94&amp;"_CA",IF(AND(D95="Cameron",OR(E95="De-Novo Merge",E95="Assisted Merge")),A94&amp;"_SA_CA",IF(AND(D95="Bruno",OR(E95="Manual",E95="Assisted Manual")),A94&amp;"_BD",IF(AND(D95="Bruno",OR(E95="De-Novo Merge",E95="Assisted Merge")),A94&amp;"_SA_BD",IF(AND(D95="Daniel",OR(E95="Manual",E95="Assisted Manual")),A94&amp;"_DR",IF(AND(D95="Daniel",OR(E95="De-Novo Merge",E95="Assisted Merge")),A94&amp;"_SA_DR",IF(AND(D95="Monet",OR(E95="Manual",E95="Assisted Manual")),A94&amp;"_MW",IF(AND(D95="Monet",OR(E95="De-Novo Merge",E95="Assisted Merge")),A94&amp;"_SA_MW",IF(AND(D95="Reem",OR(E95="Manual",E95="Assisted Manual")),A94&amp;"_RA",IF(AND(D95="Reem",OR(E95="De-Novo Merge",E95="Assisted Merge")),A94&amp;"_SA_RA",""))))))))))))))))))</f>
        <v/>
      </c>
      <c r="G95" s="89"/>
      <c r="H95" s="89"/>
      <c r="I95" s="68"/>
      <c r="J95" s="68"/>
      <c r="K95" s="73" t="str">
        <f t="shared" si="2"/>
        <v/>
      </c>
      <c r="L95" s="116"/>
      <c r="M95" s="87" t="str">
        <f>IF(AND(NOT(OR(G95="",G95="Ø")),H95=""),"In Progress",IF(AND(NOT(OR(H95="Ø",H95="")),NOT(OR(G95="Ø",G95=""))),"Completed",IF(AND(NOT(A94=""),NOT(OR(D95="",D95="???")),G95=""),"Waiting",IF(D95="???","Waiting",""))))</f>
        <v/>
      </c>
      <c r="N95" s="116"/>
      <c r="O95" s="116"/>
      <c r="P95" s="4"/>
      <c r="Q95" s="121"/>
      <c r="R95" s="116"/>
    </row>
    <row r="96" spans="1:18" x14ac:dyDescent="0.25">
      <c r="A96" s="122" t="s">
        <v>3571</v>
      </c>
      <c r="B96" s="117" t="s">
        <v>3572</v>
      </c>
      <c r="C96" s="116"/>
      <c r="D96" s="87" t="s">
        <v>113</v>
      </c>
      <c r="E96" s="87" t="s">
        <v>24</v>
      </c>
      <c r="F96" s="7" t="str">
        <f>IF(AND(D96="Amina",OR(E96="Manual",E96="Assisted Manual")),A96&amp;"_AZ",IF(AND(D96="Amina",OR(E96="De-Novo Merge",E96="Assisted Merge")),A96&amp;"_SA_AZ",IF(AND(D96="Mashtura",OR(E96="Manual",E96="Assisted Manual")),A96&amp;"_MH",IF(AND(D96="Mashtura",OR(E96="De-Novo Merge",E96="Assisted Merge")),A96&amp;"_SA_MH",IF(AND(D96="Perry",OR(E96="Manual",E96="Assisted Manual")),A96&amp;"_PB",IF(AND(D96="Perry",OR(E96="De-Novo Merge",E96="Assisted Merge")),A96&amp;"_SA_PB",IF(AND(D96="Gina",OR(E96="Manual",E96="Assisted Manual")),A96&amp;"_GB",IF(AND(D96="Gina",OR(E96="De-Novo Merge",E96="Assisted Merge")),A96&amp;"_SA_GB",IF(AND(D96="Cameron",OR(E96="Manual",E96="Assisted Manual")),A96&amp;"_CA",IF(AND(D96="Cameron",OR(E96="De-Novo Merge",E96="Assisted Merge")),A96&amp;"_SA_CA",IF(AND(D96="Bruno",OR(E96="Manual",E96="Assisted Manual")),A96&amp;"_BD",IF(AND(D96="Bruno",OR(E96="De-Novo Merge",E96="Assisted Merge")),A96&amp;"_SA_BD",IF(AND(D96="Daniel",OR(E96="Manual",E96="Assisted Manual")),A96&amp;"_DR",IF(AND(D96="Daniel",OR(E96="De-Novo Merge",E96="Assisted Merge")),A96&amp;"_SA_DR",IF(AND(D96="Monet",OR(E96="Manual",E96="Assisted Manual")),A96&amp;"_MW",IF(AND(D96="Monet",OR(E96="De-Novo Merge",E96="Assisted Merge")),A96&amp;"_SA_MW",IF(AND(D96="Reem",OR(E96="Manual",E96="Assisted Manual")),A96&amp;"_RA",IF(AND(D96="Reem",OR(E96="De-Novo Merge",E96="Assisted Merge")),A96&amp;"_SA_RA",""))))))))))))))))))</f>
        <v>2017-12-19_G-048_DR</v>
      </c>
      <c r="G96" s="89">
        <v>43152</v>
      </c>
      <c r="H96" s="89" t="s">
        <v>51</v>
      </c>
      <c r="I96" s="68"/>
      <c r="J96" s="68"/>
      <c r="K96" s="73" t="str">
        <f t="shared" si="2"/>
        <v/>
      </c>
      <c r="L96" s="116" t="str">
        <f>IF(AND(NOT(OR(H96="",H96="Ø")),NOT(OR(H97="",H97="Ø"))),"Needs to be Split","")</f>
        <v/>
      </c>
      <c r="M96" s="87" t="s">
        <v>1</v>
      </c>
      <c r="N96" s="116" t="str">
        <f>IF(AND(NOT(OR(H96="Ø",H96="")),L96="Split"),"In Progress",IF(AND(NOT(OR(H96="Ø",H96="")),L96="Needs to be Split"),"Waiting",IF(AND(M96="Review",M97="Review"),"Review",IF(OR(AND(M96="Review",M97="Incomplete"),AND(M96="Incomplete",M97="Review")),"Review",IF(OR(AND(M96="Untraceable",M97="Review"),AND(M96="Review",M97="Untraceable")),"Review",IF(OR(AND(M96="Review",M97="Completed"),AND(M96="Completed",M97="Review")),"Review",IF(OR(AND(M96="Other",M97="Review"),AND(M96="Review",M97="Other")),"Review",IF(OR(AND(M96="Other",M97="Incomplete"),AND(M96="Incomplete",M97="Other")),"Review",IF(OR(AND(M96="Other",M97="Untraceable"),AND(M96="Untraceable",M97="Other")),"Review",IF(OR(AND(M96="Other",M97="Completed"),AND(M96="Completed",M97="Other")),"Review",IF(AND(M96="Waiting",M97="Waiting"),"Waiting",IF(OR(AND(M96="Review",M97="Waiting"),AND(M96="Waiting",M97="Review")),"Waiting",IF(OR(AND(M96="Other",M97="Waiting"),AND(M96="Waiting",M97="Other")),"Waiting",IF(OR(AND(M96="Incomplete",M97="Waiting"),AND(M96="Waiting",M97="Incomplete")),"Waiting",IF(OR(AND(M96="Completed",M97="Waiting"),AND(M96="Waiting",M97="Completed")),"Waiting",IF(OR(M96="In Progress",M97="In Progress"),"In Progress",IF(OR(AND(M96="Completed",M97="Untraceable"),AND(M96="Untraceable",M97="Completed")),"Review",IF(OR(AND(M96="Completed",M97="Incomplete"),AND(M96="Incomplete",M97="Completed")),"Review",IF(OR(AND(M96="Incomplete",M97="Untraceable"),AND(M96="Untraceable",M97="Incomplete")),"Untraceable",IF(AND(NOT(OR(H96="Ø",H96="")),NOT(OR(H97="Ø",H97="")),L96=""),"In Progress",IF(AND(M96="Untraceable",M97="Untraceable"),"Untraceable",IF(AND(NOT(OR(H96="Ø",H96="")),NOT(OR(H97="Ø",H97="")),NOT(OR(L96="Ø",L96="",L96="Split",L96="Needs to be Split"))),"Completed",IF(AND(M96="Incomplete",M97="Incomplete"),"Incomplete",IF(AND(M96="Other",M97="Other"),"Review",IF(AND(M96="Untraceable",M97=""),"Untraceable","")))))))))))))))))))))))))</f>
        <v>Untraceable</v>
      </c>
      <c r="O96" s="116" t="str">
        <f>IF(OR(N96="Untraceable",N96="Incomplete"),"Ignore",IF(N96="Completed","Waiting",IF(OR(N96="Waiting",N96="In Progress",N96="Review",N96="Other"),"HOLD","")))</f>
        <v>Ignore</v>
      </c>
      <c r="P96" s="4"/>
      <c r="Q96" s="121" t="str">
        <f>IF(OR(N96="Untraceable",N96="Incomplete"),"No",IF(N96="Completed","In Progress",""))</f>
        <v>No</v>
      </c>
      <c r="R96" s="116"/>
    </row>
    <row r="97" spans="1:18" x14ac:dyDescent="0.25">
      <c r="A97" s="116"/>
      <c r="B97" s="116"/>
      <c r="C97" s="116"/>
      <c r="D97" s="87" t="str">
        <f>IF(AND(NOT(A96=""),NOT(B96=""),NOT(M96="Untraceable")),"???","")</f>
        <v/>
      </c>
      <c r="E97" s="87"/>
      <c r="F97" s="7" t="str">
        <f>IF(AND(D97="Amina",OR(E97="Manual",E97="Assisted Manual")),A96&amp;"_AZ",IF(AND(D97="Amina",OR(E97="De-Novo Merge",E97="Assisted Merge")),A96&amp;"_SA_AZ",IF(AND(D97="Mashtura",OR(E97="Manual",E97="Assisted Manual")),A96&amp;"_MH",IF(AND(D97="Mashtura",OR(E97="De-Novo Merge",E97="Assisted Merge")),A96&amp;"_SA_MH",IF(AND(D97="Perry",OR(E97="Manual",E97="Assisted Manual")),A96&amp;"_PB",IF(AND(D97="Perry",OR(E97="De-Novo Merge",E97="Assisted Merge")),A96&amp;"_SA_PB",IF(AND(D97="Gina",OR(E97="Manual",E97="Assisted Manual")),A96&amp;"_GB",IF(AND(D97="Gina",OR(E97="De-Novo Merge",E97="Assisted Merge")),A96&amp;"_SA_GB",IF(AND(D97="Cameron",OR(E97="Manual",E97="Assisted Manual")),A96&amp;"_CA",IF(AND(D97="Cameron",OR(E97="De-Novo Merge",E97="Assisted Merge")),A96&amp;"_SA_CA",IF(AND(D97="Bruno",OR(E97="Manual",E97="Assisted Manual")),A96&amp;"_BD",IF(AND(D97="Bruno",OR(E97="De-Novo Merge",E97="Assisted Merge")),A96&amp;"_SA_BD",IF(AND(D97="Daniel",OR(E97="Manual",E97="Assisted Manual")),A96&amp;"_DR",IF(AND(D97="Daniel",OR(E97="De-Novo Merge",E97="Assisted Merge")),A96&amp;"_SA_DR",IF(AND(D97="Monet",OR(E97="Manual",E97="Assisted Manual")),A96&amp;"_MW",IF(AND(D97="Monet",OR(E97="De-Novo Merge",E97="Assisted Merge")),A96&amp;"_SA_MW",IF(AND(D97="Reem",OR(E97="Manual",E97="Assisted Manual")),A96&amp;"_RA",IF(AND(D97="Reem",OR(E97="De-Novo Merge",E97="Assisted Merge")),A96&amp;"_SA_RA",""))))))))))))))))))</f>
        <v/>
      </c>
      <c r="G97" s="89"/>
      <c r="H97" s="89"/>
      <c r="I97" s="68"/>
      <c r="J97" s="68"/>
      <c r="K97" s="73" t="str">
        <f t="shared" si="2"/>
        <v/>
      </c>
      <c r="L97" s="116"/>
      <c r="M97" s="87" t="str">
        <f>IF(AND(NOT(OR(G97="",G97="Ø")),H97=""),"In Progress",IF(AND(NOT(OR(H97="Ø",H97="")),NOT(OR(G97="Ø",G97=""))),"Completed",IF(AND(NOT(A96=""),NOT(OR(D97="",D97="???")),G97=""),"Waiting",IF(D97="???","Waiting",""))))</f>
        <v/>
      </c>
      <c r="N97" s="116"/>
      <c r="O97" s="116"/>
      <c r="P97" s="4"/>
      <c r="Q97" s="121"/>
      <c r="R97" s="116"/>
    </row>
    <row r="98" spans="1:18" x14ac:dyDescent="0.25">
      <c r="A98" s="122" t="s">
        <v>3573</v>
      </c>
      <c r="B98" s="117" t="s">
        <v>3574</v>
      </c>
      <c r="C98" s="116"/>
      <c r="D98" s="87" t="s">
        <v>113</v>
      </c>
      <c r="E98" s="87" t="s">
        <v>24</v>
      </c>
      <c r="F98" s="7" t="str">
        <f>IF(AND(D98="Amina",OR(E98="Manual",E98="Assisted Manual")),A98&amp;"_AZ",IF(AND(D98="Amina",OR(E98="De-Novo Merge",E98="Assisted Merge")),A98&amp;"_SA_AZ",IF(AND(D98="Mashtura",OR(E98="Manual",E98="Assisted Manual")),A98&amp;"_MH",IF(AND(D98="Mashtura",OR(E98="De-Novo Merge",E98="Assisted Merge")),A98&amp;"_SA_MH",IF(AND(D98="Perry",OR(E98="Manual",E98="Assisted Manual")),A98&amp;"_PB",IF(AND(D98="Perry",OR(E98="De-Novo Merge",E98="Assisted Merge")),A98&amp;"_SA_PB",IF(AND(D98="Gina",OR(E98="Manual",E98="Assisted Manual")),A98&amp;"_GB",IF(AND(D98="Gina",OR(E98="De-Novo Merge",E98="Assisted Merge")),A98&amp;"_SA_GB",IF(AND(D98="Cameron",OR(E98="Manual",E98="Assisted Manual")),A98&amp;"_CA",IF(AND(D98="Cameron",OR(E98="De-Novo Merge",E98="Assisted Merge")),A98&amp;"_SA_CA",IF(AND(D98="Bruno",OR(E98="Manual",E98="Assisted Manual")),A98&amp;"_BD",IF(AND(D98="Bruno",OR(E98="De-Novo Merge",E98="Assisted Merge")),A98&amp;"_SA_BD",IF(AND(D98="Daniel",OR(E98="Manual",E98="Assisted Manual")),A98&amp;"_DR",IF(AND(D98="Daniel",OR(E98="De-Novo Merge",E98="Assisted Merge")),A98&amp;"_SA_DR",IF(AND(D98="Monet",OR(E98="Manual",E98="Assisted Manual")),A98&amp;"_MW",IF(AND(D98="Monet",OR(E98="De-Novo Merge",E98="Assisted Merge")),A98&amp;"_SA_MW",IF(AND(D98="Reem",OR(E98="Manual",E98="Assisted Manual")),A98&amp;"_RA",IF(AND(D98="Reem",OR(E98="De-Novo Merge",E98="Assisted Merge")),A98&amp;"_SA_RA",""))))))))))))))))))</f>
        <v>2017-12-19_G-049_DR</v>
      </c>
      <c r="G98" s="89">
        <v>43153</v>
      </c>
      <c r="H98" s="89">
        <v>43175</v>
      </c>
      <c r="I98" s="68"/>
      <c r="J98" s="68"/>
      <c r="K98" s="73" t="str">
        <f t="shared" si="2"/>
        <v/>
      </c>
      <c r="L98" s="116" t="str">
        <f>IF(AND(NOT(OR(H98="",H98="Ø")),NOT(OR(H99="",H99="Ø"))),"Needs to be Split","")</f>
        <v/>
      </c>
      <c r="M98" s="87" t="str">
        <f>IF(AND(NOT(OR(G98="",G98="Ø")),H98=""),"In Progress",IF(AND(NOT(OR(H98="Ø",H98="")),NOT(OR(G98="Ø",G98=""))),"Completed",IF(AND(NOT(A98=""),NOT(OR(D98="",D98="???")),G98=""),"Waiting",IF(D98="???","Waiting",""))))</f>
        <v>Completed</v>
      </c>
      <c r="N98" s="116" t="s">
        <v>2</v>
      </c>
      <c r="O98" s="116" t="str">
        <f>IF(OR(N98="Untraceable",N98="Incomplete"),"Ignore",IF(N98="Completed","Waiting",IF(OR(N98="Waiting",N98="In Progress",N98="Review",N98="Other"),"HOLD","")))</f>
        <v>Ignore</v>
      </c>
      <c r="P98" s="4"/>
      <c r="Q98" s="121" t="str">
        <f>IF(OR(N98="Untraceable",N98="Incomplete"),"No",IF(N98="Completed","In Progress",""))</f>
        <v>No</v>
      </c>
      <c r="R98" s="116"/>
    </row>
    <row r="99" spans="1:18" x14ac:dyDescent="0.25">
      <c r="A99" s="116"/>
      <c r="B99" s="116"/>
      <c r="C99" s="116"/>
      <c r="D99" s="87" t="s">
        <v>23</v>
      </c>
      <c r="E99" s="87" t="s">
        <v>24</v>
      </c>
      <c r="F99" s="7" t="str">
        <f>IF(AND(D99="Amina",OR(E99="Manual",E99="Assisted Manual")),A98&amp;"_AZ",IF(AND(D99="Amina",OR(E99="De-Novo Merge",E99="Assisted Merge")),A98&amp;"_SA_AZ",IF(AND(D99="Mashtura",OR(E99="Manual",E99="Assisted Manual")),A98&amp;"_MH",IF(AND(D99="Mashtura",OR(E99="De-Novo Merge",E99="Assisted Merge")),A98&amp;"_SA_MH",IF(AND(D99="Perry",OR(E99="Manual",E99="Assisted Manual")),A98&amp;"_PB",IF(AND(D99="Perry",OR(E99="De-Novo Merge",E99="Assisted Merge")),A98&amp;"_SA_PB",IF(AND(D99="Gina",OR(E99="Manual",E99="Assisted Manual")),A98&amp;"_GB",IF(AND(D99="Gina",OR(E99="De-Novo Merge",E99="Assisted Merge")),A98&amp;"_SA_GB",IF(AND(D99="Cameron",OR(E99="Manual",E99="Assisted Manual")),A98&amp;"_CA",IF(AND(D99="Cameron",OR(E99="De-Novo Merge",E99="Assisted Merge")),A98&amp;"_SA_CA",IF(AND(D99="Bruno",OR(E99="Manual",E99="Assisted Manual")),A98&amp;"_BD",IF(AND(D99="Bruno",OR(E99="De-Novo Merge",E99="Assisted Merge")),A98&amp;"_SA_BD",IF(AND(D99="Daniel",OR(E99="Manual",E99="Assisted Manual")),A98&amp;"_DR",IF(AND(D99="Daniel",OR(E99="De-Novo Merge",E99="Assisted Merge")),A98&amp;"_SA_DR",IF(AND(D99="Monet",OR(E99="Manual",E99="Assisted Manual")),A98&amp;"_MW",IF(AND(D99="Monet",OR(E99="De-Novo Merge",E99="Assisted Merge")),A98&amp;"_SA_MW",IF(AND(D99="Reem",OR(E99="Manual",E99="Assisted Manual")),A98&amp;"_RA",IF(AND(D99="Reem",OR(E99="De-Novo Merge",E99="Assisted Merge")),A98&amp;"_SA_RA",""))))))))))))))))))</f>
        <v>2017-12-19_G-049_CA</v>
      </c>
      <c r="G99" s="89">
        <v>43153</v>
      </c>
      <c r="H99" s="89" t="s">
        <v>51</v>
      </c>
      <c r="I99" s="68"/>
      <c r="J99" s="68"/>
      <c r="K99" s="73" t="str">
        <f t="shared" si="2"/>
        <v/>
      </c>
      <c r="L99" s="116"/>
      <c r="M99" s="87" t="s">
        <v>2</v>
      </c>
      <c r="N99" s="116"/>
      <c r="O99" s="116"/>
      <c r="P99" s="4" t="s">
        <v>3575</v>
      </c>
      <c r="Q99" s="121"/>
      <c r="R99" s="116"/>
    </row>
    <row r="100" spans="1:18" x14ac:dyDescent="0.25">
      <c r="A100" s="122" t="s">
        <v>3576</v>
      </c>
      <c r="B100" s="117" t="s">
        <v>3577</v>
      </c>
      <c r="C100" s="116"/>
      <c r="D100" s="87" t="s">
        <v>161</v>
      </c>
      <c r="E100" s="87" t="s">
        <v>24</v>
      </c>
      <c r="F100" s="7" t="str">
        <f>IF(AND(D100="Amina",OR(E100="Manual",E100="Assisted Manual")),A100&amp;"_AZ",IF(AND(D100="Amina",OR(E100="De-Novo Merge",E100="Assisted Merge")),A100&amp;"_SA_AZ",IF(AND(D100="Mashtura",OR(E100="Manual",E100="Assisted Manual")),A100&amp;"_MH",IF(AND(D100="Mashtura",OR(E100="De-Novo Merge",E100="Assisted Merge")),A100&amp;"_SA_MH",IF(AND(D100="Perry",OR(E100="Manual",E100="Assisted Manual")),A100&amp;"_PB",IF(AND(D100="Perry",OR(E100="De-Novo Merge",E100="Assisted Merge")),A100&amp;"_SA_PB",IF(AND(D100="Gina",OR(E100="Manual",E100="Assisted Manual")),A100&amp;"_GB",IF(AND(D100="Gina",OR(E100="De-Novo Merge",E100="Assisted Merge")),A100&amp;"_SA_GB",IF(AND(D100="Cameron",OR(E100="Manual",E100="Assisted Manual")),A100&amp;"_CA",IF(AND(D100="Cameron",OR(E100="De-Novo Merge",E100="Assisted Merge")),A100&amp;"_SA_CA",IF(AND(D100="Bruno",OR(E100="Manual",E100="Assisted Manual")),A100&amp;"_BD",IF(AND(D100="Bruno",OR(E100="De-Novo Merge",E100="Assisted Merge")),A100&amp;"_SA_BD",IF(AND(D100="Daniel",OR(E100="Manual",E100="Assisted Manual")),A100&amp;"_DR",IF(AND(D100="Daniel",OR(E100="De-Novo Merge",E100="Assisted Merge")),A100&amp;"_SA_DR",IF(AND(D100="Monet",OR(E100="Manual",E100="Assisted Manual")),A100&amp;"_MW",IF(AND(D100="Monet",OR(E100="De-Novo Merge",E100="Assisted Merge")),A100&amp;"_SA_MW",IF(AND(D100="Reem",OR(E100="Manual",E100="Assisted Manual")),A100&amp;"_RA",IF(AND(D100="Reem",OR(E100="De-Novo Merge",E100="Assisted Merge")),A100&amp;"_SA_RA",""))))))))))))))))))</f>
        <v>2017-12-19_G-050_BD</v>
      </c>
      <c r="G100" s="89">
        <v>43153</v>
      </c>
      <c r="H100" s="89" t="s">
        <v>51</v>
      </c>
      <c r="I100" s="68"/>
      <c r="J100" s="68"/>
      <c r="K100" s="73" t="str">
        <f t="shared" si="2"/>
        <v/>
      </c>
      <c r="L100" s="116" t="str">
        <f>IF(AND(NOT(OR(H100="",H100="Ø")),NOT(OR(H101="",H101="Ø"))),"Needs to be Split","")</f>
        <v/>
      </c>
      <c r="M100" s="87" t="s">
        <v>1</v>
      </c>
      <c r="N100" s="116" t="str">
        <f>IF(AND(NOT(OR(H100="Ø",H100="")),L100="Split"),"In Progress",IF(AND(NOT(OR(H100="Ø",H100="")),L100="Needs to be Split"),"Waiting",IF(AND(M100="Review",M101="Review"),"Review",IF(OR(AND(M100="Review",M101="Incomplete"),AND(M100="Incomplete",M101="Review")),"Review",IF(OR(AND(M100="Untraceable",M101="Review"),AND(M100="Review",M101="Untraceable")),"Review",IF(OR(AND(M100="Review",M101="Completed"),AND(M100="Completed",M101="Review")),"Review",IF(OR(AND(M100="Other",M101="Review"),AND(M100="Review",M101="Other")),"Review",IF(OR(AND(M100="Other",M101="Incomplete"),AND(M100="Incomplete",M101="Other")),"Review",IF(OR(AND(M100="Other",M101="Untraceable"),AND(M100="Untraceable",M101="Other")),"Review",IF(OR(AND(M100="Other",M101="Completed"),AND(M100="Completed",M101="Other")),"Review",IF(AND(M100="Waiting",M101="Waiting"),"Waiting",IF(OR(AND(M100="Review",M101="Waiting"),AND(M100="Waiting",M101="Review")),"Waiting",IF(OR(AND(M100="Other",M101="Waiting"),AND(M100="Waiting",M101="Other")),"Waiting",IF(OR(AND(M100="Incomplete",M101="Waiting"),AND(M100="Waiting",M101="Incomplete")),"Waiting",IF(OR(AND(M100="Completed",M101="Waiting"),AND(M100="Waiting",M101="Completed")),"Waiting",IF(OR(M100="In Progress",M101="In Progress"),"In Progress",IF(OR(AND(M100="Completed",M101="Untraceable"),AND(M100="Untraceable",M101="Completed")),"Review",IF(OR(AND(M100="Completed",M101="Incomplete"),AND(M100="Incomplete",M101="Completed")),"Review",IF(OR(AND(M100="Incomplete",M101="Untraceable"),AND(M100="Untraceable",M101="Incomplete")),"Untraceable",IF(AND(NOT(OR(H100="Ø",H100="")),NOT(OR(H101="Ø",H101="")),L100=""),"In Progress",IF(AND(M100="Untraceable",M101="Untraceable"),"Untraceable",IF(AND(NOT(OR(H100="Ø",H100="")),NOT(OR(H101="Ø",H101="")),NOT(OR(L100="Ø",L100="",L100="Split",L100="Needs to be Split"))),"Completed",IF(AND(M100="Incomplete",M101="Incomplete"),"Incomplete",IF(AND(M100="Other",M101="Other"),"Review",IF(AND(M100="Untraceable",M101=""),"Untraceable","")))))))))))))))))))))))))</f>
        <v>Untraceable</v>
      </c>
      <c r="O100" s="116" t="str">
        <f>IF(OR(N100="Untraceable",N100="Incomplete"),"Ignore",IF(N100="Completed","Waiting",IF(OR(N100="Waiting",N100="In Progress",N100="Review",N100="Other"),"HOLD","")))</f>
        <v>Ignore</v>
      </c>
      <c r="P100" s="4"/>
      <c r="Q100" s="121" t="str">
        <f>IF(OR(N100="Untraceable",N100="Incomplete"),"No",IF(N100="Completed","In Progress",""))</f>
        <v>No</v>
      </c>
      <c r="R100" s="116"/>
    </row>
    <row r="101" spans="1:18" x14ac:dyDescent="0.25">
      <c r="A101" s="116"/>
      <c r="B101" s="116"/>
      <c r="C101" s="116"/>
      <c r="D101" s="87" t="str">
        <f>IF(AND(NOT(A100=""),NOT(B100=""),NOT(M100="Untraceable")),"???","")</f>
        <v/>
      </c>
      <c r="E101" s="87"/>
      <c r="F101" s="7" t="str">
        <f>IF(AND(D101="Amina",OR(E101="Manual",E101="Assisted Manual")),A100&amp;"_AZ",IF(AND(D101="Amina",OR(E101="De-Novo Merge",E101="Assisted Merge")),A100&amp;"_SA_AZ",IF(AND(D101="Mashtura",OR(E101="Manual",E101="Assisted Manual")),A100&amp;"_MH",IF(AND(D101="Mashtura",OR(E101="De-Novo Merge",E101="Assisted Merge")),A100&amp;"_SA_MH",IF(AND(D101="Perry",OR(E101="Manual",E101="Assisted Manual")),A100&amp;"_PB",IF(AND(D101="Perry",OR(E101="De-Novo Merge",E101="Assisted Merge")),A100&amp;"_SA_PB",IF(AND(D101="Gina",OR(E101="Manual",E101="Assisted Manual")),A100&amp;"_GB",IF(AND(D101="Gina",OR(E101="De-Novo Merge",E101="Assisted Merge")),A100&amp;"_SA_GB",IF(AND(D101="Cameron",OR(E101="Manual",E101="Assisted Manual")),A100&amp;"_CA",IF(AND(D101="Cameron",OR(E101="De-Novo Merge",E101="Assisted Merge")),A100&amp;"_SA_CA",IF(AND(D101="Bruno",OR(E101="Manual",E101="Assisted Manual")),A100&amp;"_BD",IF(AND(D101="Bruno",OR(E101="De-Novo Merge",E101="Assisted Merge")),A100&amp;"_SA_BD",IF(AND(D101="Daniel",OR(E101="Manual",E101="Assisted Manual")),A100&amp;"_DR",IF(AND(D101="Daniel",OR(E101="De-Novo Merge",E101="Assisted Merge")),A100&amp;"_SA_DR",IF(AND(D101="Monet",OR(E101="Manual",E101="Assisted Manual")),A100&amp;"_MW",IF(AND(D101="Monet",OR(E101="De-Novo Merge",E101="Assisted Merge")),A100&amp;"_SA_MW",IF(AND(D101="Reem",OR(E101="Manual",E101="Assisted Manual")),A100&amp;"_RA",IF(AND(D101="Reem",OR(E101="De-Novo Merge",E101="Assisted Merge")),A100&amp;"_SA_RA",""))))))))))))))))))</f>
        <v/>
      </c>
      <c r="G101" s="89"/>
      <c r="H101" s="89"/>
      <c r="I101" s="68"/>
      <c r="J101" s="68"/>
      <c r="K101" s="73" t="str">
        <f t="shared" si="2"/>
        <v/>
      </c>
      <c r="L101" s="116"/>
      <c r="M101" s="87" t="str">
        <f>IF(AND(NOT(OR(G101="",G101="Ø")),H101=""),"In Progress",IF(AND(NOT(OR(H101="Ø",H101="")),NOT(OR(G101="Ø",G101=""))),"Completed",IF(AND(NOT(A100=""),NOT(OR(D101="",D101="???")),G101=""),"Waiting",IF(D101="???","Waiting",""))))</f>
        <v/>
      </c>
      <c r="N101" s="116"/>
      <c r="O101" s="116"/>
      <c r="P101" s="4"/>
      <c r="Q101" s="121"/>
      <c r="R101" s="116"/>
    </row>
    <row r="102" spans="1:18" x14ac:dyDescent="0.25">
      <c r="A102" s="122" t="s">
        <v>3578</v>
      </c>
      <c r="B102" s="117" t="s">
        <v>3579</v>
      </c>
      <c r="C102" s="116"/>
      <c r="D102" s="87" t="s">
        <v>161</v>
      </c>
      <c r="E102" s="87" t="s">
        <v>24</v>
      </c>
      <c r="F102" s="7" t="str">
        <f>IF(AND(D102="Amina",OR(E102="Manual",E102="Assisted Manual")),A102&amp;"_AZ",IF(AND(D102="Amina",OR(E102="De-Novo Merge",E102="Assisted Merge")),A102&amp;"_SA_AZ",IF(AND(D102="Mashtura",OR(E102="Manual",E102="Assisted Manual")),A102&amp;"_MH",IF(AND(D102="Mashtura",OR(E102="De-Novo Merge",E102="Assisted Merge")),A102&amp;"_SA_MH",IF(AND(D102="Perry",OR(E102="Manual",E102="Assisted Manual")),A102&amp;"_PB",IF(AND(D102="Perry",OR(E102="De-Novo Merge",E102="Assisted Merge")),A102&amp;"_SA_PB",IF(AND(D102="Gina",OR(E102="Manual",E102="Assisted Manual")),A102&amp;"_GB",IF(AND(D102="Gina",OR(E102="De-Novo Merge",E102="Assisted Merge")),A102&amp;"_SA_GB",IF(AND(D102="Cameron",OR(E102="Manual",E102="Assisted Manual")),A102&amp;"_CA",IF(AND(D102="Cameron",OR(E102="De-Novo Merge",E102="Assisted Merge")),A102&amp;"_SA_CA",IF(AND(D102="Bruno",OR(E102="Manual",E102="Assisted Manual")),A102&amp;"_BD",IF(AND(D102="Bruno",OR(E102="De-Novo Merge",E102="Assisted Merge")),A102&amp;"_SA_BD",IF(AND(D102="Daniel",OR(E102="Manual",E102="Assisted Manual")),A102&amp;"_DR",IF(AND(D102="Daniel",OR(E102="De-Novo Merge",E102="Assisted Merge")),A102&amp;"_SA_DR",IF(AND(D102="Monet",OR(E102="Manual",E102="Assisted Manual")),A102&amp;"_MW",IF(AND(D102="Monet",OR(E102="De-Novo Merge",E102="Assisted Merge")),A102&amp;"_SA_MW",IF(AND(D102="Reem",OR(E102="Manual",E102="Assisted Manual")),A102&amp;"_RA",IF(AND(D102="Reem",OR(E102="De-Novo Merge",E102="Assisted Merge")),A102&amp;"_SA_RA",""))))))))))))))))))</f>
        <v>2017-12-19_G-051_BD</v>
      </c>
      <c r="G102" s="89">
        <v>43153</v>
      </c>
      <c r="H102" s="89" t="s">
        <v>51</v>
      </c>
      <c r="I102" s="68"/>
      <c r="J102" s="68"/>
      <c r="K102" s="73" t="str">
        <f t="shared" ref="K102:K115" si="3">IF(AND(NOT(I102=""),NOT(J102=""),NOT(H102="")),J102/I102,"")</f>
        <v/>
      </c>
      <c r="L102" s="116" t="str">
        <f>IF(AND(NOT(OR(H102="",H102="Ø")),NOT(OR(H103="",H103="Ø"))),"Needs to be Split","")</f>
        <v/>
      </c>
      <c r="M102" s="87" t="s">
        <v>1</v>
      </c>
      <c r="N102" s="116" t="str">
        <f>IF(AND(NOT(OR(H102="Ø",H102="")),L102="Split"),"In Progress",IF(AND(NOT(OR(H102="Ø",H102="")),L102="Needs to be Split"),"Waiting",IF(AND(M102="Review",M103="Review"),"Review",IF(OR(AND(M102="Review",M103="Incomplete"),AND(M102="Incomplete",M103="Review")),"Review",IF(OR(AND(M102="Untraceable",M103="Review"),AND(M102="Review",M103="Untraceable")),"Review",IF(OR(AND(M102="Review",M103="Completed"),AND(M102="Completed",M103="Review")),"Review",IF(OR(AND(M102="Other",M103="Review"),AND(M102="Review",M103="Other")),"Review",IF(OR(AND(M102="Other",M103="Incomplete"),AND(M102="Incomplete",M103="Other")),"Review",IF(OR(AND(M102="Other",M103="Untraceable"),AND(M102="Untraceable",M103="Other")),"Review",IF(OR(AND(M102="Other",M103="Completed"),AND(M102="Completed",M103="Other")),"Review",IF(AND(M102="Waiting",M103="Waiting"),"Waiting",IF(OR(AND(M102="Review",M103="Waiting"),AND(M102="Waiting",M103="Review")),"Waiting",IF(OR(AND(M102="Other",M103="Waiting"),AND(M102="Waiting",M103="Other")),"Waiting",IF(OR(AND(M102="Incomplete",M103="Waiting"),AND(M102="Waiting",M103="Incomplete")),"Waiting",IF(OR(AND(M102="Completed",M103="Waiting"),AND(M102="Waiting",M103="Completed")),"Waiting",IF(OR(M102="In Progress",M103="In Progress"),"In Progress",IF(OR(AND(M102="Completed",M103="Untraceable"),AND(M102="Untraceable",M103="Completed")),"Review",IF(OR(AND(M102="Completed",M103="Incomplete"),AND(M102="Incomplete",M103="Completed")),"Review",IF(OR(AND(M102="Incomplete",M103="Untraceable"),AND(M102="Untraceable",M103="Incomplete")),"Untraceable",IF(AND(NOT(OR(H102="Ø",H102="")),NOT(OR(H103="Ø",H103="")),L102=""),"In Progress",IF(AND(M102="Untraceable",M103="Untraceable"),"Untraceable",IF(AND(NOT(OR(H102="Ø",H102="")),NOT(OR(H103="Ø",H103="")),NOT(OR(L102="Ø",L102="",L102="Split",L102="Needs to be Split"))),"Completed",IF(AND(M102="Incomplete",M103="Incomplete"),"Incomplete",IF(AND(M102="Other",M103="Other"),"Review",IF(AND(M102="Untraceable",M103=""),"Untraceable","")))))))))))))))))))))))))</f>
        <v>Untraceable</v>
      </c>
      <c r="O102" s="116" t="str">
        <f>IF(OR(N102="Untraceable",N102="Incomplete"),"Ignore",IF(N102="Completed","Waiting",IF(OR(N102="Waiting",N102="In Progress",N102="Review",N102="Other"),"HOLD","")))</f>
        <v>Ignore</v>
      </c>
      <c r="P102" s="4"/>
      <c r="Q102" s="121" t="str">
        <f>IF(OR(N102="Untraceable",N102="Incomplete"),"No",IF(N102="Completed","In Progress",""))</f>
        <v>No</v>
      </c>
      <c r="R102" s="116"/>
    </row>
    <row r="103" spans="1:18" x14ac:dyDescent="0.25">
      <c r="A103" s="116"/>
      <c r="B103" s="116"/>
      <c r="C103" s="116"/>
      <c r="D103" s="87" t="str">
        <f>IF(AND(NOT(A102=""),NOT(B102=""),NOT(M102="Untraceable")),"???","")</f>
        <v/>
      </c>
      <c r="E103" s="87"/>
      <c r="F103" s="7" t="str">
        <f>IF(AND(D103="Amina",OR(E103="Manual",E103="Assisted Manual")),A102&amp;"_AZ",IF(AND(D103="Amina",OR(E103="De-Novo Merge",E103="Assisted Merge")),A102&amp;"_SA_AZ",IF(AND(D103="Mashtura",OR(E103="Manual",E103="Assisted Manual")),A102&amp;"_MH",IF(AND(D103="Mashtura",OR(E103="De-Novo Merge",E103="Assisted Merge")),A102&amp;"_SA_MH",IF(AND(D103="Perry",OR(E103="Manual",E103="Assisted Manual")),A102&amp;"_PB",IF(AND(D103="Perry",OR(E103="De-Novo Merge",E103="Assisted Merge")),A102&amp;"_SA_PB",IF(AND(D103="Gina",OR(E103="Manual",E103="Assisted Manual")),A102&amp;"_GB",IF(AND(D103="Gina",OR(E103="De-Novo Merge",E103="Assisted Merge")),A102&amp;"_SA_GB",IF(AND(D103="Cameron",OR(E103="Manual",E103="Assisted Manual")),A102&amp;"_CA",IF(AND(D103="Cameron",OR(E103="De-Novo Merge",E103="Assisted Merge")),A102&amp;"_SA_CA",IF(AND(D103="Bruno",OR(E103="Manual",E103="Assisted Manual")),A102&amp;"_BD",IF(AND(D103="Bruno",OR(E103="De-Novo Merge",E103="Assisted Merge")),A102&amp;"_SA_BD",IF(AND(D103="Daniel",OR(E103="Manual",E103="Assisted Manual")),A102&amp;"_DR",IF(AND(D103="Daniel",OR(E103="De-Novo Merge",E103="Assisted Merge")),A102&amp;"_SA_DR",IF(AND(D103="Monet",OR(E103="Manual",E103="Assisted Manual")),A102&amp;"_MW",IF(AND(D103="Monet",OR(E103="De-Novo Merge",E103="Assisted Merge")),A102&amp;"_SA_MW",IF(AND(D103="Reem",OR(E103="Manual",E103="Assisted Manual")),A102&amp;"_RA",IF(AND(D103="Reem",OR(E103="De-Novo Merge",E103="Assisted Merge")),A102&amp;"_SA_RA",""))))))))))))))))))</f>
        <v/>
      </c>
      <c r="G103" s="89"/>
      <c r="H103" s="89"/>
      <c r="I103" s="68"/>
      <c r="J103" s="68"/>
      <c r="K103" s="73" t="str">
        <f t="shared" si="3"/>
        <v/>
      </c>
      <c r="L103" s="116"/>
      <c r="M103" s="87" t="str">
        <f>IF(AND(NOT(OR(G103="",G103="Ø")),H103=""),"In Progress",IF(AND(NOT(OR(H103="Ø",H103="")),NOT(OR(G103="Ø",G103=""))),"Completed",IF(AND(NOT(A102=""),NOT(OR(D103="",D103="???")),G103=""),"Waiting",IF(D103="???","Waiting",""))))</f>
        <v/>
      </c>
      <c r="N103" s="116"/>
      <c r="O103" s="116"/>
      <c r="P103" s="4"/>
      <c r="Q103" s="121"/>
      <c r="R103" s="116"/>
    </row>
    <row r="104" spans="1:18" x14ac:dyDescent="0.25">
      <c r="A104" s="122" t="s">
        <v>3580</v>
      </c>
      <c r="B104" s="117" t="s">
        <v>3581</v>
      </c>
      <c r="C104" s="116"/>
      <c r="D104" s="87" t="s">
        <v>32</v>
      </c>
      <c r="E104" s="87" t="s">
        <v>24</v>
      </c>
      <c r="F104" s="7" t="str">
        <f>IF(AND(D104="Amina",OR(E104="Manual",E104="Assisted Manual")),A104&amp;"_AZ",IF(AND(D104="Amina",OR(E104="De-Novo Merge",E104="Assisted Merge")),A104&amp;"_SA_AZ",IF(AND(D104="Mashtura",OR(E104="Manual",E104="Assisted Manual")),A104&amp;"_MH",IF(AND(D104="Mashtura",OR(E104="De-Novo Merge",E104="Assisted Merge")),A104&amp;"_SA_MH",IF(AND(D104="Perry",OR(E104="Manual",E104="Assisted Manual")),A104&amp;"_PB",IF(AND(D104="Perry",OR(E104="De-Novo Merge",E104="Assisted Merge")),A104&amp;"_SA_PB",IF(AND(D104="Gina",OR(E104="Manual",E104="Assisted Manual")),A104&amp;"_GB",IF(AND(D104="Gina",OR(E104="De-Novo Merge",E104="Assisted Merge")),A104&amp;"_SA_GB",IF(AND(D104="Cameron",OR(E104="Manual",E104="Assisted Manual")),A104&amp;"_CA",IF(AND(D104="Cameron",OR(E104="De-Novo Merge",E104="Assisted Merge")),A104&amp;"_SA_CA",IF(AND(D104="Bruno",OR(E104="Manual",E104="Assisted Manual")),A104&amp;"_BD",IF(AND(D104="Bruno",OR(E104="De-Novo Merge",E104="Assisted Merge")),A104&amp;"_SA_BD",IF(AND(D104="Daniel",OR(E104="Manual",E104="Assisted Manual")),A104&amp;"_DR",IF(AND(D104="Daniel",OR(E104="De-Novo Merge",E104="Assisted Merge")),A104&amp;"_SA_DR",IF(AND(D104="Monet",OR(E104="Manual",E104="Assisted Manual")),A104&amp;"_MW",IF(AND(D104="Monet",OR(E104="De-Novo Merge",E104="Assisted Merge")),A104&amp;"_SA_MW",IF(AND(D104="Reem",OR(E104="Manual",E104="Assisted Manual")),A104&amp;"_RA",IF(AND(D104="Reem",OR(E104="De-Novo Merge",E104="Assisted Merge")),A104&amp;"_SA_RA",""))))))))))))))))))</f>
        <v>2017-12-19_G-052_AZ</v>
      </c>
      <c r="G104" s="89">
        <v>43153</v>
      </c>
      <c r="H104" s="89" t="s">
        <v>51</v>
      </c>
      <c r="I104" s="68"/>
      <c r="J104" s="68"/>
      <c r="K104" s="73" t="str">
        <f t="shared" si="3"/>
        <v/>
      </c>
      <c r="L104" s="116" t="str">
        <f>IF(AND(NOT(OR(H104="",H104="Ø")),NOT(OR(H105="",H105="Ø"))),"Needs to be Split","")</f>
        <v/>
      </c>
      <c r="M104" s="87" t="s">
        <v>1</v>
      </c>
      <c r="N104" s="116" t="str">
        <f>IF(AND(NOT(OR(H104="Ø",H104="")),L104="Split"),"In Progress",IF(AND(NOT(OR(H104="Ø",H104="")),L104="Needs to be Split"),"Waiting",IF(AND(M104="Review",M105="Review"),"Review",IF(OR(AND(M104="Review",M105="Incomplete"),AND(M104="Incomplete",M105="Review")),"Review",IF(OR(AND(M104="Untraceable",M105="Review"),AND(M104="Review",M105="Untraceable")),"Review",IF(OR(AND(M104="Review",M105="Completed"),AND(M104="Completed",M105="Review")),"Review",IF(OR(AND(M104="Other",M105="Review"),AND(M104="Review",M105="Other")),"Review",IF(OR(AND(M104="Other",M105="Incomplete"),AND(M104="Incomplete",M105="Other")),"Review",IF(OR(AND(M104="Other",M105="Untraceable"),AND(M104="Untraceable",M105="Other")),"Review",IF(OR(AND(M104="Other",M105="Completed"),AND(M104="Completed",M105="Other")),"Review",IF(AND(M104="Waiting",M105="Waiting"),"Waiting",IF(OR(AND(M104="Review",M105="Waiting"),AND(M104="Waiting",M105="Review")),"Waiting",IF(OR(AND(M104="Other",M105="Waiting"),AND(M104="Waiting",M105="Other")),"Waiting",IF(OR(AND(M104="Incomplete",M105="Waiting"),AND(M104="Waiting",M105="Incomplete")),"Waiting",IF(OR(AND(M104="Completed",M105="Waiting"),AND(M104="Waiting",M105="Completed")),"Waiting",IF(OR(M104="In Progress",M105="In Progress"),"In Progress",IF(OR(AND(M104="Completed",M105="Untraceable"),AND(M104="Untraceable",M105="Completed")),"Review",IF(OR(AND(M104="Completed",M105="Incomplete"),AND(M104="Incomplete",M105="Completed")),"Review",IF(OR(AND(M104="Incomplete",M105="Untraceable"),AND(M104="Untraceable",M105="Incomplete")),"Untraceable",IF(AND(NOT(OR(H104="Ø",H104="")),NOT(OR(H105="Ø",H105="")),L104=""),"In Progress",IF(AND(M104="Untraceable",M105="Untraceable"),"Untraceable",IF(AND(NOT(OR(H104="Ø",H104="")),NOT(OR(H105="Ø",H105="")),NOT(OR(L104="Ø",L104="",L104="Split",L104="Needs to be Split"))),"Completed",IF(AND(M104="Incomplete",M105="Incomplete"),"Incomplete",IF(AND(M104="Other",M105="Other"),"Review",IF(AND(M104="Untraceable",M105=""),"Untraceable","")))))))))))))))))))))))))</f>
        <v>Untraceable</v>
      </c>
      <c r="O104" s="116" t="str">
        <f>IF(OR(N104="Untraceable",N104="Incomplete"),"Ignore",IF(N104="Completed","Waiting",IF(OR(N104="Waiting",N104="In Progress",N104="Review",N104="Other"),"HOLD","")))</f>
        <v>Ignore</v>
      </c>
      <c r="P104" s="4"/>
      <c r="Q104" s="121" t="str">
        <f>IF(OR(N104="Untraceable",N104="Incomplete"),"No",IF(N104="Completed","In Progress",""))</f>
        <v>No</v>
      </c>
      <c r="R104" s="116"/>
    </row>
    <row r="105" spans="1:18" x14ac:dyDescent="0.25">
      <c r="A105" s="116"/>
      <c r="B105" s="116"/>
      <c r="C105" s="116"/>
      <c r="D105" s="87" t="str">
        <f>IF(AND(NOT(A104=""),NOT(B104=""),NOT(M104="Untraceable")),"???","")</f>
        <v/>
      </c>
      <c r="E105" s="87"/>
      <c r="F105" s="7" t="str">
        <f>IF(AND(D105="Amina",OR(E105="Manual",E105="Assisted Manual")),A104&amp;"_AZ",IF(AND(D105="Amina",OR(E105="De-Novo Merge",E105="Assisted Merge")),A104&amp;"_SA_AZ",IF(AND(D105="Mashtura",OR(E105="Manual",E105="Assisted Manual")),A104&amp;"_MH",IF(AND(D105="Mashtura",OR(E105="De-Novo Merge",E105="Assisted Merge")),A104&amp;"_SA_MH",IF(AND(D105="Perry",OR(E105="Manual",E105="Assisted Manual")),A104&amp;"_PB",IF(AND(D105="Perry",OR(E105="De-Novo Merge",E105="Assisted Merge")),A104&amp;"_SA_PB",IF(AND(D105="Gina",OR(E105="Manual",E105="Assisted Manual")),A104&amp;"_GB",IF(AND(D105="Gina",OR(E105="De-Novo Merge",E105="Assisted Merge")),A104&amp;"_SA_GB",IF(AND(D105="Cameron",OR(E105="Manual",E105="Assisted Manual")),A104&amp;"_CA",IF(AND(D105="Cameron",OR(E105="De-Novo Merge",E105="Assisted Merge")),A104&amp;"_SA_CA",IF(AND(D105="Bruno",OR(E105="Manual",E105="Assisted Manual")),A104&amp;"_BD",IF(AND(D105="Bruno",OR(E105="De-Novo Merge",E105="Assisted Merge")),A104&amp;"_SA_BD",IF(AND(D105="Daniel",OR(E105="Manual",E105="Assisted Manual")),A104&amp;"_DR",IF(AND(D105="Daniel",OR(E105="De-Novo Merge",E105="Assisted Merge")),A104&amp;"_SA_DR",IF(AND(D105="Monet",OR(E105="Manual",E105="Assisted Manual")),A104&amp;"_MW",IF(AND(D105="Monet",OR(E105="De-Novo Merge",E105="Assisted Merge")),A104&amp;"_SA_MW",IF(AND(D105="Reem",OR(E105="Manual",E105="Assisted Manual")),A104&amp;"_RA",IF(AND(D105="Reem",OR(E105="De-Novo Merge",E105="Assisted Merge")),A104&amp;"_SA_RA",""))))))))))))))))))</f>
        <v/>
      </c>
      <c r="G105" s="89"/>
      <c r="H105" s="89"/>
      <c r="I105" s="68"/>
      <c r="J105" s="68"/>
      <c r="K105" s="73" t="str">
        <f t="shared" si="3"/>
        <v/>
      </c>
      <c r="L105" s="116"/>
      <c r="M105" s="87" t="str">
        <f>IF(AND(NOT(OR(G105="",G105="Ø")),H105=""),"In Progress",IF(AND(NOT(OR(H105="Ø",H105="")),NOT(OR(G105="Ø",G105=""))),"Completed",IF(AND(NOT(A104=""),NOT(OR(D105="",D105="???")),G105=""),"Waiting",IF(D105="???","Waiting",""))))</f>
        <v/>
      </c>
      <c r="N105" s="116"/>
      <c r="O105" s="116"/>
      <c r="P105" s="4"/>
      <c r="Q105" s="121"/>
      <c r="R105" s="116"/>
    </row>
    <row r="106" spans="1:18" x14ac:dyDescent="0.25">
      <c r="A106" s="122" t="s">
        <v>3582</v>
      </c>
      <c r="B106" s="117" t="s">
        <v>3583</v>
      </c>
      <c r="C106" s="116"/>
      <c r="D106" s="87" t="s">
        <v>32</v>
      </c>
      <c r="E106" s="87" t="s">
        <v>24</v>
      </c>
      <c r="F106" s="7" t="str">
        <f>IF(AND(D106="Amina",OR(E106="Manual",E106="Assisted Manual")),A106&amp;"_AZ",IF(AND(D106="Amina",OR(E106="De-Novo Merge",E106="Assisted Merge")),A106&amp;"_SA_AZ",IF(AND(D106="Mashtura",OR(E106="Manual",E106="Assisted Manual")),A106&amp;"_MH",IF(AND(D106="Mashtura",OR(E106="De-Novo Merge",E106="Assisted Merge")),A106&amp;"_SA_MH",IF(AND(D106="Perry",OR(E106="Manual",E106="Assisted Manual")),A106&amp;"_PB",IF(AND(D106="Perry",OR(E106="De-Novo Merge",E106="Assisted Merge")),A106&amp;"_SA_PB",IF(AND(D106="Gina",OR(E106="Manual",E106="Assisted Manual")),A106&amp;"_GB",IF(AND(D106="Gina",OR(E106="De-Novo Merge",E106="Assisted Merge")),A106&amp;"_SA_GB",IF(AND(D106="Cameron",OR(E106="Manual",E106="Assisted Manual")),A106&amp;"_CA",IF(AND(D106="Cameron",OR(E106="De-Novo Merge",E106="Assisted Merge")),A106&amp;"_SA_CA",IF(AND(D106="Bruno",OR(E106="Manual",E106="Assisted Manual")),A106&amp;"_BD",IF(AND(D106="Bruno",OR(E106="De-Novo Merge",E106="Assisted Merge")),A106&amp;"_SA_BD",IF(AND(D106="Daniel",OR(E106="Manual",E106="Assisted Manual")),A106&amp;"_DR",IF(AND(D106="Daniel",OR(E106="De-Novo Merge",E106="Assisted Merge")),A106&amp;"_SA_DR",IF(AND(D106="Monet",OR(E106="Manual",E106="Assisted Manual")),A106&amp;"_MW",IF(AND(D106="Monet",OR(E106="De-Novo Merge",E106="Assisted Merge")),A106&amp;"_SA_MW",IF(AND(D106="Reem",OR(E106="Manual",E106="Assisted Manual")),A106&amp;"_RA",IF(AND(D106="Reem",OR(E106="De-Novo Merge",E106="Assisted Merge")),A106&amp;"_SA_RA",""))))))))))))))))))</f>
        <v>2017-12-19_G-053_AZ</v>
      </c>
      <c r="G106" s="89">
        <v>43153</v>
      </c>
      <c r="H106" s="89" t="s">
        <v>51</v>
      </c>
      <c r="I106" s="68"/>
      <c r="J106" s="68"/>
      <c r="K106" s="73" t="str">
        <f t="shared" si="3"/>
        <v/>
      </c>
      <c r="L106" s="116" t="str">
        <f>IF(AND(NOT(OR(H106="",H106="Ø")),NOT(OR(H107="",H107="Ø"))),"Needs to be Split","")</f>
        <v/>
      </c>
      <c r="M106" s="87" t="s">
        <v>1</v>
      </c>
      <c r="N106" s="116" t="str">
        <f>IF(AND(NOT(OR(H106="Ø",H106="")),L106="Split"),"In Progress",IF(AND(NOT(OR(H106="Ø",H106="")),L106="Needs to be Split"),"Waiting",IF(AND(M106="Review",M107="Review"),"Review",IF(OR(AND(M106="Review",M107="Incomplete"),AND(M106="Incomplete",M107="Review")),"Review",IF(OR(AND(M106="Untraceable",M107="Review"),AND(M106="Review",M107="Untraceable")),"Review",IF(OR(AND(M106="Review",M107="Completed"),AND(M106="Completed",M107="Review")),"Review",IF(OR(AND(M106="Other",M107="Review"),AND(M106="Review",M107="Other")),"Review",IF(OR(AND(M106="Other",M107="Incomplete"),AND(M106="Incomplete",M107="Other")),"Review",IF(OR(AND(M106="Other",M107="Untraceable"),AND(M106="Untraceable",M107="Other")),"Review",IF(OR(AND(M106="Other",M107="Completed"),AND(M106="Completed",M107="Other")),"Review",IF(AND(M106="Waiting",M107="Waiting"),"Waiting",IF(OR(AND(M106="Review",M107="Waiting"),AND(M106="Waiting",M107="Review")),"Waiting",IF(OR(AND(M106="Other",M107="Waiting"),AND(M106="Waiting",M107="Other")),"Waiting",IF(OR(AND(M106="Incomplete",M107="Waiting"),AND(M106="Waiting",M107="Incomplete")),"Waiting",IF(OR(AND(M106="Completed",M107="Waiting"),AND(M106="Waiting",M107="Completed")),"Waiting",IF(OR(M106="In Progress",M107="In Progress"),"In Progress",IF(OR(AND(M106="Completed",M107="Untraceable"),AND(M106="Untraceable",M107="Completed")),"Review",IF(OR(AND(M106="Completed",M107="Incomplete"),AND(M106="Incomplete",M107="Completed")),"Review",IF(OR(AND(M106="Incomplete",M107="Untraceable"),AND(M106="Untraceable",M107="Incomplete")),"Untraceable",IF(AND(NOT(OR(H106="Ø",H106="")),NOT(OR(H107="Ø",H107="")),L106=""),"In Progress",IF(AND(M106="Untraceable",M107="Untraceable"),"Untraceable",IF(AND(NOT(OR(H106="Ø",H106="")),NOT(OR(H107="Ø",H107="")),NOT(OR(L106="Ø",L106="",L106="Split",L106="Needs to be Split"))),"Completed",IF(AND(M106="Incomplete",M107="Incomplete"),"Incomplete",IF(AND(M106="Other",M107="Other"),"Review",IF(AND(M106="Untraceable",M107=""),"Untraceable","")))))))))))))))))))))))))</f>
        <v>Untraceable</v>
      </c>
      <c r="O106" s="116" t="str">
        <f>IF(OR(N106="Untraceable",N106="Incomplete"),"Ignore",IF(N106="Completed","Waiting",IF(OR(N106="Waiting",N106="In Progress",N106="Review",N106="Other"),"HOLD","")))</f>
        <v>Ignore</v>
      </c>
      <c r="P106" s="4"/>
      <c r="Q106" s="121" t="str">
        <f>IF(OR(N106="Untraceable",N106="Incomplete"),"No",IF(N106="Completed","In Progress",""))</f>
        <v>No</v>
      </c>
      <c r="R106" s="116"/>
    </row>
    <row r="107" spans="1:18" x14ac:dyDescent="0.25">
      <c r="A107" s="116"/>
      <c r="B107" s="116"/>
      <c r="C107" s="116"/>
      <c r="D107" s="87" t="str">
        <f>IF(AND(NOT(A106=""),NOT(B106=""),NOT(M106="Untraceable")),"???","")</f>
        <v/>
      </c>
      <c r="E107" s="87"/>
      <c r="F107" s="7" t="str">
        <f>IF(AND(D107="Amina",OR(E107="Manual",E107="Assisted Manual")),A106&amp;"_AZ",IF(AND(D107="Amina",OR(E107="De-Novo Merge",E107="Assisted Merge")),A106&amp;"_SA_AZ",IF(AND(D107="Mashtura",OR(E107="Manual",E107="Assisted Manual")),A106&amp;"_MH",IF(AND(D107="Mashtura",OR(E107="De-Novo Merge",E107="Assisted Merge")),A106&amp;"_SA_MH",IF(AND(D107="Perry",OR(E107="Manual",E107="Assisted Manual")),A106&amp;"_PB",IF(AND(D107="Perry",OR(E107="De-Novo Merge",E107="Assisted Merge")),A106&amp;"_SA_PB",IF(AND(D107="Gina",OR(E107="Manual",E107="Assisted Manual")),A106&amp;"_GB",IF(AND(D107="Gina",OR(E107="De-Novo Merge",E107="Assisted Merge")),A106&amp;"_SA_GB",IF(AND(D107="Cameron",OR(E107="Manual",E107="Assisted Manual")),A106&amp;"_CA",IF(AND(D107="Cameron",OR(E107="De-Novo Merge",E107="Assisted Merge")),A106&amp;"_SA_CA",IF(AND(D107="Bruno",OR(E107="Manual",E107="Assisted Manual")),A106&amp;"_BD",IF(AND(D107="Bruno",OR(E107="De-Novo Merge",E107="Assisted Merge")),A106&amp;"_SA_BD",IF(AND(D107="Daniel",OR(E107="Manual",E107="Assisted Manual")),A106&amp;"_DR",IF(AND(D107="Daniel",OR(E107="De-Novo Merge",E107="Assisted Merge")),A106&amp;"_SA_DR",IF(AND(D107="Monet",OR(E107="Manual",E107="Assisted Manual")),A106&amp;"_MW",IF(AND(D107="Monet",OR(E107="De-Novo Merge",E107="Assisted Merge")),A106&amp;"_SA_MW",IF(AND(D107="Reem",OR(E107="Manual",E107="Assisted Manual")),A106&amp;"_RA",IF(AND(D107="Reem",OR(E107="De-Novo Merge",E107="Assisted Merge")),A106&amp;"_SA_RA",""))))))))))))))))))</f>
        <v/>
      </c>
      <c r="G107" s="89"/>
      <c r="H107" s="89"/>
      <c r="I107" s="68"/>
      <c r="J107" s="68"/>
      <c r="K107" s="73" t="str">
        <f t="shared" si="3"/>
        <v/>
      </c>
      <c r="L107" s="116"/>
      <c r="M107" s="87" t="str">
        <f>IF(AND(NOT(OR(G107="",G107="Ø")),H107=""),"In Progress",IF(AND(NOT(OR(H107="Ø",H107="")),NOT(OR(G107="Ø",G107=""))),"Completed",IF(AND(NOT(A106=""),NOT(OR(D107="",D107="???")),G107=""),"Waiting",IF(D107="???","Waiting",""))))</f>
        <v/>
      </c>
      <c r="N107" s="116"/>
      <c r="O107" s="116"/>
      <c r="P107" s="4"/>
      <c r="Q107" s="121"/>
      <c r="R107" s="116"/>
    </row>
    <row r="108" spans="1:18" x14ac:dyDescent="0.25">
      <c r="A108" s="122" t="s">
        <v>3584</v>
      </c>
      <c r="B108" s="117" t="s">
        <v>3585</v>
      </c>
      <c r="C108" s="116"/>
      <c r="D108" s="87" t="s">
        <v>32</v>
      </c>
      <c r="E108" s="87" t="s">
        <v>24</v>
      </c>
      <c r="F108" s="7" t="str">
        <f>IF(AND(D108="Amina",OR(E108="Manual",E108="Assisted Manual")),A108&amp;"_AZ",IF(AND(D108="Amina",OR(E108="De-Novo Merge",E108="Assisted Merge")),A108&amp;"_SA_AZ",IF(AND(D108="Mashtura",OR(E108="Manual",E108="Assisted Manual")),A108&amp;"_MH",IF(AND(D108="Mashtura",OR(E108="De-Novo Merge",E108="Assisted Merge")),A108&amp;"_SA_MH",IF(AND(D108="Perry",OR(E108="Manual",E108="Assisted Manual")),A108&amp;"_PB",IF(AND(D108="Perry",OR(E108="De-Novo Merge",E108="Assisted Merge")),A108&amp;"_SA_PB",IF(AND(D108="Gina",OR(E108="Manual",E108="Assisted Manual")),A108&amp;"_GB",IF(AND(D108="Gina",OR(E108="De-Novo Merge",E108="Assisted Merge")),A108&amp;"_SA_GB",IF(AND(D108="Cameron",OR(E108="Manual",E108="Assisted Manual")),A108&amp;"_CA",IF(AND(D108="Cameron",OR(E108="De-Novo Merge",E108="Assisted Merge")),A108&amp;"_SA_CA",IF(AND(D108="Bruno",OR(E108="Manual",E108="Assisted Manual")),A108&amp;"_BD",IF(AND(D108="Bruno",OR(E108="De-Novo Merge",E108="Assisted Merge")),A108&amp;"_SA_BD",IF(AND(D108="Daniel",OR(E108="Manual",E108="Assisted Manual")),A108&amp;"_DR",IF(AND(D108="Daniel",OR(E108="De-Novo Merge",E108="Assisted Merge")),A108&amp;"_SA_DR",IF(AND(D108="Monet",OR(E108="Manual",E108="Assisted Manual")),A108&amp;"_MW",IF(AND(D108="Monet",OR(E108="De-Novo Merge",E108="Assisted Merge")),A108&amp;"_SA_MW",IF(AND(D108="Reem",OR(E108="Manual",E108="Assisted Manual")),A108&amp;"_RA",IF(AND(D108="Reem",OR(E108="De-Novo Merge",E108="Assisted Merge")),A108&amp;"_SA_RA",""))))))))))))))))))</f>
        <v>2017-12-19_G-054_AZ</v>
      </c>
      <c r="G108" s="89">
        <v>43153</v>
      </c>
      <c r="H108" s="89" t="s">
        <v>51</v>
      </c>
      <c r="I108" s="68"/>
      <c r="J108" s="68"/>
      <c r="K108" s="73" t="str">
        <f t="shared" si="3"/>
        <v/>
      </c>
      <c r="L108" s="116" t="str">
        <f>IF(AND(NOT(OR(H108="",H108="Ø")),NOT(OR(H109="",H109="Ø"))),"Needs to be Split","")</f>
        <v/>
      </c>
      <c r="M108" s="87" t="s">
        <v>1</v>
      </c>
      <c r="N108" s="116" t="str">
        <f>IF(AND(NOT(OR(H108="Ø",H108="")),L108="Split"),"In Progress",IF(AND(NOT(OR(H108="Ø",H108="")),L108="Needs to be Split"),"Waiting",IF(AND(M108="Review",M109="Review"),"Review",IF(OR(AND(M108="Review",M109="Incomplete"),AND(M108="Incomplete",M109="Review")),"Review",IF(OR(AND(M108="Untraceable",M109="Review"),AND(M108="Review",M109="Untraceable")),"Review",IF(OR(AND(M108="Review",M109="Completed"),AND(M108="Completed",M109="Review")),"Review",IF(OR(AND(M108="Other",M109="Review"),AND(M108="Review",M109="Other")),"Review",IF(OR(AND(M108="Other",M109="Incomplete"),AND(M108="Incomplete",M109="Other")),"Review",IF(OR(AND(M108="Other",M109="Untraceable"),AND(M108="Untraceable",M109="Other")),"Review",IF(OR(AND(M108="Other",M109="Completed"),AND(M108="Completed",M109="Other")),"Review",IF(AND(M108="Waiting",M109="Waiting"),"Waiting",IF(OR(AND(M108="Review",M109="Waiting"),AND(M108="Waiting",M109="Review")),"Waiting",IF(OR(AND(M108="Other",M109="Waiting"),AND(M108="Waiting",M109="Other")),"Waiting",IF(OR(AND(M108="Incomplete",M109="Waiting"),AND(M108="Waiting",M109="Incomplete")),"Waiting",IF(OR(AND(M108="Completed",M109="Waiting"),AND(M108="Waiting",M109="Completed")),"Waiting",IF(OR(M108="In Progress",M109="In Progress"),"In Progress",IF(OR(AND(M108="Completed",M109="Untraceable"),AND(M108="Untraceable",M109="Completed")),"Review",IF(OR(AND(M108="Completed",M109="Incomplete"),AND(M108="Incomplete",M109="Completed")),"Review",IF(OR(AND(M108="Incomplete",M109="Untraceable"),AND(M108="Untraceable",M109="Incomplete")),"Untraceable",IF(AND(NOT(OR(H108="Ø",H108="")),NOT(OR(H109="Ø",H109="")),L108=""),"In Progress",IF(AND(M108="Untraceable",M109="Untraceable"),"Untraceable",IF(AND(NOT(OR(H108="Ø",H108="")),NOT(OR(H109="Ø",H109="")),NOT(OR(L108="Ø",L108="",L108="Split",L108="Needs to be Split"))),"Completed",IF(AND(M108="Incomplete",M109="Incomplete"),"Incomplete",IF(AND(M108="Other",M109="Other"),"Review",IF(AND(M108="Untraceable",M109=""),"Untraceable","")))))))))))))))))))))))))</f>
        <v>Untraceable</v>
      </c>
      <c r="O108" s="116" t="str">
        <f>IF(OR(N108="Untraceable",N108="Incomplete"),"Ignore",IF(N108="Completed","Waiting",IF(OR(N108="Waiting",N108="In Progress",N108="Review",N108="Other"),"HOLD","")))</f>
        <v>Ignore</v>
      </c>
      <c r="P108" s="4"/>
      <c r="Q108" s="121" t="str">
        <f>IF(OR(N108="Untraceable",N108="Incomplete"),"No",IF(N108="Completed","In Progress",""))</f>
        <v>No</v>
      </c>
      <c r="R108" s="116"/>
    </row>
    <row r="109" spans="1:18" x14ac:dyDescent="0.25">
      <c r="A109" s="116"/>
      <c r="B109" s="116"/>
      <c r="C109" s="116"/>
      <c r="D109" s="87" t="str">
        <f>IF(AND(NOT(A108=""),NOT(B108=""),NOT(M108="Untraceable")),"???","")</f>
        <v/>
      </c>
      <c r="E109" s="87"/>
      <c r="F109" s="7" t="str">
        <f>IF(AND(D109="Amina",OR(E109="Manual",E109="Assisted Manual")),A108&amp;"_AZ",IF(AND(D109="Amina",OR(E109="De-Novo Merge",E109="Assisted Merge")),A108&amp;"_SA_AZ",IF(AND(D109="Mashtura",OR(E109="Manual",E109="Assisted Manual")),A108&amp;"_MH",IF(AND(D109="Mashtura",OR(E109="De-Novo Merge",E109="Assisted Merge")),A108&amp;"_SA_MH",IF(AND(D109="Perry",OR(E109="Manual",E109="Assisted Manual")),A108&amp;"_PB",IF(AND(D109="Perry",OR(E109="De-Novo Merge",E109="Assisted Merge")),A108&amp;"_SA_PB",IF(AND(D109="Gina",OR(E109="Manual",E109="Assisted Manual")),A108&amp;"_GB",IF(AND(D109="Gina",OR(E109="De-Novo Merge",E109="Assisted Merge")),A108&amp;"_SA_GB",IF(AND(D109="Cameron",OR(E109="Manual",E109="Assisted Manual")),A108&amp;"_CA",IF(AND(D109="Cameron",OR(E109="De-Novo Merge",E109="Assisted Merge")),A108&amp;"_SA_CA",IF(AND(D109="Bruno",OR(E109="Manual",E109="Assisted Manual")),A108&amp;"_BD",IF(AND(D109="Bruno",OR(E109="De-Novo Merge",E109="Assisted Merge")),A108&amp;"_SA_BD",IF(AND(D109="Daniel",OR(E109="Manual",E109="Assisted Manual")),A108&amp;"_DR",IF(AND(D109="Daniel",OR(E109="De-Novo Merge",E109="Assisted Merge")),A108&amp;"_SA_DR",IF(AND(D109="Monet",OR(E109="Manual",E109="Assisted Manual")),A108&amp;"_MW",IF(AND(D109="Monet",OR(E109="De-Novo Merge",E109="Assisted Merge")),A108&amp;"_SA_MW",IF(AND(D109="Reem",OR(E109="Manual",E109="Assisted Manual")),A108&amp;"_RA",IF(AND(D109="Reem",OR(E109="De-Novo Merge",E109="Assisted Merge")),A108&amp;"_SA_RA",""))))))))))))))))))</f>
        <v/>
      </c>
      <c r="G109" s="89"/>
      <c r="H109" s="89"/>
      <c r="I109" s="68"/>
      <c r="J109" s="68"/>
      <c r="K109" s="73" t="str">
        <f t="shared" si="3"/>
        <v/>
      </c>
      <c r="L109" s="116"/>
      <c r="M109" s="87" t="str">
        <f>IF(AND(NOT(OR(G109="",G109="Ø")),H109=""),"In Progress",IF(AND(NOT(OR(H109="Ø",H109="")),NOT(OR(G109="Ø",G109=""))),"Completed",IF(AND(NOT(A108=""),NOT(OR(D109="",D109="???")),G109=""),"Waiting",IF(D109="???","Waiting",""))))</f>
        <v/>
      </c>
      <c r="N109" s="116"/>
      <c r="O109" s="116"/>
      <c r="P109" s="4"/>
      <c r="Q109" s="121"/>
      <c r="R109" s="116"/>
    </row>
    <row r="110" spans="1:18" x14ac:dyDescent="0.25">
      <c r="A110" s="122" t="s">
        <v>3586</v>
      </c>
      <c r="B110" s="117" t="s">
        <v>3587</v>
      </c>
      <c r="C110" s="116"/>
      <c r="D110" s="87" t="s">
        <v>161</v>
      </c>
      <c r="E110" s="87" t="s">
        <v>24</v>
      </c>
      <c r="F110" s="7" t="str">
        <f>IF(AND(D110="Amina",OR(E110="Manual",E110="Assisted Manual")),A110&amp;"_AZ",IF(AND(D110="Amina",OR(E110="De-Novo Merge",E110="Assisted Merge")),A110&amp;"_SA_AZ",IF(AND(D110="Mashtura",OR(E110="Manual",E110="Assisted Manual")),A110&amp;"_MH",IF(AND(D110="Mashtura",OR(E110="De-Novo Merge",E110="Assisted Merge")),A110&amp;"_SA_MH",IF(AND(D110="Perry",OR(E110="Manual",E110="Assisted Manual")),A110&amp;"_PB",IF(AND(D110="Perry",OR(E110="De-Novo Merge",E110="Assisted Merge")),A110&amp;"_SA_PB",IF(AND(D110="Gina",OR(E110="Manual",E110="Assisted Manual")),A110&amp;"_GB",IF(AND(D110="Gina",OR(E110="De-Novo Merge",E110="Assisted Merge")),A110&amp;"_SA_GB",IF(AND(D110="Cameron",OR(E110="Manual",E110="Assisted Manual")),A110&amp;"_CA",IF(AND(D110="Cameron",OR(E110="De-Novo Merge",E110="Assisted Merge")),A110&amp;"_SA_CA",IF(AND(D110="Bruno",OR(E110="Manual",E110="Assisted Manual")),A110&amp;"_BD",IF(AND(D110="Bruno",OR(E110="De-Novo Merge",E110="Assisted Merge")),A110&amp;"_SA_BD",IF(AND(D110="Daniel",OR(E110="Manual",E110="Assisted Manual")),A110&amp;"_DR",IF(AND(D110="Daniel",OR(E110="De-Novo Merge",E110="Assisted Merge")),A110&amp;"_SA_DR",IF(AND(D110="Monet",OR(E110="Manual",E110="Assisted Manual")),A110&amp;"_MW",IF(AND(D110="Monet",OR(E110="De-Novo Merge",E110="Assisted Merge")),A110&amp;"_SA_MW",IF(AND(D110="Reem",OR(E110="Manual",E110="Assisted Manual")),A110&amp;"_RA",IF(AND(D110="Reem",OR(E110="De-Novo Merge",E110="Assisted Merge")),A110&amp;"_SA_RA",""))))))))))))))))))</f>
        <v>2017-12-19_G-055_BD</v>
      </c>
      <c r="G110" s="89">
        <v>43153</v>
      </c>
      <c r="H110" s="89" t="s">
        <v>51</v>
      </c>
      <c r="I110" s="68"/>
      <c r="J110" s="68"/>
      <c r="K110" s="73" t="str">
        <f t="shared" si="3"/>
        <v/>
      </c>
      <c r="L110" s="116" t="str">
        <f>IF(AND(NOT(OR(H110="",H110="Ø")),NOT(OR(H111="",H111="Ø"))),"Needs to be Split","")</f>
        <v/>
      </c>
      <c r="M110" s="87" t="s">
        <v>1</v>
      </c>
      <c r="N110" s="116" t="str">
        <f>IF(AND(NOT(OR(H110="Ø",H110="")),L110="Split"),"In Progress",IF(AND(NOT(OR(H110="Ø",H110="")),L110="Needs to be Split"),"Waiting",IF(AND(M110="Review",M111="Review"),"Review",IF(OR(AND(M110="Review",M111="Incomplete"),AND(M110="Incomplete",M111="Review")),"Review",IF(OR(AND(M110="Untraceable",M111="Review"),AND(M110="Review",M111="Untraceable")),"Review",IF(OR(AND(M110="Review",M111="Completed"),AND(M110="Completed",M111="Review")),"Review",IF(OR(AND(M110="Other",M111="Review"),AND(M110="Review",M111="Other")),"Review",IF(OR(AND(M110="Other",M111="Incomplete"),AND(M110="Incomplete",M111="Other")),"Review",IF(OR(AND(M110="Other",M111="Untraceable"),AND(M110="Untraceable",M111="Other")),"Review",IF(OR(AND(M110="Other",M111="Completed"),AND(M110="Completed",M111="Other")),"Review",IF(AND(M110="Waiting",M111="Waiting"),"Waiting",IF(OR(AND(M110="Review",M111="Waiting"),AND(M110="Waiting",M111="Review")),"Waiting",IF(OR(AND(M110="Other",M111="Waiting"),AND(M110="Waiting",M111="Other")),"Waiting",IF(OR(AND(M110="Incomplete",M111="Waiting"),AND(M110="Waiting",M111="Incomplete")),"Waiting",IF(OR(AND(M110="Completed",M111="Waiting"),AND(M110="Waiting",M111="Completed")),"Waiting",IF(OR(M110="In Progress",M111="In Progress"),"In Progress",IF(OR(AND(M110="Completed",M111="Untraceable"),AND(M110="Untraceable",M111="Completed")),"Review",IF(OR(AND(M110="Completed",M111="Incomplete"),AND(M110="Incomplete",M111="Completed")),"Review",IF(OR(AND(M110="Incomplete",M111="Untraceable"),AND(M110="Untraceable",M111="Incomplete")),"Untraceable",IF(AND(NOT(OR(H110="Ø",H110="")),NOT(OR(H111="Ø",H111="")),L110=""),"In Progress",IF(AND(M110="Untraceable",M111="Untraceable"),"Untraceable",IF(AND(NOT(OR(H110="Ø",H110="")),NOT(OR(H111="Ø",H111="")),NOT(OR(L110="Ø",L110="",L110="Split",L110="Needs to be Split"))),"Completed",IF(AND(M110="Incomplete",M111="Incomplete"),"Incomplete",IF(AND(M110="Other",M111="Other"),"Review",IF(AND(M110="Untraceable",M111=""),"Untraceable","")))))))))))))))))))))))))</f>
        <v>Untraceable</v>
      </c>
      <c r="O110" s="116" t="str">
        <f>IF(OR(N110="Untraceable",N110="Incomplete"),"Ignore",IF(N110="Completed","Waiting",IF(OR(N110="Waiting",N110="In Progress",N110="Review",N110="Other"),"HOLD","")))</f>
        <v>Ignore</v>
      </c>
      <c r="P110" s="4"/>
      <c r="Q110" s="121" t="str">
        <f>IF(OR(N110="Untraceable",N110="Incomplete"),"No",IF(N110="Completed","In Progress",""))</f>
        <v>No</v>
      </c>
      <c r="R110" s="116"/>
    </row>
    <row r="111" spans="1:18" x14ac:dyDescent="0.25">
      <c r="A111" s="116"/>
      <c r="B111" s="116"/>
      <c r="C111" s="116"/>
      <c r="D111" s="87" t="str">
        <f>IF(AND(NOT(A110=""),NOT(B110=""),NOT(M110="Untraceable")),"???","")</f>
        <v/>
      </c>
      <c r="E111" s="87"/>
      <c r="F111" s="7" t="str">
        <f>IF(AND(D111="Amina",OR(E111="Manual",E111="Assisted Manual")),A110&amp;"_AZ",IF(AND(D111="Amina",OR(E111="De-Novo Merge",E111="Assisted Merge")),A110&amp;"_SA_AZ",IF(AND(D111="Mashtura",OR(E111="Manual",E111="Assisted Manual")),A110&amp;"_MH",IF(AND(D111="Mashtura",OR(E111="De-Novo Merge",E111="Assisted Merge")),A110&amp;"_SA_MH",IF(AND(D111="Perry",OR(E111="Manual",E111="Assisted Manual")),A110&amp;"_PB",IF(AND(D111="Perry",OR(E111="De-Novo Merge",E111="Assisted Merge")),A110&amp;"_SA_PB",IF(AND(D111="Gina",OR(E111="Manual",E111="Assisted Manual")),A110&amp;"_GB",IF(AND(D111="Gina",OR(E111="De-Novo Merge",E111="Assisted Merge")),A110&amp;"_SA_GB",IF(AND(D111="Cameron",OR(E111="Manual",E111="Assisted Manual")),A110&amp;"_CA",IF(AND(D111="Cameron",OR(E111="De-Novo Merge",E111="Assisted Merge")),A110&amp;"_SA_CA",IF(AND(D111="Bruno",OR(E111="Manual",E111="Assisted Manual")),A110&amp;"_BD",IF(AND(D111="Bruno",OR(E111="De-Novo Merge",E111="Assisted Merge")),A110&amp;"_SA_BD",IF(AND(D111="Daniel",OR(E111="Manual",E111="Assisted Manual")),A110&amp;"_DR",IF(AND(D111="Daniel",OR(E111="De-Novo Merge",E111="Assisted Merge")),A110&amp;"_SA_DR",IF(AND(D111="Monet",OR(E111="Manual",E111="Assisted Manual")),A110&amp;"_MW",IF(AND(D111="Monet",OR(E111="De-Novo Merge",E111="Assisted Merge")),A110&amp;"_SA_MW",IF(AND(D111="Reem",OR(E111="Manual",E111="Assisted Manual")),A110&amp;"_RA",IF(AND(D111="Reem",OR(E111="De-Novo Merge",E111="Assisted Merge")),A110&amp;"_SA_RA",""))))))))))))))))))</f>
        <v/>
      </c>
      <c r="G111" s="89"/>
      <c r="H111" s="89"/>
      <c r="I111" s="68"/>
      <c r="J111" s="68"/>
      <c r="K111" s="73" t="str">
        <f t="shared" si="3"/>
        <v/>
      </c>
      <c r="L111" s="116"/>
      <c r="M111" s="87" t="str">
        <f>IF(AND(NOT(OR(G111="",G111="Ø")),H111=""),"In Progress",IF(AND(NOT(OR(H111="Ø",H111="")),NOT(OR(G111="Ø",G111=""))),"Completed",IF(AND(NOT(A110=""),NOT(OR(D111="",D111="???")),G111=""),"Waiting",IF(D111="???","Waiting",""))))</f>
        <v/>
      </c>
      <c r="N111" s="116"/>
      <c r="O111" s="116"/>
      <c r="P111" s="4"/>
      <c r="Q111" s="121"/>
      <c r="R111" s="116"/>
    </row>
    <row r="112" spans="1:18" x14ac:dyDescent="0.25">
      <c r="A112" s="122" t="s">
        <v>3588</v>
      </c>
      <c r="B112" s="117" t="s">
        <v>3589</v>
      </c>
      <c r="C112" s="116"/>
      <c r="D112" s="87" t="s">
        <v>161</v>
      </c>
      <c r="E112" s="87" t="s">
        <v>24</v>
      </c>
      <c r="F112" s="7" t="str">
        <f>IF(AND(D112="Amina",OR(E112="Manual",E112="Assisted Manual")),A112&amp;"_AZ",IF(AND(D112="Amina",OR(E112="De-Novo Merge",E112="Assisted Merge")),A112&amp;"_SA_AZ",IF(AND(D112="Mashtura",OR(E112="Manual",E112="Assisted Manual")),A112&amp;"_MH",IF(AND(D112="Mashtura",OR(E112="De-Novo Merge",E112="Assisted Merge")),A112&amp;"_SA_MH",IF(AND(D112="Perry",OR(E112="Manual",E112="Assisted Manual")),A112&amp;"_PB",IF(AND(D112="Perry",OR(E112="De-Novo Merge",E112="Assisted Merge")),A112&amp;"_SA_PB",IF(AND(D112="Gina",OR(E112="Manual",E112="Assisted Manual")),A112&amp;"_GB",IF(AND(D112="Gina",OR(E112="De-Novo Merge",E112="Assisted Merge")),A112&amp;"_SA_GB",IF(AND(D112="Cameron",OR(E112="Manual",E112="Assisted Manual")),A112&amp;"_CA",IF(AND(D112="Cameron",OR(E112="De-Novo Merge",E112="Assisted Merge")),A112&amp;"_SA_CA",IF(AND(D112="Bruno",OR(E112="Manual",E112="Assisted Manual")),A112&amp;"_BD",IF(AND(D112="Bruno",OR(E112="De-Novo Merge",E112="Assisted Merge")),A112&amp;"_SA_BD",IF(AND(D112="Daniel",OR(E112="Manual",E112="Assisted Manual")),A112&amp;"_DR",IF(AND(D112="Daniel",OR(E112="De-Novo Merge",E112="Assisted Merge")),A112&amp;"_SA_DR",IF(AND(D112="Monet",OR(E112="Manual",E112="Assisted Manual")),A112&amp;"_MW",IF(AND(D112="Monet",OR(E112="De-Novo Merge",E112="Assisted Merge")),A112&amp;"_SA_MW",IF(AND(D112="Reem",OR(E112="Manual",E112="Assisted Manual")),A112&amp;"_RA",IF(AND(D112="Reem",OR(E112="De-Novo Merge",E112="Assisted Merge")),A112&amp;"_SA_RA",""))))))))))))))))))</f>
        <v>2017-12-19_G-056_BD</v>
      </c>
      <c r="G112" s="89">
        <v>43157</v>
      </c>
      <c r="H112" s="89"/>
      <c r="I112" s="68"/>
      <c r="J112" s="68"/>
      <c r="K112" s="73" t="str">
        <f t="shared" si="3"/>
        <v/>
      </c>
      <c r="L112" s="116" t="str">
        <f>IF(AND(NOT(OR(H112="",H112="Ø")),NOT(OR(H113="",H113="Ø"))),"Needs to be Split","")</f>
        <v/>
      </c>
      <c r="M112" s="87" t="s">
        <v>1</v>
      </c>
      <c r="N112" s="116" t="str">
        <f>IF(AND(NOT(OR(H112="Ø",H112="")),L112="Split"),"In Progress",IF(AND(NOT(OR(H112="Ø",H112="")),L112="Needs to be Split"),"Waiting",IF(AND(M112="Review",M113="Review"),"Review",IF(OR(AND(M112="Review",M113="Incomplete"),AND(M112="Incomplete",M113="Review")),"Review",IF(OR(AND(M112="Untraceable",M113="Review"),AND(M112="Review",M113="Untraceable")),"Review",IF(OR(AND(M112="Review",M113="Completed"),AND(M112="Completed",M113="Review")),"Review",IF(OR(AND(M112="Other",M113="Review"),AND(M112="Review",M113="Other")),"Review",IF(OR(AND(M112="Other",M113="Incomplete"),AND(M112="Incomplete",M113="Other")),"Review",IF(OR(AND(M112="Other",M113="Untraceable"),AND(M112="Untraceable",M113="Other")),"Review",IF(OR(AND(M112="Other",M113="Completed"),AND(M112="Completed",M113="Other")),"Review",IF(AND(M112="Waiting",M113="Waiting"),"Waiting",IF(OR(AND(M112="Review",M113="Waiting"),AND(M112="Waiting",M113="Review")),"Waiting",IF(OR(AND(M112="Other",M113="Waiting"),AND(M112="Waiting",M113="Other")),"Waiting",IF(OR(AND(M112="Incomplete",M113="Waiting"),AND(M112="Waiting",M113="Incomplete")),"Waiting",IF(OR(AND(M112="Completed",M113="Waiting"),AND(M112="Waiting",M113="Completed")),"Waiting",IF(OR(M112="In Progress",M113="In Progress"),"In Progress",IF(OR(AND(M112="Completed",M113="Untraceable"),AND(M112="Untraceable",M113="Completed")),"Review",IF(OR(AND(M112="Completed",M113="Incomplete"),AND(M112="Incomplete",M113="Completed")),"Review",IF(OR(AND(M112="Incomplete",M113="Untraceable"),AND(M112="Untraceable",M113="Incomplete")),"Untraceable",IF(AND(NOT(OR(H112="Ø",H112="")),NOT(OR(H113="Ø",H113="")),L112=""),"In Progress",IF(AND(M112="Untraceable",M113="Untraceable"),"Untraceable",IF(AND(NOT(OR(H112="Ø",H112="")),NOT(OR(H113="Ø",H113="")),NOT(OR(L112="Ø",L112="",L112="Split",L112="Needs to be Split"))),"Completed",IF(AND(M112="Incomplete",M113="Incomplete"),"Incomplete",IF(AND(M112="Other",M113="Other"),"Review",IF(AND(M112="Untraceable",M113=""),"Untraceable","")))))))))))))))))))))))))</f>
        <v>Untraceable</v>
      </c>
      <c r="O112" s="116" t="str">
        <f>IF(OR(N112="Untraceable",N112="Incomplete"),"Ignore",IF(N112="Completed","Waiting",IF(OR(N112="Waiting",N112="In Progress",N112="Review",N112="Other"),"HOLD","")))</f>
        <v>Ignore</v>
      </c>
      <c r="P112" s="4"/>
      <c r="Q112" s="121" t="str">
        <f>IF(OR(N112="Untraceable",N112="Incomplete"),"No",IF(N112="Completed","In Progress",""))</f>
        <v>No</v>
      </c>
      <c r="R112" s="116"/>
    </row>
    <row r="113" spans="1:18" x14ac:dyDescent="0.25">
      <c r="A113" s="116"/>
      <c r="B113" s="116"/>
      <c r="C113" s="116"/>
      <c r="D113" s="87" t="str">
        <f>IF(AND(NOT(A112=""),NOT(B112=""),NOT(M112="Untraceable")),"???","")</f>
        <v/>
      </c>
      <c r="E113" s="87"/>
      <c r="F113" s="7" t="str">
        <f>IF(AND(D113="Amina",OR(E113="Manual",E113="Assisted Manual")),A112&amp;"_AZ",IF(AND(D113="Amina",OR(E113="De-Novo Merge",E113="Assisted Merge")),A112&amp;"_SA_AZ",IF(AND(D113="Mashtura",OR(E113="Manual",E113="Assisted Manual")),A112&amp;"_MH",IF(AND(D113="Mashtura",OR(E113="De-Novo Merge",E113="Assisted Merge")),A112&amp;"_SA_MH",IF(AND(D113="Perry",OR(E113="Manual",E113="Assisted Manual")),A112&amp;"_PB",IF(AND(D113="Perry",OR(E113="De-Novo Merge",E113="Assisted Merge")),A112&amp;"_SA_PB",IF(AND(D113="Gina",OR(E113="Manual",E113="Assisted Manual")),A112&amp;"_GB",IF(AND(D113="Gina",OR(E113="De-Novo Merge",E113="Assisted Merge")),A112&amp;"_SA_GB",IF(AND(D113="Cameron",OR(E113="Manual",E113="Assisted Manual")),A112&amp;"_CA",IF(AND(D113="Cameron",OR(E113="De-Novo Merge",E113="Assisted Merge")),A112&amp;"_SA_CA",IF(AND(D113="Bruno",OR(E113="Manual",E113="Assisted Manual")),A112&amp;"_BD",IF(AND(D113="Bruno",OR(E113="De-Novo Merge",E113="Assisted Merge")),A112&amp;"_SA_BD",IF(AND(D113="Daniel",OR(E113="Manual",E113="Assisted Manual")),A112&amp;"_DR",IF(AND(D113="Daniel",OR(E113="De-Novo Merge",E113="Assisted Merge")),A112&amp;"_SA_DR",IF(AND(D113="Monet",OR(E113="Manual",E113="Assisted Manual")),A112&amp;"_MW",IF(AND(D113="Monet",OR(E113="De-Novo Merge",E113="Assisted Merge")),A112&amp;"_SA_MW",IF(AND(D113="Reem",OR(E113="Manual",E113="Assisted Manual")),A112&amp;"_RA",IF(AND(D113="Reem",OR(E113="De-Novo Merge",E113="Assisted Merge")),A112&amp;"_SA_RA",""))))))))))))))))))</f>
        <v/>
      </c>
      <c r="G113" s="89"/>
      <c r="H113" s="89"/>
      <c r="I113" s="68"/>
      <c r="J113" s="68"/>
      <c r="K113" s="73" t="str">
        <f t="shared" si="3"/>
        <v/>
      </c>
      <c r="L113" s="116"/>
      <c r="M113" s="87" t="str">
        <f>IF(AND(NOT(OR(G113="",G113="Ø")),H113=""),"In Progress",IF(AND(NOT(OR(H113="Ø",H113="")),NOT(OR(G113="Ø",G113=""))),"Completed",IF(AND(NOT(A112=""),NOT(OR(D113="",D113="???")),G113=""),"Waiting",IF(D113="???","Waiting",""))))</f>
        <v/>
      </c>
      <c r="N113" s="116"/>
      <c r="O113" s="116"/>
      <c r="P113" s="4"/>
      <c r="Q113" s="121"/>
      <c r="R113" s="116"/>
    </row>
    <row r="114" spans="1:18" x14ac:dyDescent="0.25">
      <c r="A114" s="122" t="s">
        <v>3590</v>
      </c>
      <c r="B114" s="117" t="s">
        <v>3591</v>
      </c>
      <c r="C114" s="116"/>
      <c r="D114" s="87" t="s">
        <v>161</v>
      </c>
      <c r="E114" s="87" t="s">
        <v>24</v>
      </c>
      <c r="F114" s="7" t="str">
        <f>IF(AND(D114="Amina",OR(E114="Manual",E114="Assisted Manual")),A114&amp;"_AZ",IF(AND(D114="Amina",OR(E114="De-Novo Merge",E114="Assisted Merge")),A114&amp;"_SA_AZ",IF(AND(D114="Mashtura",OR(E114="Manual",E114="Assisted Manual")),A114&amp;"_MH",IF(AND(D114="Mashtura",OR(E114="De-Novo Merge",E114="Assisted Merge")),A114&amp;"_SA_MH",IF(AND(D114="Perry",OR(E114="Manual",E114="Assisted Manual")),A114&amp;"_PB",IF(AND(D114="Perry",OR(E114="De-Novo Merge",E114="Assisted Merge")),A114&amp;"_SA_PB",IF(AND(D114="Gina",OR(E114="Manual",E114="Assisted Manual")),A114&amp;"_GB",IF(AND(D114="Gina",OR(E114="De-Novo Merge",E114="Assisted Merge")),A114&amp;"_SA_GB",IF(AND(D114="Cameron",OR(E114="Manual",E114="Assisted Manual")),A114&amp;"_CA",IF(AND(D114="Cameron",OR(E114="De-Novo Merge",E114="Assisted Merge")),A114&amp;"_SA_CA",IF(AND(D114="Bruno",OR(E114="Manual",E114="Assisted Manual")),A114&amp;"_BD",IF(AND(D114="Bruno",OR(E114="De-Novo Merge",E114="Assisted Merge")),A114&amp;"_SA_BD",IF(AND(D114="Daniel",OR(E114="Manual",E114="Assisted Manual")),A114&amp;"_DR",IF(AND(D114="Daniel",OR(E114="De-Novo Merge",E114="Assisted Merge")),A114&amp;"_SA_DR",IF(AND(D114="Monet",OR(E114="Manual",E114="Assisted Manual")),A114&amp;"_MW",IF(AND(D114="Monet",OR(E114="De-Novo Merge",E114="Assisted Merge")),A114&amp;"_SA_MW",IF(AND(D114="Reem",OR(E114="Manual",E114="Assisted Manual")),A114&amp;"_RA",IF(AND(D114="Reem",OR(E114="De-Novo Merge",E114="Assisted Merge")),A114&amp;"_SA_RA",""))))))))))))))))))</f>
        <v>2017-12-19_G-057_BD</v>
      </c>
      <c r="G114" s="89">
        <v>43157</v>
      </c>
      <c r="H114" s="89"/>
      <c r="I114" s="68"/>
      <c r="J114" s="68"/>
      <c r="K114" s="73" t="str">
        <f t="shared" si="3"/>
        <v/>
      </c>
      <c r="L114" s="116" t="str">
        <f>IF(AND(NOT(OR(H114="",H114="Ø")),NOT(OR(H115="",H115="Ø"))),"Needs to be Split","")</f>
        <v/>
      </c>
      <c r="M114" s="87" t="s">
        <v>1</v>
      </c>
      <c r="N114" s="116" t="str">
        <f>IF(AND(NOT(OR(H114="Ø",H114="")),L114="Split"),"In Progress",IF(AND(NOT(OR(H114="Ø",H114="")),L114="Needs to be Split"),"Waiting",IF(AND(M114="Review",M115="Review"),"Review",IF(OR(AND(M114="Review",M115="Incomplete"),AND(M114="Incomplete",M115="Review")),"Review",IF(OR(AND(M114="Untraceable",M115="Review"),AND(M114="Review",M115="Untraceable")),"Review",IF(OR(AND(M114="Review",M115="Completed"),AND(M114="Completed",M115="Review")),"Review",IF(OR(AND(M114="Other",M115="Review"),AND(M114="Review",M115="Other")),"Review",IF(OR(AND(M114="Other",M115="Incomplete"),AND(M114="Incomplete",M115="Other")),"Review",IF(OR(AND(M114="Other",M115="Untraceable"),AND(M114="Untraceable",M115="Other")),"Review",IF(OR(AND(M114="Other",M115="Completed"),AND(M114="Completed",M115="Other")),"Review",IF(AND(M114="Waiting",M115="Waiting"),"Waiting",IF(OR(AND(M114="Review",M115="Waiting"),AND(M114="Waiting",M115="Review")),"Waiting",IF(OR(AND(M114="Other",M115="Waiting"),AND(M114="Waiting",M115="Other")),"Waiting",IF(OR(AND(M114="Incomplete",M115="Waiting"),AND(M114="Waiting",M115="Incomplete")),"Waiting",IF(OR(AND(M114="Completed",M115="Waiting"),AND(M114="Waiting",M115="Completed")),"Waiting",IF(OR(M114="In Progress",M115="In Progress"),"In Progress",IF(OR(AND(M114="Completed",M115="Untraceable"),AND(M114="Untraceable",M115="Completed")),"Review",IF(OR(AND(M114="Completed",M115="Incomplete"),AND(M114="Incomplete",M115="Completed")),"Review",IF(OR(AND(M114="Incomplete",M115="Untraceable"),AND(M114="Untraceable",M115="Incomplete")),"Untraceable",IF(AND(NOT(OR(H114="Ø",H114="")),NOT(OR(H115="Ø",H115="")),L114=""),"In Progress",IF(AND(M114="Untraceable",M115="Untraceable"),"Untraceable",IF(AND(NOT(OR(H114="Ø",H114="")),NOT(OR(H115="Ø",H115="")),NOT(OR(L114="Ø",L114="",L114="Split",L114="Needs to be Split"))),"Completed",IF(AND(M114="Incomplete",M115="Incomplete"),"Incomplete",IF(AND(M114="Other",M115="Other"),"Review",IF(AND(M114="Untraceable",M115=""),"Untraceable","")))))))))))))))))))))))))</f>
        <v>Untraceable</v>
      </c>
      <c r="O114" s="116" t="str">
        <f>IF(OR(N114="Untraceable",N114="Incomplete"),"Ignore",IF(N114="Completed","Waiting",IF(OR(N114="Waiting",N114="In Progress",N114="Review",N114="Other"),"HOLD","")))</f>
        <v>Ignore</v>
      </c>
      <c r="P114" s="4"/>
      <c r="Q114" s="121" t="str">
        <f>IF(OR(N114="Untraceable",N114="Incomplete"),"No",IF(N114="Completed","In Progress",""))</f>
        <v>No</v>
      </c>
      <c r="R114" s="116"/>
    </row>
    <row r="115" spans="1:18" x14ac:dyDescent="0.25">
      <c r="A115" s="116"/>
      <c r="B115" s="116"/>
      <c r="C115" s="116"/>
      <c r="D115" s="87" t="str">
        <f>IF(AND(NOT(A114=""),NOT(B114=""),NOT(M114="Untraceable")),"???","")</f>
        <v/>
      </c>
      <c r="E115" s="87"/>
      <c r="F115" s="7" t="str">
        <f>IF(AND(D115="Amina",OR(E115="Manual",E115="Assisted Manual")),A114&amp;"_AZ",IF(AND(D115="Amina",OR(E115="De-Novo Merge",E115="Assisted Merge")),A114&amp;"_SA_AZ",IF(AND(D115="Mashtura",OR(E115="Manual",E115="Assisted Manual")),A114&amp;"_MH",IF(AND(D115="Mashtura",OR(E115="De-Novo Merge",E115="Assisted Merge")),A114&amp;"_SA_MH",IF(AND(D115="Perry",OR(E115="Manual",E115="Assisted Manual")),A114&amp;"_PB",IF(AND(D115="Perry",OR(E115="De-Novo Merge",E115="Assisted Merge")),A114&amp;"_SA_PB",IF(AND(D115="Gina",OR(E115="Manual",E115="Assisted Manual")),A114&amp;"_GB",IF(AND(D115="Gina",OR(E115="De-Novo Merge",E115="Assisted Merge")),A114&amp;"_SA_GB",IF(AND(D115="Cameron",OR(E115="Manual",E115="Assisted Manual")),A114&amp;"_CA",IF(AND(D115="Cameron",OR(E115="De-Novo Merge",E115="Assisted Merge")),A114&amp;"_SA_CA",IF(AND(D115="Bruno",OR(E115="Manual",E115="Assisted Manual")),A114&amp;"_BD",IF(AND(D115="Bruno",OR(E115="De-Novo Merge",E115="Assisted Merge")),A114&amp;"_SA_BD",IF(AND(D115="Daniel",OR(E115="Manual",E115="Assisted Manual")),A114&amp;"_DR",IF(AND(D115="Daniel",OR(E115="De-Novo Merge",E115="Assisted Merge")),A114&amp;"_SA_DR",IF(AND(D115="Monet",OR(E115="Manual",E115="Assisted Manual")),A114&amp;"_MW",IF(AND(D115="Monet",OR(E115="De-Novo Merge",E115="Assisted Merge")),A114&amp;"_SA_MW",IF(AND(D115="Reem",OR(E115="Manual",E115="Assisted Manual")),A114&amp;"_RA",IF(AND(D115="Reem",OR(E115="De-Novo Merge",E115="Assisted Merge")),A114&amp;"_SA_RA",""))))))))))))))))))</f>
        <v/>
      </c>
      <c r="G115" s="89"/>
      <c r="H115" s="89"/>
      <c r="I115" s="68"/>
      <c r="J115" s="68"/>
      <c r="K115" s="73" t="str">
        <f t="shared" si="3"/>
        <v/>
      </c>
      <c r="L115" s="116"/>
      <c r="M115" s="87" t="str">
        <f>IF(AND(NOT(OR(G115="",G115="Ø")),H115=""),"In Progress",IF(AND(NOT(OR(H115="Ø",H115="")),NOT(OR(G115="Ø",G115=""))),"Completed",IF(AND(NOT(A114=""),NOT(OR(D115="",D115="???")),G115=""),"Waiting",IF(D115="???","Waiting",""))))</f>
        <v/>
      </c>
      <c r="N115" s="116"/>
      <c r="O115" s="116"/>
      <c r="P115" s="4"/>
      <c r="Q115" s="121"/>
      <c r="R115" s="116"/>
    </row>
  </sheetData>
  <autoFilter ref="A1:R127"/>
  <mergeCells count="456">
    <mergeCell ref="Q2:Q3"/>
    <mergeCell ref="R2:R3"/>
    <mergeCell ref="A2:A3"/>
    <mergeCell ref="B2:B3"/>
    <mergeCell ref="C2:C3"/>
    <mergeCell ref="L2:L3"/>
    <mergeCell ref="N2:N3"/>
    <mergeCell ref="O2:O3"/>
    <mergeCell ref="Q8:Q9"/>
    <mergeCell ref="R8:R9"/>
    <mergeCell ref="A6:A7"/>
    <mergeCell ref="B6:B7"/>
    <mergeCell ref="C6:C7"/>
    <mergeCell ref="L6:L7"/>
    <mergeCell ref="N6:N7"/>
    <mergeCell ref="O6:O7"/>
    <mergeCell ref="R4:R5"/>
    <mergeCell ref="L4:L5"/>
    <mergeCell ref="Q6:Q7"/>
    <mergeCell ref="R6:R7"/>
    <mergeCell ref="A8:A9"/>
    <mergeCell ref="B8:B9"/>
    <mergeCell ref="C8:C9"/>
    <mergeCell ref="L8:L9"/>
    <mergeCell ref="N8:N9"/>
    <mergeCell ref="O8:O9"/>
    <mergeCell ref="A4:A5"/>
    <mergeCell ref="B4:B5"/>
    <mergeCell ref="C4:C5"/>
    <mergeCell ref="N4:N5"/>
    <mergeCell ref="O4:O5"/>
    <mergeCell ref="Q4:Q5"/>
    <mergeCell ref="A10:A11"/>
    <mergeCell ref="B10:B11"/>
    <mergeCell ref="C10:C11"/>
    <mergeCell ref="L10:L11"/>
    <mergeCell ref="N10:N11"/>
    <mergeCell ref="O10:O11"/>
    <mergeCell ref="Q10:Q11"/>
    <mergeCell ref="R10:R11"/>
    <mergeCell ref="A12:A13"/>
    <mergeCell ref="B12:B13"/>
    <mergeCell ref="C12:C13"/>
    <mergeCell ref="L12:L13"/>
    <mergeCell ref="N12:N13"/>
    <mergeCell ref="O12:O13"/>
    <mergeCell ref="Q12:Q13"/>
    <mergeCell ref="R12:R13"/>
    <mergeCell ref="A14:A15"/>
    <mergeCell ref="B14:B15"/>
    <mergeCell ref="C14:C15"/>
    <mergeCell ref="L14:L15"/>
    <mergeCell ref="N14:N15"/>
    <mergeCell ref="O14:O15"/>
    <mergeCell ref="Q14:Q15"/>
    <mergeCell ref="R14:R15"/>
    <mergeCell ref="A16:A17"/>
    <mergeCell ref="B16:B17"/>
    <mergeCell ref="C16:C17"/>
    <mergeCell ref="L16:L17"/>
    <mergeCell ref="N16:N17"/>
    <mergeCell ref="O16:O17"/>
    <mergeCell ref="Q16:Q17"/>
    <mergeCell ref="R16:R17"/>
    <mergeCell ref="A18:A19"/>
    <mergeCell ref="B18:B19"/>
    <mergeCell ref="C18:C19"/>
    <mergeCell ref="L18:L19"/>
    <mergeCell ref="N18:N19"/>
    <mergeCell ref="O18:O19"/>
    <mergeCell ref="Q18:Q19"/>
    <mergeCell ref="R18:R19"/>
    <mergeCell ref="A20:A21"/>
    <mergeCell ref="B20:B21"/>
    <mergeCell ref="C20:C21"/>
    <mergeCell ref="L20:L21"/>
    <mergeCell ref="N20:N21"/>
    <mergeCell ref="O20:O21"/>
    <mergeCell ref="Q20:Q21"/>
    <mergeCell ref="R20:R21"/>
    <mergeCell ref="A22:A23"/>
    <mergeCell ref="B22:B23"/>
    <mergeCell ref="C22:C23"/>
    <mergeCell ref="L22:L23"/>
    <mergeCell ref="N22:N23"/>
    <mergeCell ref="O22:O23"/>
    <mergeCell ref="Q22:Q23"/>
    <mergeCell ref="R22:R23"/>
    <mergeCell ref="A24:A25"/>
    <mergeCell ref="B24:B25"/>
    <mergeCell ref="C24:C25"/>
    <mergeCell ref="L24:L25"/>
    <mergeCell ref="N24:N25"/>
    <mergeCell ref="O24:O25"/>
    <mergeCell ref="Q24:Q25"/>
    <mergeCell ref="R24:R25"/>
    <mergeCell ref="A26:A27"/>
    <mergeCell ref="B26:B27"/>
    <mergeCell ref="C26:C27"/>
    <mergeCell ref="L26:L27"/>
    <mergeCell ref="N26:N27"/>
    <mergeCell ref="O26:O27"/>
    <mergeCell ref="Q26:Q27"/>
    <mergeCell ref="R26:R27"/>
    <mergeCell ref="A28:A29"/>
    <mergeCell ref="B28:B29"/>
    <mergeCell ref="C28:C29"/>
    <mergeCell ref="L28:L29"/>
    <mergeCell ref="N28:N29"/>
    <mergeCell ref="O28:O29"/>
    <mergeCell ref="Q28:Q29"/>
    <mergeCell ref="R28:R29"/>
    <mergeCell ref="A30:A31"/>
    <mergeCell ref="B30:B31"/>
    <mergeCell ref="C30:C31"/>
    <mergeCell ref="L30:L31"/>
    <mergeCell ref="N30:N31"/>
    <mergeCell ref="O30:O31"/>
    <mergeCell ref="Q30:Q31"/>
    <mergeCell ref="R30:R31"/>
    <mergeCell ref="A32:A33"/>
    <mergeCell ref="B32:B33"/>
    <mergeCell ref="C32:C33"/>
    <mergeCell ref="L32:L33"/>
    <mergeCell ref="N32:N33"/>
    <mergeCell ref="O32:O33"/>
    <mergeCell ref="Q32:Q33"/>
    <mergeCell ref="R32:R33"/>
    <mergeCell ref="A34:A35"/>
    <mergeCell ref="B34:B35"/>
    <mergeCell ref="C34:C35"/>
    <mergeCell ref="L34:L35"/>
    <mergeCell ref="N34:N35"/>
    <mergeCell ref="O34:O35"/>
    <mergeCell ref="Q34:Q35"/>
    <mergeCell ref="R34:R35"/>
    <mergeCell ref="A36:A37"/>
    <mergeCell ref="B36:B37"/>
    <mergeCell ref="C36:C37"/>
    <mergeCell ref="L36:L37"/>
    <mergeCell ref="N36:N37"/>
    <mergeCell ref="O36:O37"/>
    <mergeCell ref="Q36:Q37"/>
    <mergeCell ref="R36:R37"/>
    <mergeCell ref="A38:A39"/>
    <mergeCell ref="B38:B39"/>
    <mergeCell ref="C38:C39"/>
    <mergeCell ref="L38:L39"/>
    <mergeCell ref="N38:N39"/>
    <mergeCell ref="O38:O39"/>
    <mergeCell ref="Q38:Q39"/>
    <mergeCell ref="R38:R39"/>
    <mergeCell ref="A40:A41"/>
    <mergeCell ref="B40:B41"/>
    <mergeCell ref="C40:C41"/>
    <mergeCell ref="L40:L41"/>
    <mergeCell ref="N40:N41"/>
    <mergeCell ref="O40:O41"/>
    <mergeCell ref="Q40:Q41"/>
    <mergeCell ref="R40:R41"/>
    <mergeCell ref="A42:A43"/>
    <mergeCell ref="B42:B43"/>
    <mergeCell ref="C42:C43"/>
    <mergeCell ref="L42:L43"/>
    <mergeCell ref="N42:N43"/>
    <mergeCell ref="O42:O43"/>
    <mergeCell ref="Q42:Q43"/>
    <mergeCell ref="R42:R43"/>
    <mergeCell ref="A44:A45"/>
    <mergeCell ref="B44:B45"/>
    <mergeCell ref="C44:C45"/>
    <mergeCell ref="L44:L45"/>
    <mergeCell ref="N44:N45"/>
    <mergeCell ref="O44:O45"/>
    <mergeCell ref="Q44:Q45"/>
    <mergeCell ref="R44:R45"/>
    <mergeCell ref="A46:A47"/>
    <mergeCell ref="B46:B47"/>
    <mergeCell ref="C46:C47"/>
    <mergeCell ref="L46:L47"/>
    <mergeCell ref="N46:N47"/>
    <mergeCell ref="O46:O47"/>
    <mergeCell ref="Q46:Q47"/>
    <mergeCell ref="R46:R47"/>
    <mergeCell ref="A48:A49"/>
    <mergeCell ref="B48:B49"/>
    <mergeCell ref="C48:C49"/>
    <mergeCell ref="L48:L49"/>
    <mergeCell ref="N48:N49"/>
    <mergeCell ref="O48:O49"/>
    <mergeCell ref="Q48:Q49"/>
    <mergeCell ref="R48:R49"/>
    <mergeCell ref="A50:A51"/>
    <mergeCell ref="B50:B51"/>
    <mergeCell ref="C50:C51"/>
    <mergeCell ref="L50:L51"/>
    <mergeCell ref="N50:N51"/>
    <mergeCell ref="O50:O51"/>
    <mergeCell ref="Q50:Q51"/>
    <mergeCell ref="R50:R51"/>
    <mergeCell ref="A52:A53"/>
    <mergeCell ref="B52:B53"/>
    <mergeCell ref="C52:C53"/>
    <mergeCell ref="L52:L53"/>
    <mergeCell ref="N52:N53"/>
    <mergeCell ref="O52:O53"/>
    <mergeCell ref="Q52:Q53"/>
    <mergeCell ref="R52:R53"/>
    <mergeCell ref="A54:A55"/>
    <mergeCell ref="B54:B55"/>
    <mergeCell ref="C54:C55"/>
    <mergeCell ref="L54:L55"/>
    <mergeCell ref="N54:N55"/>
    <mergeCell ref="O54:O55"/>
    <mergeCell ref="Q54:Q55"/>
    <mergeCell ref="R54:R55"/>
    <mergeCell ref="A56:A57"/>
    <mergeCell ref="B56:B57"/>
    <mergeCell ref="C56:C57"/>
    <mergeCell ref="L56:L57"/>
    <mergeCell ref="N56:N57"/>
    <mergeCell ref="O56:O57"/>
    <mergeCell ref="Q56:Q57"/>
    <mergeCell ref="R56:R57"/>
    <mergeCell ref="A58:A59"/>
    <mergeCell ref="B58:B59"/>
    <mergeCell ref="C58:C59"/>
    <mergeCell ref="L58:L59"/>
    <mergeCell ref="N58:N59"/>
    <mergeCell ref="O58:O59"/>
    <mergeCell ref="Q58:Q59"/>
    <mergeCell ref="R58:R59"/>
    <mergeCell ref="A60:A61"/>
    <mergeCell ref="B60:B61"/>
    <mergeCell ref="C60:C61"/>
    <mergeCell ref="L60:L61"/>
    <mergeCell ref="N60:N61"/>
    <mergeCell ref="O60:O61"/>
    <mergeCell ref="Q60:Q61"/>
    <mergeCell ref="R60:R61"/>
    <mergeCell ref="A62:A63"/>
    <mergeCell ref="B62:B63"/>
    <mergeCell ref="C62:C63"/>
    <mergeCell ref="L62:L63"/>
    <mergeCell ref="N62:N63"/>
    <mergeCell ref="O62:O63"/>
    <mergeCell ref="Q62:Q63"/>
    <mergeCell ref="R62:R63"/>
    <mergeCell ref="A64:A65"/>
    <mergeCell ref="B64:B65"/>
    <mergeCell ref="C64:C65"/>
    <mergeCell ref="L64:L65"/>
    <mergeCell ref="N64:N65"/>
    <mergeCell ref="O64:O65"/>
    <mergeCell ref="Q64:Q65"/>
    <mergeCell ref="R64:R65"/>
    <mergeCell ref="A66:A67"/>
    <mergeCell ref="B66:B67"/>
    <mergeCell ref="C66:C67"/>
    <mergeCell ref="L66:L67"/>
    <mergeCell ref="N66:N67"/>
    <mergeCell ref="O66:O67"/>
    <mergeCell ref="Q66:Q67"/>
    <mergeCell ref="R66:R67"/>
    <mergeCell ref="A68:A69"/>
    <mergeCell ref="B68:B69"/>
    <mergeCell ref="C68:C69"/>
    <mergeCell ref="L68:L69"/>
    <mergeCell ref="N68:N69"/>
    <mergeCell ref="O68:O69"/>
    <mergeCell ref="Q68:Q69"/>
    <mergeCell ref="R68:R69"/>
    <mergeCell ref="A70:A71"/>
    <mergeCell ref="B70:B71"/>
    <mergeCell ref="C70:C71"/>
    <mergeCell ref="L70:L71"/>
    <mergeCell ref="N70:N71"/>
    <mergeCell ref="O70:O71"/>
    <mergeCell ref="Q70:Q71"/>
    <mergeCell ref="R70:R71"/>
    <mergeCell ref="A72:A73"/>
    <mergeCell ref="B72:B73"/>
    <mergeCell ref="C72:C73"/>
    <mergeCell ref="L72:L73"/>
    <mergeCell ref="N72:N73"/>
    <mergeCell ref="O72:O73"/>
    <mergeCell ref="Q72:Q73"/>
    <mergeCell ref="R72:R73"/>
    <mergeCell ref="A74:A75"/>
    <mergeCell ref="B74:B75"/>
    <mergeCell ref="C74:C75"/>
    <mergeCell ref="L74:L75"/>
    <mergeCell ref="N74:N75"/>
    <mergeCell ref="O74:O75"/>
    <mergeCell ref="Q74:Q75"/>
    <mergeCell ref="R74:R75"/>
    <mergeCell ref="A76:A77"/>
    <mergeCell ref="B76:B77"/>
    <mergeCell ref="C76:C77"/>
    <mergeCell ref="L76:L77"/>
    <mergeCell ref="N76:N77"/>
    <mergeCell ref="O76:O77"/>
    <mergeCell ref="Q76:Q77"/>
    <mergeCell ref="R76:R77"/>
    <mergeCell ref="A78:A79"/>
    <mergeCell ref="B78:B79"/>
    <mergeCell ref="C78:C79"/>
    <mergeCell ref="L78:L79"/>
    <mergeCell ref="N78:N79"/>
    <mergeCell ref="O78:O79"/>
    <mergeCell ref="Q78:Q79"/>
    <mergeCell ref="R78:R79"/>
    <mergeCell ref="A80:A81"/>
    <mergeCell ref="B80:B81"/>
    <mergeCell ref="C80:C81"/>
    <mergeCell ref="L80:L81"/>
    <mergeCell ref="N80:N81"/>
    <mergeCell ref="O80:O81"/>
    <mergeCell ref="Q80:Q81"/>
    <mergeCell ref="R80:R81"/>
    <mergeCell ref="A82:A83"/>
    <mergeCell ref="B82:B83"/>
    <mergeCell ref="C82:C83"/>
    <mergeCell ref="L82:L83"/>
    <mergeCell ref="N82:N83"/>
    <mergeCell ref="O82:O83"/>
    <mergeCell ref="Q82:Q83"/>
    <mergeCell ref="R82:R83"/>
    <mergeCell ref="A84:A85"/>
    <mergeCell ref="B84:B85"/>
    <mergeCell ref="C84:C85"/>
    <mergeCell ref="L84:L85"/>
    <mergeCell ref="N84:N85"/>
    <mergeCell ref="O84:O85"/>
    <mergeCell ref="Q84:Q85"/>
    <mergeCell ref="R84:R85"/>
    <mergeCell ref="A86:A87"/>
    <mergeCell ref="B86:B87"/>
    <mergeCell ref="C86:C87"/>
    <mergeCell ref="L86:L87"/>
    <mergeCell ref="N86:N87"/>
    <mergeCell ref="O86:O87"/>
    <mergeCell ref="Q86:Q87"/>
    <mergeCell ref="R86:R87"/>
    <mergeCell ref="A88:A89"/>
    <mergeCell ref="B88:B89"/>
    <mergeCell ref="C88:C89"/>
    <mergeCell ref="L88:L89"/>
    <mergeCell ref="N88:N89"/>
    <mergeCell ref="O88:O89"/>
    <mergeCell ref="Q88:Q89"/>
    <mergeCell ref="R88:R89"/>
    <mergeCell ref="A90:A91"/>
    <mergeCell ref="B90:B91"/>
    <mergeCell ref="C90:C91"/>
    <mergeCell ref="L90:L91"/>
    <mergeCell ref="N90:N91"/>
    <mergeCell ref="O90:O91"/>
    <mergeCell ref="Q90:Q91"/>
    <mergeCell ref="R90:R91"/>
    <mergeCell ref="A92:A93"/>
    <mergeCell ref="B92:B93"/>
    <mergeCell ref="C92:C93"/>
    <mergeCell ref="L92:L93"/>
    <mergeCell ref="N92:N93"/>
    <mergeCell ref="O92:O93"/>
    <mergeCell ref="Q92:Q93"/>
    <mergeCell ref="R92:R93"/>
    <mergeCell ref="A94:A95"/>
    <mergeCell ref="B94:B95"/>
    <mergeCell ref="C94:C95"/>
    <mergeCell ref="L94:L95"/>
    <mergeCell ref="N94:N95"/>
    <mergeCell ref="O94:O95"/>
    <mergeCell ref="Q94:Q95"/>
    <mergeCell ref="R94:R95"/>
    <mergeCell ref="A96:A97"/>
    <mergeCell ref="B96:B97"/>
    <mergeCell ref="C96:C97"/>
    <mergeCell ref="L96:L97"/>
    <mergeCell ref="N96:N97"/>
    <mergeCell ref="O96:O97"/>
    <mergeCell ref="Q96:Q97"/>
    <mergeCell ref="R96:R97"/>
    <mergeCell ref="A98:A99"/>
    <mergeCell ref="B98:B99"/>
    <mergeCell ref="C98:C99"/>
    <mergeCell ref="L98:L99"/>
    <mergeCell ref="N98:N99"/>
    <mergeCell ref="O98:O99"/>
    <mergeCell ref="Q98:Q99"/>
    <mergeCell ref="R98:R99"/>
    <mergeCell ref="A100:A101"/>
    <mergeCell ref="B100:B101"/>
    <mergeCell ref="C100:C101"/>
    <mergeCell ref="L100:L101"/>
    <mergeCell ref="N100:N101"/>
    <mergeCell ref="O100:O101"/>
    <mergeCell ref="Q100:Q101"/>
    <mergeCell ref="R100:R101"/>
    <mergeCell ref="A102:A103"/>
    <mergeCell ref="B102:B103"/>
    <mergeCell ref="C102:C103"/>
    <mergeCell ref="L102:L103"/>
    <mergeCell ref="N102:N103"/>
    <mergeCell ref="O102:O103"/>
    <mergeCell ref="Q102:Q103"/>
    <mergeCell ref="R102:R103"/>
    <mergeCell ref="A104:A105"/>
    <mergeCell ref="B104:B105"/>
    <mergeCell ref="C104:C105"/>
    <mergeCell ref="L104:L105"/>
    <mergeCell ref="N104:N105"/>
    <mergeCell ref="O104:O105"/>
    <mergeCell ref="Q104:Q105"/>
    <mergeCell ref="R104:R105"/>
    <mergeCell ref="Q114:Q115"/>
    <mergeCell ref="R114:R115"/>
    <mergeCell ref="A114:A115"/>
    <mergeCell ref="B114:B115"/>
    <mergeCell ref="C114:C115"/>
    <mergeCell ref="L114:L115"/>
    <mergeCell ref="N114:N115"/>
    <mergeCell ref="O114:O115"/>
    <mergeCell ref="A106:A107"/>
    <mergeCell ref="B106:B107"/>
    <mergeCell ref="C106:C107"/>
    <mergeCell ref="L106:L107"/>
    <mergeCell ref="N106:N107"/>
    <mergeCell ref="O106:O107"/>
    <mergeCell ref="Q106:Q107"/>
    <mergeCell ref="R106:R107"/>
    <mergeCell ref="A108:A109"/>
    <mergeCell ref="B108:B109"/>
    <mergeCell ref="C108:C109"/>
    <mergeCell ref="L108:L109"/>
    <mergeCell ref="N108:N109"/>
    <mergeCell ref="O108:O109"/>
    <mergeCell ref="Q108:Q109"/>
    <mergeCell ref="R108:R109"/>
    <mergeCell ref="A110:A111"/>
    <mergeCell ref="B110:B111"/>
    <mergeCell ref="C110:C111"/>
    <mergeCell ref="L110:L111"/>
    <mergeCell ref="N110:N111"/>
    <mergeCell ref="O110:O111"/>
    <mergeCell ref="Q110:Q111"/>
    <mergeCell ref="R110:R111"/>
    <mergeCell ref="A112:A113"/>
    <mergeCell ref="B112:B113"/>
    <mergeCell ref="C112:C113"/>
    <mergeCell ref="L112:L113"/>
    <mergeCell ref="N112:N113"/>
    <mergeCell ref="O112:O113"/>
    <mergeCell ref="Q112:Q113"/>
    <mergeCell ref="R112:R113"/>
  </mergeCells>
  <conditionalFormatting sqref="O1">
    <cfRule type="containsText" dxfId="1704" priority="46" operator="containsText" text="HOLD">
      <formula>NOT(ISERROR(SEARCH("HOLD",O1)))</formula>
    </cfRule>
    <cfRule type="containsText" dxfId="1703" priority="55" operator="containsText" text="Ignore">
      <formula>NOT(ISERROR(SEARCH("Ignore",O1)))</formula>
    </cfRule>
  </conditionalFormatting>
  <conditionalFormatting sqref="M1:O1">
    <cfRule type="containsText" dxfId="1702" priority="45" operator="containsText" text="Waiting">
      <formula>NOT(ISERROR(SEARCH("Waiting",M1)))</formula>
    </cfRule>
    <cfRule type="containsText" dxfId="1701" priority="49" operator="containsText" text="Review">
      <formula>NOT(ISERROR(SEARCH("Review",M1)))</formula>
    </cfRule>
    <cfRule type="containsText" dxfId="1700" priority="50" operator="containsText" text="Other">
      <formula>NOT(ISERROR(SEARCH("Other",M1)))</formula>
    </cfRule>
    <cfRule type="containsText" dxfId="1699" priority="51" operator="containsText" text="Incomplete">
      <formula>NOT(ISERROR(SEARCH("Incomplete",M1)))</formula>
    </cfRule>
    <cfRule type="containsText" dxfId="1698" priority="52" operator="containsText" text="Untraceable">
      <formula>NOT(ISERROR(SEARCH("Untraceable",M1)))</formula>
    </cfRule>
    <cfRule type="containsText" dxfId="1697" priority="53" operator="containsText" text="Completed">
      <formula>NOT(ISERROR(SEARCH("Completed",M1)))</formula>
    </cfRule>
  </conditionalFormatting>
  <conditionalFormatting sqref="Q1 M1:O1">
    <cfRule type="containsText" dxfId="1696" priority="54" operator="containsText" text="In Progress">
      <formula>NOT(ISERROR(SEARCH("In Progress",M1)))</formula>
    </cfRule>
  </conditionalFormatting>
  <conditionalFormatting sqref="Q1">
    <cfRule type="containsText" dxfId="1695" priority="47" operator="containsText" text="No">
      <formula>NOT(ISERROR(SEARCH("No",Q1)))</formula>
    </cfRule>
    <cfRule type="containsText" dxfId="1694" priority="48" operator="containsText" text="Yes">
      <formula>NOT(ISERROR(SEARCH("Yes",Q1)))</formula>
    </cfRule>
  </conditionalFormatting>
  <conditionalFormatting sqref="L1">
    <cfRule type="containsText" dxfId="1693" priority="44" operator="containsText" text="Needs to be">
      <formula>NOT(ISERROR(SEARCH("Needs to be",L1)))</formula>
    </cfRule>
  </conditionalFormatting>
  <conditionalFormatting sqref="I1:K1 I6:K115">
    <cfRule type="containsText" dxfId="1692" priority="43" operator="containsText" text="Please Enter Tracing Time">
      <formula>NOT(ISERROR(SEARCH("Please Enter Tracing Time",I1)))</formula>
    </cfRule>
  </conditionalFormatting>
  <conditionalFormatting sqref="M2:N3 M6:N115">
    <cfRule type="containsText" dxfId="1691" priority="34" operator="containsText" text="Waiting">
      <formula>NOT(ISERROR(SEARCH("Waiting",M2)))</formula>
    </cfRule>
    <cfRule type="containsText" dxfId="1690" priority="37" operator="containsText" text="Review">
      <formula>NOT(ISERROR(SEARCH("Review",M2)))</formula>
    </cfRule>
    <cfRule type="containsText" dxfId="1689" priority="38" operator="containsText" text="Other">
      <formula>NOT(ISERROR(SEARCH("Other",M2)))</formula>
    </cfRule>
    <cfRule type="containsText" dxfId="1688" priority="39" operator="containsText" text="Incomplete">
      <formula>NOT(ISERROR(SEARCH("Incomplete",M2)))</formula>
    </cfRule>
    <cfRule type="containsText" dxfId="1687" priority="40" operator="containsText" text="Untraceable">
      <formula>NOT(ISERROR(SEARCH("Untraceable",M2)))</formula>
    </cfRule>
    <cfRule type="containsText" dxfId="1686" priority="41" operator="containsText" text="Completed">
      <formula>NOT(ISERROR(SEARCH("Completed",M2)))</formula>
    </cfRule>
  </conditionalFormatting>
  <conditionalFormatting sqref="Q2:Q3 M2:N3 Q6:Q115 M6:N115">
    <cfRule type="containsText" dxfId="1685" priority="42" operator="containsText" text="In Progress">
      <formula>NOT(ISERROR(SEARCH("In Progress",M2)))</formula>
    </cfRule>
  </conditionalFormatting>
  <conditionalFormatting sqref="Q2:Q3 Q6:Q115">
    <cfRule type="containsText" dxfId="1684" priority="35" operator="containsText" text="No">
      <formula>NOT(ISERROR(SEARCH("No",Q2)))</formula>
    </cfRule>
    <cfRule type="containsText" dxfId="1683" priority="36" operator="containsText" text="Yes">
      <formula>NOT(ISERROR(SEARCH("Yes",Q2)))</formula>
    </cfRule>
  </conditionalFormatting>
  <conditionalFormatting sqref="L2:L3 L6:L115">
    <cfRule type="containsText" dxfId="1682" priority="33" operator="containsText" text="Needs to be">
      <formula>NOT(ISERROR(SEARCH("Needs to be",L2)))</formula>
    </cfRule>
  </conditionalFormatting>
  <conditionalFormatting sqref="I2:J3">
    <cfRule type="containsText" dxfId="1681" priority="32" operator="containsText" text="Please Enter Tracing Time">
      <formula>NOT(ISERROR(SEARCH("Please Enter Tracing Time",I2)))</formula>
    </cfRule>
  </conditionalFormatting>
  <conditionalFormatting sqref="O2:O3 O6:O115">
    <cfRule type="containsText" dxfId="1680" priority="24" operator="containsText" text="HOLD">
      <formula>NOT(ISERROR(SEARCH("HOLD",O2)))</formula>
    </cfRule>
    <cfRule type="containsText" dxfId="1679" priority="31" operator="containsText" text="Ignore">
      <formula>NOT(ISERROR(SEARCH("Ignore",O2)))</formula>
    </cfRule>
  </conditionalFormatting>
  <conditionalFormatting sqref="O2:O3 O6:O115">
    <cfRule type="containsText" dxfId="1678" priority="23" operator="containsText" text="Waiting">
      <formula>NOT(ISERROR(SEARCH("Waiting",O2)))</formula>
    </cfRule>
    <cfRule type="containsText" dxfId="1677" priority="25" operator="containsText" text="Review">
      <formula>NOT(ISERROR(SEARCH("Review",O2)))</formula>
    </cfRule>
    <cfRule type="containsText" dxfId="1676" priority="26" operator="containsText" text="Other">
      <formula>NOT(ISERROR(SEARCH("Other",O2)))</formula>
    </cfRule>
    <cfRule type="containsText" dxfId="1675" priority="27" operator="containsText" text="Incomplete">
      <formula>NOT(ISERROR(SEARCH("Incomplete",O2)))</formula>
    </cfRule>
    <cfRule type="containsText" dxfId="1674" priority="28" operator="containsText" text="Untraceable">
      <formula>NOT(ISERROR(SEARCH("Untraceable",O2)))</formula>
    </cfRule>
    <cfRule type="containsText" dxfId="1673" priority="29" operator="containsText" text="Completed">
      <formula>NOT(ISERROR(SEARCH("Completed",O2)))</formula>
    </cfRule>
  </conditionalFormatting>
  <conditionalFormatting sqref="O2:O3 O6:O115">
    <cfRule type="containsText" dxfId="1672" priority="30" operator="containsText" text="In Progress">
      <formula>NOT(ISERROR(SEARCH("In Progress",O2)))</formula>
    </cfRule>
  </conditionalFormatting>
  <conditionalFormatting sqref="K2:K3">
    <cfRule type="containsText" dxfId="1671" priority="22" operator="containsText" text="Please Enter Tracing Time">
      <formula>NOT(ISERROR(SEARCH("Please Enter Tracing Time",K2)))</formula>
    </cfRule>
  </conditionalFormatting>
  <conditionalFormatting sqref="M4:N4 M5">
    <cfRule type="containsText" dxfId="1670" priority="13" operator="containsText" text="Waiting">
      <formula>NOT(ISERROR(SEARCH("Waiting",M4)))</formula>
    </cfRule>
    <cfRule type="containsText" dxfId="1669" priority="16" operator="containsText" text="Review">
      <formula>NOT(ISERROR(SEARCH("Review",M4)))</formula>
    </cfRule>
    <cfRule type="containsText" dxfId="1668" priority="17" operator="containsText" text="Other">
      <formula>NOT(ISERROR(SEARCH("Other",M4)))</formula>
    </cfRule>
    <cfRule type="containsText" dxfId="1667" priority="18" operator="containsText" text="Incomplete">
      <formula>NOT(ISERROR(SEARCH("Incomplete",M4)))</formula>
    </cfRule>
    <cfRule type="containsText" dxfId="1666" priority="19" operator="containsText" text="Untraceable">
      <formula>NOT(ISERROR(SEARCH("Untraceable",M4)))</formula>
    </cfRule>
    <cfRule type="containsText" dxfId="1665" priority="20" operator="containsText" text="Completed">
      <formula>NOT(ISERROR(SEARCH("Completed",M4)))</formula>
    </cfRule>
  </conditionalFormatting>
  <conditionalFormatting sqref="M4:N4 Q4 M5">
    <cfRule type="containsText" dxfId="1664" priority="21" operator="containsText" text="In Progress">
      <formula>NOT(ISERROR(SEARCH("In Progress",M4)))</formula>
    </cfRule>
  </conditionalFormatting>
  <conditionalFormatting sqref="Q4">
    <cfRule type="containsText" dxfId="1663" priority="14" operator="containsText" text="No">
      <formula>NOT(ISERROR(SEARCH("No",Q4)))</formula>
    </cfRule>
    <cfRule type="containsText" dxfId="1662" priority="15" operator="containsText" text="Yes">
      <formula>NOT(ISERROR(SEARCH("Yes",Q4)))</formula>
    </cfRule>
  </conditionalFormatting>
  <conditionalFormatting sqref="L4">
    <cfRule type="containsText" dxfId="1661" priority="12" operator="containsText" text="Needs to be">
      <formula>NOT(ISERROR(SEARCH("Needs to be",L4)))</formula>
    </cfRule>
  </conditionalFormatting>
  <conditionalFormatting sqref="I4:J5">
    <cfRule type="containsText" dxfId="1660" priority="11" operator="containsText" text="Please Enter Tracing Time">
      <formula>NOT(ISERROR(SEARCH("Please Enter Tracing Time",I4)))</formula>
    </cfRule>
  </conditionalFormatting>
  <conditionalFormatting sqref="K4:K5">
    <cfRule type="containsText" dxfId="1659" priority="10" operator="containsText" text="Please Enter Tracing Time">
      <formula>NOT(ISERROR(SEARCH("Please Enter Tracing Time",K4)))</formula>
    </cfRule>
  </conditionalFormatting>
  <conditionalFormatting sqref="O4">
    <cfRule type="containsText" dxfId="1658" priority="2" operator="containsText" text="HOLD">
      <formula>NOT(ISERROR(SEARCH("HOLD",O4)))</formula>
    </cfRule>
    <cfRule type="containsText" dxfId="1657" priority="9" operator="containsText" text="Ignore">
      <formula>NOT(ISERROR(SEARCH("Ignore",O4)))</formula>
    </cfRule>
  </conditionalFormatting>
  <conditionalFormatting sqref="O4">
    <cfRule type="containsText" dxfId="1656" priority="1" operator="containsText" text="Waiting">
      <formula>NOT(ISERROR(SEARCH("Waiting",O4)))</formula>
    </cfRule>
    <cfRule type="containsText" dxfId="1655" priority="3" operator="containsText" text="Review">
      <formula>NOT(ISERROR(SEARCH("Review",O4)))</formula>
    </cfRule>
    <cfRule type="containsText" dxfId="1654" priority="4" operator="containsText" text="Other">
      <formula>NOT(ISERROR(SEARCH("Other",O4)))</formula>
    </cfRule>
    <cfRule type="containsText" dxfId="1653" priority="5" operator="containsText" text="Incomplete">
      <formula>NOT(ISERROR(SEARCH("Incomplete",O4)))</formula>
    </cfRule>
    <cfRule type="containsText" dxfId="1652" priority="6" operator="containsText" text="Untraceable">
      <formula>NOT(ISERROR(SEARCH("Untraceable",O4)))</formula>
    </cfRule>
    <cfRule type="containsText" dxfId="1651" priority="7" operator="containsText" text="Completed">
      <formula>NOT(ISERROR(SEARCH("Completed",O4)))</formula>
    </cfRule>
  </conditionalFormatting>
  <conditionalFormatting sqref="O4">
    <cfRule type="containsText" dxfId="1650" priority="8" operator="containsText" text="In Progress">
      <formula>NOT(ISERROR(SEARCH("In Progress",O4)))</formula>
    </cfRule>
  </conditionalFormatting>
  <dataValidations count="7">
    <dataValidation type="list" allowBlank="1" showInputMessage="1" showErrorMessage="1" sqref="O2:O4 O6:O115">
      <formula1>"In Progress, Completed, Untraceable, Review, Ignore"</formula1>
    </dataValidation>
    <dataValidation type="list" allowBlank="1" showInputMessage="1" showErrorMessage="1" sqref="N6:N115 N2:N4 M2:M115">
      <formula1>"In Progress, Completed, Untraceable, Incomplete, Other, Review"</formula1>
    </dataValidation>
    <dataValidation type="list" allowBlank="1" showInputMessage="1" sqref="L2:L4 L6:L115">
      <formula1>"Ø, Split"</formula1>
    </dataValidation>
    <dataValidation type="list" allowBlank="1" showInputMessage="1" sqref="G2:G115">
      <formula1>"Ø"</formula1>
    </dataValidation>
    <dataValidation type="list" operator="equal" allowBlank="1" showInputMessage="1" sqref="H2:H115">
      <formula1>"Ø"</formula1>
    </dataValidation>
    <dataValidation type="list" operator="equal" allowBlank="1" showInputMessage="1" showErrorMessage="1" sqref="E2:E115">
      <formula1>"Manual,Assisted Manual, De-Novo Merge, Assisted Merge"</formula1>
    </dataValidation>
    <dataValidation type="list" operator="equal" allowBlank="1" showInputMessage="1" showErrorMessage="1" sqref="D2:D115">
      <formula1>"Amina,Bruno,Cameron,Daniel,Gina,Mashtura,Monet,Reem,???"</formula1>
    </dataValidation>
  </dataValidation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1"/>
  <sheetViews>
    <sheetView topLeftCell="B1" workbookViewId="0">
      <pane ySplit="1" topLeftCell="A29" activePane="bottomLeft" state="frozen"/>
      <selection pane="bottomLeft" activeCell="E32" sqref="E32"/>
    </sheetView>
  </sheetViews>
  <sheetFormatPr defaultRowHeight="15" x14ac:dyDescent="0.25"/>
  <cols>
    <col min="1" max="1" width="21.5703125" customWidth="1"/>
    <col min="2" max="2" width="25.42578125" customWidth="1"/>
    <col min="3" max="3" width="23.5703125" customWidth="1"/>
    <col min="4" max="4" width="15.85546875" customWidth="1"/>
    <col min="5" max="5" width="18.85546875" customWidth="1"/>
    <col min="6" max="6" width="26.7109375" customWidth="1"/>
    <col min="7" max="7" width="14.7109375" customWidth="1"/>
    <col min="8" max="8" width="15" customWidth="1"/>
    <col min="9" max="9" width="19" customWidth="1"/>
    <col min="10" max="10" width="18.85546875" customWidth="1"/>
    <col min="11" max="11" width="19" customWidth="1"/>
    <col min="12" max="12" width="20.140625" customWidth="1"/>
    <col min="13" max="13" width="23" customWidth="1"/>
    <col min="14" max="14" width="18.85546875" customWidth="1"/>
    <col min="15" max="15" width="14.7109375" customWidth="1"/>
    <col min="16" max="16" width="63.5703125" customWidth="1"/>
    <col min="17" max="17" width="10.140625" customWidth="1"/>
    <col min="18" max="18" width="10.28515625" customWidth="1"/>
  </cols>
  <sheetData>
    <row r="1" spans="1:18" x14ac:dyDescent="0.25">
      <c r="A1" s="47" t="s">
        <v>6</v>
      </c>
      <c r="B1" s="47" t="s">
        <v>7</v>
      </c>
      <c r="C1" s="47" t="s">
        <v>8</v>
      </c>
      <c r="D1" s="48" t="s">
        <v>9</v>
      </c>
      <c r="E1" s="48" t="s">
        <v>10</v>
      </c>
      <c r="F1" s="48" t="s">
        <v>11</v>
      </c>
      <c r="G1" s="48" t="s">
        <v>12</v>
      </c>
      <c r="H1" s="48" t="s">
        <v>13</v>
      </c>
      <c r="I1" s="48" t="s">
        <v>3126</v>
      </c>
      <c r="J1" s="48" t="s">
        <v>3189</v>
      </c>
      <c r="K1" s="48" t="s">
        <v>3190</v>
      </c>
      <c r="L1" s="47" t="s">
        <v>14</v>
      </c>
      <c r="M1" s="47" t="s">
        <v>15</v>
      </c>
      <c r="N1" s="47" t="s">
        <v>16</v>
      </c>
      <c r="O1" s="47" t="s">
        <v>17</v>
      </c>
      <c r="P1" s="10" t="s">
        <v>18</v>
      </c>
      <c r="Q1" s="9" t="s">
        <v>19</v>
      </c>
      <c r="R1" s="9" t="s">
        <v>20</v>
      </c>
    </row>
    <row r="2" spans="1:18" x14ac:dyDescent="0.25">
      <c r="A2" s="122" t="s">
        <v>3592</v>
      </c>
      <c r="B2" s="117" t="s">
        <v>3593</v>
      </c>
      <c r="C2" s="116"/>
      <c r="D2" s="87" t="s">
        <v>113</v>
      </c>
      <c r="E2" s="87" t="s">
        <v>24</v>
      </c>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Merge")),A2&amp;"_SA_MW",IF(AND(D2="Reem",OR(E2="Manual",E2="Assisted Manual")),A2&amp;"_RA",IF(AND(D2="Reem",OR(E2="De-Novo Merge",E2="Assisted Merge")),A2&amp;"_SA_RA",""))))))))))))))))))</f>
        <v>2018-01-30_R-001_DR</v>
      </c>
      <c r="G2" s="89">
        <v>43157</v>
      </c>
      <c r="H2" s="89" t="s">
        <v>51</v>
      </c>
      <c r="I2" s="68"/>
      <c r="J2" s="68"/>
      <c r="K2" s="73" t="str">
        <f t="shared" ref="K2:K33" si="0">IF(AND(NOT(I2=""),NOT(J2=""),NOT(H2="")),J2/I2,"")</f>
        <v/>
      </c>
      <c r="L2" s="116" t="str">
        <f>IF(AND(NOT(OR(H2="",H2="Ø")),NOT(OR(H3="",H3="Ø"))),"Needs to be Split","")</f>
        <v/>
      </c>
      <c r="M2" s="87" t="s">
        <v>2</v>
      </c>
      <c r="N2" s="116" t="s">
        <v>2</v>
      </c>
      <c r="O2" s="116" t="str">
        <f>IF(OR(N2="Untraceable",N2="Incomplete"),"Ignore",IF(N2="Completed","Waiting",IF(OR(N2="Waiting",N2="In Progress",N2="Review",N2="Other"),"HOLD","")))</f>
        <v>Ignore</v>
      </c>
      <c r="P2" s="4" t="s">
        <v>3594</v>
      </c>
      <c r="Q2" s="121" t="str">
        <f>IF(OR(N2="Untraceable",N2="Incomplete"),"No",IF(N2="Completed","In Progress",""))</f>
        <v>No</v>
      </c>
      <c r="R2" s="116"/>
    </row>
    <row r="3" spans="1:18" x14ac:dyDescent="0.25">
      <c r="A3" s="116"/>
      <c r="B3" s="116"/>
      <c r="C3" s="116"/>
      <c r="D3" s="87"/>
      <c r="E3" s="87"/>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Merge")),A2&amp;"_SA_MW",IF(AND(D3="Reem",OR(E3="Manual",E3="Assisted Manual")),A2&amp;"_RA",IF(AND(D3="Reem",OR(E3="De-Novo Merge",E3="Assisted Merge")),A2&amp;"_SA_RA",""))))))))))))))))))</f>
        <v/>
      </c>
      <c r="G3" s="89"/>
      <c r="H3" s="89"/>
      <c r="I3" s="68"/>
      <c r="J3" s="68"/>
      <c r="K3" s="73" t="str">
        <f t="shared" si="0"/>
        <v/>
      </c>
      <c r="L3" s="116"/>
      <c r="M3" s="87" t="str">
        <f>IF(AND(NOT(OR(G3="",G3="Ø")),H3=""),"In Progress",IF(AND(NOT(OR(H3="Ø",H3="")),NOT(OR(G3="Ø",G3=""))),"Completed",IF(AND(NOT(A2=""),NOT(OR(D3="",D3="???")),G3=""),"Waiting",IF(D3="???","Waiting",""))))</f>
        <v/>
      </c>
      <c r="N3" s="116"/>
      <c r="O3" s="116"/>
      <c r="P3" s="4"/>
      <c r="Q3" s="121"/>
      <c r="R3" s="116"/>
    </row>
    <row r="4" spans="1:18" x14ac:dyDescent="0.25">
      <c r="A4" s="122" t="s">
        <v>3595</v>
      </c>
      <c r="B4" s="117" t="s">
        <v>3596</v>
      </c>
      <c r="C4" s="116" t="s">
        <v>3169</v>
      </c>
      <c r="D4" s="87" t="s">
        <v>161</v>
      </c>
      <c r="E4" s="87" t="s">
        <v>24</v>
      </c>
      <c r="F4" s="7" t="str">
        <f>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Merge")),A4&amp;"_SA_MW",IF(AND(D4="Reem",OR(E4="Manual",E4="Assisted Manual")),A4&amp;"_RA",IF(AND(D4="Reem",OR(E4="De-Novo Merge",E4="Assisted Merge")),A4&amp;"_SA_RA",""))))))))))))))))))</f>
        <v>2018-01-30_R-002_BD</v>
      </c>
      <c r="G4" s="89">
        <v>43157</v>
      </c>
      <c r="H4" s="89"/>
      <c r="I4" s="68">
        <v>0.5</v>
      </c>
      <c r="J4" s="68"/>
      <c r="K4" s="73" t="str">
        <f t="shared" si="0"/>
        <v/>
      </c>
      <c r="L4" s="116" t="str">
        <f>IF(AND(NOT(OR(H4="",H4="Ø")),NOT(OR(H5="",H5="Ø"))),"Needs to be Split","")</f>
        <v/>
      </c>
      <c r="M4" s="87" t="s">
        <v>2</v>
      </c>
      <c r="N4" s="116" t="s">
        <v>2</v>
      </c>
      <c r="O4" s="116" t="str">
        <f>IF(OR(N4="Untraceable",N4="Incomplete"),"Ignore",IF(N4="Completed","Waiting",IF(OR(N4="Waiting",N4="In Progress",N4="Review",N4="Other"),"HOLD","")))</f>
        <v>Ignore</v>
      </c>
      <c r="P4" s="4" t="s">
        <v>3594</v>
      </c>
      <c r="Q4" s="121" t="str">
        <f>IF(OR(N4="Untraceable",N4="Incomplete"),"No",IF(N4="Completed","In Progress",""))</f>
        <v>No</v>
      </c>
      <c r="R4" s="116"/>
    </row>
    <row r="5" spans="1:18" x14ac:dyDescent="0.25">
      <c r="A5" s="116"/>
      <c r="B5" s="116"/>
      <c r="C5" s="116"/>
      <c r="D5" s="87" t="str">
        <f>IF(AND(NOT(A4=""),NOT(B4=""),NOT(M4="Untraceable")),"???","")</f>
        <v>???</v>
      </c>
      <c r="E5" s="87"/>
      <c r="F5" s="7" t="str">
        <f>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Merge")),A4&amp;"_SA_MW",IF(AND(D5="Reem",OR(E5="Manual",E5="Assisted Manual")),A4&amp;"_RA",IF(AND(D5="Reem",OR(E5="De-Novo Merge",E5="Assisted Merge")),A4&amp;"_SA_RA",""))))))))))))))))))</f>
        <v/>
      </c>
      <c r="G5" s="89"/>
      <c r="H5" s="89"/>
      <c r="I5" s="68"/>
      <c r="J5" s="68"/>
      <c r="K5" s="73" t="str">
        <f t="shared" si="0"/>
        <v/>
      </c>
      <c r="L5" s="116"/>
      <c r="M5" s="87"/>
      <c r="N5" s="116"/>
      <c r="O5" s="116"/>
      <c r="P5" s="4"/>
      <c r="Q5" s="121"/>
      <c r="R5" s="116"/>
    </row>
    <row r="6" spans="1:18" x14ac:dyDescent="0.25">
      <c r="A6" s="122" t="s">
        <v>3597</v>
      </c>
      <c r="B6" s="117" t="s">
        <v>3598</v>
      </c>
      <c r="C6" s="116"/>
      <c r="D6" s="87" t="s">
        <v>2404</v>
      </c>
      <c r="E6" s="87" t="s">
        <v>24</v>
      </c>
      <c r="F6" s="7" t="str">
        <f>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Merge")),A6&amp;"_SA_MW",IF(AND(D6="Reem",OR(E6="Manual",E6="Assisted Manual")),A6&amp;"_RA",IF(AND(D6="Reem",OR(E6="De-Novo Merge",E6="Assisted Merge")),A6&amp;"_SA_RA",""))))))))))))))))))</f>
        <v>2018-01-30_R-003_MH</v>
      </c>
      <c r="G6" s="89">
        <v>43157</v>
      </c>
      <c r="H6" s="89" t="s">
        <v>51</v>
      </c>
      <c r="I6" s="68"/>
      <c r="J6" s="68"/>
      <c r="K6" s="73" t="str">
        <f t="shared" si="0"/>
        <v/>
      </c>
      <c r="L6" s="116" t="str">
        <f>IF(AND(NOT(OR(H6="",H6="Ø")),NOT(OR(H7="",H7="Ø"))),"Needs to be Split","")</f>
        <v/>
      </c>
      <c r="M6" s="87" t="s">
        <v>2</v>
      </c>
      <c r="N6" s="116" t="s">
        <v>2</v>
      </c>
      <c r="O6" s="116" t="str">
        <f>IF(OR(N6="Untraceable",N6="Incomplete"),"Ignore",IF(N6="Completed","Waiting",IF(OR(N6="Waiting",N6="In Progress",N6="Review",N6="Other"),"HOLD","")))</f>
        <v>Ignore</v>
      </c>
      <c r="P6" s="4" t="s">
        <v>3599</v>
      </c>
      <c r="Q6" s="121" t="str">
        <f>IF(OR(N6="Untraceable",N6="Incomplete"),"No",IF(N6="Completed","In Progress",""))</f>
        <v>No</v>
      </c>
      <c r="R6" s="116"/>
    </row>
    <row r="7" spans="1:18" x14ac:dyDescent="0.25">
      <c r="A7" s="116"/>
      <c r="B7" s="116"/>
      <c r="C7" s="116"/>
      <c r="D7" s="87"/>
      <c r="E7" s="87"/>
      <c r="F7" s="7" t="str">
        <f>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Merge")),A6&amp;"_SA_MW",IF(AND(D7="Reem",OR(E7="Manual",E7="Assisted Manual")),A6&amp;"_RA",IF(AND(D7="Reem",OR(E7="De-Novo Merge",E7="Assisted Merge")),A6&amp;"_SA_RA",""))))))))))))))))))</f>
        <v/>
      </c>
      <c r="G7" s="89"/>
      <c r="H7" s="89"/>
      <c r="I7" s="68"/>
      <c r="J7" s="68"/>
      <c r="K7" s="73" t="str">
        <f t="shared" si="0"/>
        <v/>
      </c>
      <c r="L7" s="116"/>
      <c r="M7" s="87" t="str">
        <f>IF(AND(NOT(OR(G7="",G7="Ø")),H7=""),"In Progress",IF(AND(NOT(OR(H7="Ø",H7="")),NOT(OR(G7="Ø",G7=""))),"Completed",IF(AND(NOT(A6=""),NOT(OR(D7="",D7="???")),G7=""),"Waiting",IF(D7="???","Waiting",""))))</f>
        <v/>
      </c>
      <c r="N7" s="116"/>
      <c r="O7" s="116"/>
      <c r="P7" s="4"/>
      <c r="Q7" s="121"/>
      <c r="R7" s="116"/>
    </row>
    <row r="8" spans="1:18" x14ac:dyDescent="0.25">
      <c r="A8" s="122" t="s">
        <v>3600</v>
      </c>
      <c r="B8" s="117" t="s">
        <v>3601</v>
      </c>
      <c r="C8" s="116" t="s">
        <v>3602</v>
      </c>
      <c r="D8" s="87" t="s">
        <v>161</v>
      </c>
      <c r="E8" s="87" t="s">
        <v>24</v>
      </c>
      <c r="F8" s="7" t="str">
        <f>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Merge")),A8&amp;"_SA_MW",IF(AND(D8="Reem",OR(E8="Manual",E8="Assisted Manual")),A8&amp;"_RA",IF(AND(D8="Reem",OR(E8="De-Novo Merge",E8="Assisted Merge")),A8&amp;"_SA_RA",""))))))))))))))))))</f>
        <v>2018-01-30_R-004_BD</v>
      </c>
      <c r="G8" s="89">
        <v>43157</v>
      </c>
      <c r="H8" s="89"/>
      <c r="I8" s="68">
        <v>0.25</v>
      </c>
      <c r="J8" s="68"/>
      <c r="K8" s="73" t="str">
        <f t="shared" si="0"/>
        <v/>
      </c>
      <c r="L8" s="116" t="str">
        <f>IF(AND(NOT(OR(H8="",H8="Ø")),NOT(OR(H9="",H9="Ø"))),"Needs to be Split","")</f>
        <v/>
      </c>
      <c r="M8" s="87" t="s">
        <v>2</v>
      </c>
      <c r="N8" s="116" t="s">
        <v>2</v>
      </c>
      <c r="O8" s="116" t="str">
        <f>IF(OR(N8="Untraceable",N8="Incomplete"),"Ignore",IF(N8="Completed","Waiting",IF(OR(N8="Waiting",N8="In Progress",N8="Review",N8="Other"),"HOLD","")))</f>
        <v>Ignore</v>
      </c>
      <c r="P8" s="4"/>
      <c r="Q8" s="121" t="str">
        <f>IF(OR(N8="Untraceable",N8="Incomplete"),"No",IF(N8="Completed","In Progress",""))</f>
        <v>No</v>
      </c>
      <c r="R8" s="116"/>
    </row>
    <row r="9" spans="1:18" x14ac:dyDescent="0.25">
      <c r="A9" s="116"/>
      <c r="B9" s="116"/>
      <c r="C9" s="116"/>
      <c r="D9" s="87" t="str">
        <f>IF(AND(NOT(A8=""),NOT(B8=""),NOT(M8="Untraceable")),"???","")</f>
        <v>???</v>
      </c>
      <c r="E9" s="87"/>
      <c r="F9" s="7" t="str">
        <f>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Merge")),A8&amp;"_SA_MW",IF(AND(D9="Reem",OR(E9="Manual",E9="Assisted Manual")),A8&amp;"_RA",IF(AND(D9="Reem",OR(E9="De-Novo Merge",E9="Assisted Merge")),A8&amp;"_SA_RA",""))))))))))))))))))</f>
        <v/>
      </c>
      <c r="G9" s="89"/>
      <c r="H9" s="89"/>
      <c r="I9" s="68"/>
      <c r="J9" s="68"/>
      <c r="K9" s="73" t="str">
        <f t="shared" si="0"/>
        <v/>
      </c>
      <c r="L9" s="116"/>
      <c r="M9" s="87"/>
      <c r="N9" s="116"/>
      <c r="O9" s="116"/>
      <c r="P9" s="4"/>
      <c r="Q9" s="121"/>
      <c r="R9" s="116"/>
    </row>
    <row r="10" spans="1:18" x14ac:dyDescent="0.25">
      <c r="A10" s="122" t="s">
        <v>3603</v>
      </c>
      <c r="B10" s="117" t="s">
        <v>3604</v>
      </c>
      <c r="C10" s="116"/>
      <c r="D10" s="87" t="s">
        <v>113</v>
      </c>
      <c r="E10" s="87" t="s">
        <v>24</v>
      </c>
      <c r="F10" s="7" t="str">
        <f>IF(AND(D10="Amina",OR(E10="Manual",E10="Assisted Manual")),A10&amp;"_AZ",IF(AND(D10="Amina",OR(E10="De-Novo Merge",E10="Assisted Merge")),A10&amp;"_SA_AZ",IF(AND(D10="Mashtura",OR(E10="Manual",E10="Assisted Manual")),A10&amp;"_MH",IF(AND(D10="Mashtura",OR(E10="De-Novo Merge",E10="Assisted Merge")),A10&amp;"_SA_MH",IF(AND(D10="Perry",OR(E10="Manual",E10="Assisted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Merge")),A10&amp;"_SA_MW",IF(AND(D10="Reem",OR(E10="Manual",E10="Assisted Manual")),A10&amp;"_RA",IF(AND(D10="Reem",OR(E10="De-Novo Merge",E10="Assisted Merge")),A10&amp;"_SA_RA",""))))))))))))))))))</f>
        <v>2018-01-30_R-005_DR</v>
      </c>
      <c r="G10" s="89">
        <v>43157</v>
      </c>
      <c r="H10" s="89" t="s">
        <v>51</v>
      </c>
      <c r="I10" s="68"/>
      <c r="J10" s="68"/>
      <c r="K10" s="73" t="str">
        <f t="shared" si="0"/>
        <v/>
      </c>
      <c r="L10" s="116" t="str">
        <f>IF(AND(NOT(OR(H10="",H10="Ø")),NOT(OR(H11="",H11="Ø"))),"Needs to be Split","")</f>
        <v/>
      </c>
      <c r="M10" s="87" t="s">
        <v>2</v>
      </c>
      <c r="N10" s="116" t="s">
        <v>2</v>
      </c>
      <c r="O10" s="116" t="str">
        <f>IF(OR(N10="Untraceable",N10="Incomplete"),"Ignore",IF(N10="Completed","Waiting",IF(OR(N10="Waiting",N10="In Progress",N10="Review",N10="Other"),"HOLD","")))</f>
        <v>Ignore</v>
      </c>
      <c r="P10" s="4" t="s">
        <v>3594</v>
      </c>
      <c r="Q10" s="121" t="str">
        <f>IF(OR(N10="Untraceable",N10="Incomplete"),"No",IF(N10="Completed","In Progress",""))</f>
        <v>No</v>
      </c>
      <c r="R10" s="116"/>
    </row>
    <row r="11" spans="1:18" x14ac:dyDescent="0.25">
      <c r="A11" s="116"/>
      <c r="B11" s="116"/>
      <c r="C11" s="116"/>
      <c r="D11" s="87"/>
      <c r="E11" s="87"/>
      <c r="F11" s="7" t="str">
        <f>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Merge")),A10&amp;"_SA_MW",IF(AND(D11="Reem",OR(E11="Manual",E11="Assisted Manual")),A10&amp;"_RA",IF(AND(D11="Reem",OR(E11="De-Novo Merge",E11="Assisted Merge")),A10&amp;"_SA_RA",""))))))))))))))))))</f>
        <v/>
      </c>
      <c r="G11" s="89"/>
      <c r="H11" s="89"/>
      <c r="I11" s="68"/>
      <c r="J11" s="68"/>
      <c r="K11" s="73" t="str">
        <f t="shared" si="0"/>
        <v/>
      </c>
      <c r="L11" s="116"/>
      <c r="M11" s="87" t="str">
        <f>IF(AND(NOT(OR(G11="",G11="Ø")),H11=""),"In Progress",IF(AND(NOT(OR(H11="Ø",H11="")),NOT(OR(G11="Ø",G11=""))),"Completed",IF(AND(NOT(A10=""),NOT(OR(D11="",D11="???")),G11=""),"Waiting",IF(D11="???","Waiting",""))))</f>
        <v/>
      </c>
      <c r="N11" s="116"/>
      <c r="O11" s="116"/>
      <c r="P11" s="4"/>
      <c r="Q11" s="121"/>
      <c r="R11" s="116"/>
    </row>
    <row r="12" spans="1:18" x14ac:dyDescent="0.25">
      <c r="A12" s="122" t="s">
        <v>3605</v>
      </c>
      <c r="B12" s="117" t="s">
        <v>3606</v>
      </c>
      <c r="C12" s="116"/>
      <c r="D12" s="87" t="s">
        <v>187</v>
      </c>
      <c r="E12" s="87" t="s">
        <v>24</v>
      </c>
      <c r="F12" s="7" t="str">
        <f>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Merge")),A12&amp;"_SA_MW",IF(AND(D12="Reem",OR(E12="Manual",E12="Assisted Manual")),A12&amp;"_RA",IF(AND(D12="Reem",OR(E12="De-Novo Merge",E12="Assisted Merge")),A12&amp;"_SA_RA",""))))))))))))))))))</f>
        <v>2018-01-30_R-006_MW</v>
      </c>
      <c r="G12" s="89">
        <v>43157</v>
      </c>
      <c r="H12" s="89" t="s">
        <v>51</v>
      </c>
      <c r="I12" s="68"/>
      <c r="J12" s="68"/>
      <c r="K12" s="73" t="str">
        <f t="shared" si="0"/>
        <v/>
      </c>
      <c r="L12" s="116" t="str">
        <f>IF(AND(NOT(OR(H12="",H12="Ø")),NOT(OR(H13="",H13="Ø"))),"Needs to be Split","")</f>
        <v/>
      </c>
      <c r="M12" s="87" t="s">
        <v>2</v>
      </c>
      <c r="N12" s="116" t="s">
        <v>2</v>
      </c>
      <c r="O12" s="116" t="str">
        <f>IF(OR(N12="Untraceable",N12="Incomplete"),"Ignore",IF(N12="Completed","Waiting",IF(OR(N12="Waiting",N12="In Progress",N12="Review",N12="Other"),"HOLD","")))</f>
        <v>Ignore</v>
      </c>
      <c r="P12" s="4"/>
      <c r="Q12" s="121" t="str">
        <f>IF(OR(N12="Untraceable",N12="Incomplete"),"No",IF(N12="Completed","In Progress",""))</f>
        <v>No</v>
      </c>
      <c r="R12" s="116"/>
    </row>
    <row r="13" spans="1:18" x14ac:dyDescent="0.25">
      <c r="A13" s="116"/>
      <c r="B13" s="116"/>
      <c r="C13" s="116"/>
      <c r="D13" s="87"/>
      <c r="E13" s="87"/>
      <c r="F13" s="7" t="str">
        <f>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Merge")),A12&amp;"_SA_MW",IF(AND(D13="Reem",OR(E13="Manual",E13="Assisted Manual")),A12&amp;"_RA",IF(AND(D13="Reem",OR(E13="De-Novo Merge",E13="Assisted Merge")),A12&amp;"_SA_RA",""))))))))))))))))))</f>
        <v/>
      </c>
      <c r="G13" s="89"/>
      <c r="H13" s="89"/>
      <c r="I13" s="68"/>
      <c r="J13" s="68"/>
      <c r="K13" s="73" t="str">
        <f t="shared" si="0"/>
        <v/>
      </c>
      <c r="L13" s="116"/>
      <c r="M13" s="87" t="str">
        <f>IF(AND(NOT(OR(G13="",G13="Ø")),H13=""),"In Progress",IF(AND(NOT(OR(H13="Ø",H13="")),NOT(OR(G13="Ø",G13=""))),"Completed",IF(AND(NOT(A12=""),NOT(OR(D13="",D13="???")),G13=""),"Waiting",IF(D13="???","Waiting",""))))</f>
        <v/>
      </c>
      <c r="N13" s="116"/>
      <c r="O13" s="116"/>
      <c r="P13" s="4"/>
      <c r="Q13" s="121"/>
      <c r="R13" s="116"/>
    </row>
    <row r="14" spans="1:18" x14ac:dyDescent="0.25">
      <c r="A14" s="122" t="s">
        <v>3607</v>
      </c>
      <c r="B14" s="117" t="s">
        <v>3608</v>
      </c>
      <c r="C14" s="116" t="s">
        <v>3137</v>
      </c>
      <c r="D14" s="87" t="s">
        <v>161</v>
      </c>
      <c r="E14" s="87" t="s">
        <v>24</v>
      </c>
      <c r="F14" s="7" t="str">
        <f>IF(AND(D14="Amina",OR(E14="Manual",E14="Assisted Manual")),A14&amp;"_AZ",IF(AND(D14="Amina",OR(E14="De-Novo Merge",E14="Assisted Merge")),A14&amp;"_SA_AZ",IF(AND(D14="Mashtura",OR(E14="Manual",E14="Assisted Manual")),A14&amp;"_MH",IF(AND(D14="Mashtura",OR(E14="De-Novo Merge",E14="Assisted Merge")),A14&amp;"_SA_MH",IF(AND(D14="Perry",OR(E14="Manual",E14="Assisted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Merge")),A14&amp;"_SA_MW",IF(AND(D14="Reem",OR(E14="Manual",E14="Assisted Manual")),A14&amp;"_RA",IF(AND(D14="Reem",OR(E14="De-Novo Merge",E14="Assisted Merge")),A14&amp;"_SA_RA",""))))))))))))))))))</f>
        <v>2018-01-30_R-007_BD</v>
      </c>
      <c r="G14" s="89">
        <v>43157</v>
      </c>
      <c r="H14" s="89">
        <v>43158</v>
      </c>
      <c r="I14" s="68">
        <v>3</v>
      </c>
      <c r="J14" s="68">
        <v>33</v>
      </c>
      <c r="K14" s="73">
        <f t="shared" si="0"/>
        <v>11</v>
      </c>
      <c r="L14" s="116" t="str">
        <f>IF(AND(NOT(OR(H14="",H14="Ø")),NOT(OR(H15="",H15="Ø"))),"Needs to be Split","")</f>
        <v/>
      </c>
      <c r="M14" s="87" t="s">
        <v>0</v>
      </c>
      <c r="N14" s="116" t="s">
        <v>2</v>
      </c>
      <c r="O14" s="116" t="str">
        <f>IF(OR(N14="Untraceable",N14="Incomplete"),"Ignore",IF(N14="Completed","Waiting",IF(OR(N14="Waiting",N14="In Progress",N14="Review",N14="Other"),"HOLD","")))</f>
        <v>Ignore</v>
      </c>
      <c r="P14" s="4" t="s">
        <v>3609</v>
      </c>
      <c r="Q14" s="121" t="str">
        <f>IF(OR(N14="Untraceable",N14="Incomplete"),"No",IF(N14="Completed","In Progress",""))</f>
        <v>No</v>
      </c>
      <c r="R14" s="116"/>
    </row>
    <row r="15" spans="1:18" x14ac:dyDescent="0.25">
      <c r="A15" s="116"/>
      <c r="B15" s="116"/>
      <c r="C15" s="116"/>
      <c r="D15" s="87" t="s">
        <v>27</v>
      </c>
      <c r="E15" s="87" t="s">
        <v>1512</v>
      </c>
      <c r="F15" s="7" t="str">
        <f>IF(AND(D15="Amina",OR(E15="Manual",E15="Assisted Manual")),A14&amp;"_AZ",IF(AND(D15="Amina",OR(E15="De-Novo Merge",E15="Assisted Merge")),A14&amp;"_SA_AZ",IF(AND(D15="Mashtura",OR(E15="Manual",E15="Assisted Manual")),A14&amp;"_MH",IF(AND(D15="Mashtura",OR(E15="De-Novo Merge",E15="Assisted Merge")),A14&amp;"_SA_MH",IF(AND(D15="Perry",OR(E15="Manual",E15="Assisted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Merge")),A14&amp;"_SA_MW",IF(AND(D15="Reem",OR(E15="Manual",E15="Assisted Manual")),A14&amp;"_RA",IF(AND(D15="Reem",OR(E15="De-Novo Merge",E15="Assisted Merge")),A14&amp;"_SA_RA",""))))))))))))))))))</f>
        <v>2018-01-30_R-007_GB</v>
      </c>
      <c r="G15" s="89">
        <v>43164</v>
      </c>
      <c r="H15" s="89" t="s">
        <v>51</v>
      </c>
      <c r="I15" s="68">
        <v>3</v>
      </c>
      <c r="J15" s="68"/>
      <c r="K15" s="73" t="str">
        <f t="shared" si="0"/>
        <v/>
      </c>
      <c r="L15" s="116"/>
      <c r="M15" s="87" t="s">
        <v>2</v>
      </c>
      <c r="N15" s="116"/>
      <c r="O15" s="116"/>
      <c r="P15" s="4" t="s">
        <v>3610</v>
      </c>
      <c r="Q15" s="121"/>
      <c r="R15" s="116"/>
    </row>
    <row r="16" spans="1:18" x14ac:dyDescent="0.25">
      <c r="A16" s="122" t="s">
        <v>3611</v>
      </c>
      <c r="B16" s="117" t="s">
        <v>3612</v>
      </c>
      <c r="C16" s="116"/>
      <c r="D16" s="87" t="s">
        <v>32</v>
      </c>
      <c r="E16" s="87" t="s">
        <v>24</v>
      </c>
      <c r="F16" s="7" t="str">
        <f>IF(AND(D16="Amina",OR(E16="Manual",E16="Assisted Manual")),A16&amp;"_AZ",IF(AND(D16="Amina",OR(E16="De-Novo Merge",E16="Assisted Merge")),A16&amp;"_SA_AZ",IF(AND(D16="Mashtura",OR(E16="Manual",E16="Assisted Manual")),A16&amp;"_MH",IF(AND(D16="Mashtura",OR(E16="De-Novo Merge",E16="Assisted Merge")),A16&amp;"_SA_MH",IF(AND(D16="Perry",OR(E16="Manual",E16="Assisted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Merge")),A16&amp;"_SA_MW",IF(AND(D16="Reem",OR(E16="Manual",E16="Assisted Manual")),A16&amp;"_RA",IF(AND(D16="Reem",OR(E16="De-Novo Merge",E16="Assisted Merge")),A16&amp;"_SA_RA",""))))))))))))))))))</f>
        <v>2018-01-30_R-008_AZ</v>
      </c>
      <c r="G16" s="89">
        <v>43158</v>
      </c>
      <c r="H16" s="89" t="s">
        <v>51</v>
      </c>
      <c r="I16" s="68"/>
      <c r="J16" s="68"/>
      <c r="K16" s="73" t="str">
        <f t="shared" si="0"/>
        <v/>
      </c>
      <c r="L16" s="116" t="str">
        <f>IF(AND(NOT(OR(H16="",H16="Ø")),NOT(OR(H17="",H17="Ø"))),"Needs to be Split","")</f>
        <v/>
      </c>
      <c r="M16" s="87" t="s">
        <v>2</v>
      </c>
      <c r="N16" s="116" t="s">
        <v>2</v>
      </c>
      <c r="O16" s="116" t="str">
        <f>IF(OR(N16="Untraceable",N16="Incomplete"),"Ignore",IF(N16="Completed","Waiting",IF(OR(N16="Waiting",N16="In Progress",N16="Review",N16="Other"),"HOLD","")))</f>
        <v>Ignore</v>
      </c>
      <c r="P16" s="4" t="s">
        <v>3613</v>
      </c>
      <c r="Q16" s="121" t="str">
        <f>IF(OR(N16="Untraceable",N16="Incomplete"),"No",IF(N16="Completed","In Progress",""))</f>
        <v>No</v>
      </c>
      <c r="R16" s="116"/>
    </row>
    <row r="17" spans="1:18" x14ac:dyDescent="0.25">
      <c r="A17" s="116"/>
      <c r="B17" s="116"/>
      <c r="C17" s="116"/>
      <c r="D17" s="87"/>
      <c r="E17" s="87"/>
      <c r="F17" s="7" t="str">
        <f>IF(AND(D17="Amina",OR(E17="Manual",E17="Assisted Manual")),A16&amp;"_AZ",IF(AND(D17="Amina",OR(E17="De-Novo Merge",E17="Assisted Merge")),A16&amp;"_SA_AZ",IF(AND(D17="Mashtura",OR(E17="Manual",E17="Assisted Manual")),A16&amp;"_MH",IF(AND(D17="Mashtura",OR(E17="De-Novo Merge",E17="Assisted Merge")),A16&amp;"_SA_MH",IF(AND(D17="Perry",OR(E17="Manual",E17="Assisted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Merge")),A16&amp;"_SA_MW",IF(AND(D17="Reem",OR(E17="Manual",E17="Assisted Manual")),A16&amp;"_RA",IF(AND(D17="Reem",OR(E17="De-Novo Merge",E17="Assisted Merge")),A16&amp;"_SA_RA",""))))))))))))))))))</f>
        <v/>
      </c>
      <c r="G17" s="89"/>
      <c r="H17" s="89"/>
      <c r="I17" s="68"/>
      <c r="J17" s="68"/>
      <c r="K17" s="73" t="str">
        <f t="shared" si="0"/>
        <v/>
      </c>
      <c r="L17" s="116"/>
      <c r="M17" s="87" t="str">
        <f>IF(AND(NOT(OR(G17="",G17="Ø")),H17=""),"In Progress",IF(AND(NOT(OR(H17="Ø",H17="")),NOT(OR(G17="Ø",G17=""))),"Completed",IF(AND(NOT(A16=""),NOT(OR(D17="",D17="???")),G17=""),"Waiting",IF(D17="???","Waiting",""))))</f>
        <v/>
      </c>
      <c r="N17" s="116"/>
      <c r="O17" s="116"/>
      <c r="P17" s="4"/>
      <c r="Q17" s="121"/>
      <c r="R17" s="116"/>
    </row>
    <row r="18" spans="1:18" x14ac:dyDescent="0.25">
      <c r="A18" s="122" t="s">
        <v>3614</v>
      </c>
      <c r="B18" s="117" t="s">
        <v>3615</v>
      </c>
      <c r="C18" s="116"/>
      <c r="D18" s="87" t="s">
        <v>32</v>
      </c>
      <c r="E18" s="87" t="s">
        <v>24</v>
      </c>
      <c r="F18" s="7" t="str">
        <f>IF(AND(D18="Amina",OR(E18="Manual",E18="Assisted Manual")),A18&amp;"_AZ",IF(AND(D18="Amina",OR(E18="De-Novo Merge",E18="Assisted Merge")),A18&amp;"_SA_AZ",IF(AND(D18="Mashtura",OR(E18="Manual",E18="Assisted Manual")),A18&amp;"_MH",IF(AND(D18="Mashtura",OR(E18="De-Novo Merge",E18="Assisted Merge")),A18&amp;"_SA_MH",IF(AND(D18="Perry",OR(E18="Manual",E18="Assisted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Merge")),A18&amp;"_SA_MW",IF(AND(D18="Reem",OR(E18="Manual",E18="Assisted Manual")),A18&amp;"_RA",IF(AND(D18="Reem",OR(E18="De-Novo Merge",E18="Assisted Merge")),A18&amp;"_SA_RA",""))))))))))))))))))</f>
        <v>2018-01-30_R-009_AZ</v>
      </c>
      <c r="G18" s="89">
        <v>43158</v>
      </c>
      <c r="H18" s="89" t="s">
        <v>51</v>
      </c>
      <c r="I18" s="68"/>
      <c r="J18" s="68"/>
      <c r="K18" s="73" t="str">
        <f t="shared" si="0"/>
        <v/>
      </c>
      <c r="L18" s="116" t="str">
        <f>IF(AND(NOT(OR(H18="",H18="Ø")),NOT(OR(H19="",H19="Ø"))),"Needs to be Split","")</f>
        <v/>
      </c>
      <c r="M18" s="87" t="s">
        <v>2</v>
      </c>
      <c r="N18" s="116" t="s">
        <v>2</v>
      </c>
      <c r="O18" s="116" t="str">
        <f>IF(OR(N18="Untraceable",N18="Incomplete"),"Ignore",IF(N18="Completed","Waiting",IF(OR(N18="Waiting",N18="In Progress",N18="Review",N18="Other"),"HOLD","")))</f>
        <v>Ignore</v>
      </c>
      <c r="P18" s="4"/>
      <c r="Q18" s="121" t="str">
        <f>IF(OR(N18="Untraceable",N18="Incomplete"),"No",IF(N18="Completed","In Progress",""))</f>
        <v>No</v>
      </c>
      <c r="R18" s="116"/>
    </row>
    <row r="19" spans="1:18" x14ac:dyDescent="0.25">
      <c r="A19" s="116"/>
      <c r="B19" s="116"/>
      <c r="C19" s="116"/>
      <c r="D19" s="87"/>
      <c r="E19" s="87"/>
      <c r="F19" s="7" t="str">
        <f>IF(AND(D19="Amina",OR(E19="Manual",E19="Assisted Manual")),A18&amp;"_AZ",IF(AND(D19="Amina",OR(E19="De-Novo Merge",E19="Assisted Merge")),A18&amp;"_SA_AZ",IF(AND(D19="Mashtura",OR(E19="Manual",E19="Assisted Manual")),A18&amp;"_MH",IF(AND(D19="Mashtura",OR(E19="De-Novo Merge",E19="Assisted Merge")),A18&amp;"_SA_MH",IF(AND(D19="Perry",OR(E19="Manual",E19="Assisted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Merge")),A18&amp;"_SA_MW",IF(AND(D19="Reem",OR(E19="Manual",E19="Assisted Manual")),A18&amp;"_RA",IF(AND(D19="Reem",OR(E19="De-Novo Merge",E19="Assisted Merge")),A18&amp;"_SA_RA",""))))))))))))))))))</f>
        <v/>
      </c>
      <c r="G19" s="89"/>
      <c r="H19" s="89"/>
      <c r="I19" s="68"/>
      <c r="J19" s="68"/>
      <c r="K19" s="73" t="str">
        <f t="shared" si="0"/>
        <v/>
      </c>
      <c r="L19" s="116"/>
      <c r="M19" s="87" t="str">
        <f>IF(AND(NOT(OR(G19="",G19="Ø")),H19=""),"In Progress",IF(AND(NOT(OR(H19="Ø",H19="")),NOT(OR(G19="Ø",G19=""))),"Completed",IF(AND(NOT(A18=""),NOT(OR(D19="",D19="???")),G19=""),"Waiting",IF(D19="???","Waiting",""))))</f>
        <v/>
      </c>
      <c r="N19" s="116"/>
      <c r="O19" s="116"/>
      <c r="P19" s="4"/>
      <c r="Q19" s="121"/>
      <c r="R19" s="116"/>
    </row>
    <row r="20" spans="1:18" x14ac:dyDescent="0.25">
      <c r="A20" s="122" t="s">
        <v>3616</v>
      </c>
      <c r="B20" s="117" t="s">
        <v>3615</v>
      </c>
      <c r="C20" s="116"/>
      <c r="D20" s="87" t="s">
        <v>161</v>
      </c>
      <c r="E20" s="87" t="s">
        <v>24</v>
      </c>
      <c r="F20" s="7" t="str">
        <f>IF(AND(D20="Amina",OR(E20="Manual",E20="Assisted Manual")),A20&amp;"_AZ",IF(AND(D20="Amina",OR(E20="De-Novo Merge",E20="Assisted Merge")),A20&amp;"_SA_AZ",IF(AND(D20="Mashtura",OR(E20="Manual",E20="Assisted Manual")),A20&amp;"_MH",IF(AND(D20="Mashtura",OR(E20="De-Novo Merge",E20="Assisted Merge")),A20&amp;"_SA_MH",IF(AND(D20="Perry",OR(E20="Manual",E20="Assisted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Merge")),A20&amp;"_SA_MW",IF(AND(D20="Reem",OR(E20="Manual",E20="Assisted Manual")),A20&amp;"_RA",IF(AND(D20="Reem",OR(E20="De-Novo Merge",E20="Assisted Merge")),A20&amp;"_SA_RA",""))))))))))))))))))</f>
        <v>2018-01-30_R-010_BD</v>
      </c>
      <c r="G20" s="89">
        <v>43158</v>
      </c>
      <c r="H20" s="89">
        <v>43158</v>
      </c>
      <c r="I20" s="68">
        <v>5</v>
      </c>
      <c r="J20" s="68">
        <v>91</v>
      </c>
      <c r="K20" s="73">
        <f t="shared" si="0"/>
        <v>18.2</v>
      </c>
      <c r="L20" s="118">
        <v>43178</v>
      </c>
      <c r="M20" s="87" t="str">
        <f>IF(AND(NOT(OR(G20="",G20="Ø")),H20=""),"In Progress",IF(AND(NOT(OR(H20="Ø",H20="")),NOT(OR(G20="Ø",G20=""))),"Completed",IF(AND(NOT(A20=""),NOT(OR(D20="",D20="???")),G20=""),"Waiting",IF(D20="???","Waiting",""))))</f>
        <v>Completed</v>
      </c>
      <c r="N20" s="116" t="str">
        <f>IF(AND(NOT(OR(H20="Ø",H20="")),L20="Split"),"In Progress",IF(AND(NOT(OR(H20="Ø",H20="")),L20="Needs to be Split"),"Waiting",IF(AND(M20="Review",M21="Review"),"Review",IF(OR(AND(M20="Review",M21="Incomplete"),AND(M20="Incomplete",M21="Review")),"Review",IF(OR(AND(M20="Untraceable",M21="Review"),AND(M20="Review",M21="Untraceable")),"Review",IF(OR(AND(M20="Review",M21="Completed"),AND(M20="Completed",M21="Review")),"Review",IF(OR(AND(M20="Other",M21="Review"),AND(M20="Review",M21="Other")),"Review",IF(OR(AND(M20="Other",M21="Incomplete"),AND(M20="Incomplete",M21="Other")),"Review",IF(OR(AND(M20="Other",M21="Untraceable"),AND(M20="Untraceable",M21="Other")),"Review",IF(OR(AND(M20="Other",M21="Completed"),AND(M20="Completed",M21="Other")),"Review",IF(AND(M20="Waiting",M21="Waiting"),"Waiting",IF(OR(AND(M20="Review",M21="Waiting"),AND(M20="Waiting",M21="Review")),"Waiting",IF(OR(AND(M20="Other",M21="Waiting"),AND(M20="Waiting",M21="Other")),"Waiting",IF(OR(AND(M20="Incomplete",M21="Waiting"),AND(M20="Waiting",M21="Incomplete")),"Waiting",IF(OR(AND(M20="Completed",M21="Waiting"),AND(M20="Waiting",M21="Completed")),"Waiting",IF(OR(M20="In Progress",M21="In Progress"),"In Progress",IF(OR(AND(M20="Completed",M21="Untraceable"),AND(M20="Untraceable",M21="Completed")),"Review",IF(OR(AND(M20="Completed",M21="Incomplete"),AND(M20="Incomplete",M21="Completed")),"Review",IF(OR(AND(M20="Incomplete",M21="Untraceable"),AND(M20="Untraceable",M21="Incomplete")),"Untraceable",IF(AND(NOT(OR(H20="Ø",H20="")),NOT(OR(H21="Ø",H21="")),L20=""),"In Progress",IF(AND(M20="Untraceable",M21="Untraceable"),"Untraceable",IF(AND(NOT(OR(H20="Ø",H20="")),NOT(OR(H21="Ø",H21="")),NOT(OR(L20="Ø",L20="",L20="Split",L20="Needs to be Split"))),"Completed",IF(AND(M20="Incomplete",M21="Incomplete"),"Incomplete",IF(AND(M20="Other",M21="Other"),"Review",IF(AND(M20="Untraceable",M21=""),"Untraceable","")))))))))))))))))))))))))</f>
        <v>Completed</v>
      </c>
      <c r="O20" s="116" t="s">
        <v>0</v>
      </c>
      <c r="P20" s="4" t="s">
        <v>3617</v>
      </c>
      <c r="Q20" s="121" t="s">
        <v>25</v>
      </c>
      <c r="R20" s="116" t="s">
        <v>3618</v>
      </c>
    </row>
    <row r="21" spans="1:18" x14ac:dyDescent="0.25">
      <c r="A21" s="116"/>
      <c r="B21" s="116"/>
      <c r="C21" s="116"/>
      <c r="D21" s="87" t="s">
        <v>113</v>
      </c>
      <c r="E21" s="87" t="s">
        <v>1512</v>
      </c>
      <c r="F21" s="7" t="str">
        <f>IF(AND(D21="Amina",OR(E21="Manual",E21="Assisted Manual")),A20&amp;"_AZ",IF(AND(D21="Amina",OR(E21="De-Novo Merge",E21="Assisted Merge")),A20&amp;"_SA_AZ",IF(AND(D21="Mashtura",OR(E21="Manual",E21="Assisted Manual")),A20&amp;"_MH",IF(AND(D21="Mashtura",OR(E21="De-Novo Merge",E21="Assisted Merge")),A20&amp;"_SA_MH",IF(AND(D21="Perry",OR(E21="Manual",E21="Assisted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Merge")),A20&amp;"_SA_MW",IF(AND(D21="Reem",OR(E21="Manual",E21="Assisted Manual")),A20&amp;"_RA",IF(AND(D21="Reem",OR(E21="De-Novo Merge",E21="Assisted Merge")),A20&amp;"_SA_RA",""))))))))))))))))))</f>
        <v>2018-01-30_R-010_DR</v>
      </c>
      <c r="G21" s="89">
        <v>43174</v>
      </c>
      <c r="H21" s="89">
        <v>43175</v>
      </c>
      <c r="I21" s="68"/>
      <c r="J21" s="68"/>
      <c r="K21" s="73" t="str">
        <f t="shared" si="0"/>
        <v/>
      </c>
      <c r="L21" s="116"/>
      <c r="M21" s="87" t="str">
        <f>IF(AND(NOT(OR(G21="",G21="Ø")),H21=""),"In Progress",IF(AND(NOT(OR(H21="Ø",H21="")),NOT(OR(G21="Ø",G21=""))),"Completed",IF(AND(NOT(A20=""),NOT(OR(D21="",D21="???")),G21=""),"Waiting",IF(D21="???","Waiting",""))))</f>
        <v>Completed</v>
      </c>
      <c r="N21" s="116"/>
      <c r="O21" s="116"/>
      <c r="P21" s="4"/>
      <c r="Q21" s="121"/>
      <c r="R21" s="116"/>
    </row>
    <row r="22" spans="1:18" x14ac:dyDescent="0.25">
      <c r="A22" s="122" t="s">
        <v>3619</v>
      </c>
      <c r="B22" s="117" t="s">
        <v>3620</v>
      </c>
      <c r="C22" s="116" t="s">
        <v>3137</v>
      </c>
      <c r="D22" s="87" t="s">
        <v>161</v>
      </c>
      <c r="E22" s="87" t="s">
        <v>24</v>
      </c>
      <c r="F22" s="7" t="str">
        <f>IF(AND(D22="Amina",OR(E22="Manual",E22="Assisted Manual")),A22&amp;"_AZ",IF(AND(D22="Amina",OR(E22="De-Novo Merge",E22="Assisted Merge")),A22&amp;"_SA_AZ",IF(AND(D22="Mashtura",OR(E22="Manual",E22="Assisted Manual")),A22&amp;"_MH",IF(AND(D22="Mashtura",OR(E22="De-Novo Merge",E22="Assisted Merge")),A22&amp;"_SA_MH",IF(AND(D22="Perry",OR(E22="Manual",E22="Assisted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Merge")),A22&amp;"_SA_MW",IF(AND(D22="Reem",OR(E22="Manual",E22="Assisted Manual")),A22&amp;"_RA",IF(AND(D22="Reem",OR(E22="De-Novo Merge",E22="Assisted Merge")),A22&amp;"_SA_RA",""))))))))))))))))))</f>
        <v>2018-01-30_R-011_BD</v>
      </c>
      <c r="G22" s="89">
        <v>43159</v>
      </c>
      <c r="H22" s="89"/>
      <c r="I22" s="68"/>
      <c r="J22" s="68"/>
      <c r="K22" s="73" t="str">
        <f t="shared" si="0"/>
        <v/>
      </c>
      <c r="L22" s="116" t="str">
        <f>IF(AND(NOT(OR(H22="",H22="Ø")),NOT(OR(H23="",H23="Ø"))),"Needs to be Split","")</f>
        <v/>
      </c>
      <c r="M22" s="87" t="s">
        <v>2</v>
      </c>
      <c r="N22" s="116" t="s">
        <v>2</v>
      </c>
      <c r="O22" s="116" t="str">
        <f>IF(OR(N22="Untraceable",N22="Incomplete"),"Ignore",IF(N22="Completed","Waiting",IF(OR(N22="Waiting",N22="In Progress",N22="Review",N22="Other"),"HOLD","")))</f>
        <v>Ignore</v>
      </c>
      <c r="P22" s="4"/>
      <c r="Q22" s="121" t="str">
        <f>IF(OR(N22="Untraceable",N22="Incomplete"),"No",IF(N22="Completed","In Progress",""))</f>
        <v>No</v>
      </c>
      <c r="R22" s="116"/>
    </row>
    <row r="23" spans="1:18" x14ac:dyDescent="0.25">
      <c r="A23" s="116"/>
      <c r="B23" s="116"/>
      <c r="C23" s="116"/>
      <c r="D23" s="87" t="str">
        <f>IF(AND(NOT(A22=""),NOT(B22=""),NOT(M22="Untraceable")),"???","")</f>
        <v>???</v>
      </c>
      <c r="E23" s="87"/>
      <c r="F23" s="7" t="str">
        <f>IF(AND(D23="Amina",OR(E23="Manual",E23="Assisted Manual")),A22&amp;"_AZ",IF(AND(D23="Amina",OR(E23="De-Novo Merge",E23="Assisted Merge")),A22&amp;"_SA_AZ",IF(AND(D23="Mashtura",OR(E23="Manual",E23="Assisted Manual")),A22&amp;"_MH",IF(AND(D23="Mashtura",OR(E23="De-Novo Merge",E23="Assisted Merge")),A22&amp;"_SA_MH",IF(AND(D23="Perry",OR(E23="Manual",E23="Assisted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Merge")),A22&amp;"_SA_MW",IF(AND(D23="Reem",OR(E23="Manual",E23="Assisted Manual")),A22&amp;"_RA",IF(AND(D23="Reem",OR(E23="De-Novo Merge",E23="Assisted Merge")),A22&amp;"_SA_RA",""))))))))))))))))))</f>
        <v/>
      </c>
      <c r="G23" s="89"/>
      <c r="H23" s="89"/>
      <c r="I23" s="68"/>
      <c r="J23" s="68"/>
      <c r="K23" s="73" t="str">
        <f t="shared" si="0"/>
        <v/>
      </c>
      <c r="L23" s="116"/>
      <c r="M23" s="87"/>
      <c r="N23" s="116"/>
      <c r="O23" s="116"/>
      <c r="P23" s="4"/>
      <c r="Q23" s="121"/>
      <c r="R23" s="116"/>
    </row>
    <row r="24" spans="1:18" x14ac:dyDescent="0.25">
      <c r="A24" s="122" t="s">
        <v>3621</v>
      </c>
      <c r="B24" s="117" t="s">
        <v>3622</v>
      </c>
      <c r="C24" s="116" t="s">
        <v>2065</v>
      </c>
      <c r="D24" s="87" t="s">
        <v>161</v>
      </c>
      <c r="E24" s="87" t="s">
        <v>24</v>
      </c>
      <c r="F24" s="7" t="str">
        <f>IF(AND(D24="Amina",OR(E24="Manual",E24="Assisted Manual")),A24&amp;"_AZ",IF(AND(D24="Amina",OR(E24="De-Novo Merge",E24="Assisted Merge")),A24&amp;"_SA_AZ",IF(AND(D24="Mashtura",OR(E24="Manual",E24="Assisted Manual")),A24&amp;"_MH",IF(AND(D24="Mashtura",OR(E24="De-Novo Merge",E24="Assisted Merge")),A24&amp;"_SA_MH",IF(AND(D24="Perry",OR(E24="Manual",E24="Assisted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Merge")),A24&amp;"_SA_MW",IF(AND(D24="Reem",OR(E24="Manual",E24="Assisted Manual")),A24&amp;"_RA",IF(AND(D24="Reem",OR(E24="De-Novo Merge",E24="Assisted Merge")),A24&amp;"_SA_RA",""))))))))))))))))))</f>
        <v>2018-01-30_R-012_BD</v>
      </c>
      <c r="G24" s="89">
        <v>43159</v>
      </c>
      <c r="H24" s="89" t="s">
        <v>51</v>
      </c>
      <c r="I24" s="68"/>
      <c r="J24" s="68"/>
      <c r="K24" s="73" t="str">
        <f t="shared" si="0"/>
        <v/>
      </c>
      <c r="L24" s="116" t="str">
        <f>IF(AND(NOT(OR(H24="",H24="Ø")),NOT(OR(H25="",H25="Ø"))),"Needs to be Split","")</f>
        <v/>
      </c>
      <c r="M24" s="87" t="s">
        <v>1</v>
      </c>
      <c r="N24" s="116" t="str">
        <f>IF(AND(NOT(OR(H24="Ø",H24="")),L24="Split"),"In Progress",IF(AND(NOT(OR(H24="Ø",H24="")),L24="Needs to be Split"),"Waiting",IF(AND(M24="Review",M25="Review"),"Review",IF(OR(AND(M24="Review",M25="Incomplete"),AND(M24="Incomplete",M25="Review")),"Review",IF(OR(AND(M24="Untraceable",M25="Review"),AND(M24="Review",M25="Untraceable")),"Review",IF(OR(AND(M24="Review",M25="Completed"),AND(M24="Completed",M25="Review")),"Review",IF(OR(AND(M24="Other",M25="Review"),AND(M24="Review",M25="Other")),"Review",IF(OR(AND(M24="Other",M25="Incomplete"),AND(M24="Incomplete",M25="Other")),"Review",IF(OR(AND(M24="Other",M25="Untraceable"),AND(M24="Untraceable",M25="Other")),"Review",IF(OR(AND(M24="Other",M25="Completed"),AND(M24="Completed",M25="Other")),"Review",IF(AND(M24="Waiting",M25="Waiting"),"Waiting",IF(OR(AND(M24="Review",M25="Waiting"),AND(M24="Waiting",M25="Review")),"Waiting",IF(OR(AND(M24="Other",M25="Waiting"),AND(M24="Waiting",M25="Other")),"Waiting",IF(OR(AND(M24="Incomplete",M25="Waiting"),AND(M24="Waiting",M25="Incomplete")),"Waiting",IF(OR(AND(M24="Completed",M25="Waiting"),AND(M24="Waiting",M25="Completed")),"Waiting",IF(OR(M24="In Progress",M25="In Progress"),"In Progress",IF(OR(AND(M24="Completed",M25="Untraceable"),AND(M24="Untraceable",M25="Completed")),"Review",IF(OR(AND(M24="Completed",M25="Incomplete"),AND(M24="Incomplete",M25="Completed")),"Review",IF(OR(AND(M24="Incomplete",M25="Untraceable"),AND(M24="Untraceable",M25="Incomplete")),"Untraceable",IF(AND(NOT(OR(H24="Ø",H24="")),NOT(OR(H25="Ø",H25="")),L24=""),"In Progress",IF(AND(M24="Untraceable",M25="Untraceable"),"Untraceable",IF(AND(NOT(OR(H24="Ø",H24="")),NOT(OR(H25="Ø",H25="")),NOT(OR(L24="Ø",L24="",L24="Split",L24="Needs to be Split"))),"Completed",IF(AND(M24="Incomplete",M25="Incomplete"),"Incomplete",IF(AND(M24="Other",M25="Other"),"Review",IF(AND(M24="Untraceable",M25=""),"Untraceable","")))))))))))))))))))))))))</f>
        <v>Untraceable</v>
      </c>
      <c r="O24" s="116" t="str">
        <f>IF(OR(N24="Untraceable",N24="Incomplete"),"Ignore",IF(N24="Completed","Waiting",IF(OR(N24="Waiting",N24="In Progress",N24="Review",N24="Other"),"HOLD","")))</f>
        <v>Ignore</v>
      </c>
      <c r="P24" s="4" t="s">
        <v>3623</v>
      </c>
      <c r="Q24" s="121" t="str">
        <f>IF(OR(N24="Untraceable",N24="Incomplete"),"No",IF(N24="Completed","In Progress",""))</f>
        <v>No</v>
      </c>
      <c r="R24" s="116"/>
    </row>
    <row r="25" spans="1:18" x14ac:dyDescent="0.25">
      <c r="A25" s="116"/>
      <c r="B25" s="116"/>
      <c r="C25" s="116"/>
      <c r="D25" s="87" t="str">
        <f>IF(AND(NOT(A24=""),NOT(B24=""),NOT(M24="Untraceable")),"???","")</f>
        <v/>
      </c>
      <c r="E25" s="87"/>
      <c r="F25" s="7" t="str">
        <f>IF(AND(D25="Amina",OR(E25="Manual",E25="Assisted Manual")),A24&amp;"_AZ",IF(AND(D25="Amina",OR(E25="De-Novo Merge",E25="Assisted Merge")),A24&amp;"_SA_AZ",IF(AND(D25="Mashtura",OR(E25="Manual",E25="Assisted Manual")),A24&amp;"_MH",IF(AND(D25="Mashtura",OR(E25="De-Novo Merge",E25="Assisted Merge")),A24&amp;"_SA_MH",IF(AND(D25="Perry",OR(E25="Manual",E25="Assisted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Merge")),A24&amp;"_SA_MW",IF(AND(D25="Reem",OR(E25="Manual",E25="Assisted Manual")),A24&amp;"_RA",IF(AND(D25="Reem",OR(E25="De-Novo Merge",E25="Assisted Merge")),A24&amp;"_SA_RA",""))))))))))))))))))</f>
        <v/>
      </c>
      <c r="G25" s="89"/>
      <c r="H25" s="89"/>
      <c r="I25" s="68"/>
      <c r="J25" s="68"/>
      <c r="K25" s="73" t="str">
        <f t="shared" si="0"/>
        <v/>
      </c>
      <c r="L25" s="116"/>
      <c r="M25" s="87" t="str">
        <f>IF(AND(NOT(OR(G25="",G25="Ø")),H25=""),"In Progress",IF(AND(NOT(OR(H25="Ø",H25="")),NOT(OR(G25="Ø",G25=""))),"Completed",IF(AND(NOT(A24=""),NOT(OR(D25="",D25="???")),G25=""),"Waiting",IF(D25="???","Waiting",""))))</f>
        <v/>
      </c>
      <c r="N25" s="116"/>
      <c r="O25" s="116"/>
      <c r="P25" s="4"/>
      <c r="Q25" s="121"/>
      <c r="R25" s="116"/>
    </row>
    <row r="26" spans="1:18" x14ac:dyDescent="0.25">
      <c r="A26" s="122" t="s">
        <v>3624</v>
      </c>
      <c r="B26" s="117" t="s">
        <v>3625</v>
      </c>
      <c r="C26" s="116" t="s">
        <v>1052</v>
      </c>
      <c r="D26" s="87" t="s">
        <v>161</v>
      </c>
      <c r="E26" s="87" t="s">
        <v>24</v>
      </c>
      <c r="F26" s="7" t="str">
        <f>IF(AND(D26="Amina",OR(E26="Manual",E26="Assisted Manual")),A26&amp;"_AZ",IF(AND(D26="Amina",OR(E26="De-Novo Merge",E26="Assisted Merge")),A26&amp;"_SA_AZ",IF(AND(D26="Mashtura",OR(E26="Manual",E26="Assisted Manual")),A26&amp;"_MH",IF(AND(D26="Mashtura",OR(E26="De-Novo Merge",E26="Assisted Merge")),A26&amp;"_SA_MH",IF(AND(D26="Perry",OR(E26="Manual",E26="Assisted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Merge")),A26&amp;"_SA_MW",IF(AND(D26="Reem",OR(E26="Manual",E26="Assisted Manual")),A26&amp;"_RA",IF(AND(D26="Reem",OR(E26="De-Novo Merge",E26="Assisted Merge")),A26&amp;"_SA_RA",""))))))))))))))))))</f>
        <v>2018-01-30_R-013_BD</v>
      </c>
      <c r="G26" s="89">
        <v>43159</v>
      </c>
      <c r="H26" s="89" t="s">
        <v>51</v>
      </c>
      <c r="I26" s="68"/>
      <c r="J26" s="68"/>
      <c r="K26" s="73" t="str">
        <f t="shared" si="0"/>
        <v/>
      </c>
      <c r="L26" s="116" t="str">
        <f>IF(AND(NOT(OR(H26="",H26="Ø")),NOT(OR(H27="",H27="Ø"))),"Needs to be Split","")</f>
        <v/>
      </c>
      <c r="M26" s="87" t="s">
        <v>2</v>
      </c>
      <c r="N26" s="116" t="s">
        <v>2</v>
      </c>
      <c r="O26" s="116" t="str">
        <f>IF(OR(N26="Untraceable",N26="Incomplete"),"Ignore",IF(N26="Completed","Waiting",IF(OR(N26="Waiting",N26="In Progress",N26="Review",N26="Other"),"HOLD","")))</f>
        <v>Ignore</v>
      </c>
      <c r="P26" s="4"/>
      <c r="Q26" s="121" t="str">
        <f>IF(OR(N26="Untraceable",N26="Incomplete"),"No",IF(N26="Completed","In Progress",""))</f>
        <v>No</v>
      </c>
      <c r="R26" s="116"/>
    </row>
    <row r="27" spans="1:18" x14ac:dyDescent="0.25">
      <c r="A27" s="116"/>
      <c r="B27" s="116"/>
      <c r="C27" s="116"/>
      <c r="D27" s="87"/>
      <c r="E27" s="87"/>
      <c r="F27" s="7" t="str">
        <f>IF(AND(D27="Amina",OR(E27="Manual",E27="Assisted Manual")),A26&amp;"_AZ",IF(AND(D27="Amina",OR(E27="De-Novo Merge",E27="Assisted Merge")),A26&amp;"_SA_AZ",IF(AND(D27="Mashtura",OR(E27="Manual",E27="Assisted Manual")),A26&amp;"_MH",IF(AND(D27="Mashtura",OR(E27="De-Novo Merge",E27="Assisted Merge")),A26&amp;"_SA_MH",IF(AND(D27="Perry",OR(E27="Manual",E27="Assisted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Merge")),A26&amp;"_SA_MW",IF(AND(D27="Reem",OR(E27="Manual",E27="Assisted Manual")),A26&amp;"_RA",IF(AND(D27="Reem",OR(E27="De-Novo Merge",E27="Assisted Merge")),A26&amp;"_SA_RA",""))))))))))))))))))</f>
        <v/>
      </c>
      <c r="G27" s="89"/>
      <c r="H27" s="89"/>
      <c r="I27" s="68"/>
      <c r="J27" s="68"/>
      <c r="K27" s="73" t="str">
        <f t="shared" si="0"/>
        <v/>
      </c>
      <c r="L27" s="116"/>
      <c r="M27" s="87" t="str">
        <f>IF(AND(NOT(OR(G27="",G27="Ø")),H27=""),"In Progress",IF(AND(NOT(OR(H27="Ø",H27="")),NOT(OR(G27="Ø",G27=""))),"Completed",IF(AND(NOT(A26=""),NOT(OR(D27="",D27="???")),G27=""),"Waiting",IF(D27="???","Waiting",""))))</f>
        <v/>
      </c>
      <c r="N27" s="116"/>
      <c r="O27" s="116"/>
      <c r="P27" s="4"/>
      <c r="Q27" s="121"/>
      <c r="R27" s="116"/>
    </row>
    <row r="28" spans="1:18" x14ac:dyDescent="0.25">
      <c r="A28" s="122" t="s">
        <v>3626</v>
      </c>
      <c r="B28" s="117" t="s">
        <v>3627</v>
      </c>
      <c r="C28" s="116"/>
      <c r="D28" s="87" t="s">
        <v>2404</v>
      </c>
      <c r="E28" s="87" t="s">
        <v>24</v>
      </c>
      <c r="F28" s="7" t="str">
        <f>IF(AND(D28="Amina",OR(E28="Manual",E28="Assisted Manual")),A28&amp;"_AZ",IF(AND(D28="Amina",OR(E28="De-Novo Merge",E28="Assisted Merge")),A28&amp;"_SA_AZ",IF(AND(D28="Mashtura",OR(E28="Manual",E28="Assisted Manual")),A28&amp;"_MH",IF(AND(D28="Mashtura",OR(E28="De-Novo Merge",E28="Assisted Merge")),A28&amp;"_SA_MH",IF(AND(D28="Perry",OR(E28="Manual",E28="Assisted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Merge")),A28&amp;"_SA_MW",IF(AND(D28="Reem",OR(E28="Manual",E28="Assisted Manual")),A28&amp;"_RA",IF(AND(D28="Reem",OR(E28="De-Novo Merge",E28="Assisted Merge")),A28&amp;"_SA_RA",""))))))))))))))))))</f>
        <v>2018-01-30_R-014_MH</v>
      </c>
      <c r="G28" s="89">
        <v>43159</v>
      </c>
      <c r="H28" s="89">
        <v>43161</v>
      </c>
      <c r="I28" s="68">
        <v>5</v>
      </c>
      <c r="J28" s="68">
        <v>68</v>
      </c>
      <c r="K28" s="73">
        <f t="shared" si="0"/>
        <v>13.6</v>
      </c>
      <c r="L28" s="118">
        <v>43178</v>
      </c>
      <c r="M28" s="87" t="str">
        <f>IF(AND(NOT(OR(G28="",G28="Ø")),H28=""),"In Progress",IF(AND(NOT(OR(H28="Ø",H28="")),NOT(OR(G28="Ø",G28=""))),"Completed",IF(AND(NOT(A28=""),NOT(OR(D28="",D28="???")),G28=""),"Waiting",IF(D28="???","Waiting",""))))</f>
        <v>Completed</v>
      </c>
      <c r="N28" s="116" t="str">
        <f>IF(AND(NOT(OR(H28="Ø",H28="")),L28="Split"),"In Progress",IF(AND(NOT(OR(H28="Ø",H28="")),L28="Needs to be Split"),"Waiting",IF(AND(M28="Review",M29="Review"),"Review",IF(OR(AND(M28="Review",M29="Incomplete"),AND(M28="Incomplete",M29="Review")),"Review",IF(OR(AND(M28="Untraceable",M29="Review"),AND(M28="Review",M29="Untraceable")),"Review",IF(OR(AND(M28="Review",M29="Completed"),AND(M28="Completed",M29="Review")),"Review",IF(OR(AND(M28="Other",M29="Review"),AND(M28="Review",M29="Other")),"Review",IF(OR(AND(M28="Other",M29="Incomplete"),AND(M28="Incomplete",M29="Other")),"Review",IF(OR(AND(M28="Other",M29="Untraceable"),AND(M28="Untraceable",M29="Other")),"Review",IF(OR(AND(M28="Other",M29="Completed"),AND(M28="Completed",M29="Other")),"Review",IF(AND(M28="Waiting",M29="Waiting"),"Waiting",IF(OR(AND(M28="Review",M29="Waiting"),AND(M28="Waiting",M29="Review")),"Waiting",IF(OR(AND(M28="Other",M29="Waiting"),AND(M28="Waiting",M29="Other")),"Waiting",IF(OR(AND(M28="Incomplete",M29="Waiting"),AND(M28="Waiting",M29="Incomplete")),"Waiting",IF(OR(AND(M28="Completed",M29="Waiting"),AND(M28="Waiting",M29="Completed")),"Waiting",IF(OR(M28="In Progress",M29="In Progress"),"In Progress",IF(OR(AND(M28="Completed",M29="Untraceable"),AND(M28="Untraceable",M29="Completed")),"Review",IF(OR(AND(M28="Completed",M29="Incomplete"),AND(M28="Incomplete",M29="Completed")),"Review",IF(OR(AND(M28="Incomplete",M29="Untraceable"),AND(M28="Untraceable",M29="Incomplete")),"Untraceable",IF(AND(NOT(OR(H28="Ø",H28="")),NOT(OR(H29="Ø",H29="")),L28=""),"In Progress",IF(AND(M28="Untraceable",M29="Untraceable"),"Untraceable",IF(AND(NOT(OR(H28="Ø",H28="")),NOT(OR(H29="Ø",H29="")),NOT(OR(L28="Ø",L28="",L28="Split",L28="Needs to be Split"))),"Completed",IF(AND(M28="Incomplete",M29="Incomplete"),"Incomplete",IF(AND(M28="Other",M29="Other"),"Review",IF(AND(M28="Untraceable",M29=""),"Untraceable","")))))))))))))))))))))))))</f>
        <v>Completed</v>
      </c>
      <c r="O28" s="116" t="s">
        <v>0</v>
      </c>
      <c r="P28" s="4" t="s">
        <v>3628</v>
      </c>
      <c r="Q28" s="121" t="s">
        <v>25</v>
      </c>
      <c r="R28" s="116" t="s">
        <v>3629</v>
      </c>
    </row>
    <row r="29" spans="1:18" x14ac:dyDescent="0.25">
      <c r="A29" s="116"/>
      <c r="B29" s="116"/>
      <c r="C29" s="116"/>
      <c r="D29" s="87" t="s">
        <v>161</v>
      </c>
      <c r="E29" s="87" t="s">
        <v>1512</v>
      </c>
      <c r="F29" s="7" t="str">
        <f>IF(AND(D29="Amina",OR(E29="Manual",E29="Assisted Manual")),A28&amp;"_AZ",IF(AND(D29="Amina",OR(E29="De-Novo Merge",E29="Assisted Merge")),A28&amp;"_SA_AZ",IF(AND(D29="Mashtura",OR(E29="Manual",E29="Assisted Manual")),A28&amp;"_MH",IF(AND(D29="Mashtura",OR(E29="De-Novo Merge",E29="Assisted Merge")),A28&amp;"_SA_MH",IF(AND(D29="Perry",OR(E29="Manual",E29="Assisted Manual")),A28&amp;"_PB",IF(AND(D29="Perry",OR(E29="De-Novo Merge",E29="Assisted Merge")),A28&amp;"_SA_PB",IF(AND(D29="Gina",OR(E29="Manual",E29="Assisted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Merge")),A28&amp;"_SA_MW",IF(AND(D29="Reem",OR(E29="Manual",E29="Assisted Manual")),A28&amp;"_RA",IF(AND(D29="Reem",OR(E29="De-Novo Merge",E29="Assisted Merge")),A28&amp;"_SA_RA",""))))))))))))))))))</f>
        <v>2018-01-30_R-014_BD</v>
      </c>
      <c r="G29" s="89">
        <v>43164</v>
      </c>
      <c r="H29" s="89">
        <v>43164</v>
      </c>
      <c r="I29" s="68">
        <v>2.5</v>
      </c>
      <c r="J29" s="68">
        <v>67</v>
      </c>
      <c r="K29" s="73">
        <f t="shared" si="0"/>
        <v>26.8</v>
      </c>
      <c r="L29" s="116"/>
      <c r="M29" s="87" t="str">
        <f>IF(AND(NOT(OR(G29="",G29="Ø")),H29=""),"In Progress",IF(AND(NOT(OR(H29="Ø",H29="")),NOT(OR(G29="Ø",G29=""))),"Completed",IF(AND(NOT(A28=""),NOT(OR(D29="",D29="???")),G29=""),"Waiting",IF(D29="???","Waiting",""))))</f>
        <v>Completed</v>
      </c>
      <c r="N29" s="116"/>
      <c r="O29" s="116"/>
      <c r="P29" s="4"/>
      <c r="Q29" s="121"/>
      <c r="R29" s="116"/>
    </row>
    <row r="30" spans="1:18" x14ac:dyDescent="0.25">
      <c r="A30" s="122" t="s">
        <v>3630</v>
      </c>
      <c r="B30" s="117" t="s">
        <v>3631</v>
      </c>
      <c r="C30" s="116" t="s">
        <v>3632</v>
      </c>
      <c r="D30" s="87" t="s">
        <v>161</v>
      </c>
      <c r="E30" s="87" t="s">
        <v>24</v>
      </c>
      <c r="F30" s="7" t="str">
        <f>IF(AND(D30="Amina",OR(E30="Manual",E30="Assisted Manual")),A30&amp;"_AZ",IF(AND(D30="Amina",OR(E30="De-Novo Merge",E30="Assisted Merge")),A30&amp;"_SA_AZ",IF(AND(D30="Mashtura",OR(E30="Manual",E30="Assisted Manual")),A30&amp;"_MH",IF(AND(D30="Mashtura",OR(E30="De-Novo Merge",E30="Assisted Merge")),A30&amp;"_SA_MH",IF(AND(D30="Perry",OR(E30="Manual",E30="Assisted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Merge")),A30&amp;"_SA_MW",IF(AND(D30="Reem",OR(E30="Manual",E30="Assisted Manual")),A30&amp;"_RA",IF(AND(D30="Reem",OR(E30="De-Novo Merge",E30="Assisted Merge")),A30&amp;"_SA_RA",""))))))))))))))))))</f>
        <v>2018-01-30_R-015_BD</v>
      </c>
      <c r="G30" s="89">
        <v>43160</v>
      </c>
      <c r="H30" s="89" t="s">
        <v>51</v>
      </c>
      <c r="I30" s="68"/>
      <c r="J30" s="68"/>
      <c r="K30" s="73" t="str">
        <f t="shared" si="0"/>
        <v/>
      </c>
      <c r="L30" s="116" t="s">
        <v>51</v>
      </c>
      <c r="M30" s="87" t="s">
        <v>1</v>
      </c>
      <c r="N30" s="116" t="s">
        <v>1</v>
      </c>
      <c r="O30" s="116" t="str">
        <f>IF(OR(N30="Untraceable",N30="Incomplete"),"Ignore",IF(N30="Completed","Waiting",IF(OR(N30="Waiting",N30="In Progress",N30="Review",N30="Other"),"HOLD","")))</f>
        <v>Ignore</v>
      </c>
      <c r="P30" s="4"/>
      <c r="Q30" s="121" t="str">
        <f>IF(OR(N30="Untraceable",N30="Incomplete"),"No",IF(N30="Completed","In Progress",""))</f>
        <v>No</v>
      </c>
      <c r="R30" s="116"/>
    </row>
    <row r="31" spans="1:18" x14ac:dyDescent="0.25">
      <c r="A31" s="116"/>
      <c r="B31" s="116"/>
      <c r="C31" s="116"/>
      <c r="D31" s="87" t="s">
        <v>27</v>
      </c>
      <c r="E31" s="87" t="s">
        <v>1512</v>
      </c>
      <c r="F31" s="7" t="str">
        <f>IF(AND(D31="Amina",OR(E31="Manual",E31="Assisted Manual")),A30&amp;"_AZ",IF(AND(D31="Amina",OR(E31="De-Novo Merge",E31="Assisted Merge")),A30&amp;"_SA_AZ",IF(AND(D31="Mashtura",OR(E31="Manual",E31="Assisted Manual")),A30&amp;"_MH",IF(AND(D31="Mashtura",OR(E31="De-Novo Merge",E31="Assisted Merge")),A30&amp;"_SA_MH",IF(AND(D31="Perry",OR(E31="Manual",E31="Assisted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Merge")),A30&amp;"_SA_MW",IF(AND(D31="Reem",OR(E31="Manual",E31="Assisted Manual")),A30&amp;"_RA",IF(AND(D31="Reem",OR(E31="De-Novo Merge",E31="Assisted Merge")),A30&amp;"_SA_RA",""))))))))))))))))))</f>
        <v>2018-01-30_R-015_GB</v>
      </c>
      <c r="G31" s="89">
        <v>43164</v>
      </c>
      <c r="H31" s="89" t="s">
        <v>51</v>
      </c>
      <c r="I31" s="68">
        <v>0.25</v>
      </c>
      <c r="J31" s="68"/>
      <c r="K31" s="73" t="str">
        <f t="shared" si="0"/>
        <v/>
      </c>
      <c r="L31" s="116"/>
      <c r="M31" s="87" t="s">
        <v>1</v>
      </c>
      <c r="N31" s="116"/>
      <c r="O31" s="116"/>
      <c r="P31" s="4"/>
      <c r="Q31" s="121"/>
      <c r="R31" s="116"/>
    </row>
    <row r="32" spans="1:18" x14ac:dyDescent="0.25">
      <c r="A32" s="122" t="s">
        <v>3633</v>
      </c>
      <c r="B32" s="117" t="s">
        <v>3634</v>
      </c>
      <c r="C32" s="116"/>
      <c r="D32" s="87" t="s">
        <v>161</v>
      </c>
      <c r="E32" s="87" t="s">
        <v>24</v>
      </c>
      <c r="F32" s="7" t="str">
        <f>IF(AND(D32="Amina",OR(E32="Manual",E32="Assisted Manual")),A32&amp;"_AZ",IF(AND(D32="Amina",OR(E32="De-Novo Merge",E32="Assisted Merge")),A32&amp;"_SA_AZ",IF(AND(D32="Mashtura",OR(E32="Manual",E32="Assisted Manual")),A32&amp;"_MH",IF(AND(D32="Mashtura",OR(E32="De-Novo Merge",E32="Assisted Merge")),A32&amp;"_SA_MH",IF(AND(D32="Perry",OR(E32="Manual",E32="Assisted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Merge")),A32&amp;"_SA_MW",IF(AND(D32="Reem",OR(E32="Manual",E32="Assisted Manual")),A32&amp;"_RA",IF(AND(D32="Reem",OR(E32="De-Novo Merge",E32="Assisted Merge")),A32&amp;"_SA_RA",""))))))))))))))))))</f>
        <v>2018-01-30_R-016_BD</v>
      </c>
      <c r="G32" s="89">
        <v>43160</v>
      </c>
      <c r="H32" s="89" t="s">
        <v>51</v>
      </c>
      <c r="I32" s="68"/>
      <c r="J32" s="68"/>
      <c r="K32" s="73" t="str">
        <f t="shared" si="0"/>
        <v/>
      </c>
      <c r="L32" s="116" t="str">
        <f>IF(AND(NOT(OR(H32="",H32="Ø")),NOT(OR(H33="",H33="Ø"))),"Needs to be Split","")</f>
        <v/>
      </c>
      <c r="M32" s="87" t="s">
        <v>2</v>
      </c>
      <c r="N32" s="116" t="s">
        <v>2</v>
      </c>
      <c r="O32" s="116" t="str">
        <f>IF(OR(N32="Untraceable",N32="Incomplete"),"Ignore",IF(N32="Completed","Waiting",IF(OR(N32="Waiting",N32="In Progress",N32="Review",N32="Other"),"HOLD","")))</f>
        <v>Ignore</v>
      </c>
      <c r="P32" s="4" t="s">
        <v>3635</v>
      </c>
      <c r="Q32" s="121" t="str">
        <f>IF(OR(N32="Untraceable",N32="Incomplete"),"No",IF(N32="Completed","In Progress",""))</f>
        <v>No</v>
      </c>
      <c r="R32" s="116"/>
    </row>
    <row r="33" spans="1:18" x14ac:dyDescent="0.25">
      <c r="A33" s="116"/>
      <c r="B33" s="116"/>
      <c r="C33" s="116"/>
      <c r="D33" s="87"/>
      <c r="E33" s="87"/>
      <c r="F33" s="7" t="str">
        <f>IF(AND(D33="Amina",OR(E33="Manual",E33="Assisted Manual")),A32&amp;"_AZ",IF(AND(D33="Amina",OR(E33="De-Novo Merge",E33="Assisted Merge")),A32&amp;"_SA_AZ",IF(AND(D33="Mashtura",OR(E33="Manual",E33="Assisted Manual")),A32&amp;"_MH",IF(AND(D33="Mashtura",OR(E33="De-Novo Merge",E33="Assisted Merge")),A32&amp;"_SA_MH",IF(AND(D33="Perry",OR(E33="Manual",E33="Assisted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Merge")),A32&amp;"_SA_MW",IF(AND(D33="Reem",OR(E33="Manual",E33="Assisted Manual")),A32&amp;"_RA",IF(AND(D33="Reem",OR(E33="De-Novo Merge",E33="Assisted Merge")),A32&amp;"_SA_RA",""))))))))))))))))))</f>
        <v/>
      </c>
      <c r="G33" s="89"/>
      <c r="H33" s="89"/>
      <c r="I33" s="68"/>
      <c r="J33" s="68"/>
      <c r="K33" s="73" t="str">
        <f t="shared" si="0"/>
        <v/>
      </c>
      <c r="L33" s="116"/>
      <c r="M33" s="87" t="str">
        <f>IF(AND(NOT(OR(G33="",G33="Ø")),H33=""),"In Progress",IF(AND(NOT(OR(H33="Ø",H33="")),NOT(OR(G33="Ø",G33=""))),"Completed",IF(AND(NOT(A32=""),NOT(OR(D33="",D33="???")),G33=""),"Waiting",IF(D33="???","Waiting",""))))</f>
        <v/>
      </c>
      <c r="N33" s="116"/>
      <c r="O33" s="116"/>
      <c r="P33" s="4"/>
      <c r="Q33" s="121"/>
      <c r="R33" s="116"/>
    </row>
    <row r="34" spans="1:18" x14ac:dyDescent="0.25">
      <c r="A34" s="122" t="s">
        <v>3636</v>
      </c>
      <c r="B34" s="117" t="s">
        <v>3637</v>
      </c>
      <c r="C34" s="116"/>
      <c r="D34" s="87" t="s">
        <v>161</v>
      </c>
      <c r="E34" s="87" t="s">
        <v>24</v>
      </c>
      <c r="F34" s="7" t="str">
        <f>IF(AND(D34="Amina",OR(E34="Manual",E34="Assisted Manual")),A34&amp;"_AZ",IF(AND(D34="Amina",OR(E34="De-Novo Merge",E34="Assisted Merge")),A34&amp;"_SA_AZ",IF(AND(D34="Mashtura",OR(E34="Manual",E34="Assisted Manual")),A34&amp;"_MH",IF(AND(D34="Mashtura",OR(E34="De-Novo Merge",E34="Assisted Merge")),A34&amp;"_SA_MH",IF(AND(D34="Perry",OR(E34="Manual",E34="Assisted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Merge")),A34&amp;"_SA_MW",IF(AND(D34="Reem",OR(E34="Manual",E34="Assisted Manual")),A34&amp;"_RA",IF(AND(D34="Reem",OR(E34="De-Novo Merge",E34="Assisted Merge")),A34&amp;"_SA_RA",""))))))))))))))))))</f>
        <v>2018-01-30_R-017_BD</v>
      </c>
      <c r="G34" s="89">
        <v>43160</v>
      </c>
      <c r="H34" s="89">
        <v>43160</v>
      </c>
      <c r="I34" s="68"/>
      <c r="J34" s="68"/>
      <c r="K34" s="73" t="str">
        <f t="shared" ref="K34:K65" si="1">IF(AND(NOT(I34=""),NOT(J34=""),NOT(H34="")),J34/I34,"")</f>
        <v/>
      </c>
      <c r="L34" s="116" t="str">
        <f>IF(AND(NOT(OR(H34="",H34="Ø")),NOT(OR(H35="",H35="Ø"))),"Needs to be Split","")</f>
        <v/>
      </c>
      <c r="M34" s="87" t="str">
        <f>IF(AND(NOT(OR(G34="",G34="Ø")),H34=""),"In Progress",IF(AND(NOT(OR(H34="Ø",H34="")),NOT(OR(G34="Ø",G34=""))),"Completed",IF(AND(NOT(A34=""),NOT(OR(D34="",D34="???")),G34=""),"Waiting",IF(D34="???","Waiting",""))))</f>
        <v>Completed</v>
      </c>
      <c r="N34" s="116" t="s">
        <v>2</v>
      </c>
      <c r="O34" s="116" t="str">
        <f>IF(OR(N34="Untraceable",N34="Incomplete"),"Ignore",IF(N34="Completed","Waiting",IF(OR(N34="Waiting",N34="In Progress",N34="Review",N34="Other"),"HOLD","")))</f>
        <v>Ignore</v>
      </c>
      <c r="P34" s="4" t="s">
        <v>3638</v>
      </c>
      <c r="Q34" s="121" t="str">
        <f>IF(OR(N34="Untraceable",N34="Incomplete"),"No",IF(N34="Completed","In Progress",""))</f>
        <v>No</v>
      </c>
      <c r="R34" s="116"/>
    </row>
    <row r="35" spans="1:18" x14ac:dyDescent="0.25">
      <c r="A35" s="116"/>
      <c r="B35" s="116"/>
      <c r="C35" s="116"/>
      <c r="D35" s="87" t="s">
        <v>27</v>
      </c>
      <c r="E35" s="87" t="s">
        <v>1512</v>
      </c>
      <c r="F35" s="7" t="str">
        <f>IF(AND(D35="Amina",OR(E35="Manual",E35="Assisted Manual")),A34&amp;"_AZ",IF(AND(D35="Amina",OR(E35="De-Novo Merge",E35="Assisted Merge")),A34&amp;"_SA_AZ",IF(AND(D35="Mashtura",OR(E35="Manual",E35="Assisted Manual")),A34&amp;"_MH",IF(AND(D35="Mashtura",OR(E35="De-Novo Merge",E35="Assisted Merge")),A34&amp;"_SA_MH",IF(AND(D35="Perry",OR(E35="Manual",E35="Assisted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Merge")),A34&amp;"_SA_MW",IF(AND(D35="Reem",OR(E35="Manual",E35="Assisted Manual")),A34&amp;"_RA",IF(AND(D35="Reem",OR(E35="De-Novo Merge",E35="Assisted Merge")),A34&amp;"_SA_RA",""))))))))))))))))))</f>
        <v>2018-01-30_R-017_GB</v>
      </c>
      <c r="G35" s="89">
        <v>43164</v>
      </c>
      <c r="H35" s="89" t="s">
        <v>51</v>
      </c>
      <c r="I35" s="68"/>
      <c r="J35" s="68"/>
      <c r="K35" s="73" t="str">
        <f t="shared" si="1"/>
        <v/>
      </c>
      <c r="L35" s="116"/>
      <c r="M35" s="87" t="s">
        <v>2</v>
      </c>
      <c r="N35" s="116"/>
      <c r="O35" s="116"/>
      <c r="P35" s="4" t="s">
        <v>3639</v>
      </c>
      <c r="Q35" s="121"/>
      <c r="R35" s="116"/>
    </row>
    <row r="36" spans="1:18" x14ac:dyDescent="0.25">
      <c r="A36" s="122" t="s">
        <v>3640</v>
      </c>
      <c r="B36" s="117" t="s">
        <v>3641</v>
      </c>
      <c r="C36" s="116" t="s">
        <v>3642</v>
      </c>
      <c r="D36" s="87" t="s">
        <v>161</v>
      </c>
      <c r="E36" s="87" t="s">
        <v>24</v>
      </c>
      <c r="F36" s="7" t="str">
        <f>IF(AND(D36="Amina",OR(E36="Manual",E36="Assisted Manual")),A36&amp;"_AZ",IF(AND(D36="Amina",OR(E36="De-Novo Merge",E36="Assisted Merge")),A36&amp;"_SA_AZ",IF(AND(D36="Mashtura",OR(E36="Manual",E36="Assisted Manual")),A36&amp;"_MH",IF(AND(D36="Mashtura",OR(E36="De-Novo Merge",E36="Assisted Merge")),A36&amp;"_SA_MH",IF(AND(D36="Perry",OR(E36="Manual",E36="Assisted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Merge")),A36&amp;"_SA_MW",IF(AND(D36="Reem",OR(E36="Manual",E36="Assisted Manual")),A36&amp;"_RA",IF(AND(D36="Reem",OR(E36="De-Novo Merge",E36="Assisted Merge")),A36&amp;"_SA_RA",""))))))))))))))))))</f>
        <v>2018-01-30_R-018_BD</v>
      </c>
      <c r="G36" s="89">
        <v>43160</v>
      </c>
      <c r="H36" s="89">
        <v>43161</v>
      </c>
      <c r="I36" s="68"/>
      <c r="J36" s="68"/>
      <c r="K36" s="73" t="str">
        <f t="shared" si="1"/>
        <v/>
      </c>
      <c r="L36" s="118">
        <v>43179</v>
      </c>
      <c r="M36" s="87" t="s">
        <v>0</v>
      </c>
      <c r="N36" s="116" t="str">
        <f>IF(AND(NOT(OR(H36="Ø",H36="")),L36="Split"),"In Progress",IF(AND(NOT(OR(H36="Ø",H36="")),L36="Needs to be Split"),"Waiting",IF(AND(M36="Review",M37="Review"),"Review",IF(OR(AND(M36="Review",M37="Incomplete"),AND(M36="Incomplete",M37="Review")),"Review",IF(OR(AND(M36="Untraceable",M37="Review"),AND(M36="Review",M37="Untraceable")),"Review",IF(OR(AND(M36="Review",M37="Completed"),AND(M36="Completed",M37="Review")),"Review",IF(OR(AND(M36="Other",M37="Review"),AND(M36="Review",M37="Other")),"Review",IF(OR(AND(M36="Other",M37="Incomplete"),AND(M36="Incomplete",M37="Other")),"Review",IF(OR(AND(M36="Other",M37="Untraceable"),AND(M36="Untraceable",M37="Other")),"Review",IF(OR(AND(M36="Other",M37="Completed"),AND(M36="Completed",M37="Other")),"Review",IF(AND(M36="Waiting",M37="Waiting"),"Waiting",IF(OR(AND(M36="Review",M37="Waiting"),AND(M36="Waiting",M37="Review")),"Waiting",IF(OR(AND(M36="Other",M37="Waiting"),AND(M36="Waiting",M37="Other")),"Waiting",IF(OR(AND(M36="Incomplete",M37="Waiting"),AND(M36="Waiting",M37="Incomplete")),"Waiting",IF(OR(AND(M36="Completed",M37="Waiting"),AND(M36="Waiting",M37="Completed")),"Waiting",IF(OR(M36="In Progress",M37="In Progress"),"In Progress",IF(OR(AND(M36="Completed",M37="Untraceable"),AND(M36="Untraceable",M37="Completed")),"Review",IF(OR(AND(M36="Completed",M37="Incomplete"),AND(M36="Incomplete",M37="Completed")),"Review",IF(OR(AND(M36="Incomplete",M37="Untraceable"),AND(M36="Untraceable",M37="Incomplete")),"Untraceable",IF(AND(NOT(OR(H36="Ø",H36="")),NOT(OR(H37="Ø",H37="")),L36=""),"In Progress",IF(AND(M36="Untraceable",M37="Untraceable"),"Untraceable",IF(AND(NOT(OR(H36="Ø",H36="")),NOT(OR(H37="Ø",H37="")),NOT(OR(L36="Ø",L36="",L36="Split",L36="Needs to be Split"))),"Completed",IF(AND(M36="Incomplete",M37="Incomplete"),"Incomplete",IF(AND(M36="Other",M37="Other"),"Review",IF(AND(M36="Untraceable",M37=""),"Untraceable","")))))))))))))))))))))))))</f>
        <v>Completed</v>
      </c>
      <c r="O36" s="116" t="s">
        <v>0</v>
      </c>
      <c r="P36" s="4"/>
      <c r="Q36" s="121" t="s">
        <v>25</v>
      </c>
      <c r="R36" s="116" t="s">
        <v>3643</v>
      </c>
    </row>
    <row r="37" spans="1:18" x14ac:dyDescent="0.25">
      <c r="A37" s="116"/>
      <c r="B37" s="116"/>
      <c r="C37" s="116"/>
      <c r="D37" s="87" t="s">
        <v>27</v>
      </c>
      <c r="E37" s="87" t="s">
        <v>1512</v>
      </c>
      <c r="F37" s="7" t="str">
        <f>IF(AND(D37="Amina",OR(E37="Manual",E37="Assisted Manual")),A36&amp;"_AZ",IF(AND(D37="Amina",OR(E37="De-Novo Merge",E37="Assisted Merge")),A36&amp;"_SA_AZ",IF(AND(D37="Mashtura",OR(E37="Manual",E37="Assisted Manual")),A36&amp;"_MH",IF(AND(D37="Mashtura",OR(E37="De-Novo Merge",E37="Assisted Merge")),A36&amp;"_SA_MH",IF(AND(D37="Perry",OR(E37="Manual",E37="Assisted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Merge")),A36&amp;"_SA_MW",IF(AND(D37="Reem",OR(E37="Manual",E37="Assisted Manual")),A36&amp;"_RA",IF(AND(D37="Reem",OR(E37="De-Novo Merge",E37="Assisted Merge")),A36&amp;"_SA_RA",""))))))))))))))))))</f>
        <v>2018-01-30_R-018_GB</v>
      </c>
      <c r="G37" s="89">
        <v>43164</v>
      </c>
      <c r="H37" s="89">
        <v>43179</v>
      </c>
      <c r="I37" s="68"/>
      <c r="J37" s="68"/>
      <c r="K37" s="73" t="str">
        <f t="shared" si="1"/>
        <v/>
      </c>
      <c r="L37" s="116"/>
      <c r="M37" s="87" t="str">
        <f>IF(AND(NOT(OR(G37="",G37="Ø")),H37=""),"In Progress",IF(AND(NOT(OR(H37="Ø",H37="")),NOT(OR(G37="Ø",G37=""))),"Completed",IF(AND(NOT(A36=""),NOT(OR(D37="",D37="???")),G37=""),"Waiting",IF(D37="???","Waiting",""))))</f>
        <v>Completed</v>
      </c>
      <c r="N37" s="116"/>
      <c r="O37" s="116"/>
      <c r="P37" s="4"/>
      <c r="Q37" s="121"/>
      <c r="R37" s="116"/>
    </row>
    <row r="38" spans="1:18" x14ac:dyDescent="0.25">
      <c r="A38" s="122" t="s">
        <v>3644</v>
      </c>
      <c r="B38" s="117" t="s">
        <v>3645</v>
      </c>
      <c r="C38" s="116"/>
      <c r="D38" s="87" t="s">
        <v>187</v>
      </c>
      <c r="E38" s="87" t="s">
        <v>24</v>
      </c>
      <c r="F38" s="7" t="str">
        <f>IF(AND(D38="Amina",OR(E38="Manual",E38="Assisted Manual")),A38&amp;"_AZ",IF(AND(D38="Amina",OR(E38="De-Novo Merge",E38="Assisted Merge")),A38&amp;"_SA_AZ",IF(AND(D38="Mashtura",OR(E38="Manual",E38="Assisted Manual")),A38&amp;"_MH",IF(AND(D38="Mashtura",OR(E38="De-Novo Merge",E38="Assisted Merge")),A38&amp;"_SA_MH",IF(AND(D38="Perry",OR(E38="Manual",E38="Assisted Manual")),A38&amp;"_PB",IF(AND(D38="Perry",OR(E38="De-Novo Merge",E38="Assisted Merge")),A38&amp;"_SA_PB",IF(AND(D38="Gina",OR(E38="Manual",E38="Assisted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Merge")),A38&amp;"_SA_MW",IF(AND(D38="Reem",OR(E38="Manual",E38="Assisted Manual")),A38&amp;"_RA",IF(AND(D38="Reem",OR(E38="De-Novo Merge",E38="Assisted Merge")),A38&amp;"_SA_RA",""))))))))))))))))))</f>
        <v>2018-01-30_R-019_MW</v>
      </c>
      <c r="G38" s="89">
        <v>43160</v>
      </c>
      <c r="H38" s="89" t="s">
        <v>51</v>
      </c>
      <c r="I38" s="68"/>
      <c r="J38" s="68"/>
      <c r="K38" s="73" t="str">
        <f t="shared" si="1"/>
        <v/>
      </c>
      <c r="L38" s="116" t="str">
        <f>IF(AND(NOT(OR(H38="",H38="Ø")),NOT(OR(H39="",H39="Ø"))),"Needs to be Split","")</f>
        <v/>
      </c>
      <c r="M38" s="87" t="s">
        <v>2</v>
      </c>
      <c r="N38" s="116" t="s">
        <v>2</v>
      </c>
      <c r="O38" s="116" t="str">
        <f>IF(OR(N38="Untraceable",N38="Incomplete"),"Ignore",IF(N38="Completed","Waiting",IF(OR(N38="Waiting",N38="In Progress",N38="Review",N38="Other"),"HOLD","")))</f>
        <v>Ignore</v>
      </c>
      <c r="P38" s="4" t="s">
        <v>3646</v>
      </c>
      <c r="Q38" s="121" t="str">
        <f>IF(OR(N38="Untraceable",N38="Incomplete"),"No",IF(N38="Completed","In Progress",""))</f>
        <v>No</v>
      </c>
      <c r="R38" s="116"/>
    </row>
    <row r="39" spans="1:18" x14ac:dyDescent="0.25">
      <c r="A39" s="116"/>
      <c r="B39" s="116"/>
      <c r="C39" s="116"/>
      <c r="D39" s="87"/>
      <c r="E39" s="87"/>
      <c r="F39" s="7" t="str">
        <f>IF(AND(D39="Amina",OR(E39="Manual",E39="Assisted Manual")),A38&amp;"_AZ",IF(AND(D39="Amina",OR(E39="De-Novo Merge",E39="Assisted Merge")),A38&amp;"_SA_AZ",IF(AND(D39="Mashtura",OR(E39="Manual",E39="Assisted Manual")),A38&amp;"_MH",IF(AND(D39="Mashtura",OR(E39="De-Novo Merge",E39="Assisted Merge")),A38&amp;"_SA_MH",IF(AND(D39="Perry",OR(E39="Manual",E39="Assisted Manual")),A38&amp;"_PB",IF(AND(D39="Perry",OR(E39="De-Novo Merge",E39="Assisted Merge")),A38&amp;"_SA_PB",IF(AND(D39="Gina",OR(E39="Manual",E39="Assisted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Merge")),A38&amp;"_SA_MW",IF(AND(D39="Reem",OR(E39="Manual",E39="Assisted Manual")),A38&amp;"_RA",IF(AND(D39="Reem",OR(E39="De-Novo Merge",E39="Assisted Merge")),A38&amp;"_SA_RA",""))))))))))))))))))</f>
        <v/>
      </c>
      <c r="G39" s="89"/>
      <c r="H39" s="89"/>
      <c r="I39" s="68"/>
      <c r="J39" s="68"/>
      <c r="K39" s="73" t="str">
        <f t="shared" si="1"/>
        <v/>
      </c>
      <c r="L39" s="116"/>
      <c r="M39" s="87" t="str">
        <f>IF(AND(NOT(OR(G39="",G39="Ø")),H39=""),"In Progress",IF(AND(NOT(OR(H39="Ø",H39="")),NOT(OR(G39="Ø",G39=""))),"Completed",IF(AND(NOT(A38=""),NOT(OR(D39="",D39="???")),G39=""),"Waiting",IF(D39="???","Waiting",""))))</f>
        <v/>
      </c>
      <c r="N39" s="116"/>
      <c r="O39" s="116"/>
      <c r="P39" s="4"/>
      <c r="Q39" s="121"/>
      <c r="R39" s="116"/>
    </row>
    <row r="40" spans="1:18" x14ac:dyDescent="0.25">
      <c r="A40" s="122" t="s">
        <v>3647</v>
      </c>
      <c r="B40" s="117" t="s">
        <v>3648</v>
      </c>
      <c r="C40" s="116"/>
      <c r="D40" s="87" t="s">
        <v>187</v>
      </c>
      <c r="E40" s="87" t="s">
        <v>24</v>
      </c>
      <c r="F40" s="7" t="str">
        <f>IF(AND(D40="Amina",OR(E40="Manual",E40="Assisted Manual")),A40&amp;"_AZ",IF(AND(D40="Amina",OR(E40="De-Novo Merge",E40="Assisted Merge")),A40&amp;"_SA_AZ",IF(AND(D40="Mashtura",OR(E40="Manual",E40="Assisted Manual")),A40&amp;"_MH",IF(AND(D40="Mashtura",OR(E40="De-Novo Merge",E40="Assisted Merge")),A40&amp;"_SA_MH",IF(AND(D40="Perry",OR(E40="Manual",E40="Assisted Manual")),A40&amp;"_PB",IF(AND(D40="Perry",OR(E40="De-Novo Merge",E40="Assisted Merge")),A40&amp;"_SA_PB",IF(AND(D40="Gina",OR(E40="Manual",E40="Assisted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Merge")),A40&amp;"_SA_MW",IF(AND(D40="Reem",OR(E40="Manual",E40="Assisted Manual")),A40&amp;"_RA",IF(AND(D40="Reem",OR(E40="De-Novo Merge",E40="Assisted Merge")),A40&amp;"_SA_RA",""))))))))))))))))))</f>
        <v>2018-01-30_R-020_MW</v>
      </c>
      <c r="G40" s="89">
        <v>43172</v>
      </c>
      <c r="H40" s="89" t="s">
        <v>51</v>
      </c>
      <c r="I40" s="68"/>
      <c r="J40" s="68"/>
      <c r="K40" s="73" t="str">
        <f t="shared" si="1"/>
        <v/>
      </c>
      <c r="L40" s="116" t="str">
        <f>IF(AND(NOT(OR(H40="",H40="Ø")),NOT(OR(H41="",H41="Ø"))),"Needs to be Split","")</f>
        <v/>
      </c>
      <c r="M40" s="87" t="s">
        <v>2</v>
      </c>
      <c r="N40" s="116" t="s">
        <v>2</v>
      </c>
      <c r="O40" s="116" t="str">
        <f>IF(OR(N40="Untraceable",N40="Incomplete"),"Ignore",IF(N40="Completed","Waiting",IF(OR(N40="Waiting",N40="In Progress",N40="Review",N40="Other"),"HOLD","")))</f>
        <v>Ignore</v>
      </c>
      <c r="P40" s="4" t="s">
        <v>3649</v>
      </c>
      <c r="Q40" s="121" t="str">
        <f>IF(OR(N40="Untraceable",N40="Incomplete"),"No",IF(N40="Completed","In Progress",""))</f>
        <v>No</v>
      </c>
      <c r="R40" s="116"/>
    </row>
    <row r="41" spans="1:18" x14ac:dyDescent="0.25">
      <c r="A41" s="116"/>
      <c r="B41" s="116"/>
      <c r="C41" s="116"/>
      <c r="D41" s="87"/>
      <c r="E41" s="87"/>
      <c r="F41" s="7" t="str">
        <f>IF(AND(D41="Amina",OR(E41="Manual",E41="Assisted Manual")),A40&amp;"_AZ",IF(AND(D41="Amina",OR(E41="De-Novo Merge",E41="Assisted Merge")),A40&amp;"_SA_AZ",IF(AND(D41="Mashtura",OR(E41="Manual",E41="Assisted Manual")),A40&amp;"_MH",IF(AND(D41="Mashtura",OR(E41="De-Novo Merge",E41="Assisted Merge")),A40&amp;"_SA_MH",IF(AND(D41="Perry",OR(E41="Manual",E41="Assisted Manual")),A40&amp;"_PB",IF(AND(D41="Perry",OR(E41="De-Novo Merge",E41="Assisted Merge")),A40&amp;"_SA_PB",IF(AND(D41="Gina",OR(E41="Manual",E41="Assisted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Merge")),A40&amp;"_SA_MW",IF(AND(D41="Reem",OR(E41="Manual",E41="Assisted Manual")),A40&amp;"_RA",IF(AND(D41="Reem",OR(E41="De-Novo Merge",E41="Assisted Merge")),A40&amp;"_SA_RA",""))))))))))))))))))</f>
        <v/>
      </c>
      <c r="G41" s="89"/>
      <c r="H41" s="89"/>
      <c r="I41" s="68"/>
      <c r="J41" s="68"/>
      <c r="K41" s="73" t="str">
        <f t="shared" si="1"/>
        <v/>
      </c>
      <c r="L41" s="116"/>
      <c r="M41" s="87" t="str">
        <f>IF(AND(NOT(OR(G41="",G41="Ø")),H41=""),"In Progress",IF(AND(NOT(OR(H41="Ø",H41="")),NOT(OR(G41="Ø",G41=""))),"Completed",IF(AND(NOT(A40=""),NOT(OR(D41="",D41="???")),G41=""),"Waiting",IF(D41="???","Waiting",""))))</f>
        <v/>
      </c>
      <c r="N41" s="116"/>
      <c r="O41" s="116"/>
      <c r="P41" s="4"/>
      <c r="Q41" s="121"/>
      <c r="R41" s="116"/>
    </row>
    <row r="42" spans="1:18" x14ac:dyDescent="0.25">
      <c r="A42" s="122" t="s">
        <v>3650</v>
      </c>
      <c r="B42" s="117" t="s">
        <v>3651</v>
      </c>
      <c r="C42" s="116"/>
      <c r="D42" s="87" t="s">
        <v>187</v>
      </c>
      <c r="E42" s="87" t="s">
        <v>24</v>
      </c>
      <c r="F42" s="7" t="str">
        <f>IF(AND(D42="Amina",OR(E42="Manual",E42="Assisted Manual")),A42&amp;"_AZ",IF(AND(D42="Amina",OR(E42="De-Novo Merge",E42="Assisted Merge")),A42&amp;"_SA_AZ",IF(AND(D42="Mashtura",OR(E42="Manual",E42="Assisted Manual")),A42&amp;"_MH",IF(AND(D42="Mashtura",OR(E42="De-Novo Merge",E42="Assisted Merge")),A42&amp;"_SA_MH",IF(AND(D42="Perry",OR(E42="Manual",E42="Assisted Manual")),A42&amp;"_PB",IF(AND(D42="Perry",OR(E42="De-Novo Merge",E42="Assisted Merge")),A42&amp;"_SA_PB",IF(AND(D42="Gina",OR(E42="Manual",E42="Assisted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Merge")),A42&amp;"_SA_MW",IF(AND(D42="Reem",OR(E42="Manual",E42="Assisted Manual")),A42&amp;"_RA",IF(AND(D42="Reem",OR(E42="De-Novo Merge",E42="Assisted Merge")),A42&amp;"_SA_RA",""))))))))))))))))))</f>
        <v>2018-01-30_R-021_MW</v>
      </c>
      <c r="G42" s="89">
        <v>43160</v>
      </c>
      <c r="H42" s="89" t="s">
        <v>51</v>
      </c>
      <c r="I42" s="68"/>
      <c r="J42" s="68"/>
      <c r="K42" s="73" t="str">
        <f t="shared" si="1"/>
        <v/>
      </c>
      <c r="L42" s="116" t="str">
        <f>IF(AND(NOT(OR(H42="",H42="Ø")),NOT(OR(H43="",H43="Ø"))),"Needs to be Split","")</f>
        <v/>
      </c>
      <c r="M42" s="87" t="s">
        <v>2</v>
      </c>
      <c r="N42" s="116" t="s">
        <v>2</v>
      </c>
      <c r="O42" s="116" t="str">
        <f>IF(OR(N42="Untraceable",N42="Incomplete"),"Ignore",IF(N42="Completed","Waiting",IF(OR(N42="Waiting",N42="In Progress",N42="Review",N42="Other"),"HOLD","")))</f>
        <v>Ignore</v>
      </c>
      <c r="P42" s="4" t="s">
        <v>3639</v>
      </c>
      <c r="Q42" s="121" t="str">
        <f>IF(OR(N42="Untraceable",N42="Incomplete"),"No",IF(N42="Completed","In Progress",""))</f>
        <v>No</v>
      </c>
      <c r="R42" s="116"/>
    </row>
    <row r="43" spans="1:18" x14ac:dyDescent="0.25">
      <c r="A43" s="116"/>
      <c r="B43" s="116"/>
      <c r="C43" s="116"/>
      <c r="D43" s="87"/>
      <c r="E43" s="87"/>
      <c r="F43" s="7" t="str">
        <f>IF(AND(D43="Amina",OR(E43="Manual",E43="Assisted Manual")),A42&amp;"_AZ",IF(AND(D43="Amina",OR(E43="De-Novo Merge",E43="Assisted Merge")),A42&amp;"_SA_AZ",IF(AND(D43="Mashtura",OR(E43="Manual",E43="Assisted Manual")),A42&amp;"_MH",IF(AND(D43="Mashtura",OR(E43="De-Novo Merge",E43="Assisted Merge")),A42&amp;"_SA_MH",IF(AND(D43="Perry",OR(E43="Manual",E43="Assisted Manual")),A42&amp;"_PB",IF(AND(D43="Perry",OR(E43="De-Novo Merge",E43="Assisted Merge")),A42&amp;"_SA_PB",IF(AND(D43="Gina",OR(E43="Manual",E43="Assisted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Merge")),A42&amp;"_SA_MW",IF(AND(D43="Reem",OR(E43="Manual",E43="Assisted Manual")),A42&amp;"_RA",IF(AND(D43="Reem",OR(E43="De-Novo Merge",E43="Assisted Merge")),A42&amp;"_SA_RA",""))))))))))))))))))</f>
        <v/>
      </c>
      <c r="G43" s="89"/>
      <c r="H43" s="89"/>
      <c r="I43" s="68"/>
      <c r="J43" s="68"/>
      <c r="K43" s="73" t="str">
        <f t="shared" si="1"/>
        <v/>
      </c>
      <c r="L43" s="116"/>
      <c r="M43" s="87" t="str">
        <f>IF(AND(NOT(OR(G43="",G43="Ø")),H43=""),"In Progress",IF(AND(NOT(OR(H43="Ø",H43="")),NOT(OR(G43="Ø",G43=""))),"Completed",IF(AND(NOT(A42=""),NOT(OR(D43="",D43="???")),G43=""),"Waiting",IF(D43="???","Waiting",""))))</f>
        <v/>
      </c>
      <c r="N43" s="116"/>
      <c r="O43" s="116"/>
      <c r="P43" s="4"/>
      <c r="Q43" s="121"/>
      <c r="R43" s="116"/>
    </row>
    <row r="44" spans="1:18" x14ac:dyDescent="0.25">
      <c r="A44" s="122" t="s">
        <v>3652</v>
      </c>
      <c r="B44" s="117" t="s">
        <v>3653</v>
      </c>
      <c r="C44" s="116" t="s">
        <v>3642</v>
      </c>
      <c r="D44" s="87" t="s">
        <v>161</v>
      </c>
      <c r="E44" s="87" t="s">
        <v>24</v>
      </c>
      <c r="F44" s="7" t="str">
        <f>IF(AND(D44="Amina",OR(E44="Manual",E44="Assisted Manual")),A44&amp;"_AZ",IF(AND(D44="Amina",OR(E44="De-Novo Merge",E44="Assisted Merge")),A44&amp;"_SA_AZ",IF(AND(D44="Mashtura",OR(E44="Manual",E44="Assisted Manual")),A44&amp;"_MH",IF(AND(D44="Mashtura",OR(E44="De-Novo Merge",E44="Assisted Merge")),A44&amp;"_SA_MH",IF(AND(D44="Perry",OR(E44="Manual",E44="Assisted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Merge")),A44&amp;"_SA_MW",IF(AND(D44="Reem",OR(E44="Manual",E44="Assisted Manual")),A44&amp;"_RA",IF(AND(D44="Reem",OR(E44="De-Novo Merge",E44="Assisted Merge")),A44&amp;"_SA_RA",""))))))))))))))))))</f>
        <v>2018-01-30_R-022_BD</v>
      </c>
      <c r="G44" s="89">
        <v>43161</v>
      </c>
      <c r="H44" s="89">
        <v>43161</v>
      </c>
      <c r="I44" s="68"/>
      <c r="J44" s="68"/>
      <c r="K44" s="73" t="str">
        <f t="shared" si="1"/>
        <v/>
      </c>
      <c r="L44" s="118">
        <v>43178</v>
      </c>
      <c r="M44" s="87" t="s">
        <v>0</v>
      </c>
      <c r="N44" s="116" t="str">
        <f>IF(AND(NOT(OR(H44="Ø",H44="")),L44="Split"),"In Progress",IF(AND(NOT(OR(H44="Ø",H44="")),L44="Needs to be Split"),"Waiting",IF(AND(M44="Review",M45="Review"),"Review",IF(OR(AND(M44="Review",M45="Incomplete"),AND(M44="Incomplete",M45="Review")),"Review",IF(OR(AND(M44="Untraceable",M45="Review"),AND(M44="Review",M45="Untraceable")),"Review",IF(OR(AND(M44="Review",M45="Completed"),AND(M44="Completed",M45="Review")),"Review",IF(OR(AND(M44="Other",M45="Review"),AND(M44="Review",M45="Other")),"Review",IF(OR(AND(M44="Other",M45="Incomplete"),AND(M44="Incomplete",M45="Other")),"Review",IF(OR(AND(M44="Other",M45="Untraceable"),AND(M44="Untraceable",M45="Other")),"Review",IF(OR(AND(M44="Other",M45="Completed"),AND(M44="Completed",M45="Other")),"Review",IF(AND(M44="Waiting",M45="Waiting"),"Waiting",IF(OR(AND(M44="Review",M45="Waiting"),AND(M44="Waiting",M45="Review")),"Waiting",IF(OR(AND(M44="Other",M45="Waiting"),AND(M44="Waiting",M45="Other")),"Waiting",IF(OR(AND(M44="Incomplete",M45="Waiting"),AND(M44="Waiting",M45="Incomplete")),"Waiting",IF(OR(AND(M44="Completed",M45="Waiting"),AND(M44="Waiting",M45="Completed")),"Waiting",IF(OR(M44="In Progress",M45="In Progress"),"In Progress",IF(OR(AND(M44="Completed",M45="Untraceable"),AND(M44="Untraceable",M45="Completed")),"Review",IF(OR(AND(M44="Completed",M45="Incomplete"),AND(M44="Incomplete",M45="Completed")),"Review",IF(OR(AND(M44="Incomplete",M45="Untraceable"),AND(M44="Untraceable",M45="Incomplete")),"Untraceable",IF(AND(NOT(OR(H44="Ø",H44="")),NOT(OR(H45="Ø",H45="")),L44=""),"In Progress",IF(AND(M44="Untraceable",M45="Untraceable"),"Untraceable",IF(AND(NOT(OR(H44="Ø",H44="")),NOT(OR(H45="Ø",H45="")),NOT(OR(L44="Ø",L44="",L44="Split",L44="Needs to be Split"))),"Completed",IF(AND(M44="Incomplete",M45="Incomplete"),"Incomplete",IF(AND(M44="Other",M45="Other"),"Review",IF(AND(M44="Untraceable",M45=""),"Untraceable","")))))))))))))))))))))))))</f>
        <v>Completed</v>
      </c>
      <c r="O44" s="116" t="s">
        <v>0</v>
      </c>
      <c r="P44" s="4"/>
      <c r="Q44" s="121" t="s">
        <v>25</v>
      </c>
      <c r="R44" s="116" t="s">
        <v>3654</v>
      </c>
    </row>
    <row r="45" spans="1:18" x14ac:dyDescent="0.25">
      <c r="A45" s="116"/>
      <c r="B45" s="116"/>
      <c r="C45" s="116"/>
      <c r="D45" s="87" t="s">
        <v>3059</v>
      </c>
      <c r="E45" s="87" t="s">
        <v>1512</v>
      </c>
      <c r="F45" s="7" t="str">
        <f>IF(AND(D45="Amina",OR(E45="Manual",E45="Assisted Manual")),A44&amp;"_AZ",IF(AND(D45="Amina",OR(E45="De-Novo Merge",E45="Assisted Merge")),A44&amp;"_SA_AZ",IF(AND(D45="Mashtura",OR(E45="Manual",E45="Assisted Manual")),A44&amp;"_MH",IF(AND(D45="Mashtura",OR(E45="De-Novo Merge",E45="Assisted Merge")),A44&amp;"_SA_MH",IF(AND(D45="Perry",OR(E45="Manual",E45="Assisted Manual")),A44&amp;"_PB",IF(AND(D45="Perry",OR(E45="De-Novo Merge",E45="Assisted Merge")),A44&amp;"_SA_PB",IF(AND(D45="Gina",OR(E45="Manual",E45="Assisted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Merge")),A44&amp;"_SA_MW",IF(AND(D45="Reem",OR(E45="Manual",E45="Assisted Manual")),A44&amp;"_RA",IF(AND(D45="Reem",OR(E45="De-Novo Merge",E45="Assisted Merge")),A44&amp;"_SA_RA",""))))))))))))))))))</f>
        <v>2018-01-30_R-022_RA</v>
      </c>
      <c r="G45" s="89">
        <v>43164</v>
      </c>
      <c r="H45" s="89">
        <v>43167</v>
      </c>
      <c r="I45" s="68"/>
      <c r="J45" s="68"/>
      <c r="K45" s="73" t="str">
        <f t="shared" si="1"/>
        <v/>
      </c>
      <c r="L45" s="116"/>
      <c r="M45" s="87" t="s">
        <v>0</v>
      </c>
      <c r="N45" s="116"/>
      <c r="O45" s="116"/>
      <c r="P45" s="4"/>
      <c r="Q45" s="121"/>
      <c r="R45" s="116"/>
    </row>
    <row r="46" spans="1:18" x14ac:dyDescent="0.25">
      <c r="A46" s="122" t="s">
        <v>3655</v>
      </c>
      <c r="B46" s="117" t="s">
        <v>3656</v>
      </c>
      <c r="C46" s="116"/>
      <c r="D46" s="87" t="s">
        <v>161</v>
      </c>
      <c r="E46" s="87" t="s">
        <v>24</v>
      </c>
      <c r="F46" s="7" t="str">
        <f>IF(AND(D46="Amina",OR(E46="Manual",E46="Assisted Manual")),A46&amp;"_AZ",IF(AND(D46="Amina",OR(E46="De-Novo Merge",E46="Assisted Merge")),A46&amp;"_SA_AZ",IF(AND(D46="Mashtura",OR(E46="Manual",E46="Assisted Manual")),A46&amp;"_MH",IF(AND(D46="Mashtura",OR(E46="De-Novo Merge",E46="Assisted Merge")),A46&amp;"_SA_MH",IF(AND(D46="Perry",OR(E46="Manual",E46="Assisted Manual")),A46&amp;"_PB",IF(AND(D46="Perry",OR(E46="De-Novo Merge",E46="Assisted Merge")),A46&amp;"_SA_PB",IF(AND(D46="Gina",OR(E46="Manual",E46="Assisted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Merge")),A46&amp;"_SA_MW",IF(AND(D46="Reem",OR(E46="Manual",E46="Assisted Manual")),A46&amp;"_RA",IF(AND(D46="Reem",OR(E46="De-Novo Merge",E46="Assisted Merge")),A46&amp;"_SA_RA",""))))))))))))))))))</f>
        <v>2018-01-30_R-023_BD</v>
      </c>
      <c r="G46" s="89">
        <v>43161</v>
      </c>
      <c r="H46" s="89" t="s">
        <v>51</v>
      </c>
      <c r="I46" s="68"/>
      <c r="J46" s="68"/>
      <c r="K46" s="73" t="str">
        <f t="shared" si="1"/>
        <v/>
      </c>
      <c r="L46" s="116" t="str">
        <f>IF(AND(NOT(OR(H46="",H46="Ø")),NOT(OR(H47="",H47="Ø"))),"Needs to be Split","")</f>
        <v/>
      </c>
      <c r="M46" s="87" t="s">
        <v>2</v>
      </c>
      <c r="N46" s="116" t="s">
        <v>2</v>
      </c>
      <c r="O46" s="116" t="str">
        <f>IF(OR(N46="Untraceable",N46="Incomplete"),"Ignore",IF(N46="Completed","Waiting",IF(OR(N46="Waiting",N46="In Progress",N46="Review",N46="Other"),"HOLD","")))</f>
        <v>Ignore</v>
      </c>
      <c r="P46" s="4"/>
      <c r="Q46" s="121" t="str">
        <f>IF(OR(N46="Untraceable",N46="Incomplete"),"No",IF(N46="Completed","In Progress",""))</f>
        <v>No</v>
      </c>
      <c r="R46" s="116"/>
    </row>
    <row r="47" spans="1:18" x14ac:dyDescent="0.25">
      <c r="A47" s="116"/>
      <c r="B47" s="116"/>
      <c r="C47" s="116"/>
      <c r="D47" s="87"/>
      <c r="E47" s="87"/>
      <c r="F47" s="7" t="str">
        <f>IF(AND(D47="Amina",OR(E47="Manual",E47="Assisted Manual")),A46&amp;"_AZ",IF(AND(D47="Amina",OR(E47="De-Novo Merge",E47="Assisted Merge")),A46&amp;"_SA_AZ",IF(AND(D47="Mashtura",OR(E47="Manual",E47="Assisted Manual")),A46&amp;"_MH",IF(AND(D47="Mashtura",OR(E47="De-Novo Merge",E47="Assisted Merge")),A46&amp;"_SA_MH",IF(AND(D47="Perry",OR(E47="Manual",E47="Assisted Manual")),A46&amp;"_PB",IF(AND(D47="Perry",OR(E47="De-Novo Merge",E47="Assisted Merge")),A46&amp;"_SA_PB",IF(AND(D47="Gina",OR(E47="Manual",E47="Assisted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Merge")),A46&amp;"_SA_MW",IF(AND(D47="Reem",OR(E47="Manual",E47="Assisted Manual")),A46&amp;"_RA",IF(AND(D47="Reem",OR(E47="De-Novo Merge",E47="Assisted Merge")),A46&amp;"_SA_RA",""))))))))))))))))))</f>
        <v/>
      </c>
      <c r="G47" s="89"/>
      <c r="H47" s="89"/>
      <c r="I47" s="68"/>
      <c r="J47" s="68"/>
      <c r="K47" s="73" t="str">
        <f t="shared" si="1"/>
        <v/>
      </c>
      <c r="L47" s="116"/>
      <c r="M47" s="87" t="str">
        <f>IF(AND(NOT(OR(G47="",G47="Ø")),H47=""),"In Progress",IF(AND(NOT(OR(H47="Ø",H47="")),NOT(OR(G47="Ø",G47=""))),"Completed",IF(AND(NOT(A46=""),NOT(OR(D47="",D47="???")),G47=""),"Waiting",IF(D47="???","Waiting",""))))</f>
        <v/>
      </c>
      <c r="N47" s="116"/>
      <c r="O47" s="116"/>
      <c r="P47" s="4"/>
      <c r="Q47" s="121"/>
      <c r="R47" s="116"/>
    </row>
    <row r="48" spans="1:18" x14ac:dyDescent="0.25">
      <c r="A48" s="122" t="s">
        <v>3657</v>
      </c>
      <c r="B48" s="117" t="s">
        <v>3658</v>
      </c>
      <c r="C48" s="116" t="s">
        <v>3659</v>
      </c>
      <c r="D48" s="87" t="s">
        <v>161</v>
      </c>
      <c r="E48" s="87" t="s">
        <v>24</v>
      </c>
      <c r="F48" s="7" t="str">
        <f>IF(AND(D48="Amina",OR(E48="Manual",E48="Assisted Manual")),A48&amp;"_AZ",IF(AND(D48="Amina",OR(E48="De-Novo Merge",E48="Assisted Merge")),A48&amp;"_SA_AZ",IF(AND(D48="Mashtura",OR(E48="Manual",E48="Assisted Manual")),A48&amp;"_MH",IF(AND(D48="Mashtura",OR(E48="De-Novo Merge",E48="Assisted Merge")),A48&amp;"_SA_MH",IF(AND(D48="Perry",OR(E48="Manual",E48="Assisted Manual")),A48&amp;"_PB",IF(AND(D48="Perry",OR(E48="De-Novo Merge",E48="Assisted Merge")),A48&amp;"_SA_PB",IF(AND(D48="Gina",OR(E48="Manual",E48="Assisted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Merge")),A48&amp;"_SA_MW",IF(AND(D48="Reem",OR(E48="Manual",E48="Assisted Manual")),A48&amp;"_RA",IF(AND(D48="Reem",OR(E48="De-Novo Merge",E48="Assisted Merge")),A48&amp;"_SA_RA",""))))))))))))))))))</f>
        <v>2018-01-30_R-024_BD</v>
      </c>
      <c r="G48" s="89">
        <v>43161</v>
      </c>
      <c r="H48" s="89" t="s">
        <v>51</v>
      </c>
      <c r="I48" s="68"/>
      <c r="J48" s="68"/>
      <c r="K48" s="73" t="str">
        <f t="shared" si="1"/>
        <v/>
      </c>
      <c r="L48" s="116" t="str">
        <f>IF(AND(NOT(OR(H48="",H48="Ø")),NOT(OR(H49="",H49="Ø"))),"Needs to be Split","")</f>
        <v/>
      </c>
      <c r="M48" s="87" t="s">
        <v>2</v>
      </c>
      <c r="N48" s="116" t="s">
        <v>2</v>
      </c>
      <c r="O48" s="116" t="str">
        <f>IF(OR(N48="Untraceable",N48="Incomplete"),"Ignore",IF(N48="Completed","Waiting",IF(OR(N48="Waiting",N48="In Progress",N48="Review",N48="Other"),"HOLD","")))</f>
        <v>Ignore</v>
      </c>
      <c r="P48" s="4"/>
      <c r="Q48" s="121" t="str">
        <f>IF(OR(N48="Untraceable",N48="Incomplete"),"No",IF(N48="Completed","In Progress",""))</f>
        <v>No</v>
      </c>
      <c r="R48" s="116"/>
    </row>
    <row r="49" spans="1:18" x14ac:dyDescent="0.25">
      <c r="A49" s="116"/>
      <c r="B49" s="116"/>
      <c r="C49" s="116"/>
      <c r="D49" s="87"/>
      <c r="E49" s="87"/>
      <c r="F49" s="7" t="str">
        <f>IF(AND(D49="Amina",OR(E49="Manual",E49="Assisted Manual")),A48&amp;"_AZ",IF(AND(D49="Amina",OR(E49="De-Novo Merge",E49="Assisted Merge")),A48&amp;"_SA_AZ",IF(AND(D49="Mashtura",OR(E49="Manual",E49="Assisted Manual")),A48&amp;"_MH",IF(AND(D49="Mashtura",OR(E49="De-Novo Merge",E49="Assisted Merge")),A48&amp;"_SA_MH",IF(AND(D49="Perry",OR(E49="Manual",E49="Assisted Manual")),A48&amp;"_PB",IF(AND(D49="Perry",OR(E49="De-Novo Merge",E49="Assisted Merge")),A48&amp;"_SA_PB",IF(AND(D49="Gina",OR(E49="Manual",E49="Assisted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Merge")),A48&amp;"_SA_MW",IF(AND(D49="Reem",OR(E49="Manual",E49="Assisted Manual")),A48&amp;"_RA",IF(AND(D49="Reem",OR(E49="De-Novo Merge",E49="Assisted Merge")),A48&amp;"_SA_RA",""))))))))))))))))))</f>
        <v/>
      </c>
      <c r="G49" s="89"/>
      <c r="H49" s="89"/>
      <c r="I49" s="68"/>
      <c r="J49" s="68"/>
      <c r="K49" s="73" t="str">
        <f t="shared" si="1"/>
        <v/>
      </c>
      <c r="L49" s="116"/>
      <c r="M49" s="87" t="str">
        <f>IF(AND(NOT(OR(G49="",G49="Ø")),H49=""),"In Progress",IF(AND(NOT(OR(H49="Ø",H49="")),NOT(OR(G49="Ø",G49=""))),"Completed",IF(AND(NOT(A48=""),NOT(OR(D49="",D49="???")),G49=""),"Waiting",IF(D49="???","Waiting",""))))</f>
        <v/>
      </c>
      <c r="N49" s="116"/>
      <c r="O49" s="116"/>
      <c r="P49" s="4"/>
      <c r="Q49" s="121"/>
      <c r="R49" s="116"/>
    </row>
    <row r="50" spans="1:18" x14ac:dyDescent="0.25">
      <c r="A50" s="122" t="s">
        <v>3660</v>
      </c>
      <c r="B50" s="117" t="s">
        <v>3661</v>
      </c>
      <c r="C50" s="116"/>
      <c r="D50" s="87" t="s">
        <v>161</v>
      </c>
      <c r="E50" s="87" t="s">
        <v>24</v>
      </c>
      <c r="F50" s="7" t="str">
        <f>IF(AND(D50="Amina",OR(E50="Manual",E50="Assisted Manual")),A50&amp;"_AZ",IF(AND(D50="Amina",OR(E50="De-Novo Merge",E50="Assisted Merge")),A50&amp;"_SA_AZ",IF(AND(D50="Mashtura",OR(E50="Manual",E50="Assisted Manual")),A50&amp;"_MH",IF(AND(D50="Mashtura",OR(E50="De-Novo Merge",E50="Assisted Merge")),A50&amp;"_SA_MH",IF(AND(D50="Perry",OR(E50="Manual",E50="Assisted Manual")),A50&amp;"_PB",IF(AND(D50="Perry",OR(E50="De-Novo Merge",E50="Assisted Merge")),A50&amp;"_SA_PB",IF(AND(D50="Gina",OR(E50="Manual",E50="Assisted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Merge")),A50&amp;"_SA_MW",IF(AND(D50="Reem",OR(E50="Manual",E50="Assisted Manual")),A50&amp;"_RA",IF(AND(D50="Reem",OR(E50="De-Novo Merge",E50="Assisted Merge")),A50&amp;"_SA_RA",""))))))))))))))))))</f>
        <v>2018-01-30_R-025_BD</v>
      </c>
      <c r="G50" s="89">
        <v>43164</v>
      </c>
      <c r="H50" s="89">
        <v>43164</v>
      </c>
      <c r="I50" s="68">
        <v>0.5</v>
      </c>
      <c r="J50" s="68">
        <v>8</v>
      </c>
      <c r="K50" s="73">
        <f t="shared" si="1"/>
        <v>16</v>
      </c>
      <c r="L50" s="118">
        <v>43178</v>
      </c>
      <c r="M50" s="87" t="str">
        <f>IF(AND(NOT(OR(G50="",G50="Ø")),H50=""),"In Progress",IF(AND(NOT(OR(H50="Ø",H50="")),NOT(OR(G50="Ø",G50=""))),"Completed",IF(AND(NOT(A50=""),NOT(OR(D50="",D50="???")),G50=""),"Waiting",IF(D50="???","Waiting",""))))</f>
        <v>Completed</v>
      </c>
      <c r="N50" s="116" t="s">
        <v>0</v>
      </c>
      <c r="O50" s="116" t="s">
        <v>0</v>
      </c>
      <c r="P50" s="4" t="s">
        <v>3662</v>
      </c>
      <c r="Q50" s="121" t="s">
        <v>25</v>
      </c>
      <c r="R50" s="116" t="s">
        <v>3663</v>
      </c>
    </row>
    <row r="51" spans="1:18" x14ac:dyDescent="0.25">
      <c r="A51" s="116"/>
      <c r="B51" s="116"/>
      <c r="C51" s="116"/>
      <c r="D51" s="87" t="s">
        <v>3059</v>
      </c>
      <c r="E51" s="87" t="s">
        <v>1512</v>
      </c>
      <c r="F51" s="7" t="str">
        <f>IF(AND(D51="Amina",OR(E51="Manual",E51="Assisted Manual")),A50&amp;"_AZ",IF(AND(D51="Amina",OR(E51="De-Novo Merge",E51="Assisted Merge")),A50&amp;"_SA_AZ",IF(AND(D51="Mashtura",OR(E51="Manual",E51="Assisted Manual")),A50&amp;"_MH",IF(AND(D51="Mashtura",OR(E51="De-Novo Merge",E51="Assisted Merge")),A50&amp;"_SA_MH",IF(AND(D51="Perry",OR(E51="Manual",E51="Assisted Manual")),A50&amp;"_PB",IF(AND(D51="Perry",OR(E51="De-Novo Merge",E51="Assisted Merge")),A50&amp;"_SA_PB",IF(AND(D51="Gina",OR(E51="Manual",E51="Assisted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Merge")),A50&amp;"_SA_MW",IF(AND(D51="Reem",OR(E51="Manual",E51="Assisted Manual")),A50&amp;"_RA",IF(AND(D51="Reem",OR(E51="De-Novo Merge",E51="Assisted Merge")),A50&amp;"_SA_RA",""))))))))))))))))))</f>
        <v>2018-01-30_R-025_RA</v>
      </c>
      <c r="G51" s="89">
        <v>43167</v>
      </c>
      <c r="H51" s="89">
        <v>43167</v>
      </c>
      <c r="I51" s="68"/>
      <c r="J51" s="68"/>
      <c r="K51" s="73" t="str">
        <f t="shared" si="1"/>
        <v/>
      </c>
      <c r="L51" s="116"/>
      <c r="M51" s="87" t="s">
        <v>0</v>
      </c>
      <c r="N51" s="116"/>
      <c r="O51" s="116"/>
      <c r="P51" s="4" t="s">
        <v>3664</v>
      </c>
      <c r="Q51" s="121"/>
      <c r="R51" s="116"/>
    </row>
    <row r="52" spans="1:18" x14ac:dyDescent="0.25">
      <c r="A52" s="122" t="s">
        <v>3665</v>
      </c>
      <c r="B52" s="117" t="s">
        <v>3666</v>
      </c>
      <c r="C52" s="116"/>
      <c r="D52" s="87" t="s">
        <v>187</v>
      </c>
      <c r="E52" s="87" t="s">
        <v>24</v>
      </c>
      <c r="F52" s="7" t="str">
        <f>IF(AND(D52="Amina",OR(E52="Manual",E52="Assisted Manual")),A52&amp;"_AZ",IF(AND(D52="Amina",OR(E52="De-Novo Merge",E52="Assisted Merge")),A52&amp;"_SA_AZ",IF(AND(D52="Mashtura",OR(E52="Manual",E52="Assisted Manual")),A52&amp;"_MH",IF(AND(D52="Mashtura",OR(E52="De-Novo Merge",E52="Assisted Merge")),A52&amp;"_SA_MH",IF(AND(D52="Perry",OR(E52="Manual",E52="Assisted Manual")),A52&amp;"_PB",IF(AND(D52="Perry",OR(E52="De-Novo Merge",E52="Assisted Merge")),A52&amp;"_SA_PB",IF(AND(D52="Gina",OR(E52="Manual",E52="Assisted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Merge")),A52&amp;"_SA_MW",IF(AND(D52="Reem",OR(E52="Manual",E52="Assisted Manual")),A52&amp;"_RA",IF(AND(D52="Reem",OR(E52="De-Novo Merge",E52="Assisted Merge")),A52&amp;"_SA_RA",""))))))))))))))))))</f>
        <v>2018-01-30_R-026_MW</v>
      </c>
      <c r="G52" s="89">
        <v>43164</v>
      </c>
      <c r="H52" s="89">
        <v>43166</v>
      </c>
      <c r="I52" s="68"/>
      <c r="J52" s="68"/>
      <c r="K52" s="73" t="str">
        <f t="shared" si="1"/>
        <v/>
      </c>
      <c r="L52" s="116" t="str">
        <f>IF(AND(NOT(OR(H52="",H52="Ø")),NOT(OR(H53="",H53="Ø"))),"Needs to be Split","")</f>
        <v/>
      </c>
      <c r="M52" s="87" t="str">
        <f>IF(AND(NOT(OR(G52="",G52="Ø")),H52=""),"In Progress",IF(AND(NOT(OR(H52="Ø",H52="")),NOT(OR(G52="Ø",G52=""))),"Completed",IF(AND(NOT(A52=""),NOT(OR(D52="",D52="???")),G52=""),"Waiting",IF(D52="???","Waiting",""))))</f>
        <v>Completed</v>
      </c>
      <c r="N52" s="116" t="s">
        <v>2</v>
      </c>
      <c r="O52" s="116" t="str">
        <f>IF(OR(N52="Untraceable",N52="Incomplete"),"Ignore",IF(N52="Completed","Waiting",IF(OR(N52="Waiting",N52="In Progress",N52="Review",N52="Other"),"HOLD","")))</f>
        <v>Ignore</v>
      </c>
      <c r="P52" s="4" t="s">
        <v>3667</v>
      </c>
      <c r="Q52" s="121" t="str">
        <f>IF(OR(N52="Untraceable",N52="Incomplete"),"No",IF(N52="Completed","In Progress",""))</f>
        <v>No</v>
      </c>
      <c r="R52" s="116"/>
    </row>
    <row r="53" spans="1:18" x14ac:dyDescent="0.25">
      <c r="A53" s="116"/>
      <c r="B53" s="116"/>
      <c r="C53" s="116"/>
      <c r="D53" s="87" t="s">
        <v>161</v>
      </c>
      <c r="E53" s="87" t="s">
        <v>1512</v>
      </c>
      <c r="F53" s="7" t="str">
        <f>IF(AND(D53="Amina",OR(E53="Manual",E53="Assisted Manual")),A52&amp;"_AZ",IF(AND(D53="Amina",OR(E53="De-Novo Merge",E53="Assisted Merge")),A52&amp;"_SA_AZ",IF(AND(D53="Mashtura",OR(E53="Manual",E53="Assisted Manual")),A52&amp;"_MH",IF(AND(D53="Mashtura",OR(E53="De-Novo Merge",E53="Assisted Merge")),A52&amp;"_SA_MH",IF(AND(D53="Perry",OR(E53="Manual",E53="Assisted Manual")),A52&amp;"_PB",IF(AND(D53="Perry",OR(E53="De-Novo Merge",E53="Assisted Merge")),A52&amp;"_SA_PB",IF(AND(D53="Gina",OR(E53="Manual",E53="Assisted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Merge")),A52&amp;"_SA_MW",IF(AND(D53="Reem",OR(E53="Manual",E53="Assisted Manual")),A52&amp;"_RA",IF(AND(D53="Reem",OR(E53="De-Novo Merge",E53="Assisted Merge")),A52&amp;"_SA_RA",""))))))))))))))))))</f>
        <v>2018-01-30_R-026_BD</v>
      </c>
      <c r="G53" s="89">
        <v>43167</v>
      </c>
      <c r="H53" s="89" t="s">
        <v>51</v>
      </c>
      <c r="I53" s="68"/>
      <c r="J53" s="68"/>
      <c r="K53" s="73" t="str">
        <f t="shared" si="1"/>
        <v/>
      </c>
      <c r="L53" s="116"/>
      <c r="M53" s="87" t="s">
        <v>2</v>
      </c>
      <c r="N53" s="116"/>
      <c r="O53" s="116"/>
      <c r="P53" s="4" t="s">
        <v>3668</v>
      </c>
      <c r="Q53" s="121"/>
      <c r="R53" s="116"/>
    </row>
    <row r="54" spans="1:18" x14ac:dyDescent="0.25">
      <c r="A54" s="122" t="s">
        <v>3669</v>
      </c>
      <c r="B54" s="117" t="s">
        <v>3670</v>
      </c>
      <c r="C54" s="116"/>
      <c r="D54" s="87" t="s">
        <v>161</v>
      </c>
      <c r="E54" s="87" t="s">
        <v>24</v>
      </c>
      <c r="F54" s="7" t="str">
        <f>IF(AND(D54="Amina",OR(E54="Manual",E54="Assisted Manual")),A54&amp;"_AZ",IF(AND(D54="Amina",OR(E54="De-Novo Merge",E54="Assisted Merge")),A54&amp;"_SA_AZ",IF(AND(D54="Mashtura",OR(E54="Manual",E54="Assisted Manual")),A54&amp;"_MH",IF(AND(D54="Mashtura",OR(E54="De-Novo Merge",E54="Assisted Merge")),A54&amp;"_SA_MH",IF(AND(D54="Perry",OR(E54="Manual",E54="Assisted Manual")),A54&amp;"_PB",IF(AND(D54="Perry",OR(E54="De-Novo Merge",E54="Assisted Merge")),A54&amp;"_SA_PB",IF(AND(D54="Gina",OR(E54="Manual",E54="Assisted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Merge")),A54&amp;"_SA_MW",IF(AND(D54="Reem",OR(E54="Manual",E54="Assisted Manual")),A54&amp;"_RA",IF(AND(D54="Reem",OR(E54="De-Novo Merge",E54="Assisted Merge")),A54&amp;"_SA_RA",""))))))))))))))))))</f>
        <v>2018-01-30_R-027_BD</v>
      </c>
      <c r="G54" s="89">
        <v>43164</v>
      </c>
      <c r="H54" s="89">
        <v>43164</v>
      </c>
      <c r="I54" s="68">
        <v>3</v>
      </c>
      <c r="J54" s="68">
        <v>45</v>
      </c>
      <c r="K54" s="73">
        <f t="shared" si="1"/>
        <v>15</v>
      </c>
      <c r="L54" s="118">
        <v>43178</v>
      </c>
      <c r="M54" s="87" t="str">
        <f>IF(AND(NOT(OR(G54="",G54="Ø")),H54=""),"In Progress",IF(AND(NOT(OR(H54="Ø",H54="")),NOT(OR(G54="Ø",G54=""))),"Completed",IF(AND(NOT(A54=""),NOT(OR(D54="",D54="???")),G54=""),"Waiting",IF(D54="???","Waiting",""))))</f>
        <v>Completed</v>
      </c>
      <c r="N54" s="116" t="str">
        <f>IF(AND(NOT(OR(H54="Ø",H54="")),L54="Split"),"In Progress",IF(AND(NOT(OR(H54="Ø",H54="")),L54="Needs to be Split"),"Waiting",IF(AND(M54="Review",M55="Review"),"Review",IF(OR(AND(M54="Review",M55="Incomplete"),AND(M54="Incomplete",M55="Review")),"Review",IF(OR(AND(M54="Untraceable",M55="Review"),AND(M54="Review",M55="Untraceable")),"Review",IF(OR(AND(M54="Review",M55="Completed"),AND(M54="Completed",M55="Review")),"Review",IF(OR(AND(M54="Other",M55="Review"),AND(M54="Review",M55="Other")),"Review",IF(OR(AND(M54="Other",M55="Incomplete"),AND(M54="Incomplete",M55="Other")),"Review",IF(OR(AND(M54="Other",M55="Untraceable"),AND(M54="Untraceable",M55="Other")),"Review",IF(OR(AND(M54="Other",M55="Completed"),AND(M54="Completed",M55="Other")),"Review",IF(AND(M54="Waiting",M55="Waiting"),"Waiting",IF(OR(AND(M54="Review",M55="Waiting"),AND(M54="Waiting",M55="Review")),"Waiting",IF(OR(AND(M54="Other",M55="Waiting"),AND(M54="Waiting",M55="Other")),"Waiting",IF(OR(AND(M54="Incomplete",M55="Waiting"),AND(M54="Waiting",M55="Incomplete")),"Waiting",IF(OR(AND(M54="Completed",M55="Waiting"),AND(M54="Waiting",M55="Completed")),"Waiting",IF(OR(M54="In Progress",M55="In Progress"),"In Progress",IF(OR(AND(M54="Completed",M55="Untraceable"),AND(M54="Untraceable",M55="Completed")),"Review",IF(OR(AND(M54="Completed",M55="Incomplete"),AND(M54="Incomplete",M55="Completed")),"Review",IF(OR(AND(M54="Incomplete",M55="Untraceable"),AND(M54="Untraceable",M55="Incomplete")),"Untraceable",IF(AND(NOT(OR(H54="Ø",H54="")),NOT(OR(H55="Ø",H55="")),L54=""),"In Progress",IF(AND(M54="Untraceable",M55="Untraceable"),"Untraceable",IF(AND(NOT(OR(H54="Ø",H54="")),NOT(OR(H55="Ø",H55="")),NOT(OR(L54="Ø",L54="",L54="Split",L54="Needs to be Split"))),"Completed",IF(AND(M54="Incomplete",M55="Incomplete"),"Incomplete",IF(AND(M54="Other",M55="Other"),"Review",IF(AND(M54="Untraceable",M55=""),"Untraceable","")))))))))))))))))))))))))</f>
        <v>Completed</v>
      </c>
      <c r="O54" s="116" t="s">
        <v>0</v>
      </c>
      <c r="P54" s="4"/>
      <c r="Q54" s="121" t="s">
        <v>25</v>
      </c>
      <c r="R54" s="116" t="s">
        <v>3671</v>
      </c>
    </row>
    <row r="55" spans="1:18" x14ac:dyDescent="0.25">
      <c r="A55" s="116"/>
      <c r="B55" s="116"/>
      <c r="C55" s="116"/>
      <c r="D55" s="87" t="s">
        <v>113</v>
      </c>
      <c r="E55" s="87" t="s">
        <v>1512</v>
      </c>
      <c r="F55" s="7" t="str">
        <f>IF(AND(D55="Amina",OR(E55="Manual",E55="Assisted Manual")),A54&amp;"_AZ",IF(AND(D55="Amina",OR(E55="De-Novo Merge",E55="Assisted Merge")),A54&amp;"_SA_AZ",IF(AND(D55="Mashtura",OR(E55="Manual",E55="Assisted Manual")),A54&amp;"_MH",IF(AND(D55="Mashtura",OR(E55="De-Novo Merge",E55="Assisted Merge")),A54&amp;"_SA_MH",IF(AND(D55="Perry",OR(E55="Manual",E55="Assisted Manual")),A54&amp;"_PB",IF(AND(D55="Perry",OR(E55="De-Novo Merge",E55="Assisted Merge")),A54&amp;"_SA_PB",IF(AND(D55="Gina",OR(E55="Manual",E55="Assisted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Merge")),A54&amp;"_SA_MW",IF(AND(D55="Reem",OR(E55="Manual",E55="Assisted Manual")),A54&amp;"_RA",IF(AND(D55="Reem",OR(E55="De-Novo Merge",E55="Assisted Merge")),A54&amp;"_SA_RA",""))))))))))))))))))</f>
        <v>2018-01-30_R-027_DR</v>
      </c>
      <c r="G55" s="89">
        <v>43174</v>
      </c>
      <c r="H55" s="89">
        <v>43174</v>
      </c>
      <c r="I55" s="68">
        <v>2.5</v>
      </c>
      <c r="J55" s="68">
        <v>46</v>
      </c>
      <c r="K55" s="73">
        <f t="shared" si="1"/>
        <v>18.399999999999999</v>
      </c>
      <c r="L55" s="116"/>
      <c r="M55" s="87" t="str">
        <f>IF(AND(NOT(OR(G55="",G55="Ø")),H55=""),"In Progress",IF(AND(NOT(OR(H55="Ø",H55="")),NOT(OR(G55="Ø",G55=""))),"Completed",IF(AND(NOT(A54=""),NOT(OR(D55="",D55="???")),G55=""),"Waiting",IF(D55="???","Waiting",""))))</f>
        <v>Completed</v>
      </c>
      <c r="N55" s="116"/>
      <c r="O55" s="116"/>
      <c r="P55" s="4"/>
      <c r="Q55" s="121"/>
      <c r="R55" s="116"/>
    </row>
    <row r="56" spans="1:18" x14ac:dyDescent="0.25">
      <c r="A56" s="122" t="s">
        <v>3672</v>
      </c>
      <c r="B56" s="117" t="s">
        <v>3673</v>
      </c>
      <c r="C56" s="116"/>
      <c r="D56" s="87" t="s">
        <v>3059</v>
      </c>
      <c r="E56" s="87" t="s">
        <v>24</v>
      </c>
      <c r="F56" s="7" t="str">
        <f>IF(AND(D56="Amina",OR(E56="Manual",E56="Assisted Manual")),A56&amp;"_AZ",IF(AND(D56="Amina",OR(E56="De-Novo Merge",E56="Assisted Merge")),A56&amp;"_SA_AZ",IF(AND(D56="Mashtura",OR(E56="Manual",E56="Assisted Manual")),A56&amp;"_MH",IF(AND(D56="Mashtura",OR(E56="De-Novo Merge",E56="Assisted Merge")),A56&amp;"_SA_MH",IF(AND(D56="Perry",OR(E56="Manual",E56="Assisted Manual")),A56&amp;"_PB",IF(AND(D56="Perry",OR(E56="De-Novo Merge",E56="Assisted Merge")),A56&amp;"_SA_PB",IF(AND(D56="Gina",OR(E56="Manual",E56="Assisted Manual")),A56&amp;"_GB",IF(AND(D56="Gina",OR(E56="De-Novo Merge",E56="Assisted Merge")),A56&amp;"_SA_GB",IF(AND(D56="Cameron",OR(E56="Manual",E56="Assisted Manual")),A56&amp;"_CA",IF(AND(D56="Cameron",OR(E56="De-Novo Merge",E56="Assisted Merge")),A56&amp;"_SA_CA",IF(AND(D56="Bruno",OR(E56="Manual",E56="Assisted Manual")),A56&amp;"_BD",IF(AND(D56="Bruno",OR(E56="De-Novo Merge",E56="Assisted Merge")),A56&amp;"_SA_BD",IF(AND(D56="Daniel",OR(E56="Manual",E56="Assisted Manual")),A56&amp;"_DR",IF(AND(D56="Daniel",OR(E56="De-Novo Merge",E56="Assisted Merge")),A56&amp;"_SA_DR",IF(AND(D56="Monet",OR(E56="Manual",E56="Assisted Manual")),A56&amp;"_MW",IF(AND(D56="Monet",OR(E56="De-Novo Merge",E56="Assisted Merge")),A56&amp;"_SA_MW",IF(AND(D56="Reem",OR(E56="Manual",E56="Assisted Manual")),A56&amp;"_RA",IF(AND(D56="Reem",OR(E56="De-Novo Merge",E56="Assisted Merge")),A56&amp;"_SA_RA",""))))))))))))))))))</f>
        <v>2018-01-30_R-028_RA</v>
      </c>
      <c r="G56" s="89">
        <v>43164</v>
      </c>
      <c r="H56" s="89" t="s">
        <v>51</v>
      </c>
      <c r="I56" s="68"/>
      <c r="J56" s="68"/>
      <c r="K56" s="73" t="str">
        <f t="shared" si="1"/>
        <v/>
      </c>
      <c r="L56" s="116" t="str">
        <f>IF(AND(NOT(OR(H56="",H56="Ø")),NOT(OR(H57="",H57="Ø"))),"Needs to be Split","")</f>
        <v/>
      </c>
      <c r="M56" s="87" t="s">
        <v>2</v>
      </c>
      <c r="N56" s="116" t="s">
        <v>2</v>
      </c>
      <c r="O56" s="116" t="str">
        <f>IF(OR(N56="Untraceable",N56="Incomplete"),"Ignore",IF(N56="Completed","Waiting",IF(OR(N56="Waiting",N56="In Progress",N56="Review",N56="Other"),"HOLD","")))</f>
        <v>Ignore</v>
      </c>
      <c r="P56" s="4" t="s">
        <v>3674</v>
      </c>
      <c r="Q56" s="121" t="str">
        <f>IF(OR(N56="Untraceable",N56="Incomplete"),"No",IF(N56="Completed","In Progress",""))</f>
        <v>No</v>
      </c>
      <c r="R56" s="116"/>
    </row>
    <row r="57" spans="1:18" x14ac:dyDescent="0.25">
      <c r="A57" s="116"/>
      <c r="B57" s="116"/>
      <c r="C57" s="116"/>
      <c r="D57" s="87"/>
      <c r="E57" s="87"/>
      <c r="F57" s="7" t="str">
        <f>IF(AND(D57="Amina",OR(E57="Manual",E57="Assisted Manual")),A56&amp;"_AZ",IF(AND(D57="Amina",OR(E57="De-Novo Merge",E57="Assisted Merge")),A56&amp;"_SA_AZ",IF(AND(D57="Mashtura",OR(E57="Manual",E57="Assisted Manual")),A56&amp;"_MH",IF(AND(D57="Mashtura",OR(E57="De-Novo Merge",E57="Assisted Merge")),A56&amp;"_SA_MH",IF(AND(D57="Perry",OR(E57="Manual",E57="Assisted Manual")),A56&amp;"_PB",IF(AND(D57="Perry",OR(E57="De-Novo Merge",E57="Assisted Merge")),A56&amp;"_SA_PB",IF(AND(D57="Gina",OR(E57="Manual",E57="Assisted Manual")),A56&amp;"_GB",IF(AND(D57="Gina",OR(E57="De-Novo Merge",E57="Assisted Merge")),A56&amp;"_SA_GB",IF(AND(D57="Cameron",OR(E57="Manual",E57="Assisted Manual")),A56&amp;"_CA",IF(AND(D57="Cameron",OR(E57="De-Novo Merge",E57="Assisted Merge")),A56&amp;"_SA_CA",IF(AND(D57="Bruno",OR(E57="Manual",E57="Assisted Manual")),A56&amp;"_BD",IF(AND(D57="Bruno",OR(E57="De-Novo Merge",E57="Assisted Merge")),A56&amp;"_SA_BD",IF(AND(D57="Daniel",OR(E57="Manual",E57="Assisted Manual")),A56&amp;"_DR",IF(AND(D57="Daniel",OR(E57="De-Novo Merge",E57="Assisted Merge")),A56&amp;"_SA_DR",IF(AND(D57="Monet",OR(E57="Manual",E57="Assisted Manual")),A56&amp;"_MW",IF(AND(D57="Monet",OR(E57="De-Novo Merge",E57="Assisted Merge")),A56&amp;"_SA_MW",IF(AND(D57="Reem",OR(E57="Manual",E57="Assisted Manual")),A56&amp;"_RA",IF(AND(D57="Reem",OR(E57="De-Novo Merge",E57="Assisted Merge")),A56&amp;"_SA_RA",""))))))))))))))))))</f>
        <v/>
      </c>
      <c r="G57" s="89"/>
      <c r="H57" s="89"/>
      <c r="I57" s="68"/>
      <c r="J57" s="68"/>
      <c r="K57" s="73" t="str">
        <f t="shared" si="1"/>
        <v/>
      </c>
      <c r="L57" s="116"/>
      <c r="M57" s="87" t="str">
        <f>IF(AND(NOT(OR(G57="",G57="Ø")),H57=""),"In Progress",IF(AND(NOT(OR(H57="Ø",H57="")),NOT(OR(G57="Ø",G57=""))),"Completed",IF(AND(NOT(A56=""),NOT(OR(D57="",D57="???")),G57=""),"Waiting",IF(D57="???","Waiting",""))))</f>
        <v/>
      </c>
      <c r="N57" s="116"/>
      <c r="O57" s="116"/>
      <c r="P57" s="4"/>
      <c r="Q57" s="121"/>
      <c r="R57" s="116"/>
    </row>
    <row r="58" spans="1:18" x14ac:dyDescent="0.25">
      <c r="A58" s="122" t="s">
        <v>3675</v>
      </c>
      <c r="B58" s="117" t="s">
        <v>3676</v>
      </c>
      <c r="C58" s="116" t="s">
        <v>3677</v>
      </c>
      <c r="D58" s="87" t="s">
        <v>161</v>
      </c>
      <c r="E58" s="87" t="s">
        <v>24</v>
      </c>
      <c r="F58" s="7" t="str">
        <f>IF(AND(D58="Amina",OR(E58="Manual",E58="Assisted Manual")),A58&amp;"_AZ",IF(AND(D58="Amina",OR(E58="De-Novo Merge",E58="Assisted Merge")),A58&amp;"_SA_AZ",IF(AND(D58="Mashtura",OR(E58="Manual",E58="Assisted Manual")),A58&amp;"_MH",IF(AND(D58="Mashtura",OR(E58="De-Novo Merge",E58="Assisted Merge")),A58&amp;"_SA_MH",IF(AND(D58="Perry",OR(E58="Manual",E58="Assisted Manual")),A58&amp;"_PB",IF(AND(D58="Perry",OR(E58="De-Novo Merge",E58="Assisted Merge")),A58&amp;"_SA_PB",IF(AND(D58="Gina",OR(E58="Manual",E58="Assisted Manual")),A58&amp;"_GB",IF(AND(D58="Gina",OR(E58="De-Novo Merge",E58="Assisted Merge")),A58&amp;"_SA_GB",IF(AND(D58="Cameron",OR(E58="Manual",E58="Assisted Manual")),A58&amp;"_CA",IF(AND(D58="Cameron",OR(E58="De-Novo Merge",E58="Assisted Merge")),A58&amp;"_SA_CA",IF(AND(D58="Bruno",OR(E58="Manual",E58="Assisted Manual")),A58&amp;"_BD",IF(AND(D58="Bruno",OR(E58="De-Novo Merge",E58="Assisted Merge")),A58&amp;"_SA_BD",IF(AND(D58="Daniel",OR(E58="Manual",E58="Assisted Manual")),A58&amp;"_DR",IF(AND(D58="Daniel",OR(E58="De-Novo Merge",E58="Assisted Merge")),A58&amp;"_SA_DR",IF(AND(D58="Monet",OR(E58="Manual",E58="Assisted Manual")),A58&amp;"_MW",IF(AND(D58="Monet",OR(E58="De-Novo Merge",E58="Assisted Merge")),A58&amp;"_SA_MW",IF(AND(D58="Reem",OR(E58="Manual",E58="Assisted Manual")),A58&amp;"_RA",IF(AND(D58="Reem",OR(E58="De-Novo Merge",E58="Assisted Merge")),A58&amp;"_SA_RA",""))))))))))))))))))</f>
        <v>2018-01-30_R-029_BD</v>
      </c>
      <c r="G58" s="89">
        <v>43165</v>
      </c>
      <c r="H58" s="89">
        <v>43165</v>
      </c>
      <c r="I58" s="68">
        <v>8</v>
      </c>
      <c r="J58" s="68">
        <v>48</v>
      </c>
      <c r="K58" s="73">
        <f t="shared" si="1"/>
        <v>6</v>
      </c>
      <c r="L58" s="118">
        <v>43186</v>
      </c>
      <c r="M58" s="87" t="str">
        <f>IF(AND(NOT(OR(G58="",G58="Ø")),H58=""),"In Progress",IF(AND(NOT(OR(H58="Ø",H58="")),NOT(OR(G58="Ø",G58=""))),"Completed",IF(AND(NOT(A58=""),NOT(OR(D58="",D58="???")),G58=""),"Waiting",IF(D58="???","Waiting",""))))</f>
        <v>Completed</v>
      </c>
      <c r="N58" s="116" t="str">
        <f>IF(AND(NOT(OR(H58="Ø",H58="")),L58="Split"),"In Progress",IF(AND(NOT(OR(H58="Ø",H58="")),L58="Needs to be Split"),"Waiting",IF(AND(M58="Review",M59="Review"),"Review",IF(OR(AND(M58="Review",M59="Incomplete"),AND(M58="Incomplete",M59="Review")),"Review",IF(OR(AND(M58="Untraceable",M59="Review"),AND(M58="Review",M59="Untraceable")),"Review",IF(OR(AND(M58="Review",M59="Completed"),AND(M58="Completed",M59="Review")),"Review",IF(OR(AND(M58="Other",M59="Review"),AND(M58="Review",M59="Other")),"Review",IF(OR(AND(M58="Other",M59="Incomplete"),AND(M58="Incomplete",M59="Other")),"Review",IF(OR(AND(M58="Other",M59="Untraceable"),AND(M58="Untraceable",M59="Other")),"Review",IF(OR(AND(M58="Other",M59="Completed"),AND(M58="Completed",M59="Other")),"Review",IF(AND(M58="Waiting",M59="Waiting"),"Waiting",IF(OR(AND(M58="Review",M59="Waiting"),AND(M58="Waiting",M59="Review")),"Waiting",IF(OR(AND(M58="Other",M59="Waiting"),AND(M58="Waiting",M59="Other")),"Waiting",IF(OR(AND(M58="Incomplete",M59="Waiting"),AND(M58="Waiting",M59="Incomplete")),"Waiting",IF(OR(AND(M58="Completed",M59="Waiting"),AND(M58="Waiting",M59="Completed")),"Waiting",IF(OR(M58="In Progress",M59="In Progress"),"In Progress",IF(OR(AND(M58="Completed",M59="Untraceable"),AND(M58="Untraceable",M59="Completed")),"Review",IF(OR(AND(M58="Completed",M59="Incomplete"),AND(M58="Incomplete",M59="Completed")),"Review",IF(OR(AND(M58="Incomplete",M59="Untraceable"),AND(M58="Untraceable",M59="Incomplete")),"Untraceable",IF(AND(NOT(OR(H58="Ø",H58="")),NOT(OR(H59="Ø",H59="")),L58=""),"In Progress",IF(AND(M58="Untraceable",M59="Untraceable"),"Untraceable",IF(AND(NOT(OR(H58="Ø",H58="")),NOT(OR(H59="Ø",H59="")),NOT(OR(L58="Ø",L58="",L58="Split",L58="Needs to be Split"))),"Completed",IF(AND(M58="Incomplete",M59="Incomplete"),"Incomplete",IF(AND(M58="Other",M59="Other"),"Review",IF(AND(M58="Untraceable",M59=""),"Untraceable","")))))))))))))))))))))))))</f>
        <v>Completed</v>
      </c>
      <c r="O58" s="116" t="s">
        <v>0</v>
      </c>
      <c r="P58" s="4" t="s">
        <v>3678</v>
      </c>
      <c r="Q58" s="121" t="s">
        <v>25</v>
      </c>
      <c r="R58" s="116" t="s">
        <v>3679</v>
      </c>
    </row>
    <row r="59" spans="1:18" x14ac:dyDescent="0.25">
      <c r="A59" s="116"/>
      <c r="B59" s="116"/>
      <c r="C59" s="116"/>
      <c r="D59" s="87" t="s">
        <v>113</v>
      </c>
      <c r="E59" s="87" t="s">
        <v>1512</v>
      </c>
      <c r="F59" s="7" t="str">
        <f>IF(AND(D59="Amina",OR(E59="Manual",E59="Assisted Manual")),A58&amp;"_AZ",IF(AND(D59="Amina",OR(E59="De-Novo Merge",E59="Assisted Merge")),A58&amp;"_SA_AZ",IF(AND(D59="Mashtura",OR(E59="Manual",E59="Assisted Manual")),A58&amp;"_MH",IF(AND(D59="Mashtura",OR(E59="De-Novo Merge",E59="Assisted Merge")),A58&amp;"_SA_MH",IF(AND(D59="Perry",OR(E59="Manual",E59="Assisted Manual")),A58&amp;"_PB",IF(AND(D59="Perry",OR(E59="De-Novo Merge",E59="Assisted Merge")),A58&amp;"_SA_PB",IF(AND(D59="Gina",OR(E59="Manual",E59="Assisted Manual")),A58&amp;"_GB",IF(AND(D59="Gina",OR(E59="De-Novo Merge",E59="Assisted Merge")),A58&amp;"_SA_GB",IF(AND(D59="Cameron",OR(E59="Manual",E59="Assisted Manual")),A58&amp;"_CA",IF(AND(D59="Cameron",OR(E59="De-Novo Merge",E59="Assisted Merge")),A58&amp;"_SA_CA",IF(AND(D59="Bruno",OR(E59="Manual",E59="Assisted Manual")),A58&amp;"_BD",IF(AND(D59="Bruno",OR(E59="De-Novo Merge",E59="Assisted Merge")),A58&amp;"_SA_BD",IF(AND(D59="Daniel",OR(E59="Manual",E59="Assisted Manual")),A58&amp;"_DR",IF(AND(D59="Daniel",OR(E59="De-Novo Merge",E59="Assisted Merge")),A58&amp;"_SA_DR",IF(AND(D59="Monet",OR(E59="Manual",E59="Assisted Manual")),A58&amp;"_MW",IF(AND(D59="Monet",OR(E59="De-Novo Merge",E59="Assisted Merge")),A58&amp;"_SA_MW",IF(AND(D59="Reem",OR(E59="Manual",E59="Assisted Manual")),A58&amp;"_RA",IF(AND(D59="Reem",OR(E59="De-Novo Merge",E59="Assisted Merge")),A58&amp;"_SA_RA",""))))))))))))))))))</f>
        <v>2018-01-30_R-029_DR</v>
      </c>
      <c r="G59" s="89">
        <v>43186</v>
      </c>
      <c r="H59" s="89">
        <v>43186</v>
      </c>
      <c r="I59" s="68">
        <v>3</v>
      </c>
      <c r="J59" s="68">
        <v>48.712000000000003</v>
      </c>
      <c r="K59" s="73">
        <f t="shared" si="1"/>
        <v>16.237333333333336</v>
      </c>
      <c r="L59" s="116"/>
      <c r="M59" s="87" t="str">
        <f>IF(AND(NOT(OR(G59="",G59="Ø")),H59=""),"In Progress",IF(AND(NOT(OR(H59="Ø",H59="")),NOT(OR(G59="Ø",G59=""))),"Completed",IF(AND(NOT(A58=""),NOT(OR(D59="",D59="???")),G59=""),"Waiting",IF(D59="???","Waiting",""))))</f>
        <v>Completed</v>
      </c>
      <c r="N59" s="116"/>
      <c r="O59" s="116"/>
      <c r="P59" s="4"/>
      <c r="Q59" s="121"/>
      <c r="R59" s="116"/>
    </row>
    <row r="60" spans="1:18" x14ac:dyDescent="0.25">
      <c r="A60" s="122" t="s">
        <v>3680</v>
      </c>
      <c r="B60" s="117" t="s">
        <v>3681</v>
      </c>
      <c r="C60" s="116"/>
      <c r="D60" s="87" t="s">
        <v>113</v>
      </c>
      <c r="E60" s="87" t="s">
        <v>24</v>
      </c>
      <c r="F60" s="7" t="str">
        <f>IF(AND(D60="Amina",OR(E60="Manual",E60="Assisted Manual")),A60&amp;"_AZ",IF(AND(D60="Amina",OR(E60="De-Novo Merge",E60="Assisted Merge")),A60&amp;"_SA_AZ",IF(AND(D60="Mashtura",OR(E60="Manual",E60="Assisted Manual")),A60&amp;"_MH",IF(AND(D60="Mashtura",OR(E60="De-Novo Merge",E60="Assisted Merge")),A60&amp;"_SA_MH",IF(AND(D60="Perry",OR(E60="Manual",E60="Assisted Manual")),A60&amp;"_PB",IF(AND(D60="Perry",OR(E60="De-Novo Merge",E60="Assisted Merge")),A60&amp;"_SA_PB",IF(AND(D60="Gina",OR(E60="Manual",E60="Assisted Manual")),A60&amp;"_GB",IF(AND(D60="Gina",OR(E60="De-Novo Merge",E60="Assisted Merge")),A60&amp;"_SA_GB",IF(AND(D60="Cameron",OR(E60="Manual",E60="Assisted Manual")),A60&amp;"_CA",IF(AND(D60="Cameron",OR(E60="De-Novo Merge",E60="Assisted Merge")),A60&amp;"_SA_CA",IF(AND(D60="Bruno",OR(E60="Manual",E60="Assisted Manual")),A60&amp;"_BD",IF(AND(D60="Bruno",OR(E60="De-Novo Merge",E60="Assisted Merge")),A60&amp;"_SA_BD",IF(AND(D60="Daniel",OR(E60="Manual",E60="Assisted Manual")),A60&amp;"_DR",IF(AND(D60="Daniel",OR(E60="De-Novo Merge",E60="Assisted Merge")),A60&amp;"_SA_DR",IF(AND(D60="Monet",OR(E60="Manual",E60="Assisted Manual")),A60&amp;"_MW",IF(AND(D60="Monet",OR(E60="De-Novo Merge",E60="Assisted Merge")),A60&amp;"_SA_MW",IF(AND(D60="Reem",OR(E60="Manual",E60="Assisted Manual")),A60&amp;"_RA",IF(AND(D60="Reem",OR(E60="De-Novo Merge",E60="Assisted Merge")),A60&amp;"_SA_RA",""))))))))))))))))))</f>
        <v>2018-01-30_R-030_DR</v>
      </c>
      <c r="G60" s="89">
        <v>43159</v>
      </c>
      <c r="H60" s="89">
        <v>43165</v>
      </c>
      <c r="I60" s="68"/>
      <c r="J60" s="68"/>
      <c r="K60" s="73" t="str">
        <f t="shared" si="1"/>
        <v/>
      </c>
      <c r="L60" s="118">
        <v>43178</v>
      </c>
      <c r="M60" s="87" t="str">
        <f>IF(AND(NOT(OR(G60="",G60="Ø")),H60=""),"In Progress",IF(AND(NOT(OR(H60="Ø",H60="")),NOT(OR(G60="Ø",G60=""))),"Completed",IF(AND(NOT(A60=""),NOT(OR(D60="",D60="???")),G60=""),"Waiting",IF(D60="???","Waiting",""))))</f>
        <v>Completed</v>
      </c>
      <c r="N60" s="116" t="str">
        <f>IF(AND(NOT(OR(H60="Ø",H60="")),L60="Split"),"In Progress",IF(AND(NOT(OR(H60="Ø",H60="")),L60="Needs to be Split"),"Waiting",IF(AND(M60="Review",M61="Review"),"Review",IF(OR(AND(M60="Review",M61="Incomplete"),AND(M60="Incomplete",M61="Review")),"Review",IF(OR(AND(M60="Untraceable",M61="Review"),AND(M60="Review",M61="Untraceable")),"Review",IF(OR(AND(M60="Review",M61="Completed"),AND(M60="Completed",M61="Review")),"Review",IF(OR(AND(M60="Other",M61="Review"),AND(M60="Review",M61="Other")),"Review",IF(OR(AND(M60="Other",M61="Incomplete"),AND(M60="Incomplete",M61="Other")),"Review",IF(OR(AND(M60="Other",M61="Untraceable"),AND(M60="Untraceable",M61="Other")),"Review",IF(OR(AND(M60="Other",M61="Completed"),AND(M60="Completed",M61="Other")),"Review",IF(AND(M60="Waiting",M61="Waiting"),"Waiting",IF(OR(AND(M60="Review",M61="Waiting"),AND(M60="Waiting",M61="Review")),"Waiting",IF(OR(AND(M60="Other",M61="Waiting"),AND(M60="Waiting",M61="Other")),"Waiting",IF(OR(AND(M60="Incomplete",M61="Waiting"),AND(M60="Waiting",M61="Incomplete")),"Waiting",IF(OR(AND(M60="Completed",M61="Waiting"),AND(M60="Waiting",M61="Completed")),"Waiting",IF(OR(M60="In Progress",M61="In Progress"),"In Progress",IF(OR(AND(M60="Completed",M61="Untraceable"),AND(M60="Untraceable",M61="Completed")),"Review",IF(OR(AND(M60="Completed",M61="Incomplete"),AND(M60="Incomplete",M61="Completed")),"Review",IF(OR(AND(M60="Incomplete",M61="Untraceable"),AND(M60="Untraceable",M61="Incomplete")),"Untraceable",IF(AND(NOT(OR(H60="Ø",H60="")),NOT(OR(H61="Ø",H61="")),L60=""),"In Progress",IF(AND(M60="Untraceable",M61="Untraceable"),"Untraceable",IF(AND(NOT(OR(H60="Ø",H60="")),NOT(OR(H61="Ø",H61="")),NOT(OR(L60="Ø",L60="",L60="Split",L60="Needs to be Split"))),"Completed",IF(AND(M60="Incomplete",M61="Incomplete"),"Incomplete",IF(AND(M60="Other",M61="Other"),"Review",IF(AND(M60="Untraceable",M61=""),"Untraceable","")))))))))))))))))))))))))</f>
        <v>Completed</v>
      </c>
      <c r="O60" s="116" t="s">
        <v>0</v>
      </c>
      <c r="P60" s="4" t="s">
        <v>3682</v>
      </c>
      <c r="Q60" s="121" t="s">
        <v>25</v>
      </c>
      <c r="R60" s="116" t="s">
        <v>3683</v>
      </c>
    </row>
    <row r="61" spans="1:18" x14ac:dyDescent="0.25">
      <c r="A61" s="116"/>
      <c r="B61" s="116"/>
      <c r="C61" s="116"/>
      <c r="D61" s="87" t="s">
        <v>161</v>
      </c>
      <c r="E61" s="87" t="s">
        <v>1512</v>
      </c>
      <c r="F61" s="7" t="str">
        <f>IF(AND(D61="Amina",OR(E61="Manual",E61="Assisted Manual")),A60&amp;"_AZ",IF(AND(D61="Amina",OR(E61="De-Novo Merge",E61="Assisted Merge")),A60&amp;"_SA_AZ",IF(AND(D61="Mashtura",OR(E61="Manual",E61="Assisted Manual")),A60&amp;"_MH",IF(AND(D61="Mashtura",OR(E61="De-Novo Merge",E61="Assisted Merge")),A60&amp;"_SA_MH",IF(AND(D61="Perry",OR(E61="Manual",E61="Assisted Manual")),A60&amp;"_PB",IF(AND(D61="Perry",OR(E61="De-Novo Merge",E61="Assisted Merge")),A60&amp;"_SA_PB",IF(AND(D61="Gina",OR(E61="Manual",E61="Assisted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Merge")),A60&amp;"_SA_MW",IF(AND(D61="Reem",OR(E61="Manual",E61="Assisted Manual")),A60&amp;"_RA",IF(AND(D61="Reem",OR(E61="De-Novo Merge",E61="Assisted Merge")),A60&amp;"_SA_RA",""))))))))))))))))))</f>
        <v>2018-01-30_R-030_BD</v>
      </c>
      <c r="G61" s="89">
        <v>43174</v>
      </c>
      <c r="H61" s="89">
        <v>43175</v>
      </c>
      <c r="I61" s="68"/>
      <c r="J61" s="68"/>
      <c r="K61" s="73" t="str">
        <f t="shared" si="1"/>
        <v/>
      </c>
      <c r="L61" s="116"/>
      <c r="M61" s="87" t="s">
        <v>0</v>
      </c>
      <c r="N61" s="116"/>
      <c r="O61" s="116"/>
      <c r="P61" s="4"/>
      <c r="Q61" s="121"/>
      <c r="R61" s="116"/>
    </row>
    <row r="62" spans="1:18" x14ac:dyDescent="0.25">
      <c r="A62" s="122" t="s">
        <v>3684</v>
      </c>
      <c r="B62" s="117" t="s">
        <v>3685</v>
      </c>
      <c r="C62" s="116"/>
      <c r="D62" s="87" t="s">
        <v>161</v>
      </c>
      <c r="E62" s="87" t="s">
        <v>24</v>
      </c>
      <c r="F62" s="7" t="str">
        <f>IF(AND(D62="Amina",OR(E62="Manual",E62="Assisted Manual")),A62&amp;"_AZ",IF(AND(D62="Amina",OR(E62="De-Novo Merge",E62="Assisted Merge")),A62&amp;"_SA_AZ",IF(AND(D62="Mashtura",OR(E62="Manual",E62="Assisted Manual")),A62&amp;"_MH",IF(AND(D62="Mashtura",OR(E62="De-Novo Merge",E62="Assisted Merge")),A62&amp;"_SA_MH",IF(AND(D62="Perry",OR(E62="Manual",E62="Assisted Manual")),A62&amp;"_PB",IF(AND(D62="Perry",OR(E62="De-Novo Merge",E62="Assisted Merge")),A62&amp;"_SA_PB",IF(AND(D62="Gina",OR(E62="Manual",E62="Assisted Manual")),A62&amp;"_GB",IF(AND(D62="Gina",OR(E62="De-Novo Merge",E62="Assisted Merge")),A62&amp;"_SA_GB",IF(AND(D62="Cameron",OR(E62="Manual",E62="Assisted Manual")),A62&amp;"_CA",IF(AND(D62="Cameron",OR(E62="De-Novo Merge",E62="Assisted Merge")),A62&amp;"_SA_CA",IF(AND(D62="Bruno",OR(E62="Manual",E62="Assisted Manual")),A62&amp;"_BD",IF(AND(D62="Bruno",OR(E62="De-Novo Merge",E62="Assisted Merge")),A62&amp;"_SA_BD",IF(AND(D62="Daniel",OR(E62="Manual",E62="Assisted Manual")),A62&amp;"_DR",IF(AND(D62="Daniel",OR(E62="De-Novo Merge",E62="Assisted Merge")),A62&amp;"_SA_DR",IF(AND(D62="Monet",OR(E62="Manual",E62="Assisted Manual")),A62&amp;"_MW",IF(AND(D62="Monet",OR(E62="De-Novo Merge",E62="Assisted Merge")),A62&amp;"_SA_MW",IF(AND(D62="Reem",OR(E62="Manual",E62="Assisted Manual")),A62&amp;"_RA",IF(AND(D62="Reem",OR(E62="De-Novo Merge",E62="Assisted Merge")),A62&amp;"_SA_RA",""))))))))))))))))))</f>
        <v>2018-01-30_R-031_BD</v>
      </c>
      <c r="G62" s="89">
        <v>43167</v>
      </c>
      <c r="H62" s="89" t="s">
        <v>51</v>
      </c>
      <c r="I62" s="68"/>
      <c r="J62" s="68"/>
      <c r="K62" s="73" t="str">
        <f t="shared" si="1"/>
        <v/>
      </c>
      <c r="L62" s="116" t="str">
        <f>IF(AND(NOT(OR(H62="",H62="Ø")),NOT(OR(H63="",H63="Ø"))),"Needs to be Split","")</f>
        <v/>
      </c>
      <c r="M62" s="87" t="s">
        <v>2</v>
      </c>
      <c r="N62" s="116" t="s">
        <v>2</v>
      </c>
      <c r="O62" s="116" t="str">
        <f>IF(OR(N62="Untraceable",N62="Incomplete"),"Ignore",IF(N62="Completed","Waiting",IF(OR(N62="Waiting",N62="In Progress",N62="Review",N62="Other"),"HOLD","")))</f>
        <v>Ignore</v>
      </c>
      <c r="P62" s="4" t="s">
        <v>1497</v>
      </c>
      <c r="Q62" s="121" t="str">
        <f>IF(OR(N62="Untraceable",N62="Incomplete"),"No",IF(N62="Completed","In Progress",""))</f>
        <v>No</v>
      </c>
      <c r="R62" s="116"/>
    </row>
    <row r="63" spans="1:18" x14ac:dyDescent="0.25">
      <c r="A63" s="116"/>
      <c r="B63" s="116"/>
      <c r="C63" s="116"/>
      <c r="D63" s="87"/>
      <c r="E63" s="87"/>
      <c r="F63" s="7" t="str">
        <f>IF(AND(D63="Amina",OR(E63="Manual",E63="Assisted Manual")),A62&amp;"_AZ",IF(AND(D63="Amina",OR(E63="De-Novo Merge",E63="Assisted Merge")),A62&amp;"_SA_AZ",IF(AND(D63="Mashtura",OR(E63="Manual",E63="Assisted Manual")),A62&amp;"_MH",IF(AND(D63="Mashtura",OR(E63="De-Novo Merge",E63="Assisted Merge")),A62&amp;"_SA_MH",IF(AND(D63="Perry",OR(E63="Manual",E63="Assisted Manual")),A62&amp;"_PB",IF(AND(D63="Perry",OR(E63="De-Novo Merge",E63="Assisted Merge")),A62&amp;"_SA_PB",IF(AND(D63="Gina",OR(E63="Manual",E63="Assisted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Merge")),A62&amp;"_SA_MW",IF(AND(D63="Reem",OR(E63="Manual",E63="Assisted Manual")),A62&amp;"_RA",IF(AND(D63="Reem",OR(E63="De-Novo Merge",E63="Assisted Merge")),A62&amp;"_SA_RA",""))))))))))))))))))</f>
        <v/>
      </c>
      <c r="G63" s="89"/>
      <c r="H63" s="89"/>
      <c r="I63" s="68"/>
      <c r="J63" s="68"/>
      <c r="K63" s="73" t="str">
        <f t="shared" si="1"/>
        <v/>
      </c>
      <c r="L63" s="116"/>
      <c r="M63" s="87" t="str">
        <f>IF(AND(NOT(OR(G63="",G63="Ø")),H63=""),"In Progress",IF(AND(NOT(OR(H63="Ø",H63="")),NOT(OR(G63="Ø",G63=""))),"Completed",IF(AND(NOT(A62=""),NOT(OR(D63="",D63="???")),G63=""),"Waiting",IF(D63="???","Waiting",""))))</f>
        <v/>
      </c>
      <c r="N63" s="116"/>
      <c r="O63" s="116"/>
      <c r="P63" s="4"/>
      <c r="Q63" s="121"/>
      <c r="R63" s="116"/>
    </row>
    <row r="64" spans="1:18" x14ac:dyDescent="0.25">
      <c r="A64" s="122" t="s">
        <v>3686</v>
      </c>
      <c r="B64" s="117" t="s">
        <v>3687</v>
      </c>
      <c r="C64" s="116"/>
      <c r="D64" s="87" t="s">
        <v>187</v>
      </c>
      <c r="E64" s="87" t="s">
        <v>24</v>
      </c>
      <c r="F64" s="7" t="str">
        <f>IF(AND(D64="Amina",OR(E64="Manual",E64="Assisted Manual")),A64&amp;"_AZ",IF(AND(D64="Amina",OR(E64="De-Novo Merge",E64="Assisted Merge")),A64&amp;"_SA_AZ",IF(AND(D64="Mashtura",OR(E64="Manual",E64="Assisted Manual")),A64&amp;"_MH",IF(AND(D64="Mashtura",OR(E64="De-Novo Merge",E64="Assisted Merge")),A64&amp;"_SA_MH",IF(AND(D64="Perry",OR(E64="Manual",E64="Assisted Manual")),A64&amp;"_PB",IF(AND(D64="Perry",OR(E64="De-Novo Merge",E64="Assisted Merge")),A64&amp;"_SA_PB",IF(AND(D64="Gina",OR(E64="Manual",E64="Assisted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Merge")),A64&amp;"_SA_MW",IF(AND(D64="Reem",OR(E64="Manual",E64="Assisted Manual")),A64&amp;"_RA",IF(AND(D64="Reem",OR(E64="De-Novo Merge",E64="Assisted Merge")),A64&amp;"_SA_RA",""))))))))))))))))))</f>
        <v>2018-01-30_R-032_MW</v>
      </c>
      <c r="G64" s="89">
        <v>43166</v>
      </c>
      <c r="H64" s="89" t="s">
        <v>51</v>
      </c>
      <c r="I64" s="68"/>
      <c r="J64" s="68"/>
      <c r="K64" s="73" t="str">
        <f t="shared" si="1"/>
        <v/>
      </c>
      <c r="L64" s="116" t="str">
        <f>IF(AND(NOT(OR(H64="",H64="Ø")),NOT(OR(H65="",H65="Ø"))),"Needs to be Split","")</f>
        <v/>
      </c>
      <c r="M64" s="87" t="s">
        <v>2</v>
      </c>
      <c r="N64" s="116" t="s">
        <v>2</v>
      </c>
      <c r="O64" s="116" t="str">
        <f>IF(OR(N64="Untraceable",N64="Incomplete"),"Ignore",IF(N64="Completed","Waiting",IF(OR(N64="Waiting",N64="In Progress",N64="Review",N64="Other"),"HOLD","")))</f>
        <v>Ignore</v>
      </c>
      <c r="P64" s="4"/>
      <c r="Q64" s="121" t="str">
        <f>IF(OR(N64="Untraceable",N64="Incomplete"),"No",IF(N64="Completed","In Progress",""))</f>
        <v>No</v>
      </c>
      <c r="R64" s="116"/>
    </row>
    <row r="65" spans="1:18" x14ac:dyDescent="0.25">
      <c r="A65" s="116"/>
      <c r="B65" s="116"/>
      <c r="C65" s="116"/>
      <c r="D65" s="87"/>
      <c r="E65" s="87"/>
      <c r="F65" s="7" t="str">
        <f>IF(AND(D65="Amina",OR(E65="Manual",E65="Assisted Manual")),A64&amp;"_AZ",IF(AND(D65="Amina",OR(E65="De-Novo Merge",E65="Assisted Merge")),A64&amp;"_SA_AZ",IF(AND(D65="Mashtura",OR(E65="Manual",E65="Assisted Manual")),A64&amp;"_MH",IF(AND(D65="Mashtura",OR(E65="De-Novo Merge",E65="Assisted Merge")),A64&amp;"_SA_MH",IF(AND(D65="Perry",OR(E65="Manual",E65="Assisted Manual")),A64&amp;"_PB",IF(AND(D65="Perry",OR(E65="De-Novo Merge",E65="Assisted Merge")),A64&amp;"_SA_PB",IF(AND(D65="Gina",OR(E65="Manual",E65="Assisted Manual")),A64&amp;"_GB",IF(AND(D65="Gina",OR(E65="De-Novo Merge",E65="Assisted Merge")),A64&amp;"_SA_GB",IF(AND(D65="Cameron",OR(E65="Manual",E65="Assisted Manual")),A64&amp;"_CA",IF(AND(D65="Cameron",OR(E65="De-Novo Merge",E65="Assisted Merge")),A64&amp;"_SA_CA",IF(AND(D65="Bruno",OR(E65="Manual",E65="Assisted Manual")),A64&amp;"_BD",IF(AND(D65="Bruno",OR(E65="De-Novo Merge",E65="Assisted Merge")),A64&amp;"_SA_BD",IF(AND(D65="Daniel",OR(E65="Manual",E65="Assisted Manual")),A64&amp;"_DR",IF(AND(D65="Daniel",OR(E65="De-Novo Merge",E65="Assisted Merge")),A64&amp;"_SA_DR",IF(AND(D65="Monet",OR(E65="Manual",E65="Assisted Manual")),A64&amp;"_MW",IF(AND(D65="Monet",OR(E65="De-Novo Merge",E65="Assisted Merge")),A64&amp;"_SA_MW",IF(AND(D65="Reem",OR(E65="Manual",E65="Assisted Manual")),A64&amp;"_RA",IF(AND(D65="Reem",OR(E65="De-Novo Merge",E65="Assisted Merge")),A64&amp;"_SA_RA",""))))))))))))))))))</f>
        <v/>
      </c>
      <c r="G65" s="89"/>
      <c r="H65" s="89"/>
      <c r="I65" s="68"/>
      <c r="J65" s="68"/>
      <c r="K65" s="73" t="str">
        <f t="shared" si="1"/>
        <v/>
      </c>
      <c r="L65" s="116"/>
      <c r="M65" s="87" t="str">
        <f>IF(AND(NOT(OR(G65="",G65="Ø")),H65=""),"In Progress",IF(AND(NOT(OR(H65="Ø",H65="")),NOT(OR(G65="Ø",G65=""))),"Completed",IF(AND(NOT(A64=""),NOT(OR(D65="",D65="???")),G65=""),"Waiting",IF(D65="???","Waiting",""))))</f>
        <v/>
      </c>
      <c r="N65" s="116"/>
      <c r="O65" s="116"/>
      <c r="P65" s="4"/>
      <c r="Q65" s="121"/>
      <c r="R65" s="116"/>
    </row>
    <row r="66" spans="1:18" x14ac:dyDescent="0.25">
      <c r="A66" s="122" t="s">
        <v>3688</v>
      </c>
      <c r="B66" s="117" t="s">
        <v>3689</v>
      </c>
      <c r="C66" s="116"/>
      <c r="D66" s="87" t="s">
        <v>187</v>
      </c>
      <c r="E66" s="87" t="s">
        <v>24</v>
      </c>
      <c r="F66" s="7" t="str">
        <f>IF(AND(D66="Amina",OR(E66="Manual",E66="Assisted Manual")),A66&amp;"_AZ",IF(AND(D66="Amina",OR(E66="De-Novo Merge",E66="Assisted Merge")),A66&amp;"_SA_AZ",IF(AND(D66="Mashtura",OR(E66="Manual",E66="Assisted Manual")),A66&amp;"_MH",IF(AND(D66="Mashtura",OR(E66="De-Novo Merge",E66="Assisted Merge")),A66&amp;"_SA_MH",IF(AND(D66="Perry",OR(E66="Manual",E66="Assisted Manual")),A66&amp;"_PB",IF(AND(D66="Perry",OR(E66="De-Novo Merge",E66="Assisted Merge")),A66&amp;"_SA_PB",IF(AND(D66="Gina",OR(E66="Manual",E66="Assisted Manual")),A66&amp;"_GB",IF(AND(D66="Gina",OR(E66="De-Novo Merge",E66="Assisted Merge")),A66&amp;"_SA_GB",IF(AND(D66="Cameron",OR(E66="Manual",E66="Assisted Manual")),A66&amp;"_CA",IF(AND(D66="Cameron",OR(E66="De-Novo Merge",E66="Assisted Merge")),A66&amp;"_SA_CA",IF(AND(D66="Bruno",OR(E66="Manual",E66="Assisted Manual")),A66&amp;"_BD",IF(AND(D66="Bruno",OR(E66="De-Novo Merge",E66="Assisted Merge")),A66&amp;"_SA_BD",IF(AND(D66="Daniel",OR(E66="Manual",E66="Assisted Manual")),A66&amp;"_DR",IF(AND(D66="Daniel",OR(E66="De-Novo Merge",E66="Assisted Merge")),A66&amp;"_SA_DR",IF(AND(D66="Monet",OR(E66="Manual",E66="Assisted Manual")),A66&amp;"_MW",IF(AND(D66="Monet",OR(E66="De-Novo Merge",E66="Assisted Merge")),A66&amp;"_SA_MW",IF(AND(D66="Reem",OR(E66="Manual",E66="Assisted Manual")),A66&amp;"_RA",IF(AND(D66="Reem",OR(E66="De-Novo Merge",E66="Assisted Merge")),A66&amp;"_SA_RA",""))))))))))))))))))</f>
        <v>2018-01-30_R-033_MW</v>
      </c>
      <c r="G66" s="89">
        <v>43167</v>
      </c>
      <c r="H66" s="89">
        <v>43167</v>
      </c>
      <c r="I66" s="68"/>
      <c r="J66" s="68"/>
      <c r="K66" s="73" t="str">
        <f t="shared" ref="K66:K95" si="2">IF(AND(NOT(I66=""),NOT(J66=""),NOT(H66="")),J66/I66,"")</f>
        <v/>
      </c>
      <c r="L66" s="118">
        <v>43192</v>
      </c>
      <c r="M66" s="87" t="s">
        <v>0</v>
      </c>
      <c r="N66" s="116" t="s">
        <v>0</v>
      </c>
      <c r="O66" s="116" t="s">
        <v>0</v>
      </c>
      <c r="P66" s="4" t="s">
        <v>3682</v>
      </c>
      <c r="Q66" s="121" t="s">
        <v>25</v>
      </c>
      <c r="R66" s="116" t="s">
        <v>3690</v>
      </c>
    </row>
    <row r="67" spans="1:18" x14ac:dyDescent="0.25">
      <c r="A67" s="116"/>
      <c r="B67" s="116"/>
      <c r="C67" s="116"/>
      <c r="D67" s="87" t="s">
        <v>32</v>
      </c>
      <c r="E67" s="87" t="s">
        <v>1512</v>
      </c>
      <c r="F67" s="7" t="str">
        <f>IF(AND(D67="Amina",OR(E67="Manual",E67="Assisted Manual")),A66&amp;"_AZ",IF(AND(D67="Amina",OR(E67="De-Novo Merge",E67="Assisted Merge")),A66&amp;"_SA_AZ",IF(AND(D67="Mashtura",OR(E67="Manual",E67="Assisted Manual")),A66&amp;"_MH",IF(AND(D67="Mashtura",OR(E67="De-Novo Merge",E67="Assisted Merge")),A66&amp;"_SA_MH",IF(AND(D67="Perry",OR(E67="Manual",E67="Assisted Manual")),A66&amp;"_PB",IF(AND(D67="Perry",OR(E67="De-Novo Merge",E67="Assisted Merge")),A66&amp;"_SA_PB",IF(AND(D67="Gina",OR(E67="Manual",E67="Assisted Manual")),A66&amp;"_GB",IF(AND(D67="Gina",OR(E67="De-Novo Merge",E67="Assisted Merge")),A66&amp;"_SA_GB",IF(AND(D67="Cameron",OR(E67="Manual",E67="Assisted Manual")),A66&amp;"_CA",IF(AND(D67="Cameron",OR(E67="De-Novo Merge",E67="Assisted Merge")),A66&amp;"_SA_CA",IF(AND(D67="Bruno",OR(E67="Manual",E67="Assisted Manual")),A66&amp;"_BD",IF(AND(D67="Bruno",OR(E67="De-Novo Merge",E67="Assisted Merge")),A66&amp;"_SA_BD",IF(AND(D67="Daniel",OR(E67="Manual",E67="Assisted Manual")),A66&amp;"_DR",IF(AND(D67="Daniel",OR(E67="De-Novo Merge",E67="Assisted Merge")),A66&amp;"_SA_DR",IF(AND(D67="Monet",OR(E67="Manual",E67="Assisted Manual")),A66&amp;"_MW",IF(AND(D67="Monet",OR(E67="De-Novo Merge",E67="Assisted Merge")),A66&amp;"_SA_MW",IF(AND(D67="Reem",OR(E67="Manual",E67="Assisted Manual")),A66&amp;"_RA",IF(AND(D67="Reem",OR(E67="De-Novo Merge",E67="Assisted Merge")),A66&amp;"_SA_RA",""))))))))))))))))))</f>
        <v>2018-01-30_R-033_AZ</v>
      </c>
      <c r="G67" s="89">
        <v>43172</v>
      </c>
      <c r="H67" s="89">
        <v>43172</v>
      </c>
      <c r="I67" s="68"/>
      <c r="J67" s="68"/>
      <c r="K67" s="73" t="str">
        <f t="shared" si="2"/>
        <v/>
      </c>
      <c r="L67" s="116"/>
      <c r="M67" s="87" t="str">
        <f>IF(AND(NOT(OR(G67="",G67="Ø")),H67=""),"In Progress",IF(AND(NOT(OR(H67="Ø",H67="")),NOT(OR(G67="Ø",G67=""))),"Completed",IF(AND(NOT(A66=""),NOT(OR(D67="",D67="???")),G67=""),"Waiting",IF(D67="???","Waiting",""))))</f>
        <v>Completed</v>
      </c>
      <c r="N67" s="116"/>
      <c r="O67" s="116"/>
      <c r="P67" s="4"/>
      <c r="Q67" s="121"/>
      <c r="R67" s="116"/>
    </row>
    <row r="68" spans="1:18" x14ac:dyDescent="0.25">
      <c r="A68" s="122" t="s">
        <v>3691</v>
      </c>
      <c r="B68" s="117" t="s">
        <v>3692</v>
      </c>
      <c r="C68" s="116"/>
      <c r="D68" s="87" t="s">
        <v>161</v>
      </c>
      <c r="E68" s="87" t="s">
        <v>24</v>
      </c>
      <c r="F68" s="7" t="str">
        <f>IF(AND(D68="Amina",OR(E68="Manual",E68="Assisted Manual")),A68&amp;"_AZ",IF(AND(D68="Amina",OR(E68="De-Novo Merge",E68="Assisted Merge")),A68&amp;"_SA_AZ",IF(AND(D68="Mashtura",OR(E68="Manual",E68="Assisted Manual")),A68&amp;"_MH",IF(AND(D68="Mashtura",OR(E68="De-Novo Merge",E68="Assisted Merge")),A68&amp;"_SA_MH",IF(AND(D68="Perry",OR(E68="Manual",E68="Assisted Manual")),A68&amp;"_PB",IF(AND(D68="Perry",OR(E68="De-Novo Merge",E68="Assisted Merge")),A68&amp;"_SA_PB",IF(AND(D68="Gina",OR(E68="Manual",E68="Assisted Manual")),A68&amp;"_GB",IF(AND(D68="Gina",OR(E68="De-Novo Merge",E68="Assisted Merge")),A68&amp;"_SA_GB",IF(AND(D68="Cameron",OR(E68="Manual",E68="Assisted Manual")),A68&amp;"_CA",IF(AND(D68="Cameron",OR(E68="De-Novo Merge",E68="Assisted Merge")),A68&amp;"_SA_CA",IF(AND(D68="Bruno",OR(E68="Manual",E68="Assisted Manual")),A68&amp;"_BD",IF(AND(D68="Bruno",OR(E68="De-Novo Merge",E68="Assisted Merge")),A68&amp;"_SA_BD",IF(AND(D68="Daniel",OR(E68="Manual",E68="Assisted Manual")),A68&amp;"_DR",IF(AND(D68="Daniel",OR(E68="De-Novo Merge",E68="Assisted Merge")),A68&amp;"_SA_DR",IF(AND(D68="Monet",OR(E68="Manual",E68="Assisted Manual")),A68&amp;"_MW",IF(AND(D68="Monet",OR(E68="De-Novo Merge",E68="Assisted Merge")),A68&amp;"_SA_MW",IF(AND(D68="Reem",OR(E68="Manual",E68="Assisted Manual")),A68&amp;"_RA",IF(AND(D68="Reem",OR(E68="De-Novo Merge",E68="Assisted Merge")),A68&amp;"_SA_RA",""))))))))))))))))))</f>
        <v>2018-01-30_R-034_BD</v>
      </c>
      <c r="G68" s="89">
        <v>43167</v>
      </c>
      <c r="H68" s="89" t="s">
        <v>51</v>
      </c>
      <c r="I68" s="68"/>
      <c r="J68" s="68"/>
      <c r="K68" s="73" t="str">
        <f t="shared" si="2"/>
        <v/>
      </c>
      <c r="L68" s="116" t="str">
        <f>IF(AND(NOT(OR(H68="",H68="Ø")),NOT(OR(H69="",H69="Ø"))),"Needs to be Split","")</f>
        <v/>
      </c>
      <c r="M68" s="87" t="s">
        <v>2</v>
      </c>
      <c r="N68" s="116" t="str">
        <f>IF(AND(NOT(OR(H68="Ø",H68="")),L68="Split"),"In Progress",IF(AND(NOT(OR(H68="Ø",H68="")),L68="Needs to be Split"),"Waiting",IF(AND(M68="Review",M69="Review"),"Review",IF(OR(AND(M68="Review",M69="Incomplete"),AND(M68="Incomplete",M69="Review")),"Review",IF(OR(AND(M68="Untraceable",M69="Review"),AND(M68="Review",M69="Untraceable")),"Review",IF(OR(AND(M68="Review",M69="Completed"),AND(M68="Completed",M69="Review")),"Review",IF(OR(AND(M68="Other",M69="Review"),AND(M68="Review",M69="Other")),"Review",IF(OR(AND(M68="Other",M69="Incomplete"),AND(M68="Incomplete",M69="Other")),"Review",IF(OR(AND(M68="Other",M69="Untraceable"),AND(M68="Untraceable",M69="Other")),"Review",IF(OR(AND(M68="Other",M69="Completed"),AND(M68="Completed",M69="Other")),"Review",IF(AND(M68="Waiting",M69="Waiting"),"Waiting",IF(OR(AND(M68="Review",M69="Waiting"),AND(M68="Waiting",M69="Review")),"Waiting",IF(OR(AND(M68="Other",M69="Waiting"),AND(M68="Waiting",M69="Other")),"Waiting",IF(OR(AND(M68="Incomplete",M69="Waiting"),AND(M68="Waiting",M69="Incomplete")),"Waiting",IF(OR(AND(M68="Completed",M69="Waiting"),AND(M68="Waiting",M69="Completed")),"Waiting",IF(OR(M68="In Progress",M69="In Progress"),"In Progress",IF(OR(AND(M68="Completed",M69="Untraceable"),AND(M68="Untraceable",M69="Completed")),"Review",IF(OR(AND(M68="Completed",M69="Incomplete"),AND(M68="Incomplete",M69="Completed")),"Review",IF(OR(AND(M68="Incomplete",M69="Untraceable"),AND(M68="Untraceable",M69="Incomplete")),"Untraceable",IF(AND(NOT(OR(H68="Ø",H68="")),NOT(OR(H69="Ø",H69="")),L68=""),"In Progress",IF(AND(M68="Untraceable",M69="Untraceable"),"Untraceable",IF(AND(NOT(OR(H68="Ø",H68="")),NOT(OR(H69="Ø",H69="")),NOT(OR(L68="Ø",L68="",L68="Split",L68="Needs to be Split"))),"Completed",IF(AND(M68="Incomplete",M69="Incomplete"),"Incomplete",IF(AND(M68="Other",M69="Other"),"Review",IF(AND(M68="Untraceable",M69=""),"Untraceable","")))))))))))))))))))))))))</f>
        <v>Incomplete</v>
      </c>
      <c r="O68" s="116" t="str">
        <f>IF(OR(N68="Untraceable",N68="Incomplete"),"Ignore",IF(N68="Completed","Waiting",IF(OR(N68="Waiting",N68="In Progress",N68="Review",N68="Other"),"HOLD","")))</f>
        <v>Ignore</v>
      </c>
      <c r="P68" s="4" t="s">
        <v>3693</v>
      </c>
      <c r="Q68" s="121" t="str">
        <f>IF(OR(N68="Untraceable",N68="Incomplete"),"No",IF(N68="Completed","In Progress",""))</f>
        <v>No</v>
      </c>
      <c r="R68" s="116"/>
    </row>
    <row r="69" spans="1:18" x14ac:dyDescent="0.25">
      <c r="A69" s="116"/>
      <c r="B69" s="116"/>
      <c r="C69" s="116"/>
      <c r="D69" s="87" t="s">
        <v>187</v>
      </c>
      <c r="E69" s="87" t="s">
        <v>24</v>
      </c>
      <c r="F69" s="7" t="str">
        <f>IF(AND(D69="Amina",OR(E69="Manual",E69="Assisted Manual")),A68&amp;"_AZ",IF(AND(D69="Amina",OR(E69="De-Novo Merge",E69="Assisted Merge")),A68&amp;"_SA_AZ",IF(AND(D69="Mashtura",OR(E69="Manual",E69="Assisted Manual")),A68&amp;"_MH",IF(AND(D69="Mashtura",OR(E69="De-Novo Merge",E69="Assisted Merge")),A68&amp;"_SA_MH",IF(AND(D69="Perry",OR(E69="Manual",E69="Assisted Manual")),A68&amp;"_PB",IF(AND(D69="Perry",OR(E69="De-Novo Merge",E69="Assisted Merge")),A68&amp;"_SA_PB",IF(AND(D69="Gina",OR(E69="Manual",E69="Assisted Manual")),A68&amp;"_GB",IF(AND(D69="Gina",OR(E69="De-Novo Merge",E69="Assisted Merge")),A68&amp;"_SA_GB",IF(AND(D69="Cameron",OR(E69="Manual",E69="Assisted Manual")),A68&amp;"_CA",IF(AND(D69="Cameron",OR(E69="De-Novo Merge",E69="Assisted Merge")),A68&amp;"_SA_CA",IF(AND(D69="Bruno",OR(E69="Manual",E69="Assisted Manual")),A68&amp;"_BD",IF(AND(D69="Bruno",OR(E69="De-Novo Merge",E69="Assisted Merge")),A68&amp;"_SA_BD",IF(AND(D69="Daniel",OR(E69="Manual",E69="Assisted Manual")),A68&amp;"_DR",IF(AND(D69="Daniel",OR(E69="De-Novo Merge",E69="Assisted Merge")),A68&amp;"_SA_DR",IF(AND(D69="Monet",OR(E69="Manual",E69="Assisted Manual")),A68&amp;"_MW",IF(AND(D69="Monet",OR(E69="De-Novo Merge",E69="Assisted Merge")),A68&amp;"_SA_MW",IF(AND(D69="Reem",OR(E69="Manual",E69="Assisted Manual")),A68&amp;"_RA",IF(AND(D69="Reem",OR(E69="De-Novo Merge",E69="Assisted Merge")),A68&amp;"_SA_RA",""))))))))))))))))))</f>
        <v>2018-01-30_R-034_MW</v>
      </c>
      <c r="G69" s="89">
        <v>43172</v>
      </c>
      <c r="H69" s="89" t="s">
        <v>51</v>
      </c>
      <c r="I69" s="68"/>
      <c r="J69" s="68"/>
      <c r="K69" s="73" t="str">
        <f t="shared" si="2"/>
        <v/>
      </c>
      <c r="L69" s="116"/>
      <c r="M69" s="87" t="s">
        <v>2</v>
      </c>
      <c r="N69" s="116"/>
      <c r="O69" s="116"/>
      <c r="P69" s="4"/>
      <c r="Q69" s="121"/>
      <c r="R69" s="116"/>
    </row>
    <row r="70" spans="1:18" x14ac:dyDescent="0.25">
      <c r="A70" s="122" t="s">
        <v>3694</v>
      </c>
      <c r="B70" s="117" t="s">
        <v>3695</v>
      </c>
      <c r="C70" s="116"/>
      <c r="D70" s="87" t="s">
        <v>161</v>
      </c>
      <c r="E70" s="87" t="s">
        <v>24</v>
      </c>
      <c r="F70" s="7" t="str">
        <f>IF(AND(D70="Amina",OR(E70="Manual",E70="Assisted Manual")),A70&amp;"_AZ",IF(AND(D70="Amina",OR(E70="De-Novo Merge",E70="Assisted Merge")),A70&amp;"_SA_AZ",IF(AND(D70="Mashtura",OR(E70="Manual",E70="Assisted Manual")),A70&amp;"_MH",IF(AND(D70="Mashtura",OR(E70="De-Novo Merge",E70="Assisted Merge")),A70&amp;"_SA_MH",IF(AND(D70="Perry",OR(E70="Manual",E70="Assisted Manual")),A70&amp;"_PB",IF(AND(D70="Perry",OR(E70="De-Novo Merge",E70="Assisted Merge")),A70&amp;"_SA_PB",IF(AND(D70="Gina",OR(E70="Manual",E70="Assisted Manual")),A70&amp;"_GB",IF(AND(D70="Gina",OR(E70="De-Novo Merge",E70="Assisted Merge")),A70&amp;"_SA_GB",IF(AND(D70="Cameron",OR(E70="Manual",E70="Assisted Manual")),A70&amp;"_CA",IF(AND(D70="Cameron",OR(E70="De-Novo Merge",E70="Assisted Merge")),A70&amp;"_SA_CA",IF(AND(D70="Bruno",OR(E70="Manual",E70="Assisted Manual")),A70&amp;"_BD",IF(AND(D70="Bruno",OR(E70="De-Novo Merge",E70="Assisted Merge")),A70&amp;"_SA_BD",IF(AND(D70="Daniel",OR(E70="Manual",E70="Assisted Manual")),A70&amp;"_DR",IF(AND(D70="Daniel",OR(E70="De-Novo Merge",E70="Assisted Merge")),A70&amp;"_SA_DR",IF(AND(D70="Monet",OR(E70="Manual",E70="Assisted Manual")),A70&amp;"_MW",IF(AND(D70="Monet",OR(E70="De-Novo Merge",E70="Assisted Merge")),A70&amp;"_SA_MW",IF(AND(D70="Reem",OR(E70="Manual",E70="Assisted Manual")),A70&amp;"_RA",IF(AND(D70="Reem",OR(E70="De-Novo Merge",E70="Assisted Merge")),A70&amp;"_SA_RA",""))))))))))))))))))</f>
        <v>2018-01-30_R-035_BD</v>
      </c>
      <c r="G70" s="89">
        <v>43167</v>
      </c>
      <c r="H70" s="89" t="s">
        <v>51</v>
      </c>
      <c r="I70" s="68"/>
      <c r="J70" s="68"/>
      <c r="K70" s="73" t="str">
        <f t="shared" si="2"/>
        <v/>
      </c>
      <c r="L70" s="116" t="str">
        <f>IF(AND(NOT(OR(H70="",H70="Ø")),NOT(OR(H71="",H71="Ø"))),"Needs to be Split","")</f>
        <v/>
      </c>
      <c r="M70" s="87" t="s">
        <v>2</v>
      </c>
      <c r="N70" s="116" t="s">
        <v>2</v>
      </c>
      <c r="O70" s="116" t="str">
        <f>IF(OR(N70="Untraceable",N70="Incomplete"),"Ignore",IF(N70="Completed","Waiting",IF(OR(N70="Waiting",N70="In Progress",N70="Review",N70="Other"),"HOLD","")))</f>
        <v>Ignore</v>
      </c>
      <c r="P70" s="4" t="s">
        <v>3497</v>
      </c>
      <c r="Q70" s="121" t="str">
        <f>IF(OR(N70="Untraceable",N70="Incomplete"),"No",IF(N70="Completed","In Progress",""))</f>
        <v>No</v>
      </c>
      <c r="R70" s="116"/>
    </row>
    <row r="71" spans="1:18" x14ac:dyDescent="0.25">
      <c r="A71" s="116"/>
      <c r="B71" s="116"/>
      <c r="C71" s="116"/>
      <c r="D71" s="87"/>
      <c r="E71" s="87"/>
      <c r="F71" s="7" t="str">
        <f>IF(AND(D71="Amina",OR(E71="Manual",E71="Assisted Manual")),A70&amp;"_AZ",IF(AND(D71="Amina",OR(E71="De-Novo Merge",E71="Assisted Merge")),A70&amp;"_SA_AZ",IF(AND(D71="Mashtura",OR(E71="Manual",E71="Assisted Manual")),A70&amp;"_MH",IF(AND(D71="Mashtura",OR(E71="De-Novo Merge",E71="Assisted Merge")),A70&amp;"_SA_MH",IF(AND(D71="Perry",OR(E71="Manual",E71="Assisted Manual")),A70&amp;"_PB",IF(AND(D71="Perry",OR(E71="De-Novo Merge",E71="Assisted Merge")),A70&amp;"_SA_PB",IF(AND(D71="Gina",OR(E71="Manual",E71="Assisted Manual")),A70&amp;"_GB",IF(AND(D71="Gina",OR(E71="De-Novo Merge",E71="Assisted Merge")),A70&amp;"_SA_GB",IF(AND(D71="Cameron",OR(E71="Manual",E71="Assisted Manual")),A70&amp;"_CA",IF(AND(D71="Cameron",OR(E71="De-Novo Merge",E71="Assisted Merge")),A70&amp;"_SA_CA",IF(AND(D71="Bruno",OR(E71="Manual",E71="Assisted Manual")),A70&amp;"_BD",IF(AND(D71="Bruno",OR(E71="De-Novo Merge",E71="Assisted Merge")),A70&amp;"_SA_BD",IF(AND(D71="Daniel",OR(E71="Manual",E71="Assisted Manual")),A70&amp;"_DR",IF(AND(D71="Daniel",OR(E71="De-Novo Merge",E71="Assisted Merge")),A70&amp;"_SA_DR",IF(AND(D71="Monet",OR(E71="Manual",E71="Assisted Manual")),A70&amp;"_MW",IF(AND(D71="Monet",OR(E71="De-Novo Merge",E71="Assisted Merge")),A70&amp;"_SA_MW",IF(AND(D71="Reem",OR(E71="Manual",E71="Assisted Manual")),A70&amp;"_RA",IF(AND(D71="Reem",OR(E71="De-Novo Merge",E71="Assisted Merge")),A70&amp;"_SA_RA",""))))))))))))))))))</f>
        <v/>
      </c>
      <c r="G71" s="89"/>
      <c r="H71" s="89"/>
      <c r="I71" s="68"/>
      <c r="J71" s="68"/>
      <c r="K71" s="73" t="str">
        <f t="shared" si="2"/>
        <v/>
      </c>
      <c r="L71" s="116"/>
      <c r="M71" s="87" t="str">
        <f>IF(AND(NOT(OR(G71="",G71="Ø")),H71=""),"In Progress",IF(AND(NOT(OR(H71="Ø",H71="")),NOT(OR(G71="Ø",G71=""))),"Completed",IF(AND(NOT(A70=""),NOT(OR(D71="",D71="???")),G71=""),"Waiting",IF(D71="???","Waiting",""))))</f>
        <v/>
      </c>
      <c r="N71" s="116"/>
      <c r="O71" s="116"/>
      <c r="P71" s="4"/>
      <c r="Q71" s="121"/>
      <c r="R71" s="116"/>
    </row>
    <row r="72" spans="1:18" x14ac:dyDescent="0.25">
      <c r="A72" s="122" t="s">
        <v>3696</v>
      </c>
      <c r="B72" s="117" t="s">
        <v>3697</v>
      </c>
      <c r="C72" s="116"/>
      <c r="D72" s="87" t="s">
        <v>187</v>
      </c>
      <c r="E72" s="87" t="s">
        <v>24</v>
      </c>
      <c r="F72" s="7" t="str">
        <f>IF(AND(D72="Amina",OR(E72="Manual",E72="Assisted Manual")),A72&amp;"_AZ",IF(AND(D72="Amina",OR(E72="De-Novo Merge",E72="Assisted Merge")),A72&amp;"_SA_AZ",IF(AND(D72="Mashtura",OR(E72="Manual",E72="Assisted Manual")),A72&amp;"_MH",IF(AND(D72="Mashtura",OR(E72="De-Novo Merge",E72="Assisted Merge")),A72&amp;"_SA_MH",IF(AND(D72="Perry",OR(E72="Manual",E72="Assisted Manual")),A72&amp;"_PB",IF(AND(D72="Perry",OR(E72="De-Novo Merge",E72="Assisted Merge")),A72&amp;"_SA_PB",IF(AND(D72="Gina",OR(E72="Manual",E72="Assisted Manual")),A72&amp;"_GB",IF(AND(D72="Gina",OR(E72="De-Novo Merge",E72="Assisted Merge")),A72&amp;"_SA_GB",IF(AND(D72="Cameron",OR(E72="Manual",E72="Assisted Manual")),A72&amp;"_CA",IF(AND(D72="Cameron",OR(E72="De-Novo Merge",E72="Assisted Merge")),A72&amp;"_SA_CA",IF(AND(D72="Bruno",OR(E72="Manual",E72="Assisted Manual")),A72&amp;"_BD",IF(AND(D72="Bruno",OR(E72="De-Novo Merge",E72="Assisted Merge")),A72&amp;"_SA_BD",IF(AND(D72="Daniel",OR(E72="Manual",E72="Assisted Manual")),A72&amp;"_DR",IF(AND(D72="Daniel",OR(E72="De-Novo Merge",E72="Assisted Merge")),A72&amp;"_SA_DR",IF(AND(D72="Monet",OR(E72="Manual",E72="Assisted Manual")),A72&amp;"_MW",IF(AND(D72="Monet",OR(E72="De-Novo Merge",E72="Assisted Merge")),A72&amp;"_SA_MW",IF(AND(D72="Reem",OR(E72="Manual",E72="Assisted Manual")),A72&amp;"_RA",IF(AND(D72="Reem",OR(E72="De-Novo Merge",E72="Assisted Merge")),A72&amp;"_SA_RA",""))))))))))))))))))</f>
        <v>2018-01-30_R-036_MW</v>
      </c>
      <c r="G72" s="89">
        <v>43167</v>
      </c>
      <c r="H72" s="89">
        <v>43172</v>
      </c>
      <c r="I72" s="68"/>
      <c r="J72" s="68"/>
      <c r="K72" s="73" t="str">
        <f t="shared" si="2"/>
        <v/>
      </c>
      <c r="L72" s="118">
        <v>43179</v>
      </c>
      <c r="M72" s="87" t="str">
        <f>IF(AND(NOT(OR(G72="",G72="Ø")),H72=""),"In Progress",IF(AND(NOT(OR(H72="Ø",H72="")),NOT(OR(G72="Ø",G72=""))),"Completed",IF(AND(NOT(A72=""),NOT(OR(D72="",D72="???")),G72=""),"Waiting",IF(D72="???","Waiting",""))))</f>
        <v>Completed</v>
      </c>
      <c r="N72" s="116" t="s">
        <v>0</v>
      </c>
      <c r="O72" s="116" t="s">
        <v>0</v>
      </c>
      <c r="P72" s="4" t="s">
        <v>3698</v>
      </c>
      <c r="Q72" s="121" t="s">
        <v>25</v>
      </c>
      <c r="R72" s="116" t="s">
        <v>3699</v>
      </c>
    </row>
    <row r="73" spans="1:18" x14ac:dyDescent="0.25">
      <c r="A73" s="116"/>
      <c r="B73" s="116"/>
      <c r="C73" s="116"/>
      <c r="D73" s="87" t="s">
        <v>32</v>
      </c>
      <c r="E73" s="87" t="s">
        <v>24</v>
      </c>
      <c r="F73" s="7" t="str">
        <f>IF(AND(D73="Amina",OR(E73="Manual",E73="Assisted Manual")),A72&amp;"_AZ",IF(AND(D73="Amina",OR(E73="De-Novo Merge",E73="Assisted Merge")),A72&amp;"_SA_AZ",IF(AND(D73="Mashtura",OR(E73="Manual",E73="Assisted Manual")),A72&amp;"_MH",IF(AND(D73="Mashtura",OR(E73="De-Novo Merge",E73="Assisted Merge")),A72&amp;"_SA_MH",IF(AND(D73="Perry",OR(E73="Manual",E73="Assisted Manual")),A72&amp;"_PB",IF(AND(D73="Perry",OR(E73="De-Novo Merge",E73="Assisted Merge")),A72&amp;"_SA_PB",IF(AND(D73="Gina",OR(E73="Manual",E73="Assisted Manual")),A72&amp;"_GB",IF(AND(D73="Gina",OR(E73="De-Novo Merge",E73="Assisted Merge")),A72&amp;"_SA_GB",IF(AND(D73="Cameron",OR(E73="Manual",E73="Assisted Manual")),A72&amp;"_CA",IF(AND(D73="Cameron",OR(E73="De-Novo Merge",E73="Assisted Merge")),A72&amp;"_SA_CA",IF(AND(D73="Bruno",OR(E73="Manual",E73="Assisted Manual")),A72&amp;"_BD",IF(AND(D73="Bruno",OR(E73="De-Novo Merge",E73="Assisted Merge")),A72&amp;"_SA_BD",IF(AND(D73="Daniel",OR(E73="Manual",E73="Assisted Manual")),A72&amp;"_DR",IF(AND(D73="Daniel",OR(E73="De-Novo Merge",E73="Assisted Merge")),A72&amp;"_SA_DR",IF(AND(D73="Monet",OR(E73="Manual",E73="Assisted Manual")),A72&amp;"_MW",IF(AND(D73="Monet",OR(E73="De-Novo Merge",E73="Assisted Merge")),A72&amp;"_SA_MW",IF(AND(D73="Reem",OR(E73="Manual",E73="Assisted Manual")),A72&amp;"_RA",IF(AND(D73="Reem",OR(E73="De-Novo Merge",E73="Assisted Merge")),A72&amp;"_SA_RA",""))))))))))))))))))</f>
        <v>2018-01-30_R-036_AZ</v>
      </c>
      <c r="G73" s="89">
        <v>43173</v>
      </c>
      <c r="H73" s="89">
        <v>43178</v>
      </c>
      <c r="I73" s="68"/>
      <c r="J73" s="68"/>
      <c r="K73" s="73" t="str">
        <f t="shared" si="2"/>
        <v/>
      </c>
      <c r="L73" s="116"/>
      <c r="M73" s="87" t="str">
        <f>IF(AND(NOT(OR(G73="",G73="Ø")),H73=""),"In Progress",IF(AND(NOT(OR(H73="Ø",H73="")),NOT(OR(G73="Ø",G73=""))),"Completed",IF(AND(NOT(A72=""),NOT(OR(D73="",D73="???")),G73=""),"Waiting",IF(D73="???","Waiting",""))))</f>
        <v>Completed</v>
      </c>
      <c r="N73" s="116"/>
      <c r="O73" s="116"/>
      <c r="P73" s="4"/>
      <c r="Q73" s="121"/>
      <c r="R73" s="116"/>
    </row>
    <row r="74" spans="1:18" x14ac:dyDescent="0.25">
      <c r="A74" s="122" t="s">
        <v>3700</v>
      </c>
      <c r="B74" s="117" t="s">
        <v>3701</v>
      </c>
      <c r="C74" s="116"/>
      <c r="D74" s="87" t="s">
        <v>161</v>
      </c>
      <c r="E74" s="87" t="s">
        <v>24</v>
      </c>
      <c r="F74" s="7" t="str">
        <f>IF(AND(D74="Amina",OR(E74="Manual",E74="Assisted Manual")),A74&amp;"_AZ",IF(AND(D74="Amina",OR(E74="De-Novo Merge",E74="Assisted Merge")),A74&amp;"_SA_AZ",IF(AND(D74="Mashtura",OR(E74="Manual",E74="Assisted Manual")),A74&amp;"_MH",IF(AND(D74="Mashtura",OR(E74="De-Novo Merge",E74="Assisted Merge")),A74&amp;"_SA_MH",IF(AND(D74="Perry",OR(E74="Manual",E74="Assisted Manual")),A74&amp;"_PB",IF(AND(D74="Perry",OR(E74="De-Novo Merge",E74="Assisted Merge")),A74&amp;"_SA_PB",IF(AND(D74="Gina",OR(E74="Manual",E74="Assisted Manual")),A74&amp;"_GB",IF(AND(D74="Gina",OR(E74="De-Novo Merge",E74="Assisted Merge")),A74&amp;"_SA_GB",IF(AND(D74="Cameron",OR(E74="Manual",E74="Assisted Manual")),A74&amp;"_CA",IF(AND(D74="Cameron",OR(E74="De-Novo Merge",E74="Assisted Merge")),A74&amp;"_SA_CA",IF(AND(D74="Bruno",OR(E74="Manual",E74="Assisted Manual")),A74&amp;"_BD",IF(AND(D74="Bruno",OR(E74="De-Novo Merge",E74="Assisted Merge")),A74&amp;"_SA_BD",IF(AND(D74="Daniel",OR(E74="Manual",E74="Assisted Manual")),A74&amp;"_DR",IF(AND(D74="Daniel",OR(E74="De-Novo Merge",E74="Assisted Merge")),A74&amp;"_SA_DR",IF(AND(D74="Monet",OR(E74="Manual",E74="Assisted Manual")),A74&amp;"_MW",IF(AND(D74="Monet",OR(E74="De-Novo Merge",E74="Assisted Merge")),A74&amp;"_SA_MW",IF(AND(D74="Reem",OR(E74="Manual",E74="Assisted Manual")),A74&amp;"_RA",IF(AND(D74="Reem",OR(E74="De-Novo Merge",E74="Assisted Merge")),A74&amp;"_SA_RA",""))))))))))))))))))</f>
        <v>2018-01-30_R-037_BD</v>
      </c>
      <c r="G74" s="89">
        <v>43167</v>
      </c>
      <c r="H74" s="89">
        <v>43168</v>
      </c>
      <c r="I74" s="68"/>
      <c r="J74" s="68"/>
      <c r="K74" s="73" t="str">
        <f t="shared" si="2"/>
        <v/>
      </c>
      <c r="L74" s="118">
        <v>43178</v>
      </c>
      <c r="M74" s="87" t="s">
        <v>0</v>
      </c>
      <c r="N74" s="116" t="str">
        <f>IF(AND(NOT(OR(H74="Ø",H74="")),L74="Split"),"In Progress",IF(AND(NOT(OR(H74="Ø",H74="")),L74="Needs to be Split"),"Waiting",IF(AND(M74="Review",M75="Review"),"Review",IF(OR(AND(M74="Review",M75="Incomplete"),AND(M74="Incomplete",M75="Review")),"Review",IF(OR(AND(M74="Untraceable",M75="Review"),AND(M74="Review",M75="Untraceable")),"Review",IF(OR(AND(M74="Review",M75="Completed"),AND(M74="Completed",M75="Review")),"Review",IF(OR(AND(M74="Other",M75="Review"),AND(M74="Review",M75="Other")),"Review",IF(OR(AND(M74="Other",M75="Incomplete"),AND(M74="Incomplete",M75="Other")),"Review",IF(OR(AND(M74="Other",M75="Untraceable"),AND(M74="Untraceable",M75="Other")),"Review",IF(OR(AND(M74="Other",M75="Completed"),AND(M74="Completed",M75="Other")),"Review",IF(AND(M74="Waiting",M75="Waiting"),"Waiting",IF(OR(AND(M74="Review",M75="Waiting"),AND(M74="Waiting",M75="Review")),"Waiting",IF(OR(AND(M74="Other",M75="Waiting"),AND(M74="Waiting",M75="Other")),"Waiting",IF(OR(AND(M74="Incomplete",M75="Waiting"),AND(M74="Waiting",M75="Incomplete")),"Waiting",IF(OR(AND(M74="Completed",M75="Waiting"),AND(M74="Waiting",M75="Completed")),"Waiting",IF(OR(M74="In Progress",M75="In Progress"),"In Progress",IF(OR(AND(M74="Completed",M75="Untraceable"),AND(M74="Untraceable",M75="Completed")),"Review",IF(OR(AND(M74="Completed",M75="Incomplete"),AND(M74="Incomplete",M75="Completed")),"Review",IF(OR(AND(M74="Incomplete",M75="Untraceable"),AND(M74="Untraceable",M75="Incomplete")),"Untraceable",IF(AND(NOT(OR(H74="Ø",H74="")),NOT(OR(H75="Ø",H75="")),L74=""),"In Progress",IF(AND(M74="Untraceable",M75="Untraceable"),"Untraceable",IF(AND(NOT(OR(H74="Ø",H74="")),NOT(OR(H75="Ø",H75="")),NOT(OR(L74="Ø",L74="",L74="Split",L74="Needs to be Split"))),"Completed",IF(AND(M74="Incomplete",M75="Incomplete"),"Incomplete",IF(AND(M74="Other",M75="Other"),"Review",IF(AND(M74="Untraceable",M75=""),"Untraceable","")))))))))))))))))))))))))</f>
        <v>Completed</v>
      </c>
      <c r="O74" s="116" t="s">
        <v>0</v>
      </c>
      <c r="P74" s="4" t="s">
        <v>3702</v>
      </c>
      <c r="Q74" s="121" t="s">
        <v>25</v>
      </c>
      <c r="R74" s="116" t="s">
        <v>3703</v>
      </c>
    </row>
    <row r="75" spans="1:18" x14ac:dyDescent="0.25">
      <c r="A75" s="116"/>
      <c r="B75" s="116"/>
      <c r="C75" s="116"/>
      <c r="D75" s="87" t="s">
        <v>23</v>
      </c>
      <c r="E75" s="87" t="s">
        <v>1512</v>
      </c>
      <c r="F75" s="7" t="str">
        <f>IF(AND(D75="Amina",OR(E75="Manual",E75="Assisted Manual")),A74&amp;"_AZ",IF(AND(D75="Amina",OR(E75="De-Novo Merge",E75="Assisted Merge")),A74&amp;"_SA_AZ",IF(AND(D75="Mashtura",OR(E75="Manual",E75="Assisted Manual")),A74&amp;"_MH",IF(AND(D75="Mashtura",OR(E75="De-Novo Merge",E75="Assisted Merge")),A74&amp;"_SA_MH",IF(AND(D75="Perry",OR(E75="Manual",E75="Assisted Manual")),A74&amp;"_PB",IF(AND(D75="Perry",OR(E75="De-Novo Merge",E75="Assisted Merge")),A74&amp;"_SA_PB",IF(AND(D75="Gina",OR(E75="Manual",E75="Assisted Manual")),A74&amp;"_GB",IF(AND(D75="Gina",OR(E75="De-Novo Merge",E75="Assisted Merge")),A74&amp;"_SA_GB",IF(AND(D75="Cameron",OR(E75="Manual",E75="Assisted Manual")),A74&amp;"_CA",IF(AND(D75="Cameron",OR(E75="De-Novo Merge",E75="Assisted Merge")),A74&amp;"_SA_CA",IF(AND(D75="Bruno",OR(E75="Manual",E75="Assisted Manual")),A74&amp;"_BD",IF(AND(D75="Bruno",OR(E75="De-Novo Merge",E75="Assisted Merge")),A74&amp;"_SA_BD",IF(AND(D75="Daniel",OR(E75="Manual",E75="Assisted Manual")),A74&amp;"_DR",IF(AND(D75="Daniel",OR(E75="De-Novo Merge",E75="Assisted Merge")),A74&amp;"_SA_DR",IF(AND(D75="Monet",OR(E75="Manual",E75="Assisted Manual")),A74&amp;"_MW",IF(AND(D75="Monet",OR(E75="De-Novo Merge",E75="Assisted Merge")),A74&amp;"_SA_MW",IF(AND(D75="Reem",OR(E75="Manual",E75="Assisted Manual")),A74&amp;"_RA",IF(AND(D75="Reem",OR(E75="De-Novo Merge",E75="Assisted Merge")),A74&amp;"_SA_RA",""))))))))))))))))))</f>
        <v>2018-01-30_R-037_CA</v>
      </c>
      <c r="G75" s="89">
        <v>43174</v>
      </c>
      <c r="H75" s="89">
        <v>43175</v>
      </c>
      <c r="I75" s="68"/>
      <c r="J75" s="68"/>
      <c r="K75" s="73" t="str">
        <f t="shared" si="2"/>
        <v/>
      </c>
      <c r="L75" s="116"/>
      <c r="M75" s="87" t="str">
        <f>IF(AND(NOT(OR(G75="",G75="Ø")),H75=""),"In Progress",IF(AND(NOT(OR(H75="Ø",H75="")),NOT(OR(G75="Ø",G75=""))),"Completed",IF(AND(NOT(A74=""),NOT(OR(D75="",D75="???")),G75=""),"Waiting",IF(D75="???","Waiting",""))))</f>
        <v>Completed</v>
      </c>
      <c r="N75" s="116"/>
      <c r="O75" s="116"/>
      <c r="P75" s="4"/>
      <c r="Q75" s="121"/>
      <c r="R75" s="116"/>
    </row>
    <row r="76" spans="1:18" x14ac:dyDescent="0.25">
      <c r="A76" s="122" t="s">
        <v>3704</v>
      </c>
      <c r="B76" s="117" t="s">
        <v>3705</v>
      </c>
      <c r="C76" s="116"/>
      <c r="D76" s="87" t="s">
        <v>161</v>
      </c>
      <c r="E76" s="87" t="s">
        <v>24</v>
      </c>
      <c r="F76" s="7" t="str">
        <f>IF(AND(D76="Amina",OR(E76="Manual",E76="Assisted Manual")),A76&amp;"_AZ",IF(AND(D76="Amina",OR(E76="De-Novo Merge",E76="Assisted Merge")),A76&amp;"_SA_AZ",IF(AND(D76="Mashtura",OR(E76="Manual",E76="Assisted Manual")),A76&amp;"_MH",IF(AND(D76="Mashtura",OR(E76="De-Novo Merge",E76="Assisted Merge")),A76&amp;"_SA_MH",IF(AND(D76="Perry",OR(E76="Manual",E76="Assisted Manual")),A76&amp;"_PB",IF(AND(D76="Perry",OR(E76="De-Novo Merge",E76="Assisted Merge")),A76&amp;"_SA_PB",IF(AND(D76="Gina",OR(E76="Manual",E76="Assisted Manual")),A76&amp;"_GB",IF(AND(D76="Gina",OR(E76="De-Novo Merge",E76="Assisted Merge")),A76&amp;"_SA_GB",IF(AND(D76="Cameron",OR(E76="Manual",E76="Assisted Manual")),A76&amp;"_CA",IF(AND(D76="Cameron",OR(E76="De-Novo Merge",E76="Assisted Merge")),A76&amp;"_SA_CA",IF(AND(D76="Bruno",OR(E76="Manual",E76="Assisted Manual")),A76&amp;"_BD",IF(AND(D76="Bruno",OR(E76="De-Novo Merge",E76="Assisted Merge")),A76&amp;"_SA_BD",IF(AND(D76="Daniel",OR(E76="Manual",E76="Assisted Manual")),A76&amp;"_DR",IF(AND(D76="Daniel",OR(E76="De-Novo Merge",E76="Assisted Merge")),A76&amp;"_SA_DR",IF(AND(D76="Monet",OR(E76="Manual",E76="Assisted Manual")),A76&amp;"_MW",IF(AND(D76="Monet",OR(E76="De-Novo Merge",E76="Assisted Merge")),A76&amp;"_SA_MW",IF(AND(D76="Reem",OR(E76="Manual",E76="Assisted Manual")),A76&amp;"_RA",IF(AND(D76="Reem",OR(E76="De-Novo Merge",E76="Assisted Merge")),A76&amp;"_SA_RA",""))))))))))))))))))</f>
        <v>2018-01-30_R-038_BD</v>
      </c>
      <c r="G76" s="89">
        <v>43171</v>
      </c>
      <c r="H76" s="89">
        <v>43174</v>
      </c>
      <c r="I76" s="68"/>
      <c r="J76" s="68"/>
      <c r="K76" s="73" t="str">
        <f t="shared" si="2"/>
        <v/>
      </c>
      <c r="L76" s="118">
        <v>43192</v>
      </c>
      <c r="M76" s="87" t="s">
        <v>0</v>
      </c>
      <c r="N76" s="116" t="s">
        <v>0</v>
      </c>
      <c r="O76" s="116" t="s">
        <v>0</v>
      </c>
      <c r="P76" s="4" t="s">
        <v>3706</v>
      </c>
      <c r="Q76" s="121" t="s">
        <v>25</v>
      </c>
      <c r="R76" s="116" t="s">
        <v>3707</v>
      </c>
    </row>
    <row r="77" spans="1:18" x14ac:dyDescent="0.25">
      <c r="A77" s="116"/>
      <c r="B77" s="116"/>
      <c r="C77" s="116"/>
      <c r="D77" s="87" t="s">
        <v>187</v>
      </c>
      <c r="E77" s="87" t="s">
        <v>24</v>
      </c>
      <c r="F77" s="7" t="str">
        <f>IF(AND(D77="Amina",OR(E77="Manual",E77="Assisted Manual")),A76&amp;"_AZ",IF(AND(D77="Amina",OR(E77="De-Novo Merge",E77="Assisted Merge")),A76&amp;"_SA_AZ",IF(AND(D77="Mashtura",OR(E77="Manual",E77="Assisted Manual")),A76&amp;"_MH",IF(AND(D77="Mashtura",OR(E77="De-Novo Merge",E77="Assisted Merge")),A76&amp;"_SA_MH",IF(AND(D77="Perry",OR(E77="Manual",E77="Assisted Manual")),A76&amp;"_PB",IF(AND(D77="Perry",OR(E77="De-Novo Merge",E77="Assisted Merge")),A76&amp;"_SA_PB",IF(AND(D77="Gina",OR(E77="Manual",E77="Assisted Manual")),A76&amp;"_GB",IF(AND(D77="Gina",OR(E77="De-Novo Merge",E77="Assisted Merge")),A76&amp;"_SA_GB",IF(AND(D77="Cameron",OR(E77="Manual",E77="Assisted Manual")),A76&amp;"_CA",IF(AND(D77="Cameron",OR(E77="De-Novo Merge",E77="Assisted Merge")),A76&amp;"_SA_CA",IF(AND(D77="Bruno",OR(E77="Manual",E77="Assisted Manual")),A76&amp;"_BD",IF(AND(D77="Bruno",OR(E77="De-Novo Merge",E77="Assisted Merge")),A76&amp;"_SA_BD",IF(AND(D77="Daniel",OR(E77="Manual",E77="Assisted Manual")),A76&amp;"_DR",IF(AND(D77="Daniel",OR(E77="De-Novo Merge",E77="Assisted Merge")),A76&amp;"_SA_DR",IF(AND(D77="Monet",OR(E77="Manual",E77="Assisted Manual")),A76&amp;"_MW",IF(AND(D77="Monet",OR(E77="De-Novo Merge",E77="Assisted Merge")),A76&amp;"_SA_MW",IF(AND(D77="Reem",OR(E77="Manual",E77="Assisted Manual")),A76&amp;"_RA",IF(AND(D77="Reem",OR(E77="De-Novo Merge",E77="Assisted Merge")),A76&amp;"_SA_RA",""))))))))))))))))))</f>
        <v>2018-01-30_R-038_MW</v>
      </c>
      <c r="G77" s="89">
        <v>43175</v>
      </c>
      <c r="H77" s="89" t="s">
        <v>51</v>
      </c>
      <c r="I77" s="68"/>
      <c r="J77" s="68"/>
      <c r="K77" s="73" t="str">
        <f t="shared" si="2"/>
        <v/>
      </c>
      <c r="L77" s="116"/>
      <c r="M77" s="87" t="s">
        <v>2</v>
      </c>
      <c r="N77" s="116"/>
      <c r="O77" s="116"/>
      <c r="P77" s="4" t="s">
        <v>3708</v>
      </c>
      <c r="Q77" s="121"/>
      <c r="R77" s="116"/>
    </row>
    <row r="78" spans="1:18" x14ac:dyDescent="0.25">
      <c r="A78" s="122" t="s">
        <v>3709</v>
      </c>
      <c r="B78" s="117" t="s">
        <v>3710</v>
      </c>
      <c r="C78" s="116"/>
      <c r="D78" s="87" t="s">
        <v>32</v>
      </c>
      <c r="E78" s="87" t="s">
        <v>24</v>
      </c>
      <c r="F78" s="7" t="str">
        <f>IF(AND(D78="Amina",OR(E78="Manual",E78="Assisted Manual")),A78&amp;"_AZ",IF(AND(D78="Amina",OR(E78="De-Novo Merge",E78="Assisted Merge")),A78&amp;"_SA_AZ",IF(AND(D78="Mashtura",OR(E78="Manual",E78="Assisted Manual")),A78&amp;"_MH",IF(AND(D78="Mashtura",OR(E78="De-Novo Merge",E78="Assisted Merge")),A78&amp;"_SA_MH",IF(AND(D78="Perry",OR(E78="Manual",E78="Assisted Manual")),A78&amp;"_PB",IF(AND(D78="Perry",OR(E78="De-Novo Merge",E78="Assisted Merge")),A78&amp;"_SA_PB",IF(AND(D78="Gina",OR(E78="Manual",E78="Assisted Manual")),A78&amp;"_GB",IF(AND(D78="Gina",OR(E78="De-Novo Merge",E78="Assisted Merge")),A78&amp;"_SA_GB",IF(AND(D78="Cameron",OR(E78="Manual",E78="Assisted Manual")),A78&amp;"_CA",IF(AND(D78="Cameron",OR(E78="De-Novo Merge",E78="Assisted Merge")),A78&amp;"_SA_CA",IF(AND(D78="Bruno",OR(E78="Manual",E78="Assisted Manual")),A78&amp;"_BD",IF(AND(D78="Bruno",OR(E78="De-Novo Merge",E78="Assisted Merge")),A78&amp;"_SA_BD",IF(AND(D78="Daniel",OR(E78="Manual",E78="Assisted Manual")),A78&amp;"_DR",IF(AND(D78="Daniel",OR(E78="De-Novo Merge",E78="Assisted Merge")),A78&amp;"_SA_DR",IF(AND(D78="Monet",OR(E78="Manual",E78="Assisted Manual")),A78&amp;"_MW",IF(AND(D78="Monet",OR(E78="De-Novo Merge",E78="Assisted Merge")),A78&amp;"_SA_MW",IF(AND(D78="Reem",OR(E78="Manual",E78="Assisted Manual")),A78&amp;"_RA",IF(AND(D78="Reem",OR(E78="De-Novo Merge",E78="Assisted Merge")),A78&amp;"_SA_RA",""))))))))))))))))))</f>
        <v>2018-01-30_R-039_AZ</v>
      </c>
      <c r="G78" s="89">
        <v>43171</v>
      </c>
      <c r="H78" s="89" t="s">
        <v>51</v>
      </c>
      <c r="I78" s="68"/>
      <c r="J78" s="68"/>
      <c r="K78" s="73" t="str">
        <f t="shared" si="2"/>
        <v/>
      </c>
      <c r="L78" s="116" t="str">
        <f>IF(AND(NOT(OR(H78="",H78="Ø")),NOT(OR(H79="",H79="Ø"))),"Needs to be Split","")</f>
        <v/>
      </c>
      <c r="M78" s="87" t="s">
        <v>2</v>
      </c>
      <c r="N78" s="116" t="s">
        <v>2</v>
      </c>
      <c r="O78" s="116" t="str">
        <f>IF(OR(N78="Untraceable",N78="Incomplete"),"Ignore",IF(N78="Completed","Waiting",IF(OR(N78="Waiting",N78="In Progress",N78="Review",N78="Other"),"HOLD","")))</f>
        <v>Ignore</v>
      </c>
      <c r="P78" s="4" t="s">
        <v>1937</v>
      </c>
      <c r="Q78" s="121" t="str">
        <f>IF(OR(N78="Untraceable",N78="Incomplete"),"No",IF(N78="Completed","In Progress",""))</f>
        <v>No</v>
      </c>
      <c r="R78" s="116"/>
    </row>
    <row r="79" spans="1:18" x14ac:dyDescent="0.25">
      <c r="A79" s="116"/>
      <c r="B79" s="116"/>
      <c r="C79" s="116"/>
      <c r="D79" s="87"/>
      <c r="E79" s="87"/>
      <c r="F79" s="7" t="str">
        <f>IF(AND(D79="Amina",OR(E79="Manual",E79="Assisted Manual")),A78&amp;"_AZ",IF(AND(D79="Amina",OR(E79="De-Novo Merge",E79="Assisted Merge")),A78&amp;"_SA_AZ",IF(AND(D79="Mashtura",OR(E79="Manual",E79="Assisted Manual")),A78&amp;"_MH",IF(AND(D79="Mashtura",OR(E79="De-Novo Merge",E79="Assisted Merge")),A78&amp;"_SA_MH",IF(AND(D79="Perry",OR(E79="Manual",E79="Assisted Manual")),A78&amp;"_PB",IF(AND(D79="Perry",OR(E79="De-Novo Merge",E79="Assisted Merge")),A78&amp;"_SA_PB",IF(AND(D79="Gina",OR(E79="Manual",E79="Assisted Manual")),A78&amp;"_GB",IF(AND(D79="Gina",OR(E79="De-Novo Merge",E79="Assisted Merge")),A78&amp;"_SA_GB",IF(AND(D79="Cameron",OR(E79="Manual",E79="Assisted Manual")),A78&amp;"_CA",IF(AND(D79="Cameron",OR(E79="De-Novo Merge",E79="Assisted Merge")),A78&amp;"_SA_CA",IF(AND(D79="Bruno",OR(E79="Manual",E79="Assisted Manual")),A78&amp;"_BD",IF(AND(D79="Bruno",OR(E79="De-Novo Merge",E79="Assisted Merge")),A78&amp;"_SA_BD",IF(AND(D79="Daniel",OR(E79="Manual",E79="Assisted Manual")),A78&amp;"_DR",IF(AND(D79="Daniel",OR(E79="De-Novo Merge",E79="Assisted Merge")),A78&amp;"_SA_DR",IF(AND(D79="Monet",OR(E79="Manual",E79="Assisted Manual")),A78&amp;"_MW",IF(AND(D79="Monet",OR(E79="De-Novo Merge",E79="Assisted Merge")),A78&amp;"_SA_MW",IF(AND(D79="Reem",OR(E79="Manual",E79="Assisted Manual")),A78&amp;"_RA",IF(AND(D79="Reem",OR(E79="De-Novo Merge",E79="Assisted Merge")),A78&amp;"_SA_RA",""))))))))))))))))))</f>
        <v/>
      </c>
      <c r="G79" s="89"/>
      <c r="H79" s="89"/>
      <c r="I79" s="68"/>
      <c r="J79" s="68"/>
      <c r="K79" s="73" t="str">
        <f t="shared" si="2"/>
        <v/>
      </c>
      <c r="L79" s="116"/>
      <c r="M79" s="87" t="str">
        <f>IF(AND(NOT(OR(G79="",G79="Ø")),H79=""),"In Progress",IF(AND(NOT(OR(H79="Ø",H79="")),NOT(OR(G79="Ø",G79=""))),"Completed",IF(AND(NOT(A78=""),NOT(OR(D79="",D79="???")),G79=""),"Waiting",IF(D79="???","Waiting",""))))</f>
        <v/>
      </c>
      <c r="N79" s="116"/>
      <c r="O79" s="116"/>
      <c r="P79" s="4"/>
      <c r="Q79" s="121"/>
      <c r="R79" s="116"/>
    </row>
    <row r="80" spans="1:18" x14ac:dyDescent="0.25">
      <c r="A80" s="122" t="s">
        <v>3711</v>
      </c>
      <c r="B80" s="117" t="s">
        <v>3712</v>
      </c>
      <c r="C80" s="116"/>
      <c r="D80" s="87" t="s">
        <v>2404</v>
      </c>
      <c r="E80" s="87" t="s">
        <v>24</v>
      </c>
      <c r="F80" s="7" t="str">
        <f>IF(AND(D80="Amina",OR(E80="Manual",E80="Assisted Manual")),A80&amp;"_AZ",IF(AND(D80="Amina",OR(E80="De-Novo Merge",E80="Assisted Merge")),A80&amp;"_SA_AZ",IF(AND(D80="Mashtura",OR(E80="Manual",E80="Assisted Manual")),A80&amp;"_MH",IF(AND(D80="Mashtura",OR(E80="De-Novo Merge",E80="Assisted Merge")),A80&amp;"_SA_MH",IF(AND(D80="Perry",OR(E80="Manual",E80="Assisted Manual")),A80&amp;"_PB",IF(AND(D80="Perry",OR(E80="De-Novo Merge",E80="Assisted Merge")),A80&amp;"_SA_PB",IF(AND(D80="Gina",OR(E80="Manual",E80="Assisted Manual")),A80&amp;"_GB",IF(AND(D80="Gina",OR(E80="De-Novo Merge",E80="Assisted Merge")),A80&amp;"_SA_GB",IF(AND(D80="Cameron",OR(E80="Manual",E80="Assisted Manual")),A80&amp;"_CA",IF(AND(D80="Cameron",OR(E80="De-Novo Merge",E80="Assisted Merge")),A80&amp;"_SA_CA",IF(AND(D80="Bruno",OR(E80="Manual",E80="Assisted Manual")),A80&amp;"_BD",IF(AND(D80="Bruno",OR(E80="De-Novo Merge",E80="Assisted Merge")),A80&amp;"_SA_BD",IF(AND(D80="Daniel",OR(E80="Manual",E80="Assisted Manual")),A80&amp;"_DR",IF(AND(D80="Daniel",OR(E80="De-Novo Merge",E80="Assisted Merge")),A80&amp;"_SA_DR",IF(AND(D80="Monet",OR(E80="Manual",E80="Assisted Manual")),A80&amp;"_MW",IF(AND(D80="Monet",OR(E80="De-Novo Merge",E80="Assisted Merge")),A80&amp;"_SA_MW",IF(AND(D80="Reem",OR(E80="Manual",E80="Assisted Manual")),A80&amp;"_RA",IF(AND(D80="Reem",OR(E80="De-Novo Merge",E80="Assisted Merge")),A80&amp;"_SA_RA",""))))))))))))))))))</f>
        <v>2018-01-30_R-040_MH</v>
      </c>
      <c r="G80" s="89">
        <v>43172</v>
      </c>
      <c r="H80" s="89" t="s">
        <v>51</v>
      </c>
      <c r="I80" s="68"/>
      <c r="J80" s="68"/>
      <c r="K80" s="73" t="str">
        <f t="shared" si="2"/>
        <v/>
      </c>
      <c r="L80" s="116" t="str">
        <f>IF(AND(NOT(OR(H80="",H80="Ø")),NOT(OR(H81="",H81="Ø"))),"Needs to be Split","")</f>
        <v/>
      </c>
      <c r="M80" s="87" t="s">
        <v>2</v>
      </c>
      <c r="N80" s="116" t="s">
        <v>2</v>
      </c>
      <c r="O80" s="116" t="str">
        <f>IF(OR(N80="Untraceable",N80="Incomplete"),"Ignore",IF(N80="Completed","Waiting",IF(OR(N80="Waiting",N80="In Progress",N80="Review",N80="Other"),"HOLD","")))</f>
        <v>Ignore</v>
      </c>
      <c r="P80" s="4" t="s">
        <v>3713</v>
      </c>
      <c r="Q80" s="121" t="str">
        <f>IF(OR(N80="Untraceable",N80="Incomplete"),"No",IF(N80="Completed","In Progress",""))</f>
        <v>No</v>
      </c>
      <c r="R80" s="116"/>
    </row>
    <row r="81" spans="1:18" x14ac:dyDescent="0.25">
      <c r="A81" s="116"/>
      <c r="B81" s="116"/>
      <c r="C81" s="116"/>
      <c r="D81" s="87"/>
      <c r="E81" s="87"/>
      <c r="F81" s="7" t="str">
        <f>IF(AND(D81="Amina",OR(E81="Manual",E81="Assisted Manual")),A80&amp;"_AZ",IF(AND(D81="Amina",OR(E81="De-Novo Merge",E81="Assisted Merge")),A80&amp;"_SA_AZ",IF(AND(D81="Mashtura",OR(E81="Manual",E81="Assisted Manual")),A80&amp;"_MH",IF(AND(D81="Mashtura",OR(E81="De-Novo Merge",E81="Assisted Merge")),A80&amp;"_SA_MH",IF(AND(D81="Perry",OR(E81="Manual",E81="Assisted Manual")),A80&amp;"_PB",IF(AND(D81="Perry",OR(E81="De-Novo Merge",E81="Assisted Merge")),A80&amp;"_SA_PB",IF(AND(D81="Gina",OR(E81="Manual",E81="Assisted Manual")),A80&amp;"_GB",IF(AND(D81="Gina",OR(E81="De-Novo Merge",E81="Assisted Merge")),A80&amp;"_SA_GB",IF(AND(D81="Cameron",OR(E81="Manual",E81="Assisted Manual")),A80&amp;"_CA",IF(AND(D81="Cameron",OR(E81="De-Novo Merge",E81="Assisted Merge")),A80&amp;"_SA_CA",IF(AND(D81="Bruno",OR(E81="Manual",E81="Assisted Manual")),A80&amp;"_BD",IF(AND(D81="Bruno",OR(E81="De-Novo Merge",E81="Assisted Merge")),A80&amp;"_SA_BD",IF(AND(D81="Daniel",OR(E81="Manual",E81="Assisted Manual")),A80&amp;"_DR",IF(AND(D81="Daniel",OR(E81="De-Novo Merge",E81="Assisted Merge")),A80&amp;"_SA_DR",IF(AND(D81="Monet",OR(E81="Manual",E81="Assisted Manual")),A80&amp;"_MW",IF(AND(D81="Monet",OR(E81="De-Novo Merge",E81="Assisted Merge")),A80&amp;"_SA_MW",IF(AND(D81="Reem",OR(E81="Manual",E81="Assisted Manual")),A80&amp;"_RA",IF(AND(D81="Reem",OR(E81="De-Novo Merge",E81="Assisted Merge")),A80&amp;"_SA_RA",""))))))))))))))))))</f>
        <v/>
      </c>
      <c r="G81" s="89"/>
      <c r="H81" s="89"/>
      <c r="I81" s="68"/>
      <c r="J81" s="68"/>
      <c r="K81" s="73" t="str">
        <f t="shared" si="2"/>
        <v/>
      </c>
      <c r="L81" s="116"/>
      <c r="M81" s="87" t="str">
        <f>IF(AND(NOT(OR(G81="",G81="Ø")),H81=""),"In Progress",IF(AND(NOT(OR(H81="Ø",H81="")),NOT(OR(G81="Ø",G81=""))),"Completed",IF(AND(NOT(A80=""),NOT(OR(D81="",D81="???")),G81=""),"Waiting",IF(D81="???","Waiting",""))))</f>
        <v/>
      </c>
      <c r="N81" s="116"/>
      <c r="O81" s="116"/>
      <c r="P81" s="4"/>
      <c r="Q81" s="121"/>
      <c r="R81" s="116"/>
    </row>
    <row r="82" spans="1:18" x14ac:dyDescent="0.25">
      <c r="A82" s="122" t="s">
        <v>3714</v>
      </c>
      <c r="B82" s="117" t="s">
        <v>3715</v>
      </c>
      <c r="C82" s="116"/>
      <c r="D82" s="87" t="s">
        <v>187</v>
      </c>
      <c r="E82" s="87" t="s">
        <v>24</v>
      </c>
      <c r="F82" s="7" t="str">
        <f>IF(AND(D82="Amina",OR(E82="Manual",E82="Assisted Manual")),A82&amp;"_AZ",IF(AND(D82="Amina",OR(E82="De-Novo Merge",E82="Assisted Merge")),A82&amp;"_SA_AZ",IF(AND(D82="Mashtura",OR(E82="Manual",E82="Assisted Manual")),A82&amp;"_MH",IF(AND(D82="Mashtura",OR(E82="De-Novo Merge",E82="Assisted Merge")),A82&amp;"_SA_MH",IF(AND(D82="Perry",OR(E82="Manual",E82="Assisted Manual")),A82&amp;"_PB",IF(AND(D82="Perry",OR(E82="De-Novo Merge",E82="Assisted Merge")),A82&amp;"_SA_PB",IF(AND(D82="Gina",OR(E82="Manual",E82="Assisted Manual")),A82&amp;"_GB",IF(AND(D82="Gina",OR(E82="De-Novo Merge",E82="Assisted Merge")),A82&amp;"_SA_GB",IF(AND(D82="Cameron",OR(E82="Manual",E82="Assisted Manual")),A82&amp;"_CA",IF(AND(D82="Cameron",OR(E82="De-Novo Merge",E82="Assisted Merge")),A82&amp;"_SA_CA",IF(AND(D82="Bruno",OR(E82="Manual",E82="Assisted Manual")),A82&amp;"_BD",IF(AND(D82="Bruno",OR(E82="De-Novo Merge",E82="Assisted Merge")),A82&amp;"_SA_BD",IF(AND(D82="Daniel",OR(E82="Manual",E82="Assisted Manual")),A82&amp;"_DR",IF(AND(D82="Daniel",OR(E82="De-Novo Merge",E82="Assisted Merge")),A82&amp;"_SA_DR",IF(AND(D82="Monet",OR(E82="Manual",E82="Assisted Manual")),A82&amp;"_MW",IF(AND(D82="Monet",OR(E82="De-Novo Merge",E82="Assisted Merge")),A82&amp;"_SA_MW",IF(AND(D82="Reem",OR(E82="Manual",E82="Assisted Manual")),A82&amp;"_RA",IF(AND(D82="Reem",OR(E82="De-Novo Merge",E82="Assisted Merge")),A82&amp;"_SA_RA",""))))))))))))))))))</f>
        <v>2018-01-30_R-041_MW</v>
      </c>
      <c r="G82" s="89">
        <v>43172</v>
      </c>
      <c r="H82" s="89" t="s">
        <v>51</v>
      </c>
      <c r="I82" s="68"/>
      <c r="J82" s="68"/>
      <c r="K82" s="73" t="str">
        <f t="shared" si="2"/>
        <v/>
      </c>
      <c r="L82" s="116" t="str">
        <f>IF(AND(NOT(OR(H82="",H82="Ø")),NOT(OR(H83="",H83="Ø"))),"Needs to be Split","")</f>
        <v/>
      </c>
      <c r="M82" s="87" t="s">
        <v>2</v>
      </c>
      <c r="N82" s="116" t="s">
        <v>2</v>
      </c>
      <c r="O82" s="116" t="str">
        <f>IF(OR(N82="Untraceable",N82="Incomplete"),"Ignore",IF(N82="Completed","Waiting",IF(OR(N82="Waiting",N82="In Progress",N82="Review",N82="Other"),"HOLD","")))</f>
        <v>Ignore</v>
      </c>
      <c r="P82" s="4"/>
      <c r="Q82" s="121" t="str">
        <f>IF(OR(N82="Untraceable",N82="Incomplete"),"No",IF(N82="Completed","In Progress",""))</f>
        <v>No</v>
      </c>
      <c r="R82" s="116"/>
    </row>
    <row r="83" spans="1:18" x14ac:dyDescent="0.25">
      <c r="A83" s="116"/>
      <c r="B83" s="116"/>
      <c r="C83" s="116"/>
      <c r="D83" s="87"/>
      <c r="E83" s="87"/>
      <c r="F83" s="7" t="str">
        <f>IF(AND(D83="Amina",OR(E83="Manual",E83="Assisted Manual")),A82&amp;"_AZ",IF(AND(D83="Amina",OR(E83="De-Novo Merge",E83="Assisted Merge")),A82&amp;"_SA_AZ",IF(AND(D83="Mashtura",OR(E83="Manual",E83="Assisted Manual")),A82&amp;"_MH",IF(AND(D83="Mashtura",OR(E83="De-Novo Merge",E83="Assisted Merge")),A82&amp;"_SA_MH",IF(AND(D83="Perry",OR(E83="Manual",E83="Assisted Manual")),A82&amp;"_PB",IF(AND(D83="Perry",OR(E83="De-Novo Merge",E83="Assisted Merge")),A82&amp;"_SA_PB",IF(AND(D83="Gina",OR(E83="Manual",E83="Assisted Manual")),A82&amp;"_GB",IF(AND(D83="Gina",OR(E83="De-Novo Merge",E83="Assisted Merge")),A82&amp;"_SA_GB",IF(AND(D83="Cameron",OR(E83="Manual",E83="Assisted Manual")),A82&amp;"_CA",IF(AND(D83="Cameron",OR(E83="De-Novo Merge",E83="Assisted Merge")),A82&amp;"_SA_CA",IF(AND(D83="Bruno",OR(E83="Manual",E83="Assisted Manual")),A82&amp;"_BD",IF(AND(D83="Bruno",OR(E83="De-Novo Merge",E83="Assisted Merge")),A82&amp;"_SA_BD",IF(AND(D83="Daniel",OR(E83="Manual",E83="Assisted Manual")),A82&amp;"_DR",IF(AND(D83="Daniel",OR(E83="De-Novo Merge",E83="Assisted Merge")),A82&amp;"_SA_DR",IF(AND(D83="Monet",OR(E83="Manual",E83="Assisted Manual")),A82&amp;"_MW",IF(AND(D83="Monet",OR(E83="De-Novo Merge",E83="Assisted Merge")),A82&amp;"_SA_MW",IF(AND(D83="Reem",OR(E83="Manual",E83="Assisted Manual")),A82&amp;"_RA",IF(AND(D83="Reem",OR(E83="De-Novo Merge",E83="Assisted Merge")),A82&amp;"_SA_RA",""))))))))))))))))))</f>
        <v/>
      </c>
      <c r="G83" s="89"/>
      <c r="H83" s="89"/>
      <c r="I83" s="68"/>
      <c r="J83" s="68"/>
      <c r="K83" s="73" t="str">
        <f t="shared" si="2"/>
        <v/>
      </c>
      <c r="L83" s="116"/>
      <c r="M83" s="87" t="str">
        <f>IF(AND(NOT(OR(G83="",G83="Ø")),H83=""),"In Progress",IF(AND(NOT(OR(H83="Ø",H83="")),NOT(OR(G83="Ø",G83=""))),"Completed",IF(AND(NOT(A82=""),NOT(OR(D83="",D83="???")),G83=""),"Waiting",IF(D83="???","Waiting",""))))</f>
        <v/>
      </c>
      <c r="N83" s="116"/>
      <c r="O83" s="116"/>
      <c r="P83" s="4"/>
      <c r="Q83" s="121"/>
      <c r="R83" s="116"/>
    </row>
    <row r="84" spans="1:18" x14ac:dyDescent="0.25">
      <c r="A84" s="122" t="s">
        <v>3716</v>
      </c>
      <c r="B84" s="117" t="s">
        <v>3717</v>
      </c>
      <c r="C84" s="116"/>
      <c r="D84" s="87" t="s">
        <v>3059</v>
      </c>
      <c r="E84" s="87" t="s">
        <v>24</v>
      </c>
      <c r="F84" s="7" t="str">
        <f>IF(AND(D84="Amina",OR(E84="Manual",E84="Assisted Manual")),A84&amp;"_AZ",IF(AND(D84="Amina",OR(E84="De-Novo Merge",E84="Assisted Merge")),A84&amp;"_SA_AZ",IF(AND(D84="Mashtura",OR(E84="Manual",E84="Assisted Manual")),A84&amp;"_MH",IF(AND(D84="Mashtura",OR(E84="De-Novo Merge",E84="Assisted Merge")),A84&amp;"_SA_MH",IF(AND(D84="Perry",OR(E84="Manual",E84="Assisted Manual")),A84&amp;"_PB",IF(AND(D84="Perry",OR(E84="De-Novo Merge",E84="Assisted Merge")),A84&amp;"_SA_PB",IF(AND(D84="Gina",OR(E84="Manual",E84="Assisted Manual")),A84&amp;"_GB",IF(AND(D84="Gina",OR(E84="De-Novo Merge",E84="Assisted Merge")),A84&amp;"_SA_GB",IF(AND(D84="Cameron",OR(E84="Manual",E84="Assisted Manual")),A84&amp;"_CA",IF(AND(D84="Cameron",OR(E84="De-Novo Merge",E84="Assisted Merge")),A84&amp;"_SA_CA",IF(AND(D84="Bruno",OR(E84="Manual",E84="Assisted Manual")),A84&amp;"_BD",IF(AND(D84="Bruno",OR(E84="De-Novo Merge",E84="Assisted Merge")),A84&amp;"_SA_BD",IF(AND(D84="Daniel",OR(E84="Manual",E84="Assisted Manual")),A84&amp;"_DR",IF(AND(D84="Daniel",OR(E84="De-Novo Merge",E84="Assisted Merge")),A84&amp;"_SA_DR",IF(AND(D84="Monet",OR(E84="Manual",E84="Assisted Manual")),A84&amp;"_MW",IF(AND(D84="Monet",OR(E84="De-Novo Merge",E84="Assisted Merge")),A84&amp;"_SA_MW",IF(AND(D84="Reem",OR(E84="Manual",E84="Assisted Manual")),A84&amp;"_RA",IF(AND(D84="Reem",OR(E84="De-Novo Merge",E84="Assisted Merge")),A84&amp;"_SA_RA",""))))))))))))))))))</f>
        <v>2018-01-30_R-042_RA</v>
      </c>
      <c r="G84" s="89"/>
      <c r="H84" s="89" t="s">
        <v>51</v>
      </c>
      <c r="I84" s="68"/>
      <c r="J84" s="68"/>
      <c r="K84" s="73" t="str">
        <f t="shared" si="2"/>
        <v/>
      </c>
      <c r="L84" s="116" t="str">
        <f>IF(AND(NOT(OR(H84="",H84="Ø")),NOT(OR(H85="",H85="Ø"))),"Needs to be Split","")</f>
        <v/>
      </c>
      <c r="M84" s="87" t="s">
        <v>2</v>
      </c>
      <c r="N84" s="116" t="s">
        <v>2</v>
      </c>
      <c r="O84" s="116" t="str">
        <f>IF(OR(N84="Untraceable",N84="Incomplete"),"Ignore",IF(N84="Completed","Waiting",IF(OR(N84="Waiting",N84="In Progress",N84="Review",N84="Other"),"HOLD","")))</f>
        <v>Ignore</v>
      </c>
      <c r="P84" s="4"/>
      <c r="Q84" s="121" t="str">
        <f>IF(OR(N84="Untraceable",N84="Incomplete"),"No",IF(N84="Completed","In Progress",""))</f>
        <v>No</v>
      </c>
      <c r="R84" s="116"/>
    </row>
    <row r="85" spans="1:18" x14ac:dyDescent="0.25">
      <c r="A85" s="116"/>
      <c r="B85" s="116"/>
      <c r="C85" s="116"/>
      <c r="D85" s="87"/>
      <c r="E85" s="87"/>
      <c r="F85" s="7" t="str">
        <f>IF(AND(D85="Amina",OR(E85="Manual",E85="Assisted Manual")),A84&amp;"_AZ",IF(AND(D85="Amina",OR(E85="De-Novo Merge",E85="Assisted Merge")),A84&amp;"_SA_AZ",IF(AND(D85="Mashtura",OR(E85="Manual",E85="Assisted Manual")),A84&amp;"_MH",IF(AND(D85="Mashtura",OR(E85="De-Novo Merge",E85="Assisted Merge")),A84&amp;"_SA_MH",IF(AND(D85="Perry",OR(E85="Manual",E85="Assisted Manual")),A84&amp;"_PB",IF(AND(D85="Perry",OR(E85="De-Novo Merge",E85="Assisted Merge")),A84&amp;"_SA_PB",IF(AND(D85="Gina",OR(E85="Manual",E85="Assisted Manual")),A84&amp;"_GB",IF(AND(D85="Gina",OR(E85="De-Novo Merge",E85="Assisted Merge")),A84&amp;"_SA_GB",IF(AND(D85="Cameron",OR(E85="Manual",E85="Assisted Manual")),A84&amp;"_CA",IF(AND(D85="Cameron",OR(E85="De-Novo Merge",E85="Assisted Merge")),A84&amp;"_SA_CA",IF(AND(D85="Bruno",OR(E85="Manual",E85="Assisted Manual")),A84&amp;"_BD",IF(AND(D85="Bruno",OR(E85="De-Novo Merge",E85="Assisted Merge")),A84&amp;"_SA_BD",IF(AND(D85="Daniel",OR(E85="Manual",E85="Assisted Manual")),A84&amp;"_DR",IF(AND(D85="Daniel",OR(E85="De-Novo Merge",E85="Assisted Merge")),A84&amp;"_SA_DR",IF(AND(D85="Monet",OR(E85="Manual",E85="Assisted Manual")),A84&amp;"_MW",IF(AND(D85="Monet",OR(E85="De-Novo Merge",E85="Assisted Merge")),A84&amp;"_SA_MW",IF(AND(D85="Reem",OR(E85="Manual",E85="Assisted Manual")),A84&amp;"_RA",IF(AND(D85="Reem",OR(E85="De-Novo Merge",E85="Assisted Merge")),A84&amp;"_SA_RA",""))))))))))))))))))</f>
        <v/>
      </c>
      <c r="G85" s="89"/>
      <c r="H85" s="89"/>
      <c r="I85" s="68"/>
      <c r="J85" s="68"/>
      <c r="K85" s="73" t="str">
        <f t="shared" si="2"/>
        <v/>
      </c>
      <c r="L85" s="116"/>
      <c r="M85" s="87" t="str">
        <f>IF(AND(NOT(OR(G85="",G85="Ø")),H85=""),"In Progress",IF(AND(NOT(OR(H85="Ø",H85="")),NOT(OR(G85="Ø",G85=""))),"Completed",IF(AND(NOT(A84=""),NOT(OR(D85="",D85="???")),G85=""),"Waiting",IF(D85="???","Waiting",""))))</f>
        <v/>
      </c>
      <c r="N85" s="116"/>
      <c r="O85" s="116"/>
      <c r="P85" s="4"/>
      <c r="Q85" s="121"/>
      <c r="R85" s="116"/>
    </row>
    <row r="86" spans="1:18" x14ac:dyDescent="0.25">
      <c r="A86" s="122" t="s">
        <v>3718</v>
      </c>
      <c r="B86" s="117" t="s">
        <v>3719</v>
      </c>
      <c r="C86" s="116"/>
      <c r="D86" s="87" t="s">
        <v>32</v>
      </c>
      <c r="E86" s="87" t="s">
        <v>24</v>
      </c>
      <c r="F86" s="7" t="str">
        <f>IF(AND(D86="Amina",OR(E86="Manual",E86="Assisted Manual")),A86&amp;"_AZ",IF(AND(D86="Amina",OR(E86="De-Novo Merge",E86="Assisted Merge")),A86&amp;"_SA_AZ",IF(AND(D86="Mashtura",OR(E86="Manual",E86="Assisted Manual")),A86&amp;"_MH",IF(AND(D86="Mashtura",OR(E86="De-Novo Merge",E86="Assisted Merge")),A86&amp;"_SA_MH",IF(AND(D86="Perry",OR(E86="Manual",E86="Assisted Manual")),A86&amp;"_PB",IF(AND(D86="Perry",OR(E86="De-Novo Merge",E86="Assisted Merge")),A86&amp;"_SA_PB",IF(AND(D86="Gina",OR(E86="Manual",E86="Assisted Manual")),A86&amp;"_GB",IF(AND(D86="Gina",OR(E86="De-Novo Merge",E86="Assisted Merge")),A86&amp;"_SA_GB",IF(AND(D86="Cameron",OR(E86="Manual",E86="Assisted Manual")),A86&amp;"_CA",IF(AND(D86="Cameron",OR(E86="De-Novo Merge",E86="Assisted Merge")),A86&amp;"_SA_CA",IF(AND(D86="Bruno",OR(E86="Manual",E86="Assisted Manual")),A86&amp;"_BD",IF(AND(D86="Bruno",OR(E86="De-Novo Merge",E86="Assisted Merge")),A86&amp;"_SA_BD",IF(AND(D86="Daniel",OR(E86="Manual",E86="Assisted Manual")),A86&amp;"_DR",IF(AND(D86="Daniel",OR(E86="De-Novo Merge",E86="Assisted Merge")),A86&amp;"_SA_DR",IF(AND(D86="Monet",OR(E86="Manual",E86="Assisted Manual")),A86&amp;"_MW",IF(AND(D86="Monet",OR(E86="De-Novo Merge",E86="Assisted Merge")),A86&amp;"_SA_MW",IF(AND(D86="Reem",OR(E86="Manual",E86="Assisted Manual")),A86&amp;"_RA",IF(AND(D86="Reem",OR(E86="De-Novo Merge",E86="Assisted Merge")),A86&amp;"_SA_RA",""))))))))))))))))))</f>
        <v>2018-01-30_R-043_AZ</v>
      </c>
      <c r="G86" s="89"/>
      <c r="H86" s="89" t="s">
        <v>51</v>
      </c>
      <c r="I86" s="68"/>
      <c r="J86" s="68"/>
      <c r="K86" s="73" t="str">
        <f t="shared" si="2"/>
        <v/>
      </c>
      <c r="L86" s="116" t="str">
        <f>IF(AND(NOT(OR(H86="",H86="Ø")),NOT(OR(H87="",H87="Ø"))),"Needs to be Split","")</f>
        <v/>
      </c>
      <c r="M86" s="87" t="s">
        <v>2</v>
      </c>
      <c r="N86" s="116" t="s">
        <v>2</v>
      </c>
      <c r="O86" s="116" t="str">
        <f>IF(OR(N86="Untraceable",N86="Incomplete"),"Ignore",IF(N86="Completed","Waiting",IF(OR(N86="Waiting",N86="In Progress",N86="Review",N86="Other"),"HOLD","")))</f>
        <v>Ignore</v>
      </c>
      <c r="P86" s="4"/>
      <c r="Q86" s="121" t="str">
        <f>IF(OR(N86="Untraceable",N86="Incomplete"),"No",IF(N86="Completed","In Progress",""))</f>
        <v>No</v>
      </c>
      <c r="R86" s="116"/>
    </row>
    <row r="87" spans="1:18" x14ac:dyDescent="0.25">
      <c r="A87" s="116"/>
      <c r="B87" s="116"/>
      <c r="C87" s="116"/>
      <c r="D87" s="87"/>
      <c r="E87" s="87"/>
      <c r="F87" s="7" t="str">
        <f>IF(AND(D87="Amina",OR(E87="Manual",E87="Assisted Manual")),A86&amp;"_AZ",IF(AND(D87="Amina",OR(E87="De-Novo Merge",E87="Assisted Merge")),A86&amp;"_SA_AZ",IF(AND(D87="Mashtura",OR(E87="Manual",E87="Assisted Manual")),A86&amp;"_MH",IF(AND(D87="Mashtura",OR(E87="De-Novo Merge",E87="Assisted Merge")),A86&amp;"_SA_MH",IF(AND(D87="Perry",OR(E87="Manual",E87="Assisted Manual")),A86&amp;"_PB",IF(AND(D87="Perry",OR(E87="De-Novo Merge",E87="Assisted Merge")),A86&amp;"_SA_PB",IF(AND(D87="Gina",OR(E87="Manual",E87="Assisted Manual")),A86&amp;"_GB",IF(AND(D87="Gina",OR(E87="De-Novo Merge",E87="Assisted Merge")),A86&amp;"_SA_GB",IF(AND(D87="Cameron",OR(E87="Manual",E87="Assisted Manual")),A86&amp;"_CA",IF(AND(D87="Cameron",OR(E87="De-Novo Merge",E87="Assisted Merge")),A86&amp;"_SA_CA",IF(AND(D87="Bruno",OR(E87="Manual",E87="Assisted Manual")),A86&amp;"_BD",IF(AND(D87="Bruno",OR(E87="De-Novo Merge",E87="Assisted Merge")),A86&amp;"_SA_BD",IF(AND(D87="Daniel",OR(E87="Manual",E87="Assisted Manual")),A86&amp;"_DR",IF(AND(D87="Daniel",OR(E87="De-Novo Merge",E87="Assisted Merge")),A86&amp;"_SA_DR",IF(AND(D87="Monet",OR(E87="Manual",E87="Assisted Manual")),A86&amp;"_MW",IF(AND(D87="Monet",OR(E87="De-Novo Merge",E87="Assisted Merge")),A86&amp;"_SA_MW",IF(AND(D87="Reem",OR(E87="Manual",E87="Assisted Manual")),A86&amp;"_RA",IF(AND(D87="Reem",OR(E87="De-Novo Merge",E87="Assisted Merge")),A86&amp;"_SA_RA",""))))))))))))))))))</f>
        <v/>
      </c>
      <c r="G87" s="89"/>
      <c r="H87" s="89"/>
      <c r="I87" s="68"/>
      <c r="J87" s="68"/>
      <c r="K87" s="73" t="str">
        <f t="shared" si="2"/>
        <v/>
      </c>
      <c r="L87" s="116"/>
      <c r="M87" s="87" t="str">
        <f>IF(AND(NOT(OR(G87="",G87="Ø")),H87=""),"In Progress",IF(AND(NOT(OR(H87="Ø",H87="")),NOT(OR(G87="Ø",G87=""))),"Completed",IF(AND(NOT(A86=""),NOT(OR(D87="",D87="???")),G87=""),"Waiting",IF(D87="???","Waiting",""))))</f>
        <v/>
      </c>
      <c r="N87" s="116"/>
      <c r="O87" s="116"/>
      <c r="P87" s="4"/>
      <c r="Q87" s="121"/>
      <c r="R87" s="116"/>
    </row>
    <row r="88" spans="1:18" x14ac:dyDescent="0.25">
      <c r="A88" s="122" t="s">
        <v>3720</v>
      </c>
      <c r="B88" s="117" t="s">
        <v>3721</v>
      </c>
      <c r="C88" s="116"/>
      <c r="D88" s="87" t="s">
        <v>32</v>
      </c>
      <c r="E88" s="87" t="s">
        <v>24</v>
      </c>
      <c r="F88" s="7" t="str">
        <f>IF(AND(D88="Amina",OR(E88="Manual",E88="Assisted Manual")),A88&amp;"_AZ",IF(AND(D88="Amina",OR(E88="De-Novo Merge",E88="Assisted Merge")),A88&amp;"_SA_AZ",IF(AND(D88="Mashtura",OR(E88="Manual",E88="Assisted Manual")),A88&amp;"_MH",IF(AND(D88="Mashtura",OR(E88="De-Novo Merge",E88="Assisted Merge")),A88&amp;"_SA_MH",IF(AND(D88="Perry",OR(E88="Manual",E88="Assisted Manual")),A88&amp;"_PB",IF(AND(D88="Perry",OR(E88="De-Novo Merge",E88="Assisted Merge")),A88&amp;"_SA_PB",IF(AND(D88="Gina",OR(E88="Manual",E88="Assisted Manual")),A88&amp;"_GB",IF(AND(D88="Gina",OR(E88="De-Novo Merge",E88="Assisted Merge")),A88&amp;"_SA_GB",IF(AND(D88="Cameron",OR(E88="Manual",E88="Assisted Manual")),A88&amp;"_CA",IF(AND(D88="Cameron",OR(E88="De-Novo Merge",E88="Assisted Merge")),A88&amp;"_SA_CA",IF(AND(D88="Bruno",OR(E88="Manual",E88="Assisted Manual")),A88&amp;"_BD",IF(AND(D88="Bruno",OR(E88="De-Novo Merge",E88="Assisted Merge")),A88&amp;"_SA_BD",IF(AND(D88="Daniel",OR(E88="Manual",E88="Assisted Manual")),A88&amp;"_DR",IF(AND(D88="Daniel",OR(E88="De-Novo Merge",E88="Assisted Merge")),A88&amp;"_SA_DR",IF(AND(D88="Monet",OR(E88="Manual",E88="Assisted Manual")),A88&amp;"_MW",IF(AND(D88="Monet",OR(E88="De-Novo Merge",E88="Assisted Merge")),A88&amp;"_SA_MW",IF(AND(D88="Reem",OR(E88="Manual",E88="Assisted Manual")),A88&amp;"_RA",IF(AND(D88="Reem",OR(E88="De-Novo Merge",E88="Assisted Merge")),A88&amp;"_SA_RA",""))))))))))))))))))</f>
        <v>2018-01-30_R-044_AZ</v>
      </c>
      <c r="G88" s="89">
        <v>43173</v>
      </c>
      <c r="H88" s="89" t="s">
        <v>51</v>
      </c>
      <c r="I88" s="68"/>
      <c r="J88" s="68"/>
      <c r="K88" s="73" t="str">
        <f t="shared" si="2"/>
        <v/>
      </c>
      <c r="L88" s="116" t="str">
        <f>IF(AND(NOT(OR(H88="",H88="Ø")),NOT(OR(H89="",H89="Ø"))),"Needs to be Split","")</f>
        <v/>
      </c>
      <c r="M88" s="87" t="s">
        <v>2</v>
      </c>
      <c r="N88" s="116" t="s">
        <v>2</v>
      </c>
      <c r="O88" s="116" t="str">
        <f>IF(OR(N88="Untraceable",N88="Incomplete"),"Ignore",IF(N88="Completed","Waiting",IF(OR(N88="Waiting",N88="In Progress",N88="Review",N88="Other"),"HOLD","")))</f>
        <v>Ignore</v>
      </c>
      <c r="P88" s="4" t="s">
        <v>3722</v>
      </c>
      <c r="Q88" s="121" t="str">
        <f>IF(OR(N88="Untraceable",N88="Incomplete"),"No",IF(N88="Completed","In Progress",""))</f>
        <v>No</v>
      </c>
      <c r="R88" s="116"/>
    </row>
    <row r="89" spans="1:18" x14ac:dyDescent="0.25">
      <c r="A89" s="116"/>
      <c r="B89" s="116"/>
      <c r="C89" s="116"/>
      <c r="D89" s="87"/>
      <c r="E89" s="87"/>
      <c r="F89" s="7" t="str">
        <f>IF(AND(D89="Amina",OR(E89="Manual",E89="Assisted Manual")),A88&amp;"_AZ",IF(AND(D89="Amina",OR(E89="De-Novo Merge",E89="Assisted Merge")),A88&amp;"_SA_AZ",IF(AND(D89="Mashtura",OR(E89="Manual",E89="Assisted Manual")),A88&amp;"_MH",IF(AND(D89="Mashtura",OR(E89="De-Novo Merge",E89="Assisted Merge")),A88&amp;"_SA_MH",IF(AND(D89="Perry",OR(E89="Manual",E89="Assisted Manual")),A88&amp;"_PB",IF(AND(D89="Perry",OR(E89="De-Novo Merge",E89="Assisted Merge")),A88&amp;"_SA_PB",IF(AND(D89="Gina",OR(E89="Manual",E89="Assisted Manual")),A88&amp;"_GB",IF(AND(D89="Gina",OR(E89="De-Novo Merge",E89="Assisted Merge")),A88&amp;"_SA_GB",IF(AND(D89="Cameron",OR(E89="Manual",E89="Assisted Manual")),A88&amp;"_CA",IF(AND(D89="Cameron",OR(E89="De-Novo Merge",E89="Assisted Merge")),A88&amp;"_SA_CA",IF(AND(D89="Bruno",OR(E89="Manual",E89="Assisted Manual")),A88&amp;"_BD",IF(AND(D89="Bruno",OR(E89="De-Novo Merge",E89="Assisted Merge")),A88&amp;"_SA_BD",IF(AND(D89="Daniel",OR(E89="Manual",E89="Assisted Manual")),A88&amp;"_DR",IF(AND(D89="Daniel",OR(E89="De-Novo Merge",E89="Assisted Merge")),A88&amp;"_SA_DR",IF(AND(D89="Monet",OR(E89="Manual",E89="Assisted Manual")),A88&amp;"_MW",IF(AND(D89="Monet",OR(E89="De-Novo Merge",E89="Assisted Merge")),A88&amp;"_SA_MW",IF(AND(D89="Reem",OR(E89="Manual",E89="Assisted Manual")),A88&amp;"_RA",IF(AND(D89="Reem",OR(E89="De-Novo Merge",E89="Assisted Merge")),A88&amp;"_SA_RA",""))))))))))))))))))</f>
        <v/>
      </c>
      <c r="G89" s="89"/>
      <c r="H89" s="89"/>
      <c r="I89" s="68"/>
      <c r="J89" s="68"/>
      <c r="K89" s="73" t="str">
        <f t="shared" si="2"/>
        <v/>
      </c>
      <c r="L89" s="116"/>
      <c r="M89" s="87" t="str">
        <f>IF(AND(NOT(OR(G89="",G89="Ø")),H89=""),"In Progress",IF(AND(NOT(OR(H89="Ø",H89="")),NOT(OR(G89="Ø",G89=""))),"Completed",IF(AND(NOT(A88=""),NOT(OR(D89="",D89="???")),G89=""),"Waiting",IF(D89="???","Waiting",""))))</f>
        <v/>
      </c>
      <c r="N89" s="116"/>
      <c r="O89" s="116"/>
      <c r="P89" s="4"/>
      <c r="Q89" s="121"/>
      <c r="R89" s="116"/>
    </row>
    <row r="90" spans="1:18" x14ac:dyDescent="0.25">
      <c r="A90" s="122" t="s">
        <v>3723</v>
      </c>
      <c r="B90" s="117" t="s">
        <v>3724</v>
      </c>
      <c r="C90" s="116"/>
      <c r="D90" s="87" t="s">
        <v>32</v>
      </c>
      <c r="E90" s="87" t="s">
        <v>24</v>
      </c>
      <c r="F90" s="7" t="str">
        <f>IF(AND(D90="Amina",OR(E90="Manual",E90="Assisted Manual")),A90&amp;"_AZ",IF(AND(D90="Amina",OR(E90="De-Novo Merge",E90="Assisted Merge")),A90&amp;"_SA_AZ",IF(AND(D90="Mashtura",OR(E90="Manual",E90="Assisted Manual")),A90&amp;"_MH",IF(AND(D90="Mashtura",OR(E90="De-Novo Merge",E90="Assisted Merge")),A90&amp;"_SA_MH",IF(AND(D90="Perry",OR(E90="Manual",E90="Assisted Manual")),A90&amp;"_PB",IF(AND(D90="Perry",OR(E90="De-Novo Merge",E90="Assisted Merge")),A90&amp;"_SA_PB",IF(AND(D90="Gina",OR(E90="Manual",E90="Assisted Manual")),A90&amp;"_GB",IF(AND(D90="Gina",OR(E90="De-Novo Merge",E90="Assisted Merge")),A90&amp;"_SA_GB",IF(AND(D90="Cameron",OR(E90="Manual",E90="Assisted Manual")),A90&amp;"_CA",IF(AND(D90="Cameron",OR(E90="De-Novo Merge",E90="Assisted Merge")),A90&amp;"_SA_CA",IF(AND(D90="Bruno",OR(E90="Manual",E90="Assisted Manual")),A90&amp;"_BD",IF(AND(D90="Bruno",OR(E90="De-Novo Merge",E90="Assisted Merge")),A90&amp;"_SA_BD",IF(AND(D90="Daniel",OR(E90="Manual",E90="Assisted Manual")),A90&amp;"_DR",IF(AND(D90="Daniel",OR(E90="De-Novo Merge",E90="Assisted Merge")),A90&amp;"_SA_DR",IF(AND(D90="Monet",OR(E90="Manual",E90="Assisted Manual")),A90&amp;"_MW",IF(AND(D90="Monet",OR(E90="De-Novo Merge",E90="Assisted Merge")),A90&amp;"_SA_MW",IF(AND(D90="Reem",OR(E90="Manual",E90="Assisted Manual")),A90&amp;"_RA",IF(AND(D90="Reem",OR(E90="De-Novo Merge",E90="Assisted Merge")),A90&amp;"_SA_RA",""))))))))))))))))))</f>
        <v>2018-01-30_R-045_AZ</v>
      </c>
      <c r="G90" s="89">
        <v>43173</v>
      </c>
      <c r="H90" s="89" t="s">
        <v>51</v>
      </c>
      <c r="I90" s="68"/>
      <c r="J90" s="68"/>
      <c r="K90" s="73" t="str">
        <f t="shared" si="2"/>
        <v/>
      </c>
      <c r="L90" s="116" t="str">
        <f>IF(AND(NOT(OR(H90="",H90="Ø")),NOT(OR(H91="",H91="Ø"))),"Needs to be Split","")</f>
        <v/>
      </c>
      <c r="M90" s="87" t="s">
        <v>2</v>
      </c>
      <c r="N90" s="116" t="s">
        <v>2</v>
      </c>
      <c r="O90" s="116" t="str">
        <f>IF(OR(N90="Untraceable",N90="Incomplete"),"Ignore",IF(N90="Completed","Waiting",IF(OR(N90="Waiting",N90="In Progress",N90="Review",N90="Other"),"HOLD","")))</f>
        <v>Ignore</v>
      </c>
      <c r="P90" s="4" t="s">
        <v>1694</v>
      </c>
      <c r="Q90" s="121" t="str">
        <f>IF(OR(N90="Untraceable",N90="Incomplete"),"No",IF(N90="Completed","In Progress",""))</f>
        <v>No</v>
      </c>
      <c r="R90" s="116"/>
    </row>
    <row r="91" spans="1:18" x14ac:dyDescent="0.25">
      <c r="A91" s="116"/>
      <c r="B91" s="116"/>
      <c r="C91" s="116"/>
      <c r="D91" s="87"/>
      <c r="E91" s="87"/>
      <c r="F91" s="7" t="str">
        <f>IF(AND(D91="Amina",OR(E91="Manual",E91="Assisted Manual")),A90&amp;"_AZ",IF(AND(D91="Amina",OR(E91="De-Novo Merge",E91="Assisted Merge")),A90&amp;"_SA_AZ",IF(AND(D91="Mashtura",OR(E91="Manual",E91="Assisted Manual")),A90&amp;"_MH",IF(AND(D91="Mashtura",OR(E91="De-Novo Merge",E91="Assisted Merge")),A90&amp;"_SA_MH",IF(AND(D91="Perry",OR(E91="Manual",E91="Assisted Manual")),A90&amp;"_PB",IF(AND(D91="Perry",OR(E91="De-Novo Merge",E91="Assisted Merge")),A90&amp;"_SA_PB",IF(AND(D91="Gina",OR(E91="Manual",E91="Assisted Manual")),A90&amp;"_GB",IF(AND(D91="Gina",OR(E91="De-Novo Merge",E91="Assisted Merge")),A90&amp;"_SA_GB",IF(AND(D91="Cameron",OR(E91="Manual",E91="Assisted Manual")),A90&amp;"_CA",IF(AND(D91="Cameron",OR(E91="De-Novo Merge",E91="Assisted Merge")),A90&amp;"_SA_CA",IF(AND(D91="Bruno",OR(E91="Manual",E91="Assisted Manual")),A90&amp;"_BD",IF(AND(D91="Bruno",OR(E91="De-Novo Merge",E91="Assisted Merge")),A90&amp;"_SA_BD",IF(AND(D91="Daniel",OR(E91="Manual",E91="Assisted Manual")),A90&amp;"_DR",IF(AND(D91="Daniel",OR(E91="De-Novo Merge",E91="Assisted Merge")),A90&amp;"_SA_DR",IF(AND(D91="Monet",OR(E91="Manual",E91="Assisted Manual")),A90&amp;"_MW",IF(AND(D91="Monet",OR(E91="De-Novo Merge",E91="Assisted Merge")),A90&amp;"_SA_MW",IF(AND(D91="Reem",OR(E91="Manual",E91="Assisted Manual")),A90&amp;"_RA",IF(AND(D91="Reem",OR(E91="De-Novo Merge",E91="Assisted Merge")),A90&amp;"_SA_RA",""))))))))))))))))))</f>
        <v/>
      </c>
      <c r="G91" s="89"/>
      <c r="H91" s="89"/>
      <c r="I91" s="68"/>
      <c r="J91" s="68"/>
      <c r="K91" s="73" t="str">
        <f t="shared" si="2"/>
        <v/>
      </c>
      <c r="L91" s="116"/>
      <c r="M91" s="87" t="str">
        <f>IF(AND(NOT(OR(G91="",G91="Ø")),H91=""),"In Progress",IF(AND(NOT(OR(H91="Ø",H91="")),NOT(OR(G91="Ø",G91=""))),"Completed",IF(AND(NOT(A90=""),NOT(OR(D91="",D91="???")),G91=""),"Waiting",IF(D91="???","Waiting",""))))</f>
        <v/>
      </c>
      <c r="N91" s="116"/>
      <c r="O91" s="116"/>
      <c r="P91" s="4"/>
      <c r="Q91" s="121"/>
      <c r="R91" s="116"/>
    </row>
    <row r="92" spans="1:18" x14ac:dyDescent="0.25">
      <c r="A92" s="122" t="s">
        <v>3725</v>
      </c>
      <c r="B92" s="117" t="s">
        <v>3726</v>
      </c>
      <c r="C92" s="116"/>
      <c r="D92" s="87" t="s">
        <v>2404</v>
      </c>
      <c r="E92" s="87" t="s">
        <v>24</v>
      </c>
      <c r="F92" s="7" t="str">
        <f>IF(AND(D92="Amina",OR(E92="Manual",E92="Assisted Manual")),A92&amp;"_AZ",IF(AND(D92="Amina",OR(E92="De-Novo Merge",E92="Assisted Merge")),A92&amp;"_SA_AZ",IF(AND(D92="Mashtura",OR(E92="Manual",E92="Assisted Manual")),A92&amp;"_MH",IF(AND(D92="Mashtura",OR(E92="De-Novo Merge",E92="Assisted Merge")),A92&amp;"_SA_MH",IF(AND(D92="Perry",OR(E92="Manual",E92="Assisted Manual")),A92&amp;"_PB",IF(AND(D92="Perry",OR(E92="De-Novo Merge",E92="Assisted Merge")),A92&amp;"_SA_PB",IF(AND(D92="Gina",OR(E92="Manual",E92="Assisted Manual")),A92&amp;"_GB",IF(AND(D92="Gina",OR(E92="De-Novo Merge",E92="Assisted Merge")),A92&amp;"_SA_GB",IF(AND(D92="Cameron",OR(E92="Manual",E92="Assisted Manual")),A92&amp;"_CA",IF(AND(D92="Cameron",OR(E92="De-Novo Merge",E92="Assisted Merge")),A92&amp;"_SA_CA",IF(AND(D92="Bruno",OR(E92="Manual",E92="Assisted Manual")),A92&amp;"_BD",IF(AND(D92="Bruno",OR(E92="De-Novo Merge",E92="Assisted Merge")),A92&amp;"_SA_BD",IF(AND(D92="Daniel",OR(E92="Manual",E92="Assisted Manual")),A92&amp;"_DR",IF(AND(D92="Daniel",OR(E92="De-Novo Merge",E92="Assisted Merge")),A92&amp;"_SA_DR",IF(AND(D92="Monet",OR(E92="Manual",E92="Assisted Manual")),A92&amp;"_MW",IF(AND(D92="Monet",OR(E92="De-Novo Merge",E92="Assisted Merge")),A92&amp;"_SA_MW",IF(AND(D92="Reem",OR(E92="Manual",E92="Assisted Manual")),A92&amp;"_RA",IF(AND(D92="Reem",OR(E92="De-Novo Merge",E92="Assisted Merge")),A92&amp;"_SA_RA",""))))))))))))))))))</f>
        <v>2018-01-30_R-046_MH</v>
      </c>
      <c r="G92" s="89">
        <v>43173</v>
      </c>
      <c r="H92" s="89">
        <v>43186</v>
      </c>
      <c r="I92" s="68"/>
      <c r="J92" s="68">
        <v>153</v>
      </c>
      <c r="K92" s="73" t="str">
        <f t="shared" si="2"/>
        <v/>
      </c>
      <c r="L92" s="118">
        <v>43192</v>
      </c>
      <c r="M92" s="87" t="str">
        <f>IF(AND(NOT(OR(G92="",G92="Ø")),H92=""),"In Progress",IF(AND(NOT(OR(H92="Ø",H92="")),NOT(OR(G92="Ø",G92=""))),"Completed",IF(AND(NOT(A92=""),NOT(OR(D92="",D92="???")),G92=""),"Waiting",IF(D92="???","Waiting",""))))</f>
        <v>Completed</v>
      </c>
      <c r="N92" s="116" t="str">
        <f>IF(AND(NOT(OR(H92="Ø",H92="")),L92="Split"),"In Progress",IF(AND(NOT(OR(H92="Ø",H92="")),L92="Needs to be Split"),"Waiting",IF(AND(M92="Review",M93="Review"),"Review",IF(OR(AND(M92="Review",M93="Incomplete"),AND(M92="Incomplete",M93="Review")),"Review",IF(OR(AND(M92="Untraceable",M93="Review"),AND(M92="Review",M93="Untraceable")),"Review",IF(OR(AND(M92="Review",M93="Completed"),AND(M92="Completed",M93="Review")),"Review",IF(OR(AND(M92="Other",M93="Review"),AND(M92="Review",M93="Other")),"Review",IF(OR(AND(M92="Other",M93="Incomplete"),AND(M92="Incomplete",M93="Other")),"Review",IF(OR(AND(M92="Other",M93="Untraceable"),AND(M92="Untraceable",M93="Other")),"Review",IF(OR(AND(M92="Other",M93="Completed"),AND(M92="Completed",M93="Other")),"Review",IF(AND(M92="Waiting",M93="Waiting"),"Waiting",IF(OR(AND(M92="Review",M93="Waiting"),AND(M92="Waiting",M93="Review")),"Waiting",IF(OR(AND(M92="Other",M93="Waiting"),AND(M92="Waiting",M93="Other")),"Waiting",IF(OR(AND(M92="Incomplete",M93="Waiting"),AND(M92="Waiting",M93="Incomplete")),"Waiting",IF(OR(AND(M92="Completed",M93="Waiting"),AND(M92="Waiting",M93="Completed")),"Waiting",IF(OR(M92="In Progress",M93="In Progress"),"In Progress",IF(OR(AND(M92="Completed",M93="Untraceable"),AND(M92="Untraceable",M93="Completed")),"Review",IF(OR(AND(M92="Completed",M93="Incomplete"),AND(M92="Incomplete",M93="Completed")),"Review",IF(OR(AND(M92="Incomplete",M93="Untraceable"),AND(M92="Untraceable",M93="Incomplete")),"Untraceable",IF(AND(NOT(OR(H92="Ø",H92="")),NOT(OR(H93="Ø",H93="")),L92=""),"In Progress",IF(AND(M92="Untraceable",M93="Untraceable"),"Untraceable",IF(AND(NOT(OR(H92="Ø",H92="")),NOT(OR(H93="Ø",H93="")),NOT(OR(L92="Ø",L92="",L92="Split",L92="Needs to be Split"))),"Completed",IF(AND(M92="Incomplete",M93="Incomplete"),"Incomplete",IF(AND(M92="Other",M93="Other"),"Review",IF(AND(M92="Untraceable",M93=""),"Untraceable","")))))))))))))))))))))))))</f>
        <v>Completed</v>
      </c>
      <c r="O92" s="116" t="s">
        <v>0</v>
      </c>
      <c r="P92" s="4" t="s">
        <v>3727</v>
      </c>
      <c r="Q92" s="121" t="s">
        <v>25</v>
      </c>
      <c r="R92" s="116" t="s">
        <v>3728</v>
      </c>
    </row>
    <row r="93" spans="1:18" x14ac:dyDescent="0.25">
      <c r="A93" s="116"/>
      <c r="B93" s="116"/>
      <c r="C93" s="116"/>
      <c r="D93" s="87" t="s">
        <v>113</v>
      </c>
      <c r="E93" s="87" t="s">
        <v>1512</v>
      </c>
      <c r="F93" s="7" t="str">
        <f>IF(AND(D93="Amina",OR(E93="Manual",E93="Assisted Manual")),A92&amp;"_AZ",IF(AND(D93="Amina",OR(E93="De-Novo Merge",E93="Assisted Merge")),A92&amp;"_SA_AZ",IF(AND(D93="Mashtura",OR(E93="Manual",E93="Assisted Manual")),A92&amp;"_MH",IF(AND(D93="Mashtura",OR(E93="De-Novo Merge",E93="Assisted Merge")),A92&amp;"_SA_MH",IF(AND(D93="Perry",OR(E93="Manual",E93="Assisted Manual")),A92&amp;"_PB",IF(AND(D93="Perry",OR(E93="De-Novo Merge",E93="Assisted Merge")),A92&amp;"_SA_PB",IF(AND(D93="Gina",OR(E93="Manual",E93="Assisted Manual")),A92&amp;"_GB",IF(AND(D93="Gina",OR(E93="De-Novo Merge",E93="Assisted Merge")),A92&amp;"_SA_GB",IF(AND(D93="Cameron",OR(E93="Manual",E93="Assisted Manual")),A92&amp;"_CA",IF(AND(D93="Cameron",OR(E93="De-Novo Merge",E93="Assisted Merge")),A92&amp;"_SA_CA",IF(AND(D93="Bruno",OR(E93="Manual",E93="Assisted Manual")),A92&amp;"_BD",IF(AND(D93="Bruno",OR(E93="De-Novo Merge",E93="Assisted Merge")),A92&amp;"_SA_BD",IF(AND(D93="Daniel",OR(E93="Manual",E93="Assisted Manual")),A92&amp;"_DR",IF(AND(D93="Daniel",OR(E93="De-Novo Merge",E93="Assisted Merge")),A92&amp;"_SA_DR",IF(AND(D93="Monet",OR(E93="Manual",E93="Assisted Manual")),A92&amp;"_MW",IF(AND(D93="Monet",OR(E93="De-Novo Merge",E93="Assisted Merge")),A92&amp;"_SA_MW",IF(AND(D93="Reem",OR(E93="Manual",E93="Assisted Manual")),A92&amp;"_RA",IF(AND(D93="Reem",OR(E93="De-Novo Merge",E93="Assisted Merge")),A92&amp;"_SA_RA",""))))))))))))))))))</f>
        <v>2018-01-30_R-046_DR</v>
      </c>
      <c r="G93" s="89">
        <v>43188</v>
      </c>
      <c r="H93" s="89">
        <v>43192</v>
      </c>
      <c r="I93" s="68">
        <v>13.5</v>
      </c>
      <c r="J93" s="68">
        <v>166.94300000000001</v>
      </c>
      <c r="K93" s="73">
        <f t="shared" si="2"/>
        <v>12.366148148148149</v>
      </c>
      <c r="L93" s="116"/>
      <c r="M93" s="87" t="str">
        <f>IF(AND(NOT(OR(G93="",G93="Ø")),H93=""),"In Progress",IF(AND(NOT(OR(H93="Ø",H93="")),NOT(OR(G93="Ø",G93=""))),"Completed",IF(AND(NOT(A92=""),NOT(OR(D93="",D93="???")),G93=""),"Waiting",IF(D93="???","Waiting",""))))</f>
        <v>Completed</v>
      </c>
      <c r="N93" s="116"/>
      <c r="O93" s="116"/>
      <c r="P93" s="4"/>
      <c r="Q93" s="121"/>
      <c r="R93" s="116"/>
    </row>
    <row r="94" spans="1:18" x14ac:dyDescent="0.25">
      <c r="A94" s="122" t="s">
        <v>3729</v>
      </c>
      <c r="B94" s="117" t="s">
        <v>3730</v>
      </c>
      <c r="C94" s="116"/>
      <c r="D94" s="87" t="s">
        <v>3059</v>
      </c>
      <c r="E94" s="87" t="s">
        <v>24</v>
      </c>
      <c r="F94" s="7" t="str">
        <f>IF(AND(D94="Amina",OR(E94="Manual",E94="Assisted Manual")),A94&amp;"_AZ",IF(AND(D94="Amina",OR(E94="De-Novo Merge",E94="Assisted Merge")),A94&amp;"_SA_AZ",IF(AND(D94="Mashtura",OR(E94="Manual",E94="Assisted Manual")),A94&amp;"_MH",IF(AND(D94="Mashtura",OR(E94="De-Novo Merge",E94="Assisted Merge")),A94&amp;"_SA_MH",IF(AND(D94="Perry",OR(E94="Manual",E94="Assisted Manual")),A94&amp;"_PB",IF(AND(D94="Perry",OR(E94="De-Novo Merge",E94="Assisted Merge")),A94&amp;"_SA_PB",IF(AND(D94="Gina",OR(E94="Manual",E94="Assisted Manual")),A94&amp;"_GB",IF(AND(D94="Gina",OR(E94="De-Novo Merge",E94="Assisted Merge")),A94&amp;"_SA_GB",IF(AND(D94="Cameron",OR(E94="Manual",E94="Assisted Manual")),A94&amp;"_CA",IF(AND(D94="Cameron",OR(E94="De-Novo Merge",E94="Assisted Merge")),A94&amp;"_SA_CA",IF(AND(D94="Bruno",OR(E94="Manual",E94="Assisted Manual")),A94&amp;"_BD",IF(AND(D94="Bruno",OR(E94="De-Novo Merge",E94="Assisted Merge")),A94&amp;"_SA_BD",IF(AND(D94="Daniel",OR(E94="Manual",E94="Assisted Manual")),A94&amp;"_DR",IF(AND(D94="Daniel",OR(E94="De-Novo Merge",E94="Assisted Merge")),A94&amp;"_SA_DR",IF(AND(D94="Monet",OR(E94="Manual",E94="Assisted Manual")),A94&amp;"_MW",IF(AND(D94="Monet",OR(E94="De-Novo Merge",E94="Assisted Merge")),A94&amp;"_SA_MW",IF(AND(D94="Reem",OR(E94="Manual",E94="Assisted Manual")),A94&amp;"_RA",IF(AND(D94="Reem",OR(E94="De-Novo Merge",E94="Assisted Merge")),A94&amp;"_SA_RA",""))))))))))))))))))</f>
        <v>2018-01-30_R-047_RA</v>
      </c>
      <c r="G94" s="89">
        <v>43172</v>
      </c>
      <c r="H94" s="89">
        <v>43174</v>
      </c>
      <c r="I94" s="68">
        <v>10</v>
      </c>
      <c r="J94" s="68">
        <v>13</v>
      </c>
      <c r="K94" s="73">
        <f t="shared" si="2"/>
        <v>1.3</v>
      </c>
      <c r="L94" s="118">
        <v>43178</v>
      </c>
      <c r="M94" s="87" t="str">
        <f>IF(AND(NOT(OR(G94="",G94="Ø")),H94=""),"In Progress",IF(AND(NOT(OR(H94="Ø",H94="")),NOT(OR(G94="Ø",G94=""))),"Completed",IF(AND(NOT(A94=""),NOT(OR(D94="",D94="???")),G94=""),"Waiting",IF(D94="???","Waiting",""))))</f>
        <v>Completed</v>
      </c>
      <c r="N94" s="116" t="str">
        <f>IF(AND(NOT(OR(H94="Ø",H94="")),L94="Split"),"In Progress",IF(AND(NOT(OR(H94="Ø",H94="")),L94="Needs to be Split"),"Waiting",IF(AND(M94="Review",M95="Review"),"Review",IF(OR(AND(M94="Review",M95="Incomplete"),AND(M94="Incomplete",M95="Review")),"Review",IF(OR(AND(M94="Untraceable",M95="Review"),AND(M94="Review",M95="Untraceable")),"Review",IF(OR(AND(M94="Review",M95="Completed"),AND(M94="Completed",M95="Review")),"Review",IF(OR(AND(M94="Other",M95="Review"),AND(M94="Review",M95="Other")),"Review",IF(OR(AND(M94="Other",M95="Incomplete"),AND(M94="Incomplete",M95="Other")),"Review",IF(OR(AND(M94="Other",M95="Untraceable"),AND(M94="Untraceable",M95="Other")),"Review",IF(OR(AND(M94="Other",M95="Completed"),AND(M94="Completed",M95="Other")),"Review",IF(AND(M94="Waiting",M95="Waiting"),"Waiting",IF(OR(AND(M94="Review",M95="Waiting"),AND(M94="Waiting",M95="Review")),"Waiting",IF(OR(AND(M94="Other",M95="Waiting"),AND(M94="Waiting",M95="Other")),"Waiting",IF(OR(AND(M94="Incomplete",M95="Waiting"),AND(M94="Waiting",M95="Incomplete")),"Waiting",IF(OR(AND(M94="Completed",M95="Waiting"),AND(M94="Waiting",M95="Completed")),"Waiting",IF(OR(M94="In Progress",M95="In Progress"),"In Progress",IF(OR(AND(M94="Completed",M95="Untraceable"),AND(M94="Untraceable",M95="Completed")),"Review",IF(OR(AND(M94="Completed",M95="Incomplete"),AND(M94="Incomplete",M95="Completed")),"Review",IF(OR(AND(M94="Incomplete",M95="Untraceable"),AND(M94="Untraceable",M95="Incomplete")),"Untraceable",IF(AND(NOT(OR(H94="Ø",H94="")),NOT(OR(H95="Ø",H95="")),L94=""),"In Progress",IF(AND(M94="Untraceable",M95="Untraceable"),"Untraceable",IF(AND(NOT(OR(H94="Ø",H94="")),NOT(OR(H95="Ø",H95="")),NOT(OR(L94="Ø",L94="",L94="Split",L94="Needs to be Split"))),"Completed",IF(AND(M94="Incomplete",M95="Incomplete"),"Incomplete",IF(AND(M94="Other",M95="Other"),"Review",IF(AND(M94="Untraceable",M95=""),"Untraceable","")))))))))))))))))))))))))</f>
        <v>Completed</v>
      </c>
      <c r="O94" s="116" t="s">
        <v>0</v>
      </c>
      <c r="P94" s="4"/>
      <c r="Q94" s="121" t="s">
        <v>25</v>
      </c>
      <c r="R94" s="116" t="s">
        <v>3731</v>
      </c>
    </row>
    <row r="95" spans="1:18" x14ac:dyDescent="0.25">
      <c r="A95" s="116"/>
      <c r="B95" s="116"/>
      <c r="C95" s="116"/>
      <c r="D95" s="87" t="s">
        <v>161</v>
      </c>
      <c r="E95" s="87" t="s">
        <v>1512</v>
      </c>
      <c r="F95" s="7" t="str">
        <f>IF(AND(D95="Amina",OR(E95="Manual",E95="Assisted Manual")),A94&amp;"_AZ",IF(AND(D95="Amina",OR(E95="De-Novo Merge",E95="Assisted Merge")),A94&amp;"_SA_AZ",IF(AND(D95="Mashtura",OR(E95="Manual",E95="Assisted Manual")),A94&amp;"_MH",IF(AND(D95="Mashtura",OR(E95="De-Novo Merge",E95="Assisted Merge")),A94&amp;"_SA_MH",IF(AND(D95="Perry",OR(E95="Manual",E95="Assisted Manual")),A94&amp;"_PB",IF(AND(D95="Perry",OR(E95="De-Novo Merge",E95="Assisted Merge")),A94&amp;"_SA_PB",IF(AND(D95="Gina",OR(E95="Manual",E95="Assisted Manual")),A94&amp;"_GB",IF(AND(D95="Gina",OR(E95="De-Novo Merge",E95="Assisted Merge")),A94&amp;"_SA_GB",IF(AND(D95="Cameron",OR(E95="Manual",E95="Assisted Manual")),A94&amp;"_CA",IF(AND(D95="Cameron",OR(E95="De-Novo Merge",E95="Assisted Merge")),A94&amp;"_SA_CA",IF(AND(D95="Bruno",OR(E95="Manual",E95="Assisted Manual")),A94&amp;"_BD",IF(AND(D95="Bruno",OR(E95="De-Novo Merge",E95="Assisted Merge")),A94&amp;"_SA_BD",IF(AND(D95="Daniel",OR(E95="Manual",E95="Assisted Manual")),A94&amp;"_DR",IF(AND(D95="Daniel",OR(E95="De-Novo Merge",E95="Assisted Merge")),A94&amp;"_SA_DR",IF(AND(D95="Monet",OR(E95="Manual",E95="Assisted Manual")),A94&amp;"_MW",IF(AND(D95="Monet",OR(E95="De-Novo Merge",E95="Assisted Merge")),A94&amp;"_SA_MW",IF(AND(D95="Reem",OR(E95="Manual",E95="Assisted Manual")),A94&amp;"_RA",IF(AND(D95="Reem",OR(E95="De-Novo Merge",E95="Assisted Merge")),A94&amp;"_SA_RA",""))))))))))))))))))</f>
        <v>2018-01-30_R-047_BD</v>
      </c>
      <c r="G95" s="89">
        <v>43174</v>
      </c>
      <c r="H95" s="89">
        <v>43174</v>
      </c>
      <c r="I95" s="68">
        <v>0.75</v>
      </c>
      <c r="J95" s="68">
        <v>12</v>
      </c>
      <c r="K95" s="73">
        <f t="shared" si="2"/>
        <v>16</v>
      </c>
      <c r="L95" s="116"/>
      <c r="M95" s="87" t="str">
        <f>IF(AND(NOT(OR(G95="",G95="Ø")),H95=""),"In Progress",IF(AND(NOT(OR(H95="Ø",H95="")),NOT(OR(G95="Ø",G95=""))),"Completed",IF(AND(NOT(A94=""),NOT(OR(D95="",D95="???")),G95=""),"Waiting",IF(D95="???","Waiting",""))))</f>
        <v>Completed</v>
      </c>
      <c r="N95" s="116"/>
      <c r="O95" s="116"/>
      <c r="P95" s="4" t="s">
        <v>3732</v>
      </c>
      <c r="Q95" s="121"/>
      <c r="R95" s="116"/>
    </row>
    <row r="96" spans="1:18" x14ac:dyDescent="0.25">
      <c r="A96" s="122" t="s">
        <v>3733</v>
      </c>
      <c r="B96" s="117" t="s">
        <v>3734</v>
      </c>
      <c r="C96" s="116"/>
      <c r="D96" s="87" t="s">
        <v>23</v>
      </c>
      <c r="E96" s="87" t="s">
        <v>24</v>
      </c>
      <c r="F96" s="7" t="str">
        <f>IF(AND(D96="Amina",OR(E96="Manual",E96="Assisted Manual")),A96&amp;"_AZ",IF(AND(D96="Amina",OR(E96="De-Novo Merge",E96="Assisted Merge")),A96&amp;"_SA_AZ",IF(AND(D96="Mashtura",OR(E96="Manual",E96="Assisted Manual")),A96&amp;"_MH",IF(AND(D96="Mashtura",OR(E96="De-Novo Merge",E96="Assisted Merge")),A96&amp;"_SA_MH",IF(AND(D96="Perry",OR(E96="Manual",E96="Assisted Manual")),A96&amp;"_PB",IF(AND(D96="Perry",OR(E96="De-Novo Merge",E96="Assisted Merge")),A96&amp;"_SA_PB",IF(AND(D96="Gina",OR(E96="Manual",E96="Assisted Manual")),A96&amp;"_GB",IF(AND(D96="Gina",OR(E96="De-Novo Merge",E96="Assisted Merge")),A96&amp;"_SA_GB",IF(AND(D96="Cameron",OR(E96="Manual",E96="Assisted Manual")),A96&amp;"_CA",IF(AND(D96="Cameron",OR(E96="De-Novo Merge",E96="Assisted Merge")),A96&amp;"_SA_CA",IF(AND(D96="Bruno",OR(E96="Manual",E96="Assisted Manual")),A96&amp;"_BD",IF(AND(D96="Bruno",OR(E96="De-Novo Merge",E96="Assisted Merge")),A96&amp;"_SA_BD",IF(AND(D96="Daniel",OR(E96="Manual",E96="Assisted Manual")),A96&amp;"_DR",IF(AND(D96="Daniel",OR(E96="De-Novo Merge",E96="Assisted Merge")),A96&amp;"_SA_DR",IF(AND(D96="Monet",OR(E96="Manual",E96="Assisted Manual")),A96&amp;"_MW",IF(AND(D96="Monet",OR(E96="De-Novo Merge",E96="Assisted Merge")),A96&amp;"_SA_MW",IF(AND(D96="Reem",OR(E96="Manual",E96="Assisted Manual")),A96&amp;"_RA",IF(AND(D96="Reem",OR(E96="De-Novo Merge",E96="Assisted Merge")),A96&amp;"_SA_RA",""))))))))))))))))))</f>
        <v>2018-01-30_R-048_CA</v>
      </c>
      <c r="G96" s="89">
        <v>43164</v>
      </c>
      <c r="H96" s="89">
        <v>43167</v>
      </c>
      <c r="I96" s="68"/>
      <c r="J96" s="68"/>
      <c r="K96" s="73"/>
      <c r="L96" s="118"/>
      <c r="M96" s="87" t="s">
        <v>2</v>
      </c>
      <c r="N96" s="116" t="s">
        <v>2</v>
      </c>
      <c r="O96" s="116" t="str">
        <f>IF(OR(N96="Untraceable",N96="Incomplete"),"Ignore",IF(N96="Completed","Waiting",IF(OR(N96="Waiting",N96="In Progress",N96="Review",N96="Other"),"HOLD","")))</f>
        <v>Ignore</v>
      </c>
      <c r="P96" s="4"/>
      <c r="Q96" s="121" t="str">
        <f>IF(OR(N96="Untraceable",N96="Incomplete"),"No",IF(N96="Completed","In Progress",""))</f>
        <v>No</v>
      </c>
      <c r="R96" s="116"/>
    </row>
    <row r="97" spans="1:18" x14ac:dyDescent="0.25">
      <c r="A97" s="116"/>
      <c r="B97" s="116"/>
      <c r="C97" s="116"/>
      <c r="D97" s="87" t="s">
        <v>32</v>
      </c>
      <c r="E97" s="87" t="s">
        <v>1512</v>
      </c>
      <c r="F97" s="7" t="str">
        <f>IF(AND(D97="Amina",OR(E97="Manual",E97="Assisted Manual")),A96&amp;"_AZ",IF(AND(D97="Amina",OR(E97="De-Novo Merge",E97="Assisted Merge")),A96&amp;"_SA_AZ",IF(AND(D97="Mashtura",OR(E97="Manual",E97="Assisted Manual")),A96&amp;"_MH",IF(AND(D97="Mashtura",OR(E97="De-Novo Merge",E97="Assisted Merge")),A96&amp;"_SA_MH",IF(AND(D97="Perry",OR(E97="Manual",E97="Assisted Manual")),A96&amp;"_PB",IF(AND(D97="Perry",OR(E97="De-Novo Merge",E97="Assisted Merge")),A96&amp;"_SA_PB",IF(AND(D97="Gina",OR(E97="Manual",E97="Assisted Manual")),A96&amp;"_GB",IF(AND(D97="Gina",OR(E97="De-Novo Merge",E97="Assisted Merge")),A96&amp;"_SA_GB",IF(AND(D97="Cameron",OR(E97="Manual",E97="Assisted Manual")),A96&amp;"_CA",IF(AND(D97="Cameron",OR(E97="De-Novo Merge",E97="Assisted Merge")),A96&amp;"_SA_CA",IF(AND(D97="Bruno",OR(E97="Manual",E97="Assisted Manual")),A96&amp;"_BD",IF(AND(D97="Bruno",OR(E97="De-Novo Merge",E97="Assisted Merge")),A96&amp;"_SA_BD",IF(AND(D97="Daniel",OR(E97="Manual",E97="Assisted Manual")),A96&amp;"_DR",IF(AND(D97="Daniel",OR(E97="De-Novo Merge",E97="Assisted Merge")),A96&amp;"_SA_DR",IF(AND(D97="Monet",OR(E97="Manual",E97="Assisted Manual")),A96&amp;"_MW",IF(AND(D97="Monet",OR(E97="De-Novo Merge",E97="Assisted Merge")),A96&amp;"_SA_MW",IF(AND(D97="Reem",OR(E97="Manual",E97="Assisted Manual")),A96&amp;"_RA",IF(AND(D97="Reem",OR(E97="De-Novo Merge",E97="Assisted Merge")),A96&amp;"_SA_RA",""))))))))))))))))))</f>
        <v>2018-01-30_R-048_AZ</v>
      </c>
      <c r="G97" s="89">
        <v>43192</v>
      </c>
      <c r="H97" s="89" t="s">
        <v>51</v>
      </c>
      <c r="I97" s="68"/>
      <c r="J97" s="68"/>
      <c r="K97" s="73"/>
      <c r="L97" s="116"/>
      <c r="M97" s="87" t="s">
        <v>2</v>
      </c>
      <c r="N97" s="116"/>
      <c r="O97" s="116"/>
      <c r="P97" s="4" t="s">
        <v>3735</v>
      </c>
      <c r="Q97" s="121"/>
      <c r="R97" s="116"/>
    </row>
    <row r="98" spans="1:18" x14ac:dyDescent="0.25">
      <c r="A98" s="122" t="s">
        <v>3736</v>
      </c>
      <c r="B98" s="117" t="s">
        <v>3737</v>
      </c>
      <c r="C98" s="116"/>
      <c r="D98" s="87" t="s">
        <v>23</v>
      </c>
      <c r="E98" s="87" t="s">
        <v>24</v>
      </c>
      <c r="F98" s="7" t="str">
        <f>IF(AND(D98="Amina",OR(E98="Manual",E98="Assisted Manual")),A98&amp;"_AZ",IF(AND(D98="Amina",OR(E98="De-Novo Merge",E98="Assisted Merge")),A98&amp;"_SA_AZ",IF(AND(D98="Mashtura",OR(E98="Manual",E98="Assisted Manual")),A98&amp;"_MH",IF(AND(D98="Mashtura",OR(E98="De-Novo Merge",E98="Assisted Merge")),A98&amp;"_SA_MH",IF(AND(D98="Perry",OR(E98="Manual",E98="Assisted Manual")),A98&amp;"_PB",IF(AND(D98="Perry",OR(E98="De-Novo Merge",E98="Assisted Merge")),A98&amp;"_SA_PB",IF(AND(D98="Gina",OR(E98="Manual",E98="Assisted Manual")),A98&amp;"_GB",IF(AND(D98="Gina",OR(E98="De-Novo Merge",E98="Assisted Merge")),A98&amp;"_SA_GB",IF(AND(D98="Cameron",OR(E98="Manual",E98="Assisted Manual")),A98&amp;"_CA",IF(AND(D98="Cameron",OR(E98="De-Novo Merge",E98="Assisted Merge")),A98&amp;"_SA_CA",IF(AND(D98="Bruno",OR(E98="Manual",E98="Assisted Manual")),A98&amp;"_BD",IF(AND(D98="Bruno",OR(E98="De-Novo Merge",E98="Assisted Merge")),A98&amp;"_SA_BD",IF(AND(D98="Daniel",OR(E98="Manual",E98="Assisted Manual")),A98&amp;"_DR",IF(AND(D98="Daniel",OR(E98="De-Novo Merge",E98="Assisted Merge")),A98&amp;"_SA_DR",IF(AND(D98="Monet",OR(E98="Manual",E98="Assisted Manual")),A98&amp;"_MW",IF(AND(D98="Monet",OR(E98="De-Novo Merge",E98="Assisted Merge")),A98&amp;"_SA_MW",IF(AND(D98="Reem",OR(E98="Manual",E98="Assisted Manual")),A98&amp;"_RA",IF(AND(D98="Reem",OR(E98="De-Novo Merge",E98="Assisted Merge")),A98&amp;"_SA_RA",""))))))))))))))))))</f>
        <v>2018-01-30_R-049_CA</v>
      </c>
      <c r="G98" s="89">
        <v>43172</v>
      </c>
      <c r="H98" s="89">
        <v>43172</v>
      </c>
      <c r="I98" s="68"/>
      <c r="J98" s="68"/>
      <c r="K98" s="73"/>
      <c r="L98" s="118">
        <v>43193</v>
      </c>
      <c r="M98" s="87" t="s">
        <v>0</v>
      </c>
      <c r="N98" s="116" t="str">
        <f>IF(AND(NOT(OR(H98="Ø",H98="")),L98="Split"),"In Progress",IF(AND(NOT(OR(H98="Ø",H98="")),L98="Needs to be Split"),"Waiting",IF(AND(M98="Review",M99="Review"),"Review",IF(OR(AND(M98="Review",M99="Incomplete"),AND(M98="Incomplete",M99="Review")),"Review",IF(OR(AND(M98="Untraceable",M99="Review"),AND(M98="Review",M99="Untraceable")),"Review",IF(OR(AND(M98="Review",M99="Completed"),AND(M98="Completed",M99="Review")),"Review",IF(OR(AND(M98="Other",M99="Review"),AND(M98="Review",M99="Other")),"Review",IF(OR(AND(M98="Other",M99="Incomplete"),AND(M98="Incomplete",M99="Other")),"Review",IF(OR(AND(M98="Other",M99="Untraceable"),AND(M98="Untraceable",M99="Other")),"Review",IF(OR(AND(M98="Other",M99="Completed"),AND(M98="Completed",M99="Other")),"Review",IF(AND(M98="Waiting",M99="Waiting"),"Waiting",IF(OR(AND(M98="Review",M99="Waiting"),AND(M98="Waiting",M99="Review")),"Waiting",IF(OR(AND(M98="Other",M99="Waiting"),AND(M98="Waiting",M99="Other")),"Waiting",IF(OR(AND(M98="Incomplete",M99="Waiting"),AND(M98="Waiting",M99="Incomplete")),"Waiting",IF(OR(AND(M98="Completed",M99="Waiting"),AND(M98="Waiting",M99="Completed")),"Waiting",IF(OR(M98="In Progress",M99="In Progress"),"In Progress",IF(OR(AND(M98="Completed",M99="Untraceable"),AND(M98="Untraceable",M99="Completed")),"Review",IF(OR(AND(M98="Completed",M99="Incomplete"),AND(M98="Incomplete",M99="Completed")),"Review",IF(OR(AND(M98="Incomplete",M99="Untraceable"),AND(M98="Untraceable",M99="Incomplete")),"Untraceable",IF(AND(NOT(OR(H98="Ø",H98="")),NOT(OR(H99="Ø",H99="")),L98=""),"In Progress",IF(AND(M98="Untraceable",M99="Untraceable"),"Untraceable",IF(AND(NOT(OR(H98="Ø",H98="")),NOT(OR(H99="Ø",H99="")),NOT(OR(L98="Ø",L98="",L98="Split",L98="Needs to be Split"))),"Completed",IF(AND(M98="Incomplete",M99="Incomplete"),"Incomplete",IF(AND(M98="Other",M99="Other"),"Review",IF(AND(M98="Untraceable",M99=""),"Untraceable","")))))))))))))))))))))))))</f>
        <v>Completed</v>
      </c>
      <c r="O98" s="116" t="s">
        <v>0</v>
      </c>
      <c r="P98" s="4"/>
      <c r="Q98" s="121" t="s">
        <v>25</v>
      </c>
      <c r="R98" s="116" t="s">
        <v>3738</v>
      </c>
    </row>
    <row r="99" spans="1:18" x14ac:dyDescent="0.25">
      <c r="A99" s="116"/>
      <c r="B99" s="116"/>
      <c r="C99" s="116"/>
      <c r="D99" s="87" t="s">
        <v>2404</v>
      </c>
      <c r="E99" s="87" t="s">
        <v>1512</v>
      </c>
      <c r="F99" s="7" t="str">
        <f>IF(AND(D99="Amina",OR(E99="Manual",E99="Assisted Manual")),A98&amp;"_AZ",IF(AND(D99="Amina",OR(E99="De-Novo Merge",E99="Assisted Merge")),A98&amp;"_SA_AZ",IF(AND(D99="Mashtura",OR(E99="Manual",E99="Assisted Manual")),A98&amp;"_MH",IF(AND(D99="Mashtura",OR(E99="De-Novo Merge",E99="Assisted Merge")),A98&amp;"_SA_MH",IF(AND(D99="Perry",OR(E99="Manual",E99="Assisted Manual")),A98&amp;"_PB",IF(AND(D99="Perry",OR(E99="De-Novo Merge",E99="Assisted Merge")),A98&amp;"_SA_PB",IF(AND(D99="Gina",OR(E99="Manual",E99="Assisted Manual")),A98&amp;"_GB",IF(AND(D99="Gina",OR(E99="De-Novo Merge",E99="Assisted Merge")),A98&amp;"_SA_GB",IF(AND(D99="Cameron",OR(E99="Manual",E99="Assisted Manual")),A98&amp;"_CA",IF(AND(D99="Cameron",OR(E99="De-Novo Merge",E99="Assisted Merge")),A98&amp;"_SA_CA",IF(AND(D99="Bruno",OR(E99="Manual",E99="Assisted Manual")),A98&amp;"_BD",IF(AND(D99="Bruno",OR(E99="De-Novo Merge",E99="Assisted Merge")),A98&amp;"_SA_BD",IF(AND(D99="Daniel",OR(E99="Manual",E99="Assisted Manual")),A98&amp;"_DR",IF(AND(D99="Daniel",OR(E99="De-Novo Merge",E99="Assisted Merge")),A98&amp;"_SA_DR",IF(AND(D99="Monet",OR(E99="Manual",E99="Assisted Manual")),A98&amp;"_MW",IF(AND(D99="Monet",OR(E99="De-Novo Merge",E99="Assisted Merge")),A98&amp;"_SA_MW",IF(AND(D99="Reem",OR(E99="Manual",E99="Assisted Manual")),A98&amp;"_RA",IF(AND(D99="Reem",OR(E99="De-Novo Merge",E99="Assisted Merge")),A98&amp;"_SA_RA",""))))))))))))))))))</f>
        <v>2018-01-30_R-049_MH</v>
      </c>
      <c r="G99" s="89">
        <v>43192</v>
      </c>
      <c r="H99" s="89">
        <v>43193</v>
      </c>
      <c r="I99" s="68"/>
      <c r="J99" s="68"/>
      <c r="K99" s="73"/>
      <c r="L99" s="116"/>
      <c r="M99" s="87" t="s">
        <v>0</v>
      </c>
      <c r="N99" s="116"/>
      <c r="O99" s="116"/>
      <c r="P99" s="4"/>
      <c r="Q99" s="121"/>
      <c r="R99" s="116"/>
    </row>
    <row r="100" spans="1:18" x14ac:dyDescent="0.25">
      <c r="A100" s="122" t="s">
        <v>3739</v>
      </c>
      <c r="B100" s="117" t="s">
        <v>3740</v>
      </c>
      <c r="C100" s="116"/>
      <c r="D100" s="87" t="s">
        <v>23</v>
      </c>
      <c r="E100" s="87" t="s">
        <v>24</v>
      </c>
      <c r="F100" s="7" t="str">
        <f>IF(AND(D100="Amina",OR(E100="Manual",E100="Assisted Manual")),A100&amp;"_AZ",IF(AND(D100="Amina",OR(E100="De-Novo Merge",E100="Assisted Merge")),A100&amp;"_SA_AZ",IF(AND(D100="Mashtura",OR(E100="Manual",E100="Assisted Manual")),A100&amp;"_MH",IF(AND(D100="Mashtura",OR(E100="De-Novo Merge",E100="Assisted Merge")),A100&amp;"_SA_MH",IF(AND(D100="Perry",OR(E100="Manual",E100="Assisted Manual")),A100&amp;"_PB",IF(AND(D100="Perry",OR(E100="De-Novo Merge",E100="Assisted Merge")),A100&amp;"_SA_PB",IF(AND(D100="Gina",OR(E100="Manual",E100="Assisted Manual")),A100&amp;"_GB",IF(AND(D100="Gina",OR(E100="De-Novo Merge",E100="Assisted Merge")),A100&amp;"_SA_GB",IF(AND(D100="Cameron",OR(E100="Manual",E100="Assisted Manual")),A100&amp;"_CA",IF(AND(D100="Cameron",OR(E100="De-Novo Merge",E100="Assisted Merge")),A100&amp;"_SA_CA",IF(AND(D100="Bruno",OR(E100="Manual",E100="Assisted Manual")),A100&amp;"_BD",IF(AND(D100="Bruno",OR(E100="De-Novo Merge",E100="Assisted Merge")),A100&amp;"_SA_BD",IF(AND(D100="Daniel",OR(E100="Manual",E100="Assisted Manual")),A100&amp;"_DR",IF(AND(D100="Daniel",OR(E100="De-Novo Merge",E100="Assisted Merge")),A100&amp;"_SA_DR",IF(AND(D100="Monet",OR(E100="Manual",E100="Assisted Manual")),A100&amp;"_MW",IF(AND(D100="Monet",OR(E100="De-Novo Merge",E100="Assisted Merge")),A100&amp;"_SA_MW",IF(AND(D100="Reem",OR(E100="Manual",E100="Assisted Manual")),A100&amp;"_RA",IF(AND(D100="Reem",OR(E100="De-Novo Merge",E100="Assisted Merge")),A100&amp;"_SA_RA",""))))))))))))))))))</f>
        <v>2018-01-30_R-050_CA</v>
      </c>
      <c r="G100" s="89"/>
      <c r="H100" s="89"/>
      <c r="I100" s="68"/>
      <c r="J100" s="68"/>
      <c r="K100" s="73"/>
      <c r="L100" s="118"/>
      <c r="M100" s="87" t="s">
        <v>0</v>
      </c>
      <c r="N100" s="116" t="s">
        <v>2</v>
      </c>
      <c r="O100" s="116" t="str">
        <f>IF(OR(N100="Untraceable",N100="Incomplete"),"Ignore",IF(N100="Completed","Waiting",IF(OR(N100="Waiting",N100="In Progress",N100="Review",N100="Other"),"HOLD","")))</f>
        <v>Ignore</v>
      </c>
      <c r="P100" s="4"/>
      <c r="Q100" s="121" t="str">
        <f>IF(OR(N100="Untraceable",N100="Incomplete"),"No",IF(N100="Completed","In Progress",""))</f>
        <v>No</v>
      </c>
      <c r="R100" s="116"/>
    </row>
    <row r="101" spans="1:18" x14ac:dyDescent="0.25">
      <c r="A101" s="116"/>
      <c r="B101" s="116"/>
      <c r="C101" s="116"/>
      <c r="D101" s="87" t="s">
        <v>3059</v>
      </c>
      <c r="E101" s="87" t="s">
        <v>1512</v>
      </c>
      <c r="F101" s="7" t="str">
        <f>IF(AND(D101="Amina",OR(E101="Manual",E101="Assisted Manual")),A100&amp;"_AZ",IF(AND(D101="Amina",OR(E101="De-Novo Merge",E101="Assisted Merge")),A100&amp;"_SA_AZ",IF(AND(D101="Mashtura",OR(E101="Manual",E101="Assisted Manual")),A100&amp;"_MH",IF(AND(D101="Mashtura",OR(E101="De-Novo Merge",E101="Assisted Merge")),A100&amp;"_SA_MH",IF(AND(D101="Perry",OR(E101="Manual",E101="Assisted Manual")),A100&amp;"_PB",IF(AND(D101="Perry",OR(E101="De-Novo Merge",E101="Assisted Merge")),A100&amp;"_SA_PB",IF(AND(D101="Gina",OR(E101="Manual",E101="Assisted Manual")),A100&amp;"_GB",IF(AND(D101="Gina",OR(E101="De-Novo Merge",E101="Assisted Merge")),A100&amp;"_SA_GB",IF(AND(D101="Cameron",OR(E101="Manual",E101="Assisted Manual")),A100&amp;"_CA",IF(AND(D101="Cameron",OR(E101="De-Novo Merge",E101="Assisted Merge")),A100&amp;"_SA_CA",IF(AND(D101="Bruno",OR(E101="Manual",E101="Assisted Manual")),A100&amp;"_BD",IF(AND(D101="Bruno",OR(E101="De-Novo Merge",E101="Assisted Merge")),A100&amp;"_SA_BD",IF(AND(D101="Daniel",OR(E101="Manual",E101="Assisted Manual")),A100&amp;"_DR",IF(AND(D101="Daniel",OR(E101="De-Novo Merge",E101="Assisted Merge")),A100&amp;"_SA_DR",IF(AND(D101="Monet",OR(E101="Manual",E101="Assisted Manual")),A100&amp;"_MW",IF(AND(D101="Monet",OR(E101="De-Novo Merge",E101="Assisted Merge")),A100&amp;"_SA_MW",IF(AND(D101="Reem",OR(E101="Manual",E101="Assisted Manual")),A100&amp;"_RA",IF(AND(D101="Reem",OR(E101="De-Novo Merge",E101="Assisted Merge")),A100&amp;"_SA_RA",""))))))))))))))))))</f>
        <v>2018-01-30_R-050_RA</v>
      </c>
      <c r="G101" s="89">
        <v>43193</v>
      </c>
      <c r="H101" s="89">
        <v>43196</v>
      </c>
      <c r="I101" s="68"/>
      <c r="J101" s="68"/>
      <c r="K101" s="73"/>
      <c r="L101" s="116"/>
      <c r="M101" s="87" t="s">
        <v>2</v>
      </c>
      <c r="N101" s="116"/>
      <c r="O101" s="116"/>
      <c r="P101" s="4"/>
      <c r="Q101" s="121"/>
      <c r="R101" s="116"/>
    </row>
  </sheetData>
  <autoFilter ref="A1:R97"/>
  <mergeCells count="400">
    <mergeCell ref="Q100:Q101"/>
    <mergeCell ref="R100:R101"/>
    <mergeCell ref="Q94:Q95"/>
    <mergeCell ref="R94:R95"/>
    <mergeCell ref="A94:A95"/>
    <mergeCell ref="B94:B95"/>
    <mergeCell ref="C94:C95"/>
    <mergeCell ref="L94:L95"/>
    <mergeCell ref="N94:N95"/>
    <mergeCell ref="O94:O95"/>
    <mergeCell ref="A100:A101"/>
    <mergeCell ref="B100:B101"/>
    <mergeCell ref="C100:C101"/>
    <mergeCell ref="L100:L101"/>
    <mergeCell ref="N100:N101"/>
    <mergeCell ref="O100:O101"/>
    <mergeCell ref="Q92:Q93"/>
    <mergeCell ref="R92:R93"/>
    <mergeCell ref="A90:A91"/>
    <mergeCell ref="B90:B91"/>
    <mergeCell ref="C90:C91"/>
    <mergeCell ref="L90:L91"/>
    <mergeCell ref="N90:N91"/>
    <mergeCell ref="O90:O91"/>
    <mergeCell ref="Q98:Q99"/>
    <mergeCell ref="R98:R99"/>
    <mergeCell ref="Q90:Q91"/>
    <mergeCell ref="R90:R91"/>
    <mergeCell ref="A92:A93"/>
    <mergeCell ref="B92:B93"/>
    <mergeCell ref="C92:C93"/>
    <mergeCell ref="L92:L93"/>
    <mergeCell ref="N92:N93"/>
    <mergeCell ref="O92:O93"/>
    <mergeCell ref="A98:A99"/>
    <mergeCell ref="B98:B99"/>
    <mergeCell ref="C98:C99"/>
    <mergeCell ref="L98:L99"/>
    <mergeCell ref="N98:N99"/>
    <mergeCell ref="O98:O99"/>
    <mergeCell ref="A86:A87"/>
    <mergeCell ref="B86:B87"/>
    <mergeCell ref="C86:C87"/>
    <mergeCell ref="L86:L87"/>
    <mergeCell ref="N86:N87"/>
    <mergeCell ref="O86:O87"/>
    <mergeCell ref="Q86:Q87"/>
    <mergeCell ref="R86:R87"/>
    <mergeCell ref="A88:A89"/>
    <mergeCell ref="B88:B89"/>
    <mergeCell ref="C88:C89"/>
    <mergeCell ref="L88:L89"/>
    <mergeCell ref="N88:N89"/>
    <mergeCell ref="O88:O89"/>
    <mergeCell ref="Q88:Q89"/>
    <mergeCell ref="R88:R89"/>
    <mergeCell ref="A82:A83"/>
    <mergeCell ref="B82:B83"/>
    <mergeCell ref="C82:C83"/>
    <mergeCell ref="L82:L83"/>
    <mergeCell ref="N82:N83"/>
    <mergeCell ref="O82:O83"/>
    <mergeCell ref="Q82:Q83"/>
    <mergeCell ref="R82:R83"/>
    <mergeCell ref="A84:A85"/>
    <mergeCell ref="B84:B85"/>
    <mergeCell ref="C84:C85"/>
    <mergeCell ref="L84:L85"/>
    <mergeCell ref="N84:N85"/>
    <mergeCell ref="O84:O85"/>
    <mergeCell ref="Q84:Q85"/>
    <mergeCell ref="R84:R85"/>
    <mergeCell ref="A78:A79"/>
    <mergeCell ref="B78:B79"/>
    <mergeCell ref="C78:C79"/>
    <mergeCell ref="L78:L79"/>
    <mergeCell ref="N78:N79"/>
    <mergeCell ref="O78:O79"/>
    <mergeCell ref="Q78:Q79"/>
    <mergeCell ref="R78:R79"/>
    <mergeCell ref="A80:A81"/>
    <mergeCell ref="B80:B81"/>
    <mergeCell ref="C80:C81"/>
    <mergeCell ref="L80:L81"/>
    <mergeCell ref="N80:N81"/>
    <mergeCell ref="O80:O81"/>
    <mergeCell ref="Q80:Q81"/>
    <mergeCell ref="R80:R81"/>
    <mergeCell ref="A74:A75"/>
    <mergeCell ref="B74:B75"/>
    <mergeCell ref="C74:C75"/>
    <mergeCell ref="L74:L75"/>
    <mergeCell ref="N74:N75"/>
    <mergeCell ref="O74:O75"/>
    <mergeCell ref="Q74:Q75"/>
    <mergeCell ref="R74:R75"/>
    <mergeCell ref="A76:A77"/>
    <mergeCell ref="B76:B77"/>
    <mergeCell ref="C76:C77"/>
    <mergeCell ref="L76:L77"/>
    <mergeCell ref="N76:N77"/>
    <mergeCell ref="O76:O77"/>
    <mergeCell ref="Q76:Q77"/>
    <mergeCell ref="R76:R77"/>
    <mergeCell ref="A70:A71"/>
    <mergeCell ref="B70:B71"/>
    <mergeCell ref="C70:C71"/>
    <mergeCell ref="L70:L71"/>
    <mergeCell ref="N70:N71"/>
    <mergeCell ref="O70:O71"/>
    <mergeCell ref="Q70:Q71"/>
    <mergeCell ref="R70:R71"/>
    <mergeCell ref="A72:A73"/>
    <mergeCell ref="B72:B73"/>
    <mergeCell ref="C72:C73"/>
    <mergeCell ref="L72:L73"/>
    <mergeCell ref="N72:N73"/>
    <mergeCell ref="O72:O73"/>
    <mergeCell ref="Q72:Q73"/>
    <mergeCell ref="R72:R73"/>
    <mergeCell ref="A66:A67"/>
    <mergeCell ref="B66:B67"/>
    <mergeCell ref="C66:C67"/>
    <mergeCell ref="L66:L67"/>
    <mergeCell ref="N66:N67"/>
    <mergeCell ref="O66:O67"/>
    <mergeCell ref="Q66:Q67"/>
    <mergeCell ref="R66:R67"/>
    <mergeCell ref="A68:A69"/>
    <mergeCell ref="B68:B69"/>
    <mergeCell ref="C68:C69"/>
    <mergeCell ref="L68:L69"/>
    <mergeCell ref="N68:N69"/>
    <mergeCell ref="O68:O69"/>
    <mergeCell ref="Q68:Q69"/>
    <mergeCell ref="R68:R69"/>
    <mergeCell ref="A62:A63"/>
    <mergeCell ref="B62:B63"/>
    <mergeCell ref="C62:C63"/>
    <mergeCell ref="L62:L63"/>
    <mergeCell ref="N62:N63"/>
    <mergeCell ref="O62:O63"/>
    <mergeCell ref="Q62:Q63"/>
    <mergeCell ref="R62:R63"/>
    <mergeCell ref="A64:A65"/>
    <mergeCell ref="B64:B65"/>
    <mergeCell ref="C64:C65"/>
    <mergeCell ref="L64:L65"/>
    <mergeCell ref="N64:N65"/>
    <mergeCell ref="O64:O65"/>
    <mergeCell ref="Q64:Q65"/>
    <mergeCell ref="R64:R65"/>
    <mergeCell ref="A58:A59"/>
    <mergeCell ref="B58:B59"/>
    <mergeCell ref="C58:C59"/>
    <mergeCell ref="L58:L59"/>
    <mergeCell ref="N58:N59"/>
    <mergeCell ref="O58:O59"/>
    <mergeCell ref="Q58:Q59"/>
    <mergeCell ref="R58:R59"/>
    <mergeCell ref="A60:A61"/>
    <mergeCell ref="B60:B61"/>
    <mergeCell ref="C60:C61"/>
    <mergeCell ref="L60:L61"/>
    <mergeCell ref="N60:N61"/>
    <mergeCell ref="O60:O61"/>
    <mergeCell ref="Q60:Q61"/>
    <mergeCell ref="R60:R61"/>
    <mergeCell ref="A54:A55"/>
    <mergeCell ref="B54:B55"/>
    <mergeCell ref="C54:C55"/>
    <mergeCell ref="L54:L55"/>
    <mergeCell ref="N54:N55"/>
    <mergeCell ref="O54:O55"/>
    <mergeCell ref="Q54:Q55"/>
    <mergeCell ref="R54:R55"/>
    <mergeCell ref="A56:A57"/>
    <mergeCell ref="B56:B57"/>
    <mergeCell ref="C56:C57"/>
    <mergeCell ref="L56:L57"/>
    <mergeCell ref="N56:N57"/>
    <mergeCell ref="O56:O57"/>
    <mergeCell ref="Q56:Q57"/>
    <mergeCell ref="R56:R57"/>
    <mergeCell ref="A50:A51"/>
    <mergeCell ref="B50:B51"/>
    <mergeCell ref="C50:C51"/>
    <mergeCell ref="L50:L51"/>
    <mergeCell ref="N50:N51"/>
    <mergeCell ref="O50:O51"/>
    <mergeCell ref="Q50:Q51"/>
    <mergeCell ref="R50:R51"/>
    <mergeCell ref="A52:A53"/>
    <mergeCell ref="B52:B53"/>
    <mergeCell ref="C52:C53"/>
    <mergeCell ref="L52:L53"/>
    <mergeCell ref="N52:N53"/>
    <mergeCell ref="O52:O53"/>
    <mergeCell ref="Q52:Q53"/>
    <mergeCell ref="R52:R53"/>
    <mergeCell ref="A46:A47"/>
    <mergeCell ref="B46:B47"/>
    <mergeCell ref="C46:C47"/>
    <mergeCell ref="L46:L47"/>
    <mergeCell ref="N46:N47"/>
    <mergeCell ref="O46:O47"/>
    <mergeCell ref="Q46:Q47"/>
    <mergeCell ref="R46:R47"/>
    <mergeCell ref="A48:A49"/>
    <mergeCell ref="B48:B49"/>
    <mergeCell ref="C48:C49"/>
    <mergeCell ref="L48:L49"/>
    <mergeCell ref="N48:N49"/>
    <mergeCell ref="O48:O49"/>
    <mergeCell ref="Q48:Q49"/>
    <mergeCell ref="R48:R49"/>
    <mergeCell ref="A42:A43"/>
    <mergeCell ref="B42:B43"/>
    <mergeCell ref="C42:C43"/>
    <mergeCell ref="L42:L43"/>
    <mergeCell ref="N42:N43"/>
    <mergeCell ref="O42:O43"/>
    <mergeCell ref="Q42:Q43"/>
    <mergeCell ref="R42:R43"/>
    <mergeCell ref="A44:A45"/>
    <mergeCell ref="B44:B45"/>
    <mergeCell ref="C44:C45"/>
    <mergeCell ref="L44:L45"/>
    <mergeCell ref="N44:N45"/>
    <mergeCell ref="O44:O45"/>
    <mergeCell ref="Q44:Q45"/>
    <mergeCell ref="R44:R45"/>
    <mergeCell ref="A38:A39"/>
    <mergeCell ref="B38:B39"/>
    <mergeCell ref="C38:C39"/>
    <mergeCell ref="L38:L39"/>
    <mergeCell ref="N38:N39"/>
    <mergeCell ref="O38:O39"/>
    <mergeCell ref="Q38:Q39"/>
    <mergeCell ref="R38:R39"/>
    <mergeCell ref="A40:A41"/>
    <mergeCell ref="B40:B41"/>
    <mergeCell ref="C40:C41"/>
    <mergeCell ref="L40:L41"/>
    <mergeCell ref="N40:N41"/>
    <mergeCell ref="O40:O41"/>
    <mergeCell ref="Q40:Q41"/>
    <mergeCell ref="R40:R41"/>
    <mergeCell ref="A34:A35"/>
    <mergeCell ref="B34:B35"/>
    <mergeCell ref="C34:C35"/>
    <mergeCell ref="L34:L35"/>
    <mergeCell ref="N34:N35"/>
    <mergeCell ref="O34:O35"/>
    <mergeCell ref="Q34:Q35"/>
    <mergeCell ref="R34:R35"/>
    <mergeCell ref="A36:A37"/>
    <mergeCell ref="B36:B37"/>
    <mergeCell ref="C36:C37"/>
    <mergeCell ref="L36:L37"/>
    <mergeCell ref="N36:N37"/>
    <mergeCell ref="O36:O37"/>
    <mergeCell ref="Q36:Q37"/>
    <mergeCell ref="R36:R37"/>
    <mergeCell ref="A30:A31"/>
    <mergeCell ref="B30:B31"/>
    <mergeCell ref="C30:C31"/>
    <mergeCell ref="L30:L31"/>
    <mergeCell ref="N30:N31"/>
    <mergeCell ref="O30:O31"/>
    <mergeCell ref="Q30:Q31"/>
    <mergeCell ref="R30:R31"/>
    <mergeCell ref="A32:A33"/>
    <mergeCell ref="B32:B33"/>
    <mergeCell ref="C32:C33"/>
    <mergeCell ref="L32:L33"/>
    <mergeCell ref="N32:N33"/>
    <mergeCell ref="O32:O33"/>
    <mergeCell ref="Q32:Q33"/>
    <mergeCell ref="R32:R33"/>
    <mergeCell ref="A26:A27"/>
    <mergeCell ref="B26:B27"/>
    <mergeCell ref="C26:C27"/>
    <mergeCell ref="L26:L27"/>
    <mergeCell ref="N26:N27"/>
    <mergeCell ref="O26:O27"/>
    <mergeCell ref="Q26:Q27"/>
    <mergeCell ref="R26:R27"/>
    <mergeCell ref="A28:A29"/>
    <mergeCell ref="B28:B29"/>
    <mergeCell ref="C28:C29"/>
    <mergeCell ref="L28:L29"/>
    <mergeCell ref="N28:N29"/>
    <mergeCell ref="O28:O29"/>
    <mergeCell ref="Q28:Q29"/>
    <mergeCell ref="R28:R29"/>
    <mergeCell ref="A22:A23"/>
    <mergeCell ref="B22:B23"/>
    <mergeCell ref="C22:C23"/>
    <mergeCell ref="L22:L23"/>
    <mergeCell ref="N22:N23"/>
    <mergeCell ref="O22:O23"/>
    <mergeCell ref="Q22:Q23"/>
    <mergeCell ref="R22:R23"/>
    <mergeCell ref="A24:A25"/>
    <mergeCell ref="B24:B25"/>
    <mergeCell ref="C24:C25"/>
    <mergeCell ref="L24:L25"/>
    <mergeCell ref="N24:N25"/>
    <mergeCell ref="O24:O25"/>
    <mergeCell ref="Q24:Q25"/>
    <mergeCell ref="R24:R25"/>
    <mergeCell ref="A18:A19"/>
    <mergeCell ref="B18:B19"/>
    <mergeCell ref="C18:C19"/>
    <mergeCell ref="L18:L19"/>
    <mergeCell ref="N18:N19"/>
    <mergeCell ref="O18:O19"/>
    <mergeCell ref="Q18:Q19"/>
    <mergeCell ref="R18:R19"/>
    <mergeCell ref="A20:A21"/>
    <mergeCell ref="B20:B21"/>
    <mergeCell ref="C20:C21"/>
    <mergeCell ref="L20:L21"/>
    <mergeCell ref="N20:N21"/>
    <mergeCell ref="O20:O21"/>
    <mergeCell ref="Q20:Q21"/>
    <mergeCell ref="R20:R21"/>
    <mergeCell ref="A14:A15"/>
    <mergeCell ref="B14:B15"/>
    <mergeCell ref="C14:C15"/>
    <mergeCell ref="L14:L15"/>
    <mergeCell ref="N14:N15"/>
    <mergeCell ref="O14:O15"/>
    <mergeCell ref="Q14:Q15"/>
    <mergeCell ref="R14:R15"/>
    <mergeCell ref="A16:A17"/>
    <mergeCell ref="B16:B17"/>
    <mergeCell ref="C16:C17"/>
    <mergeCell ref="L16:L17"/>
    <mergeCell ref="N16:N17"/>
    <mergeCell ref="O16:O17"/>
    <mergeCell ref="Q16:Q17"/>
    <mergeCell ref="R16:R17"/>
    <mergeCell ref="A10:A11"/>
    <mergeCell ref="B10:B11"/>
    <mergeCell ref="C10:C11"/>
    <mergeCell ref="L10:L11"/>
    <mergeCell ref="N10:N11"/>
    <mergeCell ref="O10:O11"/>
    <mergeCell ref="Q10:Q11"/>
    <mergeCell ref="R10:R11"/>
    <mergeCell ref="A12:A13"/>
    <mergeCell ref="B12:B13"/>
    <mergeCell ref="C12:C13"/>
    <mergeCell ref="L12:L13"/>
    <mergeCell ref="N12:N13"/>
    <mergeCell ref="O12:O13"/>
    <mergeCell ref="Q12:Q13"/>
    <mergeCell ref="R12:R13"/>
    <mergeCell ref="A6:A7"/>
    <mergeCell ref="B6:B7"/>
    <mergeCell ref="C6:C7"/>
    <mergeCell ref="L6:L7"/>
    <mergeCell ref="N6:N7"/>
    <mergeCell ref="O6:O7"/>
    <mergeCell ref="Q6:Q7"/>
    <mergeCell ref="R6:R7"/>
    <mergeCell ref="A8:A9"/>
    <mergeCell ref="B8:B9"/>
    <mergeCell ref="C8:C9"/>
    <mergeCell ref="L8:L9"/>
    <mergeCell ref="N8:N9"/>
    <mergeCell ref="O8:O9"/>
    <mergeCell ref="Q8:Q9"/>
    <mergeCell ref="R8:R9"/>
    <mergeCell ref="Q4:Q5"/>
    <mergeCell ref="R4:R5"/>
    <mergeCell ref="A2:A3"/>
    <mergeCell ref="B2:B3"/>
    <mergeCell ref="C2:C3"/>
    <mergeCell ref="L2:L3"/>
    <mergeCell ref="N2:N3"/>
    <mergeCell ref="O2:O3"/>
    <mergeCell ref="Q96:Q97"/>
    <mergeCell ref="R96:R97"/>
    <mergeCell ref="Q2:Q3"/>
    <mergeCell ref="R2:R3"/>
    <mergeCell ref="A4:A5"/>
    <mergeCell ref="B4:B5"/>
    <mergeCell ref="C4:C5"/>
    <mergeCell ref="L4:L5"/>
    <mergeCell ref="N4:N5"/>
    <mergeCell ref="O4:O5"/>
    <mergeCell ref="A96:A97"/>
    <mergeCell ref="B96:B97"/>
    <mergeCell ref="C96:C97"/>
    <mergeCell ref="L96:L97"/>
    <mergeCell ref="N96:N97"/>
    <mergeCell ref="O96:O97"/>
  </mergeCells>
  <conditionalFormatting sqref="O1">
    <cfRule type="containsText" dxfId="1649" priority="113" operator="containsText" text="HOLD">
      <formula>NOT(ISERROR(SEARCH("HOLD",O1)))</formula>
    </cfRule>
    <cfRule type="containsText" dxfId="1648" priority="122" operator="containsText" text="Ignore">
      <formula>NOT(ISERROR(SEARCH("Ignore",O1)))</formula>
    </cfRule>
  </conditionalFormatting>
  <conditionalFormatting sqref="M1:O1">
    <cfRule type="containsText" dxfId="1647" priority="112" operator="containsText" text="Waiting">
      <formula>NOT(ISERROR(SEARCH("Waiting",M1)))</formula>
    </cfRule>
    <cfRule type="containsText" dxfId="1646" priority="116" operator="containsText" text="Review">
      <formula>NOT(ISERROR(SEARCH("Review",M1)))</formula>
    </cfRule>
    <cfRule type="containsText" dxfId="1645" priority="117" operator="containsText" text="Other">
      <formula>NOT(ISERROR(SEARCH("Other",M1)))</formula>
    </cfRule>
    <cfRule type="containsText" dxfId="1644" priority="118" operator="containsText" text="Incomplete">
      <formula>NOT(ISERROR(SEARCH("Incomplete",M1)))</formula>
    </cfRule>
    <cfRule type="containsText" dxfId="1643" priority="119" operator="containsText" text="Untraceable">
      <formula>NOT(ISERROR(SEARCH("Untraceable",M1)))</formula>
    </cfRule>
    <cfRule type="containsText" dxfId="1642" priority="120" operator="containsText" text="Completed">
      <formula>NOT(ISERROR(SEARCH("Completed",M1)))</formula>
    </cfRule>
  </conditionalFormatting>
  <conditionalFormatting sqref="Q1 M1:O1">
    <cfRule type="containsText" dxfId="1641" priority="121" operator="containsText" text="In Progress">
      <formula>NOT(ISERROR(SEARCH("In Progress",M1)))</formula>
    </cfRule>
  </conditionalFormatting>
  <conditionalFormatting sqref="Q1">
    <cfRule type="containsText" dxfId="1640" priority="114" operator="containsText" text="No">
      <formula>NOT(ISERROR(SEARCH("No",Q1)))</formula>
    </cfRule>
    <cfRule type="containsText" dxfId="1639" priority="115" operator="containsText" text="Yes">
      <formula>NOT(ISERROR(SEARCH("Yes",Q1)))</formula>
    </cfRule>
  </conditionalFormatting>
  <conditionalFormatting sqref="L1">
    <cfRule type="containsText" dxfId="1638" priority="111" operator="containsText" text="Needs to be">
      <formula>NOT(ISERROR(SEARCH("Needs to be",L1)))</formula>
    </cfRule>
  </conditionalFormatting>
  <conditionalFormatting sqref="I1:K1">
    <cfRule type="containsText" dxfId="1637" priority="110" operator="containsText" text="Please Enter Tracing Time">
      <formula>NOT(ISERROR(SEARCH("Please Enter Tracing Time",I1)))</formula>
    </cfRule>
  </conditionalFormatting>
  <conditionalFormatting sqref="M2:N95">
    <cfRule type="containsText" dxfId="1636" priority="101" operator="containsText" text="Waiting">
      <formula>NOT(ISERROR(SEARCH("Waiting",M2)))</formula>
    </cfRule>
    <cfRule type="containsText" dxfId="1635" priority="104" operator="containsText" text="Review">
      <formula>NOT(ISERROR(SEARCH("Review",M2)))</formula>
    </cfRule>
    <cfRule type="containsText" dxfId="1634" priority="105" operator="containsText" text="Other">
      <formula>NOT(ISERROR(SEARCH("Other",M2)))</formula>
    </cfRule>
    <cfRule type="containsText" dxfId="1633" priority="106" operator="containsText" text="Incomplete">
      <formula>NOT(ISERROR(SEARCH("Incomplete",M2)))</formula>
    </cfRule>
    <cfRule type="containsText" dxfId="1632" priority="107" operator="containsText" text="Untraceable">
      <formula>NOT(ISERROR(SEARCH("Untraceable",M2)))</formula>
    </cfRule>
    <cfRule type="containsText" dxfId="1631" priority="108" operator="containsText" text="Completed">
      <formula>NOT(ISERROR(SEARCH("Completed",M2)))</formula>
    </cfRule>
  </conditionalFormatting>
  <conditionalFormatting sqref="M2:N95 Q2:Q95">
    <cfRule type="containsText" dxfId="1630" priority="109" operator="containsText" text="In Progress">
      <formula>NOT(ISERROR(SEARCH("In Progress",M2)))</formula>
    </cfRule>
  </conditionalFormatting>
  <conditionalFormatting sqref="Q2:Q95">
    <cfRule type="containsText" dxfId="1629" priority="102" operator="containsText" text="No">
      <formula>NOT(ISERROR(SEARCH("No",Q2)))</formula>
    </cfRule>
    <cfRule type="containsText" dxfId="1628" priority="103" operator="containsText" text="Yes">
      <formula>NOT(ISERROR(SEARCH("Yes",Q2)))</formula>
    </cfRule>
  </conditionalFormatting>
  <conditionalFormatting sqref="L2:L95">
    <cfRule type="containsText" dxfId="1627" priority="100" operator="containsText" text="Needs to be">
      <formula>NOT(ISERROR(SEARCH("Needs to be",L2)))</formula>
    </cfRule>
  </conditionalFormatting>
  <conditionalFormatting sqref="I2:J95">
    <cfRule type="containsText" dxfId="1626" priority="99" operator="containsText" text="Please Enter Tracing Time">
      <formula>NOT(ISERROR(SEARCH("Please Enter Tracing Time",I2)))</formula>
    </cfRule>
  </conditionalFormatting>
  <conditionalFormatting sqref="O2:O95">
    <cfRule type="containsText" dxfId="1625" priority="91" operator="containsText" text="HOLD">
      <formula>NOT(ISERROR(SEARCH("HOLD",O2)))</formula>
    </cfRule>
    <cfRule type="containsText" dxfId="1624" priority="98" operator="containsText" text="Ignore">
      <formula>NOT(ISERROR(SEARCH("Ignore",O2)))</formula>
    </cfRule>
  </conditionalFormatting>
  <conditionalFormatting sqref="O2:O95">
    <cfRule type="containsText" dxfId="1623" priority="90" operator="containsText" text="Waiting">
      <formula>NOT(ISERROR(SEARCH("Waiting",O2)))</formula>
    </cfRule>
    <cfRule type="containsText" dxfId="1622" priority="92" operator="containsText" text="Review">
      <formula>NOT(ISERROR(SEARCH("Review",O2)))</formula>
    </cfRule>
    <cfRule type="containsText" dxfId="1621" priority="93" operator="containsText" text="Other">
      <formula>NOT(ISERROR(SEARCH("Other",O2)))</formula>
    </cfRule>
    <cfRule type="containsText" dxfId="1620" priority="94" operator="containsText" text="Incomplete">
      <formula>NOT(ISERROR(SEARCH("Incomplete",O2)))</formula>
    </cfRule>
    <cfRule type="containsText" dxfId="1619" priority="95" operator="containsText" text="Untraceable">
      <formula>NOT(ISERROR(SEARCH("Untraceable",O2)))</formula>
    </cfRule>
    <cfRule type="containsText" dxfId="1618" priority="96" operator="containsText" text="Completed">
      <formula>NOT(ISERROR(SEARCH("Completed",O2)))</formula>
    </cfRule>
  </conditionalFormatting>
  <conditionalFormatting sqref="O2:O95">
    <cfRule type="containsText" dxfId="1617" priority="97" operator="containsText" text="In Progress">
      <formula>NOT(ISERROR(SEARCH("In Progress",O2)))</formula>
    </cfRule>
  </conditionalFormatting>
  <conditionalFormatting sqref="K2:K95">
    <cfRule type="containsText" dxfId="1616" priority="89" operator="containsText" text="Please Enter Tracing Time">
      <formula>NOT(ISERROR(SEARCH("Please Enter Tracing Time",K2)))</formula>
    </cfRule>
  </conditionalFormatting>
  <conditionalFormatting sqref="M96">
    <cfRule type="containsText" dxfId="1615" priority="80" operator="containsText" text="Waiting">
      <formula>NOT(ISERROR(SEARCH("Waiting",M96)))</formula>
    </cfRule>
    <cfRule type="containsText" dxfId="1614" priority="83" operator="containsText" text="Review">
      <formula>NOT(ISERROR(SEARCH("Review",M96)))</formula>
    </cfRule>
    <cfRule type="containsText" dxfId="1613" priority="84" operator="containsText" text="Other">
      <formula>NOT(ISERROR(SEARCH("Other",M96)))</formula>
    </cfRule>
    <cfRule type="containsText" dxfId="1612" priority="85" operator="containsText" text="Incomplete">
      <formula>NOT(ISERROR(SEARCH("Incomplete",M96)))</formula>
    </cfRule>
    <cfRule type="containsText" dxfId="1611" priority="86" operator="containsText" text="Untraceable">
      <formula>NOT(ISERROR(SEARCH("Untraceable",M96)))</formula>
    </cfRule>
    <cfRule type="containsText" dxfId="1610" priority="87" operator="containsText" text="Completed">
      <formula>NOT(ISERROR(SEARCH("Completed",M96)))</formula>
    </cfRule>
  </conditionalFormatting>
  <conditionalFormatting sqref="M96 Q96:Q99">
    <cfRule type="containsText" dxfId="1609" priority="88" operator="containsText" text="In Progress">
      <formula>NOT(ISERROR(SEARCH("In Progress",M96)))</formula>
    </cfRule>
  </conditionalFormatting>
  <conditionalFormatting sqref="Q96:Q99">
    <cfRule type="containsText" dxfId="1608" priority="81" operator="containsText" text="No">
      <formula>NOT(ISERROR(SEARCH("No",Q96)))</formula>
    </cfRule>
    <cfRule type="containsText" dxfId="1607" priority="82" operator="containsText" text="Yes">
      <formula>NOT(ISERROR(SEARCH("Yes",Q96)))</formula>
    </cfRule>
  </conditionalFormatting>
  <conditionalFormatting sqref="L96:L97">
    <cfRule type="containsText" dxfId="1606" priority="79" operator="containsText" text="Needs to be">
      <formula>NOT(ISERROR(SEARCH("Needs to be",L96)))</formula>
    </cfRule>
  </conditionalFormatting>
  <conditionalFormatting sqref="I96:J97">
    <cfRule type="containsText" dxfId="1605" priority="78" operator="containsText" text="Please Enter Tracing Time">
      <formula>NOT(ISERROR(SEARCH("Please Enter Tracing Time",I96)))</formula>
    </cfRule>
  </conditionalFormatting>
  <conditionalFormatting sqref="K96:K97">
    <cfRule type="containsText" dxfId="1604" priority="77" operator="containsText" text="Please Enter Tracing Time">
      <formula>NOT(ISERROR(SEARCH("Please Enter Tracing Time",K96)))</formula>
    </cfRule>
  </conditionalFormatting>
  <conditionalFormatting sqref="M98">
    <cfRule type="containsText" dxfId="1603" priority="70" operator="containsText" text="Waiting">
      <formula>NOT(ISERROR(SEARCH("Waiting",M98)))</formula>
    </cfRule>
    <cfRule type="containsText" dxfId="1602" priority="71" operator="containsText" text="Review">
      <formula>NOT(ISERROR(SEARCH("Review",M98)))</formula>
    </cfRule>
    <cfRule type="containsText" dxfId="1601" priority="72" operator="containsText" text="Other">
      <formula>NOT(ISERROR(SEARCH("Other",M98)))</formula>
    </cfRule>
    <cfRule type="containsText" dxfId="1600" priority="73" operator="containsText" text="Incomplete">
      <formula>NOT(ISERROR(SEARCH("Incomplete",M98)))</formula>
    </cfRule>
    <cfRule type="containsText" dxfId="1599" priority="74" operator="containsText" text="Untraceable">
      <formula>NOT(ISERROR(SEARCH("Untraceable",M98)))</formula>
    </cfRule>
    <cfRule type="containsText" dxfId="1598" priority="75" operator="containsText" text="Completed">
      <formula>NOT(ISERROR(SEARCH("Completed",M98)))</formula>
    </cfRule>
  </conditionalFormatting>
  <conditionalFormatting sqref="M98">
    <cfRule type="containsText" dxfId="1597" priority="76" operator="containsText" text="In Progress">
      <formula>NOT(ISERROR(SEARCH("In Progress",M98)))</formula>
    </cfRule>
  </conditionalFormatting>
  <conditionalFormatting sqref="L98:L99">
    <cfRule type="containsText" dxfId="1596" priority="69" operator="containsText" text="Needs to be">
      <formula>NOT(ISERROR(SEARCH("Needs to be",L98)))</formula>
    </cfRule>
  </conditionalFormatting>
  <conditionalFormatting sqref="I98:J99">
    <cfRule type="containsText" dxfId="1595" priority="68" operator="containsText" text="Please Enter Tracing Time">
      <formula>NOT(ISERROR(SEARCH("Please Enter Tracing Time",I98)))</formula>
    </cfRule>
  </conditionalFormatting>
  <conditionalFormatting sqref="K98:K99">
    <cfRule type="containsText" dxfId="1594" priority="67" operator="containsText" text="Please Enter Tracing Time">
      <formula>NOT(ISERROR(SEARCH("Please Enter Tracing Time",K98)))</formula>
    </cfRule>
  </conditionalFormatting>
  <conditionalFormatting sqref="O96:O97">
    <cfRule type="containsText" dxfId="1593" priority="59" operator="containsText" text="HOLD">
      <formula>NOT(ISERROR(SEARCH("HOLD",O96)))</formula>
    </cfRule>
    <cfRule type="containsText" dxfId="1592" priority="66" operator="containsText" text="Ignore">
      <formula>NOT(ISERROR(SEARCH("Ignore",O96)))</formula>
    </cfRule>
  </conditionalFormatting>
  <conditionalFormatting sqref="O96:O97">
    <cfRule type="containsText" dxfId="1591" priority="58" operator="containsText" text="Waiting">
      <formula>NOT(ISERROR(SEARCH("Waiting",O96)))</formula>
    </cfRule>
    <cfRule type="containsText" dxfId="1590" priority="60" operator="containsText" text="Review">
      <formula>NOT(ISERROR(SEARCH("Review",O96)))</formula>
    </cfRule>
    <cfRule type="containsText" dxfId="1589" priority="61" operator="containsText" text="Other">
      <formula>NOT(ISERROR(SEARCH("Other",O96)))</formula>
    </cfRule>
    <cfRule type="containsText" dxfId="1588" priority="62" operator="containsText" text="Incomplete">
      <formula>NOT(ISERROR(SEARCH("Incomplete",O96)))</formula>
    </cfRule>
    <cfRule type="containsText" dxfId="1587" priority="63" operator="containsText" text="Untraceable">
      <formula>NOT(ISERROR(SEARCH("Untraceable",O96)))</formula>
    </cfRule>
    <cfRule type="containsText" dxfId="1586" priority="64" operator="containsText" text="Completed">
      <formula>NOT(ISERROR(SEARCH("Completed",O96)))</formula>
    </cfRule>
  </conditionalFormatting>
  <conditionalFormatting sqref="O96:O97">
    <cfRule type="containsText" dxfId="1585" priority="65" operator="containsText" text="In Progress">
      <formula>NOT(ISERROR(SEARCH("In Progress",O96)))</formula>
    </cfRule>
  </conditionalFormatting>
  <conditionalFormatting sqref="O98:O101">
    <cfRule type="containsText" dxfId="1584" priority="50" operator="containsText" text="HOLD">
      <formula>NOT(ISERROR(SEARCH("HOLD",O98)))</formula>
    </cfRule>
    <cfRule type="containsText" dxfId="1583" priority="57" operator="containsText" text="Ignore">
      <formula>NOT(ISERROR(SEARCH("Ignore",O98)))</formula>
    </cfRule>
  </conditionalFormatting>
  <conditionalFormatting sqref="O98:O101">
    <cfRule type="containsText" dxfId="1582" priority="49" operator="containsText" text="Waiting">
      <formula>NOT(ISERROR(SEARCH("Waiting",O98)))</formula>
    </cfRule>
    <cfRule type="containsText" dxfId="1581" priority="51" operator="containsText" text="Review">
      <formula>NOT(ISERROR(SEARCH("Review",O98)))</formula>
    </cfRule>
    <cfRule type="containsText" dxfId="1580" priority="52" operator="containsText" text="Other">
      <formula>NOT(ISERROR(SEARCH("Other",O98)))</formula>
    </cfRule>
    <cfRule type="containsText" dxfId="1579" priority="53" operator="containsText" text="Incomplete">
      <formula>NOT(ISERROR(SEARCH("Incomplete",O98)))</formula>
    </cfRule>
    <cfRule type="containsText" dxfId="1578" priority="54" operator="containsText" text="Untraceable">
      <formula>NOT(ISERROR(SEARCH("Untraceable",O98)))</formula>
    </cfRule>
    <cfRule type="containsText" dxfId="1577" priority="55" operator="containsText" text="Completed">
      <formula>NOT(ISERROR(SEARCH("Completed",O98)))</formula>
    </cfRule>
  </conditionalFormatting>
  <conditionalFormatting sqref="O98:O101">
    <cfRule type="containsText" dxfId="1576" priority="56" operator="containsText" text="In Progress">
      <formula>NOT(ISERROR(SEARCH("In Progress",O98)))</formula>
    </cfRule>
  </conditionalFormatting>
  <conditionalFormatting sqref="N96:N97">
    <cfRule type="containsText" dxfId="1575" priority="42" operator="containsText" text="Waiting">
      <formula>NOT(ISERROR(SEARCH("Waiting",N96)))</formula>
    </cfRule>
    <cfRule type="containsText" dxfId="1574" priority="43" operator="containsText" text="Review">
      <formula>NOT(ISERROR(SEARCH("Review",N96)))</formula>
    </cfRule>
    <cfRule type="containsText" dxfId="1573" priority="44" operator="containsText" text="Other">
      <formula>NOT(ISERROR(SEARCH("Other",N96)))</formula>
    </cfRule>
    <cfRule type="containsText" dxfId="1572" priority="45" operator="containsText" text="Incomplete">
      <formula>NOT(ISERROR(SEARCH("Incomplete",N96)))</formula>
    </cfRule>
    <cfRule type="containsText" dxfId="1571" priority="46" operator="containsText" text="Untraceable">
      <formula>NOT(ISERROR(SEARCH("Untraceable",N96)))</formula>
    </cfRule>
    <cfRule type="containsText" dxfId="1570" priority="47" operator="containsText" text="Completed">
      <formula>NOT(ISERROR(SEARCH("Completed",N96)))</formula>
    </cfRule>
  </conditionalFormatting>
  <conditionalFormatting sqref="N96:N97">
    <cfRule type="containsText" dxfId="1569" priority="48" operator="containsText" text="In Progress">
      <formula>NOT(ISERROR(SEARCH("In Progress",N96)))</formula>
    </cfRule>
  </conditionalFormatting>
  <conditionalFormatting sqref="N98:N101">
    <cfRule type="containsText" dxfId="1568" priority="35" operator="containsText" text="Waiting">
      <formula>NOT(ISERROR(SEARCH("Waiting",N98)))</formula>
    </cfRule>
    <cfRule type="containsText" dxfId="1567" priority="36" operator="containsText" text="Review">
      <formula>NOT(ISERROR(SEARCH("Review",N98)))</formula>
    </cfRule>
    <cfRule type="containsText" dxfId="1566" priority="37" operator="containsText" text="Other">
      <formula>NOT(ISERROR(SEARCH("Other",N98)))</formula>
    </cfRule>
    <cfRule type="containsText" dxfId="1565" priority="38" operator="containsText" text="Incomplete">
      <formula>NOT(ISERROR(SEARCH("Incomplete",N98)))</formula>
    </cfRule>
    <cfRule type="containsText" dxfId="1564" priority="39" operator="containsText" text="Untraceable">
      <formula>NOT(ISERROR(SEARCH("Untraceable",N98)))</formula>
    </cfRule>
    <cfRule type="containsText" dxfId="1563" priority="40" operator="containsText" text="Completed">
      <formula>NOT(ISERROR(SEARCH("Completed",N98)))</formula>
    </cfRule>
  </conditionalFormatting>
  <conditionalFormatting sqref="N98:N101">
    <cfRule type="containsText" dxfId="1562" priority="41" operator="containsText" text="In Progress">
      <formula>NOT(ISERROR(SEARCH("In Progress",N98)))</formula>
    </cfRule>
  </conditionalFormatting>
  <conditionalFormatting sqref="M97">
    <cfRule type="containsText" dxfId="1561" priority="28" operator="containsText" text="Waiting">
      <formula>NOT(ISERROR(SEARCH("Waiting",M97)))</formula>
    </cfRule>
    <cfRule type="containsText" dxfId="1560" priority="29" operator="containsText" text="Review">
      <formula>NOT(ISERROR(SEARCH("Review",M97)))</formula>
    </cfRule>
    <cfRule type="containsText" dxfId="1559" priority="30" operator="containsText" text="Other">
      <formula>NOT(ISERROR(SEARCH("Other",M97)))</formula>
    </cfRule>
    <cfRule type="containsText" dxfId="1558" priority="31" operator="containsText" text="Incomplete">
      <formula>NOT(ISERROR(SEARCH("Incomplete",M97)))</formula>
    </cfRule>
    <cfRule type="containsText" dxfId="1557" priority="32" operator="containsText" text="Untraceable">
      <formula>NOT(ISERROR(SEARCH("Untraceable",M97)))</formula>
    </cfRule>
    <cfRule type="containsText" dxfId="1556" priority="33" operator="containsText" text="Completed">
      <formula>NOT(ISERROR(SEARCH("Completed",M97)))</formula>
    </cfRule>
  </conditionalFormatting>
  <conditionalFormatting sqref="M97">
    <cfRule type="containsText" dxfId="1555" priority="34" operator="containsText" text="In Progress">
      <formula>NOT(ISERROR(SEARCH("In Progress",M97)))</formula>
    </cfRule>
  </conditionalFormatting>
  <conditionalFormatting sqref="M99">
    <cfRule type="containsText" dxfId="1554" priority="21" operator="containsText" text="Waiting">
      <formula>NOT(ISERROR(SEARCH("Waiting",M99)))</formula>
    </cfRule>
    <cfRule type="containsText" dxfId="1553" priority="22" operator="containsText" text="Review">
      <formula>NOT(ISERROR(SEARCH("Review",M99)))</formula>
    </cfRule>
    <cfRule type="containsText" dxfId="1552" priority="23" operator="containsText" text="Other">
      <formula>NOT(ISERROR(SEARCH("Other",M99)))</formula>
    </cfRule>
    <cfRule type="containsText" dxfId="1551" priority="24" operator="containsText" text="Incomplete">
      <formula>NOT(ISERROR(SEARCH("Incomplete",M99)))</formula>
    </cfRule>
    <cfRule type="containsText" dxfId="1550" priority="25" operator="containsText" text="Untraceable">
      <formula>NOT(ISERROR(SEARCH("Untraceable",M99)))</formula>
    </cfRule>
    <cfRule type="containsText" dxfId="1549" priority="26" operator="containsText" text="Completed">
      <formula>NOT(ISERROR(SEARCH("Completed",M99)))</formula>
    </cfRule>
  </conditionalFormatting>
  <conditionalFormatting sqref="M99">
    <cfRule type="containsText" dxfId="1548" priority="27" operator="containsText" text="In Progress">
      <formula>NOT(ISERROR(SEARCH("In Progress",M99)))</formula>
    </cfRule>
  </conditionalFormatting>
  <conditionalFormatting sqref="Q100:Q101">
    <cfRule type="containsText" dxfId="1547" priority="20" operator="containsText" text="In Progress">
      <formula>NOT(ISERROR(SEARCH("In Progress",Q100)))</formula>
    </cfRule>
  </conditionalFormatting>
  <conditionalFormatting sqref="Q100:Q101">
    <cfRule type="containsText" dxfId="1546" priority="18" operator="containsText" text="No">
      <formula>NOT(ISERROR(SEARCH("No",Q100)))</formula>
    </cfRule>
    <cfRule type="containsText" dxfId="1545" priority="19" operator="containsText" text="Yes">
      <formula>NOT(ISERROR(SEARCH("Yes",Q100)))</formula>
    </cfRule>
  </conditionalFormatting>
  <conditionalFormatting sqref="M100">
    <cfRule type="containsText" dxfId="1544" priority="11" operator="containsText" text="Waiting">
      <formula>NOT(ISERROR(SEARCH("Waiting",M100)))</formula>
    </cfRule>
    <cfRule type="containsText" dxfId="1543" priority="12" operator="containsText" text="Review">
      <formula>NOT(ISERROR(SEARCH("Review",M100)))</formula>
    </cfRule>
    <cfRule type="containsText" dxfId="1542" priority="13" operator="containsText" text="Other">
      <formula>NOT(ISERROR(SEARCH("Other",M100)))</formula>
    </cfRule>
    <cfRule type="containsText" dxfId="1541" priority="14" operator="containsText" text="Incomplete">
      <formula>NOT(ISERROR(SEARCH("Incomplete",M100)))</formula>
    </cfRule>
    <cfRule type="containsText" dxfId="1540" priority="15" operator="containsText" text="Untraceable">
      <formula>NOT(ISERROR(SEARCH("Untraceable",M100)))</formula>
    </cfRule>
    <cfRule type="containsText" dxfId="1539" priority="16" operator="containsText" text="Completed">
      <formula>NOT(ISERROR(SEARCH("Completed",M100)))</formula>
    </cfRule>
  </conditionalFormatting>
  <conditionalFormatting sqref="M100">
    <cfRule type="containsText" dxfId="1538" priority="17" operator="containsText" text="In Progress">
      <formula>NOT(ISERROR(SEARCH("In Progress",M100)))</formula>
    </cfRule>
  </conditionalFormatting>
  <conditionalFormatting sqref="L100:L101">
    <cfRule type="containsText" dxfId="1537" priority="10" operator="containsText" text="Needs to be">
      <formula>NOT(ISERROR(SEARCH("Needs to be",L100)))</formula>
    </cfRule>
  </conditionalFormatting>
  <conditionalFormatting sqref="I100:J101">
    <cfRule type="containsText" dxfId="1536" priority="9" operator="containsText" text="Please Enter Tracing Time">
      <formula>NOT(ISERROR(SEARCH("Please Enter Tracing Time",I100)))</formula>
    </cfRule>
  </conditionalFormatting>
  <conditionalFormatting sqref="K100:K101">
    <cfRule type="containsText" dxfId="1535" priority="8" operator="containsText" text="Please Enter Tracing Time">
      <formula>NOT(ISERROR(SEARCH("Please Enter Tracing Time",K100)))</formula>
    </cfRule>
  </conditionalFormatting>
  <conditionalFormatting sqref="M101">
    <cfRule type="containsText" dxfId="1534" priority="1" operator="containsText" text="Waiting">
      <formula>NOT(ISERROR(SEARCH("Waiting",M101)))</formula>
    </cfRule>
    <cfRule type="containsText" dxfId="1533" priority="2" operator="containsText" text="Review">
      <formula>NOT(ISERROR(SEARCH("Review",M101)))</formula>
    </cfRule>
    <cfRule type="containsText" dxfId="1532" priority="3" operator="containsText" text="Other">
      <formula>NOT(ISERROR(SEARCH("Other",M101)))</formula>
    </cfRule>
    <cfRule type="containsText" dxfId="1531" priority="4" operator="containsText" text="Incomplete">
      <formula>NOT(ISERROR(SEARCH("Incomplete",M101)))</formula>
    </cfRule>
    <cfRule type="containsText" dxfId="1530" priority="5" operator="containsText" text="Untraceable">
      <formula>NOT(ISERROR(SEARCH("Untraceable",M101)))</formula>
    </cfRule>
    <cfRule type="containsText" dxfId="1529" priority="6" operator="containsText" text="Completed">
      <formula>NOT(ISERROR(SEARCH("Completed",M101)))</formula>
    </cfRule>
  </conditionalFormatting>
  <conditionalFormatting sqref="M101">
    <cfRule type="containsText" dxfId="1528" priority="7" operator="containsText" text="In Progress">
      <formula>NOT(ISERROR(SEARCH("In Progress",M101)))</formula>
    </cfRule>
  </conditionalFormatting>
  <dataValidations count="7">
    <dataValidation type="list" operator="equal" allowBlank="1" showInputMessage="1" sqref="H2:H101">
      <formula1>"Ø"</formula1>
    </dataValidation>
    <dataValidation type="list" allowBlank="1" showInputMessage="1" sqref="L2:L101">
      <formula1>"Ø, Split"</formula1>
    </dataValidation>
    <dataValidation type="list" allowBlank="1" showInputMessage="1" showErrorMessage="1" sqref="M2:N101">
      <formula1>"In Progress, Completed, Untraceable, Incomplete, Other, Review"</formula1>
    </dataValidation>
    <dataValidation type="list" operator="equal" allowBlank="1" showInputMessage="1" showErrorMessage="1" sqref="E2:E101">
      <formula1>"Manual,Assisted Manual, De-Novo Merge, Assisted Merge"</formula1>
    </dataValidation>
    <dataValidation type="list" allowBlank="1" showInputMessage="1" showErrorMessage="1" sqref="O2:O101">
      <formula1>"In Progress, Completed, Untraceable, Review, Ignore"</formula1>
    </dataValidation>
    <dataValidation type="list" allowBlank="1" showInputMessage="1" sqref="G2:G101">
      <formula1>"Ø"</formula1>
    </dataValidation>
    <dataValidation type="list" operator="equal" allowBlank="1" showInputMessage="1" showErrorMessage="1" sqref="D2:D101">
      <formula1>"Amina,Bruno,Cameron,Daniel,Gina,Mashtura,Monet,Reem,???"</formula1>
    </dataValidation>
  </dataValidation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7"/>
  <sheetViews>
    <sheetView workbookViewId="0">
      <selection activeCell="G50" sqref="G50"/>
    </sheetView>
  </sheetViews>
  <sheetFormatPr defaultRowHeight="15" x14ac:dyDescent="0.25"/>
  <cols>
    <col min="1" max="1" width="24.85546875" customWidth="1"/>
    <col min="2" max="2" width="28" customWidth="1"/>
    <col min="3" max="3" width="19.85546875" customWidth="1"/>
    <col min="4" max="4" width="12.28515625" customWidth="1"/>
    <col min="5" max="5" width="15" customWidth="1"/>
    <col min="6" max="6" width="26.140625" customWidth="1"/>
    <col min="7" max="7" width="14" customWidth="1"/>
    <col min="8" max="8" width="14.7109375" customWidth="1"/>
    <col min="9" max="9" width="11.7109375" customWidth="1"/>
    <col min="10" max="10" width="14.5703125" customWidth="1"/>
    <col min="11" max="11" width="15.5703125" customWidth="1"/>
    <col min="12" max="12" width="23.5703125" customWidth="1"/>
    <col min="13" max="13" width="22.42578125" customWidth="1"/>
    <col min="14" max="14" width="23.42578125" customWidth="1"/>
    <col min="16" max="16" width="89.140625" customWidth="1"/>
  </cols>
  <sheetData>
    <row r="1" spans="1:18" x14ac:dyDescent="0.25">
      <c r="A1" s="47" t="s">
        <v>6</v>
      </c>
      <c r="B1" s="47" t="s">
        <v>7</v>
      </c>
      <c r="C1" s="47" t="s">
        <v>8</v>
      </c>
      <c r="D1" s="48" t="s">
        <v>9</v>
      </c>
      <c r="E1" s="48" t="s">
        <v>10</v>
      </c>
      <c r="F1" s="48" t="s">
        <v>11</v>
      </c>
      <c r="G1" s="48" t="s">
        <v>12</v>
      </c>
      <c r="H1" s="48" t="s">
        <v>13</v>
      </c>
      <c r="I1" s="48" t="s">
        <v>3126</v>
      </c>
      <c r="J1" s="48" t="s">
        <v>3189</v>
      </c>
      <c r="K1" s="48" t="s">
        <v>3190</v>
      </c>
      <c r="L1" s="47" t="s">
        <v>14</v>
      </c>
      <c r="M1" s="47" t="s">
        <v>15</v>
      </c>
      <c r="N1" s="47" t="s">
        <v>16</v>
      </c>
      <c r="O1" s="47" t="s">
        <v>17</v>
      </c>
      <c r="P1" s="10" t="s">
        <v>18</v>
      </c>
      <c r="Q1" s="9" t="s">
        <v>19</v>
      </c>
      <c r="R1" s="9" t="s">
        <v>20</v>
      </c>
    </row>
    <row r="2" spans="1:18" x14ac:dyDescent="0.25">
      <c r="A2" s="122" t="s">
        <v>3741</v>
      </c>
      <c r="B2" s="117" t="s">
        <v>3742</v>
      </c>
      <c r="C2" s="116" t="s">
        <v>1052</v>
      </c>
      <c r="D2" s="87" t="s">
        <v>161</v>
      </c>
      <c r="E2" s="87" t="s">
        <v>24</v>
      </c>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Merge")),A2&amp;"_SA_MW",IF(AND(D2="Reem",OR(E2="Manual",E2="Assisted Manual")),A2&amp;"_RA",IF(AND(D2="Reem",OR(E2="De-Novo Merge",E2="Assisted Merge")),A2&amp;"_SA_RA",""))))))))))))))))))</f>
        <v>2018-02-06_G-001_BD</v>
      </c>
      <c r="G2" s="89">
        <v>43157</v>
      </c>
      <c r="H2" s="89"/>
      <c r="I2" s="68">
        <v>1.5</v>
      </c>
      <c r="J2" s="68"/>
      <c r="K2" s="73" t="str">
        <f t="shared" ref="K2:K37" si="0">IF(AND(NOT(I2=""),NOT(J2=""),NOT(H2="")),I2/J2,"")</f>
        <v/>
      </c>
      <c r="L2" s="116" t="str">
        <f>IF(AND(NOT(OR(H2="",H2="Ø")),NOT(OR(H3="",H3="Ø"))),"Needs to be Split","")</f>
        <v/>
      </c>
      <c r="M2" s="87" t="s">
        <v>4</v>
      </c>
      <c r="N2" s="116" t="s">
        <v>3</v>
      </c>
      <c r="O2" s="116" t="s">
        <v>190</v>
      </c>
      <c r="P2" s="4"/>
      <c r="Q2" s="121" t="str">
        <f>IF(OR(N2="Untraceable",N2="Incomplete"),"No",IF(N2="Completed","In Progress",""))</f>
        <v/>
      </c>
      <c r="R2" s="116"/>
    </row>
    <row r="3" spans="1:18" x14ac:dyDescent="0.25">
      <c r="A3" s="116"/>
      <c r="B3" s="116"/>
      <c r="C3" s="116"/>
      <c r="D3" s="87"/>
      <c r="E3" s="87"/>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Merge")),A2&amp;"_SA_MW",IF(AND(D3="Reem",OR(E3="Manual",E3="Assisted Manual")),A2&amp;"_RA",IF(AND(D3="Reem",OR(E3="De-Novo Merge",E3="Assisted Merge")),A2&amp;"_SA_RA",""))))))))))))))))))</f>
        <v/>
      </c>
      <c r="G3" s="89"/>
      <c r="H3" s="89"/>
      <c r="I3" s="68"/>
      <c r="J3" s="68"/>
      <c r="K3" s="73" t="str">
        <f t="shared" si="0"/>
        <v/>
      </c>
      <c r="L3" s="116"/>
      <c r="M3" s="87" t="str">
        <f>IF(AND(NOT(OR(G3="",G3="Ø")),H3=""),"In Progress",IF(AND(NOT(OR(H3="Ø",H3="")),NOT(OR(G3="Ø",G3=""))),"Completed",IF(AND(NOT(A2=""),NOT(OR(D3="",D3="???")),G3=""),"Waiting",IF(D3="???","Waiting",""))))</f>
        <v/>
      </c>
      <c r="N3" s="116"/>
      <c r="O3" s="116"/>
      <c r="P3" s="4"/>
      <c r="Q3" s="121"/>
      <c r="R3" s="116"/>
    </row>
    <row r="4" spans="1:18" x14ac:dyDescent="0.25">
      <c r="A4" s="122" t="s">
        <v>3743</v>
      </c>
      <c r="B4" s="117" t="s">
        <v>3744</v>
      </c>
      <c r="C4" s="116" t="s">
        <v>3745</v>
      </c>
      <c r="D4" s="87" t="s">
        <v>161</v>
      </c>
      <c r="E4" s="87" t="s">
        <v>24</v>
      </c>
      <c r="F4" s="7" t="str">
        <f>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Merge")),A4&amp;"_SA_MW",IF(AND(D4="Reem",OR(E4="Manual",E4="Assisted Manual")),A4&amp;"_RA",IF(AND(D4="Reem",OR(E4="De-Novo Merge",E4="Assisted Merge")),A4&amp;"_SA_RA",""))))))))))))))))))</f>
        <v>2018-02-06_G-002_BD</v>
      </c>
      <c r="G4" s="89">
        <v>43157</v>
      </c>
      <c r="H4" s="89"/>
      <c r="I4" s="68">
        <v>0.5</v>
      </c>
      <c r="J4" s="68"/>
      <c r="K4" s="73" t="str">
        <f t="shared" si="0"/>
        <v/>
      </c>
      <c r="L4" s="116" t="str">
        <f>IF(AND(NOT(OR(H4="",H4="Ø")),NOT(OR(H5="",H5="Ø"))),"Needs to be Split","")</f>
        <v/>
      </c>
      <c r="M4" s="87" t="s">
        <v>0</v>
      </c>
      <c r="N4" s="116" t="s">
        <v>3</v>
      </c>
      <c r="O4" s="116" t="s">
        <v>0</v>
      </c>
      <c r="P4" s="4" t="s">
        <v>3746</v>
      </c>
      <c r="Q4" s="121" t="str">
        <f>IF(OR(N4="Untraceable",N4="Incomplete"),"No",IF(N4="Completed","In Progress",""))</f>
        <v/>
      </c>
      <c r="R4" s="116"/>
    </row>
    <row r="5" spans="1:18" x14ac:dyDescent="0.25">
      <c r="A5" s="116"/>
      <c r="B5" s="116"/>
      <c r="C5" s="116"/>
      <c r="D5" s="87" t="s">
        <v>32</v>
      </c>
      <c r="E5" s="87" t="s">
        <v>1512</v>
      </c>
      <c r="F5" s="7" t="str">
        <f>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Merge")),A4&amp;"_SA_MW",IF(AND(D5="Reem",OR(E5="Manual",E5="Assisted Manual")),A4&amp;"_RA",IF(AND(D5="Reem",OR(E5="De-Novo Merge",E5="Assisted Merge")),A4&amp;"_SA_RA",""))))))))))))))))))</f>
        <v>2018-02-06_G-002_AZ</v>
      </c>
      <c r="G5" s="89">
        <v>43195</v>
      </c>
      <c r="H5" s="89">
        <v>43195</v>
      </c>
      <c r="I5" s="68"/>
      <c r="J5" s="68"/>
      <c r="K5" s="73" t="str">
        <f t="shared" si="0"/>
        <v/>
      </c>
      <c r="L5" s="116"/>
      <c r="M5" s="87" t="s">
        <v>0</v>
      </c>
      <c r="N5" s="116"/>
      <c r="O5" s="116"/>
      <c r="P5" s="4"/>
      <c r="Q5" s="121"/>
      <c r="R5" s="116"/>
    </row>
    <row r="6" spans="1:18" x14ac:dyDescent="0.25">
      <c r="A6" s="122" t="s">
        <v>3747</v>
      </c>
      <c r="B6" s="117" t="s">
        <v>3748</v>
      </c>
      <c r="C6" s="116"/>
      <c r="D6" s="87" t="s">
        <v>187</v>
      </c>
      <c r="E6" s="87" t="s">
        <v>24</v>
      </c>
      <c r="F6" s="7" t="str">
        <f>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Merge")),A6&amp;"_SA_MW",IF(AND(D6="Reem",OR(E6="Manual",E6="Assisted Manual")),A6&amp;"_RA",IF(AND(D6="Reem",OR(E6="De-Novo Merge",E6="Assisted Merge")),A6&amp;"_SA_RA",""))))))))))))))))))</f>
        <v>2018-02-06_G-003_MW</v>
      </c>
      <c r="G6" s="89">
        <v>43157</v>
      </c>
      <c r="H6" s="89" t="s">
        <v>51</v>
      </c>
      <c r="I6" s="68"/>
      <c r="J6" s="68"/>
      <c r="K6" s="73" t="str">
        <f t="shared" si="0"/>
        <v/>
      </c>
      <c r="L6" s="116" t="str">
        <f>IF(AND(NOT(OR(H6="",H6="Ø")),NOT(OR(H7="",H7="Ø"))),"Needs to be Split","")</f>
        <v/>
      </c>
      <c r="M6" s="87" t="s">
        <v>2</v>
      </c>
      <c r="N6" s="116" t="s">
        <v>2</v>
      </c>
      <c r="O6" s="116" t="str">
        <f>IF(OR(N6="Untraceable",N6="Incomplete"),"Ignore",IF(N6="Completed","Waiting",IF(OR(N6="Waiting",N6="In Progress",N6="Review",N6="Other"),"HOLD","")))</f>
        <v>Ignore</v>
      </c>
      <c r="P6" s="4"/>
      <c r="Q6" s="121" t="str">
        <f>IF(OR(N6="Untraceable",N6="Incomplete"),"No",IF(N6="Completed","In Progress",""))</f>
        <v>No</v>
      </c>
      <c r="R6" s="116"/>
    </row>
    <row r="7" spans="1:18" x14ac:dyDescent="0.25">
      <c r="A7" s="116"/>
      <c r="B7" s="116"/>
      <c r="C7" s="116"/>
      <c r="D7" s="87"/>
      <c r="E7" s="87"/>
      <c r="F7" s="7" t="str">
        <f>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Merge")),A6&amp;"_SA_MW",IF(AND(D7="Reem",OR(E7="Manual",E7="Assisted Manual")),A6&amp;"_RA",IF(AND(D7="Reem",OR(E7="De-Novo Merge",E7="Assisted Merge")),A6&amp;"_SA_RA",""))))))))))))))))))</f>
        <v/>
      </c>
      <c r="G7" s="89"/>
      <c r="H7" s="89"/>
      <c r="I7" s="68"/>
      <c r="J7" s="68"/>
      <c r="K7" s="73" t="str">
        <f t="shared" si="0"/>
        <v/>
      </c>
      <c r="L7" s="116"/>
      <c r="M7" s="87" t="str">
        <f>IF(AND(NOT(OR(G7="",G7="Ø")),H7=""),"In Progress",IF(AND(NOT(OR(H7="Ø",H7="")),NOT(OR(G7="Ø",G7=""))),"Completed",IF(AND(NOT(A6=""),NOT(OR(D7="",D7="???")),G7=""),"Waiting",IF(D7="???","Waiting",""))))</f>
        <v/>
      </c>
      <c r="N7" s="116"/>
      <c r="O7" s="116"/>
      <c r="P7" s="4"/>
      <c r="Q7" s="121"/>
      <c r="R7" s="116"/>
    </row>
    <row r="8" spans="1:18" x14ac:dyDescent="0.25">
      <c r="A8" s="122" t="s">
        <v>3749</v>
      </c>
      <c r="B8" s="117" t="s">
        <v>3750</v>
      </c>
      <c r="C8" s="116" t="s">
        <v>3751</v>
      </c>
      <c r="D8" s="87" t="s">
        <v>161</v>
      </c>
      <c r="E8" s="87" t="s">
        <v>24</v>
      </c>
      <c r="F8" s="7" t="str">
        <f>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Merge")),A8&amp;"_SA_MW",IF(AND(D8="Reem",OR(E8="Manual",E8="Assisted Manual")),A8&amp;"_RA",IF(AND(D8="Reem",OR(E8="De-Novo Merge",E8="Assisted Merge")),A8&amp;"_SA_RA",""))))))))))))))))))</f>
        <v>2018-02-06_G-004_BD</v>
      </c>
      <c r="G8" s="89">
        <v>43157</v>
      </c>
      <c r="H8" s="89" t="s">
        <v>51</v>
      </c>
      <c r="I8" s="68"/>
      <c r="J8" s="68"/>
      <c r="K8" s="73" t="str">
        <f t="shared" si="0"/>
        <v/>
      </c>
      <c r="L8" s="116" t="str">
        <f>IF(AND(NOT(OR(H8="",H8="Ø")),NOT(OR(H9="",H9="Ø"))),"Needs to be Split","")</f>
        <v/>
      </c>
      <c r="M8" s="87" t="s">
        <v>2</v>
      </c>
      <c r="N8" s="116" t="s">
        <v>2</v>
      </c>
      <c r="O8" s="116" t="str">
        <f>IF(OR(N8="Untraceable",N8="Incomplete"),"Ignore",IF(N8="Completed","Waiting",IF(OR(N8="Waiting",N8="In Progress",N8="Review",N8="Other"),"HOLD","")))</f>
        <v>Ignore</v>
      </c>
      <c r="P8" s="4" t="s">
        <v>3497</v>
      </c>
      <c r="Q8" s="121" t="str">
        <f>IF(OR(N8="Untraceable",N8="Incomplete"),"No",IF(N8="Completed","In Progress",""))</f>
        <v>No</v>
      </c>
      <c r="R8" s="116"/>
    </row>
    <row r="9" spans="1:18" x14ac:dyDescent="0.25">
      <c r="A9" s="116"/>
      <c r="B9" s="116"/>
      <c r="C9" s="116"/>
      <c r="D9" s="87"/>
      <c r="E9" s="87"/>
      <c r="F9" s="7" t="str">
        <f>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Merge")),A8&amp;"_SA_MW",IF(AND(D9="Reem",OR(E9="Manual",E9="Assisted Manual")),A8&amp;"_RA",IF(AND(D9="Reem",OR(E9="De-Novo Merge",E9="Assisted Merge")),A8&amp;"_SA_RA",""))))))))))))))))))</f>
        <v/>
      </c>
      <c r="G9" s="89"/>
      <c r="H9" s="89"/>
      <c r="I9" s="68"/>
      <c r="J9" s="68"/>
      <c r="K9" s="73" t="str">
        <f t="shared" si="0"/>
        <v/>
      </c>
      <c r="L9" s="116"/>
      <c r="M9" s="87" t="str">
        <f>IF(AND(NOT(OR(G9="",G9="Ø")),H9=""),"In Progress",IF(AND(NOT(OR(H9="Ø",H9="")),NOT(OR(G9="Ø",G9=""))),"Completed",IF(AND(NOT(A8=""),NOT(OR(D9="",D9="???")),G9=""),"Waiting",IF(D9="???","Waiting",""))))</f>
        <v/>
      </c>
      <c r="N9" s="116"/>
      <c r="O9" s="116"/>
      <c r="P9" s="4"/>
      <c r="Q9" s="121"/>
      <c r="R9" s="116"/>
    </row>
    <row r="10" spans="1:18" x14ac:dyDescent="0.25">
      <c r="A10" s="122" t="s">
        <v>3752</v>
      </c>
      <c r="B10" s="117" t="s">
        <v>3753</v>
      </c>
      <c r="C10" s="116" t="s">
        <v>3754</v>
      </c>
      <c r="D10" s="87" t="s">
        <v>161</v>
      </c>
      <c r="E10" s="87" t="s">
        <v>24</v>
      </c>
      <c r="F10" s="7" t="str">
        <f>IF(AND(D10="Amina",OR(E10="Manual",E10="Assisted Manual")),A10&amp;"_AZ",IF(AND(D10="Amina",OR(E10="De-Novo Merge",E10="Assisted Merge")),A10&amp;"_SA_AZ",IF(AND(D10="Mashtura",OR(E10="Manual",E10="Assisted Manual")),A10&amp;"_MH",IF(AND(D10="Mashtura",OR(E10="De-Novo Merge",E10="Assisted Merge")),A10&amp;"_SA_MH",IF(AND(D10="Perry",OR(E10="Manual",E10="Assisted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Merge")),A10&amp;"_SA_MW",IF(AND(D10="Reem",OR(E10="Manual",E10="Assisted Manual")),A10&amp;"_RA",IF(AND(D10="Reem",OR(E10="De-Novo Merge",E10="Assisted Merge")),A10&amp;"_SA_RA",""))))))))))))))))))</f>
        <v>2018-02-06_G-005_BD</v>
      </c>
      <c r="G10" s="89">
        <v>43159</v>
      </c>
      <c r="H10" s="89" t="s">
        <v>51</v>
      </c>
      <c r="I10" s="68"/>
      <c r="J10" s="68"/>
      <c r="K10" s="73" t="str">
        <f t="shared" si="0"/>
        <v/>
      </c>
      <c r="L10" s="116" t="str">
        <f>IF(AND(NOT(OR(H10="",H10="Ø")),NOT(OR(H11="",H11="Ø"))),"Needs to be Split","")</f>
        <v/>
      </c>
      <c r="M10" s="87" t="s">
        <v>1</v>
      </c>
      <c r="N10" s="116" t="str">
        <f>IF(AND(NOT(OR(H10="Ø",H10="")),L10="Split"),"In Progress",IF(AND(NOT(OR(H10="Ø",H10="")),L10="Needs to be Split"),"Waiting",IF(AND(M10="Review",M11="Review"),"Review",IF(OR(AND(M10="Review",M11="Incomplete"),AND(M10="Incomplete",M11="Review")),"Review",IF(OR(AND(M10="Untraceable",M11="Review"),AND(M10="Review",M11="Untraceable")),"Review",IF(OR(AND(M10="Review",M11="Completed"),AND(M10="Completed",M11="Review")),"Review",IF(OR(AND(M10="Other",M11="Review"),AND(M10="Review",M11="Other")),"Review",IF(OR(AND(M10="Other",M11="Incomplete"),AND(M10="Incomplete",M11="Other")),"Review",IF(OR(AND(M10="Other",M11="Untraceable"),AND(M10="Untraceable",M11="Other")),"Review",IF(OR(AND(M10="Other",M11="Completed"),AND(M10="Completed",M11="Other")),"Review",IF(AND(M10="Waiting",M11="Waiting"),"Waiting",IF(OR(AND(M10="Review",M11="Waiting"),AND(M10="Waiting",M11="Review")),"Waiting",IF(OR(AND(M10="Other",M11="Waiting"),AND(M10="Waiting",M11="Other")),"Waiting",IF(OR(AND(M10="Incomplete",M11="Waiting"),AND(M10="Waiting",M11="Incomplete")),"Waiting",IF(OR(AND(M10="Completed",M11="Waiting"),AND(M10="Waiting",M11="Completed")),"Waiting",IF(OR(M10="In Progress",M11="In Progress"),"In Progress",IF(OR(AND(M10="Completed",M11="Untraceable"),AND(M10="Untraceable",M11="Completed")),"Review",IF(OR(AND(M10="Completed",M11="Incomplete"),AND(M10="Incomplete",M11="Completed")),"Review",IF(OR(AND(M10="Incomplete",M11="Untraceable"),AND(M10="Untraceable",M11="Incomplete")),"Untraceable",IF(AND(NOT(OR(H10="Ø",H10="")),NOT(OR(H11="Ø",H11="")),L10=""),"In Progress",IF(AND(M10="Untraceable",M11="Untraceable"),"Untraceable",IF(AND(NOT(OR(H10="Ø",H10="")),NOT(OR(H11="Ø",H11="")),NOT(OR(L10="Ø",L10="",L10="Split",L10="Needs to be Split"))),"Completed",IF(AND(M10="Incomplete",M11="Incomplete"),"Incomplete",IF(AND(M10="Other",M11="Other"),"Review",IF(AND(M10="Untraceable",M11=""),"Untraceable","")))))))))))))))))))))))))</f>
        <v>Untraceable</v>
      </c>
      <c r="O10" s="116" t="str">
        <f>IF(OR(N10="Untraceable",N10="Incomplete"),"Ignore",IF(N10="Completed","Waiting",IF(OR(N10="Waiting",N10="In Progress",N10="Review",N10="Other"),"HOLD","")))</f>
        <v>Ignore</v>
      </c>
      <c r="P10" s="4" t="s">
        <v>3755</v>
      </c>
      <c r="Q10" s="121" t="str">
        <f>IF(OR(N10="Untraceable",N10="Incomplete"),"No",IF(N10="Completed","In Progress",""))</f>
        <v>No</v>
      </c>
      <c r="R10" s="116"/>
    </row>
    <row r="11" spans="1:18" x14ac:dyDescent="0.25">
      <c r="A11" s="116"/>
      <c r="B11" s="116"/>
      <c r="C11" s="116"/>
      <c r="D11" s="87" t="str">
        <f>IF(AND(NOT(A10=""),NOT(B10=""),NOT(M10="Untraceable")),"???","")</f>
        <v/>
      </c>
      <c r="E11" s="87"/>
      <c r="F11" s="7" t="str">
        <f>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Merge")),A10&amp;"_SA_MW",IF(AND(D11="Reem",OR(E11="Manual",E11="Assisted Manual")),A10&amp;"_RA",IF(AND(D11="Reem",OR(E11="De-Novo Merge",E11="Assisted Merge")),A10&amp;"_SA_RA",""))))))))))))))))))</f>
        <v/>
      </c>
      <c r="G11" s="89"/>
      <c r="H11" s="89"/>
      <c r="I11" s="68"/>
      <c r="J11" s="68"/>
      <c r="K11" s="73" t="str">
        <f t="shared" si="0"/>
        <v/>
      </c>
      <c r="L11" s="116"/>
      <c r="M11" s="87" t="str">
        <f>IF(AND(NOT(OR(G11="",G11="Ø")),H11=""),"In Progress",IF(AND(NOT(OR(H11="Ø",H11="")),NOT(OR(G11="Ø",G11=""))),"Completed",IF(AND(NOT(A10=""),NOT(OR(D11="",D11="???")),G11=""),"Waiting",IF(D11="???","Waiting",""))))</f>
        <v/>
      </c>
      <c r="N11" s="116"/>
      <c r="O11" s="116"/>
      <c r="P11" s="4"/>
      <c r="Q11" s="121"/>
      <c r="R11" s="116"/>
    </row>
    <row r="12" spans="1:18" x14ac:dyDescent="0.25">
      <c r="A12" s="122" t="s">
        <v>3756</v>
      </c>
      <c r="B12" s="117" t="s">
        <v>3757</v>
      </c>
      <c r="C12" s="116" t="s">
        <v>3758</v>
      </c>
      <c r="D12" s="87" t="s">
        <v>161</v>
      </c>
      <c r="E12" s="87" t="s">
        <v>24</v>
      </c>
      <c r="F12" s="7" t="str">
        <f>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Merge")),A12&amp;"_SA_MW",IF(AND(D12="Reem",OR(E12="Manual",E12="Assisted Manual")),A12&amp;"_RA",IF(AND(D12="Reem",OR(E12="De-Novo Merge",E12="Assisted Merge")),A12&amp;"_SA_RA",""))))))))))))))))))</f>
        <v>2018-02-06_G-006_BD</v>
      </c>
      <c r="G12" s="89">
        <v>43159</v>
      </c>
      <c r="H12" s="89" t="s">
        <v>51</v>
      </c>
      <c r="I12" s="68">
        <v>0.25</v>
      </c>
      <c r="J12" s="68"/>
      <c r="K12" s="73" t="str">
        <f t="shared" si="0"/>
        <v/>
      </c>
      <c r="L12" s="116" t="str">
        <f>IF(AND(NOT(OR(H12="",H12="Ø")),NOT(OR(H13="",H13="Ø"))),"Needs to be Split","")</f>
        <v/>
      </c>
      <c r="M12" s="87" t="s">
        <v>2</v>
      </c>
      <c r="N12" s="116" t="s">
        <v>2</v>
      </c>
      <c r="O12" s="116" t="str">
        <f>IF(OR(N12="Untraceable",N12="Incomplete"),"Ignore",IF(N12="Completed","Waiting",IF(OR(N12="Waiting",N12="In Progress",N12="Review",N12="Other"),"HOLD","")))</f>
        <v>Ignore</v>
      </c>
      <c r="P12" s="4" t="s">
        <v>3497</v>
      </c>
      <c r="Q12" s="121" t="str">
        <f>IF(OR(N12="Untraceable",N12="Incomplete"),"No",IF(N12="Completed","In Progress",""))</f>
        <v>No</v>
      </c>
      <c r="R12" s="116"/>
    </row>
    <row r="13" spans="1:18" x14ac:dyDescent="0.25">
      <c r="A13" s="116"/>
      <c r="B13" s="116"/>
      <c r="C13" s="116"/>
      <c r="D13" s="87"/>
      <c r="E13" s="87"/>
      <c r="F13" s="7" t="str">
        <f>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Merge")),A12&amp;"_SA_MW",IF(AND(D13="Reem",OR(E13="Manual",E13="Assisted Manual")),A12&amp;"_RA",IF(AND(D13="Reem",OR(E13="De-Novo Merge",E13="Assisted Merge")),A12&amp;"_SA_RA",""))))))))))))))))))</f>
        <v/>
      </c>
      <c r="G13" s="89"/>
      <c r="H13" s="89"/>
      <c r="I13" s="68"/>
      <c r="J13" s="68"/>
      <c r="K13" s="73" t="str">
        <f t="shared" si="0"/>
        <v/>
      </c>
      <c r="L13" s="116"/>
      <c r="M13" s="87" t="str">
        <f>IF(AND(NOT(OR(G13="",G13="Ø")),H13=""),"In Progress",IF(AND(NOT(OR(H13="Ø",H13="")),NOT(OR(G13="Ø",G13=""))),"Completed",IF(AND(NOT(A12=""),NOT(OR(D13="",D13="???")),G13=""),"Waiting",IF(D13="???","Waiting",""))))</f>
        <v/>
      </c>
      <c r="N13" s="116"/>
      <c r="O13" s="116"/>
      <c r="P13" s="4"/>
      <c r="Q13" s="121"/>
      <c r="R13" s="116"/>
    </row>
    <row r="14" spans="1:18" x14ac:dyDescent="0.25">
      <c r="A14" s="122" t="s">
        <v>3759</v>
      </c>
      <c r="B14" s="117" t="s">
        <v>3760</v>
      </c>
      <c r="C14" s="116" t="s">
        <v>3758</v>
      </c>
      <c r="D14" s="87" t="s">
        <v>161</v>
      </c>
      <c r="E14" s="87" t="s">
        <v>24</v>
      </c>
      <c r="F14" s="7" t="str">
        <f>IF(AND(D14="Amina",OR(E14="Manual",E14="Assisted Manual")),A14&amp;"_AZ",IF(AND(D14="Amina",OR(E14="De-Novo Merge",E14="Assisted Merge")),A14&amp;"_SA_AZ",IF(AND(D14="Mashtura",OR(E14="Manual",E14="Assisted Manual")),A14&amp;"_MH",IF(AND(D14="Mashtura",OR(E14="De-Novo Merge",E14="Assisted Merge")),A14&amp;"_SA_MH",IF(AND(D14="Perry",OR(E14="Manual",E14="Assisted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Merge")),A14&amp;"_SA_MW",IF(AND(D14="Reem",OR(E14="Manual",E14="Assisted Manual")),A14&amp;"_RA",IF(AND(D14="Reem",OR(E14="De-Novo Merge",E14="Assisted Merge")),A14&amp;"_SA_RA",""))))))))))))))))))</f>
        <v>2018-02-06_G-007_BD</v>
      </c>
      <c r="G14" s="89">
        <v>43159</v>
      </c>
      <c r="H14" s="89" t="s">
        <v>51</v>
      </c>
      <c r="I14" s="68"/>
      <c r="J14" s="68"/>
      <c r="K14" s="73" t="str">
        <f t="shared" si="0"/>
        <v/>
      </c>
      <c r="L14" s="116" t="str">
        <f>IF(AND(NOT(OR(H14="",H14="Ø")),NOT(OR(H15="",H15="Ø"))),"Needs to be Split","")</f>
        <v/>
      </c>
      <c r="M14" s="87" t="s">
        <v>2</v>
      </c>
      <c r="N14" s="116" t="s">
        <v>2</v>
      </c>
      <c r="O14" s="116" t="str">
        <f>IF(OR(N14="Untraceable",N14="Incomplete"),"Ignore",IF(N14="Completed","Waiting",IF(OR(N14="Waiting",N14="In Progress",N14="Review",N14="Other"),"HOLD","")))</f>
        <v>Ignore</v>
      </c>
      <c r="P14" s="4" t="s">
        <v>3497</v>
      </c>
      <c r="Q14" s="121" t="str">
        <f>IF(OR(N14="Untraceable",N14="Incomplete"),"No",IF(N14="Completed","In Progress",""))</f>
        <v>No</v>
      </c>
      <c r="R14" s="116"/>
    </row>
    <row r="15" spans="1:18" x14ac:dyDescent="0.25">
      <c r="A15" s="116"/>
      <c r="B15" s="116"/>
      <c r="C15" s="116"/>
      <c r="D15" s="87"/>
      <c r="E15" s="87"/>
      <c r="F15" s="7" t="str">
        <f>IF(AND(D15="Amina",OR(E15="Manual",E15="Assisted Manual")),A14&amp;"_AZ",IF(AND(D15="Amina",OR(E15="De-Novo Merge",E15="Assisted Merge")),A14&amp;"_SA_AZ",IF(AND(D15="Mashtura",OR(E15="Manual",E15="Assisted Manual")),A14&amp;"_MH",IF(AND(D15="Mashtura",OR(E15="De-Novo Merge",E15="Assisted Merge")),A14&amp;"_SA_MH",IF(AND(D15="Perry",OR(E15="Manual",E15="Assisted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Merge")),A14&amp;"_SA_MW",IF(AND(D15="Reem",OR(E15="Manual",E15="Assisted Manual")),A14&amp;"_RA",IF(AND(D15="Reem",OR(E15="De-Novo Merge",E15="Assisted Merge")),A14&amp;"_SA_RA",""))))))))))))))))))</f>
        <v/>
      </c>
      <c r="G15" s="89"/>
      <c r="H15" s="89"/>
      <c r="I15" s="68"/>
      <c r="J15" s="68"/>
      <c r="K15" s="73" t="str">
        <f t="shared" si="0"/>
        <v/>
      </c>
      <c r="L15" s="116"/>
      <c r="M15" s="87" t="str">
        <f>IF(AND(NOT(OR(G15="",G15="Ø")),H15=""),"In Progress",IF(AND(NOT(OR(H15="Ø",H15="")),NOT(OR(G15="Ø",G15=""))),"Completed",IF(AND(NOT(A14=""),NOT(OR(D15="",D15="???")),G15=""),"Waiting",IF(D15="???","Waiting",""))))</f>
        <v/>
      </c>
      <c r="N15" s="116"/>
      <c r="O15" s="116"/>
      <c r="P15" s="4"/>
      <c r="Q15" s="121"/>
      <c r="R15" s="116"/>
    </row>
    <row r="16" spans="1:18" x14ac:dyDescent="0.25">
      <c r="A16" s="122" t="s">
        <v>3761</v>
      </c>
      <c r="B16" s="117" t="s">
        <v>3762</v>
      </c>
      <c r="C16" s="116" t="s">
        <v>3758</v>
      </c>
      <c r="D16" s="87" t="s">
        <v>161</v>
      </c>
      <c r="E16" s="87" t="s">
        <v>24</v>
      </c>
      <c r="F16" s="7" t="str">
        <f>IF(AND(D16="Amina",OR(E16="Manual",E16="Assisted Manual")),A16&amp;"_AZ",IF(AND(D16="Amina",OR(E16="De-Novo Merge",E16="Assisted Merge")),A16&amp;"_SA_AZ",IF(AND(D16="Mashtura",OR(E16="Manual",E16="Assisted Manual")),A16&amp;"_MH",IF(AND(D16="Mashtura",OR(E16="De-Novo Merge",E16="Assisted Merge")),A16&amp;"_SA_MH",IF(AND(D16="Perry",OR(E16="Manual",E16="Assisted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Merge")),A16&amp;"_SA_MW",IF(AND(D16="Reem",OR(E16="Manual",E16="Assisted Manual")),A16&amp;"_RA",IF(AND(D16="Reem",OR(E16="De-Novo Merge",E16="Assisted Merge")),A16&amp;"_SA_RA",""))))))))))))))))))</f>
        <v>2018-02-06_G-008_BD</v>
      </c>
      <c r="G16" s="89">
        <v>43159</v>
      </c>
      <c r="H16" s="89" t="s">
        <v>51</v>
      </c>
      <c r="I16" s="68"/>
      <c r="J16" s="68"/>
      <c r="K16" s="73" t="str">
        <f t="shared" si="0"/>
        <v/>
      </c>
      <c r="L16" s="116" t="str">
        <f>IF(AND(NOT(OR(H16="",H16="Ø")),NOT(OR(H17="",H17="Ø"))),"Needs to be Split","")</f>
        <v/>
      </c>
      <c r="M16" s="87" t="s">
        <v>2</v>
      </c>
      <c r="N16" s="116" t="s">
        <v>2</v>
      </c>
      <c r="O16" s="116" t="str">
        <f>IF(OR(N16="Untraceable",N16="Incomplete"),"Ignore",IF(N16="Completed","Waiting",IF(OR(N16="Waiting",N16="In Progress",N16="Review",N16="Other"),"HOLD","")))</f>
        <v>Ignore</v>
      </c>
      <c r="P16" s="4" t="s">
        <v>3497</v>
      </c>
      <c r="Q16" s="121" t="str">
        <f>IF(OR(N16="Untraceable",N16="Incomplete"),"No",IF(N16="Completed","In Progress",""))</f>
        <v>No</v>
      </c>
      <c r="R16" s="116"/>
    </row>
    <row r="17" spans="1:18" x14ac:dyDescent="0.25">
      <c r="A17" s="116"/>
      <c r="B17" s="116"/>
      <c r="C17" s="116"/>
      <c r="D17" s="87"/>
      <c r="E17" s="87"/>
      <c r="F17" s="7" t="str">
        <f>IF(AND(D17="Amina",OR(E17="Manual",E17="Assisted Manual")),A16&amp;"_AZ",IF(AND(D17="Amina",OR(E17="De-Novo Merge",E17="Assisted Merge")),A16&amp;"_SA_AZ",IF(AND(D17="Mashtura",OR(E17="Manual",E17="Assisted Manual")),A16&amp;"_MH",IF(AND(D17="Mashtura",OR(E17="De-Novo Merge",E17="Assisted Merge")),A16&amp;"_SA_MH",IF(AND(D17="Perry",OR(E17="Manual",E17="Assisted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Merge")),A16&amp;"_SA_MW",IF(AND(D17="Reem",OR(E17="Manual",E17="Assisted Manual")),A16&amp;"_RA",IF(AND(D17="Reem",OR(E17="De-Novo Merge",E17="Assisted Merge")),A16&amp;"_SA_RA",""))))))))))))))))))</f>
        <v/>
      </c>
      <c r="G17" s="89"/>
      <c r="H17" s="89"/>
      <c r="I17" s="68"/>
      <c r="J17" s="68"/>
      <c r="K17" s="73" t="str">
        <f t="shared" si="0"/>
        <v/>
      </c>
      <c r="L17" s="116"/>
      <c r="M17" s="87" t="str">
        <f>IF(AND(NOT(OR(G17="",G17="Ø")),H17=""),"In Progress",IF(AND(NOT(OR(H17="Ø",H17="")),NOT(OR(G17="Ø",G17=""))),"Completed",IF(AND(NOT(A16=""),NOT(OR(D17="",D17="???")),G17=""),"Waiting",IF(D17="???","Waiting",""))))</f>
        <v/>
      </c>
      <c r="N17" s="116"/>
      <c r="O17" s="116"/>
      <c r="P17" s="4"/>
      <c r="Q17" s="121"/>
      <c r="R17" s="116"/>
    </row>
    <row r="18" spans="1:18" x14ac:dyDescent="0.25">
      <c r="A18" s="122" t="s">
        <v>3763</v>
      </c>
      <c r="B18" s="117" t="s">
        <v>3764</v>
      </c>
      <c r="C18" s="116"/>
      <c r="D18" s="87" t="s">
        <v>161</v>
      </c>
      <c r="E18" s="87" t="s">
        <v>24</v>
      </c>
      <c r="F18" s="7" t="str">
        <f>IF(AND(D18="Amina",OR(E18="Manual",E18="Assisted Manual")),A18&amp;"_AZ",IF(AND(D18="Amina",OR(E18="De-Novo Merge",E18="Assisted Merge")),A18&amp;"_SA_AZ",IF(AND(D18="Mashtura",OR(E18="Manual",E18="Assisted Manual")),A18&amp;"_MH",IF(AND(D18="Mashtura",OR(E18="De-Novo Merge",E18="Assisted Merge")),A18&amp;"_SA_MH",IF(AND(D18="Perry",OR(E18="Manual",E18="Assisted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Merge")),A18&amp;"_SA_MW",IF(AND(D18="Reem",OR(E18="Manual",E18="Assisted Manual")),A18&amp;"_RA",IF(AND(D18="Reem",OR(E18="De-Novo Merge",E18="Assisted Merge")),A18&amp;"_SA_RA",""))))))))))))))))))</f>
        <v>2018-02-06_G-009_BD</v>
      </c>
      <c r="G18" s="89">
        <v>43159</v>
      </c>
      <c r="H18" s="89" t="s">
        <v>51</v>
      </c>
      <c r="I18" s="68"/>
      <c r="J18" s="68"/>
      <c r="K18" s="73" t="str">
        <f t="shared" si="0"/>
        <v/>
      </c>
      <c r="L18" s="116" t="str">
        <f>IF(AND(NOT(OR(H18="",H18="Ø")),NOT(OR(H19="",H19="Ø"))),"Needs to be Split","")</f>
        <v/>
      </c>
      <c r="M18" s="87" t="s">
        <v>2</v>
      </c>
      <c r="N18" s="116" t="s">
        <v>2</v>
      </c>
      <c r="O18" s="116" t="str">
        <f>IF(OR(N18="Untraceable",N18="Incomplete"),"Ignore",IF(N18="Completed","Waiting",IF(OR(N18="Waiting",N18="In Progress",N18="Review",N18="Other"),"HOLD","")))</f>
        <v>Ignore</v>
      </c>
      <c r="P18" s="4" t="s">
        <v>3497</v>
      </c>
      <c r="Q18" s="121" t="str">
        <f>IF(OR(N18="Untraceable",N18="Incomplete"),"No",IF(N18="Completed","In Progress",""))</f>
        <v>No</v>
      </c>
      <c r="R18" s="116"/>
    </row>
    <row r="19" spans="1:18" x14ac:dyDescent="0.25">
      <c r="A19" s="116"/>
      <c r="B19" s="116"/>
      <c r="C19" s="116"/>
      <c r="D19" s="87"/>
      <c r="E19" s="87"/>
      <c r="F19" s="7" t="str">
        <f>IF(AND(D19="Amina",OR(E19="Manual",E19="Assisted Manual")),A18&amp;"_AZ",IF(AND(D19="Amina",OR(E19="De-Novo Merge",E19="Assisted Merge")),A18&amp;"_SA_AZ",IF(AND(D19="Mashtura",OR(E19="Manual",E19="Assisted Manual")),A18&amp;"_MH",IF(AND(D19="Mashtura",OR(E19="De-Novo Merge",E19="Assisted Merge")),A18&amp;"_SA_MH",IF(AND(D19="Perry",OR(E19="Manual",E19="Assisted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Merge")),A18&amp;"_SA_MW",IF(AND(D19="Reem",OR(E19="Manual",E19="Assisted Manual")),A18&amp;"_RA",IF(AND(D19="Reem",OR(E19="De-Novo Merge",E19="Assisted Merge")),A18&amp;"_SA_RA",""))))))))))))))))))</f>
        <v/>
      </c>
      <c r="G19" s="89"/>
      <c r="H19" s="89"/>
      <c r="I19" s="68"/>
      <c r="J19" s="68"/>
      <c r="K19" s="73" t="str">
        <f t="shared" si="0"/>
        <v/>
      </c>
      <c r="L19" s="116"/>
      <c r="M19" s="87" t="str">
        <f>IF(AND(NOT(OR(G19="",G19="Ø")),H19=""),"In Progress",IF(AND(NOT(OR(H19="Ø",H19="")),NOT(OR(G19="Ø",G19=""))),"Completed",IF(AND(NOT(A18=""),NOT(OR(D19="",D19="???")),G19=""),"Waiting",IF(D19="???","Waiting",""))))</f>
        <v/>
      </c>
      <c r="N19" s="116"/>
      <c r="O19" s="116"/>
      <c r="P19" s="4"/>
      <c r="Q19" s="121"/>
      <c r="R19" s="116"/>
    </row>
    <row r="20" spans="1:18" x14ac:dyDescent="0.25">
      <c r="A20" s="122" t="s">
        <v>3765</v>
      </c>
      <c r="B20" s="117" t="s">
        <v>3766</v>
      </c>
      <c r="C20" s="116" t="s">
        <v>3767</v>
      </c>
      <c r="D20" s="87" t="s">
        <v>161</v>
      </c>
      <c r="E20" s="87" t="s">
        <v>24</v>
      </c>
      <c r="F20" s="7" t="str">
        <f>IF(AND(D20="Amina",OR(E20="Manual",E20="Assisted Manual")),A20&amp;"_AZ",IF(AND(D20="Amina",OR(E20="De-Novo Merge",E20="Assisted Merge")),A20&amp;"_SA_AZ",IF(AND(D20="Mashtura",OR(E20="Manual",E20="Assisted Manual")),A20&amp;"_MH",IF(AND(D20="Mashtura",OR(E20="De-Novo Merge",E20="Assisted Merge")),A20&amp;"_SA_MH",IF(AND(D20="Perry",OR(E20="Manual",E20="Assisted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Merge")),A20&amp;"_SA_MW",IF(AND(D20="Reem",OR(E20="Manual",E20="Assisted Manual")),A20&amp;"_RA",IF(AND(D20="Reem",OR(E20="De-Novo Merge",E20="Assisted Merge")),A20&amp;"_SA_RA",""))))))))))))))))))</f>
        <v>2018-02-06_G-010_BD</v>
      </c>
      <c r="G20" s="89">
        <v>43159</v>
      </c>
      <c r="H20" s="89" t="s">
        <v>51</v>
      </c>
      <c r="I20" s="68"/>
      <c r="J20" s="68"/>
      <c r="K20" s="73" t="str">
        <f t="shared" si="0"/>
        <v/>
      </c>
      <c r="L20" s="116" t="str">
        <f>IF(AND(NOT(OR(H20="",H20="Ø")),NOT(OR(H21="",H21="Ø"))),"Needs to be Split","")</f>
        <v/>
      </c>
      <c r="M20" s="87" t="s">
        <v>1</v>
      </c>
      <c r="N20" s="116" t="str">
        <f>IF(AND(NOT(OR(H20="Ø",H20="")),L20="Split"),"In Progress",IF(AND(NOT(OR(H20="Ø",H20="")),L20="Needs to be Split"),"Waiting",IF(AND(M20="Review",M21="Review"),"Review",IF(OR(AND(M20="Review",M21="Incomplete"),AND(M20="Incomplete",M21="Review")),"Review",IF(OR(AND(M20="Untraceable",M21="Review"),AND(M20="Review",M21="Untraceable")),"Review",IF(OR(AND(M20="Review",M21="Completed"),AND(M20="Completed",M21="Review")),"Review",IF(OR(AND(M20="Other",M21="Review"),AND(M20="Review",M21="Other")),"Review",IF(OR(AND(M20="Other",M21="Incomplete"),AND(M20="Incomplete",M21="Other")),"Review",IF(OR(AND(M20="Other",M21="Untraceable"),AND(M20="Untraceable",M21="Other")),"Review",IF(OR(AND(M20="Other",M21="Completed"),AND(M20="Completed",M21="Other")),"Review",IF(AND(M20="Waiting",M21="Waiting"),"Waiting",IF(OR(AND(M20="Review",M21="Waiting"),AND(M20="Waiting",M21="Review")),"Waiting",IF(OR(AND(M20="Other",M21="Waiting"),AND(M20="Waiting",M21="Other")),"Waiting",IF(OR(AND(M20="Incomplete",M21="Waiting"),AND(M20="Waiting",M21="Incomplete")),"Waiting",IF(OR(AND(M20="Completed",M21="Waiting"),AND(M20="Waiting",M21="Completed")),"Waiting",IF(OR(M20="In Progress",M21="In Progress"),"In Progress",IF(OR(AND(M20="Completed",M21="Untraceable"),AND(M20="Untraceable",M21="Completed")),"Review",IF(OR(AND(M20="Completed",M21="Incomplete"),AND(M20="Incomplete",M21="Completed")),"Review",IF(OR(AND(M20="Incomplete",M21="Untraceable"),AND(M20="Untraceable",M21="Incomplete")),"Untraceable",IF(AND(NOT(OR(H20="Ø",H20="")),NOT(OR(H21="Ø",H21="")),L20=""),"In Progress",IF(AND(M20="Untraceable",M21="Untraceable"),"Untraceable",IF(AND(NOT(OR(H20="Ø",H20="")),NOT(OR(H21="Ø",H21="")),NOT(OR(L20="Ø",L20="",L20="Split",L20="Needs to be Split"))),"Completed",IF(AND(M20="Incomplete",M21="Incomplete"),"Incomplete",IF(AND(M20="Other",M21="Other"),"Review",IF(AND(M20="Untraceable",M21=""),"Untraceable","")))))))))))))))))))))))))</f>
        <v>Untraceable</v>
      </c>
      <c r="O20" s="116" t="str">
        <f>IF(OR(N20="Untraceable",N20="Incomplete"),"Ignore",IF(N20="Completed","Waiting",IF(OR(N20="Waiting",N20="In Progress",N20="Review",N20="Other"),"HOLD","")))</f>
        <v>Ignore</v>
      </c>
      <c r="P20" s="4" t="s">
        <v>3755</v>
      </c>
      <c r="Q20" s="121" t="str">
        <f>IF(OR(N20="Untraceable",N20="Incomplete"),"No",IF(N20="Completed","In Progress",""))</f>
        <v>No</v>
      </c>
      <c r="R20" s="116"/>
    </row>
    <row r="21" spans="1:18" x14ac:dyDescent="0.25">
      <c r="A21" s="116"/>
      <c r="B21" s="116"/>
      <c r="C21" s="116"/>
      <c r="D21" s="87" t="str">
        <f>IF(AND(NOT(A20=""),NOT(B20=""),NOT(M20="Untraceable")),"???","")</f>
        <v/>
      </c>
      <c r="E21" s="87"/>
      <c r="F21" s="7" t="str">
        <f>IF(AND(D21="Amina",OR(E21="Manual",E21="Assisted Manual")),A20&amp;"_AZ",IF(AND(D21="Amina",OR(E21="De-Novo Merge",E21="Assisted Merge")),A20&amp;"_SA_AZ",IF(AND(D21="Mashtura",OR(E21="Manual",E21="Assisted Manual")),A20&amp;"_MH",IF(AND(D21="Mashtura",OR(E21="De-Novo Merge",E21="Assisted Merge")),A20&amp;"_SA_MH",IF(AND(D21="Perry",OR(E21="Manual",E21="Assisted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Merge")),A20&amp;"_SA_MW",IF(AND(D21="Reem",OR(E21="Manual",E21="Assisted Manual")),A20&amp;"_RA",IF(AND(D21="Reem",OR(E21="De-Novo Merge",E21="Assisted Merge")),A20&amp;"_SA_RA",""))))))))))))))))))</f>
        <v/>
      </c>
      <c r="G21" s="89"/>
      <c r="H21" s="89"/>
      <c r="I21" s="68"/>
      <c r="J21" s="68"/>
      <c r="K21" s="73" t="str">
        <f t="shared" si="0"/>
        <v/>
      </c>
      <c r="L21" s="116"/>
      <c r="M21" s="87" t="str">
        <f>IF(AND(NOT(OR(G21="",G21="Ø")),H21=""),"In Progress",IF(AND(NOT(OR(H21="Ø",H21="")),NOT(OR(G21="Ø",G21=""))),"Completed",IF(AND(NOT(A20=""),NOT(OR(D21="",D21="???")),G21=""),"Waiting",IF(D21="???","Waiting",""))))</f>
        <v/>
      </c>
      <c r="N21" s="116"/>
      <c r="O21" s="116"/>
      <c r="P21" s="4"/>
      <c r="Q21" s="121"/>
      <c r="R21" s="116"/>
    </row>
    <row r="22" spans="1:18" x14ac:dyDescent="0.25">
      <c r="A22" s="122" t="s">
        <v>3768</v>
      </c>
      <c r="B22" s="117" t="s">
        <v>3769</v>
      </c>
      <c r="C22" s="116" t="s">
        <v>3770</v>
      </c>
      <c r="D22" s="87" t="s">
        <v>161</v>
      </c>
      <c r="E22" s="87" t="s">
        <v>24</v>
      </c>
      <c r="F22" s="7" t="str">
        <f>IF(AND(D22="Amina",OR(E22="Manual",E22="Assisted Manual")),A22&amp;"_AZ",IF(AND(D22="Amina",OR(E22="De-Novo Merge",E22="Assisted Merge")),A22&amp;"_SA_AZ",IF(AND(D22="Mashtura",OR(E22="Manual",E22="Assisted Manual")),A22&amp;"_MH",IF(AND(D22="Mashtura",OR(E22="De-Novo Merge",E22="Assisted Merge")),A22&amp;"_SA_MH",IF(AND(D22="Perry",OR(E22="Manual",E22="Assisted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Merge")),A22&amp;"_SA_MW",IF(AND(D22="Reem",OR(E22="Manual",E22="Assisted Manual")),A22&amp;"_RA",IF(AND(D22="Reem",OR(E22="De-Novo Merge",E22="Assisted Merge")),A22&amp;"_SA_RA",""))))))))))))))))))</f>
        <v>2018-02-06_G-011_BD</v>
      </c>
      <c r="G22" s="89">
        <v>43159</v>
      </c>
      <c r="H22" s="89" t="s">
        <v>51</v>
      </c>
      <c r="I22" s="68"/>
      <c r="J22" s="68"/>
      <c r="K22" s="73" t="str">
        <f t="shared" si="0"/>
        <v/>
      </c>
      <c r="L22" s="116" t="str">
        <f>IF(AND(NOT(OR(H22="",H22="Ø")),NOT(OR(H23="",H23="Ø"))),"Needs to be Split","")</f>
        <v/>
      </c>
      <c r="M22" s="87" t="s">
        <v>2</v>
      </c>
      <c r="N22" s="116" t="s">
        <v>2</v>
      </c>
      <c r="O22" s="116" t="str">
        <f>IF(OR(N22="Untraceable",N22="Incomplete"),"Ignore",IF(N22="Completed","Waiting",IF(OR(N22="Waiting",N22="In Progress",N22="Review",N22="Other"),"HOLD","")))</f>
        <v>Ignore</v>
      </c>
      <c r="P22" s="4"/>
      <c r="Q22" s="121" t="str">
        <f>IF(OR(N22="Untraceable",N22="Incomplete"),"No",IF(N22="Completed","In Progress",""))</f>
        <v>No</v>
      </c>
      <c r="R22" s="116"/>
    </row>
    <row r="23" spans="1:18" x14ac:dyDescent="0.25">
      <c r="A23" s="116"/>
      <c r="B23" s="116"/>
      <c r="C23" s="116"/>
      <c r="D23" s="87"/>
      <c r="E23" s="87"/>
      <c r="F23" s="7" t="str">
        <f>IF(AND(D23="Amina",OR(E23="Manual",E23="Assisted Manual")),A22&amp;"_AZ",IF(AND(D23="Amina",OR(E23="De-Novo Merge",E23="Assisted Merge")),A22&amp;"_SA_AZ",IF(AND(D23="Mashtura",OR(E23="Manual",E23="Assisted Manual")),A22&amp;"_MH",IF(AND(D23="Mashtura",OR(E23="De-Novo Merge",E23="Assisted Merge")),A22&amp;"_SA_MH",IF(AND(D23="Perry",OR(E23="Manual",E23="Assisted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Merge")),A22&amp;"_SA_MW",IF(AND(D23="Reem",OR(E23="Manual",E23="Assisted Manual")),A22&amp;"_RA",IF(AND(D23="Reem",OR(E23="De-Novo Merge",E23="Assisted Merge")),A22&amp;"_SA_RA",""))))))))))))))))))</f>
        <v/>
      </c>
      <c r="G23" s="89"/>
      <c r="H23" s="89"/>
      <c r="I23" s="68"/>
      <c r="J23" s="68"/>
      <c r="K23" s="73" t="str">
        <f t="shared" si="0"/>
        <v/>
      </c>
      <c r="L23" s="116"/>
      <c r="M23" s="87" t="str">
        <f>IF(AND(NOT(OR(G23="",G23="Ø")),H23=""),"In Progress",IF(AND(NOT(OR(H23="Ø",H23="")),NOT(OR(G23="Ø",G23=""))),"Completed",IF(AND(NOT(A22=""),NOT(OR(D23="",D23="???")),G23=""),"Waiting",IF(D23="???","Waiting",""))))</f>
        <v/>
      </c>
      <c r="N23" s="116"/>
      <c r="O23" s="116"/>
      <c r="P23" s="4"/>
      <c r="Q23" s="121"/>
      <c r="R23" s="116"/>
    </row>
    <row r="24" spans="1:18" x14ac:dyDescent="0.25">
      <c r="A24" s="122" t="s">
        <v>3771</v>
      </c>
      <c r="B24" s="117" t="s">
        <v>3772</v>
      </c>
      <c r="C24" s="116"/>
      <c r="D24" s="87" t="s">
        <v>161</v>
      </c>
      <c r="E24" s="87" t="s">
        <v>24</v>
      </c>
      <c r="F24" s="7" t="str">
        <f>IF(AND(D24="Amina",OR(E24="Manual",E24="Assisted Manual")),A24&amp;"_AZ",IF(AND(D24="Amina",OR(E24="De-Novo Merge",E24="Assisted Merge")),A24&amp;"_SA_AZ",IF(AND(D24="Mashtura",OR(E24="Manual",E24="Assisted Manual")),A24&amp;"_MH",IF(AND(D24="Mashtura",OR(E24="De-Novo Merge",E24="Assisted Merge")),A24&amp;"_SA_MH",IF(AND(D24="Perry",OR(E24="Manual",E24="Assisted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Merge")),A24&amp;"_SA_MW",IF(AND(D24="Reem",OR(E24="Manual",E24="Assisted Manual")),A24&amp;"_RA",IF(AND(D24="Reem",OR(E24="De-Novo Merge",E24="Assisted Merge")),A24&amp;"_SA_RA",""))))))))))))))))))</f>
        <v>2018-02-06_G-012_BD</v>
      </c>
      <c r="G24" s="89">
        <v>43159</v>
      </c>
      <c r="H24" s="89" t="s">
        <v>51</v>
      </c>
      <c r="I24" s="68"/>
      <c r="J24" s="68"/>
      <c r="K24" s="73" t="str">
        <f t="shared" si="0"/>
        <v/>
      </c>
      <c r="L24" s="116" t="str">
        <f>IF(AND(NOT(OR(H24="",H24="Ø")),NOT(OR(H25="",H25="Ø"))),"Needs to be Split","")</f>
        <v/>
      </c>
      <c r="M24" s="87" t="s">
        <v>2</v>
      </c>
      <c r="N24" s="116" t="s">
        <v>2</v>
      </c>
      <c r="O24" s="116" t="str">
        <f>IF(OR(N24="Untraceable",N24="Incomplete"),"Ignore",IF(N24="Completed","Waiting",IF(OR(N24="Waiting",N24="In Progress",N24="Review",N24="Other"),"HOLD","")))</f>
        <v>Ignore</v>
      </c>
      <c r="P24" s="4" t="s">
        <v>3497</v>
      </c>
      <c r="Q24" s="121" t="str">
        <f>IF(OR(N24="Untraceable",N24="Incomplete"),"No",IF(N24="Completed","In Progress",""))</f>
        <v>No</v>
      </c>
      <c r="R24" s="116"/>
    </row>
    <row r="25" spans="1:18" x14ac:dyDescent="0.25">
      <c r="A25" s="116"/>
      <c r="B25" s="116"/>
      <c r="C25" s="116"/>
      <c r="D25" s="87"/>
      <c r="E25" s="87"/>
      <c r="F25" s="7" t="str">
        <f>IF(AND(D25="Amina",OR(E25="Manual",E25="Assisted Manual")),A24&amp;"_AZ",IF(AND(D25="Amina",OR(E25="De-Novo Merge",E25="Assisted Merge")),A24&amp;"_SA_AZ",IF(AND(D25="Mashtura",OR(E25="Manual",E25="Assisted Manual")),A24&amp;"_MH",IF(AND(D25="Mashtura",OR(E25="De-Novo Merge",E25="Assisted Merge")),A24&amp;"_SA_MH",IF(AND(D25="Perry",OR(E25="Manual",E25="Assisted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Merge")),A24&amp;"_SA_MW",IF(AND(D25="Reem",OR(E25="Manual",E25="Assisted Manual")),A24&amp;"_RA",IF(AND(D25="Reem",OR(E25="De-Novo Merge",E25="Assisted Merge")),A24&amp;"_SA_RA",""))))))))))))))))))</f>
        <v/>
      </c>
      <c r="G25" s="89"/>
      <c r="H25" s="89"/>
      <c r="I25" s="68"/>
      <c r="J25" s="68"/>
      <c r="K25" s="73" t="str">
        <f t="shared" si="0"/>
        <v/>
      </c>
      <c r="L25" s="116"/>
      <c r="M25" s="87" t="str">
        <f>IF(AND(NOT(OR(G25="",G25="Ø")),H25=""),"In Progress",IF(AND(NOT(OR(H25="Ø",H25="")),NOT(OR(G25="Ø",G25=""))),"Completed",IF(AND(NOT(A24=""),NOT(OR(D25="",D25="???")),G25=""),"Waiting",IF(D25="???","Waiting",""))))</f>
        <v/>
      </c>
      <c r="N25" s="116"/>
      <c r="O25" s="116"/>
      <c r="P25" s="4"/>
      <c r="Q25" s="121"/>
      <c r="R25" s="116"/>
    </row>
    <row r="26" spans="1:18" x14ac:dyDescent="0.25">
      <c r="A26" s="122" t="s">
        <v>3773</v>
      </c>
      <c r="B26" s="117" t="s">
        <v>3774</v>
      </c>
      <c r="C26" s="116"/>
      <c r="D26" s="87" t="s">
        <v>161</v>
      </c>
      <c r="E26" s="87" t="s">
        <v>24</v>
      </c>
      <c r="F26" s="7" t="str">
        <f>IF(AND(D26="Amina",OR(E26="Manual",E26="Assisted Manual")),A26&amp;"_AZ",IF(AND(D26="Amina",OR(E26="De-Novo Merge",E26="Assisted Merge")),A26&amp;"_SA_AZ",IF(AND(D26="Mashtura",OR(E26="Manual",E26="Assisted Manual")),A26&amp;"_MH",IF(AND(D26="Mashtura",OR(E26="De-Novo Merge",E26="Assisted Merge")),A26&amp;"_SA_MH",IF(AND(D26="Perry",OR(E26="Manual",E26="Assisted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Merge")),A26&amp;"_SA_MW",IF(AND(D26="Reem",OR(E26="Manual",E26="Assisted Manual")),A26&amp;"_RA",IF(AND(D26="Reem",OR(E26="De-Novo Merge",E26="Assisted Merge")),A26&amp;"_SA_RA",""))))))))))))))))))</f>
        <v>2018-02-06_G-013_BD</v>
      </c>
      <c r="G26" s="89">
        <v>43159</v>
      </c>
      <c r="H26" s="89" t="s">
        <v>51</v>
      </c>
      <c r="I26" s="68"/>
      <c r="J26" s="68"/>
      <c r="K26" s="73" t="str">
        <f t="shared" si="0"/>
        <v/>
      </c>
      <c r="L26" s="116" t="str">
        <f>IF(AND(NOT(OR(H26="",H26="Ø")),NOT(OR(H27="",H27="Ø"))),"Needs to be Split","")</f>
        <v/>
      </c>
      <c r="M26" s="87" t="s">
        <v>2</v>
      </c>
      <c r="N26" s="116" t="s">
        <v>2</v>
      </c>
      <c r="O26" s="116" t="str">
        <f>IF(OR(N26="Untraceable",N26="Incomplete"),"Ignore",IF(N26="Completed","Waiting",IF(OR(N26="Waiting",N26="In Progress",N26="Review",N26="Other"),"HOLD","")))</f>
        <v>Ignore</v>
      </c>
      <c r="P26" s="4"/>
      <c r="Q26" s="121" t="str">
        <f>IF(OR(N26="Untraceable",N26="Incomplete"),"No",IF(N26="Completed","In Progress",""))</f>
        <v>No</v>
      </c>
      <c r="R26" s="116"/>
    </row>
    <row r="27" spans="1:18" x14ac:dyDescent="0.25">
      <c r="A27" s="116"/>
      <c r="B27" s="116"/>
      <c r="C27" s="116"/>
      <c r="D27" s="87"/>
      <c r="E27" s="87"/>
      <c r="F27" s="7" t="str">
        <f>IF(AND(D27="Amina",OR(E27="Manual",E27="Assisted Manual")),A26&amp;"_AZ",IF(AND(D27="Amina",OR(E27="De-Novo Merge",E27="Assisted Merge")),A26&amp;"_SA_AZ",IF(AND(D27="Mashtura",OR(E27="Manual",E27="Assisted Manual")),A26&amp;"_MH",IF(AND(D27="Mashtura",OR(E27="De-Novo Merge",E27="Assisted Merge")),A26&amp;"_SA_MH",IF(AND(D27="Perry",OR(E27="Manual",E27="Assisted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Merge")),A26&amp;"_SA_MW",IF(AND(D27="Reem",OR(E27="Manual",E27="Assisted Manual")),A26&amp;"_RA",IF(AND(D27="Reem",OR(E27="De-Novo Merge",E27="Assisted Merge")),A26&amp;"_SA_RA",""))))))))))))))))))</f>
        <v/>
      </c>
      <c r="G27" s="89"/>
      <c r="H27" s="89"/>
      <c r="I27" s="68"/>
      <c r="J27" s="68"/>
      <c r="K27" s="73" t="str">
        <f t="shared" si="0"/>
        <v/>
      </c>
      <c r="L27" s="116"/>
      <c r="M27" s="87" t="str">
        <f>IF(AND(NOT(OR(G27="",G27="Ø")),H27=""),"In Progress",IF(AND(NOT(OR(H27="Ø",H27="")),NOT(OR(G27="Ø",G27=""))),"Completed",IF(AND(NOT(A26=""),NOT(OR(D27="",D27="???")),G27=""),"Waiting",IF(D27="???","Waiting",""))))</f>
        <v/>
      </c>
      <c r="N27" s="116"/>
      <c r="O27" s="116"/>
      <c r="P27" s="4"/>
      <c r="Q27" s="121"/>
      <c r="R27" s="116"/>
    </row>
    <row r="28" spans="1:18" x14ac:dyDescent="0.25">
      <c r="A28" s="122" t="s">
        <v>3775</v>
      </c>
      <c r="B28" s="117" t="s">
        <v>3776</v>
      </c>
      <c r="C28" s="116"/>
      <c r="D28" s="87" t="s">
        <v>161</v>
      </c>
      <c r="E28" s="87" t="s">
        <v>24</v>
      </c>
      <c r="F28" s="7" t="str">
        <f>IF(AND(D28="Amina",OR(E28="Manual",E28="Assisted Manual")),A28&amp;"_AZ",IF(AND(D28="Amina",OR(E28="De-Novo Merge",E28="Assisted Merge")),A28&amp;"_SA_AZ",IF(AND(D28="Mashtura",OR(E28="Manual",E28="Assisted Manual")),A28&amp;"_MH",IF(AND(D28="Mashtura",OR(E28="De-Novo Merge",E28="Assisted Merge")),A28&amp;"_SA_MH",IF(AND(D28="Perry",OR(E28="Manual",E28="Assisted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Merge")),A28&amp;"_SA_MW",IF(AND(D28="Reem",OR(E28="Manual",E28="Assisted Manual")),A28&amp;"_RA",IF(AND(D28="Reem",OR(E28="De-Novo Merge",E28="Assisted Merge")),A28&amp;"_SA_RA",""))))))))))))))))))</f>
        <v>2018-02-06_G-014_BD</v>
      </c>
      <c r="G28" s="89">
        <v>43159</v>
      </c>
      <c r="H28" s="89"/>
      <c r="I28" s="68"/>
      <c r="J28" s="68"/>
      <c r="K28" s="73" t="str">
        <f t="shared" si="0"/>
        <v/>
      </c>
      <c r="L28" s="116" t="str">
        <f>IF(AND(NOT(OR(H28="",H28="Ø")),NOT(OR(H29="",H29="Ø"))),"Needs to be Split","")</f>
        <v/>
      </c>
      <c r="M28" s="87" t="s">
        <v>2</v>
      </c>
      <c r="N28" s="116" t="s">
        <v>2</v>
      </c>
      <c r="O28" s="116" t="str">
        <f>IF(OR(N28="Untraceable",N28="Incomplete"),"Ignore",IF(N28="Completed","Waiting",IF(OR(N28="Waiting",N28="In Progress",N28="Review",N28="Other"),"HOLD","")))</f>
        <v>Ignore</v>
      </c>
      <c r="P28" s="4"/>
      <c r="Q28" s="121" t="str">
        <f>IF(OR(N28="Untraceable",N28="Incomplete"),"No",IF(N28="Completed","In Progress",""))</f>
        <v>No</v>
      </c>
      <c r="R28" s="116"/>
    </row>
    <row r="29" spans="1:18" x14ac:dyDescent="0.25">
      <c r="A29" s="116"/>
      <c r="B29" s="116"/>
      <c r="C29" s="116"/>
      <c r="D29" s="87"/>
      <c r="E29" s="87"/>
      <c r="F29" s="7" t="str">
        <f>IF(AND(D29="Amina",OR(E29="Manual",E29="Assisted Manual")),A28&amp;"_AZ",IF(AND(D29="Amina",OR(E29="De-Novo Merge",E29="Assisted Merge")),A28&amp;"_SA_AZ",IF(AND(D29="Mashtura",OR(E29="Manual",E29="Assisted Manual")),A28&amp;"_MH",IF(AND(D29="Mashtura",OR(E29="De-Novo Merge",E29="Assisted Merge")),A28&amp;"_SA_MH",IF(AND(D29="Perry",OR(E29="Manual",E29="Assisted Manual")),A28&amp;"_PB",IF(AND(D29="Perry",OR(E29="De-Novo Merge",E29="Assisted Merge")),A28&amp;"_SA_PB",IF(AND(D29="Gina",OR(E29="Manual",E29="Assisted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Merge")),A28&amp;"_SA_MW",IF(AND(D29="Reem",OR(E29="Manual",E29="Assisted Manual")),A28&amp;"_RA",IF(AND(D29="Reem",OR(E29="De-Novo Merge",E29="Assisted Merge")),A28&amp;"_SA_RA",""))))))))))))))))))</f>
        <v/>
      </c>
      <c r="G29" s="89"/>
      <c r="H29" s="89"/>
      <c r="I29" s="68"/>
      <c r="J29" s="68"/>
      <c r="K29" s="73" t="str">
        <f t="shared" si="0"/>
        <v/>
      </c>
      <c r="L29" s="116"/>
      <c r="M29" s="87" t="str">
        <f>IF(AND(NOT(OR(G29="",G29="Ø")),H29=""),"In Progress",IF(AND(NOT(OR(H29="Ø",H29="")),NOT(OR(G29="Ø",G29=""))),"Completed",IF(AND(NOT(A28=""),NOT(OR(D29="",D29="???")),G29=""),"Waiting",IF(D29="???","Waiting",""))))</f>
        <v/>
      </c>
      <c r="N29" s="116"/>
      <c r="O29" s="116"/>
      <c r="P29" s="4"/>
      <c r="Q29" s="121"/>
      <c r="R29" s="116"/>
    </row>
    <row r="30" spans="1:18" x14ac:dyDescent="0.25">
      <c r="A30" s="122" t="s">
        <v>3777</v>
      </c>
      <c r="B30" s="117" t="s">
        <v>3778</v>
      </c>
      <c r="C30" s="116"/>
      <c r="D30" s="87" t="s">
        <v>161</v>
      </c>
      <c r="E30" s="87" t="s">
        <v>24</v>
      </c>
      <c r="F30" s="7" t="str">
        <f>IF(AND(D30="Amina",OR(E30="Manual",E30="Assisted Manual")),A30&amp;"_AZ",IF(AND(D30="Amina",OR(E30="De-Novo Merge",E30="Assisted Merge")),A30&amp;"_SA_AZ",IF(AND(D30="Mashtura",OR(E30="Manual",E30="Assisted Manual")),A30&amp;"_MH",IF(AND(D30="Mashtura",OR(E30="De-Novo Merge",E30="Assisted Merge")),A30&amp;"_SA_MH",IF(AND(D30="Perry",OR(E30="Manual",E30="Assisted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Merge")),A30&amp;"_SA_MW",IF(AND(D30="Reem",OR(E30="Manual",E30="Assisted Manual")),A30&amp;"_RA",IF(AND(D30="Reem",OR(E30="De-Novo Merge",E30="Assisted Merge")),A30&amp;"_SA_RA",""))))))))))))))))))</f>
        <v>2018-02-06_G-015_BD</v>
      </c>
      <c r="G30" s="89">
        <v>43159</v>
      </c>
      <c r="H30" s="89" t="s">
        <v>51</v>
      </c>
      <c r="I30" s="68"/>
      <c r="J30" s="68"/>
      <c r="K30" s="73" t="str">
        <f t="shared" si="0"/>
        <v/>
      </c>
      <c r="L30" s="116" t="str">
        <f>IF(AND(NOT(OR(H30="",H30="Ø")),NOT(OR(H31="",H31="Ø"))),"Needs to be Split","")</f>
        <v/>
      </c>
      <c r="M30" s="87" t="s">
        <v>2</v>
      </c>
      <c r="N30" s="116" t="s">
        <v>2</v>
      </c>
      <c r="O30" s="116" t="str">
        <f>IF(OR(N30="Untraceable",N30="Incomplete"),"Ignore",IF(N30="Completed","Waiting",IF(OR(N30="Waiting",N30="In Progress",N30="Review",N30="Other"),"HOLD","")))</f>
        <v>Ignore</v>
      </c>
      <c r="P30" s="4"/>
      <c r="Q30" s="121" t="str">
        <f>IF(OR(N30="Untraceable",N30="Incomplete"),"No",IF(N30="Completed","In Progress",""))</f>
        <v>No</v>
      </c>
      <c r="R30" s="116"/>
    </row>
    <row r="31" spans="1:18" x14ac:dyDescent="0.25">
      <c r="A31" s="116"/>
      <c r="B31" s="116"/>
      <c r="C31" s="116"/>
      <c r="D31" s="87"/>
      <c r="E31" s="87"/>
      <c r="F31" s="7" t="str">
        <f>IF(AND(D31="Amina",OR(E31="Manual",E31="Assisted Manual")),A30&amp;"_AZ",IF(AND(D31="Amina",OR(E31="De-Novo Merge",E31="Assisted Merge")),A30&amp;"_SA_AZ",IF(AND(D31="Mashtura",OR(E31="Manual",E31="Assisted Manual")),A30&amp;"_MH",IF(AND(D31="Mashtura",OR(E31="De-Novo Merge",E31="Assisted Merge")),A30&amp;"_SA_MH",IF(AND(D31="Perry",OR(E31="Manual",E31="Assisted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Merge")),A30&amp;"_SA_MW",IF(AND(D31="Reem",OR(E31="Manual",E31="Assisted Manual")),A30&amp;"_RA",IF(AND(D31="Reem",OR(E31="De-Novo Merge",E31="Assisted Merge")),A30&amp;"_SA_RA",""))))))))))))))))))</f>
        <v/>
      </c>
      <c r="G31" s="89"/>
      <c r="H31" s="89"/>
      <c r="I31" s="68"/>
      <c r="J31" s="68"/>
      <c r="K31" s="73" t="str">
        <f t="shared" si="0"/>
        <v/>
      </c>
      <c r="L31" s="116"/>
      <c r="M31" s="87" t="str">
        <f>IF(AND(NOT(OR(G31="",G31="Ø")),H31=""),"In Progress",IF(AND(NOT(OR(H31="Ø",H31="")),NOT(OR(G31="Ø",G31=""))),"Completed",IF(AND(NOT(A30=""),NOT(OR(D31="",D31="???")),G31=""),"Waiting",IF(D31="???","Waiting",""))))</f>
        <v/>
      </c>
      <c r="N31" s="116"/>
      <c r="O31" s="116"/>
      <c r="P31" s="4"/>
      <c r="Q31" s="121"/>
      <c r="R31" s="116"/>
    </row>
    <row r="32" spans="1:18" x14ac:dyDescent="0.25">
      <c r="A32" s="122" t="s">
        <v>3779</v>
      </c>
      <c r="B32" s="117" t="s">
        <v>3780</v>
      </c>
      <c r="C32" s="116"/>
      <c r="D32" s="87" t="s">
        <v>32</v>
      </c>
      <c r="E32" s="87" t="s">
        <v>24</v>
      </c>
      <c r="F32" s="7" t="str">
        <f>IF(AND(D32="Amina",OR(E32="Manual",E32="Assisted Manual")),A32&amp;"_AZ",IF(AND(D32="Amina",OR(E32="De-Novo Merge",E32="Assisted Merge")),A32&amp;"_SA_AZ",IF(AND(D32="Mashtura",OR(E32="Manual",E32="Assisted Manual")),A32&amp;"_MH",IF(AND(D32="Mashtura",OR(E32="De-Novo Merge",E32="Assisted Merge")),A32&amp;"_SA_MH",IF(AND(D32="Perry",OR(E32="Manual",E32="Assisted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Merge")),A32&amp;"_SA_MW",IF(AND(D32="Reem",OR(E32="Manual",E32="Assisted Manual")),A32&amp;"_RA",IF(AND(D32="Reem",OR(E32="De-Novo Merge",E32="Assisted Merge")),A32&amp;"_SA_RA",""))))))))))))))))))</f>
        <v>2018-02-06_G-016_AZ</v>
      </c>
      <c r="G32" s="89">
        <v>43160</v>
      </c>
      <c r="H32" s="89" t="s">
        <v>51</v>
      </c>
      <c r="I32" s="68"/>
      <c r="J32" s="68"/>
      <c r="K32" s="73" t="str">
        <f t="shared" si="0"/>
        <v/>
      </c>
      <c r="L32" s="116" t="str">
        <f>IF(AND(NOT(OR(H32="",H32="Ø")),NOT(OR(H33="",H33="Ø"))),"Needs to be Split","")</f>
        <v/>
      </c>
      <c r="M32" s="87" t="s">
        <v>2</v>
      </c>
      <c r="N32" s="116" t="s">
        <v>2</v>
      </c>
      <c r="O32" s="116" t="str">
        <f>IF(OR(N32="Untraceable",N32="Incomplete"),"Ignore",IF(N32="Completed","Waiting",IF(OR(N32="Waiting",N32="In Progress",N32="Review",N32="Other"),"HOLD","")))</f>
        <v>Ignore</v>
      </c>
      <c r="P32" s="4" t="s">
        <v>3497</v>
      </c>
      <c r="Q32" s="121" t="str">
        <f>IF(OR(N32="Untraceable",N32="Incomplete"),"No",IF(N32="Completed","In Progress",""))</f>
        <v>No</v>
      </c>
      <c r="R32" s="116"/>
    </row>
    <row r="33" spans="1:18" x14ac:dyDescent="0.25">
      <c r="A33" s="116"/>
      <c r="B33" s="116"/>
      <c r="C33" s="116"/>
      <c r="D33" s="87"/>
      <c r="E33" s="87"/>
      <c r="F33" s="7" t="str">
        <f>IF(AND(D33="Amina",OR(E33="Manual",E33="Assisted Manual")),A32&amp;"_AZ",IF(AND(D33="Amina",OR(E33="De-Novo Merge",E33="Assisted Merge")),A32&amp;"_SA_AZ",IF(AND(D33="Mashtura",OR(E33="Manual",E33="Assisted Manual")),A32&amp;"_MH",IF(AND(D33="Mashtura",OR(E33="De-Novo Merge",E33="Assisted Merge")),A32&amp;"_SA_MH",IF(AND(D33="Perry",OR(E33="Manual",E33="Assisted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Merge")),A32&amp;"_SA_MW",IF(AND(D33="Reem",OR(E33="Manual",E33="Assisted Manual")),A32&amp;"_RA",IF(AND(D33="Reem",OR(E33="De-Novo Merge",E33="Assisted Merge")),A32&amp;"_SA_RA",""))))))))))))))))))</f>
        <v/>
      </c>
      <c r="G33" s="89"/>
      <c r="H33" s="89"/>
      <c r="I33" s="68"/>
      <c r="J33" s="68"/>
      <c r="K33" s="73" t="str">
        <f t="shared" si="0"/>
        <v/>
      </c>
      <c r="L33" s="116"/>
      <c r="M33" s="87" t="str">
        <f>IF(AND(NOT(OR(G33="",G33="Ø")),H33=""),"In Progress",IF(AND(NOT(OR(H33="Ø",H33="")),NOT(OR(G33="Ø",G33=""))),"Completed",IF(AND(NOT(A32=""),NOT(OR(D33="",D33="???")),G33=""),"Waiting",IF(D33="???","Waiting",""))))</f>
        <v/>
      </c>
      <c r="N33" s="116"/>
      <c r="O33" s="116"/>
      <c r="P33" s="4"/>
      <c r="Q33" s="121"/>
      <c r="R33" s="116"/>
    </row>
    <row r="34" spans="1:18" x14ac:dyDescent="0.25">
      <c r="A34" s="122" t="s">
        <v>3781</v>
      </c>
      <c r="B34" s="117" t="s">
        <v>3782</v>
      </c>
      <c r="C34" s="116"/>
      <c r="D34" s="87" t="s">
        <v>32</v>
      </c>
      <c r="E34" s="87" t="s">
        <v>24</v>
      </c>
      <c r="F34" s="7" t="str">
        <f>IF(AND(D34="Amina",OR(E34="Manual",E34="Assisted Manual")),A34&amp;"_AZ",IF(AND(D34="Amina",OR(E34="De-Novo Merge",E34="Assisted Merge")),A34&amp;"_SA_AZ",IF(AND(D34="Mashtura",OR(E34="Manual",E34="Assisted Manual")),A34&amp;"_MH",IF(AND(D34="Mashtura",OR(E34="De-Novo Merge",E34="Assisted Merge")),A34&amp;"_SA_MH",IF(AND(D34="Perry",OR(E34="Manual",E34="Assisted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Merge")),A34&amp;"_SA_MW",IF(AND(D34="Reem",OR(E34="Manual",E34="Assisted Manual")),A34&amp;"_RA",IF(AND(D34="Reem",OR(E34="De-Novo Merge",E34="Assisted Merge")),A34&amp;"_SA_RA",""))))))))))))))))))</f>
        <v>2018-02-06_G-017_AZ</v>
      </c>
      <c r="G34" s="89">
        <v>43160</v>
      </c>
      <c r="H34" s="89" t="s">
        <v>51</v>
      </c>
      <c r="I34" s="68"/>
      <c r="J34" s="68"/>
      <c r="K34" s="73" t="str">
        <f t="shared" si="0"/>
        <v/>
      </c>
      <c r="L34" s="116" t="str">
        <f>IF(AND(NOT(OR(H34="",H34="Ø")),NOT(OR(H35="",H35="Ø"))),"Needs to be Split","")</f>
        <v/>
      </c>
      <c r="M34" s="87" t="s">
        <v>2</v>
      </c>
      <c r="N34" s="116" t="s">
        <v>2</v>
      </c>
      <c r="O34" s="116" t="str">
        <f>IF(OR(N34="Untraceable",N34="Incomplete"),"Ignore",IF(N34="Completed","Waiting",IF(OR(N34="Waiting",N34="In Progress",N34="Review",N34="Other"),"HOLD","")))</f>
        <v>Ignore</v>
      </c>
      <c r="P34" s="4"/>
      <c r="Q34" s="121" t="str">
        <f>IF(OR(N34="Untraceable",N34="Incomplete"),"No",IF(N34="Completed","In Progress",""))</f>
        <v>No</v>
      </c>
      <c r="R34" s="116"/>
    </row>
    <row r="35" spans="1:18" x14ac:dyDescent="0.25">
      <c r="A35" s="116"/>
      <c r="B35" s="116"/>
      <c r="C35" s="116"/>
      <c r="D35" s="87"/>
      <c r="E35" s="87"/>
      <c r="F35" s="7" t="str">
        <f>IF(AND(D35="Amina",OR(E35="Manual",E35="Assisted Manual")),A34&amp;"_AZ",IF(AND(D35="Amina",OR(E35="De-Novo Merge",E35="Assisted Merge")),A34&amp;"_SA_AZ",IF(AND(D35="Mashtura",OR(E35="Manual",E35="Assisted Manual")),A34&amp;"_MH",IF(AND(D35="Mashtura",OR(E35="De-Novo Merge",E35="Assisted Merge")),A34&amp;"_SA_MH",IF(AND(D35="Perry",OR(E35="Manual",E35="Assisted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Merge")),A34&amp;"_SA_MW",IF(AND(D35="Reem",OR(E35="Manual",E35="Assisted Manual")),A34&amp;"_RA",IF(AND(D35="Reem",OR(E35="De-Novo Merge",E35="Assisted Merge")),A34&amp;"_SA_RA",""))))))))))))))))))</f>
        <v/>
      </c>
      <c r="G35" s="89"/>
      <c r="H35" s="89"/>
      <c r="I35" s="68"/>
      <c r="J35" s="68"/>
      <c r="K35" s="73" t="str">
        <f t="shared" si="0"/>
        <v/>
      </c>
      <c r="L35" s="116"/>
      <c r="M35" s="87" t="str">
        <f>IF(AND(NOT(OR(G35="",G35="Ø")),H35=""),"In Progress",IF(AND(NOT(OR(H35="Ø",H35="")),NOT(OR(G35="Ø",G35=""))),"Completed",IF(AND(NOT(A34=""),NOT(OR(D35="",D35="???")),G35=""),"Waiting",IF(D35="???","Waiting",""))))</f>
        <v/>
      </c>
      <c r="N35" s="116"/>
      <c r="O35" s="116"/>
      <c r="P35" s="4"/>
      <c r="Q35" s="121"/>
      <c r="R35" s="116"/>
    </row>
    <row r="36" spans="1:18" x14ac:dyDescent="0.25">
      <c r="A36" s="122" t="s">
        <v>3783</v>
      </c>
      <c r="B36" s="117" t="s">
        <v>3784</v>
      </c>
      <c r="C36" s="116"/>
      <c r="D36" s="87" t="s">
        <v>32</v>
      </c>
      <c r="E36" s="87" t="s">
        <v>24</v>
      </c>
      <c r="F36" s="7" t="str">
        <f>IF(AND(D36="Amina",OR(E36="Manual",E36="Assisted Manual")),A36&amp;"_AZ",IF(AND(D36="Amina",OR(E36="De-Novo Merge",E36="Assisted Merge")),A36&amp;"_SA_AZ",IF(AND(D36="Mashtura",OR(E36="Manual",E36="Assisted Manual")),A36&amp;"_MH",IF(AND(D36="Mashtura",OR(E36="De-Novo Merge",E36="Assisted Merge")),A36&amp;"_SA_MH",IF(AND(D36="Perry",OR(E36="Manual",E36="Assisted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Merge")),A36&amp;"_SA_MW",IF(AND(D36="Reem",OR(E36="Manual",E36="Assisted Manual")),A36&amp;"_RA",IF(AND(D36="Reem",OR(E36="De-Novo Merge",E36="Assisted Merge")),A36&amp;"_SA_RA",""))))))))))))))))))</f>
        <v>2018-02-06_G-018_AZ</v>
      </c>
      <c r="G36" s="89">
        <v>43160</v>
      </c>
      <c r="H36" s="89" t="s">
        <v>51</v>
      </c>
      <c r="I36" s="68"/>
      <c r="J36" s="68"/>
      <c r="K36" s="73" t="str">
        <f t="shared" si="0"/>
        <v/>
      </c>
      <c r="L36" s="116" t="str">
        <f>IF(AND(NOT(OR(H36="",H36="Ø")),NOT(OR(H37="",H37="Ø"))),"Needs to be Split","")</f>
        <v/>
      </c>
      <c r="M36" s="87" t="s">
        <v>2</v>
      </c>
      <c r="N36" s="116" t="s">
        <v>2</v>
      </c>
      <c r="O36" s="116" t="str">
        <f>IF(OR(N36="Untraceable",N36="Incomplete"),"Ignore",IF(N36="Completed","Waiting",IF(OR(N36="Waiting",N36="In Progress",N36="Review",N36="Other"),"HOLD","")))</f>
        <v>Ignore</v>
      </c>
      <c r="P36" s="4" t="s">
        <v>1694</v>
      </c>
      <c r="Q36" s="121" t="str">
        <f>IF(OR(N36="Untraceable",N36="Incomplete"),"No",IF(N36="Completed","In Progress",""))</f>
        <v>No</v>
      </c>
      <c r="R36" s="116"/>
    </row>
    <row r="37" spans="1:18" x14ac:dyDescent="0.25">
      <c r="A37" s="116"/>
      <c r="B37" s="116"/>
      <c r="C37" s="116"/>
      <c r="D37" s="87"/>
      <c r="E37" s="87"/>
      <c r="F37" s="7" t="str">
        <f>IF(AND(D37="Amina",OR(E37="Manual",E37="Assisted Manual")),A36&amp;"_AZ",IF(AND(D37="Amina",OR(E37="De-Novo Merge",E37="Assisted Merge")),A36&amp;"_SA_AZ",IF(AND(D37="Mashtura",OR(E37="Manual",E37="Assisted Manual")),A36&amp;"_MH",IF(AND(D37="Mashtura",OR(E37="De-Novo Merge",E37="Assisted Merge")),A36&amp;"_SA_MH",IF(AND(D37="Perry",OR(E37="Manual",E37="Assisted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Merge")),A36&amp;"_SA_MW",IF(AND(D37="Reem",OR(E37="Manual",E37="Assisted Manual")),A36&amp;"_RA",IF(AND(D37="Reem",OR(E37="De-Novo Merge",E37="Assisted Merge")),A36&amp;"_SA_RA",""))))))))))))))))))</f>
        <v/>
      </c>
      <c r="G37" s="89"/>
      <c r="H37" s="89"/>
      <c r="I37" s="68"/>
      <c r="J37" s="68"/>
      <c r="K37" s="73" t="str">
        <f t="shared" si="0"/>
        <v/>
      </c>
      <c r="L37" s="116"/>
      <c r="M37" s="87" t="str">
        <f>IF(AND(NOT(OR(G37="",G37="Ø")),H37=""),"In Progress",IF(AND(NOT(OR(H37="Ø",H37="")),NOT(OR(G37="Ø",G37=""))),"Completed",IF(AND(NOT(A36=""),NOT(OR(D37="",D37="???")),G37=""),"Waiting",IF(D37="???","Waiting",""))))</f>
        <v/>
      </c>
      <c r="N37" s="116"/>
      <c r="O37" s="116"/>
      <c r="P37" s="4"/>
      <c r="Q37" s="121"/>
      <c r="R37" s="116"/>
    </row>
  </sheetData>
  <mergeCells count="144">
    <mergeCell ref="A2:A3"/>
    <mergeCell ref="B2:B3"/>
    <mergeCell ref="C2:C3"/>
    <mergeCell ref="L2:L3"/>
    <mergeCell ref="N2:N3"/>
    <mergeCell ref="O2:O3"/>
    <mergeCell ref="Q2:Q3"/>
    <mergeCell ref="R2:R3"/>
    <mergeCell ref="A4:A5"/>
    <mergeCell ref="B4:B5"/>
    <mergeCell ref="C4:C5"/>
    <mergeCell ref="L4:L5"/>
    <mergeCell ref="N4:N5"/>
    <mergeCell ref="O4:O5"/>
    <mergeCell ref="Q4:Q5"/>
    <mergeCell ref="R4:R5"/>
    <mergeCell ref="A6:A7"/>
    <mergeCell ref="B6:B7"/>
    <mergeCell ref="C6:C7"/>
    <mergeCell ref="L6:L7"/>
    <mergeCell ref="N6:N7"/>
    <mergeCell ref="O6:O7"/>
    <mergeCell ref="Q6:Q7"/>
    <mergeCell ref="R6:R7"/>
    <mergeCell ref="A8:A9"/>
    <mergeCell ref="B8:B9"/>
    <mergeCell ref="C8:C9"/>
    <mergeCell ref="L8:L9"/>
    <mergeCell ref="N8:N9"/>
    <mergeCell ref="O8:O9"/>
    <mergeCell ref="Q8:Q9"/>
    <mergeCell ref="R8:R9"/>
    <mergeCell ref="A10:A11"/>
    <mergeCell ref="B10:B11"/>
    <mergeCell ref="C10:C11"/>
    <mergeCell ref="L10:L11"/>
    <mergeCell ref="N10:N11"/>
    <mergeCell ref="O10:O11"/>
    <mergeCell ref="Q10:Q11"/>
    <mergeCell ref="R10:R11"/>
    <mergeCell ref="A12:A13"/>
    <mergeCell ref="B12:B13"/>
    <mergeCell ref="C12:C13"/>
    <mergeCell ref="L12:L13"/>
    <mergeCell ref="N12:N13"/>
    <mergeCell ref="O12:O13"/>
    <mergeCell ref="Q12:Q13"/>
    <mergeCell ref="R12:R13"/>
    <mergeCell ref="A14:A15"/>
    <mergeCell ref="B14:B15"/>
    <mergeCell ref="C14:C15"/>
    <mergeCell ref="L14:L15"/>
    <mergeCell ref="N14:N15"/>
    <mergeCell ref="O14:O15"/>
    <mergeCell ref="Q14:Q15"/>
    <mergeCell ref="R14:R15"/>
    <mergeCell ref="A16:A17"/>
    <mergeCell ref="B16:B17"/>
    <mergeCell ref="C16:C17"/>
    <mergeCell ref="L16:L17"/>
    <mergeCell ref="N16:N17"/>
    <mergeCell ref="O16:O17"/>
    <mergeCell ref="Q16:Q17"/>
    <mergeCell ref="R16:R17"/>
    <mergeCell ref="A18:A19"/>
    <mergeCell ref="B18:B19"/>
    <mergeCell ref="C18:C19"/>
    <mergeCell ref="L18:L19"/>
    <mergeCell ref="N18:N19"/>
    <mergeCell ref="O18:O19"/>
    <mergeCell ref="Q18:Q19"/>
    <mergeCell ref="R18:R19"/>
    <mergeCell ref="A20:A21"/>
    <mergeCell ref="B20:B21"/>
    <mergeCell ref="C20:C21"/>
    <mergeCell ref="L20:L21"/>
    <mergeCell ref="N20:N21"/>
    <mergeCell ref="O20:O21"/>
    <mergeCell ref="Q20:Q21"/>
    <mergeCell ref="R20:R21"/>
    <mergeCell ref="A22:A23"/>
    <mergeCell ref="B22:B23"/>
    <mergeCell ref="C22:C23"/>
    <mergeCell ref="L22:L23"/>
    <mergeCell ref="N22:N23"/>
    <mergeCell ref="O22:O23"/>
    <mergeCell ref="Q22:Q23"/>
    <mergeCell ref="R22:R23"/>
    <mergeCell ref="A24:A25"/>
    <mergeCell ref="B24:B25"/>
    <mergeCell ref="C24:C25"/>
    <mergeCell ref="L24:L25"/>
    <mergeCell ref="N24:N25"/>
    <mergeCell ref="O24:O25"/>
    <mergeCell ref="Q24:Q25"/>
    <mergeCell ref="R24:R25"/>
    <mergeCell ref="A26:A27"/>
    <mergeCell ref="B26:B27"/>
    <mergeCell ref="C26:C27"/>
    <mergeCell ref="L26:L27"/>
    <mergeCell ref="N26:N27"/>
    <mergeCell ref="O26:O27"/>
    <mergeCell ref="Q26:Q27"/>
    <mergeCell ref="R26:R27"/>
    <mergeCell ref="A28:A29"/>
    <mergeCell ref="B28:B29"/>
    <mergeCell ref="C28:C29"/>
    <mergeCell ref="L28:L29"/>
    <mergeCell ref="N28:N29"/>
    <mergeCell ref="O28:O29"/>
    <mergeCell ref="Q28:Q29"/>
    <mergeCell ref="R28:R29"/>
    <mergeCell ref="A30:A31"/>
    <mergeCell ref="B30:B31"/>
    <mergeCell ref="C30:C31"/>
    <mergeCell ref="L30:L31"/>
    <mergeCell ref="N30:N31"/>
    <mergeCell ref="O30:O31"/>
    <mergeCell ref="Q30:Q31"/>
    <mergeCell ref="R30:R31"/>
    <mergeCell ref="A32:A33"/>
    <mergeCell ref="B32:B33"/>
    <mergeCell ref="C32:C33"/>
    <mergeCell ref="L32:L33"/>
    <mergeCell ref="N32:N33"/>
    <mergeCell ref="O32:O33"/>
    <mergeCell ref="Q32:Q33"/>
    <mergeCell ref="R32:R33"/>
    <mergeCell ref="A34:A35"/>
    <mergeCell ref="B34:B35"/>
    <mergeCell ref="C34:C35"/>
    <mergeCell ref="L34:L35"/>
    <mergeCell ref="N34:N35"/>
    <mergeCell ref="O34:O35"/>
    <mergeCell ref="Q34:Q35"/>
    <mergeCell ref="R34:R35"/>
    <mergeCell ref="A36:A37"/>
    <mergeCell ref="B36:B37"/>
    <mergeCell ref="C36:C37"/>
    <mergeCell ref="L36:L37"/>
    <mergeCell ref="N36:N37"/>
    <mergeCell ref="O36:O37"/>
    <mergeCell ref="Q36:Q37"/>
    <mergeCell ref="R36:R37"/>
  </mergeCells>
  <conditionalFormatting sqref="O1">
    <cfRule type="containsText" dxfId="1527" priority="25" operator="containsText" text="HOLD">
      <formula>NOT(ISERROR(SEARCH("HOLD",O1)))</formula>
    </cfRule>
    <cfRule type="containsText" dxfId="1526" priority="34" operator="containsText" text="Ignore">
      <formula>NOT(ISERROR(SEARCH("Ignore",O1)))</formula>
    </cfRule>
  </conditionalFormatting>
  <conditionalFormatting sqref="M1:O1">
    <cfRule type="containsText" dxfId="1525" priority="24" operator="containsText" text="Waiting">
      <formula>NOT(ISERROR(SEARCH("Waiting",M1)))</formula>
    </cfRule>
    <cfRule type="containsText" dxfId="1524" priority="28" operator="containsText" text="Review">
      <formula>NOT(ISERROR(SEARCH("Review",M1)))</formula>
    </cfRule>
    <cfRule type="containsText" dxfId="1523" priority="29" operator="containsText" text="Other">
      <formula>NOT(ISERROR(SEARCH("Other",M1)))</formula>
    </cfRule>
    <cfRule type="containsText" dxfId="1522" priority="30" operator="containsText" text="Incomplete">
      <formula>NOT(ISERROR(SEARCH("Incomplete",M1)))</formula>
    </cfRule>
    <cfRule type="containsText" dxfId="1521" priority="31" operator="containsText" text="Untraceable">
      <formula>NOT(ISERROR(SEARCH("Untraceable",M1)))</formula>
    </cfRule>
    <cfRule type="containsText" dxfId="1520" priority="32" operator="containsText" text="Completed">
      <formula>NOT(ISERROR(SEARCH("Completed",M1)))</formula>
    </cfRule>
  </conditionalFormatting>
  <conditionalFormatting sqref="Q1 M1:O1">
    <cfRule type="containsText" dxfId="1519" priority="33" operator="containsText" text="In Progress">
      <formula>NOT(ISERROR(SEARCH("In Progress",M1)))</formula>
    </cfRule>
  </conditionalFormatting>
  <conditionalFormatting sqref="Q1">
    <cfRule type="containsText" dxfId="1518" priority="26" operator="containsText" text="No">
      <formula>NOT(ISERROR(SEARCH("No",Q1)))</formula>
    </cfRule>
    <cfRule type="containsText" dxfId="1517" priority="27" operator="containsText" text="Yes">
      <formula>NOT(ISERROR(SEARCH("Yes",Q1)))</formula>
    </cfRule>
  </conditionalFormatting>
  <conditionalFormatting sqref="L1">
    <cfRule type="containsText" dxfId="1516" priority="23" operator="containsText" text="Needs to be">
      <formula>NOT(ISERROR(SEARCH("Needs to be",L1)))</formula>
    </cfRule>
  </conditionalFormatting>
  <conditionalFormatting sqref="I1:K1">
    <cfRule type="containsText" dxfId="1515" priority="22" operator="containsText" text="Please Enter Tracing Time">
      <formula>NOT(ISERROR(SEARCH("Please Enter Tracing Time",I1)))</formula>
    </cfRule>
  </conditionalFormatting>
  <conditionalFormatting sqref="M2:N37">
    <cfRule type="containsText" dxfId="1514" priority="13" operator="containsText" text="Waiting">
      <formula>NOT(ISERROR(SEARCH("Waiting",M2)))</formula>
    </cfRule>
    <cfRule type="containsText" dxfId="1513" priority="16" operator="containsText" text="Review">
      <formula>NOT(ISERROR(SEARCH("Review",M2)))</formula>
    </cfRule>
    <cfRule type="containsText" dxfId="1512" priority="17" operator="containsText" text="Other">
      <formula>NOT(ISERROR(SEARCH("Other",M2)))</formula>
    </cfRule>
    <cfRule type="containsText" dxfId="1511" priority="18" operator="containsText" text="Incomplete">
      <formula>NOT(ISERROR(SEARCH("Incomplete",M2)))</formula>
    </cfRule>
    <cfRule type="containsText" dxfId="1510" priority="19" operator="containsText" text="Untraceable">
      <formula>NOT(ISERROR(SEARCH("Untraceable",M2)))</formula>
    </cfRule>
    <cfRule type="containsText" dxfId="1509" priority="20" operator="containsText" text="Completed">
      <formula>NOT(ISERROR(SEARCH("Completed",M2)))</formula>
    </cfRule>
  </conditionalFormatting>
  <conditionalFormatting sqref="Q2:Q37 M2:N37">
    <cfRule type="containsText" dxfId="1508" priority="21" operator="containsText" text="In Progress">
      <formula>NOT(ISERROR(SEARCH("In Progress",M2)))</formula>
    </cfRule>
  </conditionalFormatting>
  <conditionalFormatting sqref="Q2:Q37">
    <cfRule type="containsText" dxfId="1507" priority="14" operator="containsText" text="No">
      <formula>NOT(ISERROR(SEARCH("No",Q2)))</formula>
    </cfRule>
    <cfRule type="containsText" dxfId="1506" priority="15" operator="containsText" text="Yes">
      <formula>NOT(ISERROR(SEARCH("Yes",Q2)))</formula>
    </cfRule>
  </conditionalFormatting>
  <conditionalFormatting sqref="L2:L37">
    <cfRule type="containsText" dxfId="1505" priority="12" operator="containsText" text="Needs to be">
      <formula>NOT(ISERROR(SEARCH("Needs to be",L2)))</formula>
    </cfRule>
  </conditionalFormatting>
  <conditionalFormatting sqref="I2:J37">
    <cfRule type="containsText" dxfId="1504" priority="11" operator="containsText" text="Please Enter Tracing Time">
      <formula>NOT(ISERROR(SEARCH("Please Enter Tracing Time",I2)))</formula>
    </cfRule>
  </conditionalFormatting>
  <conditionalFormatting sqref="O2:O37">
    <cfRule type="containsText" dxfId="1503" priority="3" operator="containsText" text="HOLD">
      <formula>NOT(ISERROR(SEARCH("HOLD",O2)))</formula>
    </cfRule>
    <cfRule type="containsText" dxfId="1502" priority="10" operator="containsText" text="Ignore">
      <formula>NOT(ISERROR(SEARCH("Ignore",O2)))</formula>
    </cfRule>
  </conditionalFormatting>
  <conditionalFormatting sqref="O2:O37">
    <cfRule type="containsText" dxfId="1501" priority="2" operator="containsText" text="Waiting">
      <formula>NOT(ISERROR(SEARCH("Waiting",O2)))</formula>
    </cfRule>
    <cfRule type="containsText" dxfId="1500" priority="4" operator="containsText" text="Review">
      <formula>NOT(ISERROR(SEARCH("Review",O2)))</formula>
    </cfRule>
    <cfRule type="containsText" dxfId="1499" priority="5" operator="containsText" text="Other">
      <formula>NOT(ISERROR(SEARCH("Other",O2)))</formula>
    </cfRule>
    <cfRule type="containsText" dxfId="1498" priority="6" operator="containsText" text="Incomplete">
      <formula>NOT(ISERROR(SEARCH("Incomplete",O2)))</formula>
    </cfRule>
    <cfRule type="containsText" dxfId="1497" priority="7" operator="containsText" text="Untraceable">
      <formula>NOT(ISERROR(SEARCH("Untraceable",O2)))</formula>
    </cfRule>
    <cfRule type="containsText" dxfId="1496" priority="8" operator="containsText" text="Completed">
      <formula>NOT(ISERROR(SEARCH("Completed",O2)))</formula>
    </cfRule>
  </conditionalFormatting>
  <conditionalFormatting sqref="O2:O37">
    <cfRule type="containsText" dxfId="1495" priority="9" operator="containsText" text="In Progress">
      <formula>NOT(ISERROR(SEARCH("In Progress",O2)))</formula>
    </cfRule>
  </conditionalFormatting>
  <conditionalFormatting sqref="K2:K37">
    <cfRule type="containsText" dxfId="1494" priority="1" operator="containsText" text="Please Enter Tracing Time">
      <formula>NOT(ISERROR(SEARCH("Please Enter Tracing Time",K2)))</formula>
    </cfRule>
  </conditionalFormatting>
  <dataValidations count="7">
    <dataValidation type="list" allowBlank="1" showInputMessage="1" sqref="L2:L37">
      <formula1>"Ø, Split"</formula1>
    </dataValidation>
    <dataValidation type="list" allowBlank="1" showInputMessage="1" showErrorMessage="1" sqref="M2:N37">
      <formula1>"In Progress, Completed, Untraceable, Incomplete, Other, Review"</formula1>
    </dataValidation>
    <dataValidation type="list" operator="equal" allowBlank="1" showInputMessage="1" showErrorMessage="1" sqref="E2:E37">
      <formula1>"Manual,Assisted Manual, De-Novo Merge, Assisted Merge"</formula1>
    </dataValidation>
    <dataValidation type="list" operator="equal" allowBlank="1" showInputMessage="1" sqref="H2:H37">
      <formula1>"Ø"</formula1>
    </dataValidation>
    <dataValidation type="list" allowBlank="1" showInputMessage="1" showErrorMessage="1" sqref="O2:O37">
      <formula1>"In Progress, Completed, Untraceable, Review, Ignore"</formula1>
    </dataValidation>
    <dataValidation type="list" allowBlank="1" showInputMessage="1" sqref="G2:G37">
      <formula1>"Ø"</formula1>
    </dataValidation>
    <dataValidation type="list" operator="equal" allowBlank="1" showInputMessage="1" showErrorMessage="1" sqref="D2:D37">
      <formula1>"Amina,Bruno,Cameron,Daniel,Gina,Mashtura,Monet,Reem,???"</formula1>
    </dataValidation>
  </dataValidation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37"/>
  <sheetViews>
    <sheetView topLeftCell="B1" workbookViewId="0">
      <pane ySplit="1" topLeftCell="A2" activePane="bottomLeft" state="frozen"/>
      <selection pane="bottomLeft" activeCell="Q112" sqref="Q112:Q115"/>
    </sheetView>
  </sheetViews>
  <sheetFormatPr defaultRowHeight="15" x14ac:dyDescent="0.25"/>
  <cols>
    <col min="1" max="1" width="19.42578125" customWidth="1"/>
    <col min="2" max="2" width="28" customWidth="1"/>
    <col min="3" max="3" width="19" bestFit="1" customWidth="1"/>
    <col min="4" max="4" width="10.140625" bestFit="1" customWidth="1"/>
    <col min="5" max="5" width="18.5703125" customWidth="1"/>
    <col min="6" max="6" width="24.140625" customWidth="1"/>
    <col min="7" max="7" width="11.85546875" customWidth="1"/>
    <col min="8" max="8" width="9.85546875" bestFit="1" customWidth="1"/>
    <col min="9" max="9" width="11.7109375" bestFit="1" customWidth="1"/>
    <col min="10" max="10" width="12.42578125" bestFit="1" customWidth="1"/>
    <col min="11" max="11" width="14.85546875" bestFit="1" customWidth="1"/>
    <col min="12" max="12" width="15.28515625" bestFit="1" customWidth="1"/>
    <col min="13" max="13" width="18.42578125" bestFit="1" customWidth="1"/>
    <col min="14" max="14" width="13.85546875" bestFit="1" customWidth="1"/>
    <col min="15" max="15" width="9.85546875" bestFit="1" customWidth="1"/>
    <col min="16" max="16" width="116.85546875" customWidth="1"/>
    <col min="17" max="17" width="10.140625" bestFit="1" customWidth="1"/>
    <col min="18" max="18" width="10.28515625" bestFit="1" customWidth="1"/>
  </cols>
  <sheetData>
    <row r="1" spans="1:18" x14ac:dyDescent="0.25">
      <c r="A1" s="47" t="s">
        <v>6</v>
      </c>
      <c r="B1" s="47" t="s">
        <v>7</v>
      </c>
      <c r="C1" s="47" t="s">
        <v>8</v>
      </c>
      <c r="D1" s="48" t="s">
        <v>9</v>
      </c>
      <c r="E1" s="48" t="s">
        <v>10</v>
      </c>
      <c r="F1" s="48" t="s">
        <v>11</v>
      </c>
      <c r="G1" s="48" t="s">
        <v>12</v>
      </c>
      <c r="H1" s="48" t="s">
        <v>13</v>
      </c>
      <c r="I1" s="48" t="s">
        <v>3126</v>
      </c>
      <c r="J1" s="48" t="s">
        <v>3189</v>
      </c>
      <c r="K1" s="48" t="s">
        <v>3190</v>
      </c>
      <c r="L1" s="47" t="s">
        <v>14</v>
      </c>
      <c r="M1" s="47" t="s">
        <v>15</v>
      </c>
      <c r="N1" s="47" t="s">
        <v>16</v>
      </c>
      <c r="O1" s="47" t="s">
        <v>17</v>
      </c>
      <c r="P1" s="10" t="s">
        <v>18</v>
      </c>
      <c r="Q1" s="9" t="s">
        <v>19</v>
      </c>
      <c r="R1" s="9" t="s">
        <v>20</v>
      </c>
    </row>
    <row r="2" spans="1:18" x14ac:dyDescent="0.25">
      <c r="A2" s="122" t="s">
        <v>3785</v>
      </c>
      <c r="B2" s="117" t="s">
        <v>3786</v>
      </c>
      <c r="C2" s="116" t="s">
        <v>1001</v>
      </c>
      <c r="D2" s="87" t="s">
        <v>161</v>
      </c>
      <c r="E2" s="87" t="s">
        <v>24</v>
      </c>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Merge")),A2&amp;"_SA_MW",IF(AND(D2="Reem",OR(E2="Manual",E2="Assisted Manual")),A2&amp;"_RA",IF(AND(D2="Reem",OR(E2="De-Novo Merge",E2="Assisted Merge")),A2&amp;"_SA_RA",""))))))))))))))))))</f>
        <v>2018-03-09_G-001_BD</v>
      </c>
      <c r="G2" s="89">
        <v>43178</v>
      </c>
      <c r="H2" s="89">
        <v>43178</v>
      </c>
      <c r="I2" s="68">
        <v>2.75</v>
      </c>
      <c r="J2" s="68">
        <v>28</v>
      </c>
      <c r="K2" s="73">
        <f t="shared" ref="K2:K33" si="0">IF(AND(NOT(I2=""),NOT(J2=""),NOT(H2="")),J2/I2,"")</f>
        <v>10.181818181818182</v>
      </c>
      <c r="L2" s="118">
        <v>43185</v>
      </c>
      <c r="M2" s="87" t="str">
        <f>IF(AND(NOT(OR(G2="",G2="Ø")),H2=""),"In Progress",IF(AND(NOT(OR(H2="Ø",H2="")),NOT(OR(G2="Ø",G2=""))),"Completed",IF(AND(NOT(A2=""),NOT(OR(D2="",D2="???")),G2=""),"Waiting",IF(D2="???","Waiting",""))))</f>
        <v>Completed</v>
      </c>
      <c r="N2" s="116" t="str">
        <f>IF(AND(NOT(OR(H2="Ø",H2="")),L2="Split"),"In Progress",IF(AND(NOT(OR(H2="Ø",H2="")),L2="Needs to be Split"),"Waiting",IF(AND(M2="Review",M3="Review"),"Review",IF(OR(AND(M2="Review",M3="Incomplete"),AND(M2="Incomplete",M3="Review")),"Review",IF(OR(AND(M2="Untraceable",M3="Review"),AND(M2="Review",M3="Untraceable")),"Review",IF(OR(AND(M2="Review",M3="Completed"),AND(M2="Completed",M3="Review")),"Review",IF(OR(AND(M2="Other",M3="Review"),AND(M2="Review",M3="Other")),"Review",IF(OR(AND(M2="Other",M3="Incomplete"),AND(M2="Incomplete",M3="Other")),"Review",IF(OR(AND(M2="Other",M3="Untraceable"),AND(M2="Untraceable",M3="Other")),"Review",IF(OR(AND(M2="Other",M3="Completed"),AND(M2="Completed",M3="Other")),"Review",IF(AND(M2="Waiting",M3="Waiting"),"Waiting",IF(OR(AND(M2="Review",M3="Waiting"),AND(M2="Waiting",M3="Review")),"Waiting",IF(OR(AND(M2="Other",M3="Waiting"),AND(M2="Waiting",M3="Other")),"Waiting",IF(OR(AND(M2="Incomplete",M3="Waiting"),AND(M2="Waiting",M3="Incomplete")),"Waiting",IF(OR(AND(M2="Completed",M3="Waiting"),AND(M2="Waiting",M3="Completed")),"Waiting",IF(OR(M2="In Progress",M3="In Progress"),"In Progress",IF(OR(AND(M2="Completed",M3="Untraceable"),AND(M2="Untraceable",M3="Completed")),"Review",IF(OR(AND(M2="Completed",M3="Incomplete"),AND(M2="Incomplete",M3="Completed")),"Review",IF(OR(AND(M2="Incomplete",M3="Untraceable"),AND(M2="Untraceable",M3="Incomplete")),"Untraceable",IF(AND(NOT(OR(H2="Ø",H2="")),NOT(OR(H3="Ø",H3="")),L2=""),"In Progress",IF(AND(M2="Untraceable",M3="Untraceable"),"Untraceable",IF(AND(NOT(OR(H2="Ø",H2="")),NOT(OR(H3="Ø",H3="")),NOT(OR(L2="Ø",L2="",L2="Split",L2="Needs to be Split"))),"Completed",IF(AND(M2="Incomplete",M3="Incomplete"),"Incomplete",IF(AND(M2="Other",M3="Other"),"Review",IF(AND(M2="Untraceable",M3=""),"Untraceable","")))))))))))))))))))))))))</f>
        <v>Completed</v>
      </c>
      <c r="O2" s="116" t="s">
        <v>0</v>
      </c>
      <c r="P2" s="4"/>
      <c r="Q2" s="121" t="s">
        <v>25</v>
      </c>
      <c r="R2" s="116" t="s">
        <v>3787</v>
      </c>
    </row>
    <row r="3" spans="1:18" x14ac:dyDescent="0.25">
      <c r="A3" s="116"/>
      <c r="B3" s="116"/>
      <c r="C3" s="116"/>
      <c r="D3" s="87" t="s">
        <v>27</v>
      </c>
      <c r="E3" s="87" t="s">
        <v>1512</v>
      </c>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Merge")),A2&amp;"_SA_MW",IF(AND(D3="Reem",OR(E3="Manual",E3="Assisted Manual")),A2&amp;"_RA",IF(AND(D3="Reem",OR(E3="De-Novo Merge",E3="Assisted Merge")),A2&amp;"_SA_RA",""))))))))))))))))))</f>
        <v>2018-03-09_G-001_GB</v>
      </c>
      <c r="G3" s="89">
        <v>43182</v>
      </c>
      <c r="H3" s="89">
        <v>43182</v>
      </c>
      <c r="I3" s="68">
        <v>1.75</v>
      </c>
      <c r="J3" s="68">
        <v>29.542000000000002</v>
      </c>
      <c r="K3" s="73">
        <f t="shared" si="0"/>
        <v>16.881142857142859</v>
      </c>
      <c r="L3" s="116"/>
      <c r="M3" s="87" t="str">
        <f>IF(AND(NOT(OR(G3="",G3="Ø")),H3=""),"In Progress",IF(AND(NOT(OR(H3="Ø",H3="")),NOT(OR(G3="Ø",G3=""))),"Completed",IF(AND(NOT(A2=""),NOT(OR(D3="",D3="???")),G3=""),"Waiting",IF(D3="???","Waiting",""))))</f>
        <v>Completed</v>
      </c>
      <c r="N3" s="116"/>
      <c r="O3" s="116"/>
      <c r="P3" s="4"/>
      <c r="Q3" s="121"/>
      <c r="R3" s="116"/>
    </row>
    <row r="4" spans="1:18" x14ac:dyDescent="0.25">
      <c r="A4" s="122" t="s">
        <v>3788</v>
      </c>
      <c r="B4" s="117" t="s">
        <v>3789</v>
      </c>
      <c r="C4" s="116"/>
      <c r="D4" s="87" t="s">
        <v>32</v>
      </c>
      <c r="E4" s="87" t="s">
        <v>24</v>
      </c>
      <c r="F4" s="7" t="str">
        <f>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Merge")),A4&amp;"_SA_MW",IF(AND(D4="Reem",OR(E4="Manual",E4="Assisted Manual")),A4&amp;"_RA",IF(AND(D4="Reem",OR(E4="De-Novo Merge",E4="Assisted Merge")),A4&amp;"_SA_RA",""))))))))))))))))))</f>
        <v>2018-03-09_G-002_AZ</v>
      </c>
      <c r="G4" s="89">
        <v>43178</v>
      </c>
      <c r="H4" s="89">
        <v>43181</v>
      </c>
      <c r="I4" s="68"/>
      <c r="J4" s="68"/>
      <c r="K4" s="73" t="str">
        <f t="shared" si="0"/>
        <v/>
      </c>
      <c r="L4" s="118">
        <v>43199</v>
      </c>
      <c r="M4" s="87" t="s">
        <v>0</v>
      </c>
      <c r="N4" s="116" t="str">
        <f>IF(AND(NOT(OR(H4="Ø",H4="")),L4="Split"),"In Progress",IF(AND(NOT(OR(H4="Ø",H4="")),L4="Needs to be Split"),"Waiting",IF(AND(M4="Review",M5="Review"),"Review",IF(OR(AND(M4="Review",M5="Incomplete"),AND(M4="Incomplete",M5="Review")),"Review",IF(OR(AND(M4="Untraceable",M5="Review"),AND(M4="Review",M5="Untraceable")),"Review",IF(OR(AND(M4="Review",M5="Completed"),AND(M4="Completed",M5="Review")),"Review",IF(OR(AND(M4="Other",M5="Review"),AND(M4="Review",M5="Other")),"Review",IF(OR(AND(M4="Other",M5="Incomplete"),AND(M4="Incomplete",M5="Other")),"Review",IF(OR(AND(M4="Other",M5="Untraceable"),AND(M4="Untraceable",M5="Other")),"Review",IF(OR(AND(M4="Other",M5="Completed"),AND(M4="Completed",M5="Other")),"Review",IF(AND(M4="Waiting",M5="Waiting"),"Waiting",IF(OR(AND(M4="Review",M5="Waiting"),AND(M4="Waiting",M5="Review")),"Waiting",IF(OR(AND(M4="Other",M5="Waiting"),AND(M4="Waiting",M5="Other")),"Waiting",IF(OR(AND(M4="Incomplete",M5="Waiting"),AND(M4="Waiting",M5="Incomplete")),"Waiting",IF(OR(AND(M4="Completed",M5="Waiting"),AND(M4="Waiting",M5="Completed")),"Waiting",IF(OR(M4="In Progress",M5="In Progress"),"In Progress",IF(OR(AND(M4="Completed",M5="Untraceable"),AND(M4="Untraceable",M5="Completed")),"Review",IF(OR(AND(M4="Completed",M5="Incomplete"),AND(M4="Incomplete",M5="Completed")),"Review",IF(OR(AND(M4="Incomplete",M5="Untraceable"),AND(M4="Untraceable",M5="Incomplete")),"Untraceable",IF(AND(NOT(OR(H4="Ø",H4="")),NOT(OR(H5="Ø",H5="")),L4=""),"In Progress",IF(AND(M4="Untraceable",M5="Untraceable"),"Untraceable",IF(AND(NOT(OR(H4="Ø",H4="")),NOT(OR(H5="Ø",H5="")),NOT(OR(L4="Ø",L4="",L4="Split",L4="Needs to be Split"))),"Completed",IF(AND(M4="Incomplete",M5="Incomplete"),"Incomplete",IF(AND(M4="Other",M5="Other"),"Review",IF(AND(M4="Untraceable",M5=""),"Untraceable","")))))))))))))))))))))))))</f>
        <v>Completed</v>
      </c>
      <c r="O4" s="116" t="s">
        <v>0</v>
      </c>
      <c r="P4" s="4"/>
      <c r="Q4" s="121" t="s">
        <v>25</v>
      </c>
      <c r="R4" s="116" t="s">
        <v>3790</v>
      </c>
    </row>
    <row r="5" spans="1:18" x14ac:dyDescent="0.25">
      <c r="A5" s="116"/>
      <c r="B5" s="116"/>
      <c r="C5" s="116"/>
      <c r="D5" s="87" t="s">
        <v>23</v>
      </c>
      <c r="E5" s="87" t="s">
        <v>1379</v>
      </c>
      <c r="F5" s="7" t="str">
        <f>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Merge")),A4&amp;"_SA_MW",IF(AND(D5="Reem",OR(E5="Manual",E5="Assisted Manual")),A4&amp;"_RA",IF(AND(D5="Reem",OR(E5="De-Novo Merge",E5="Assisted Merge")),A4&amp;"_SA_RA",""))))))))))))))))))</f>
        <v>2018-03-09_G-002_SA_CA</v>
      </c>
      <c r="G5" s="89">
        <v>43182</v>
      </c>
      <c r="H5" s="89">
        <v>43186</v>
      </c>
      <c r="I5" s="68">
        <v>10</v>
      </c>
      <c r="J5" s="68">
        <v>88</v>
      </c>
      <c r="K5" s="73">
        <f t="shared" si="0"/>
        <v>8.8000000000000007</v>
      </c>
      <c r="L5" s="116"/>
      <c r="M5" s="87" t="str">
        <f>IF(AND(NOT(OR(G5="",G5="Ø")),H5=""),"In Progress",IF(AND(NOT(OR(H5="Ø",H5="")),NOT(OR(G5="Ø",G5=""))),"Completed",IF(AND(NOT(A4=""),NOT(OR(D5="",D5="???")),G5=""),"Waiting",IF(D5="???","Waiting",""))))</f>
        <v>Completed</v>
      </c>
      <c r="N5" s="116"/>
      <c r="O5" s="116"/>
      <c r="P5" s="4"/>
      <c r="Q5" s="121"/>
      <c r="R5" s="116"/>
    </row>
    <row r="6" spans="1:18" x14ac:dyDescent="0.25">
      <c r="A6" s="122" t="s">
        <v>3791</v>
      </c>
      <c r="B6" s="117" t="s">
        <v>3792</v>
      </c>
      <c r="C6" s="116"/>
      <c r="D6" s="87" t="s">
        <v>113</v>
      </c>
      <c r="E6" s="87" t="s">
        <v>24</v>
      </c>
      <c r="F6" s="7" t="str">
        <f>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Merge")),A6&amp;"_SA_MW",IF(AND(D6="Reem",OR(E6="Manual",E6="Assisted Manual")),A6&amp;"_RA",IF(AND(D6="Reem",OR(E6="De-Novo Merge",E6="Assisted Merge")),A6&amp;"_SA_RA",""))))))))))))))))))</f>
        <v>2018-03-09_R-001_DR</v>
      </c>
      <c r="G6" s="89">
        <v>43178</v>
      </c>
      <c r="H6" s="89">
        <v>43179</v>
      </c>
      <c r="I6" s="68">
        <v>2.8</v>
      </c>
      <c r="J6" s="68">
        <v>64.665000000000006</v>
      </c>
      <c r="K6" s="73">
        <f t="shared" si="0"/>
        <v>23.094642857142862</v>
      </c>
      <c r="L6" s="118">
        <v>43185</v>
      </c>
      <c r="M6" s="87" t="str">
        <f>IF(AND(NOT(OR(G6="",G6="Ø")),H6=""),"In Progress",IF(AND(NOT(OR(H6="Ø",H6="")),NOT(OR(G6="Ø",G6=""))),"Completed",IF(AND(NOT(A6=""),NOT(OR(D6="",D6="???")),G6=""),"Waiting",IF(D6="???","Waiting",""))))</f>
        <v>Completed</v>
      </c>
      <c r="N6" s="116" t="str">
        <f>IF(AND(NOT(OR(H6="Ø",H6="")),L6="Split"),"In Progress",IF(AND(NOT(OR(H6="Ø",H6="")),L6="Needs to be Split"),"Waiting",IF(AND(M6="Review",M7="Review"),"Review",IF(OR(AND(M6="Review",M7="Incomplete"),AND(M6="Incomplete",M7="Review")),"Review",IF(OR(AND(M6="Untraceable",M7="Review"),AND(M6="Review",M7="Untraceable")),"Review",IF(OR(AND(M6="Review",M7="Completed"),AND(M6="Completed",M7="Review")),"Review",IF(OR(AND(M6="Other",M7="Review"),AND(M6="Review",M7="Other")),"Review",IF(OR(AND(M6="Other",M7="Incomplete"),AND(M6="Incomplete",M7="Other")),"Review",IF(OR(AND(M6="Other",M7="Untraceable"),AND(M6="Untraceable",M7="Other")),"Review",IF(OR(AND(M6="Other",M7="Completed"),AND(M6="Completed",M7="Other")),"Review",IF(AND(M6="Waiting",M7="Waiting"),"Waiting",IF(OR(AND(M6="Review",M7="Waiting"),AND(M6="Waiting",M7="Review")),"Waiting",IF(OR(AND(M6="Other",M7="Waiting"),AND(M6="Waiting",M7="Other")),"Waiting",IF(OR(AND(M6="Incomplete",M7="Waiting"),AND(M6="Waiting",M7="Incomplete")),"Waiting",IF(OR(AND(M6="Completed",M7="Waiting"),AND(M6="Waiting",M7="Completed")),"Waiting",IF(OR(M6="In Progress",M7="In Progress"),"In Progress",IF(OR(AND(M6="Completed",M7="Untraceable"),AND(M6="Untraceable",M7="Completed")),"Review",IF(OR(AND(M6="Completed",M7="Incomplete"),AND(M6="Incomplete",M7="Completed")),"Review",IF(OR(AND(M6="Incomplete",M7="Untraceable"),AND(M6="Untraceable",M7="Incomplete")),"Untraceable",IF(AND(NOT(OR(H6="Ø",H6="")),NOT(OR(H7="Ø",H7="")),L6=""),"In Progress",IF(AND(M6="Untraceable",M7="Untraceable"),"Untraceable",IF(AND(NOT(OR(H6="Ø",H6="")),NOT(OR(H7="Ø",H7="")),NOT(OR(L6="Ø",L6="",L6="Split",L6="Needs to be Split"))),"Completed",IF(AND(M6="Incomplete",M7="Incomplete"),"Incomplete",IF(AND(M6="Other",M7="Other"),"Review",IF(AND(M6="Untraceable",M7=""),"Untraceable","")))))))))))))))))))))))))</f>
        <v>Completed</v>
      </c>
      <c r="O6" s="116" t="s">
        <v>0</v>
      </c>
      <c r="P6" s="4"/>
      <c r="Q6" s="121" t="s">
        <v>25</v>
      </c>
      <c r="R6" s="116" t="s">
        <v>3793</v>
      </c>
    </row>
    <row r="7" spans="1:18" x14ac:dyDescent="0.25">
      <c r="A7" s="116"/>
      <c r="B7" s="116"/>
      <c r="C7" s="116"/>
      <c r="D7" s="87" t="s">
        <v>27</v>
      </c>
      <c r="E7" s="87" t="s">
        <v>1512</v>
      </c>
      <c r="F7" s="7" t="str">
        <f>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Merge")),A6&amp;"_SA_MW",IF(AND(D7="Reem",OR(E7="Manual",E7="Assisted Manual")),A6&amp;"_RA",IF(AND(D7="Reem",OR(E7="De-Novo Merge",E7="Assisted Merge")),A6&amp;"_SA_RA",""))))))))))))))))))</f>
        <v>2018-03-09_R-001_GB</v>
      </c>
      <c r="G7" s="89">
        <v>43185</v>
      </c>
      <c r="H7" s="89">
        <v>43185</v>
      </c>
      <c r="I7" s="68">
        <v>2</v>
      </c>
      <c r="J7" s="68">
        <v>65.097999999999999</v>
      </c>
      <c r="K7" s="73">
        <f t="shared" si="0"/>
        <v>32.548999999999999</v>
      </c>
      <c r="L7" s="116"/>
      <c r="M7" s="87" t="str">
        <f>IF(AND(NOT(OR(G7="",G7="Ø")),H7=""),"In Progress",IF(AND(NOT(OR(H7="Ø",H7="")),NOT(OR(G7="Ø",G7=""))),"Completed",IF(AND(NOT(A6=""),NOT(OR(D7="",D7="???")),G7=""),"Waiting",IF(D7="???","Waiting",""))))</f>
        <v>Completed</v>
      </c>
      <c r="N7" s="116"/>
      <c r="O7" s="116"/>
      <c r="P7" s="4"/>
      <c r="Q7" s="121"/>
      <c r="R7" s="116"/>
    </row>
    <row r="8" spans="1:18" x14ac:dyDescent="0.25">
      <c r="A8" s="122" t="s">
        <v>3794</v>
      </c>
      <c r="B8" s="117" t="s">
        <v>3795</v>
      </c>
      <c r="C8" s="116" t="s">
        <v>1001</v>
      </c>
      <c r="D8" s="87" t="s">
        <v>161</v>
      </c>
      <c r="E8" s="87" t="s">
        <v>24</v>
      </c>
      <c r="F8" s="7" t="str">
        <f>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Merge")),A8&amp;"_SA_MW",IF(AND(D8="Reem",OR(E8="Manual",E8="Assisted Manual")),A8&amp;"_RA",IF(AND(D8="Reem",OR(E8="De-Novo Merge",E8="Assisted Merge")),A8&amp;"_SA_RA",""))))))))))))))))))</f>
        <v>2018-03-09_G-003_BD</v>
      </c>
      <c r="G8" s="89">
        <v>43178</v>
      </c>
      <c r="H8" s="89">
        <v>43179</v>
      </c>
      <c r="I8" s="68">
        <v>5</v>
      </c>
      <c r="J8" s="68">
        <v>60</v>
      </c>
      <c r="K8" s="73">
        <f t="shared" si="0"/>
        <v>12</v>
      </c>
      <c r="L8" s="118">
        <v>43194</v>
      </c>
      <c r="M8" s="87" t="str">
        <f>IF(AND(NOT(OR(G8="",G8="Ø")),H8=""),"In Progress",IF(AND(NOT(OR(H8="Ø",H8="")),NOT(OR(G8="Ø",G8=""))),"Completed",IF(AND(NOT(A8=""),NOT(OR(D8="",D8="???")),G8=""),"Waiting",IF(D8="???","Waiting",""))))</f>
        <v>Completed</v>
      </c>
      <c r="N8" s="116" t="str">
        <f>IF(AND(NOT(OR(H8="Ø",H8="")),L8="Split"),"In Progress",IF(AND(NOT(OR(H8="Ø",H8="")),L8="Needs to be Split"),"Waiting",IF(AND(M8="Review",M9="Review"),"Review",IF(OR(AND(M8="Review",M9="Incomplete"),AND(M8="Incomplete",M9="Review")),"Review",IF(OR(AND(M8="Untraceable",M9="Review"),AND(M8="Review",M9="Untraceable")),"Review",IF(OR(AND(M8="Review",M9="Completed"),AND(M8="Completed",M9="Review")),"Review",IF(OR(AND(M8="Other",M9="Review"),AND(M8="Review",M9="Other")),"Review",IF(OR(AND(M8="Other",M9="Incomplete"),AND(M8="Incomplete",M9="Other")),"Review",IF(OR(AND(M8="Other",M9="Untraceable"),AND(M8="Untraceable",M9="Other")),"Review",IF(OR(AND(M8="Other",M9="Completed"),AND(M8="Completed",M9="Other")),"Review",IF(AND(M8="Waiting",M9="Waiting"),"Waiting",IF(OR(AND(M8="Review",M9="Waiting"),AND(M8="Waiting",M9="Review")),"Waiting",IF(OR(AND(M8="Other",M9="Waiting"),AND(M8="Waiting",M9="Other")),"Waiting",IF(OR(AND(M8="Incomplete",M9="Waiting"),AND(M8="Waiting",M9="Incomplete")),"Waiting",IF(OR(AND(M8="Completed",M9="Waiting"),AND(M8="Waiting",M9="Completed")),"Waiting",IF(OR(M8="In Progress",M9="In Progress"),"In Progress",IF(OR(AND(M8="Completed",M9="Untraceable"),AND(M8="Untraceable",M9="Completed")),"Review",IF(OR(AND(M8="Completed",M9="Incomplete"),AND(M8="Incomplete",M9="Completed")),"Review",IF(OR(AND(M8="Incomplete",M9="Untraceable"),AND(M8="Untraceable",M9="Incomplete")),"Untraceable",IF(AND(NOT(OR(H8="Ø",H8="")),NOT(OR(H9="Ø",H9="")),L8=""),"In Progress",IF(AND(M8="Untraceable",M9="Untraceable"),"Untraceable",IF(AND(NOT(OR(H8="Ø",H8="")),NOT(OR(H9="Ø",H9="")),NOT(OR(L8="Ø",L8="",L8="Split",L8="Needs to be Split"))),"Completed",IF(AND(M8="Incomplete",M9="Incomplete"),"Incomplete",IF(AND(M8="Other",M9="Other"),"Review",IF(AND(M8="Untraceable",M9=""),"Untraceable","")))))))))))))))))))))))))</f>
        <v>Completed</v>
      </c>
      <c r="O8" s="116" t="s">
        <v>0</v>
      </c>
      <c r="P8" s="4" t="s">
        <v>3796</v>
      </c>
      <c r="Q8" s="121" t="s">
        <v>25</v>
      </c>
      <c r="R8" s="116" t="s">
        <v>3797</v>
      </c>
    </row>
    <row r="9" spans="1:18" x14ac:dyDescent="0.25">
      <c r="A9" s="116"/>
      <c r="B9" s="116"/>
      <c r="C9" s="116"/>
      <c r="D9" s="87" t="s">
        <v>3059</v>
      </c>
      <c r="E9" s="87" t="s">
        <v>1512</v>
      </c>
      <c r="F9" s="7" t="str">
        <f>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Merge")),A8&amp;"_SA_MW",IF(AND(D9="Reem",OR(E9="Manual",E9="Assisted Manual")),A8&amp;"_RA",IF(AND(D9="Reem",OR(E9="De-Novo Merge",E9="Assisted Merge")),A8&amp;"_SA_RA",""))))))))))))))))))</f>
        <v>2018-03-09_G-003_RA</v>
      </c>
      <c r="G9" s="89">
        <v>43186</v>
      </c>
      <c r="H9" s="89">
        <v>43188</v>
      </c>
      <c r="I9" s="68">
        <v>8</v>
      </c>
      <c r="J9" s="68">
        <v>61.103000000000002</v>
      </c>
      <c r="K9" s="73">
        <f t="shared" si="0"/>
        <v>7.6378750000000002</v>
      </c>
      <c r="L9" s="116"/>
      <c r="M9" s="87" t="str">
        <f>IF(AND(NOT(OR(G9="",G9="Ø")),H9=""),"In Progress",IF(AND(NOT(OR(H9="Ø",H9="")),NOT(OR(G9="Ø",G9=""))),"Completed",IF(AND(NOT(A8=""),NOT(OR(D9="",D9="???")),G9=""),"Waiting",IF(D9="???","Waiting",""))))</f>
        <v>Completed</v>
      </c>
      <c r="N9" s="116"/>
      <c r="O9" s="116"/>
      <c r="P9" s="4"/>
      <c r="Q9" s="121"/>
      <c r="R9" s="116"/>
    </row>
    <row r="10" spans="1:18" x14ac:dyDescent="0.25">
      <c r="A10" s="122" t="s">
        <v>3798</v>
      </c>
      <c r="B10" s="117" t="s">
        <v>3799</v>
      </c>
      <c r="C10" s="116"/>
      <c r="D10" s="87" t="s">
        <v>187</v>
      </c>
      <c r="E10" s="87" t="s">
        <v>24</v>
      </c>
      <c r="F10" s="7" t="str">
        <f>IF(AND(D10="Amina",OR(E10="Manual",E10="Assisted Manual")),A10&amp;"_AZ",IF(AND(D10="Amina",OR(E10="De-Novo Merge",E10="Assisted Merge")),A10&amp;"_SA_AZ",IF(AND(D10="Mashtura",OR(E10="Manual",E10="Assisted Manual")),A10&amp;"_MH",IF(AND(D10="Mashtura",OR(E10="De-Novo Merge",E10="Assisted Merge")),A10&amp;"_SA_MH",IF(AND(D10="Perry",OR(E10="Manual",E10="Assisted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Merge")),A10&amp;"_SA_MW",IF(AND(D10="Reem",OR(E10="Manual",E10="Assisted Manual")),A10&amp;"_RA",IF(AND(D10="Reem",OR(E10="De-Novo Merge",E10="Assisted Merge")),A10&amp;"_SA_RA",""))))))))))))))))))</f>
        <v>2018-03-09_G-004_MW</v>
      </c>
      <c r="G10" s="89" t="s">
        <v>3800</v>
      </c>
      <c r="H10" s="89">
        <v>43179</v>
      </c>
      <c r="I10" s="68">
        <v>3.25</v>
      </c>
      <c r="J10" s="68"/>
      <c r="K10" s="73" t="str">
        <f t="shared" si="0"/>
        <v/>
      </c>
      <c r="L10" s="118">
        <v>43199</v>
      </c>
      <c r="M10" s="87" t="str">
        <f>IF(AND(NOT(OR(G10="",G10="Ø")),H10=""),"In Progress",IF(AND(NOT(OR(H10="Ø",H10="")),NOT(OR(G10="Ø",G10=""))),"Completed",IF(AND(NOT(A10=""),NOT(OR(D10="",D10="???")),G10=""),"Waiting",IF(D10="???","Waiting",""))))</f>
        <v>Completed</v>
      </c>
      <c r="N10" s="116" t="str">
        <f>IF(AND(NOT(OR(H10="Ø",H10="")),L10="Split"),"In Progress",IF(AND(NOT(OR(H10="Ø",H10="")),L10="Needs to be Split"),"Waiting",IF(AND(M10="Review",M11="Review"),"Review",IF(OR(AND(M10="Review",M11="Incomplete"),AND(M10="Incomplete",M11="Review")),"Review",IF(OR(AND(M10="Untraceable",M11="Review"),AND(M10="Review",M11="Untraceable")),"Review",IF(OR(AND(M10="Review",M11="Completed"),AND(M10="Completed",M11="Review")),"Review",IF(OR(AND(M10="Other",M11="Review"),AND(M10="Review",M11="Other")),"Review",IF(OR(AND(M10="Other",M11="Incomplete"),AND(M10="Incomplete",M11="Other")),"Review",IF(OR(AND(M10="Other",M11="Untraceable"),AND(M10="Untraceable",M11="Other")),"Review",IF(OR(AND(M10="Other",M11="Completed"),AND(M10="Completed",M11="Other")),"Review",IF(AND(M10="Waiting",M11="Waiting"),"Waiting",IF(OR(AND(M10="Review",M11="Waiting"),AND(M10="Waiting",M11="Review")),"Waiting",IF(OR(AND(M10="Other",M11="Waiting"),AND(M10="Waiting",M11="Other")),"Waiting",IF(OR(AND(M10="Incomplete",M11="Waiting"),AND(M10="Waiting",M11="Incomplete")),"Waiting",IF(OR(AND(M10="Completed",M11="Waiting"),AND(M10="Waiting",M11="Completed")),"Waiting",IF(OR(M10="In Progress",M11="In Progress"),"In Progress",IF(OR(AND(M10="Completed",M11="Untraceable"),AND(M10="Untraceable",M11="Completed")),"Review",IF(OR(AND(M10="Completed",M11="Incomplete"),AND(M10="Incomplete",M11="Completed")),"Review",IF(OR(AND(M10="Incomplete",M11="Untraceable"),AND(M10="Untraceable",M11="Incomplete")),"Untraceable",IF(AND(NOT(OR(H10="Ø",H10="")),NOT(OR(H11="Ø",H11="")),L10=""),"In Progress",IF(AND(M10="Untraceable",M11="Untraceable"),"Untraceable",IF(AND(NOT(OR(H10="Ø",H10="")),NOT(OR(H11="Ø",H11="")),NOT(OR(L10="Ø",L10="",L10="Split",L10="Needs to be Split"))),"Completed",IF(AND(M10="Incomplete",M11="Incomplete"),"Incomplete",IF(AND(M10="Other",M11="Other"),"Review",IF(AND(M10="Untraceable",M11=""),"Untraceable","")))))))))))))))))))))))))</f>
        <v>Completed</v>
      </c>
      <c r="O10" s="116" t="s">
        <v>0</v>
      </c>
      <c r="P10" s="4"/>
      <c r="Q10" s="121" t="s">
        <v>25</v>
      </c>
      <c r="R10" s="116" t="s">
        <v>3801</v>
      </c>
    </row>
    <row r="11" spans="1:18" x14ac:dyDescent="0.25">
      <c r="A11" s="116"/>
      <c r="B11" s="116"/>
      <c r="C11" s="116"/>
      <c r="D11" s="87" t="s">
        <v>32</v>
      </c>
      <c r="E11" s="87" t="s">
        <v>1512</v>
      </c>
      <c r="F11" s="7" t="str">
        <f>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Merge")),A10&amp;"_SA_MW",IF(AND(D11="Reem",OR(E11="Manual",E11="Assisted Manual")),A10&amp;"_RA",IF(AND(D11="Reem",OR(E11="De-Novo Merge",E11="Assisted Merge")),A10&amp;"_SA_RA",""))))))))))))))))))</f>
        <v>2018-03-09_G-004_AZ</v>
      </c>
      <c r="G11" s="89">
        <v>43186</v>
      </c>
      <c r="H11" s="89">
        <v>43187</v>
      </c>
      <c r="I11" s="68"/>
      <c r="J11" s="68"/>
      <c r="K11" s="73" t="str">
        <f t="shared" si="0"/>
        <v/>
      </c>
      <c r="L11" s="116"/>
      <c r="M11" s="87" t="str">
        <f>IF(AND(NOT(OR(G11="",G11="Ø")),H11=""),"In Progress",IF(AND(NOT(OR(H11="Ø",H11="")),NOT(OR(G11="Ø",G11=""))),"Completed",IF(AND(NOT(A10=""),NOT(OR(D11="",D11="???")),G11=""),"Waiting",IF(D11="???","Waiting",""))))</f>
        <v>Completed</v>
      </c>
      <c r="N11" s="116"/>
      <c r="O11" s="116"/>
      <c r="P11" s="4"/>
      <c r="Q11" s="121"/>
      <c r="R11" s="116"/>
    </row>
    <row r="12" spans="1:18" x14ac:dyDescent="0.25">
      <c r="A12" s="122" t="s">
        <v>3802</v>
      </c>
      <c r="B12" s="117" t="s">
        <v>3803</v>
      </c>
      <c r="C12" s="116"/>
      <c r="D12" s="87" t="s">
        <v>113</v>
      </c>
      <c r="E12" s="87" t="s">
        <v>24</v>
      </c>
      <c r="F12" s="7" t="str">
        <f>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Merge")),A12&amp;"_SA_MW",IF(AND(D12="Reem",OR(E12="Manual",E12="Assisted Manual")),A12&amp;"_RA",IF(AND(D12="Reem",OR(E12="De-Novo Merge",E12="Assisted Merge")),A12&amp;"_SA_RA",""))))))))))))))))))</f>
        <v>2018-03-09_G-005_DR</v>
      </c>
      <c r="G12" s="89">
        <v>43179</v>
      </c>
      <c r="H12" s="89">
        <v>43180</v>
      </c>
      <c r="I12" s="68">
        <v>2.9169999999999998</v>
      </c>
      <c r="J12" s="68">
        <v>50.392000000000003</v>
      </c>
      <c r="K12" s="73">
        <f t="shared" si="0"/>
        <v>17.275282824820021</v>
      </c>
      <c r="L12" s="118">
        <v>43186</v>
      </c>
      <c r="M12" s="87" t="str">
        <f>IF(AND(NOT(OR(G12="",G12="Ø")),H12=""),"In Progress",IF(AND(NOT(OR(H12="Ø",H12="")),NOT(OR(G12="Ø",G12=""))),"Completed",IF(AND(NOT(A12=""),NOT(OR(D12="",D12="???")),G12=""),"Waiting",IF(D12="???","Waiting",""))))</f>
        <v>Completed</v>
      </c>
      <c r="N12" s="116" t="str">
        <f>IF(AND(NOT(OR(H12="Ø",H12="")),L12="Split"),"In Progress",IF(AND(NOT(OR(H12="Ø",H12="")),L12="Needs to be Split"),"Waiting",IF(AND(M12="Review",M13="Review"),"Review",IF(OR(AND(M12="Review",M13="Incomplete"),AND(M12="Incomplete",M13="Review")),"Review",IF(OR(AND(M12="Untraceable",M13="Review"),AND(M12="Review",M13="Untraceable")),"Review",IF(OR(AND(M12="Review",M13="Completed"),AND(M12="Completed",M13="Review")),"Review",IF(OR(AND(M12="Other",M13="Review"),AND(M12="Review",M13="Other")),"Review",IF(OR(AND(M12="Other",M13="Incomplete"),AND(M12="Incomplete",M13="Other")),"Review",IF(OR(AND(M12="Other",M13="Untraceable"),AND(M12="Untraceable",M13="Other")),"Review",IF(OR(AND(M12="Other",M13="Completed"),AND(M12="Completed",M13="Other")),"Review",IF(AND(M12="Waiting",M13="Waiting"),"Waiting",IF(OR(AND(M12="Review",M13="Waiting"),AND(M12="Waiting",M13="Review")),"Waiting",IF(OR(AND(M12="Other",M13="Waiting"),AND(M12="Waiting",M13="Other")),"Waiting",IF(OR(AND(M12="Incomplete",M13="Waiting"),AND(M12="Waiting",M13="Incomplete")),"Waiting",IF(OR(AND(M12="Completed",M13="Waiting"),AND(M12="Waiting",M13="Completed")),"Waiting",IF(OR(M12="In Progress",M13="In Progress"),"In Progress",IF(OR(AND(M12="Completed",M13="Untraceable"),AND(M12="Untraceable",M13="Completed")),"Review",IF(OR(AND(M12="Completed",M13="Incomplete"),AND(M12="Incomplete",M13="Completed")),"Review",IF(OR(AND(M12="Incomplete",M13="Untraceable"),AND(M12="Untraceable",M13="Incomplete")),"Untraceable",IF(AND(NOT(OR(H12="Ø",H12="")),NOT(OR(H13="Ø",H13="")),L12=""),"In Progress",IF(AND(M12="Untraceable",M13="Untraceable"),"Untraceable",IF(AND(NOT(OR(H12="Ø",H12="")),NOT(OR(H13="Ø",H13="")),NOT(OR(L12="Ø",L12="",L12="Split",L12="Needs to be Split"))),"Completed",IF(AND(M12="Incomplete",M13="Incomplete"),"Incomplete",IF(AND(M12="Other",M13="Other"),"Review",IF(AND(M12="Untraceable",M13=""),"Untraceable","")))))))))))))))))))))))))</f>
        <v>Completed</v>
      </c>
      <c r="O12" s="116" t="s">
        <v>0</v>
      </c>
      <c r="P12" s="4"/>
      <c r="Q12" s="121" t="s">
        <v>25</v>
      </c>
      <c r="R12" s="116" t="s">
        <v>3804</v>
      </c>
    </row>
    <row r="13" spans="1:18" x14ac:dyDescent="0.25">
      <c r="A13" s="116"/>
      <c r="B13" s="116"/>
      <c r="C13" s="116"/>
      <c r="D13" s="87" t="s">
        <v>27</v>
      </c>
      <c r="E13" s="87" t="s">
        <v>1512</v>
      </c>
      <c r="F13" s="7" t="str">
        <f>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Merge")),A12&amp;"_SA_MW",IF(AND(D13="Reem",OR(E13="Manual",E13="Assisted Manual")),A12&amp;"_RA",IF(AND(D13="Reem",OR(E13="De-Novo Merge",E13="Assisted Merge")),A12&amp;"_SA_RA",""))))))))))))))))))</f>
        <v>2018-03-09_G-005_GB</v>
      </c>
      <c r="G13" s="89">
        <v>43186</v>
      </c>
      <c r="H13" s="89">
        <v>43186</v>
      </c>
      <c r="I13" s="68">
        <v>2.5</v>
      </c>
      <c r="J13" s="68">
        <v>50.085999999999999</v>
      </c>
      <c r="K13" s="73">
        <f t="shared" si="0"/>
        <v>20.034399999999998</v>
      </c>
      <c r="L13" s="116"/>
      <c r="M13" s="87" t="str">
        <f>IF(AND(NOT(OR(G13="",G13="Ø")),H13=""),"In Progress",IF(AND(NOT(OR(H13="Ø",H13="")),NOT(OR(G13="Ø",G13=""))),"Completed",IF(AND(NOT(A12=""),NOT(OR(D13="",D13="???")),G13=""),"Waiting",IF(D13="???","Waiting",""))))</f>
        <v>Completed</v>
      </c>
      <c r="N13" s="116"/>
      <c r="O13" s="116"/>
      <c r="P13" s="4"/>
      <c r="Q13" s="121"/>
      <c r="R13" s="116"/>
    </row>
    <row r="14" spans="1:18" x14ac:dyDescent="0.25">
      <c r="A14" s="122" t="s">
        <v>3805</v>
      </c>
      <c r="B14" s="117" t="s">
        <v>3806</v>
      </c>
      <c r="C14" s="116"/>
      <c r="D14" s="87" t="s">
        <v>187</v>
      </c>
      <c r="E14" s="87" t="s">
        <v>24</v>
      </c>
      <c r="F14" s="7" t="str">
        <f>IF(AND(D14="Amina",OR(E14="Manual",E14="Assisted Manual")),A14&amp;"_AZ",IF(AND(D14="Amina",OR(E14="De-Novo Merge",E14="Assisted Merge")),A14&amp;"_SA_AZ",IF(AND(D14="Mashtura",OR(E14="Manual",E14="Assisted Manual")),A14&amp;"_MH",IF(AND(D14="Mashtura",OR(E14="De-Novo Merge",E14="Assisted Merge")),A14&amp;"_SA_MH",IF(AND(D14="Perry",OR(E14="Manual",E14="Assisted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Merge")),A14&amp;"_SA_MW",IF(AND(D14="Reem",OR(E14="Manual",E14="Assisted Manual")),A14&amp;"_RA",IF(AND(D14="Reem",OR(E14="De-Novo Merge",E14="Assisted Merge")),A14&amp;"_SA_RA",""))))))))))))))))))</f>
        <v>2018-03-09_G-006_MW</v>
      </c>
      <c r="G14" s="89">
        <v>43180</v>
      </c>
      <c r="H14" s="89">
        <v>43181</v>
      </c>
      <c r="I14" s="68">
        <v>1.25</v>
      </c>
      <c r="J14" s="68"/>
      <c r="K14" s="73" t="str">
        <f t="shared" si="0"/>
        <v/>
      </c>
      <c r="L14" s="118">
        <v>43202</v>
      </c>
      <c r="M14" s="87" t="str">
        <f>IF(AND(NOT(OR(G14="",G14="Ø")),H14=""),"In Progress",IF(AND(NOT(OR(H14="Ø",H14="")),NOT(OR(G14="Ø",G14=""))),"Completed",IF(AND(NOT(A14=""),NOT(OR(D14="",D14="???")),G14=""),"Waiting",IF(D14="???","Waiting",""))))</f>
        <v>Completed</v>
      </c>
      <c r="N14" s="116" t="str">
        <f>IF(AND(NOT(OR(H14="Ø",H14="")),L14="Split"),"In Progress",IF(AND(NOT(OR(H14="Ø",H14="")),L14="Needs to be Split"),"Waiting",IF(AND(M14="Review",M15="Review"),"Review",IF(OR(AND(M14="Review",M15="Incomplete"),AND(M14="Incomplete",M15="Review")),"Review",IF(OR(AND(M14="Untraceable",M15="Review"),AND(M14="Review",M15="Untraceable")),"Review",IF(OR(AND(M14="Review",M15="Completed"),AND(M14="Completed",M15="Review")),"Review",IF(OR(AND(M14="Other",M15="Review"),AND(M14="Review",M15="Other")),"Review",IF(OR(AND(M14="Other",M15="Incomplete"),AND(M14="Incomplete",M15="Other")),"Review",IF(OR(AND(M14="Other",M15="Untraceable"),AND(M14="Untraceable",M15="Other")),"Review",IF(OR(AND(M14="Other",M15="Completed"),AND(M14="Completed",M15="Other")),"Review",IF(AND(M14="Waiting",M15="Waiting"),"Waiting",IF(OR(AND(M14="Review",M15="Waiting"),AND(M14="Waiting",M15="Review")),"Waiting",IF(OR(AND(M14="Other",M15="Waiting"),AND(M14="Waiting",M15="Other")),"Waiting",IF(OR(AND(M14="Incomplete",M15="Waiting"),AND(M14="Waiting",M15="Incomplete")),"Waiting",IF(OR(AND(M14="Completed",M15="Waiting"),AND(M14="Waiting",M15="Completed")),"Waiting",IF(OR(M14="In Progress",M15="In Progress"),"In Progress",IF(OR(AND(M14="Completed",M15="Untraceable"),AND(M14="Untraceable",M15="Completed")),"Review",IF(OR(AND(M14="Completed",M15="Incomplete"),AND(M14="Incomplete",M15="Completed")),"Review",IF(OR(AND(M14="Incomplete",M15="Untraceable"),AND(M14="Untraceable",M15="Incomplete")),"Untraceable",IF(AND(NOT(OR(H14="Ø",H14="")),NOT(OR(H15="Ø",H15="")),L14=""),"In Progress",IF(AND(M14="Untraceable",M15="Untraceable"),"Untraceable",IF(AND(NOT(OR(H14="Ø",H14="")),NOT(OR(H15="Ø",H15="")),NOT(OR(L14="Ø",L14="",L14="Split",L14="Needs to be Split"))),"Completed",IF(AND(M14="Incomplete",M15="Incomplete"),"Incomplete",IF(AND(M14="Other",M15="Other"),"Review",IF(AND(M14="Untraceable",M15=""),"Untraceable","")))))))))))))))))))))))))</f>
        <v>Completed</v>
      </c>
      <c r="O14" s="116" t="s">
        <v>0</v>
      </c>
      <c r="P14" s="4"/>
      <c r="Q14" s="121" t="s">
        <v>25</v>
      </c>
      <c r="R14" s="116" t="s">
        <v>3807</v>
      </c>
    </row>
    <row r="15" spans="1:18" x14ac:dyDescent="0.25">
      <c r="A15" s="116"/>
      <c r="B15" s="116"/>
      <c r="C15" s="116"/>
      <c r="D15" s="87" t="s">
        <v>23</v>
      </c>
      <c r="E15" s="87" t="s">
        <v>24</v>
      </c>
      <c r="F15" s="7" t="str">
        <f>IF(AND(D15="Amina",OR(E15="Manual",E15="Assisted Manual")),A14&amp;"_AZ",IF(AND(D15="Amina",OR(E15="De-Novo Merge",E15="Assisted Merge")),A14&amp;"_SA_AZ",IF(AND(D15="Mashtura",OR(E15="Manual",E15="Assisted Manual")),A14&amp;"_MH",IF(AND(D15="Mashtura",OR(E15="De-Novo Merge",E15="Assisted Merge")),A14&amp;"_SA_MH",IF(AND(D15="Perry",OR(E15="Manual",E15="Assisted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Merge")),A14&amp;"_SA_MW",IF(AND(D15="Reem",OR(E15="Manual",E15="Assisted Manual")),A14&amp;"_RA",IF(AND(D15="Reem",OR(E15="De-Novo Merge",E15="Assisted Merge")),A14&amp;"_SA_RA",""))))))))))))))))))</f>
        <v>2018-03-09_G-006_CA</v>
      </c>
      <c r="G15" s="89">
        <v>43186</v>
      </c>
      <c r="H15" s="89">
        <v>43187</v>
      </c>
      <c r="I15" s="68">
        <v>1</v>
      </c>
      <c r="J15" s="68">
        <v>21</v>
      </c>
      <c r="K15" s="73">
        <f t="shared" si="0"/>
        <v>21</v>
      </c>
      <c r="L15" s="116"/>
      <c r="M15" s="87" t="str">
        <f>IF(AND(NOT(OR(G15="",G15="Ø")),H15=""),"In Progress",IF(AND(NOT(OR(H15="Ø",H15="")),NOT(OR(G15="Ø",G15=""))),"Completed",IF(AND(NOT(A14=""),NOT(OR(D15="",D15="???")),G15=""),"Waiting",IF(D15="???","Waiting",""))))</f>
        <v>Completed</v>
      </c>
      <c r="N15" s="116"/>
      <c r="O15" s="116"/>
      <c r="P15" s="4"/>
      <c r="Q15" s="121"/>
      <c r="R15" s="116"/>
    </row>
    <row r="16" spans="1:18" x14ac:dyDescent="0.25">
      <c r="A16" s="122" t="s">
        <v>3808</v>
      </c>
      <c r="B16" s="117" t="s">
        <v>3809</v>
      </c>
      <c r="C16" s="116" t="s">
        <v>1095</v>
      </c>
      <c r="D16" s="87" t="s">
        <v>161</v>
      </c>
      <c r="E16" s="87" t="s">
        <v>24</v>
      </c>
      <c r="F16" s="7" t="str">
        <f>IF(AND(D16="Amina",OR(E16="Manual",E16="Assisted Manual")),A16&amp;"_AZ",IF(AND(D16="Amina",OR(E16="De-Novo Merge",E16="Assisted Merge")),A16&amp;"_SA_AZ",IF(AND(D16="Mashtura",OR(E16="Manual",E16="Assisted Manual")),A16&amp;"_MH",IF(AND(D16="Mashtura",OR(E16="De-Novo Merge",E16="Assisted Merge")),A16&amp;"_SA_MH",IF(AND(D16="Perry",OR(E16="Manual",E16="Assisted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Merge")),A16&amp;"_SA_MW",IF(AND(D16="Reem",OR(E16="Manual",E16="Assisted Manual")),A16&amp;"_RA",IF(AND(D16="Reem",OR(E16="De-Novo Merge",E16="Assisted Merge")),A16&amp;"_SA_RA",""))))))))))))))))))</f>
        <v>2018-03-09_G-007_BD</v>
      </c>
      <c r="G16" s="89">
        <v>43179</v>
      </c>
      <c r="H16" s="89">
        <v>43180</v>
      </c>
      <c r="I16" s="68">
        <v>3</v>
      </c>
      <c r="J16" s="68">
        <v>63</v>
      </c>
      <c r="K16" s="73">
        <f t="shared" si="0"/>
        <v>21</v>
      </c>
      <c r="L16" s="118">
        <v>43187</v>
      </c>
      <c r="M16" s="87" t="str">
        <f>IF(AND(NOT(OR(G16="",G16="Ø")),H16=""),"In Progress",IF(AND(NOT(OR(H16="Ø",H16="")),NOT(OR(G16="Ø",G16=""))),"Completed",IF(AND(NOT(A16=""),NOT(OR(D16="",D16="???")),G16=""),"Waiting",IF(D16="???","Waiting",""))))</f>
        <v>Completed</v>
      </c>
      <c r="N16" s="116" t="str">
        <f>IF(AND(NOT(OR(H16="Ø",H16="")),L16="Split"),"In Progress",IF(AND(NOT(OR(H16="Ø",H16="")),L16="Needs to be Split"),"Waiting",IF(AND(M16="Review",M17="Review"),"Review",IF(OR(AND(M16="Review",M17="Incomplete"),AND(M16="Incomplete",M17="Review")),"Review",IF(OR(AND(M16="Untraceable",M17="Review"),AND(M16="Review",M17="Untraceable")),"Review",IF(OR(AND(M16="Review",M17="Completed"),AND(M16="Completed",M17="Review")),"Review",IF(OR(AND(M16="Other",M17="Review"),AND(M16="Review",M17="Other")),"Review",IF(OR(AND(M16="Other",M17="Incomplete"),AND(M16="Incomplete",M17="Other")),"Review",IF(OR(AND(M16="Other",M17="Untraceable"),AND(M16="Untraceable",M17="Other")),"Review",IF(OR(AND(M16="Other",M17="Completed"),AND(M16="Completed",M17="Other")),"Review",IF(AND(M16="Waiting",M17="Waiting"),"Waiting",IF(OR(AND(M16="Review",M17="Waiting"),AND(M16="Waiting",M17="Review")),"Waiting",IF(OR(AND(M16="Other",M17="Waiting"),AND(M16="Waiting",M17="Other")),"Waiting",IF(OR(AND(M16="Incomplete",M17="Waiting"),AND(M16="Waiting",M17="Incomplete")),"Waiting",IF(OR(AND(M16="Completed",M17="Waiting"),AND(M16="Waiting",M17="Completed")),"Waiting",IF(OR(M16="In Progress",M17="In Progress"),"In Progress",IF(OR(AND(M16="Completed",M17="Untraceable"),AND(M16="Untraceable",M17="Completed")),"Review",IF(OR(AND(M16="Completed",M17="Incomplete"),AND(M16="Incomplete",M17="Completed")),"Review",IF(OR(AND(M16="Incomplete",M17="Untraceable"),AND(M16="Untraceable",M17="Incomplete")),"Untraceable",IF(AND(NOT(OR(H16="Ø",H16="")),NOT(OR(H17="Ø",H17="")),L16=""),"In Progress",IF(AND(M16="Untraceable",M17="Untraceable"),"Untraceable",IF(AND(NOT(OR(H16="Ø",H16="")),NOT(OR(H17="Ø",H17="")),NOT(OR(L16="Ø",L16="",L16="Split",L16="Needs to be Split"))),"Completed",IF(AND(M16="Incomplete",M17="Incomplete"),"Incomplete",IF(AND(M16="Other",M17="Other"),"Review",IF(AND(M16="Untraceable",M17=""),"Untraceable","")))))))))))))))))))))))))</f>
        <v>Completed</v>
      </c>
      <c r="O16" s="116" t="s">
        <v>0</v>
      </c>
      <c r="P16" s="4"/>
      <c r="Q16" s="121" t="s">
        <v>25</v>
      </c>
      <c r="R16" s="116" t="s">
        <v>3810</v>
      </c>
    </row>
    <row r="17" spans="1:18" x14ac:dyDescent="0.25">
      <c r="A17" s="116"/>
      <c r="B17" s="116"/>
      <c r="C17" s="116"/>
      <c r="D17" s="87" t="s">
        <v>27</v>
      </c>
      <c r="E17" s="87" t="s">
        <v>1512</v>
      </c>
      <c r="F17" s="7" t="str">
        <f>IF(AND(D17="Amina",OR(E17="Manual",E17="Assisted Manual")),A16&amp;"_AZ",IF(AND(D17="Amina",OR(E17="De-Novo Merge",E17="Assisted Merge")),A16&amp;"_SA_AZ",IF(AND(D17="Mashtura",OR(E17="Manual",E17="Assisted Manual")),A16&amp;"_MH",IF(AND(D17="Mashtura",OR(E17="De-Novo Merge",E17="Assisted Merge")),A16&amp;"_SA_MH",IF(AND(D17="Perry",OR(E17="Manual",E17="Assisted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Merge")),A16&amp;"_SA_MW",IF(AND(D17="Reem",OR(E17="Manual",E17="Assisted Manual")),A16&amp;"_RA",IF(AND(D17="Reem",OR(E17="De-Novo Merge",E17="Assisted Merge")),A16&amp;"_SA_RA",""))))))))))))))))))</f>
        <v>2018-03-09_G-007_GB</v>
      </c>
      <c r="G17" s="89">
        <v>43186</v>
      </c>
      <c r="H17" s="89">
        <v>43187</v>
      </c>
      <c r="I17" s="68">
        <v>2.5</v>
      </c>
      <c r="J17" s="68">
        <v>66</v>
      </c>
      <c r="K17" s="73">
        <f t="shared" si="0"/>
        <v>26.4</v>
      </c>
      <c r="L17" s="116"/>
      <c r="M17" s="87" t="str">
        <f>IF(AND(NOT(OR(G17="",G17="Ø")),H17=""),"In Progress",IF(AND(NOT(OR(H17="Ø",H17="")),NOT(OR(G17="Ø",G17=""))),"Completed",IF(AND(NOT(A16=""),NOT(OR(D17="",D17="???")),G17=""),"Waiting",IF(D17="???","Waiting",""))))</f>
        <v>Completed</v>
      </c>
      <c r="N17" s="116"/>
      <c r="O17" s="116"/>
      <c r="P17" s="4"/>
      <c r="Q17" s="121"/>
      <c r="R17" s="116"/>
    </row>
    <row r="18" spans="1:18" x14ac:dyDescent="0.25">
      <c r="A18" s="122" t="s">
        <v>3811</v>
      </c>
      <c r="B18" s="117" t="s">
        <v>3812</v>
      </c>
      <c r="C18" s="116" t="s">
        <v>1095</v>
      </c>
      <c r="D18" s="87" t="s">
        <v>161</v>
      </c>
      <c r="E18" s="87" t="s">
        <v>24</v>
      </c>
      <c r="F18" s="7" t="str">
        <f>IF(AND(D18="Amina",OR(E18="Manual",E18="Assisted Manual")),A18&amp;"_AZ",IF(AND(D18="Amina",OR(E18="De-Novo Merge",E18="Assisted Merge")),A18&amp;"_SA_AZ",IF(AND(D18="Mashtura",OR(E18="Manual",E18="Assisted Manual")),A18&amp;"_MH",IF(AND(D18="Mashtura",OR(E18="De-Novo Merge",E18="Assisted Merge")),A18&amp;"_SA_MH",IF(AND(D18="Perry",OR(E18="Manual",E18="Assisted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Merge")),A18&amp;"_SA_MW",IF(AND(D18="Reem",OR(E18="Manual",E18="Assisted Manual")),A18&amp;"_RA",IF(AND(D18="Reem",OR(E18="De-Novo Merge",E18="Assisted Merge")),A18&amp;"_SA_RA",""))))))))))))))))))</f>
        <v>2018-03-09_G-008_BD</v>
      </c>
      <c r="G18" s="89">
        <v>43180</v>
      </c>
      <c r="H18" s="89">
        <v>43180</v>
      </c>
      <c r="I18" s="68">
        <v>1.25</v>
      </c>
      <c r="J18" s="68">
        <v>26</v>
      </c>
      <c r="K18" s="73">
        <f t="shared" si="0"/>
        <v>20.8</v>
      </c>
      <c r="L18" s="118">
        <v>43194</v>
      </c>
      <c r="M18" s="87" t="str">
        <f>IF(AND(NOT(OR(G18="",G18="Ø")),H18=""),"In Progress",IF(AND(NOT(OR(H18="Ø",H18="")),NOT(OR(G18="Ø",G18=""))),"Completed",IF(AND(NOT(A18=""),NOT(OR(D18="",D18="???")),G18=""),"Waiting",IF(D18="???","Waiting",""))))</f>
        <v>Completed</v>
      </c>
      <c r="N18" s="116" t="str">
        <f>IF(AND(NOT(OR(H18="Ø",H18="")),L18="Split"),"In Progress",IF(AND(NOT(OR(H18="Ø",H18="")),L18="Needs to be Split"),"Waiting",IF(AND(M18="Review",M19="Review"),"Review",IF(OR(AND(M18="Review",M19="Incomplete"),AND(M18="Incomplete",M19="Review")),"Review",IF(OR(AND(M18="Untraceable",M19="Review"),AND(M18="Review",M19="Untraceable")),"Review",IF(OR(AND(M18="Review",M19="Completed"),AND(M18="Completed",M19="Review")),"Review",IF(OR(AND(M18="Other",M19="Review"),AND(M18="Review",M19="Other")),"Review",IF(OR(AND(M18="Other",M19="Incomplete"),AND(M18="Incomplete",M19="Other")),"Review",IF(OR(AND(M18="Other",M19="Untraceable"),AND(M18="Untraceable",M19="Other")),"Review",IF(OR(AND(M18="Other",M19="Completed"),AND(M18="Completed",M19="Other")),"Review",IF(AND(M18="Waiting",M19="Waiting"),"Waiting",IF(OR(AND(M18="Review",M19="Waiting"),AND(M18="Waiting",M19="Review")),"Waiting",IF(OR(AND(M18="Other",M19="Waiting"),AND(M18="Waiting",M19="Other")),"Waiting",IF(OR(AND(M18="Incomplete",M19="Waiting"),AND(M18="Waiting",M19="Incomplete")),"Waiting",IF(OR(AND(M18="Completed",M19="Waiting"),AND(M18="Waiting",M19="Completed")),"Waiting",IF(OR(M18="In Progress",M19="In Progress"),"In Progress",IF(OR(AND(M18="Completed",M19="Untraceable"),AND(M18="Untraceable",M19="Completed")),"Review",IF(OR(AND(M18="Completed",M19="Incomplete"),AND(M18="Incomplete",M19="Completed")),"Review",IF(OR(AND(M18="Incomplete",M19="Untraceable"),AND(M18="Untraceable",M19="Incomplete")),"Untraceable",IF(AND(NOT(OR(H18="Ø",H18="")),NOT(OR(H19="Ø",H19="")),L18=""),"In Progress",IF(AND(M18="Untraceable",M19="Untraceable"),"Untraceable",IF(AND(NOT(OR(H18="Ø",H18="")),NOT(OR(H19="Ø",H19="")),NOT(OR(L18="Ø",L18="",L18="Split",L18="Needs to be Split"))),"Completed",IF(AND(M18="Incomplete",M19="Incomplete"),"Incomplete",IF(AND(M18="Other",M19="Other"),"Review",IF(AND(M18="Untraceable",M19=""),"Untraceable","")))))))))))))))))))))))))</f>
        <v>Completed</v>
      </c>
      <c r="O18" s="116" t="s">
        <v>0</v>
      </c>
      <c r="P18" s="4" t="s">
        <v>3813</v>
      </c>
      <c r="Q18" s="121" t="s">
        <v>25</v>
      </c>
      <c r="R18" s="116" t="s">
        <v>3814</v>
      </c>
    </row>
    <row r="19" spans="1:18" x14ac:dyDescent="0.25">
      <c r="A19" s="116"/>
      <c r="B19" s="116"/>
      <c r="C19" s="116"/>
      <c r="D19" s="87" t="s">
        <v>187</v>
      </c>
      <c r="E19" s="87" t="s">
        <v>24</v>
      </c>
      <c r="F19" s="7" t="str">
        <f>IF(AND(D19="Amina",OR(E19="Manual",E19="Assisted Manual")),A18&amp;"_AZ",IF(AND(D19="Amina",OR(E19="De-Novo Merge",E19="Assisted Merge")),A18&amp;"_SA_AZ",IF(AND(D19="Mashtura",OR(E19="Manual",E19="Assisted Manual")),A18&amp;"_MH",IF(AND(D19="Mashtura",OR(E19="De-Novo Merge",E19="Assisted Merge")),A18&amp;"_SA_MH",IF(AND(D19="Perry",OR(E19="Manual",E19="Assisted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Merge")),A18&amp;"_SA_MW",IF(AND(D19="Reem",OR(E19="Manual",E19="Assisted Manual")),A18&amp;"_RA",IF(AND(D19="Reem",OR(E19="De-Novo Merge",E19="Assisted Merge")),A18&amp;"_SA_RA",""))))))))))))))))))</f>
        <v>2018-03-09_G-008_MW</v>
      </c>
      <c r="G19" s="89">
        <v>43186</v>
      </c>
      <c r="H19" s="89">
        <v>43186</v>
      </c>
      <c r="I19" s="68">
        <v>1.5</v>
      </c>
      <c r="J19" s="68"/>
      <c r="K19" s="73" t="str">
        <f t="shared" si="0"/>
        <v/>
      </c>
      <c r="L19" s="116"/>
      <c r="M19" s="87" t="str">
        <f>IF(AND(NOT(OR(G19="",G19="Ø")),H19=""),"In Progress",IF(AND(NOT(OR(H19="Ø",H19="")),NOT(OR(G19="Ø",G19=""))),"Completed",IF(AND(NOT(A18=""),NOT(OR(D19="",D19="???")),G19=""),"Waiting",IF(D19="???","Waiting",""))))</f>
        <v>Completed</v>
      </c>
      <c r="N19" s="116"/>
      <c r="O19" s="116"/>
      <c r="P19" s="4"/>
      <c r="Q19" s="121"/>
      <c r="R19" s="116"/>
    </row>
    <row r="20" spans="1:18" x14ac:dyDescent="0.25">
      <c r="A20" s="122" t="s">
        <v>3815</v>
      </c>
      <c r="B20" s="117" t="s">
        <v>3816</v>
      </c>
      <c r="C20" s="116"/>
      <c r="D20" s="87" t="s">
        <v>113</v>
      </c>
      <c r="E20" s="87" t="s">
        <v>24</v>
      </c>
      <c r="F20" s="7" t="str">
        <f>IF(AND(D20="Amina",OR(E20="Manual",E20="Assisted Manual")),A20&amp;"_AZ",IF(AND(D20="Amina",OR(E20="De-Novo Merge",E20="Assisted Merge")),A20&amp;"_SA_AZ",IF(AND(D20="Mashtura",OR(E20="Manual",E20="Assisted Manual")),A20&amp;"_MH",IF(AND(D20="Mashtura",OR(E20="De-Novo Merge",E20="Assisted Merge")),A20&amp;"_SA_MH",IF(AND(D20="Perry",OR(E20="Manual",E20="Assisted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Merge")),A20&amp;"_SA_MW",IF(AND(D20="Reem",OR(E20="Manual",E20="Assisted Manual")),A20&amp;"_RA",IF(AND(D20="Reem",OR(E20="De-Novo Merge",E20="Assisted Merge")),A20&amp;"_SA_RA",""))))))))))))))))))</f>
        <v>2018-03-09_G-009_DR</v>
      </c>
      <c r="G20" s="89">
        <v>43180</v>
      </c>
      <c r="H20" s="89">
        <v>43180</v>
      </c>
      <c r="I20" s="68">
        <v>3.95</v>
      </c>
      <c r="J20" s="68">
        <v>32.634999999999998</v>
      </c>
      <c r="K20" s="73">
        <f t="shared" si="0"/>
        <v>8.2620253164556949</v>
      </c>
      <c r="L20" s="118">
        <v>43203</v>
      </c>
      <c r="M20" s="87" t="str">
        <f>IF(AND(NOT(OR(G20="",G20="Ø")),H20=""),"In Progress",IF(AND(NOT(OR(H20="Ø",H20="")),NOT(OR(G20="Ø",G20=""))),"Completed",IF(AND(NOT(A20=""),NOT(OR(D20="",D20="???")),G20=""),"Waiting",IF(D20="???","Waiting",""))))</f>
        <v>Completed</v>
      </c>
      <c r="N20" s="116" t="s">
        <v>0</v>
      </c>
      <c r="O20" s="116" t="s">
        <v>0</v>
      </c>
      <c r="P20" s="4"/>
      <c r="Q20" s="121" t="s">
        <v>25</v>
      </c>
      <c r="R20" s="116" t="s">
        <v>3817</v>
      </c>
    </row>
    <row r="21" spans="1:18" x14ac:dyDescent="0.25">
      <c r="A21" s="116"/>
      <c r="B21" s="116"/>
      <c r="C21" s="116"/>
      <c r="D21" s="87" t="s">
        <v>187</v>
      </c>
      <c r="E21" s="87" t="s">
        <v>24</v>
      </c>
      <c r="F21" s="7" t="str">
        <f>IF(AND(D21="Amina",OR(E21="Manual",E21="Assisted Manual")),A20&amp;"_AZ",IF(AND(D21="Amina",OR(E21="De-Novo Merge",E21="Assisted Merge")),A20&amp;"_SA_AZ",IF(AND(D21="Mashtura",OR(E21="Manual",E21="Assisted Manual")),A20&amp;"_MH",IF(AND(D21="Mashtura",OR(E21="De-Novo Merge",E21="Assisted Merge")),A20&amp;"_SA_MH",IF(AND(D21="Perry",OR(E21="Manual",E21="Assisted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Merge")),A20&amp;"_SA_MW",IF(AND(D21="Reem",OR(E21="Manual",E21="Assisted Manual")),A20&amp;"_RA",IF(AND(D21="Reem",OR(E21="De-Novo Merge",E21="Assisted Merge")),A20&amp;"_SA_RA",""))))))))))))))))))</f>
        <v>2018-03-09_G-009_MW</v>
      </c>
      <c r="G21" s="89">
        <v>43186</v>
      </c>
      <c r="H21" s="89">
        <v>43187</v>
      </c>
      <c r="I21" s="68">
        <v>3.5</v>
      </c>
      <c r="J21" s="68"/>
      <c r="K21" s="73" t="str">
        <f t="shared" si="0"/>
        <v/>
      </c>
      <c r="L21" s="116"/>
      <c r="M21" s="87" t="str">
        <f>IF(AND(NOT(OR(G21="",G21="Ø")),H21=""),"In Progress",IF(AND(NOT(OR(H21="Ø",H21="")),NOT(OR(G21="Ø",G21=""))),"Completed",IF(AND(NOT(A20=""),NOT(OR(D21="",D21="???")),G21=""),"Waiting",IF(D21="???","Waiting",""))))</f>
        <v>Completed</v>
      </c>
      <c r="N21" s="116"/>
      <c r="O21" s="116"/>
      <c r="P21" s="4"/>
      <c r="Q21" s="121"/>
      <c r="R21" s="116"/>
    </row>
    <row r="22" spans="1:18" x14ac:dyDescent="0.25">
      <c r="A22" s="122" t="s">
        <v>3818</v>
      </c>
      <c r="B22" s="117" t="s">
        <v>3819</v>
      </c>
      <c r="C22" s="116" t="s">
        <v>1167</v>
      </c>
      <c r="D22" s="87" t="s">
        <v>161</v>
      </c>
      <c r="E22" s="87" t="s">
        <v>24</v>
      </c>
      <c r="F22" s="7" t="str">
        <f>IF(AND(D22="Amina",OR(E22="Manual",E22="Assisted Manual")),A22&amp;"_AZ",IF(AND(D22="Amina",OR(E22="De-Novo Merge",E22="Assisted Merge")),A22&amp;"_SA_AZ",IF(AND(D22="Mashtura",OR(E22="Manual",E22="Assisted Manual")),A22&amp;"_MH",IF(AND(D22="Mashtura",OR(E22="De-Novo Merge",E22="Assisted Merge")),A22&amp;"_SA_MH",IF(AND(D22="Perry",OR(E22="Manual",E22="Assisted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Merge")),A22&amp;"_SA_MW",IF(AND(D22="Reem",OR(E22="Manual",E22="Assisted Manual")),A22&amp;"_RA",IF(AND(D22="Reem",OR(E22="De-Novo Merge",E22="Assisted Merge")),A22&amp;"_SA_RA",""))))))))))))))))))</f>
        <v>2018-03-09_G-010_BD</v>
      </c>
      <c r="G22" s="89">
        <v>43180</v>
      </c>
      <c r="H22" s="89">
        <v>43180</v>
      </c>
      <c r="I22" s="68">
        <v>1.5</v>
      </c>
      <c r="J22" s="68">
        <v>14</v>
      </c>
      <c r="K22" s="73">
        <f t="shared" si="0"/>
        <v>9.3333333333333339</v>
      </c>
      <c r="L22" s="118">
        <v>43194</v>
      </c>
      <c r="M22" s="87" t="str">
        <f>IF(AND(NOT(OR(G22="",G22="Ø")),H22=""),"In Progress",IF(AND(NOT(OR(H22="Ø",H22="")),NOT(OR(G22="Ø",G22=""))),"Completed",IF(AND(NOT(A22=""),NOT(OR(D22="",D22="???")),G22=""),"Waiting",IF(D22="???","Waiting",""))))</f>
        <v>Completed</v>
      </c>
      <c r="N22" s="116" t="str">
        <f>IF(AND(NOT(OR(H22="Ø",H22="")),L22="Split"),"In Progress",IF(AND(NOT(OR(H22="Ø",H22="")),L22="Needs to be Split"),"Waiting",IF(AND(M22="Review",M23="Review"),"Review",IF(OR(AND(M22="Review",M23="Incomplete"),AND(M22="Incomplete",M23="Review")),"Review",IF(OR(AND(M22="Untraceable",M23="Review"),AND(M22="Review",M23="Untraceable")),"Review",IF(OR(AND(M22="Review",M23="Completed"),AND(M22="Completed",M23="Review")),"Review",IF(OR(AND(M22="Other",M23="Review"),AND(M22="Review",M23="Other")),"Review",IF(OR(AND(M22="Other",M23="Incomplete"),AND(M22="Incomplete",M23="Other")),"Review",IF(OR(AND(M22="Other",M23="Untraceable"),AND(M22="Untraceable",M23="Other")),"Review",IF(OR(AND(M22="Other",M23="Completed"),AND(M22="Completed",M23="Other")),"Review",IF(AND(M22="Waiting",M23="Waiting"),"Waiting",IF(OR(AND(M22="Review",M23="Waiting"),AND(M22="Waiting",M23="Review")),"Waiting",IF(OR(AND(M22="Other",M23="Waiting"),AND(M22="Waiting",M23="Other")),"Waiting",IF(OR(AND(M22="Incomplete",M23="Waiting"),AND(M22="Waiting",M23="Incomplete")),"Waiting",IF(OR(AND(M22="Completed",M23="Waiting"),AND(M22="Waiting",M23="Completed")),"Waiting",IF(OR(M22="In Progress",M23="In Progress"),"In Progress",IF(OR(AND(M22="Completed",M23="Untraceable"),AND(M22="Untraceable",M23="Completed")),"Review",IF(OR(AND(M22="Completed",M23="Incomplete"),AND(M22="Incomplete",M23="Completed")),"Review",IF(OR(AND(M22="Incomplete",M23="Untraceable"),AND(M22="Untraceable",M23="Incomplete")),"Untraceable",IF(AND(NOT(OR(H22="Ø",H22="")),NOT(OR(H23="Ø",H23="")),L22=""),"In Progress",IF(AND(M22="Untraceable",M23="Untraceable"),"Untraceable",IF(AND(NOT(OR(H22="Ø",H22="")),NOT(OR(H23="Ø",H23="")),NOT(OR(L22="Ø",L22="",L22="Split",L22="Needs to be Split"))),"Completed",IF(AND(M22="Incomplete",M23="Incomplete"),"Incomplete",IF(AND(M22="Other",M23="Other"),"Review",IF(AND(M22="Untraceable",M23=""),"Untraceable","")))))))))))))))))))))))))</f>
        <v>Completed</v>
      </c>
      <c r="O22" s="116" t="s">
        <v>0</v>
      </c>
      <c r="P22" s="4" t="s">
        <v>3820</v>
      </c>
      <c r="Q22" s="121" t="s">
        <v>25</v>
      </c>
      <c r="R22" s="116" t="s">
        <v>3821</v>
      </c>
    </row>
    <row r="23" spans="1:18" x14ac:dyDescent="0.25">
      <c r="A23" s="116"/>
      <c r="B23" s="116"/>
      <c r="C23" s="116"/>
      <c r="D23" s="87" t="s">
        <v>187</v>
      </c>
      <c r="E23" s="87" t="s">
        <v>24</v>
      </c>
      <c r="F23" s="7" t="str">
        <f>IF(AND(D23="Amina",OR(E23="Manual",E23="Assisted Manual")),A22&amp;"_AZ",IF(AND(D23="Amina",OR(E23="De-Novo Merge",E23="Assisted Merge")),A22&amp;"_SA_AZ",IF(AND(D23="Mashtura",OR(E23="Manual",E23="Assisted Manual")),A22&amp;"_MH",IF(AND(D23="Mashtura",OR(E23="De-Novo Merge",E23="Assisted Merge")),A22&amp;"_SA_MH",IF(AND(D23="Perry",OR(E23="Manual",E23="Assisted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Merge")),A22&amp;"_SA_MW",IF(AND(D23="Reem",OR(E23="Manual",E23="Assisted Manual")),A22&amp;"_RA",IF(AND(D23="Reem",OR(E23="De-Novo Merge",E23="Assisted Merge")),A22&amp;"_SA_RA",""))))))))))))))))))</f>
        <v>2018-03-09_G-010_MW</v>
      </c>
      <c r="G23" s="89">
        <v>43186</v>
      </c>
      <c r="H23" s="89">
        <v>43186</v>
      </c>
      <c r="I23" s="68">
        <v>1.25</v>
      </c>
      <c r="J23" s="68"/>
      <c r="K23" s="73" t="str">
        <f t="shared" si="0"/>
        <v/>
      </c>
      <c r="L23" s="116"/>
      <c r="M23" s="87" t="str">
        <f>IF(AND(NOT(OR(G23="",G23="Ø")),H23=""),"In Progress",IF(AND(NOT(OR(H23="Ø",H23="")),NOT(OR(G23="Ø",G23=""))),"Completed",IF(AND(NOT(A22=""),NOT(OR(D23="",D23="???")),G23=""),"Waiting",IF(D23="???","Waiting",""))))</f>
        <v>Completed</v>
      </c>
      <c r="N23" s="116"/>
      <c r="O23" s="116"/>
      <c r="P23" s="4"/>
      <c r="Q23" s="121"/>
      <c r="R23" s="116"/>
    </row>
    <row r="24" spans="1:18" x14ac:dyDescent="0.25">
      <c r="A24" s="122" t="s">
        <v>3822</v>
      </c>
      <c r="B24" s="117" t="s">
        <v>3823</v>
      </c>
      <c r="C24" s="116" t="s">
        <v>1095</v>
      </c>
      <c r="D24" s="87" t="s">
        <v>161</v>
      </c>
      <c r="E24" s="87" t="s">
        <v>24</v>
      </c>
      <c r="F24" s="7" t="str">
        <f>IF(AND(D24="Amina",OR(E24="Manual",E24="Assisted Manual")),A24&amp;"_AZ",IF(AND(D24="Amina",OR(E24="De-Novo Merge",E24="Assisted Merge")),A24&amp;"_SA_AZ",IF(AND(D24="Mashtura",OR(E24="Manual",E24="Assisted Manual")),A24&amp;"_MH",IF(AND(D24="Mashtura",OR(E24="De-Novo Merge",E24="Assisted Merge")),A24&amp;"_SA_MH",IF(AND(D24="Perry",OR(E24="Manual",E24="Assisted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Merge")),A24&amp;"_SA_MW",IF(AND(D24="Reem",OR(E24="Manual",E24="Assisted Manual")),A24&amp;"_RA",IF(AND(D24="Reem",OR(E24="De-Novo Merge",E24="Assisted Merge")),A24&amp;"_SA_RA",""))))))))))))))))))</f>
        <v>2018-03-09_G-011_BD</v>
      </c>
      <c r="G24" s="89">
        <v>43180</v>
      </c>
      <c r="H24" s="89">
        <v>43181</v>
      </c>
      <c r="I24" s="68">
        <v>1.75</v>
      </c>
      <c r="J24" s="68">
        <v>26</v>
      </c>
      <c r="K24" s="73">
        <f t="shared" si="0"/>
        <v>14.857142857142858</v>
      </c>
      <c r="L24" s="118">
        <v>43194</v>
      </c>
      <c r="M24" s="87" t="str">
        <f>IF(AND(NOT(OR(G24="",G24="Ø")),H24=""),"In Progress",IF(AND(NOT(OR(H24="Ø",H24="")),NOT(OR(G24="Ø",G24=""))),"Completed",IF(AND(NOT(A24=""),NOT(OR(D24="",D24="???")),G24=""),"Waiting",IF(D24="???","Waiting",""))))</f>
        <v>Completed</v>
      </c>
      <c r="N24" s="116" t="str">
        <f>IF(AND(NOT(OR(H24="Ø",H24="")),L24="Split"),"In Progress",IF(AND(NOT(OR(H24="Ø",H24="")),L24="Needs to be Split"),"Waiting",IF(AND(M24="Review",M25="Review"),"Review",IF(OR(AND(M24="Review",M25="Incomplete"),AND(M24="Incomplete",M25="Review")),"Review",IF(OR(AND(M24="Untraceable",M25="Review"),AND(M24="Review",M25="Untraceable")),"Review",IF(OR(AND(M24="Review",M25="Completed"),AND(M24="Completed",M25="Review")),"Review",IF(OR(AND(M24="Other",M25="Review"),AND(M24="Review",M25="Other")),"Review",IF(OR(AND(M24="Other",M25="Incomplete"),AND(M24="Incomplete",M25="Other")),"Review",IF(OR(AND(M24="Other",M25="Untraceable"),AND(M24="Untraceable",M25="Other")),"Review",IF(OR(AND(M24="Other",M25="Completed"),AND(M24="Completed",M25="Other")),"Review",IF(AND(M24="Waiting",M25="Waiting"),"Waiting",IF(OR(AND(M24="Review",M25="Waiting"),AND(M24="Waiting",M25="Review")),"Waiting",IF(OR(AND(M24="Other",M25="Waiting"),AND(M24="Waiting",M25="Other")),"Waiting",IF(OR(AND(M24="Incomplete",M25="Waiting"),AND(M24="Waiting",M25="Incomplete")),"Waiting",IF(OR(AND(M24="Completed",M25="Waiting"),AND(M24="Waiting",M25="Completed")),"Waiting",IF(OR(M24="In Progress",M25="In Progress"),"In Progress",IF(OR(AND(M24="Completed",M25="Untraceable"),AND(M24="Untraceable",M25="Completed")),"Review",IF(OR(AND(M24="Completed",M25="Incomplete"),AND(M24="Incomplete",M25="Completed")),"Review",IF(OR(AND(M24="Incomplete",M25="Untraceable"),AND(M24="Untraceable",M25="Incomplete")),"Untraceable",IF(AND(NOT(OR(H24="Ø",H24="")),NOT(OR(H25="Ø",H25="")),L24=""),"In Progress",IF(AND(M24="Untraceable",M25="Untraceable"),"Untraceable",IF(AND(NOT(OR(H24="Ø",H24="")),NOT(OR(H25="Ø",H25="")),NOT(OR(L24="Ø",L24="",L24="Split",L24="Needs to be Split"))),"Completed",IF(AND(M24="Incomplete",M25="Incomplete"),"Incomplete",IF(AND(M24="Other",M25="Other"),"Review",IF(AND(M24="Untraceable",M25=""),"Untraceable","")))))))))))))))))))))))))</f>
        <v>Completed</v>
      </c>
      <c r="O24" s="116" t="s">
        <v>0</v>
      </c>
      <c r="P24" s="4"/>
      <c r="Q24" s="121" t="s">
        <v>25</v>
      </c>
      <c r="R24" s="116" t="s">
        <v>3824</v>
      </c>
    </row>
    <row r="25" spans="1:18" x14ac:dyDescent="0.25">
      <c r="A25" s="116"/>
      <c r="B25" s="116"/>
      <c r="C25" s="116"/>
      <c r="D25" s="87" t="s">
        <v>113</v>
      </c>
      <c r="E25" s="87" t="s">
        <v>1512</v>
      </c>
      <c r="F25" s="7" t="str">
        <f>IF(AND(D25="Amina",OR(E25="Manual",E25="Assisted Manual")),A24&amp;"_AZ",IF(AND(D25="Amina",OR(E25="De-Novo Merge",E25="Assisted Merge")),A24&amp;"_SA_AZ",IF(AND(D25="Mashtura",OR(E25="Manual",E25="Assisted Manual")),A24&amp;"_MH",IF(AND(D25="Mashtura",OR(E25="De-Novo Merge",E25="Assisted Merge")),A24&amp;"_SA_MH",IF(AND(D25="Perry",OR(E25="Manual",E25="Assisted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Merge")),A24&amp;"_SA_MW",IF(AND(D25="Reem",OR(E25="Manual",E25="Assisted Manual")),A24&amp;"_RA",IF(AND(D25="Reem",OR(E25="De-Novo Merge",E25="Assisted Merge")),A24&amp;"_SA_RA",""))))))))))))))))))</f>
        <v>2018-03-09_G-011_DR</v>
      </c>
      <c r="G25" s="89">
        <v>43186</v>
      </c>
      <c r="H25" s="89">
        <v>43187</v>
      </c>
      <c r="I25" s="68">
        <v>2</v>
      </c>
      <c r="J25" s="68">
        <v>33</v>
      </c>
      <c r="K25" s="73">
        <f t="shared" si="0"/>
        <v>16.5</v>
      </c>
      <c r="L25" s="116"/>
      <c r="M25" s="87" t="str">
        <f>IF(AND(NOT(OR(G25="",G25="Ø")),H25=""),"In Progress",IF(AND(NOT(OR(H25="Ø",H25="")),NOT(OR(G25="Ø",G25=""))),"Completed",IF(AND(NOT(A24=""),NOT(OR(D25="",D25="???")),G25=""),"Waiting",IF(D25="???","Waiting",""))))</f>
        <v>Completed</v>
      </c>
      <c r="N25" s="116"/>
      <c r="O25" s="116"/>
      <c r="P25" s="4"/>
      <c r="Q25" s="121"/>
      <c r="R25" s="116"/>
    </row>
    <row r="26" spans="1:18" x14ac:dyDescent="0.25">
      <c r="A26" s="122" t="s">
        <v>3825</v>
      </c>
      <c r="B26" s="117" t="s">
        <v>3826</v>
      </c>
      <c r="C26" s="116" t="s">
        <v>1095</v>
      </c>
      <c r="D26" s="87" t="s">
        <v>161</v>
      </c>
      <c r="E26" s="87" t="s">
        <v>24</v>
      </c>
      <c r="F26" s="7" t="str">
        <f>IF(AND(D26="Amina",OR(E26="Manual",E26="Assisted Manual")),A26&amp;"_AZ",IF(AND(D26="Amina",OR(E26="De-Novo Merge",E26="Assisted Merge")),A26&amp;"_SA_AZ",IF(AND(D26="Mashtura",OR(E26="Manual",E26="Assisted Manual")),A26&amp;"_MH",IF(AND(D26="Mashtura",OR(E26="De-Novo Merge",E26="Assisted Merge")),A26&amp;"_SA_MH",IF(AND(D26="Perry",OR(E26="Manual",E26="Assisted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Merge")),A26&amp;"_SA_MW",IF(AND(D26="Reem",OR(E26="Manual",E26="Assisted Manual")),A26&amp;"_RA",IF(AND(D26="Reem",OR(E26="De-Novo Merge",E26="Assisted Merge")),A26&amp;"_SA_RA",""))))))))))))))))))</f>
        <v>2018-03-09_G-012_BD</v>
      </c>
      <c r="G26" s="89">
        <v>43180</v>
      </c>
      <c r="H26" s="89">
        <v>43181</v>
      </c>
      <c r="I26" s="68">
        <v>1.25</v>
      </c>
      <c r="J26" s="68">
        <v>28</v>
      </c>
      <c r="K26" s="73">
        <f t="shared" si="0"/>
        <v>22.4</v>
      </c>
      <c r="L26" s="118">
        <v>43195</v>
      </c>
      <c r="M26" s="87" t="str">
        <f>IF(AND(NOT(OR(G26="",G26="Ø")),H26=""),"In Progress",IF(AND(NOT(OR(H26="Ø",H26="")),NOT(OR(G26="Ø",G26=""))),"Completed",IF(AND(NOT(A26=""),NOT(OR(D26="",D26="???")),G26=""),"Waiting",IF(D26="???","Waiting",""))))</f>
        <v>Completed</v>
      </c>
      <c r="N26" s="116" t="str">
        <f>IF(AND(NOT(OR(H26="Ø",H26="")),L26="Split"),"In Progress",IF(AND(NOT(OR(H26="Ø",H26="")),L26="Needs to be Split"),"Waiting",IF(AND(M26="Review",M27="Review"),"Review",IF(OR(AND(M26="Review",M27="Incomplete"),AND(M26="Incomplete",M27="Review")),"Review",IF(OR(AND(M26="Untraceable",M27="Review"),AND(M26="Review",M27="Untraceable")),"Review",IF(OR(AND(M26="Review",M27="Completed"),AND(M26="Completed",M27="Review")),"Review",IF(OR(AND(M26="Other",M27="Review"),AND(M26="Review",M27="Other")),"Review",IF(OR(AND(M26="Other",M27="Incomplete"),AND(M26="Incomplete",M27="Other")),"Review",IF(OR(AND(M26="Other",M27="Untraceable"),AND(M26="Untraceable",M27="Other")),"Review",IF(OR(AND(M26="Other",M27="Completed"),AND(M26="Completed",M27="Other")),"Review",IF(AND(M26="Waiting",M27="Waiting"),"Waiting",IF(OR(AND(M26="Review",M27="Waiting"),AND(M26="Waiting",M27="Review")),"Waiting",IF(OR(AND(M26="Other",M27="Waiting"),AND(M26="Waiting",M27="Other")),"Waiting",IF(OR(AND(M26="Incomplete",M27="Waiting"),AND(M26="Waiting",M27="Incomplete")),"Waiting",IF(OR(AND(M26="Completed",M27="Waiting"),AND(M26="Waiting",M27="Completed")),"Waiting",IF(OR(M26="In Progress",M27="In Progress"),"In Progress",IF(OR(AND(M26="Completed",M27="Untraceable"),AND(M26="Untraceable",M27="Completed")),"Review",IF(OR(AND(M26="Completed",M27="Incomplete"),AND(M26="Incomplete",M27="Completed")),"Review",IF(OR(AND(M26="Incomplete",M27="Untraceable"),AND(M26="Untraceable",M27="Incomplete")),"Untraceable",IF(AND(NOT(OR(H26="Ø",H26="")),NOT(OR(H27="Ø",H27="")),L26=""),"In Progress",IF(AND(M26="Untraceable",M27="Untraceable"),"Untraceable",IF(AND(NOT(OR(H26="Ø",H26="")),NOT(OR(H27="Ø",H27="")),NOT(OR(L26="Ø",L26="",L26="Split",L26="Needs to be Split"))),"Completed",IF(AND(M26="Incomplete",M27="Incomplete"),"Incomplete",IF(AND(M26="Other",M27="Other"),"Review",IF(AND(M26="Untraceable",M27=""),"Untraceable","")))))))))))))))))))))))))</f>
        <v>Completed</v>
      </c>
      <c r="O26" s="116" t="s">
        <v>0</v>
      </c>
      <c r="P26" s="4"/>
      <c r="Q26" s="121" t="s">
        <v>25</v>
      </c>
      <c r="R26" s="116" t="s">
        <v>3827</v>
      </c>
    </row>
    <row r="27" spans="1:18" x14ac:dyDescent="0.25">
      <c r="A27" s="116"/>
      <c r="B27" s="116"/>
      <c r="C27" s="116"/>
      <c r="D27" s="87" t="s">
        <v>187</v>
      </c>
      <c r="E27" s="87" t="s">
        <v>24</v>
      </c>
      <c r="F27" s="7" t="str">
        <f>IF(AND(D27="Amina",OR(E27="Manual",E27="Assisted Manual")),A26&amp;"_AZ",IF(AND(D27="Amina",OR(E27="De-Novo Merge",E27="Assisted Merge")),A26&amp;"_SA_AZ",IF(AND(D27="Mashtura",OR(E27="Manual",E27="Assisted Manual")),A26&amp;"_MH",IF(AND(D27="Mashtura",OR(E27="De-Novo Merge",E27="Assisted Merge")),A26&amp;"_SA_MH",IF(AND(D27="Perry",OR(E27="Manual",E27="Assisted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Merge")),A26&amp;"_SA_MW",IF(AND(D27="Reem",OR(E27="Manual",E27="Assisted Manual")),A26&amp;"_RA",IF(AND(D27="Reem",OR(E27="De-Novo Merge",E27="Assisted Merge")),A26&amp;"_SA_RA",""))))))))))))))))))</f>
        <v>2018-03-09_G-012_MW</v>
      </c>
      <c r="G27" s="89">
        <v>43187</v>
      </c>
      <c r="H27" s="89">
        <v>43187</v>
      </c>
      <c r="I27" s="68">
        <v>1.95</v>
      </c>
      <c r="J27" s="68"/>
      <c r="K27" s="73" t="str">
        <f t="shared" si="0"/>
        <v/>
      </c>
      <c r="L27" s="116"/>
      <c r="M27" s="87" t="str">
        <f>IF(AND(NOT(OR(G27="",G27="Ø")),H27=""),"In Progress",IF(AND(NOT(OR(H27="Ø",H27="")),NOT(OR(G27="Ø",G27=""))),"Completed",IF(AND(NOT(A26=""),NOT(OR(D27="",D27="???")),G27=""),"Waiting",IF(D27="???","Waiting",""))))</f>
        <v>Completed</v>
      </c>
      <c r="N27" s="116"/>
      <c r="O27" s="116"/>
      <c r="P27" s="4"/>
      <c r="Q27" s="121"/>
      <c r="R27" s="116"/>
    </row>
    <row r="28" spans="1:18" x14ac:dyDescent="0.25">
      <c r="A28" s="122" t="s">
        <v>3828</v>
      </c>
      <c r="B28" s="117" t="s">
        <v>3829</v>
      </c>
      <c r="C28" s="116" t="s">
        <v>1001</v>
      </c>
      <c r="D28" s="87" t="s">
        <v>161</v>
      </c>
      <c r="E28" s="87" t="s">
        <v>24</v>
      </c>
      <c r="F28" s="7" t="str">
        <f>IF(AND(D28="Amina",OR(E28="Manual",E28="Assisted Manual")),A28&amp;"_AZ",IF(AND(D28="Amina",OR(E28="De-Novo Merge",E28="Assisted Merge")),A28&amp;"_SA_AZ",IF(AND(D28="Mashtura",OR(E28="Manual",E28="Assisted Manual")),A28&amp;"_MH",IF(AND(D28="Mashtura",OR(E28="De-Novo Merge",E28="Assisted Merge")),A28&amp;"_SA_MH",IF(AND(D28="Perry",OR(E28="Manual",E28="Assisted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Merge")),A28&amp;"_SA_MW",IF(AND(D28="Reem",OR(E28="Manual",E28="Assisted Manual")),A28&amp;"_RA",IF(AND(D28="Reem",OR(E28="De-Novo Merge",E28="Assisted Merge")),A28&amp;"_SA_RA",""))))))))))))))))))</f>
        <v>2018-03-09_G-013_BD</v>
      </c>
      <c r="G28" s="89">
        <v>43181</v>
      </c>
      <c r="H28" s="89">
        <v>43181</v>
      </c>
      <c r="I28" s="68">
        <v>2</v>
      </c>
      <c r="J28" s="68">
        <v>25</v>
      </c>
      <c r="K28" s="73">
        <f t="shared" si="0"/>
        <v>12.5</v>
      </c>
      <c r="L28" s="118">
        <v>43192</v>
      </c>
      <c r="M28" s="87" t="str">
        <f>IF(AND(NOT(OR(G28="",G28="Ø")),H28=""),"In Progress",IF(AND(NOT(OR(H28="Ø",H28="")),NOT(OR(G28="Ø",G28=""))),"Completed",IF(AND(NOT(A28=""),NOT(OR(D28="",D28="???")),G28=""),"Waiting",IF(D28="???","Waiting",""))))</f>
        <v>Completed</v>
      </c>
      <c r="N28" s="116" t="str">
        <f>IF(AND(NOT(OR(H28="Ø",H28="")),L28="Split"),"In Progress",IF(AND(NOT(OR(H28="Ø",H28="")),L28="Needs to be Split"),"Waiting",IF(AND(M28="Review",M29="Review"),"Review",IF(OR(AND(M28="Review",M29="Incomplete"),AND(M28="Incomplete",M29="Review")),"Review",IF(OR(AND(M28="Untraceable",M29="Review"),AND(M28="Review",M29="Untraceable")),"Review",IF(OR(AND(M28="Review",M29="Completed"),AND(M28="Completed",M29="Review")),"Review",IF(OR(AND(M28="Other",M29="Review"),AND(M28="Review",M29="Other")),"Review",IF(OR(AND(M28="Other",M29="Incomplete"),AND(M28="Incomplete",M29="Other")),"Review",IF(OR(AND(M28="Other",M29="Untraceable"),AND(M28="Untraceable",M29="Other")),"Review",IF(OR(AND(M28="Other",M29="Completed"),AND(M28="Completed",M29="Other")),"Review",IF(AND(M28="Waiting",M29="Waiting"),"Waiting",IF(OR(AND(M28="Review",M29="Waiting"),AND(M28="Waiting",M29="Review")),"Waiting",IF(OR(AND(M28="Other",M29="Waiting"),AND(M28="Waiting",M29="Other")),"Waiting",IF(OR(AND(M28="Incomplete",M29="Waiting"),AND(M28="Waiting",M29="Incomplete")),"Waiting",IF(OR(AND(M28="Completed",M29="Waiting"),AND(M28="Waiting",M29="Completed")),"Waiting",IF(OR(M28="In Progress",M29="In Progress"),"In Progress",IF(OR(AND(M28="Completed",M29="Untraceable"),AND(M28="Untraceable",M29="Completed")),"Review",IF(OR(AND(M28="Completed",M29="Incomplete"),AND(M28="Incomplete",M29="Completed")),"Review",IF(OR(AND(M28="Incomplete",M29="Untraceable"),AND(M28="Untraceable",M29="Incomplete")),"Untraceable",IF(AND(NOT(OR(H28="Ø",H28="")),NOT(OR(H29="Ø",H29="")),L28=""),"In Progress",IF(AND(M28="Untraceable",M29="Untraceable"),"Untraceable",IF(AND(NOT(OR(H28="Ø",H28="")),NOT(OR(H29="Ø",H29="")),NOT(OR(L28="Ø",L28="",L28="Split",L28="Needs to be Split"))),"Completed",IF(AND(M28="Incomplete",M29="Incomplete"),"Incomplete",IF(AND(M28="Other",M29="Other"),"Review",IF(AND(M28="Untraceable",M29=""),"Untraceable","")))))))))))))))))))))))))</f>
        <v>Completed</v>
      </c>
      <c r="O28" s="116" t="s">
        <v>0</v>
      </c>
      <c r="P28" s="4" t="s">
        <v>3830</v>
      </c>
      <c r="Q28" s="121" t="s">
        <v>25</v>
      </c>
      <c r="R28" s="116" t="s">
        <v>3831</v>
      </c>
    </row>
    <row r="29" spans="1:18" x14ac:dyDescent="0.25">
      <c r="A29" s="116"/>
      <c r="B29" s="116"/>
      <c r="C29" s="116"/>
      <c r="D29" s="87" t="s">
        <v>27</v>
      </c>
      <c r="E29" s="87" t="s">
        <v>1512</v>
      </c>
      <c r="F29" s="7" t="s">
        <v>3832</v>
      </c>
      <c r="G29" s="89">
        <v>43192</v>
      </c>
      <c r="H29" s="89">
        <v>43192</v>
      </c>
      <c r="I29" s="68">
        <v>1.5</v>
      </c>
      <c r="J29" s="68"/>
      <c r="K29" s="73" t="str">
        <f t="shared" si="0"/>
        <v/>
      </c>
      <c r="L29" s="116"/>
      <c r="M29" s="87" t="str">
        <f>IF(AND(NOT(OR(G29="",G29="Ø")),H29=""),"In Progress",IF(AND(NOT(OR(H29="Ø",H29="")),NOT(OR(G29="Ø",G29=""))),"Completed",IF(AND(NOT(A28=""),NOT(OR(D29="",D29="???")),G29=""),"Waiting",IF(D29="???","Waiting",""))))</f>
        <v>Completed</v>
      </c>
      <c r="N29" s="116"/>
      <c r="O29" s="116"/>
      <c r="P29" s="4"/>
      <c r="Q29" s="121"/>
      <c r="R29" s="116"/>
    </row>
    <row r="30" spans="1:18" x14ac:dyDescent="0.25">
      <c r="A30" s="122" t="s">
        <v>3833</v>
      </c>
      <c r="B30" s="117" t="s">
        <v>3834</v>
      </c>
      <c r="C30" s="116"/>
      <c r="D30" s="87" t="s">
        <v>187</v>
      </c>
      <c r="E30" s="87" t="s">
        <v>24</v>
      </c>
      <c r="F30" s="7" t="str">
        <f>IF(AND(D30="Amina",OR(E30="Manual",E30="Assisted Manual")),A30&amp;"_AZ",IF(AND(D30="Amina",OR(E30="De-Novo Merge",E30="Assisted Merge")),A30&amp;"_SA_AZ",IF(AND(D30="Mashtura",OR(E30="Manual",E30="Assisted Manual")),A30&amp;"_MH",IF(AND(D30="Mashtura",OR(E30="De-Novo Merge",E30="Assisted Merge")),A30&amp;"_SA_MH",IF(AND(D30="Perry",OR(E30="Manual",E30="Assisted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Merge")),A30&amp;"_SA_MW",IF(AND(D30="Reem",OR(E30="Manual",E30="Assisted Manual")),A30&amp;"_RA",IF(AND(D30="Reem",OR(E30="De-Novo Merge",E30="Assisted Merge")),A30&amp;"_SA_RA",""))))))))))))))))))</f>
        <v>2018-03-09_G-014_MW</v>
      </c>
      <c r="G30" s="89">
        <v>43181</v>
      </c>
      <c r="H30" s="89">
        <v>43181</v>
      </c>
      <c r="I30" s="68">
        <v>1.75</v>
      </c>
      <c r="J30" s="68">
        <v>22</v>
      </c>
      <c r="K30" s="73">
        <f t="shared" si="0"/>
        <v>12.571428571428571</v>
      </c>
      <c r="L30" s="118">
        <v>43189</v>
      </c>
      <c r="M30" s="87" t="str">
        <f>IF(AND(NOT(OR(G30="",G30="Ø")),H30=""),"In Progress",IF(AND(NOT(OR(H30="Ø",H30="")),NOT(OR(G30="Ø",G30=""))),"Completed",IF(AND(NOT(A30=""),NOT(OR(D30="",D30="???")),G30=""),"Waiting",IF(D30="???","Waiting",""))))</f>
        <v>Completed</v>
      </c>
      <c r="N30" s="116" t="str">
        <f>IF(AND(NOT(OR(H30="Ø",H30="")),L30="Split"),"In Progress",IF(AND(NOT(OR(H30="Ø",H30="")),L30="Needs to be Split"),"Waiting",IF(AND(M30="Review",M31="Review"),"Review",IF(OR(AND(M30="Review",M31="Incomplete"),AND(M30="Incomplete",M31="Review")),"Review",IF(OR(AND(M30="Untraceable",M31="Review"),AND(M30="Review",M31="Untraceable")),"Review",IF(OR(AND(M30="Review",M31="Completed"),AND(M30="Completed",M31="Review")),"Review",IF(OR(AND(M30="Other",M31="Review"),AND(M30="Review",M31="Other")),"Review",IF(OR(AND(M30="Other",M31="Incomplete"),AND(M30="Incomplete",M31="Other")),"Review",IF(OR(AND(M30="Other",M31="Untraceable"),AND(M30="Untraceable",M31="Other")),"Review",IF(OR(AND(M30="Other",M31="Completed"),AND(M30="Completed",M31="Other")),"Review",IF(AND(M30="Waiting",M31="Waiting"),"Waiting",IF(OR(AND(M30="Review",M31="Waiting"),AND(M30="Waiting",M31="Review")),"Waiting",IF(OR(AND(M30="Other",M31="Waiting"),AND(M30="Waiting",M31="Other")),"Waiting",IF(OR(AND(M30="Incomplete",M31="Waiting"),AND(M30="Waiting",M31="Incomplete")),"Waiting",IF(OR(AND(M30="Completed",M31="Waiting"),AND(M30="Waiting",M31="Completed")),"Waiting",IF(OR(M30="In Progress",M31="In Progress"),"In Progress",IF(OR(AND(M30="Completed",M31="Untraceable"),AND(M30="Untraceable",M31="Completed")),"Review",IF(OR(AND(M30="Completed",M31="Incomplete"),AND(M30="Incomplete",M31="Completed")),"Review",IF(OR(AND(M30="Incomplete",M31="Untraceable"),AND(M30="Untraceable",M31="Incomplete")),"Untraceable",IF(AND(NOT(OR(H30="Ø",H30="")),NOT(OR(H31="Ø",H31="")),L30=""),"In Progress",IF(AND(M30="Untraceable",M31="Untraceable"),"Untraceable",IF(AND(NOT(OR(H30="Ø",H30="")),NOT(OR(H31="Ø",H31="")),NOT(OR(L30="Ø",L30="",L30="Split",L30="Needs to be Split"))),"Completed",IF(AND(M30="Incomplete",M31="Incomplete"),"Incomplete",IF(AND(M30="Other",M31="Other"),"Review",IF(AND(M30="Untraceable",M31=""),"Untraceable","")))))))))))))))))))))))))</f>
        <v>Completed</v>
      </c>
      <c r="O30" s="116" t="s">
        <v>0</v>
      </c>
      <c r="P30" s="4"/>
      <c r="Q30" s="121" t="s">
        <v>25</v>
      </c>
      <c r="R30" s="116" t="s">
        <v>3835</v>
      </c>
    </row>
    <row r="31" spans="1:18" x14ac:dyDescent="0.25">
      <c r="A31" s="116"/>
      <c r="B31" s="116"/>
      <c r="C31" s="116"/>
      <c r="D31" s="87" t="s">
        <v>161</v>
      </c>
      <c r="E31" s="87" t="s">
        <v>1512</v>
      </c>
      <c r="F31" s="7" t="str">
        <f>IF(AND(D31="Amina",OR(E31="Manual",E31="Assisted Manual")),A30&amp;"_AZ",IF(AND(D31="Amina",OR(E31="De-Novo Merge",E31="Assisted Merge")),A30&amp;"_SA_AZ",IF(AND(D31="Mashtura",OR(E31="Manual",E31="Assisted Manual")),A30&amp;"_MH",IF(AND(D31="Mashtura",OR(E31="De-Novo Merge",E31="Assisted Merge")),A30&amp;"_SA_MH",IF(AND(D31="Perry",OR(E31="Manual",E31="Assisted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Merge")),A30&amp;"_SA_MW",IF(AND(D31="Reem",OR(E31="Manual",E31="Assisted Manual")),A30&amp;"_RA",IF(AND(D31="Reem",OR(E31="De-Novo Merge",E31="Assisted Merge")),A30&amp;"_SA_RA",""))))))))))))))))))</f>
        <v>2018-03-09_G-014_BD</v>
      </c>
      <c r="G31" s="89">
        <v>43187</v>
      </c>
      <c r="H31" s="89">
        <v>43187</v>
      </c>
      <c r="I31" s="68">
        <v>0.75</v>
      </c>
      <c r="J31" s="68">
        <v>23</v>
      </c>
      <c r="K31" s="73">
        <f t="shared" si="0"/>
        <v>30.666666666666668</v>
      </c>
      <c r="L31" s="116"/>
      <c r="M31" s="87" t="str">
        <f>IF(AND(NOT(OR(G31="",G31="Ø")),H31=""),"In Progress",IF(AND(NOT(OR(H31="Ø",H31="")),NOT(OR(G31="Ø",G31=""))),"Completed",IF(AND(NOT(A30=""),NOT(OR(D31="",D31="???")),G31=""),"Waiting",IF(D31="???","Waiting",""))))</f>
        <v>Completed</v>
      </c>
      <c r="N31" s="116"/>
      <c r="O31" s="116"/>
      <c r="P31" s="4"/>
      <c r="Q31" s="121"/>
      <c r="R31" s="116"/>
    </row>
    <row r="32" spans="1:18" x14ac:dyDescent="0.25">
      <c r="A32" s="122" t="s">
        <v>3836</v>
      </c>
      <c r="B32" s="117" t="s">
        <v>3837</v>
      </c>
      <c r="C32" s="116"/>
      <c r="D32" s="87" t="s">
        <v>113</v>
      </c>
      <c r="E32" s="87" t="s">
        <v>24</v>
      </c>
      <c r="F32" s="7" t="str">
        <f>IF(AND(D32="Amina",OR(E32="Manual",E32="Assisted Manual")),A32&amp;"_AZ",IF(AND(D32="Amina",OR(E32="De-Novo Merge",E32="Assisted Merge")),A32&amp;"_SA_AZ",IF(AND(D32="Mashtura",OR(E32="Manual",E32="Assisted Manual")),A32&amp;"_MH",IF(AND(D32="Mashtura",OR(E32="De-Novo Merge",E32="Assisted Merge")),A32&amp;"_SA_MH",IF(AND(D32="Perry",OR(E32="Manual",E32="Assisted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Merge")),A32&amp;"_SA_MW",IF(AND(D32="Reem",OR(E32="Manual",E32="Assisted Manual")),A32&amp;"_RA",IF(AND(D32="Reem",OR(E32="De-Novo Merge",E32="Assisted Merge")),A32&amp;"_SA_RA",""))))))))))))))))))</f>
        <v>2018-03-09_G-015_DR</v>
      </c>
      <c r="G32" s="89">
        <v>43181</v>
      </c>
      <c r="H32" s="89">
        <v>43186</v>
      </c>
      <c r="I32" s="68">
        <v>6.8170000000000002</v>
      </c>
      <c r="J32" s="68">
        <v>45.023000000000003</v>
      </c>
      <c r="K32" s="73">
        <f t="shared" si="0"/>
        <v>6.604518116473522</v>
      </c>
      <c r="L32" s="118">
        <v>43199</v>
      </c>
      <c r="M32" s="87" t="str">
        <f>IF(AND(NOT(OR(G32="",G32="Ø")),H32=""),"In Progress",IF(AND(NOT(OR(H32="Ø",H32="")),NOT(OR(G32="Ø",G32=""))),"Completed",IF(AND(NOT(A32=""),NOT(OR(D32="",D32="???")),G32=""),"Waiting",IF(D32="???","Waiting",""))))</f>
        <v>Completed</v>
      </c>
      <c r="N32" s="116" t="str">
        <f>IF(AND(NOT(OR(H32="Ø",H32="")),L32="Split"),"In Progress",IF(AND(NOT(OR(H32="Ø",H32="")),L32="Needs to be Split"),"Waiting",IF(AND(M32="Review",M33="Review"),"Review",IF(OR(AND(M32="Review",M33="Incomplete"),AND(M32="Incomplete",M33="Review")),"Review",IF(OR(AND(M32="Untraceable",M33="Review"),AND(M32="Review",M33="Untraceable")),"Review",IF(OR(AND(M32="Review",M33="Completed"),AND(M32="Completed",M33="Review")),"Review",IF(OR(AND(M32="Other",M33="Review"),AND(M32="Review",M33="Other")),"Review",IF(OR(AND(M32="Other",M33="Incomplete"),AND(M32="Incomplete",M33="Other")),"Review",IF(OR(AND(M32="Other",M33="Untraceable"),AND(M32="Untraceable",M33="Other")),"Review",IF(OR(AND(M32="Other",M33="Completed"),AND(M32="Completed",M33="Other")),"Review",IF(AND(M32="Waiting",M33="Waiting"),"Waiting",IF(OR(AND(M32="Review",M33="Waiting"),AND(M32="Waiting",M33="Review")),"Waiting",IF(OR(AND(M32="Other",M33="Waiting"),AND(M32="Waiting",M33="Other")),"Waiting",IF(OR(AND(M32="Incomplete",M33="Waiting"),AND(M32="Waiting",M33="Incomplete")),"Waiting",IF(OR(AND(M32="Completed",M33="Waiting"),AND(M32="Waiting",M33="Completed")),"Waiting",IF(OR(M32="In Progress",M33="In Progress"),"In Progress",IF(OR(AND(M32="Completed",M33="Untraceable"),AND(M32="Untraceable",M33="Completed")),"Review",IF(OR(AND(M32="Completed",M33="Incomplete"),AND(M32="Incomplete",M33="Completed")),"Review",IF(OR(AND(M32="Incomplete",M33="Untraceable"),AND(M32="Untraceable",M33="Incomplete")),"Untraceable",IF(AND(NOT(OR(H32="Ø",H32="")),NOT(OR(H33="Ø",H33="")),L32=""),"In Progress",IF(AND(M32="Untraceable",M33="Untraceable"),"Untraceable",IF(AND(NOT(OR(H32="Ø",H32="")),NOT(OR(H33="Ø",H33="")),NOT(OR(L32="Ø",L32="",L32="Split",L32="Needs to be Split"))),"Completed",IF(AND(M32="Incomplete",M33="Incomplete"),"Incomplete",IF(AND(M32="Other",M33="Other"),"Review",IF(AND(M32="Untraceable",M33=""),"Untraceable","")))))))))))))))))))))))))</f>
        <v>Completed</v>
      </c>
      <c r="O32" s="116" t="s">
        <v>0</v>
      </c>
      <c r="P32" s="4"/>
      <c r="Q32" s="121" t="s">
        <v>25</v>
      </c>
      <c r="R32" s="116" t="s">
        <v>3838</v>
      </c>
    </row>
    <row r="33" spans="1:18" x14ac:dyDescent="0.25">
      <c r="A33" s="116"/>
      <c r="B33" s="116"/>
      <c r="C33" s="116"/>
      <c r="D33" s="87" t="s">
        <v>32</v>
      </c>
      <c r="E33" s="87" t="s">
        <v>1512</v>
      </c>
      <c r="F33" s="7" t="str">
        <f>IF(AND(D33="Amina",OR(E33="Manual",E33="Assisted Manual")),A32&amp;"_AZ",IF(AND(D33="Amina",OR(E33="De-Novo Merge",E33="Assisted Merge")),A32&amp;"_SA_AZ",IF(AND(D33="Mashtura",OR(E33="Manual",E33="Assisted Manual")),A32&amp;"_MH",IF(AND(D33="Mashtura",OR(E33="De-Novo Merge",E33="Assisted Merge")),A32&amp;"_SA_MH",IF(AND(D33="Perry",OR(E33="Manual",E33="Assisted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Merge")),A32&amp;"_SA_MW",IF(AND(D33="Reem",OR(E33="Manual",E33="Assisted Manual")),A32&amp;"_RA",IF(AND(D33="Reem",OR(E33="De-Novo Merge",E33="Assisted Merge")),A32&amp;"_SA_RA",""))))))))))))))))))</f>
        <v>2018-03-09_G-015_AZ</v>
      </c>
      <c r="G33" s="89">
        <v>43187</v>
      </c>
      <c r="H33" s="89">
        <v>43188</v>
      </c>
      <c r="I33" s="68">
        <v>4.5</v>
      </c>
      <c r="J33" s="68"/>
      <c r="K33" s="73" t="str">
        <f t="shared" si="0"/>
        <v/>
      </c>
      <c r="L33" s="116"/>
      <c r="M33" s="87" t="str">
        <f>IF(AND(NOT(OR(G33="",G33="Ø")),H33=""),"In Progress",IF(AND(NOT(OR(H33="Ø",H33="")),NOT(OR(G33="Ø",G33=""))),"Completed",IF(AND(NOT(A32=""),NOT(OR(D33="",D33="???")),G33=""),"Waiting",IF(D33="???","Waiting",""))))</f>
        <v>Completed</v>
      </c>
      <c r="N33" s="116"/>
      <c r="O33" s="116"/>
      <c r="P33" s="4"/>
      <c r="Q33" s="121"/>
      <c r="R33" s="116"/>
    </row>
    <row r="34" spans="1:18" x14ac:dyDescent="0.25">
      <c r="A34" s="122" t="s">
        <v>3839</v>
      </c>
      <c r="B34" s="117" t="s">
        <v>3840</v>
      </c>
      <c r="C34" s="116"/>
      <c r="D34" s="87" t="s">
        <v>3059</v>
      </c>
      <c r="E34" s="87" t="s">
        <v>24</v>
      </c>
      <c r="F34" s="7" t="str">
        <f>IF(AND(D34="Amina",OR(E34="Manual",E34="Assisted Manual")),A34&amp;"_AZ",IF(AND(D34="Amina",OR(E34="De-Novo Merge",E34="Assisted Merge")),A34&amp;"_SA_AZ",IF(AND(D34="Mashtura",OR(E34="Manual",E34="Assisted Manual")),A34&amp;"_MH",IF(AND(D34="Mashtura",OR(E34="De-Novo Merge",E34="Assisted Merge")),A34&amp;"_SA_MH",IF(AND(D34="Perry",OR(E34="Manual",E34="Assisted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Merge")),A34&amp;"_SA_MW",IF(AND(D34="Reem",OR(E34="Manual",E34="Assisted Manual")),A34&amp;"_RA",IF(AND(D34="Reem",OR(E34="De-Novo Merge",E34="Assisted Merge")),A34&amp;"_SA_RA",""))))))))))))))))))</f>
        <v>2018-03-09_G-016_RA</v>
      </c>
      <c r="G34" s="89">
        <v>43181</v>
      </c>
      <c r="H34" s="89">
        <v>43182</v>
      </c>
      <c r="I34" s="68">
        <v>0.5</v>
      </c>
      <c r="J34" s="68">
        <v>2.2999999999999998</v>
      </c>
      <c r="K34" s="73">
        <v>4.5999999999999996</v>
      </c>
      <c r="L34" s="118">
        <v>43203</v>
      </c>
      <c r="M34" s="87" t="s">
        <v>0</v>
      </c>
      <c r="N34" s="116" t="str">
        <f>IF(AND(NOT(OR(H34="Ø",H34="")),L34="Split"),"In Progress",IF(AND(NOT(OR(H34="Ø",H34="")),L34="Needs to be Split"),"Waiting",IF(AND(M34="Review",M35="Review"),"Review",IF(OR(AND(M34="Review",M35="Incomplete"),AND(M34="Incomplete",M35="Review")),"Review",IF(OR(AND(M34="Untraceable",M35="Review"),AND(M34="Review",M35="Untraceable")),"Review",IF(OR(AND(M34="Review",M35="Completed"),AND(M34="Completed",M35="Review")),"Review",IF(OR(AND(M34="Other",M35="Review"),AND(M34="Review",M35="Other")),"Review",IF(OR(AND(M34="Other",M35="Incomplete"),AND(M34="Incomplete",M35="Other")),"Review",IF(OR(AND(M34="Other",M35="Untraceable"),AND(M34="Untraceable",M35="Other")),"Review",IF(OR(AND(M34="Other",M35="Completed"),AND(M34="Completed",M35="Other")),"Review",IF(AND(M34="Waiting",M35="Waiting"),"Waiting",IF(OR(AND(M34="Review",M35="Waiting"),AND(M34="Waiting",M35="Review")),"Waiting",IF(OR(AND(M34="Other",M35="Waiting"),AND(M34="Waiting",M35="Other")),"Waiting",IF(OR(AND(M34="Incomplete",M35="Waiting"),AND(M34="Waiting",M35="Incomplete")),"Waiting",IF(OR(AND(M34="Completed",M35="Waiting"),AND(M34="Waiting",M35="Completed")),"Waiting",IF(OR(M34="In Progress",M35="In Progress"),"In Progress",IF(OR(AND(M34="Completed",M35="Untraceable"),AND(M34="Untraceable",M35="Completed")),"Review",IF(OR(AND(M34="Completed",M35="Incomplete"),AND(M34="Incomplete",M35="Completed")),"Review",IF(OR(AND(M34="Incomplete",M35="Untraceable"),AND(M34="Untraceable",M35="Incomplete")),"Untraceable",IF(AND(NOT(OR(H34="Ø",H34="")),NOT(OR(H35="Ø",H35="")),L34=""),"In Progress",IF(AND(M34="Untraceable",M35="Untraceable"),"Untraceable",IF(AND(NOT(OR(H34="Ø",H34="")),NOT(OR(H35="Ø",H35="")),NOT(OR(L34="Ø",L34="",L34="Split",L34="Needs to be Split"))),"Completed",IF(AND(M34="Incomplete",M35="Incomplete"),"Incomplete",IF(AND(M34="Other",M35="Other"),"Review",IF(AND(M34="Untraceable",M35=""),"Untraceable","")))))))))))))))))))))))))</f>
        <v>Completed</v>
      </c>
      <c r="O34" s="116" t="s">
        <v>0</v>
      </c>
      <c r="P34" s="4"/>
      <c r="Q34" s="121" t="s">
        <v>25</v>
      </c>
      <c r="R34" s="116" t="s">
        <v>3841</v>
      </c>
    </row>
    <row r="35" spans="1:18" x14ac:dyDescent="0.25">
      <c r="A35" s="116"/>
      <c r="B35" s="116"/>
      <c r="C35" s="116"/>
      <c r="D35" s="87" t="s">
        <v>187</v>
      </c>
      <c r="E35" s="87" t="s">
        <v>24</v>
      </c>
      <c r="F35" s="7" t="str">
        <f>IF(AND(D35="Amina",OR(E35="Manual",E35="Assisted Manual")),A34&amp;"_AZ",IF(AND(D35="Amina",OR(E35="De-Novo Merge",E35="Assisted Merge")),A34&amp;"_SA_AZ",IF(AND(D35="Mashtura",OR(E35="Manual",E35="Assisted Manual")),A34&amp;"_MH",IF(AND(D35="Mashtura",OR(E35="De-Novo Merge",E35="Assisted Merge")),A34&amp;"_SA_MH",IF(AND(D35="Perry",OR(E35="Manual",E35="Assisted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Merge")),A34&amp;"_SA_MW",IF(AND(D35="Reem",OR(E35="Manual",E35="Assisted Manual")),A34&amp;"_RA",IF(AND(D35="Reem",OR(E35="De-Novo Merge",E35="Assisted Merge")),A34&amp;"_SA_RA",""))))))))))))))))))</f>
        <v>2018-03-09_G-016_MW</v>
      </c>
      <c r="G35" s="89">
        <v>43186</v>
      </c>
      <c r="H35" s="89">
        <v>43186</v>
      </c>
      <c r="I35" s="68">
        <v>0.25</v>
      </c>
      <c r="J35" s="68"/>
      <c r="K35" s="73" t="str">
        <f t="shared" ref="K35:K66" si="1">IF(AND(NOT(I35=""),NOT(J35=""),NOT(H35="")),J35/I35,"")</f>
        <v/>
      </c>
      <c r="L35" s="116"/>
      <c r="M35" s="87" t="str">
        <f>IF(AND(NOT(OR(G35="",G35="Ø")),H35=""),"In Progress",IF(AND(NOT(OR(H35="Ø",H35="")),NOT(OR(G35="Ø",G35=""))),"Completed",IF(AND(NOT(A34=""),NOT(OR(D35="",D35="???")),G35=""),"Waiting",IF(D35="???","Waiting",""))))</f>
        <v>Completed</v>
      </c>
      <c r="N35" s="116"/>
      <c r="O35" s="116"/>
      <c r="P35" s="4"/>
      <c r="Q35" s="121"/>
      <c r="R35" s="116"/>
    </row>
    <row r="36" spans="1:18" x14ac:dyDescent="0.25">
      <c r="A36" s="122" t="s">
        <v>3842</v>
      </c>
      <c r="B36" s="172" t="s">
        <v>3843</v>
      </c>
      <c r="C36" s="116" t="s">
        <v>2065</v>
      </c>
      <c r="D36" s="87" t="s">
        <v>161</v>
      </c>
      <c r="E36" s="87" t="s">
        <v>24</v>
      </c>
      <c r="F36" s="7" t="str">
        <f>IF(AND(D36="Amina",OR(E36="Manual",E36="Assisted Manual")),A36&amp;"_AZ",IF(AND(D36="Amina",OR(E36="De-Novo Merge",E36="Assisted Merge")),A36&amp;"_SA_AZ",IF(AND(D36="Mashtura",OR(E36="Manual",E36="Assisted Manual")),A36&amp;"_MH",IF(AND(D36="Mashtura",OR(E36="De-Novo Merge",E36="Assisted Merge")),A36&amp;"_SA_MH",IF(AND(D36="Perry",OR(E36="Manual",E36="Assisted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Merge")),A36&amp;"_SA_MW",IF(AND(D36="Reem",OR(E36="Manual",E36="Assisted Manual")),A36&amp;"_RA",IF(AND(D36="Reem",OR(E36="De-Novo Merge",E36="Assisted Merge")),A36&amp;"_SA_RA",""))))))))))))))))))</f>
        <v>2018-03-09_G-017_BD</v>
      </c>
      <c r="G36" s="89">
        <v>43182</v>
      </c>
      <c r="H36" s="89">
        <v>43183</v>
      </c>
      <c r="I36" s="68">
        <v>2.5</v>
      </c>
      <c r="J36" s="68">
        <v>32</v>
      </c>
      <c r="K36" s="73">
        <f t="shared" si="1"/>
        <v>12.8</v>
      </c>
      <c r="L36" s="118">
        <v>43192</v>
      </c>
      <c r="M36" s="87" t="str">
        <f>IF(AND(NOT(OR(G36="",G36="Ø")),H36=""),"In Progress",IF(AND(NOT(OR(H36="Ø",H36="")),NOT(OR(G36="Ø",G36=""))),"Completed",IF(AND(NOT(A36=""),NOT(OR(D36="",D36="???")),G36=""),"Waiting",IF(D36="???","Waiting",""))))</f>
        <v>Completed</v>
      </c>
      <c r="N36" s="116" t="str">
        <f>IF(AND(NOT(OR(H36="Ø",H36="")),L36="Split"),"In Progress",IF(AND(NOT(OR(H36="Ø",H36="")),L36="Needs to be Split"),"Waiting",IF(AND(M36="Review",M37="Review"),"Review",IF(OR(AND(M36="Review",M37="Incomplete"),AND(M36="Incomplete",M37="Review")),"Review",IF(OR(AND(M36="Untraceable",M37="Review"),AND(M36="Review",M37="Untraceable")),"Review",IF(OR(AND(M36="Review",M37="Completed"),AND(M36="Completed",M37="Review")),"Review",IF(OR(AND(M36="Other",M37="Review"),AND(M36="Review",M37="Other")),"Review",IF(OR(AND(M36="Other",M37="Incomplete"),AND(M36="Incomplete",M37="Other")),"Review",IF(OR(AND(M36="Other",M37="Untraceable"),AND(M36="Untraceable",M37="Other")),"Review",IF(OR(AND(M36="Other",M37="Completed"),AND(M36="Completed",M37="Other")),"Review",IF(AND(M36="Waiting",M37="Waiting"),"Waiting",IF(OR(AND(M36="Review",M37="Waiting"),AND(M36="Waiting",M37="Review")),"Waiting",IF(OR(AND(M36="Other",M37="Waiting"),AND(M36="Waiting",M37="Other")),"Waiting",IF(OR(AND(M36="Incomplete",M37="Waiting"),AND(M36="Waiting",M37="Incomplete")),"Waiting",IF(OR(AND(M36="Completed",M37="Waiting"),AND(M36="Waiting",M37="Completed")),"Waiting",IF(OR(M36="In Progress",M37="In Progress"),"In Progress",IF(OR(AND(M36="Completed",M37="Untraceable"),AND(M36="Untraceable",M37="Completed")),"Review",IF(OR(AND(M36="Completed",M37="Incomplete"),AND(M36="Incomplete",M37="Completed")),"Review",IF(OR(AND(M36="Incomplete",M37="Untraceable"),AND(M36="Untraceable",M37="Incomplete")),"Untraceable",IF(AND(NOT(OR(H36="Ø",H36="")),NOT(OR(H37="Ø",H37="")),L36=""),"In Progress",IF(AND(M36="Untraceable",M37="Untraceable"),"Untraceable",IF(AND(NOT(OR(H36="Ø",H36="")),NOT(OR(H37="Ø",H37="")),NOT(OR(L36="Ø",L36="",L36="Split",L36="Needs to be Split"))),"Completed",IF(AND(M36="Incomplete",M37="Incomplete"),"Incomplete",IF(AND(M36="Other",M37="Other"),"Review",IF(AND(M36="Untraceable",M37=""),"Untraceable","")))))))))))))))))))))))))</f>
        <v>Completed</v>
      </c>
      <c r="O36" s="116" t="s">
        <v>0</v>
      </c>
      <c r="P36" s="4" t="s">
        <v>3844</v>
      </c>
      <c r="Q36" s="121" t="s">
        <v>25</v>
      </c>
      <c r="R36" s="116" t="s">
        <v>3845</v>
      </c>
    </row>
    <row r="37" spans="1:18" x14ac:dyDescent="0.25">
      <c r="A37" s="116"/>
      <c r="B37" s="187"/>
      <c r="C37" s="116"/>
      <c r="D37" s="87" t="s">
        <v>27</v>
      </c>
      <c r="E37" s="87" t="s">
        <v>1512</v>
      </c>
      <c r="F37" s="7" t="str">
        <f>IF(AND(D37="Amina",OR(E37="Manual",E37="Assisted Manual")),A36&amp;"_AZ",IF(AND(D37="Amina",OR(E37="De-Novo Merge",E37="Assisted Merge")),A36&amp;"_SA_AZ",IF(AND(D37="Mashtura",OR(E37="Manual",E37="Assisted Manual")),A36&amp;"_MH",IF(AND(D37="Mashtura",OR(E37="De-Novo Merge",E37="Assisted Merge")),A36&amp;"_SA_MH",IF(AND(D37="Perry",OR(E37="Manual",E37="Assisted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Merge")),A36&amp;"_SA_MW",IF(AND(D37="Reem",OR(E37="Manual",E37="Assisted Manual")),A36&amp;"_RA",IF(AND(D37="Reem",OR(E37="De-Novo Merge",E37="Assisted Merge")),A36&amp;"_SA_RA",""))))))))))))))))))</f>
        <v>2018-03-09_G-017_GB</v>
      </c>
      <c r="G37" s="89">
        <v>43192</v>
      </c>
      <c r="H37" s="89">
        <v>43192</v>
      </c>
      <c r="I37" s="68">
        <v>2</v>
      </c>
      <c r="J37" s="68"/>
      <c r="K37" s="73" t="str">
        <f t="shared" si="1"/>
        <v/>
      </c>
      <c r="L37" s="116"/>
      <c r="M37" s="87" t="str">
        <f>IF(AND(NOT(OR(G37="",G37="Ø")),H37=""),"In Progress",IF(AND(NOT(OR(H37="Ø",H37="")),NOT(OR(G37="Ø",G37=""))),"Completed",IF(AND(NOT(A36=""),NOT(OR(D37="",D37="???")),G37=""),"Waiting",IF(D37="???","Waiting",""))))</f>
        <v>Completed</v>
      </c>
      <c r="N37" s="116"/>
      <c r="O37" s="116"/>
      <c r="P37" s="4"/>
      <c r="Q37" s="121"/>
      <c r="R37" s="116"/>
    </row>
    <row r="38" spans="1:18" x14ac:dyDescent="0.25">
      <c r="A38" s="122" t="s">
        <v>3846</v>
      </c>
      <c r="B38" s="117" t="s">
        <v>3847</v>
      </c>
      <c r="C38" s="116"/>
      <c r="D38" s="87" t="s">
        <v>23</v>
      </c>
      <c r="E38" s="87" t="s">
        <v>24</v>
      </c>
      <c r="F38" s="7" t="str">
        <f>IF(AND(D38="Amina",OR(E38="Manual",E38="Assisted Manual")),A38&amp;"_AZ",IF(AND(D38="Amina",OR(E38="De-Novo Merge",E38="Assisted Merge")),A38&amp;"_SA_AZ",IF(AND(D38="Mashtura",OR(E38="Manual",E38="Assisted Manual")),A38&amp;"_MH",IF(AND(D38="Mashtura",OR(E38="De-Novo Merge",E38="Assisted Merge")),A38&amp;"_SA_MH",IF(AND(D38="Perry",OR(E38="Manual",E38="Assisted Manual")),A38&amp;"_PB",IF(AND(D38="Perry",OR(E38="De-Novo Merge",E38="Assisted Merge")),A38&amp;"_SA_PB",IF(AND(D38="Gina",OR(E38="Manual",E38="Assisted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Merge")),A38&amp;"_SA_MW",IF(AND(D38="Reem",OR(E38="Manual",E38="Assisted Manual")),A38&amp;"_RA",IF(AND(D38="Reem",OR(E38="De-Novo Merge",E38="Assisted Merge")),A38&amp;"_SA_RA",""))))))))))))))))))</f>
        <v>2018-03-09_G-018_CA</v>
      </c>
      <c r="G38" s="89">
        <v>43178</v>
      </c>
      <c r="H38" s="89">
        <v>43181</v>
      </c>
      <c r="I38" s="68">
        <v>8</v>
      </c>
      <c r="J38" s="68">
        <v>117.4</v>
      </c>
      <c r="K38" s="73">
        <f t="shared" si="1"/>
        <v>14.675000000000001</v>
      </c>
      <c r="L38" s="118">
        <v>43189</v>
      </c>
      <c r="M38" s="87" t="str">
        <f>IF(AND(NOT(OR(G38="",G38="Ø")),H38=""),"In Progress",IF(AND(NOT(OR(H38="Ø",H38="")),NOT(OR(G38="Ø",G38=""))),"Completed",IF(AND(NOT(A38=""),NOT(OR(D38="",D38="???")),G38=""),"Waiting",IF(D38="???","Waiting",""))))</f>
        <v>Completed</v>
      </c>
      <c r="N38" s="116" t="str">
        <f>IF(AND(NOT(OR(H38="Ø",H38="")),L38="Split"),"In Progress",IF(AND(NOT(OR(H38="Ø",H38="")),L38="Needs to be Split"),"Waiting",IF(AND(M38="Review",M39="Review"),"Review",IF(OR(AND(M38="Review",M39="Incomplete"),AND(M38="Incomplete",M39="Review")),"Review",IF(OR(AND(M38="Untraceable",M39="Review"),AND(M38="Review",M39="Untraceable")),"Review",IF(OR(AND(M38="Review",M39="Completed"),AND(M38="Completed",M39="Review")),"Review",IF(OR(AND(M38="Other",M39="Review"),AND(M38="Review",M39="Other")),"Review",IF(OR(AND(M38="Other",M39="Incomplete"),AND(M38="Incomplete",M39="Other")),"Review",IF(OR(AND(M38="Other",M39="Untraceable"),AND(M38="Untraceable",M39="Other")),"Review",IF(OR(AND(M38="Other",M39="Completed"),AND(M38="Completed",M39="Other")),"Review",IF(AND(M38="Waiting",M39="Waiting"),"Waiting",IF(OR(AND(M38="Review",M39="Waiting"),AND(M38="Waiting",M39="Review")),"Waiting",IF(OR(AND(M38="Other",M39="Waiting"),AND(M38="Waiting",M39="Other")),"Waiting",IF(OR(AND(M38="Incomplete",M39="Waiting"),AND(M38="Waiting",M39="Incomplete")),"Waiting",IF(OR(AND(M38="Completed",M39="Waiting"),AND(M38="Waiting",M39="Completed")),"Waiting",IF(OR(M38="In Progress",M39="In Progress"),"In Progress",IF(OR(AND(M38="Completed",M39="Untraceable"),AND(M38="Untraceable",M39="Completed")),"Review",IF(OR(AND(M38="Completed",M39="Incomplete"),AND(M38="Incomplete",M39="Completed")),"Review",IF(OR(AND(M38="Incomplete",M39="Untraceable"),AND(M38="Untraceable",M39="Incomplete")),"Untraceable",IF(AND(NOT(OR(H38="Ø",H38="")),NOT(OR(H39="Ø",H39="")),L38=""),"In Progress",IF(AND(M38="Untraceable",M39="Untraceable"),"Untraceable",IF(AND(NOT(OR(H38="Ø",H38="")),NOT(OR(H39="Ø",H39="")),NOT(OR(L38="Ø",L38="",L38="Split",L38="Needs to be Split"))),"Completed",IF(AND(M38="Incomplete",M39="Incomplete"),"Incomplete",IF(AND(M38="Other",M39="Other"),"Review",IF(AND(M38="Untraceable",M39=""),"Untraceable","")))))))))))))))))))))))))</f>
        <v>Completed</v>
      </c>
      <c r="O38" s="116" t="s">
        <v>0</v>
      </c>
      <c r="P38" s="4"/>
      <c r="Q38" s="121" t="s">
        <v>25</v>
      </c>
      <c r="R38" s="116" t="s">
        <v>3848</v>
      </c>
    </row>
    <row r="39" spans="1:18" x14ac:dyDescent="0.25">
      <c r="A39" s="116"/>
      <c r="B39" s="116"/>
      <c r="C39" s="116"/>
      <c r="D39" s="87" t="s">
        <v>161</v>
      </c>
      <c r="E39" s="87" t="s">
        <v>1512</v>
      </c>
      <c r="F39" s="7" t="str">
        <f>IF(AND(D39="Amina",OR(E39="Manual",E39="Assisted Manual")),A38&amp;"_AZ",IF(AND(D39="Amina",OR(E39="De-Novo Merge",E39="Assisted Merge")),A38&amp;"_SA_AZ",IF(AND(D39="Mashtura",OR(E39="Manual",E39="Assisted Manual")),A38&amp;"_MH",IF(AND(D39="Mashtura",OR(E39="De-Novo Merge",E39="Assisted Merge")),A38&amp;"_SA_MH",IF(AND(D39="Perry",OR(E39="Manual",E39="Assisted Manual")),A38&amp;"_PB",IF(AND(D39="Perry",OR(E39="De-Novo Merge",E39="Assisted Merge")),A38&amp;"_SA_PB",IF(AND(D39="Gina",OR(E39="Manual",E39="Assisted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Merge")),A38&amp;"_SA_MW",IF(AND(D39="Reem",OR(E39="Manual",E39="Assisted Manual")),A38&amp;"_RA",IF(AND(D39="Reem",OR(E39="De-Novo Merge",E39="Assisted Merge")),A38&amp;"_SA_RA",""))))))))))))))))))</f>
        <v>2018-03-09_G-018_BD</v>
      </c>
      <c r="G39" s="89">
        <v>43189</v>
      </c>
      <c r="H39" s="89">
        <v>43189</v>
      </c>
      <c r="I39" s="68">
        <v>2.25</v>
      </c>
      <c r="J39" s="68">
        <v>122</v>
      </c>
      <c r="K39" s="73">
        <f t="shared" si="1"/>
        <v>54.222222222222221</v>
      </c>
      <c r="L39" s="116"/>
      <c r="M39" s="87" t="str">
        <f>IF(AND(NOT(OR(G39="",G39="Ø")),H39=""),"In Progress",IF(AND(NOT(OR(H39="Ø",H39="")),NOT(OR(G39="Ø",G39=""))),"Completed",IF(AND(NOT(A38=""),NOT(OR(D39="",D39="???")),G39=""),"Waiting",IF(D39="???","Waiting",""))))</f>
        <v>Completed</v>
      </c>
      <c r="N39" s="116"/>
      <c r="O39" s="116"/>
      <c r="P39" s="4"/>
      <c r="Q39" s="121"/>
      <c r="R39" s="116"/>
    </row>
    <row r="40" spans="1:18" x14ac:dyDescent="0.25">
      <c r="A40" s="122" t="s">
        <v>3849</v>
      </c>
      <c r="B40" s="117" t="s">
        <v>3850</v>
      </c>
      <c r="C40" s="116"/>
      <c r="D40" s="87" t="s">
        <v>23</v>
      </c>
      <c r="E40" s="87" t="s">
        <v>24</v>
      </c>
      <c r="F40" s="7" t="str">
        <f>IF(AND(D40="Amina",OR(E40="Manual",E40="Assisted Manual")),A40&amp;"_AZ",IF(AND(D40="Amina",OR(E40="De-Novo Merge",E40="Assisted Merge")),A40&amp;"_SA_AZ",IF(AND(D40="Mashtura",OR(E40="Manual",E40="Assisted Manual")),A40&amp;"_MH",IF(AND(D40="Mashtura",OR(E40="De-Novo Merge",E40="Assisted Merge")),A40&amp;"_SA_MH",IF(AND(D40="Perry",OR(E40="Manual",E40="Assisted Manual")),A40&amp;"_PB",IF(AND(D40="Perry",OR(E40="De-Novo Merge",E40="Assisted Merge")),A40&amp;"_SA_PB",IF(AND(D40="Gina",OR(E40="Manual",E40="Assisted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Merge")),A40&amp;"_SA_MW",IF(AND(D40="Reem",OR(E40="Manual",E40="Assisted Manual")),A40&amp;"_RA",IF(AND(D40="Reem",OR(E40="De-Novo Merge",E40="Assisted Merge")),A40&amp;"_SA_RA",""))))))))))))))))))</f>
        <v>2018-03-09_R-002_CA</v>
      </c>
      <c r="G40" s="89">
        <v>43178</v>
      </c>
      <c r="H40" s="89">
        <v>43178</v>
      </c>
      <c r="I40" s="68">
        <v>2</v>
      </c>
      <c r="J40" s="68">
        <v>23.2</v>
      </c>
      <c r="K40" s="73">
        <f t="shared" si="1"/>
        <v>11.6</v>
      </c>
      <c r="L40" s="118">
        <v>43189</v>
      </c>
      <c r="M40" s="87" t="str">
        <f>IF(AND(NOT(OR(G40="",G40="Ø")),H40=""),"In Progress",IF(AND(NOT(OR(H40="Ø",H40="")),NOT(OR(G40="Ø",G40=""))),"Completed",IF(AND(NOT(A40=""),NOT(OR(D40="",D40="???")),G40=""),"Waiting",IF(D40="???","Waiting",""))))</f>
        <v>Completed</v>
      </c>
      <c r="N40" s="116" t="str">
        <f>IF(AND(NOT(OR(H40="Ø",H40="")),L40="Split"),"In Progress",IF(AND(NOT(OR(H40="Ø",H40="")),L40="Needs to be Split"),"Waiting",IF(AND(M40="Review",M41="Review"),"Review",IF(OR(AND(M40="Review",M41="Incomplete"),AND(M40="Incomplete",M41="Review")),"Review",IF(OR(AND(M40="Untraceable",M41="Review"),AND(M40="Review",M41="Untraceable")),"Review",IF(OR(AND(M40="Review",M41="Completed"),AND(M40="Completed",M41="Review")),"Review",IF(OR(AND(M40="Other",M41="Review"),AND(M40="Review",M41="Other")),"Review",IF(OR(AND(M40="Other",M41="Incomplete"),AND(M40="Incomplete",M41="Other")),"Review",IF(OR(AND(M40="Other",M41="Untraceable"),AND(M40="Untraceable",M41="Other")),"Review",IF(OR(AND(M40="Other",M41="Completed"),AND(M40="Completed",M41="Other")),"Review",IF(AND(M40="Waiting",M41="Waiting"),"Waiting",IF(OR(AND(M40="Review",M41="Waiting"),AND(M40="Waiting",M41="Review")),"Waiting",IF(OR(AND(M40="Other",M41="Waiting"),AND(M40="Waiting",M41="Other")),"Waiting",IF(OR(AND(M40="Incomplete",M41="Waiting"),AND(M40="Waiting",M41="Incomplete")),"Waiting",IF(OR(AND(M40="Completed",M41="Waiting"),AND(M40="Waiting",M41="Completed")),"Waiting",IF(OR(M40="In Progress",M41="In Progress"),"In Progress",IF(OR(AND(M40="Completed",M41="Untraceable"),AND(M40="Untraceable",M41="Completed")),"Review",IF(OR(AND(M40="Completed",M41="Incomplete"),AND(M40="Incomplete",M41="Completed")),"Review",IF(OR(AND(M40="Incomplete",M41="Untraceable"),AND(M40="Untraceable",M41="Incomplete")),"Untraceable",IF(AND(NOT(OR(H40="Ø",H40="")),NOT(OR(H41="Ø",H41="")),L40=""),"In Progress",IF(AND(M40="Untraceable",M41="Untraceable"),"Untraceable",IF(AND(NOT(OR(H40="Ø",H40="")),NOT(OR(H41="Ø",H41="")),NOT(OR(L40="Ø",L40="",L40="Split",L40="Needs to be Split"))),"Completed",IF(AND(M40="Incomplete",M41="Incomplete"),"Incomplete",IF(AND(M40="Other",M41="Other"),"Review",IF(AND(M40="Untraceable",M41=""),"Untraceable","")))))))))))))))))))))))))</f>
        <v>Completed</v>
      </c>
      <c r="O40" s="116" t="s">
        <v>0</v>
      </c>
      <c r="P40" s="4"/>
      <c r="Q40" s="121" t="s">
        <v>25</v>
      </c>
      <c r="R40" s="116" t="s">
        <v>3851</v>
      </c>
    </row>
    <row r="41" spans="1:18" x14ac:dyDescent="0.25">
      <c r="A41" s="116"/>
      <c r="B41" s="116"/>
      <c r="C41" s="116"/>
      <c r="D41" s="87" t="s">
        <v>161</v>
      </c>
      <c r="E41" s="87" t="s">
        <v>1512</v>
      </c>
      <c r="F41" s="7" t="str">
        <f>IF(AND(D41="Amina",OR(E41="Manual",E41="Assisted Manual")),A40&amp;"_AZ",IF(AND(D41="Amina",OR(E41="De-Novo Merge",E41="Assisted Merge")),A40&amp;"_SA_AZ",IF(AND(D41="Mashtura",OR(E41="Manual",E41="Assisted Manual")),A40&amp;"_MH",IF(AND(D41="Mashtura",OR(E41="De-Novo Merge",E41="Assisted Merge")),A40&amp;"_SA_MH",IF(AND(D41="Perry",OR(E41="Manual",E41="Assisted Manual")),A40&amp;"_PB",IF(AND(D41="Perry",OR(E41="De-Novo Merge",E41="Assisted Merge")),A40&amp;"_SA_PB",IF(AND(D41="Gina",OR(E41="Manual",E41="Assisted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Merge")),A40&amp;"_SA_MW",IF(AND(D41="Reem",OR(E41="Manual",E41="Assisted Manual")),A40&amp;"_RA",IF(AND(D41="Reem",OR(E41="De-Novo Merge",E41="Assisted Merge")),A40&amp;"_SA_RA",""))))))))))))))))))</f>
        <v>2018-03-09_R-002_BD</v>
      </c>
      <c r="G41" s="89">
        <v>43187</v>
      </c>
      <c r="H41" s="89">
        <v>43187</v>
      </c>
      <c r="I41" s="68">
        <v>0.75</v>
      </c>
      <c r="J41" s="68">
        <v>28</v>
      </c>
      <c r="K41" s="73">
        <f t="shared" si="1"/>
        <v>37.333333333333336</v>
      </c>
      <c r="L41" s="116"/>
      <c r="M41" s="87" t="str">
        <f>IF(AND(NOT(OR(G41="",G41="Ø")),H41=""),"In Progress",IF(AND(NOT(OR(H41="Ø",H41="")),NOT(OR(G41="Ø",G41=""))),"Completed",IF(AND(NOT(A40=""),NOT(OR(D41="",D41="???")),G41=""),"Waiting",IF(D41="???","Waiting",""))))</f>
        <v>Completed</v>
      </c>
      <c r="N41" s="116"/>
      <c r="O41" s="116"/>
      <c r="P41" s="4"/>
      <c r="Q41" s="121"/>
      <c r="R41" s="116"/>
    </row>
    <row r="42" spans="1:18" x14ac:dyDescent="0.25">
      <c r="A42" s="122" t="s">
        <v>3852</v>
      </c>
      <c r="B42" s="117" t="s">
        <v>3853</v>
      </c>
      <c r="C42" s="116"/>
      <c r="D42" s="87" t="s">
        <v>23</v>
      </c>
      <c r="E42" s="87" t="s">
        <v>24</v>
      </c>
      <c r="F42" s="7" t="str">
        <f>IF(AND(D42="Amina",OR(E42="Manual",E42="Assisted Manual")),A42&amp;"_AZ",IF(AND(D42="Amina",OR(E42="De-Novo Merge",E42="Assisted Merge")),A42&amp;"_SA_AZ",IF(AND(D42="Mashtura",OR(E42="Manual",E42="Assisted Manual")),A42&amp;"_MH",IF(AND(D42="Mashtura",OR(E42="De-Novo Merge",E42="Assisted Merge")),A42&amp;"_SA_MH",IF(AND(D42="Perry",OR(E42="Manual",E42="Assisted Manual")),A42&amp;"_PB",IF(AND(D42="Perry",OR(E42="De-Novo Merge",E42="Assisted Merge")),A42&amp;"_SA_PB",IF(AND(D42="Gina",OR(E42="Manual",E42="Assisted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Merge")),A42&amp;"_SA_MW",IF(AND(D42="Reem",OR(E42="Manual",E42="Assisted Manual")),A42&amp;"_RA",IF(AND(D42="Reem",OR(E42="De-Novo Merge",E42="Assisted Merge")),A42&amp;"_SA_RA",""))))))))))))))))))</f>
        <v>2018-03-09_R-010_CA</v>
      </c>
      <c r="G42" s="89">
        <v>43178</v>
      </c>
      <c r="H42" s="89">
        <v>43178</v>
      </c>
      <c r="I42" s="68">
        <v>0.08</v>
      </c>
      <c r="J42" s="68">
        <v>2.2999999999999998</v>
      </c>
      <c r="K42" s="73">
        <f t="shared" si="1"/>
        <v>28.749999999999996</v>
      </c>
      <c r="L42" s="118">
        <v>43202</v>
      </c>
      <c r="M42" s="87" t="str">
        <f>IF(AND(NOT(OR(G42="",G42="Ø")),H42=""),"In Progress",IF(AND(NOT(OR(H42="Ø",H42="")),NOT(OR(G42="Ø",G42=""))),"Completed",IF(AND(NOT(A42=""),NOT(OR(D42="",D42="???")),G42=""),"Waiting",IF(D42="???","Waiting",""))))</f>
        <v>Completed</v>
      </c>
      <c r="N42" s="116" t="str">
        <f>IF(AND(NOT(OR(H42="Ø",H42="")),L42="Split"),"In Progress",IF(AND(NOT(OR(H42="Ø",H42="")),L42="Needs to be Split"),"Waiting",IF(AND(M42="Review",M43="Review"),"Review",IF(OR(AND(M42="Review",M43="Incomplete"),AND(M42="Incomplete",M43="Review")),"Review",IF(OR(AND(M42="Untraceable",M43="Review"),AND(M42="Review",M43="Untraceable")),"Review",IF(OR(AND(M42="Review",M43="Completed"),AND(M42="Completed",M43="Review")),"Review",IF(OR(AND(M42="Other",M43="Review"),AND(M42="Review",M43="Other")),"Review",IF(OR(AND(M42="Other",M43="Incomplete"),AND(M42="Incomplete",M43="Other")),"Review",IF(OR(AND(M42="Other",M43="Untraceable"),AND(M42="Untraceable",M43="Other")),"Review",IF(OR(AND(M42="Other",M43="Completed"),AND(M42="Completed",M43="Other")),"Review",IF(AND(M42="Waiting",M43="Waiting"),"Waiting",IF(OR(AND(M42="Review",M43="Waiting"),AND(M42="Waiting",M43="Review")),"Waiting",IF(OR(AND(M42="Other",M43="Waiting"),AND(M42="Waiting",M43="Other")),"Waiting",IF(OR(AND(M42="Incomplete",M43="Waiting"),AND(M42="Waiting",M43="Incomplete")),"Waiting",IF(OR(AND(M42="Completed",M43="Waiting"),AND(M42="Waiting",M43="Completed")),"Waiting",IF(OR(M42="In Progress",M43="In Progress"),"In Progress",IF(OR(AND(M42="Completed",M43="Untraceable"),AND(M42="Untraceable",M43="Completed")),"Review",IF(OR(AND(M42="Completed",M43="Incomplete"),AND(M42="Incomplete",M43="Completed")),"Review",IF(OR(AND(M42="Incomplete",M43="Untraceable"),AND(M42="Untraceable",M43="Incomplete")),"Untraceable",IF(AND(NOT(OR(H42="Ø",H42="")),NOT(OR(H43="Ø",H43="")),L42=""),"In Progress",IF(AND(M42="Untraceable",M43="Untraceable"),"Untraceable",IF(AND(NOT(OR(H42="Ø",H42="")),NOT(OR(H43="Ø",H43="")),NOT(OR(L42="Ø",L42="",L42="Split",L42="Needs to be Split"))),"Completed",IF(AND(M42="Incomplete",M43="Incomplete"),"Incomplete",IF(AND(M42="Other",M43="Other"),"Review",IF(AND(M42="Untraceable",M43=""),"Untraceable","")))))))))))))))))))))))))</f>
        <v>Completed</v>
      </c>
      <c r="O42" s="116" t="s">
        <v>0</v>
      </c>
      <c r="P42" s="4"/>
      <c r="Q42" s="121" t="s">
        <v>25</v>
      </c>
      <c r="R42" s="116" t="s">
        <v>3854</v>
      </c>
    </row>
    <row r="43" spans="1:18" x14ac:dyDescent="0.25">
      <c r="A43" s="116"/>
      <c r="B43" s="116"/>
      <c r="C43" s="116"/>
      <c r="D43" s="87" t="s">
        <v>187</v>
      </c>
      <c r="E43" s="87" t="s">
        <v>24</v>
      </c>
      <c r="F43" s="7" t="str">
        <f>IF(AND(D43="Amina",OR(E43="Manual",E43="Assisted Manual")),A42&amp;"_AZ",IF(AND(D43="Amina",OR(E43="De-Novo Merge",E43="Assisted Merge")),A42&amp;"_SA_AZ",IF(AND(D43="Mashtura",OR(E43="Manual",E43="Assisted Manual")),A42&amp;"_MH",IF(AND(D43="Mashtura",OR(E43="De-Novo Merge",E43="Assisted Merge")),A42&amp;"_SA_MH",IF(AND(D43="Perry",OR(E43="Manual",E43="Assisted Manual")),A42&amp;"_PB",IF(AND(D43="Perry",OR(E43="De-Novo Merge",E43="Assisted Merge")),A42&amp;"_SA_PB",IF(AND(D43="Gina",OR(E43="Manual",E43="Assisted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Merge")),A42&amp;"_SA_MW",IF(AND(D43="Reem",OR(E43="Manual",E43="Assisted Manual")),A42&amp;"_RA",IF(AND(D43="Reem",OR(E43="De-Novo Merge",E43="Assisted Merge")),A42&amp;"_SA_RA",""))))))))))))))))))</f>
        <v>2018-03-09_R-010_MW</v>
      </c>
      <c r="G43" s="89">
        <v>43186</v>
      </c>
      <c r="H43" s="89">
        <v>43186</v>
      </c>
      <c r="I43" s="68">
        <v>0.08</v>
      </c>
      <c r="J43" s="68"/>
      <c r="K43" s="73" t="str">
        <f t="shared" si="1"/>
        <v/>
      </c>
      <c r="L43" s="116"/>
      <c r="M43" s="87" t="str">
        <f>IF(AND(NOT(OR(G43="",G43="Ø")),H43=""),"In Progress",IF(AND(NOT(OR(H43="Ø",H43="")),NOT(OR(G43="Ø",G43=""))),"Completed",IF(AND(NOT(A42=""),NOT(OR(D43="",D43="???")),G43=""),"Waiting",IF(D43="???","Waiting",""))))</f>
        <v>Completed</v>
      </c>
      <c r="N43" s="116"/>
      <c r="O43" s="116"/>
      <c r="P43" s="4"/>
      <c r="Q43" s="121"/>
      <c r="R43" s="116"/>
    </row>
    <row r="44" spans="1:18" x14ac:dyDescent="0.25">
      <c r="A44" s="122" t="s">
        <v>3855</v>
      </c>
      <c r="B44" s="117" t="s">
        <v>3856</v>
      </c>
      <c r="C44" s="116"/>
      <c r="D44" s="87" t="s">
        <v>187</v>
      </c>
      <c r="E44" s="87" t="s">
        <v>24</v>
      </c>
      <c r="F44" s="7" t="str">
        <f>IF(AND(D44="Amina",OR(E44="Manual",E44="Assisted Manual")),A44&amp;"_AZ",IF(AND(D44="Amina",OR(E44="De-Novo Merge",E44="Assisted Merge")),A44&amp;"_SA_AZ",IF(AND(D44="Mashtura",OR(E44="Manual",E44="Assisted Manual")),A44&amp;"_MH",IF(AND(D44="Mashtura",OR(E44="De-Novo Merge",E44="Assisted Merge")),A44&amp;"_SA_MH",IF(AND(D44="Perry",OR(E44="Manual",E44="Assisted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Merge")),A44&amp;"_SA_MW",IF(AND(D44="Reem",OR(E44="Manual",E44="Assisted Manual")),A44&amp;"_RA",IF(AND(D44="Reem",OR(E44="De-Novo Merge",E44="Assisted Merge")),A44&amp;"_SA_RA",""))))))))))))))))))</f>
        <v>2018-03-09_G-020_MW</v>
      </c>
      <c r="G44" s="89">
        <v>43181</v>
      </c>
      <c r="H44" s="89">
        <v>43182</v>
      </c>
      <c r="I44" s="68">
        <v>1.6</v>
      </c>
      <c r="J44" s="68"/>
      <c r="K44" s="73" t="str">
        <f t="shared" si="1"/>
        <v/>
      </c>
      <c r="L44" s="118">
        <v>43203</v>
      </c>
      <c r="M44" s="87" t="str">
        <f>IF(AND(NOT(OR(G44="",G44="Ø")),H44=""),"In Progress",IF(AND(NOT(OR(H44="Ø",H44="")),NOT(OR(G44="Ø",G44=""))),"Completed",IF(AND(NOT(A44=""),NOT(OR(D44="",D44="???")),G44=""),"Waiting",IF(D44="???","Waiting",""))))</f>
        <v>Completed</v>
      </c>
      <c r="N44" s="116" t="str">
        <f>IF(AND(NOT(OR(H44="Ø",H44="")),L44="Split"),"In Progress",IF(AND(NOT(OR(H44="Ø",H44="")),L44="Needs to be Split"),"Waiting",IF(AND(M44="Review",M45="Review"),"Review",IF(OR(AND(M44="Review",M45="Incomplete"),AND(M44="Incomplete",M45="Review")),"Review",IF(OR(AND(M44="Untraceable",M45="Review"),AND(M44="Review",M45="Untraceable")),"Review",IF(OR(AND(M44="Review",M45="Completed"),AND(M44="Completed",M45="Review")),"Review",IF(OR(AND(M44="Other",M45="Review"),AND(M44="Review",M45="Other")),"Review",IF(OR(AND(M44="Other",M45="Incomplete"),AND(M44="Incomplete",M45="Other")),"Review",IF(OR(AND(M44="Other",M45="Untraceable"),AND(M44="Untraceable",M45="Other")),"Review",IF(OR(AND(M44="Other",M45="Completed"),AND(M44="Completed",M45="Other")),"Review",IF(AND(M44="Waiting",M45="Waiting"),"Waiting",IF(OR(AND(M44="Review",M45="Waiting"),AND(M44="Waiting",M45="Review")),"Waiting",IF(OR(AND(M44="Other",M45="Waiting"),AND(M44="Waiting",M45="Other")),"Waiting",IF(OR(AND(M44="Incomplete",M45="Waiting"),AND(M44="Waiting",M45="Incomplete")),"Waiting",IF(OR(AND(M44="Completed",M45="Waiting"),AND(M44="Waiting",M45="Completed")),"Waiting",IF(OR(M44="In Progress",M45="In Progress"),"In Progress",IF(OR(AND(M44="Completed",M45="Untraceable"),AND(M44="Untraceable",M45="Completed")),"Review",IF(OR(AND(M44="Completed",M45="Incomplete"),AND(M44="Incomplete",M45="Completed")),"Review",IF(OR(AND(M44="Incomplete",M45="Untraceable"),AND(M44="Untraceable",M45="Incomplete")),"Untraceable",IF(AND(NOT(OR(H44="Ø",H44="")),NOT(OR(H45="Ø",H45="")),L44=""),"In Progress",IF(AND(M44="Untraceable",M45="Untraceable"),"Untraceable",IF(AND(NOT(OR(H44="Ø",H44="")),NOT(OR(H45="Ø",H45="")),NOT(OR(L44="Ø",L44="",L44="Split",L44="Needs to be Split"))),"Completed",IF(AND(M44="Incomplete",M45="Incomplete"),"Incomplete",IF(AND(M44="Other",M45="Other"),"Review",IF(AND(M44="Untraceable",M45=""),"Untraceable","")))))))))))))))))))))))))</f>
        <v>Completed</v>
      </c>
      <c r="O44" s="116" t="s">
        <v>0</v>
      </c>
      <c r="P44" s="4"/>
      <c r="Q44" s="121" t="s">
        <v>25</v>
      </c>
      <c r="R44" s="116" t="s">
        <v>3857</v>
      </c>
    </row>
    <row r="45" spans="1:18" x14ac:dyDescent="0.25">
      <c r="A45" s="116"/>
      <c r="B45" s="116"/>
      <c r="C45" s="116"/>
      <c r="D45" s="87" t="s">
        <v>2404</v>
      </c>
      <c r="E45" s="87" t="s">
        <v>1512</v>
      </c>
      <c r="F45" s="7" t="str">
        <f>IF(AND(D45="Amina",OR(E45="Manual",E45="Assisted Manual")),A44&amp;"_AZ",IF(AND(D45="Amina",OR(E45="De-Novo Merge",E45="Assisted Merge")),A44&amp;"_SA_AZ",IF(AND(D45="Mashtura",OR(E45="Manual",E45="Assisted Manual")),A44&amp;"_MH",IF(AND(D45="Mashtura",OR(E45="De-Novo Merge",E45="Assisted Merge")),A44&amp;"_SA_MH",IF(AND(D45="Perry",OR(E45="Manual",E45="Assisted Manual")),A44&amp;"_PB",IF(AND(D45="Perry",OR(E45="De-Novo Merge",E45="Assisted Merge")),A44&amp;"_SA_PB",IF(AND(D45="Gina",OR(E45="Manual",E45="Assisted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Merge")),A44&amp;"_SA_MW",IF(AND(D45="Reem",OR(E45="Manual",E45="Assisted Manual")),A44&amp;"_RA",IF(AND(D45="Reem",OR(E45="De-Novo Merge",E45="Assisted Merge")),A44&amp;"_SA_RA",""))))))))))))))))))</f>
        <v>2018-03-09_G-020_MH</v>
      </c>
      <c r="G45" s="89">
        <v>43187</v>
      </c>
      <c r="H45" s="89">
        <v>43187</v>
      </c>
      <c r="I45" s="68">
        <v>1</v>
      </c>
      <c r="J45" s="68">
        <v>18</v>
      </c>
      <c r="K45" s="73">
        <f t="shared" si="1"/>
        <v>18</v>
      </c>
      <c r="L45" s="116"/>
      <c r="M45" s="87" t="str">
        <f>IF(AND(NOT(OR(G45="",G45="Ø")),H45=""),"In Progress",IF(AND(NOT(OR(H45="Ø",H45="")),NOT(OR(G45="Ø",G45=""))),"Completed",IF(AND(NOT(A44=""),NOT(OR(D45="",D45="???")),G45=""),"Waiting",IF(D45="???","Waiting",""))))</f>
        <v>Completed</v>
      </c>
      <c r="N45" s="116"/>
      <c r="O45" s="116"/>
      <c r="P45" s="4"/>
      <c r="Q45" s="121"/>
      <c r="R45" s="116"/>
    </row>
    <row r="46" spans="1:18" x14ac:dyDescent="0.25">
      <c r="A46" s="122" t="s">
        <v>3858</v>
      </c>
      <c r="B46" s="117" t="s">
        <v>3859</v>
      </c>
      <c r="C46" s="116"/>
      <c r="D46" s="87" t="s">
        <v>32</v>
      </c>
      <c r="E46" s="87" t="s">
        <v>24</v>
      </c>
      <c r="F46" s="7" t="str">
        <f>IF(AND(D46="Amina",OR(E46="Manual",E46="Assisted Manual")),A46&amp;"_AZ",IF(AND(D46="Amina",OR(E46="De-Novo Merge",E46="Assisted Merge")),A46&amp;"_SA_AZ",IF(AND(D46="Mashtura",OR(E46="Manual",E46="Assisted Manual")),A46&amp;"_MH",IF(AND(D46="Mashtura",OR(E46="De-Novo Merge",E46="Assisted Merge")),A46&amp;"_SA_MH",IF(AND(D46="Perry",OR(E46="Manual",E46="Assisted Manual")),A46&amp;"_PB",IF(AND(D46="Perry",OR(E46="De-Novo Merge",E46="Assisted Merge")),A46&amp;"_SA_PB",IF(AND(D46="Gina",OR(E46="Manual",E46="Assisted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Merge")),A46&amp;"_SA_MW",IF(AND(D46="Reem",OR(E46="Manual",E46="Assisted Manual")),A46&amp;"_RA",IF(AND(D46="Reem",OR(E46="De-Novo Merge",E46="Assisted Merge")),A46&amp;"_SA_RA",""))))))))))))))))))</f>
        <v>2018-03-09_G-021_AZ</v>
      </c>
      <c r="G46" s="89">
        <v>43181</v>
      </c>
      <c r="H46" s="89">
        <v>43182</v>
      </c>
      <c r="I46" s="68">
        <v>3</v>
      </c>
      <c r="J46" s="68"/>
      <c r="K46" s="73" t="str">
        <f t="shared" si="1"/>
        <v/>
      </c>
      <c r="L46" s="118">
        <v>43199</v>
      </c>
      <c r="M46" s="87" t="s">
        <v>0</v>
      </c>
      <c r="N46" s="116" t="str">
        <f>IF(AND(NOT(OR(H46="Ø",H46="")),L46="Split"),"In Progress",IF(AND(NOT(OR(H46="Ø",H46="")),L46="Needs to be Split"),"Waiting",IF(AND(M46="Review",M47="Review"),"Review",IF(OR(AND(M46="Review",M47="Incomplete"),AND(M46="Incomplete",M47="Review")),"Review",IF(OR(AND(M46="Untraceable",M47="Review"),AND(M46="Review",M47="Untraceable")),"Review",IF(OR(AND(M46="Review",M47="Completed"),AND(M46="Completed",M47="Review")),"Review",IF(OR(AND(M46="Other",M47="Review"),AND(M46="Review",M47="Other")),"Review",IF(OR(AND(M46="Other",M47="Incomplete"),AND(M46="Incomplete",M47="Other")),"Review",IF(OR(AND(M46="Other",M47="Untraceable"),AND(M46="Untraceable",M47="Other")),"Review",IF(OR(AND(M46="Other",M47="Completed"),AND(M46="Completed",M47="Other")),"Review",IF(AND(M46="Waiting",M47="Waiting"),"Waiting",IF(OR(AND(M46="Review",M47="Waiting"),AND(M46="Waiting",M47="Review")),"Waiting",IF(OR(AND(M46="Other",M47="Waiting"),AND(M46="Waiting",M47="Other")),"Waiting",IF(OR(AND(M46="Incomplete",M47="Waiting"),AND(M46="Waiting",M47="Incomplete")),"Waiting",IF(OR(AND(M46="Completed",M47="Waiting"),AND(M46="Waiting",M47="Completed")),"Waiting",IF(OR(M46="In Progress",M47="In Progress"),"In Progress",IF(OR(AND(M46="Completed",M47="Untraceable"),AND(M46="Untraceable",M47="Completed")),"Review",IF(OR(AND(M46="Completed",M47="Incomplete"),AND(M46="Incomplete",M47="Completed")),"Review",IF(OR(AND(M46="Incomplete",M47="Untraceable"),AND(M46="Untraceable",M47="Incomplete")),"Untraceable",IF(AND(NOT(OR(H46="Ø",H46="")),NOT(OR(H47="Ø",H47="")),L46=""),"In Progress",IF(AND(M46="Untraceable",M47="Untraceable"),"Untraceable",IF(AND(NOT(OR(H46="Ø",H46="")),NOT(OR(H47="Ø",H47="")),NOT(OR(L46="Ø",L46="",L46="Split",L46="Needs to be Split"))),"Completed",IF(AND(M46="Incomplete",M47="Incomplete"),"Incomplete",IF(AND(M46="Other",M47="Other"),"Review",IF(AND(M46="Untraceable",M47=""),"Untraceable","")))))))))))))))))))))))))</f>
        <v>Completed</v>
      </c>
      <c r="O46" s="116" t="s">
        <v>0</v>
      </c>
      <c r="P46" s="4" t="s">
        <v>3860</v>
      </c>
      <c r="Q46" s="121" t="s">
        <v>25</v>
      </c>
      <c r="R46" s="116" t="s">
        <v>3861</v>
      </c>
    </row>
    <row r="47" spans="1:18" x14ac:dyDescent="0.25">
      <c r="A47" s="116"/>
      <c r="B47" s="116"/>
      <c r="C47" s="116"/>
      <c r="D47" s="87" t="s">
        <v>23</v>
      </c>
      <c r="E47" s="87" t="s">
        <v>1512</v>
      </c>
      <c r="F47" s="7" t="str">
        <f>IF(AND(D47="Amina",OR(E47="Manual",E47="Assisted Manual")),A46&amp;"_AZ",IF(AND(D47="Amina",OR(E47="De-Novo Merge",E47="Assisted Merge")),A46&amp;"_SA_AZ",IF(AND(D47="Mashtura",OR(E47="Manual",E47="Assisted Manual")),A46&amp;"_MH",IF(AND(D47="Mashtura",OR(E47="De-Novo Merge",E47="Assisted Merge")),A46&amp;"_SA_MH",IF(AND(D47="Perry",OR(E47="Manual",E47="Assisted Manual")),A46&amp;"_PB",IF(AND(D47="Perry",OR(E47="De-Novo Merge",E47="Assisted Merge")),A46&amp;"_SA_PB",IF(AND(D47="Gina",OR(E47="Manual",E47="Assisted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Merge")),A46&amp;"_SA_MW",IF(AND(D47="Reem",OR(E47="Manual",E47="Assisted Manual")),A46&amp;"_RA",IF(AND(D47="Reem",OR(E47="De-Novo Merge",E47="Assisted Merge")),A46&amp;"_SA_RA",""))))))))))))))))))</f>
        <v>2018-03-09_G-021_CA</v>
      </c>
      <c r="G47" s="89">
        <v>43187</v>
      </c>
      <c r="H47" s="89">
        <v>43189</v>
      </c>
      <c r="I47" s="68"/>
      <c r="J47" s="68"/>
      <c r="K47" s="73" t="str">
        <f t="shared" si="1"/>
        <v/>
      </c>
      <c r="L47" s="116"/>
      <c r="M47" s="87" t="str">
        <f>IF(AND(NOT(OR(G47="",G47="Ø")),H47=""),"In Progress",IF(AND(NOT(OR(H47="Ø",H47="")),NOT(OR(G47="Ø",G47=""))),"Completed",IF(AND(NOT(A46=""),NOT(OR(D47="",D47="???")),G47=""),"Waiting",IF(D47="???","Waiting",""))))</f>
        <v>Completed</v>
      </c>
      <c r="N47" s="116"/>
      <c r="O47" s="116"/>
      <c r="P47" s="4"/>
      <c r="Q47" s="121"/>
      <c r="R47" s="116"/>
    </row>
    <row r="48" spans="1:18" x14ac:dyDescent="0.25">
      <c r="A48" s="122" t="s">
        <v>3862</v>
      </c>
      <c r="B48" s="117" t="s">
        <v>3863</v>
      </c>
      <c r="C48" s="116"/>
      <c r="D48" s="87" t="s">
        <v>23</v>
      </c>
      <c r="E48" s="87" t="s">
        <v>24</v>
      </c>
      <c r="F48" s="7" t="str">
        <f>IF(AND(D48="Amina",OR(E48="Manual",E48="Assisted Manual")),A48&amp;"_AZ",IF(AND(D48="Amina",OR(E48="De-Novo Merge",E48="Assisted Merge")),A48&amp;"_SA_AZ",IF(AND(D48="Mashtura",OR(E48="Manual",E48="Assisted Manual")),A48&amp;"_MH",IF(AND(D48="Mashtura",OR(E48="De-Novo Merge",E48="Assisted Merge")),A48&amp;"_SA_MH",IF(AND(D48="Perry",OR(E48="Manual",E48="Assisted Manual")),A48&amp;"_PB",IF(AND(D48="Perry",OR(E48="De-Novo Merge",E48="Assisted Merge")),A48&amp;"_SA_PB",IF(AND(D48="Gina",OR(E48="Manual",E48="Assisted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Merge")),A48&amp;"_SA_MW",IF(AND(D48="Reem",OR(E48="Manual",E48="Assisted Manual")),A48&amp;"_RA",IF(AND(D48="Reem",OR(E48="De-Novo Merge",E48="Assisted Merge")),A48&amp;"_SA_RA",""))))))))))))))))))</f>
        <v>2018-03-09_G-022_CA</v>
      </c>
      <c r="G48" s="89">
        <v>43181</v>
      </c>
      <c r="H48" s="89" t="s">
        <v>51</v>
      </c>
      <c r="I48" s="68"/>
      <c r="J48" s="68"/>
      <c r="K48" s="73" t="str">
        <f t="shared" si="1"/>
        <v/>
      </c>
      <c r="L48" s="116" t="str">
        <f>IF(AND(NOT(OR(H48="",H48="Ø")),NOT(OR(H49="",H49="Ø"))),"Needs to be Split","")</f>
        <v/>
      </c>
      <c r="M48" s="87" t="s">
        <v>2</v>
      </c>
      <c r="N48" s="116" t="s">
        <v>2</v>
      </c>
      <c r="O48" s="116" t="str">
        <f>IF(OR(N48="Untraceable",N48="Incomplete"),"Ignore",IF(N48="Completed","Waiting",IF(OR(N48="Waiting",N48="In Progress",N48="Review",N48="Other"),"HOLD","")))</f>
        <v>Ignore</v>
      </c>
      <c r="P48" s="4"/>
      <c r="Q48" s="121" t="str">
        <f>IF(OR(N48="Untraceable",N48="Incomplete"),"No",IF(N48="Completed","In Progress",""))</f>
        <v>No</v>
      </c>
      <c r="R48" s="116"/>
    </row>
    <row r="49" spans="1:18" x14ac:dyDescent="0.25">
      <c r="A49" s="116"/>
      <c r="B49" s="116"/>
      <c r="C49" s="116"/>
      <c r="D49" s="87"/>
      <c r="E49" s="87"/>
      <c r="F49" s="7" t="str">
        <f>IF(AND(D49="Amina",OR(E49="Manual",E49="Assisted Manual")),A48&amp;"_AZ",IF(AND(D49="Amina",OR(E49="De-Novo Merge",E49="Assisted Merge")),A48&amp;"_SA_AZ",IF(AND(D49="Mashtura",OR(E49="Manual",E49="Assisted Manual")),A48&amp;"_MH",IF(AND(D49="Mashtura",OR(E49="De-Novo Merge",E49="Assisted Merge")),A48&amp;"_SA_MH",IF(AND(D49="Perry",OR(E49="Manual",E49="Assisted Manual")),A48&amp;"_PB",IF(AND(D49="Perry",OR(E49="De-Novo Merge",E49="Assisted Merge")),A48&amp;"_SA_PB",IF(AND(D49="Gina",OR(E49="Manual",E49="Assisted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Merge")),A48&amp;"_SA_MW",IF(AND(D49="Reem",OR(E49="Manual",E49="Assisted Manual")),A48&amp;"_RA",IF(AND(D49="Reem",OR(E49="De-Novo Merge",E49="Assisted Merge")),A48&amp;"_SA_RA",""))))))))))))))))))</f>
        <v/>
      </c>
      <c r="G49" s="89"/>
      <c r="H49" s="89"/>
      <c r="I49" s="68"/>
      <c r="J49" s="68"/>
      <c r="K49" s="73" t="str">
        <f t="shared" si="1"/>
        <v/>
      </c>
      <c r="L49" s="116"/>
      <c r="M49" s="87" t="str">
        <f>IF(AND(NOT(OR(G49="",G49="Ø")),H49=""),"In Progress",IF(AND(NOT(OR(H49="Ø",H49="")),NOT(OR(G49="Ø",G49=""))),"Completed",IF(AND(NOT(A48=""),NOT(OR(D49="",D49="???")),G49=""),"Waiting",IF(D49="???","Waiting",""))))</f>
        <v/>
      </c>
      <c r="N49" s="116"/>
      <c r="O49" s="116"/>
      <c r="P49" s="4"/>
      <c r="Q49" s="121"/>
      <c r="R49" s="116"/>
    </row>
    <row r="50" spans="1:18" x14ac:dyDescent="0.25">
      <c r="A50" s="122" t="s">
        <v>3864</v>
      </c>
      <c r="B50" s="117" t="s">
        <v>3865</v>
      </c>
      <c r="C50" s="116"/>
      <c r="D50" s="87" t="s">
        <v>3059</v>
      </c>
      <c r="E50" s="87" t="s">
        <v>24</v>
      </c>
      <c r="F50" s="7" t="str">
        <f>IF(AND(D50="Amina",OR(E50="Manual",E50="Assisted Manual")),A50&amp;"_AZ",IF(AND(D50="Amina",OR(E50="De-Novo Merge",E50="Assisted Merge")),A50&amp;"_SA_AZ",IF(AND(D50="Mashtura",OR(E50="Manual",E50="Assisted Manual")),A50&amp;"_MH",IF(AND(D50="Mashtura",OR(E50="De-Novo Merge",E50="Assisted Merge")),A50&amp;"_SA_MH",IF(AND(D50="Perry",OR(E50="Manual",E50="Assisted Manual")),A50&amp;"_PB",IF(AND(D50="Perry",OR(E50="De-Novo Merge",E50="Assisted Merge")),A50&amp;"_SA_PB",IF(AND(D50="Gina",OR(E50="Manual",E50="Assisted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Merge")),A50&amp;"_SA_MW",IF(AND(D50="Reem",OR(E50="Manual",E50="Assisted Manual")),A50&amp;"_RA",IF(AND(D50="Reem",OR(E50="De-Novo Merge",E50="Assisted Merge")),A50&amp;"_SA_RA",""))))))))))))))))))</f>
        <v>2018-03-09_R-003_RA</v>
      </c>
      <c r="G50" s="89">
        <v>43182</v>
      </c>
      <c r="H50" s="89">
        <v>43182</v>
      </c>
      <c r="I50" s="68">
        <v>0.15</v>
      </c>
      <c r="J50" s="68">
        <v>2.8889999999999998</v>
      </c>
      <c r="K50" s="73">
        <f t="shared" si="1"/>
        <v>19.259999999999998</v>
      </c>
      <c r="L50" s="118">
        <v>43203</v>
      </c>
      <c r="M50" s="87" t="str">
        <f>IF(AND(NOT(OR(G50="",G50="Ø")),H50=""),"In Progress",IF(AND(NOT(OR(H50="Ø",H50="")),NOT(OR(G50="Ø",G50=""))),"Completed",IF(AND(NOT(A50=""),NOT(OR(D50="",D50="???")),G50=""),"Waiting",IF(D50="???","Waiting",""))))</f>
        <v>Completed</v>
      </c>
      <c r="N50" s="116" t="str">
        <f>IF(AND(NOT(OR(H50="Ø",H50="")),L50="Split"),"In Progress",IF(AND(NOT(OR(H50="Ø",H50="")),L50="Needs to be Split"),"Waiting",IF(AND(M50="Review",M51="Review"),"Review",IF(OR(AND(M50="Review",M51="Incomplete"),AND(M50="Incomplete",M51="Review")),"Review",IF(OR(AND(M50="Untraceable",M51="Review"),AND(M50="Review",M51="Untraceable")),"Review",IF(OR(AND(M50="Review",M51="Completed"),AND(M50="Completed",M51="Review")),"Review",IF(OR(AND(M50="Other",M51="Review"),AND(M50="Review",M51="Other")),"Review",IF(OR(AND(M50="Other",M51="Incomplete"),AND(M50="Incomplete",M51="Other")),"Review",IF(OR(AND(M50="Other",M51="Untraceable"),AND(M50="Untraceable",M51="Other")),"Review",IF(OR(AND(M50="Other",M51="Completed"),AND(M50="Completed",M51="Other")),"Review",IF(AND(M50="Waiting",M51="Waiting"),"Waiting",IF(OR(AND(M50="Review",M51="Waiting"),AND(M50="Waiting",M51="Review")),"Waiting",IF(OR(AND(M50="Other",M51="Waiting"),AND(M50="Waiting",M51="Other")),"Waiting",IF(OR(AND(M50="Incomplete",M51="Waiting"),AND(M50="Waiting",M51="Incomplete")),"Waiting",IF(OR(AND(M50="Completed",M51="Waiting"),AND(M50="Waiting",M51="Completed")),"Waiting",IF(OR(M50="In Progress",M51="In Progress"),"In Progress",IF(OR(AND(M50="Completed",M51="Untraceable"),AND(M50="Untraceable",M51="Completed")),"Review",IF(OR(AND(M50="Completed",M51="Incomplete"),AND(M50="Incomplete",M51="Completed")),"Review",IF(OR(AND(M50="Incomplete",M51="Untraceable"),AND(M50="Untraceable",M51="Incomplete")),"Untraceable",IF(AND(NOT(OR(H50="Ø",H50="")),NOT(OR(H51="Ø",H51="")),L50=""),"In Progress",IF(AND(M50="Untraceable",M51="Untraceable"),"Untraceable",IF(AND(NOT(OR(H50="Ø",H50="")),NOT(OR(H51="Ø",H51="")),NOT(OR(L50="Ø",L50="",L50="Split",L50="Needs to be Split"))),"Completed",IF(AND(M50="Incomplete",M51="Incomplete"),"Incomplete",IF(AND(M50="Other",M51="Other"),"Review",IF(AND(M50="Untraceable",M51=""),"Untraceable","")))))))))))))))))))))))))</f>
        <v>Completed</v>
      </c>
      <c r="O50" s="116" t="s">
        <v>0</v>
      </c>
      <c r="P50" s="4"/>
      <c r="Q50" s="121" t="s">
        <v>25</v>
      </c>
      <c r="R50" s="116" t="s">
        <v>3866</v>
      </c>
    </row>
    <row r="51" spans="1:18" x14ac:dyDescent="0.25">
      <c r="A51" s="116"/>
      <c r="B51" s="116"/>
      <c r="C51" s="116"/>
      <c r="D51" s="87" t="s">
        <v>187</v>
      </c>
      <c r="E51" s="87" t="s">
        <v>24</v>
      </c>
      <c r="F51" s="7" t="str">
        <f>IF(AND(D51="Amina",OR(E51="Manual",E51="Assisted Manual")),A50&amp;"_AZ",IF(AND(D51="Amina",OR(E51="De-Novo Merge",E51="Assisted Merge")),A50&amp;"_SA_AZ",IF(AND(D51="Mashtura",OR(E51="Manual",E51="Assisted Manual")),A50&amp;"_MH",IF(AND(D51="Mashtura",OR(E51="De-Novo Merge",E51="Assisted Merge")),A50&amp;"_SA_MH",IF(AND(D51="Perry",OR(E51="Manual",E51="Assisted Manual")),A50&amp;"_PB",IF(AND(D51="Perry",OR(E51="De-Novo Merge",E51="Assisted Merge")),A50&amp;"_SA_PB",IF(AND(D51="Gina",OR(E51="Manual",E51="Assisted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Merge")),A50&amp;"_SA_MW",IF(AND(D51="Reem",OR(E51="Manual",E51="Assisted Manual")),A50&amp;"_RA",IF(AND(D51="Reem",OR(E51="De-Novo Merge",E51="Assisted Merge")),A50&amp;"_SA_RA",""))))))))))))))))))</f>
        <v>2018-03-09_R-003_MW</v>
      </c>
      <c r="G51" s="89">
        <v>43189</v>
      </c>
      <c r="H51" s="89">
        <v>43189</v>
      </c>
      <c r="I51" s="68">
        <v>0.1</v>
      </c>
      <c r="J51" s="68"/>
      <c r="K51" s="73" t="str">
        <f t="shared" si="1"/>
        <v/>
      </c>
      <c r="L51" s="116"/>
      <c r="M51" s="87" t="str">
        <f>IF(AND(NOT(OR(G51="",G51="Ø")),H51=""),"In Progress",IF(AND(NOT(OR(H51="Ø",H51="")),NOT(OR(G51="Ø",G51=""))),"Completed",IF(AND(NOT(A50=""),NOT(OR(D51="",D51="???")),G51=""),"Waiting",IF(D51="???","Waiting",""))))</f>
        <v>Completed</v>
      </c>
      <c r="N51" s="116"/>
      <c r="O51" s="116"/>
      <c r="P51" s="4"/>
      <c r="Q51" s="121"/>
      <c r="R51" s="116"/>
    </row>
    <row r="52" spans="1:18" x14ac:dyDescent="0.25">
      <c r="A52" s="122" t="s">
        <v>3867</v>
      </c>
      <c r="B52" s="117" t="s">
        <v>3868</v>
      </c>
      <c r="C52" s="116" t="s">
        <v>1052</v>
      </c>
      <c r="D52" s="87" t="s">
        <v>161</v>
      </c>
      <c r="E52" s="87" t="s">
        <v>24</v>
      </c>
      <c r="F52" s="7" t="str">
        <f>IF(AND(D52="Amina",OR(E52="Manual",E52="Assisted Manual")),A52&amp;"_AZ",IF(AND(D52="Amina",OR(E52="De-Novo Merge",E52="Assisted Merge")),A52&amp;"_SA_AZ",IF(AND(D52="Mashtura",OR(E52="Manual",E52="Assisted Manual")),A52&amp;"_MH",IF(AND(D52="Mashtura",OR(E52="De-Novo Merge",E52="Assisted Merge")),A52&amp;"_SA_MH",IF(AND(D52="Perry",OR(E52="Manual",E52="Assisted Manual")),A52&amp;"_PB",IF(AND(D52="Perry",OR(E52="De-Novo Merge",E52="Assisted Merge")),A52&amp;"_SA_PB",IF(AND(D52="Gina",OR(E52="Manual",E52="Assisted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Merge")),A52&amp;"_SA_MW",IF(AND(D52="Reem",OR(E52="Manual",E52="Assisted Manual")),A52&amp;"_RA",IF(AND(D52="Reem",OR(E52="De-Novo Merge",E52="Assisted Merge")),A52&amp;"_SA_RA",""))))))))))))))))))</f>
        <v>2018-03-09_G-023_BD</v>
      </c>
      <c r="G52" s="89">
        <v>43182</v>
      </c>
      <c r="H52" s="89" t="s">
        <v>51</v>
      </c>
      <c r="I52" s="68">
        <v>0.5</v>
      </c>
      <c r="J52" s="68"/>
      <c r="K52" s="73" t="str">
        <f t="shared" si="1"/>
        <v/>
      </c>
      <c r="L52" s="116" t="str">
        <f>IF(AND(NOT(OR(H52="",H52="Ø")),NOT(OR(H53="",H53="Ø"))),"Needs to be Split","")</f>
        <v/>
      </c>
      <c r="M52" s="87" t="s">
        <v>2</v>
      </c>
      <c r="N52" s="116" t="s">
        <v>2</v>
      </c>
      <c r="O52" s="116" t="str">
        <f>IF(OR(N52="Untraceable",N52="Incomplete"),"Ignore",IF(N52="Completed","Waiting",IF(OR(N52="Waiting",N52="In Progress",N52="Review",N52="Other"),"HOLD","")))</f>
        <v>Ignore</v>
      </c>
      <c r="P52" s="4" t="s">
        <v>3869</v>
      </c>
      <c r="Q52" s="121" t="str">
        <f>IF(OR(N52="Untraceable",N52="Incomplete"),"No",IF(N52="Completed","In Progress",""))</f>
        <v>No</v>
      </c>
      <c r="R52" s="116"/>
    </row>
    <row r="53" spans="1:18" x14ac:dyDescent="0.25">
      <c r="A53" s="116"/>
      <c r="B53" s="116"/>
      <c r="C53" s="116"/>
      <c r="D53" s="87"/>
      <c r="E53" s="87"/>
      <c r="F53" s="7" t="str">
        <f>IF(AND(D53="Amina",OR(E53="Manual",E53="Assisted Manual")),A52&amp;"_AZ",IF(AND(D53="Amina",OR(E53="De-Novo Merge",E53="Assisted Merge")),A52&amp;"_SA_AZ",IF(AND(D53="Mashtura",OR(E53="Manual",E53="Assisted Manual")),A52&amp;"_MH",IF(AND(D53="Mashtura",OR(E53="De-Novo Merge",E53="Assisted Merge")),A52&amp;"_SA_MH",IF(AND(D53="Perry",OR(E53="Manual",E53="Assisted Manual")),A52&amp;"_PB",IF(AND(D53="Perry",OR(E53="De-Novo Merge",E53="Assisted Merge")),A52&amp;"_SA_PB",IF(AND(D53="Gina",OR(E53="Manual",E53="Assisted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Merge")),A52&amp;"_SA_MW",IF(AND(D53="Reem",OR(E53="Manual",E53="Assisted Manual")),A52&amp;"_RA",IF(AND(D53="Reem",OR(E53="De-Novo Merge",E53="Assisted Merge")),A52&amp;"_SA_RA",""))))))))))))))))))</f>
        <v/>
      </c>
      <c r="G53" s="89"/>
      <c r="H53" s="89"/>
      <c r="I53" s="68"/>
      <c r="J53" s="68"/>
      <c r="K53" s="73" t="str">
        <f t="shared" si="1"/>
        <v/>
      </c>
      <c r="L53" s="116"/>
      <c r="M53" s="87" t="str">
        <f>IF(AND(NOT(OR(G53="",G53="Ø")),H53=""),"In Progress",IF(AND(NOT(OR(H53="Ø",H53="")),NOT(OR(G53="Ø",G53=""))),"Completed",IF(AND(NOT(A52=""),NOT(OR(D53="",D53="???")),G53=""),"Waiting",IF(D53="???","Waiting",""))))</f>
        <v/>
      </c>
      <c r="N53" s="116"/>
      <c r="O53" s="116"/>
      <c r="P53" s="4"/>
      <c r="Q53" s="121"/>
      <c r="R53" s="116"/>
    </row>
    <row r="54" spans="1:18" x14ac:dyDescent="0.25">
      <c r="A54" s="122" t="s">
        <v>3870</v>
      </c>
      <c r="B54" s="117" t="s">
        <v>3871</v>
      </c>
      <c r="C54" s="116"/>
      <c r="D54" s="87" t="s">
        <v>187</v>
      </c>
      <c r="E54" s="87" t="s">
        <v>24</v>
      </c>
      <c r="F54" s="7" t="str">
        <f>IF(AND(D54="Amina",OR(E54="Manual",E54="Assisted Manual")),A54&amp;"_AZ",IF(AND(D54="Amina",OR(E54="De-Novo Merge",E54="Assisted Merge")),A54&amp;"_SA_AZ",IF(AND(D54="Mashtura",OR(E54="Manual",E54="Assisted Manual")),A54&amp;"_MH",IF(AND(D54="Mashtura",OR(E54="De-Novo Merge",E54="Assisted Merge")),A54&amp;"_SA_MH",IF(AND(D54="Perry",OR(E54="Manual",E54="Assisted Manual")),A54&amp;"_PB",IF(AND(D54="Perry",OR(E54="De-Novo Merge",E54="Assisted Merge")),A54&amp;"_SA_PB",IF(AND(D54="Gina",OR(E54="Manual",E54="Assisted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Merge")),A54&amp;"_SA_MW",IF(AND(D54="Reem",OR(E54="Manual",E54="Assisted Manual")),A54&amp;"_RA",IF(AND(D54="Reem",OR(E54="De-Novo Merge",E54="Assisted Merge")),A54&amp;"_SA_RA",""))))))))))))))))))</f>
        <v>2018-03-09_G-024_MW</v>
      </c>
      <c r="G54" s="89">
        <v>43182</v>
      </c>
      <c r="H54" s="89">
        <v>43199</v>
      </c>
      <c r="I54" s="68"/>
      <c r="J54" s="68"/>
      <c r="K54" s="73" t="str">
        <f t="shared" si="1"/>
        <v/>
      </c>
      <c r="L54" s="118">
        <v>43203</v>
      </c>
      <c r="M54" s="87" t="s">
        <v>0</v>
      </c>
      <c r="N54" s="116" t="str">
        <f>IF(AND(NOT(OR(H54="Ø",H54="")),L54="Split"),"In Progress",IF(AND(NOT(OR(H54="Ø",H54="")),L54="Needs to be Split"),"Waiting",IF(AND(M54="Review",M55="Review"),"Review",IF(OR(AND(M54="Review",M55="Incomplete"),AND(M54="Incomplete",M55="Review")),"Review",IF(OR(AND(M54="Untraceable",M55="Review"),AND(M54="Review",M55="Untraceable")),"Review",IF(OR(AND(M54="Review",M55="Completed"),AND(M54="Completed",M55="Review")),"Review",IF(OR(AND(M54="Other",M55="Review"),AND(M54="Review",M55="Other")),"Review",IF(OR(AND(M54="Other",M55="Incomplete"),AND(M54="Incomplete",M55="Other")),"Review",IF(OR(AND(M54="Other",M55="Untraceable"),AND(M54="Untraceable",M55="Other")),"Review",IF(OR(AND(M54="Other",M55="Completed"),AND(M54="Completed",M55="Other")),"Review",IF(AND(M54="Waiting",M55="Waiting"),"Waiting",IF(OR(AND(M54="Review",M55="Waiting"),AND(M54="Waiting",M55="Review")),"Waiting",IF(OR(AND(M54="Other",M55="Waiting"),AND(M54="Waiting",M55="Other")),"Waiting",IF(OR(AND(M54="Incomplete",M55="Waiting"),AND(M54="Waiting",M55="Incomplete")),"Waiting",IF(OR(AND(M54="Completed",M55="Waiting"),AND(M54="Waiting",M55="Completed")),"Waiting",IF(OR(M54="In Progress",M55="In Progress"),"In Progress",IF(OR(AND(M54="Completed",M55="Untraceable"),AND(M54="Untraceable",M55="Completed")),"Review",IF(OR(AND(M54="Completed",M55="Incomplete"),AND(M54="Incomplete",M55="Completed")),"Review",IF(OR(AND(M54="Incomplete",M55="Untraceable"),AND(M54="Untraceable",M55="Incomplete")),"Untraceable",IF(AND(NOT(OR(H54="Ø",H54="")),NOT(OR(H55="Ø",H55="")),L54=""),"In Progress",IF(AND(M54="Untraceable",M55="Untraceable"),"Untraceable",IF(AND(NOT(OR(H54="Ø",H54="")),NOT(OR(H55="Ø",H55="")),NOT(OR(L54="Ø",L54="",L54="Split",L54="Needs to be Split"))),"Completed",IF(AND(M54="Incomplete",M55="Incomplete"),"Incomplete",IF(AND(M54="Other",M55="Other"),"Review",IF(AND(M54="Untraceable",M55=""),"Untraceable","")))))))))))))))))))))))))</f>
        <v>Completed</v>
      </c>
      <c r="O54" s="116" t="s">
        <v>0</v>
      </c>
      <c r="P54" s="4" t="s">
        <v>3872</v>
      </c>
      <c r="Q54" s="121" t="s">
        <v>25</v>
      </c>
      <c r="R54" s="116" t="s">
        <v>3873</v>
      </c>
    </row>
    <row r="55" spans="1:18" x14ac:dyDescent="0.25">
      <c r="A55" s="116"/>
      <c r="B55" s="116"/>
      <c r="C55" s="116"/>
      <c r="D55" s="87" t="s">
        <v>161</v>
      </c>
      <c r="E55" s="87" t="s">
        <v>1512</v>
      </c>
      <c r="F55" s="7" t="str">
        <f>IF(AND(D55="Amina",OR(E55="Manual",E55="Assisted Manual")),A54&amp;"_AZ",IF(AND(D55="Amina",OR(E55="De-Novo Merge",E55="Assisted Merge")),A54&amp;"_SA_AZ",IF(AND(D55="Mashtura",OR(E55="Manual",E55="Assisted Manual")),A54&amp;"_MH",IF(AND(D55="Mashtura",OR(E55="De-Novo Merge",E55="Assisted Merge")),A54&amp;"_SA_MH",IF(AND(D55="Perry",OR(E55="Manual",E55="Assisted Manual")),A54&amp;"_PB",IF(AND(D55="Perry",OR(E55="De-Novo Merge",E55="Assisted Merge")),A54&amp;"_SA_PB",IF(AND(D55="Gina",OR(E55="Manual",E55="Assisted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Merge")),A54&amp;"_SA_MW",IF(AND(D55="Reem",OR(E55="Manual",E55="Assisted Manual")),A54&amp;"_RA",IF(AND(D55="Reem",OR(E55="De-Novo Merge",E55="Assisted Merge")),A54&amp;"_SA_RA",""))))))))))))))))))</f>
        <v>2018-03-09_G-024_BD</v>
      </c>
      <c r="G55" s="89">
        <v>43189</v>
      </c>
      <c r="H55" s="89">
        <v>43199</v>
      </c>
      <c r="I55" s="68">
        <v>3.25</v>
      </c>
      <c r="J55" s="68">
        <v>27</v>
      </c>
      <c r="K55" s="73">
        <f t="shared" si="1"/>
        <v>8.3076923076923084</v>
      </c>
      <c r="L55" s="116"/>
      <c r="M55" s="87" t="str">
        <f>IF(AND(NOT(OR(G55="",G55="Ø")),H55=""),"In Progress",IF(AND(NOT(OR(H55="Ø",H55="")),NOT(OR(G55="Ø",G55=""))),"Completed",IF(AND(NOT(A54=""),NOT(OR(D55="",D55="???")),G55=""),"Waiting",IF(D55="???","Waiting",""))))</f>
        <v>Completed</v>
      </c>
      <c r="N55" s="116"/>
      <c r="O55" s="116"/>
      <c r="P55" s="4"/>
      <c r="Q55" s="121"/>
      <c r="R55" s="116"/>
    </row>
    <row r="56" spans="1:18" x14ac:dyDescent="0.25">
      <c r="A56" s="122" t="s">
        <v>3874</v>
      </c>
      <c r="B56" s="117" t="s">
        <v>3875</v>
      </c>
      <c r="C56" s="116" t="s">
        <v>1001</v>
      </c>
      <c r="D56" s="87" t="s">
        <v>23</v>
      </c>
      <c r="E56" s="87" t="s">
        <v>24</v>
      </c>
      <c r="F56" s="7" t="str">
        <f>IF(AND(D56="Amina",OR(E56="Manual",E56="Assisted Manual")),A56&amp;"_AZ",IF(AND(D56="Amina",OR(E56="De-Novo Merge",E56="Assisted Merge")),A56&amp;"_SA_AZ",IF(AND(D56="Mashtura",OR(E56="Manual",E56="Assisted Manual")),A56&amp;"_MH",IF(AND(D56="Mashtura",OR(E56="De-Novo Merge",E56="Assisted Merge")),A56&amp;"_SA_MH",IF(AND(D56="Perry",OR(E56="Manual",E56="Assisted Manual")),A56&amp;"_PB",IF(AND(D56="Perry",OR(E56="De-Novo Merge",E56="Assisted Merge")),A56&amp;"_SA_PB",IF(AND(D56="Gina",OR(E56="Manual",E56="Assisted Manual")),A56&amp;"_GB",IF(AND(D56="Gina",OR(E56="De-Novo Merge",E56="Assisted Merge")),A56&amp;"_SA_GB",IF(AND(D56="Cameron",OR(E56="Manual",E56="Assisted Manual")),A56&amp;"_CA",IF(AND(D56="Cameron",OR(E56="De-Novo Merge",E56="Assisted Merge")),A56&amp;"_SA_CA",IF(AND(D56="Bruno",OR(E56="Manual",E56="Assisted Manual")),A56&amp;"_BD",IF(AND(D56="Bruno",OR(E56="De-Novo Merge",E56="Assisted Merge")),A56&amp;"_SA_BD",IF(AND(D56="Daniel",OR(E56="Manual",E56="Assisted Manual")),A56&amp;"_DR",IF(AND(D56="Daniel",OR(E56="De-Novo Merge",E56="Assisted Merge")),A56&amp;"_SA_DR",IF(AND(D56="Monet",OR(E56="Manual",E56="Assisted Manual")),A56&amp;"_MW",IF(AND(D56="Monet",OR(E56="De-Novo Merge",E56="Assisted Merge")),A56&amp;"_SA_MW",IF(AND(D56="Reem",OR(E56="Manual",E56="Assisted Manual")),A56&amp;"_RA",IF(AND(D56="Reem",OR(E56="De-Novo Merge",E56="Assisted Merge")),A56&amp;"_SA_RA",""))))))))))))))))))</f>
        <v>2018-03-09_G-025_CA</v>
      </c>
      <c r="G56" s="89">
        <v>43182</v>
      </c>
      <c r="H56" s="89" t="s">
        <v>51</v>
      </c>
      <c r="I56" s="68"/>
      <c r="J56" s="68"/>
      <c r="K56" s="73" t="str">
        <f t="shared" si="1"/>
        <v/>
      </c>
      <c r="L56" s="118">
        <v>43203</v>
      </c>
      <c r="M56" s="87" t="s">
        <v>2</v>
      </c>
      <c r="N56" s="116" t="s">
        <v>0</v>
      </c>
      <c r="O56" s="116" t="s">
        <v>0</v>
      </c>
      <c r="P56" s="4"/>
      <c r="Q56" s="121" t="s">
        <v>25</v>
      </c>
      <c r="R56" s="116" t="s">
        <v>3876</v>
      </c>
    </row>
    <row r="57" spans="1:18" x14ac:dyDescent="0.25">
      <c r="A57" s="116"/>
      <c r="B57" s="116"/>
      <c r="C57" s="116"/>
      <c r="D57" s="87" t="s">
        <v>161</v>
      </c>
      <c r="E57" s="87" t="s">
        <v>24</v>
      </c>
      <c r="F57" s="7" t="str">
        <f>IF(AND(D57="Amina",OR(E57="Manual",E57="Assisted Manual")),A56&amp;"_AZ",IF(AND(D57="Amina",OR(E57="De-Novo Merge",E57="Assisted Merge")),A56&amp;"_SA_AZ",IF(AND(D57="Mashtura",OR(E57="Manual",E57="Assisted Manual")),A56&amp;"_MH",IF(AND(D57="Mashtura",OR(E57="De-Novo Merge",E57="Assisted Merge")),A56&amp;"_SA_MH",IF(AND(D57="Perry",OR(E57="Manual",E57="Assisted Manual")),A56&amp;"_PB",IF(AND(D57="Perry",OR(E57="De-Novo Merge",E57="Assisted Merge")),A56&amp;"_SA_PB",IF(AND(D57="Gina",OR(E57="Manual",E57="Assisted Manual")),A56&amp;"_GB",IF(AND(D57="Gina",OR(E57="De-Novo Merge",E57="Assisted Merge")),A56&amp;"_SA_GB",IF(AND(D57="Cameron",OR(E57="Manual",E57="Assisted Manual")),A56&amp;"_CA",IF(AND(D57="Cameron",OR(E57="De-Novo Merge",E57="Assisted Merge")),A56&amp;"_SA_CA",IF(AND(D57="Bruno",OR(E57="Manual",E57="Assisted Manual")),A56&amp;"_BD",IF(AND(D57="Bruno",OR(E57="De-Novo Merge",E57="Assisted Merge")),A56&amp;"_SA_BD",IF(AND(D57="Daniel",OR(E57="Manual",E57="Assisted Manual")),A56&amp;"_DR",IF(AND(D57="Daniel",OR(E57="De-Novo Merge",E57="Assisted Merge")),A56&amp;"_SA_DR",IF(AND(D57="Monet",OR(E57="Manual",E57="Assisted Manual")),A56&amp;"_MW",IF(AND(D57="Monet",OR(E57="De-Novo Merge",E57="Assisted Merge")),A56&amp;"_SA_MW",IF(AND(D57="Reem",OR(E57="Manual",E57="Assisted Manual")),A56&amp;"_RA",IF(AND(D57="Reem",OR(E57="De-Novo Merge",E57="Assisted Merge")),A56&amp;"_SA_RA",""))))))))))))))))))</f>
        <v>2018-03-09_G-025_BD</v>
      </c>
      <c r="G57" s="89">
        <v>43188</v>
      </c>
      <c r="H57" s="89">
        <v>43188</v>
      </c>
      <c r="I57" s="68">
        <v>1.75</v>
      </c>
      <c r="J57" s="68">
        <v>24</v>
      </c>
      <c r="K57" s="73">
        <f t="shared" si="1"/>
        <v>13.714285714285714</v>
      </c>
      <c r="L57" s="116"/>
      <c r="M57" s="87" t="str">
        <f>IF(AND(NOT(OR(G57="",G57="Ø")),H57=""),"In Progress",IF(AND(NOT(OR(H57="Ø",H57="")),NOT(OR(G57="Ø",G57=""))),"Completed",IF(AND(NOT(A56=""),NOT(OR(D57="",D57="???")),G57=""),"Waiting",IF(D57="???","Waiting",""))))</f>
        <v>Completed</v>
      </c>
      <c r="N57" s="116"/>
      <c r="O57" s="116"/>
      <c r="P57" s="4"/>
      <c r="Q57" s="121"/>
      <c r="R57" s="116"/>
    </row>
    <row r="58" spans="1:18" x14ac:dyDescent="0.25">
      <c r="A58" s="122" t="s">
        <v>3877</v>
      </c>
      <c r="B58" s="117" t="s">
        <v>3878</v>
      </c>
      <c r="C58" s="116" t="s">
        <v>1001</v>
      </c>
      <c r="D58" s="87" t="s">
        <v>161</v>
      </c>
      <c r="E58" s="87" t="s">
        <v>24</v>
      </c>
      <c r="F58" s="7" t="str">
        <f>IF(AND(D58="Amina",OR(E58="Manual",E58="Assisted Manual")),A58&amp;"_AZ",IF(AND(D58="Amina",OR(E58="De-Novo Merge",E58="Assisted Merge")),A58&amp;"_SA_AZ",IF(AND(D58="Mashtura",OR(E58="Manual",E58="Assisted Manual")),A58&amp;"_MH",IF(AND(D58="Mashtura",OR(E58="De-Novo Merge",E58="Assisted Merge")),A58&amp;"_SA_MH",IF(AND(D58="Perry",OR(E58="Manual",E58="Assisted Manual")),A58&amp;"_PB",IF(AND(D58="Perry",OR(E58="De-Novo Merge",E58="Assisted Merge")),A58&amp;"_SA_PB",IF(AND(D58="Gina",OR(E58="Manual",E58="Assisted Manual")),A58&amp;"_GB",IF(AND(D58="Gina",OR(E58="De-Novo Merge",E58="Assisted Merge")),A58&amp;"_SA_GB",IF(AND(D58="Cameron",OR(E58="Manual",E58="Assisted Manual")),A58&amp;"_CA",IF(AND(D58="Cameron",OR(E58="De-Novo Merge",E58="Assisted Merge")),A58&amp;"_SA_CA",IF(AND(D58="Bruno",OR(E58="Manual",E58="Assisted Manual")),A58&amp;"_BD",IF(AND(D58="Bruno",OR(E58="De-Novo Merge",E58="Assisted Merge")),A58&amp;"_SA_BD",IF(AND(D58="Daniel",OR(E58="Manual",E58="Assisted Manual")),A58&amp;"_DR",IF(AND(D58="Daniel",OR(E58="De-Novo Merge",E58="Assisted Merge")),A58&amp;"_SA_DR",IF(AND(D58="Monet",OR(E58="Manual",E58="Assisted Manual")),A58&amp;"_MW",IF(AND(D58="Monet",OR(E58="De-Novo Merge",E58="Assisted Merge")),A58&amp;"_SA_MW",IF(AND(D58="Reem",OR(E58="Manual",E58="Assisted Manual")),A58&amp;"_RA",IF(AND(D58="Reem",OR(E58="De-Novo Merge",E58="Assisted Merge")),A58&amp;"_SA_RA",""))))))))))))))))))</f>
        <v>2018-03-09_G-026_BD</v>
      </c>
      <c r="G58" s="89">
        <v>43182</v>
      </c>
      <c r="H58" s="89">
        <v>43188</v>
      </c>
      <c r="I58" s="68">
        <v>2.25</v>
      </c>
      <c r="J58" s="68">
        <v>33</v>
      </c>
      <c r="K58" s="73">
        <f t="shared" si="1"/>
        <v>14.666666666666666</v>
      </c>
      <c r="L58" s="118">
        <v>43196</v>
      </c>
      <c r="M58" s="87" t="s">
        <v>0</v>
      </c>
      <c r="N58" s="116" t="str">
        <f>IF(AND(NOT(OR(H58="Ø",H58="")),L58="Split"),"In Progress",IF(AND(NOT(OR(H58="Ø",H58="")),L58="Needs to be Split"),"Waiting",IF(AND(M58="Review",M59="Review"),"Review",IF(OR(AND(M58="Review",M59="Incomplete"),AND(M58="Incomplete",M59="Review")),"Review",IF(OR(AND(M58="Untraceable",M59="Review"),AND(M58="Review",M59="Untraceable")),"Review",IF(OR(AND(M58="Review",M59="Completed"),AND(M58="Completed",M59="Review")),"Review",IF(OR(AND(M58="Other",M59="Review"),AND(M58="Review",M59="Other")),"Review",IF(OR(AND(M58="Other",M59="Incomplete"),AND(M58="Incomplete",M59="Other")),"Review",IF(OR(AND(M58="Other",M59="Untraceable"),AND(M58="Untraceable",M59="Other")),"Review",IF(OR(AND(M58="Other",M59="Completed"),AND(M58="Completed",M59="Other")),"Review",IF(AND(M58="Waiting",M59="Waiting"),"Waiting",IF(OR(AND(M58="Review",M59="Waiting"),AND(M58="Waiting",M59="Review")),"Waiting",IF(OR(AND(M58="Other",M59="Waiting"),AND(M58="Waiting",M59="Other")),"Waiting",IF(OR(AND(M58="Incomplete",M59="Waiting"),AND(M58="Waiting",M59="Incomplete")),"Waiting",IF(OR(AND(M58="Completed",M59="Waiting"),AND(M58="Waiting",M59="Completed")),"Waiting",IF(OR(M58="In Progress",M59="In Progress"),"In Progress",IF(OR(AND(M58="Completed",M59="Untraceable"),AND(M58="Untraceable",M59="Completed")),"Review",IF(OR(AND(M58="Completed",M59="Incomplete"),AND(M58="Incomplete",M59="Completed")),"Review",IF(OR(AND(M58="Incomplete",M59="Untraceable"),AND(M58="Untraceable",M59="Incomplete")),"Untraceable",IF(AND(NOT(OR(H58="Ø",H58="")),NOT(OR(H59="Ø",H59="")),L58=""),"In Progress",IF(AND(M58="Untraceable",M59="Untraceable"),"Untraceable",IF(AND(NOT(OR(H58="Ø",H58="")),NOT(OR(H59="Ø",H59="")),NOT(OR(L58="Ø",L58="",L58="Split",L58="Needs to be Split"))),"Completed",IF(AND(M58="Incomplete",M59="Incomplete"),"Incomplete",IF(AND(M58="Other",M59="Other"),"Review",IF(AND(M58="Untraceable",M59=""),"Untraceable","")))))))))))))))))))))))))</f>
        <v>Completed</v>
      </c>
      <c r="O58" s="116" t="s">
        <v>0</v>
      </c>
      <c r="P58" s="4" t="s">
        <v>3879</v>
      </c>
      <c r="Q58" s="121" t="s">
        <v>25</v>
      </c>
      <c r="R58" s="116" t="s">
        <v>3880</v>
      </c>
    </row>
    <row r="59" spans="1:18" x14ac:dyDescent="0.25">
      <c r="A59" s="116"/>
      <c r="B59" s="116"/>
      <c r="C59" s="116"/>
      <c r="D59" s="87" t="s">
        <v>23</v>
      </c>
      <c r="E59" s="87" t="s">
        <v>1512</v>
      </c>
      <c r="F59" s="7" t="str">
        <f>IF(AND(D59="Amina",OR(E59="Manual",E59="Assisted Manual")),A58&amp;"_AZ",IF(AND(D59="Amina",OR(E59="De-Novo Merge",E59="Assisted Merge")),A58&amp;"_SA_AZ",IF(AND(D59="Mashtura",OR(E59="Manual",E59="Assisted Manual")),A58&amp;"_MH",IF(AND(D59="Mashtura",OR(E59="De-Novo Merge",E59="Assisted Merge")),A58&amp;"_SA_MH",IF(AND(D59="Perry",OR(E59="Manual",E59="Assisted Manual")),A58&amp;"_PB",IF(AND(D59="Perry",OR(E59="De-Novo Merge",E59="Assisted Merge")),A58&amp;"_SA_PB",IF(AND(D59="Gina",OR(E59="Manual",E59="Assisted Manual")),A58&amp;"_GB",IF(AND(D59="Gina",OR(E59="De-Novo Merge",E59="Assisted Merge")),A58&amp;"_SA_GB",IF(AND(D59="Cameron",OR(E59="Manual",E59="Assisted Manual")),A58&amp;"_CA",IF(AND(D59="Cameron",OR(E59="De-Novo Merge",E59="Assisted Merge")),A58&amp;"_SA_CA",IF(AND(D59="Bruno",OR(E59="Manual",E59="Assisted Manual")),A58&amp;"_BD",IF(AND(D59="Bruno",OR(E59="De-Novo Merge",E59="Assisted Merge")),A58&amp;"_SA_BD",IF(AND(D59="Daniel",OR(E59="Manual",E59="Assisted Manual")),A58&amp;"_DR",IF(AND(D59="Daniel",OR(E59="De-Novo Merge",E59="Assisted Merge")),A58&amp;"_SA_DR",IF(AND(D59="Monet",OR(E59="Manual",E59="Assisted Manual")),A58&amp;"_MW",IF(AND(D59="Monet",OR(E59="De-Novo Merge",E59="Assisted Merge")),A58&amp;"_SA_MW",IF(AND(D59="Reem",OR(E59="Manual",E59="Assisted Manual")),A58&amp;"_RA",IF(AND(D59="Reem",OR(E59="De-Novo Merge",E59="Assisted Merge")),A58&amp;"_SA_RA",""))))))))))))))))))</f>
        <v>2018-03-09_G-026_CA</v>
      </c>
      <c r="G59" s="89">
        <v>43189</v>
      </c>
      <c r="H59" s="89">
        <v>43193</v>
      </c>
      <c r="I59" s="68"/>
      <c r="J59" s="68"/>
      <c r="K59" s="73" t="str">
        <f t="shared" si="1"/>
        <v/>
      </c>
      <c r="L59" s="116"/>
      <c r="M59" s="87" t="str">
        <f>IF(AND(NOT(OR(G59="",G59="Ø")),H59=""),"In Progress",IF(AND(NOT(OR(H59="Ø",H59="")),NOT(OR(G59="Ø",G59=""))),"Completed",IF(AND(NOT(A58=""),NOT(OR(D59="",D59="???")),G59=""),"Waiting",IF(D59="???","Waiting",""))))</f>
        <v>Completed</v>
      </c>
      <c r="N59" s="116"/>
      <c r="O59" s="116"/>
      <c r="P59" s="4"/>
      <c r="Q59" s="121"/>
      <c r="R59" s="116"/>
    </row>
    <row r="60" spans="1:18" x14ac:dyDescent="0.25">
      <c r="A60" s="122" t="s">
        <v>3881</v>
      </c>
      <c r="B60" s="117" t="s">
        <v>3882</v>
      </c>
      <c r="C60" s="116" t="s">
        <v>2065</v>
      </c>
      <c r="D60" s="87" t="s">
        <v>161</v>
      </c>
      <c r="E60" s="87" t="s">
        <v>24</v>
      </c>
      <c r="F60" s="7" t="str">
        <f>IF(AND(D60="Amina",OR(E60="Manual",E60="Assisted Manual")),A60&amp;"_AZ",IF(AND(D60="Amina",OR(E60="De-Novo Merge",E60="Assisted Merge")),A60&amp;"_SA_AZ",IF(AND(D60="Mashtura",OR(E60="Manual",E60="Assisted Manual")),A60&amp;"_MH",IF(AND(D60="Mashtura",OR(E60="De-Novo Merge",E60="Assisted Merge")),A60&amp;"_SA_MH",IF(AND(D60="Perry",OR(E60="Manual",E60="Assisted Manual")),A60&amp;"_PB",IF(AND(D60="Perry",OR(E60="De-Novo Merge",E60="Assisted Merge")),A60&amp;"_SA_PB",IF(AND(D60="Gina",OR(E60="Manual",E60="Assisted Manual")),A60&amp;"_GB",IF(AND(D60="Gina",OR(E60="De-Novo Merge",E60="Assisted Merge")),A60&amp;"_SA_GB",IF(AND(D60="Cameron",OR(E60="Manual",E60="Assisted Manual")),A60&amp;"_CA",IF(AND(D60="Cameron",OR(E60="De-Novo Merge",E60="Assisted Merge")),A60&amp;"_SA_CA",IF(AND(D60="Bruno",OR(E60="Manual",E60="Assisted Manual")),A60&amp;"_BD",IF(AND(D60="Bruno",OR(E60="De-Novo Merge",E60="Assisted Merge")),A60&amp;"_SA_BD",IF(AND(D60="Daniel",OR(E60="Manual",E60="Assisted Manual")),A60&amp;"_DR",IF(AND(D60="Daniel",OR(E60="De-Novo Merge",E60="Assisted Merge")),A60&amp;"_SA_DR",IF(AND(D60="Monet",OR(E60="Manual",E60="Assisted Manual")),A60&amp;"_MW",IF(AND(D60="Monet",OR(E60="De-Novo Merge",E60="Assisted Merge")),A60&amp;"_SA_MW",IF(AND(D60="Reem",OR(E60="Manual",E60="Assisted Manual")),A60&amp;"_RA",IF(AND(D60="Reem",OR(E60="De-Novo Merge",E60="Assisted Merge")),A60&amp;"_SA_RA",""))))))))))))))))))</f>
        <v>2018-03-09_G-027_BD</v>
      </c>
      <c r="G60" s="89">
        <v>43182</v>
      </c>
      <c r="H60" s="89">
        <v>43182</v>
      </c>
      <c r="I60" s="68">
        <v>1.5</v>
      </c>
      <c r="J60" s="68">
        <v>24</v>
      </c>
      <c r="K60" s="73">
        <f t="shared" si="1"/>
        <v>16</v>
      </c>
      <c r="L60" s="118">
        <v>43206</v>
      </c>
      <c r="M60" s="87" t="str">
        <f>IF(AND(NOT(OR(G60="",G60="Ø")),H60=""),"In Progress",IF(AND(NOT(OR(H60="Ø",H60="")),NOT(OR(G60="Ø",G60=""))),"Completed",IF(AND(NOT(A60=""),NOT(OR(D60="",D60="???")),G60=""),"Waiting",IF(D60="???","Waiting",""))))</f>
        <v>Completed</v>
      </c>
      <c r="N60" s="116" t="s">
        <v>0</v>
      </c>
      <c r="O60" s="116" t="s">
        <v>0</v>
      </c>
      <c r="P60" s="4" t="s">
        <v>3883</v>
      </c>
      <c r="Q60" s="121" t="s">
        <v>25</v>
      </c>
      <c r="R60" s="116" t="s">
        <v>3884</v>
      </c>
    </row>
    <row r="61" spans="1:18" x14ac:dyDescent="0.25">
      <c r="A61" s="116"/>
      <c r="B61" s="116"/>
      <c r="C61" s="116"/>
      <c r="D61" s="87" t="s">
        <v>3059</v>
      </c>
      <c r="E61" s="87" t="s">
        <v>1512</v>
      </c>
      <c r="F61" s="7" t="str">
        <f>IF(AND(D61="Amina",OR(E61="Manual",E61="Assisted Manual")),A60&amp;"_AZ",IF(AND(D61="Amina",OR(E61="De-Novo Merge",E61="Assisted Merge")),A60&amp;"_SA_AZ",IF(AND(D61="Mashtura",OR(E61="Manual",E61="Assisted Manual")),A60&amp;"_MH",IF(AND(D61="Mashtura",OR(E61="De-Novo Merge",E61="Assisted Merge")),A60&amp;"_SA_MH",IF(AND(D61="Perry",OR(E61="Manual",E61="Assisted Manual")),A60&amp;"_PB",IF(AND(D61="Perry",OR(E61="De-Novo Merge",E61="Assisted Merge")),A60&amp;"_SA_PB",IF(AND(D61="Gina",OR(E61="Manual",E61="Assisted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Merge")),A60&amp;"_SA_MW",IF(AND(D61="Reem",OR(E61="Manual",E61="Assisted Manual")),A60&amp;"_RA",IF(AND(D61="Reem",OR(E61="De-Novo Merge",E61="Assisted Merge")),A60&amp;"_SA_RA",""))))))))))))))))))</f>
        <v>2018-03-09_G-027_RA</v>
      </c>
      <c r="G61" s="89">
        <v>43200</v>
      </c>
      <c r="H61" s="89">
        <v>43202</v>
      </c>
      <c r="I61" s="68">
        <v>5</v>
      </c>
      <c r="J61" s="68">
        <v>21.707000000000001</v>
      </c>
      <c r="K61" s="73">
        <f t="shared" si="1"/>
        <v>4.3414000000000001</v>
      </c>
      <c r="L61" s="116"/>
      <c r="M61" s="87" t="str">
        <f>IF(AND(NOT(OR(G61="",G61="Ø")),H61=""),"In Progress",IF(AND(NOT(OR(H61="Ø",H61="")),NOT(OR(G61="Ø",G61=""))),"Completed",IF(AND(NOT(A60=""),NOT(OR(D61="",D61="???")),G61=""),"Waiting",IF(D61="???","Waiting",""))))</f>
        <v>Completed</v>
      </c>
      <c r="N61" s="116"/>
      <c r="O61" s="116"/>
      <c r="P61" s="4"/>
      <c r="Q61" s="121"/>
      <c r="R61" s="116"/>
    </row>
    <row r="62" spans="1:18" x14ac:dyDescent="0.25">
      <c r="A62" s="122" t="s">
        <v>3885</v>
      </c>
      <c r="B62" s="117" t="s">
        <v>3886</v>
      </c>
      <c r="C62" s="116"/>
      <c r="D62" s="87" t="s">
        <v>187</v>
      </c>
      <c r="E62" s="87" t="s">
        <v>24</v>
      </c>
      <c r="F62" s="7" t="str">
        <f>IF(AND(D62="Amina",OR(E62="Manual",E62="Assisted Manual")),A62&amp;"_AZ",IF(AND(D62="Amina",OR(E62="De-Novo Merge",E62="Assisted Merge")),A62&amp;"_SA_AZ",IF(AND(D62="Mashtura",OR(E62="Manual",E62="Assisted Manual")),A62&amp;"_MH",IF(AND(D62="Mashtura",OR(E62="De-Novo Merge",E62="Assisted Merge")),A62&amp;"_SA_MH",IF(AND(D62="Perry",OR(E62="Manual",E62="Assisted Manual")),A62&amp;"_PB",IF(AND(D62="Perry",OR(E62="De-Novo Merge",E62="Assisted Merge")),A62&amp;"_SA_PB",IF(AND(D62="Gina",OR(E62="Manual",E62="Assisted Manual")),A62&amp;"_GB",IF(AND(D62="Gina",OR(E62="De-Novo Merge",E62="Assisted Merge")),A62&amp;"_SA_GB",IF(AND(D62="Cameron",OR(E62="Manual",E62="Assisted Manual")),A62&amp;"_CA",IF(AND(D62="Cameron",OR(E62="De-Novo Merge",E62="Assisted Merge")),A62&amp;"_SA_CA",IF(AND(D62="Bruno",OR(E62="Manual",E62="Assisted Manual")),A62&amp;"_BD",IF(AND(D62="Bruno",OR(E62="De-Novo Merge",E62="Assisted Merge")),A62&amp;"_SA_BD",IF(AND(D62="Daniel",OR(E62="Manual",E62="Assisted Manual")),A62&amp;"_DR",IF(AND(D62="Daniel",OR(E62="De-Novo Merge",E62="Assisted Merge")),A62&amp;"_SA_DR",IF(AND(D62="Monet",OR(E62="Manual",E62="Assisted Manual")),A62&amp;"_MW",IF(AND(D62="Monet",OR(E62="De-Novo Merge",E62="Assisted Merge")),A62&amp;"_SA_MW",IF(AND(D62="Reem",OR(E62="Manual",E62="Assisted Manual")),A62&amp;"_RA",IF(AND(D62="Reem",OR(E62="De-Novo Merge",E62="Assisted Merge")),A62&amp;"_SA_RA",""))))))))))))))))))</f>
        <v>2018-03-09_G-028_MW</v>
      </c>
      <c r="G62" s="89">
        <v>43182</v>
      </c>
      <c r="H62" s="89">
        <v>43182</v>
      </c>
      <c r="I62" s="68">
        <v>2.25</v>
      </c>
      <c r="J62" s="68">
        <v>42</v>
      </c>
      <c r="K62" s="73">
        <f t="shared" si="1"/>
        <v>18.666666666666668</v>
      </c>
      <c r="L62" s="118">
        <v>43188</v>
      </c>
      <c r="M62" s="87" t="str">
        <f>IF(AND(NOT(OR(G62="",G62="Ø")),H62=""),"In Progress",IF(AND(NOT(OR(H62="Ø",H62="")),NOT(OR(G62="Ø",G62=""))),"Completed",IF(AND(NOT(A62=""),NOT(OR(D62="",D62="???")),G62=""),"Waiting",IF(D62="???","Waiting",""))))</f>
        <v>Completed</v>
      </c>
      <c r="N62" s="116" t="str">
        <f>IF(AND(NOT(OR(H62="Ø",H62="")),L62="Split"),"In Progress",IF(AND(NOT(OR(H62="Ø",H62="")),L62="Needs to be Split"),"Waiting",IF(AND(M62="Review",M63="Review"),"Review",IF(OR(AND(M62="Review",M63="Incomplete"),AND(M62="Incomplete",M63="Review")),"Review",IF(OR(AND(M62="Untraceable",M63="Review"),AND(M62="Review",M63="Untraceable")),"Review",IF(OR(AND(M62="Review",M63="Completed"),AND(M62="Completed",M63="Review")),"Review",IF(OR(AND(M62="Other",M63="Review"),AND(M62="Review",M63="Other")),"Review",IF(OR(AND(M62="Other",M63="Incomplete"),AND(M62="Incomplete",M63="Other")),"Review",IF(OR(AND(M62="Other",M63="Untraceable"),AND(M62="Untraceable",M63="Other")),"Review",IF(OR(AND(M62="Other",M63="Completed"),AND(M62="Completed",M63="Other")),"Review",IF(AND(M62="Waiting",M63="Waiting"),"Waiting",IF(OR(AND(M62="Review",M63="Waiting"),AND(M62="Waiting",M63="Review")),"Waiting",IF(OR(AND(M62="Other",M63="Waiting"),AND(M62="Waiting",M63="Other")),"Waiting",IF(OR(AND(M62="Incomplete",M63="Waiting"),AND(M62="Waiting",M63="Incomplete")),"Waiting",IF(OR(AND(M62="Completed",M63="Waiting"),AND(M62="Waiting",M63="Completed")),"Waiting",IF(OR(M62="In Progress",M63="In Progress"),"In Progress",IF(OR(AND(M62="Completed",M63="Untraceable"),AND(M62="Untraceable",M63="Completed")),"Review",IF(OR(AND(M62="Completed",M63="Incomplete"),AND(M62="Incomplete",M63="Completed")),"Review",IF(OR(AND(M62="Incomplete",M63="Untraceable"),AND(M62="Untraceable",M63="Incomplete")),"Untraceable",IF(AND(NOT(OR(H62="Ø",H62="")),NOT(OR(H63="Ø",H63="")),L62=""),"In Progress",IF(AND(M62="Untraceable",M63="Untraceable"),"Untraceable",IF(AND(NOT(OR(H62="Ø",H62="")),NOT(OR(H63="Ø",H63="")),NOT(OR(L62="Ø",L62="",L62="Split",L62="Needs to be Split"))),"Completed",IF(AND(M62="Incomplete",M63="Incomplete"),"Incomplete",IF(AND(M62="Other",M63="Other"),"Review",IF(AND(M62="Untraceable",M63=""),"Untraceable","")))))))))))))))))))))))))</f>
        <v>Completed</v>
      </c>
      <c r="O62" s="116" t="s">
        <v>0</v>
      </c>
      <c r="P62" s="4"/>
      <c r="Q62" s="121" t="s">
        <v>25</v>
      </c>
      <c r="R62" s="116" t="s">
        <v>3887</v>
      </c>
    </row>
    <row r="63" spans="1:18" x14ac:dyDescent="0.25">
      <c r="A63" s="116"/>
      <c r="B63" s="116"/>
      <c r="C63" s="116"/>
      <c r="D63" s="87" t="s">
        <v>161</v>
      </c>
      <c r="E63" s="87" t="s">
        <v>1512</v>
      </c>
      <c r="F63" s="7" t="str">
        <f>IF(AND(D63="Amina",OR(E63="Manual",E63="Assisted Manual")),A62&amp;"_AZ",IF(AND(D63="Amina",OR(E63="De-Novo Merge",E63="Assisted Merge")),A62&amp;"_SA_AZ",IF(AND(D63="Mashtura",OR(E63="Manual",E63="Assisted Manual")),A62&amp;"_MH",IF(AND(D63="Mashtura",OR(E63="De-Novo Merge",E63="Assisted Merge")),A62&amp;"_SA_MH",IF(AND(D63="Perry",OR(E63="Manual",E63="Assisted Manual")),A62&amp;"_PB",IF(AND(D63="Perry",OR(E63="De-Novo Merge",E63="Assisted Merge")),A62&amp;"_SA_PB",IF(AND(D63="Gina",OR(E63="Manual",E63="Assisted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Merge")),A62&amp;"_SA_MW",IF(AND(D63="Reem",OR(E63="Manual",E63="Assisted Manual")),A62&amp;"_RA",IF(AND(D63="Reem",OR(E63="De-Novo Merge",E63="Assisted Merge")),A62&amp;"_SA_RA",""))))))))))))))))))</f>
        <v>2018-03-09_G-028_BD</v>
      </c>
      <c r="G63" s="89">
        <v>43187</v>
      </c>
      <c r="H63" s="89">
        <v>43187</v>
      </c>
      <c r="I63" s="68">
        <v>1</v>
      </c>
      <c r="J63" s="68">
        <v>40</v>
      </c>
      <c r="K63" s="73">
        <f t="shared" si="1"/>
        <v>40</v>
      </c>
      <c r="L63" s="116"/>
      <c r="M63" s="87" t="str">
        <f>IF(AND(NOT(OR(G63="",G63="Ø")),H63=""),"In Progress",IF(AND(NOT(OR(H63="Ø",H63="")),NOT(OR(G63="Ø",G63=""))),"Completed",IF(AND(NOT(A62=""),NOT(OR(D63="",D63="???")),G63=""),"Waiting",IF(D63="???","Waiting",""))))</f>
        <v>Completed</v>
      </c>
      <c r="N63" s="116"/>
      <c r="O63" s="116"/>
      <c r="P63" s="4"/>
      <c r="Q63" s="121"/>
      <c r="R63" s="116"/>
    </row>
    <row r="64" spans="1:18" x14ac:dyDescent="0.25">
      <c r="A64" s="122" t="s">
        <v>3888</v>
      </c>
      <c r="B64" s="117" t="s">
        <v>3889</v>
      </c>
      <c r="C64" s="116" t="s">
        <v>2065</v>
      </c>
      <c r="D64" s="87" t="s">
        <v>161</v>
      </c>
      <c r="E64" s="87" t="s">
        <v>24</v>
      </c>
      <c r="F64" s="7" t="str">
        <f>IF(AND(D64="Amina",OR(E64="Manual",E64="Assisted Manual")),A64&amp;"_AZ",IF(AND(D64="Amina",OR(E64="De-Novo Merge",E64="Assisted Merge")),A64&amp;"_SA_AZ",IF(AND(D64="Mashtura",OR(E64="Manual",E64="Assisted Manual")),A64&amp;"_MH",IF(AND(D64="Mashtura",OR(E64="De-Novo Merge",E64="Assisted Merge")),A64&amp;"_SA_MH",IF(AND(D64="Perry",OR(E64="Manual",E64="Assisted Manual")),A64&amp;"_PB",IF(AND(D64="Perry",OR(E64="De-Novo Merge",E64="Assisted Merge")),A64&amp;"_SA_PB",IF(AND(D64="Gina",OR(E64="Manual",E64="Assisted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Merge")),A64&amp;"_SA_MW",IF(AND(D64="Reem",OR(E64="Manual",E64="Assisted Manual")),A64&amp;"_RA",IF(AND(D64="Reem",OR(E64="De-Novo Merge",E64="Assisted Merge")),A64&amp;"_SA_RA",""))))))))))))))))))</f>
        <v>2018-03-09_G-029_BD</v>
      </c>
      <c r="G64" s="89">
        <v>43182</v>
      </c>
      <c r="H64" s="89">
        <v>43182</v>
      </c>
      <c r="I64" s="68">
        <v>1.25</v>
      </c>
      <c r="J64" s="68">
        <v>50</v>
      </c>
      <c r="K64" s="73">
        <f t="shared" si="1"/>
        <v>40</v>
      </c>
      <c r="L64" s="118">
        <v>43188</v>
      </c>
      <c r="M64" s="87" t="str">
        <f>IF(AND(NOT(OR(G64="",G64="Ø")),H64=""),"In Progress",IF(AND(NOT(OR(H64="Ø",H64="")),NOT(OR(G64="Ø",G64=""))),"Completed",IF(AND(NOT(A64=""),NOT(OR(D64="",D64="???")),G64=""),"Waiting",IF(D64="???","Waiting",""))))</f>
        <v>Completed</v>
      </c>
      <c r="N64" s="116" t="str">
        <f>IF(AND(NOT(OR(H64="Ø",H64="")),L64="Split"),"In Progress",IF(AND(NOT(OR(H64="Ø",H64="")),L64="Needs to be Split"),"Waiting",IF(AND(M64="Review",M65="Review"),"Review",IF(OR(AND(M64="Review",M65="Incomplete"),AND(M64="Incomplete",M65="Review")),"Review",IF(OR(AND(M64="Untraceable",M65="Review"),AND(M64="Review",M65="Untraceable")),"Review",IF(OR(AND(M64="Review",M65="Completed"),AND(M64="Completed",M65="Review")),"Review",IF(OR(AND(M64="Other",M65="Review"),AND(M64="Review",M65="Other")),"Review",IF(OR(AND(M64="Other",M65="Incomplete"),AND(M64="Incomplete",M65="Other")),"Review",IF(OR(AND(M64="Other",M65="Untraceable"),AND(M64="Untraceable",M65="Other")),"Review",IF(OR(AND(M64="Other",M65="Completed"),AND(M64="Completed",M65="Other")),"Review",IF(AND(M64="Waiting",M65="Waiting"),"Waiting",IF(OR(AND(M64="Review",M65="Waiting"),AND(M64="Waiting",M65="Review")),"Waiting",IF(OR(AND(M64="Other",M65="Waiting"),AND(M64="Waiting",M65="Other")),"Waiting",IF(OR(AND(M64="Incomplete",M65="Waiting"),AND(M64="Waiting",M65="Incomplete")),"Waiting",IF(OR(AND(M64="Completed",M65="Waiting"),AND(M64="Waiting",M65="Completed")),"Waiting",IF(OR(M64="In Progress",M65="In Progress"),"In Progress",IF(OR(AND(M64="Completed",M65="Untraceable"),AND(M64="Untraceable",M65="Completed")),"Review",IF(OR(AND(M64="Completed",M65="Incomplete"),AND(M64="Incomplete",M65="Completed")),"Review",IF(OR(AND(M64="Incomplete",M65="Untraceable"),AND(M64="Untraceable",M65="Incomplete")),"Untraceable",IF(AND(NOT(OR(H64="Ø",H64="")),NOT(OR(H65="Ø",H65="")),L64=""),"In Progress",IF(AND(M64="Untraceable",M65="Untraceable"),"Untraceable",IF(AND(NOT(OR(H64="Ø",H64="")),NOT(OR(H65="Ø",H65="")),NOT(OR(L64="Ø",L64="",L64="Split",L64="Needs to be Split"))),"Completed",IF(AND(M64="Incomplete",M65="Incomplete"),"Incomplete",IF(AND(M64="Other",M65="Other"),"Review",IF(AND(M64="Untraceable",M65=""),"Untraceable","")))))))))))))))))))))))))</f>
        <v>Completed</v>
      </c>
      <c r="O64" s="116" t="s">
        <v>0</v>
      </c>
      <c r="P64" s="4" t="s">
        <v>3890</v>
      </c>
      <c r="Q64" s="121" t="s">
        <v>25</v>
      </c>
      <c r="R64" s="116" t="s">
        <v>3891</v>
      </c>
    </row>
    <row r="65" spans="1:18" x14ac:dyDescent="0.25">
      <c r="A65" s="116"/>
      <c r="B65" s="116"/>
      <c r="C65" s="116"/>
      <c r="D65" s="87" t="s">
        <v>27</v>
      </c>
      <c r="E65" s="87" t="s">
        <v>1512</v>
      </c>
      <c r="F65" s="7" t="s">
        <v>3892</v>
      </c>
      <c r="G65" s="89">
        <v>43187</v>
      </c>
      <c r="H65" s="89">
        <v>43188</v>
      </c>
      <c r="I65" s="68">
        <v>0.75</v>
      </c>
      <c r="J65" s="68">
        <v>49.8</v>
      </c>
      <c r="K65" s="73">
        <f t="shared" si="1"/>
        <v>66.399999999999991</v>
      </c>
      <c r="L65" s="116"/>
      <c r="M65" s="87" t="str">
        <f>IF(AND(NOT(OR(G65="",G65="Ø")),H65=""),"In Progress",IF(AND(NOT(OR(H65="Ø",H65="")),NOT(OR(G65="Ø",G65=""))),"Completed",IF(AND(NOT(A64=""),NOT(OR(D65="",D65="???")),G65=""),"Waiting",IF(D65="???","Waiting",""))))</f>
        <v>Completed</v>
      </c>
      <c r="N65" s="116"/>
      <c r="O65" s="116"/>
      <c r="P65" s="4" t="s">
        <v>3893</v>
      </c>
      <c r="Q65" s="121"/>
      <c r="R65" s="116"/>
    </row>
    <row r="66" spans="1:18" x14ac:dyDescent="0.25">
      <c r="A66" s="122" t="s">
        <v>3894</v>
      </c>
      <c r="B66" s="117" t="s">
        <v>3895</v>
      </c>
      <c r="C66" s="116"/>
      <c r="D66" s="87" t="s">
        <v>32</v>
      </c>
      <c r="E66" s="87" t="s">
        <v>24</v>
      </c>
      <c r="F66" s="7" t="str">
        <f>IF(AND(D66="Amina",OR(E66="Manual",E66="Assisted Manual")),A66&amp;"_AZ",IF(AND(D66="Amina",OR(E66="De-Novo Merge",E66="Assisted Merge")),A66&amp;"_SA_AZ",IF(AND(D66="Mashtura",OR(E66="Manual",E66="Assisted Manual")),A66&amp;"_MH",IF(AND(D66="Mashtura",OR(E66="De-Novo Merge",E66="Assisted Merge")),A66&amp;"_SA_MH",IF(AND(D66="Perry",OR(E66="Manual",E66="Assisted Manual")),A66&amp;"_PB",IF(AND(D66="Perry",OR(E66="De-Novo Merge",E66="Assisted Merge")),A66&amp;"_SA_PB",IF(AND(D66="Gina",OR(E66="Manual",E66="Assisted Manual")),A66&amp;"_GB",IF(AND(D66="Gina",OR(E66="De-Novo Merge",E66="Assisted Merge")),A66&amp;"_SA_GB",IF(AND(D66="Cameron",OR(E66="Manual",E66="Assisted Manual")),A66&amp;"_CA",IF(AND(D66="Cameron",OR(E66="De-Novo Merge",E66="Assisted Merge")),A66&amp;"_SA_CA",IF(AND(D66="Bruno",OR(E66="Manual",E66="Assisted Manual")),A66&amp;"_BD",IF(AND(D66="Bruno",OR(E66="De-Novo Merge",E66="Assisted Merge")),A66&amp;"_SA_BD",IF(AND(D66="Daniel",OR(E66="Manual",E66="Assisted Manual")),A66&amp;"_DR",IF(AND(D66="Daniel",OR(E66="De-Novo Merge",E66="Assisted Merge")),A66&amp;"_SA_DR",IF(AND(D66="Monet",OR(E66="Manual",E66="Assisted Manual")),A66&amp;"_MW",IF(AND(D66="Monet",OR(E66="De-Novo Merge",E66="Assisted Merge")),A66&amp;"_SA_MW",IF(AND(D66="Reem",OR(E66="Manual",E66="Assisted Manual")),A66&amp;"_RA",IF(AND(D66="Reem",OR(E66="De-Novo Merge",E66="Assisted Merge")),A66&amp;"_SA_RA",""))))))))))))))))))</f>
        <v>2018-03-09_G-030_AZ</v>
      </c>
      <c r="G66" s="89">
        <v>43182</v>
      </c>
      <c r="H66" s="89">
        <v>43186</v>
      </c>
      <c r="I66" s="68"/>
      <c r="J66" s="68"/>
      <c r="K66" s="73" t="str">
        <f t="shared" si="1"/>
        <v/>
      </c>
      <c r="L66" s="118">
        <v>43199</v>
      </c>
      <c r="M66" s="87" t="str">
        <f>IF(AND(NOT(OR(G66="",G66="Ø")),H66=""),"In Progress",IF(AND(NOT(OR(H66="Ø",H66="")),NOT(OR(G66="Ø",G66=""))),"Completed",IF(AND(NOT(A66=""),NOT(OR(D66="",D66="???")),G66=""),"Waiting",IF(D66="???","Waiting",""))))</f>
        <v>Completed</v>
      </c>
      <c r="N66" s="116" t="str">
        <f>IF(AND(NOT(OR(H66="Ø",H66="")),L66="Split"),"In Progress",IF(AND(NOT(OR(H66="Ø",H66="")),L66="Needs to be Split"),"Waiting",IF(AND(M66="Review",M67="Review"),"Review",IF(OR(AND(M66="Review",M67="Incomplete"),AND(M66="Incomplete",M67="Review")),"Review",IF(OR(AND(M66="Untraceable",M67="Review"),AND(M66="Review",M67="Untraceable")),"Review",IF(OR(AND(M66="Review",M67="Completed"),AND(M66="Completed",M67="Review")),"Review",IF(OR(AND(M66="Other",M67="Review"),AND(M66="Review",M67="Other")),"Review",IF(OR(AND(M66="Other",M67="Incomplete"),AND(M66="Incomplete",M67="Other")),"Review",IF(OR(AND(M66="Other",M67="Untraceable"),AND(M66="Untraceable",M67="Other")),"Review",IF(OR(AND(M66="Other",M67="Completed"),AND(M66="Completed",M67="Other")),"Review",IF(AND(M66="Waiting",M67="Waiting"),"Waiting",IF(OR(AND(M66="Review",M67="Waiting"),AND(M66="Waiting",M67="Review")),"Waiting",IF(OR(AND(M66="Other",M67="Waiting"),AND(M66="Waiting",M67="Other")),"Waiting",IF(OR(AND(M66="Incomplete",M67="Waiting"),AND(M66="Waiting",M67="Incomplete")),"Waiting",IF(OR(AND(M66="Completed",M67="Waiting"),AND(M66="Waiting",M67="Completed")),"Waiting",IF(OR(M66="In Progress",M67="In Progress"),"In Progress",IF(OR(AND(M66="Completed",M67="Untraceable"),AND(M66="Untraceable",M67="Completed")),"Review",IF(OR(AND(M66="Completed",M67="Incomplete"),AND(M66="Incomplete",M67="Completed")),"Review",IF(OR(AND(M66="Incomplete",M67="Untraceable"),AND(M66="Untraceable",M67="Incomplete")),"Untraceable",IF(AND(NOT(OR(H66="Ø",H66="")),NOT(OR(H67="Ø",H67="")),L66=""),"In Progress",IF(AND(M66="Untraceable",M67="Untraceable"),"Untraceable",IF(AND(NOT(OR(H66="Ø",H66="")),NOT(OR(H67="Ø",H67="")),NOT(OR(L66="Ø",L66="",L66="Split",L66="Needs to be Split"))),"Completed",IF(AND(M66="Incomplete",M67="Incomplete"),"Incomplete",IF(AND(M66="Other",M67="Other"),"Review",IF(AND(M66="Untraceable",M67=""),"Untraceable","")))))))))))))))))))))))))</f>
        <v>Completed</v>
      </c>
      <c r="O66" s="116" t="s">
        <v>0</v>
      </c>
      <c r="P66" s="4"/>
      <c r="Q66" s="121" t="s">
        <v>25</v>
      </c>
      <c r="R66" s="116" t="s">
        <v>3896</v>
      </c>
    </row>
    <row r="67" spans="1:18" x14ac:dyDescent="0.25">
      <c r="A67" s="116"/>
      <c r="B67" s="116"/>
      <c r="C67" s="116"/>
      <c r="D67" s="87" t="s">
        <v>113</v>
      </c>
      <c r="E67" s="87" t="s">
        <v>1512</v>
      </c>
      <c r="F67" s="7" t="str">
        <f>IF(AND(D67="Amina",OR(E67="Manual",E67="Assisted Manual")),A66&amp;"_AZ",IF(AND(D67="Amina",OR(E67="De-Novo Merge",E67="Assisted Merge")),A66&amp;"_SA_AZ",IF(AND(D67="Mashtura",OR(E67="Manual",E67="Assisted Manual")),A66&amp;"_MH",IF(AND(D67="Mashtura",OR(E67="De-Novo Merge",E67="Assisted Merge")),A66&amp;"_SA_MH",IF(AND(D67="Perry",OR(E67="Manual",E67="Assisted Manual")),A66&amp;"_PB",IF(AND(D67="Perry",OR(E67="De-Novo Merge",E67="Assisted Merge")),A66&amp;"_SA_PB",IF(AND(D67="Gina",OR(E67="Manual",E67="Assisted Manual")),A66&amp;"_GB",IF(AND(D67="Gina",OR(E67="De-Novo Merge",E67="Assisted Merge")),A66&amp;"_SA_GB",IF(AND(D67="Cameron",OR(E67="Manual",E67="Assisted Manual")),A66&amp;"_CA",IF(AND(D67="Cameron",OR(E67="De-Novo Merge",E67="Assisted Merge")),A66&amp;"_SA_CA",IF(AND(D67="Bruno",OR(E67="Manual",E67="Assisted Manual")),A66&amp;"_BD",IF(AND(D67="Bruno",OR(E67="De-Novo Merge",E67="Assisted Merge")),A66&amp;"_SA_BD",IF(AND(D67="Daniel",OR(E67="Manual",E67="Assisted Manual")),A66&amp;"_DR",IF(AND(D67="Daniel",OR(E67="De-Novo Merge",E67="Assisted Merge")),A66&amp;"_SA_DR",IF(AND(D67="Monet",OR(E67="Manual",E67="Assisted Manual")),A66&amp;"_MW",IF(AND(D67="Monet",OR(E67="De-Novo Merge",E67="Assisted Merge")),A66&amp;"_SA_MW",IF(AND(D67="Reem",OR(E67="Manual",E67="Assisted Manual")),A66&amp;"_RA",IF(AND(D67="Reem",OR(E67="De-Novo Merge",E67="Assisted Merge")),A66&amp;"_SA_RA",""))))))))))))))))))</f>
        <v>2018-03-09_G-030_DR</v>
      </c>
      <c r="G67" s="89">
        <v>43187</v>
      </c>
      <c r="H67" s="89">
        <v>43188</v>
      </c>
      <c r="I67" s="68">
        <v>2.33</v>
      </c>
      <c r="J67" s="68">
        <v>33.271999999999998</v>
      </c>
      <c r="K67" s="73">
        <f t="shared" ref="K67:K86" si="2">IF(AND(NOT(I67=""),NOT(J67=""),NOT(H67="")),J67/I67,"")</f>
        <v>14.279828326180256</v>
      </c>
      <c r="L67" s="116"/>
      <c r="M67" s="87" t="str">
        <f>IF(AND(NOT(OR(G67="",G67="Ø")),H67=""),"In Progress",IF(AND(NOT(OR(H67="Ø",H67="")),NOT(OR(G67="Ø",G67=""))),"Completed",IF(AND(NOT(A66=""),NOT(OR(D67="",D67="???")),G67=""),"Waiting",IF(D67="???","Waiting",""))))</f>
        <v>Completed</v>
      </c>
      <c r="N67" s="116"/>
      <c r="O67" s="116"/>
      <c r="P67" s="4"/>
      <c r="Q67" s="121"/>
      <c r="R67" s="116"/>
    </row>
    <row r="68" spans="1:18" x14ac:dyDescent="0.25">
      <c r="A68" s="122" t="s">
        <v>3897</v>
      </c>
      <c r="B68" s="117" t="s">
        <v>3898</v>
      </c>
      <c r="C68" s="116" t="s">
        <v>1167</v>
      </c>
      <c r="D68" s="87" t="s">
        <v>161</v>
      </c>
      <c r="E68" s="87" t="s">
        <v>24</v>
      </c>
      <c r="F68" s="7" t="str">
        <f>IF(AND(D68="Amina",OR(E68="Manual",E68="Assisted Manual")),A68&amp;"_AZ",IF(AND(D68="Amina",OR(E68="De-Novo Merge",E68="Assisted Merge")),A68&amp;"_SA_AZ",IF(AND(D68="Mashtura",OR(E68="Manual",E68="Assisted Manual")),A68&amp;"_MH",IF(AND(D68="Mashtura",OR(E68="De-Novo Merge",E68="Assisted Merge")),A68&amp;"_SA_MH",IF(AND(D68="Perry",OR(E68="Manual",E68="Assisted Manual")),A68&amp;"_PB",IF(AND(D68="Perry",OR(E68="De-Novo Merge",E68="Assisted Merge")),A68&amp;"_SA_PB",IF(AND(D68="Gina",OR(E68="Manual",E68="Assisted Manual")),A68&amp;"_GB",IF(AND(D68="Gina",OR(E68="De-Novo Merge",E68="Assisted Merge")),A68&amp;"_SA_GB",IF(AND(D68="Cameron",OR(E68="Manual",E68="Assisted Manual")),A68&amp;"_CA",IF(AND(D68="Cameron",OR(E68="De-Novo Merge",E68="Assisted Merge")),A68&amp;"_SA_CA",IF(AND(D68="Bruno",OR(E68="Manual",E68="Assisted Manual")),A68&amp;"_BD",IF(AND(D68="Bruno",OR(E68="De-Novo Merge",E68="Assisted Merge")),A68&amp;"_SA_BD",IF(AND(D68="Daniel",OR(E68="Manual",E68="Assisted Manual")),A68&amp;"_DR",IF(AND(D68="Daniel",OR(E68="De-Novo Merge",E68="Assisted Merge")),A68&amp;"_SA_DR",IF(AND(D68="Monet",OR(E68="Manual",E68="Assisted Manual")),A68&amp;"_MW",IF(AND(D68="Monet",OR(E68="De-Novo Merge",E68="Assisted Merge")),A68&amp;"_SA_MW",IF(AND(D68="Reem",OR(E68="Manual",E68="Assisted Manual")),A68&amp;"_RA",IF(AND(D68="Reem",OR(E68="De-Novo Merge",E68="Assisted Merge")),A68&amp;"_SA_RA",""))))))))))))))))))</f>
        <v>2018-03-09_R-004_BD</v>
      </c>
      <c r="G68" s="89">
        <v>43185</v>
      </c>
      <c r="H68" s="89">
        <v>43185</v>
      </c>
      <c r="I68" s="68">
        <v>1</v>
      </c>
      <c r="J68" s="68">
        <v>16</v>
      </c>
      <c r="K68" s="73">
        <f t="shared" si="2"/>
        <v>16</v>
      </c>
      <c r="L68" s="118">
        <v>43196</v>
      </c>
      <c r="M68" s="87" t="str">
        <f>IF(AND(NOT(OR(G68="",G68="Ø")),H68=""),"In Progress",IF(AND(NOT(OR(H68="Ø",H68="")),NOT(OR(G68="Ø",G68=""))),"Completed",IF(AND(NOT(A68=""),NOT(OR(D68="",D68="???")),G68=""),"Waiting",IF(D68="???","Waiting",""))))</f>
        <v>Completed</v>
      </c>
      <c r="N68" s="116" t="str">
        <f>IF(AND(NOT(OR(H68="Ø",H68="")),L68="Split"),"In Progress",IF(AND(NOT(OR(H68="Ø",H68="")),L68="Needs to be Split"),"Waiting",IF(AND(M68="Review",M69="Review"),"Review",IF(OR(AND(M68="Review",M69="Incomplete"),AND(M68="Incomplete",M69="Review")),"Review",IF(OR(AND(M68="Untraceable",M69="Review"),AND(M68="Review",M69="Untraceable")),"Review",IF(OR(AND(M68="Review",M69="Completed"),AND(M68="Completed",M69="Review")),"Review",IF(OR(AND(M68="Other",M69="Review"),AND(M68="Review",M69="Other")),"Review",IF(OR(AND(M68="Other",M69="Incomplete"),AND(M68="Incomplete",M69="Other")),"Review",IF(OR(AND(M68="Other",M69="Untraceable"),AND(M68="Untraceable",M69="Other")),"Review",IF(OR(AND(M68="Other",M69="Completed"),AND(M68="Completed",M69="Other")),"Review",IF(AND(M68="Waiting",M69="Waiting"),"Waiting",IF(OR(AND(M68="Review",M69="Waiting"),AND(M68="Waiting",M69="Review")),"Waiting",IF(OR(AND(M68="Other",M69="Waiting"),AND(M68="Waiting",M69="Other")),"Waiting",IF(OR(AND(M68="Incomplete",M69="Waiting"),AND(M68="Waiting",M69="Incomplete")),"Waiting",IF(OR(AND(M68="Completed",M69="Waiting"),AND(M68="Waiting",M69="Completed")),"Waiting",IF(OR(M68="In Progress",M69="In Progress"),"In Progress",IF(OR(AND(M68="Completed",M69="Untraceable"),AND(M68="Untraceable",M69="Completed")),"Review",IF(OR(AND(M68="Completed",M69="Incomplete"),AND(M68="Incomplete",M69="Completed")),"Review",IF(OR(AND(M68="Incomplete",M69="Untraceable"),AND(M68="Untraceable",M69="Incomplete")),"Untraceable",IF(AND(NOT(OR(H68="Ø",H68="")),NOT(OR(H69="Ø",H69="")),L68=""),"In Progress",IF(AND(M68="Untraceable",M69="Untraceable"),"Untraceable",IF(AND(NOT(OR(H68="Ø",H68="")),NOT(OR(H69="Ø",H69="")),NOT(OR(L68="Ø",L68="",L68="Split",L68="Needs to be Split"))),"Completed",IF(AND(M68="Incomplete",M69="Incomplete"),"Incomplete",IF(AND(M68="Other",M69="Other"),"Review",IF(AND(M68="Untraceable",M69=""),"Untraceable","")))))))))))))))))))))))))</f>
        <v>Completed</v>
      </c>
      <c r="O68" s="116" t="s">
        <v>0</v>
      </c>
      <c r="P68" s="4"/>
      <c r="Q68" s="121" t="s">
        <v>25</v>
      </c>
      <c r="R68" s="116" t="s">
        <v>3899</v>
      </c>
    </row>
    <row r="69" spans="1:18" x14ac:dyDescent="0.25">
      <c r="A69" s="116"/>
      <c r="B69" s="116"/>
      <c r="C69" s="116"/>
      <c r="D69" s="87" t="s">
        <v>187</v>
      </c>
      <c r="E69" s="87" t="s">
        <v>24</v>
      </c>
      <c r="F69" s="7" t="str">
        <f>IF(AND(D69="Amina",OR(E69="Manual",E69="Assisted Manual")),A68&amp;"_AZ",IF(AND(D69="Amina",OR(E69="De-Novo Merge",E69="Assisted Merge")),A68&amp;"_SA_AZ",IF(AND(D69="Mashtura",OR(E69="Manual",E69="Assisted Manual")),A68&amp;"_MH",IF(AND(D69="Mashtura",OR(E69="De-Novo Merge",E69="Assisted Merge")),A68&amp;"_SA_MH",IF(AND(D69="Perry",OR(E69="Manual",E69="Assisted Manual")),A68&amp;"_PB",IF(AND(D69="Perry",OR(E69="De-Novo Merge",E69="Assisted Merge")),A68&amp;"_SA_PB",IF(AND(D69="Gina",OR(E69="Manual",E69="Assisted Manual")),A68&amp;"_GB",IF(AND(D69="Gina",OR(E69="De-Novo Merge",E69="Assisted Merge")),A68&amp;"_SA_GB",IF(AND(D69="Cameron",OR(E69="Manual",E69="Assisted Manual")),A68&amp;"_CA",IF(AND(D69="Cameron",OR(E69="De-Novo Merge",E69="Assisted Merge")),A68&amp;"_SA_CA",IF(AND(D69="Bruno",OR(E69="Manual",E69="Assisted Manual")),A68&amp;"_BD",IF(AND(D69="Bruno",OR(E69="De-Novo Merge",E69="Assisted Merge")),A68&amp;"_SA_BD",IF(AND(D69="Daniel",OR(E69="Manual",E69="Assisted Manual")),A68&amp;"_DR",IF(AND(D69="Daniel",OR(E69="De-Novo Merge",E69="Assisted Merge")),A68&amp;"_SA_DR",IF(AND(D69="Monet",OR(E69="Manual",E69="Assisted Manual")),A68&amp;"_MW",IF(AND(D69="Monet",OR(E69="De-Novo Merge",E69="Assisted Merge")),A68&amp;"_SA_MW",IF(AND(D69="Reem",OR(E69="Manual",E69="Assisted Manual")),A68&amp;"_RA",IF(AND(D69="Reem",OR(E69="De-Novo Merge",E69="Assisted Merge")),A68&amp;"_SA_RA",""))))))))))))))))))</f>
        <v>2018-03-09_R-004_MW</v>
      </c>
      <c r="G69" s="89">
        <v>43187</v>
      </c>
      <c r="H69" s="89">
        <v>43188</v>
      </c>
      <c r="I69" s="68">
        <v>1.25</v>
      </c>
      <c r="J69" s="68"/>
      <c r="K69" s="73" t="str">
        <f t="shared" si="2"/>
        <v/>
      </c>
      <c r="L69" s="116"/>
      <c r="M69" s="87" t="str">
        <f>IF(AND(NOT(OR(G69="",G69="Ø")),H69=""),"In Progress",IF(AND(NOT(OR(H69="Ø",H69="")),NOT(OR(G69="Ø",G69=""))),"Completed",IF(AND(NOT(A68=""),NOT(OR(D69="",D69="???")),G69=""),"Waiting",IF(D69="???","Waiting",""))))</f>
        <v>Completed</v>
      </c>
      <c r="N69" s="116"/>
      <c r="O69" s="116"/>
      <c r="P69" s="4"/>
      <c r="Q69" s="121"/>
      <c r="R69" s="116"/>
    </row>
    <row r="70" spans="1:18" x14ac:dyDescent="0.25">
      <c r="A70" s="122" t="s">
        <v>3900</v>
      </c>
      <c r="B70" s="117" t="s">
        <v>3901</v>
      </c>
      <c r="C70" s="116" t="s">
        <v>1167</v>
      </c>
      <c r="D70" s="87" t="s">
        <v>161</v>
      </c>
      <c r="E70" s="87" t="s">
        <v>24</v>
      </c>
      <c r="F70" s="7" t="str">
        <f>IF(AND(D70="Amina",OR(E70="Manual",E70="Assisted Manual")),A70&amp;"_AZ",IF(AND(D70="Amina",OR(E70="De-Novo Merge",E70="Assisted Merge")),A70&amp;"_SA_AZ",IF(AND(D70="Mashtura",OR(E70="Manual",E70="Assisted Manual")),A70&amp;"_MH",IF(AND(D70="Mashtura",OR(E70="De-Novo Merge",E70="Assisted Merge")),A70&amp;"_SA_MH",IF(AND(D70="Perry",OR(E70="Manual",E70="Assisted Manual")),A70&amp;"_PB",IF(AND(D70="Perry",OR(E70="De-Novo Merge",E70="Assisted Merge")),A70&amp;"_SA_PB",IF(AND(D70="Gina",OR(E70="Manual",E70="Assisted Manual")),A70&amp;"_GB",IF(AND(D70="Gina",OR(E70="De-Novo Merge",E70="Assisted Merge")),A70&amp;"_SA_GB",IF(AND(D70="Cameron",OR(E70="Manual",E70="Assisted Manual")),A70&amp;"_CA",IF(AND(D70="Cameron",OR(E70="De-Novo Merge",E70="Assisted Merge")),A70&amp;"_SA_CA",IF(AND(D70="Bruno",OR(E70="Manual",E70="Assisted Manual")),A70&amp;"_BD",IF(AND(D70="Bruno",OR(E70="De-Novo Merge",E70="Assisted Merge")),A70&amp;"_SA_BD",IF(AND(D70="Daniel",OR(E70="Manual",E70="Assisted Manual")),A70&amp;"_DR",IF(AND(D70="Daniel",OR(E70="De-Novo Merge",E70="Assisted Merge")),A70&amp;"_SA_DR",IF(AND(D70="Monet",OR(E70="Manual",E70="Assisted Manual")),A70&amp;"_MW",IF(AND(D70="Monet",OR(E70="De-Novo Merge",E70="Assisted Merge")),A70&amp;"_SA_MW",IF(AND(D70="Reem",OR(E70="Manual",E70="Assisted Manual")),A70&amp;"_RA",IF(AND(D70="Reem",OR(E70="De-Novo Merge",E70="Assisted Merge")),A70&amp;"_SA_RA",""))))))))))))))))))</f>
        <v>2018-03-09_R-005_BD</v>
      </c>
      <c r="G70" s="89">
        <v>43185</v>
      </c>
      <c r="H70" s="89">
        <v>43185</v>
      </c>
      <c r="I70" s="68">
        <v>2</v>
      </c>
      <c r="J70" s="68">
        <v>27</v>
      </c>
      <c r="K70" s="73">
        <f t="shared" si="2"/>
        <v>13.5</v>
      </c>
      <c r="L70" s="118">
        <v>43188</v>
      </c>
      <c r="M70" s="87" t="str">
        <f>IF(AND(NOT(OR(G70="",G70="Ø")),H70=""),"In Progress",IF(AND(NOT(OR(H70="Ø",H70="")),NOT(OR(G70="Ø",G70=""))),"Completed",IF(AND(NOT(A70=""),NOT(OR(D70="",D70="???")),G70=""),"Waiting",IF(D70="???","Waiting",""))))</f>
        <v>Completed</v>
      </c>
      <c r="N70" s="116" t="str">
        <f>IF(AND(NOT(OR(H70="Ø",H70="")),L70="Split"),"In Progress",IF(AND(NOT(OR(H70="Ø",H70="")),L70="Needs to be Split"),"Waiting",IF(AND(M70="Review",M71="Review"),"Review",IF(OR(AND(M70="Review",M71="Incomplete"),AND(M70="Incomplete",M71="Review")),"Review",IF(OR(AND(M70="Untraceable",M71="Review"),AND(M70="Review",M71="Untraceable")),"Review",IF(OR(AND(M70="Review",M71="Completed"),AND(M70="Completed",M71="Review")),"Review",IF(OR(AND(M70="Other",M71="Review"),AND(M70="Review",M71="Other")),"Review",IF(OR(AND(M70="Other",M71="Incomplete"),AND(M70="Incomplete",M71="Other")),"Review",IF(OR(AND(M70="Other",M71="Untraceable"),AND(M70="Untraceable",M71="Other")),"Review",IF(OR(AND(M70="Other",M71="Completed"),AND(M70="Completed",M71="Other")),"Review",IF(AND(M70="Waiting",M71="Waiting"),"Waiting",IF(OR(AND(M70="Review",M71="Waiting"),AND(M70="Waiting",M71="Review")),"Waiting",IF(OR(AND(M70="Other",M71="Waiting"),AND(M70="Waiting",M71="Other")),"Waiting",IF(OR(AND(M70="Incomplete",M71="Waiting"),AND(M70="Waiting",M71="Incomplete")),"Waiting",IF(OR(AND(M70="Completed",M71="Waiting"),AND(M70="Waiting",M71="Completed")),"Waiting",IF(OR(M70="In Progress",M71="In Progress"),"In Progress",IF(OR(AND(M70="Completed",M71="Untraceable"),AND(M70="Untraceable",M71="Completed")),"Review",IF(OR(AND(M70="Completed",M71="Incomplete"),AND(M70="Incomplete",M71="Completed")),"Review",IF(OR(AND(M70="Incomplete",M71="Untraceable"),AND(M70="Untraceable",M71="Incomplete")),"Untraceable",IF(AND(NOT(OR(H70="Ø",H70="")),NOT(OR(H71="Ø",H71="")),L70=""),"In Progress",IF(AND(M70="Untraceable",M71="Untraceable"),"Untraceable",IF(AND(NOT(OR(H70="Ø",H70="")),NOT(OR(H71="Ø",H71="")),NOT(OR(L70="Ø",L70="",L70="Split",L70="Needs to be Split"))),"Completed",IF(AND(M70="Incomplete",M71="Incomplete"),"Incomplete",IF(AND(M70="Other",M71="Other"),"Review",IF(AND(M70="Untraceable",M71=""),"Untraceable","")))))))))))))))))))))))))</f>
        <v>Completed</v>
      </c>
      <c r="O70" s="116" t="s">
        <v>0</v>
      </c>
      <c r="P70" s="4"/>
      <c r="Q70" s="121" t="s">
        <v>25</v>
      </c>
      <c r="R70" s="116" t="s">
        <v>3902</v>
      </c>
    </row>
    <row r="71" spans="1:18" x14ac:dyDescent="0.25">
      <c r="A71" s="116"/>
      <c r="B71" s="116"/>
      <c r="C71" s="116"/>
      <c r="D71" s="87" t="s">
        <v>27</v>
      </c>
      <c r="E71" s="87" t="s">
        <v>1512</v>
      </c>
      <c r="F71" s="7" t="str">
        <f>IF(AND(D71="Amina",OR(E71="Manual",E71="Assisted Manual")),A70&amp;"_AZ",IF(AND(D71="Amina",OR(E71="De-Novo Merge",E71="Assisted Merge")),A70&amp;"_SA_AZ",IF(AND(D71="Mashtura",OR(E71="Manual",E71="Assisted Manual")),A70&amp;"_MH",IF(AND(D71="Mashtura",OR(E71="De-Novo Merge",E71="Assisted Merge")),A70&amp;"_SA_MH",IF(AND(D71="Perry",OR(E71="Manual",E71="Assisted Manual")),A70&amp;"_PB",IF(AND(D71="Perry",OR(E71="De-Novo Merge",E71="Assisted Merge")),A70&amp;"_SA_PB",IF(AND(D71="Gina",OR(E71="Manual",E71="Assisted Manual")),A70&amp;"_GB",IF(AND(D71="Gina",OR(E71="De-Novo Merge",E71="Assisted Merge")),A70&amp;"_SA_GB",IF(AND(D71="Cameron",OR(E71="Manual",E71="Assisted Manual")),A70&amp;"_CA",IF(AND(D71="Cameron",OR(E71="De-Novo Merge",E71="Assisted Merge")),A70&amp;"_SA_CA",IF(AND(D71="Bruno",OR(E71="Manual",E71="Assisted Manual")),A70&amp;"_BD",IF(AND(D71="Bruno",OR(E71="De-Novo Merge",E71="Assisted Merge")),A70&amp;"_SA_BD",IF(AND(D71="Daniel",OR(E71="Manual",E71="Assisted Manual")),A70&amp;"_DR",IF(AND(D71="Daniel",OR(E71="De-Novo Merge",E71="Assisted Merge")),A70&amp;"_SA_DR",IF(AND(D71="Monet",OR(E71="Manual",E71="Assisted Manual")),A70&amp;"_MW",IF(AND(D71="Monet",OR(E71="De-Novo Merge",E71="Assisted Merge")),A70&amp;"_SA_MW",IF(AND(D71="Reem",OR(E71="Manual",E71="Assisted Manual")),A70&amp;"_RA",IF(AND(D71="Reem",OR(E71="De-Novo Merge",E71="Assisted Merge")),A70&amp;"_SA_RA",""))))))))))))))))))</f>
        <v>2018-03-09_R-005_GB</v>
      </c>
      <c r="G71" s="89">
        <v>43188</v>
      </c>
      <c r="H71" s="89">
        <v>43188</v>
      </c>
      <c r="I71" s="68">
        <v>2</v>
      </c>
      <c r="J71" s="68">
        <v>31.5</v>
      </c>
      <c r="K71" s="73">
        <f t="shared" si="2"/>
        <v>15.75</v>
      </c>
      <c r="L71" s="116"/>
      <c r="M71" s="87" t="str">
        <f>IF(AND(NOT(OR(G71="",G71="Ø")),H71=""),"In Progress",IF(AND(NOT(OR(H71="Ø",H71="")),NOT(OR(G71="Ø",G71=""))),"Completed",IF(AND(NOT(A70=""),NOT(OR(D71="",D71="???")),G71=""),"Waiting",IF(D71="???","Waiting",""))))</f>
        <v>Completed</v>
      </c>
      <c r="N71" s="116"/>
      <c r="O71" s="116"/>
      <c r="P71" s="4"/>
      <c r="Q71" s="121"/>
      <c r="R71" s="116"/>
    </row>
    <row r="72" spans="1:18" x14ac:dyDescent="0.25">
      <c r="A72" s="122" t="s">
        <v>3903</v>
      </c>
      <c r="B72" s="117" t="s">
        <v>3904</v>
      </c>
      <c r="C72" s="116" t="s">
        <v>1167</v>
      </c>
      <c r="D72" s="87" t="s">
        <v>161</v>
      </c>
      <c r="E72" s="87" t="s">
        <v>24</v>
      </c>
      <c r="F72" s="7" t="str">
        <f>IF(AND(D72="Amina",OR(E72="Manual",E72="Assisted Manual")),A72&amp;"_AZ",IF(AND(D72="Amina",OR(E72="De-Novo Merge",E72="Assisted Merge")),A72&amp;"_SA_AZ",IF(AND(D72="Mashtura",OR(E72="Manual",E72="Assisted Manual")),A72&amp;"_MH",IF(AND(D72="Mashtura",OR(E72="De-Novo Merge",E72="Assisted Merge")),A72&amp;"_SA_MH",IF(AND(D72="Perry",OR(E72="Manual",E72="Assisted Manual")),A72&amp;"_PB",IF(AND(D72="Perry",OR(E72="De-Novo Merge",E72="Assisted Merge")),A72&amp;"_SA_PB",IF(AND(D72="Gina",OR(E72="Manual",E72="Assisted Manual")),A72&amp;"_GB",IF(AND(D72="Gina",OR(E72="De-Novo Merge",E72="Assisted Merge")),A72&amp;"_SA_GB",IF(AND(D72="Cameron",OR(E72="Manual",E72="Assisted Manual")),A72&amp;"_CA",IF(AND(D72="Cameron",OR(E72="De-Novo Merge",E72="Assisted Merge")),A72&amp;"_SA_CA",IF(AND(D72="Bruno",OR(E72="Manual",E72="Assisted Manual")),A72&amp;"_BD",IF(AND(D72="Bruno",OR(E72="De-Novo Merge",E72="Assisted Merge")),A72&amp;"_SA_BD",IF(AND(D72="Daniel",OR(E72="Manual",E72="Assisted Manual")),A72&amp;"_DR",IF(AND(D72="Daniel",OR(E72="De-Novo Merge",E72="Assisted Merge")),A72&amp;"_SA_DR",IF(AND(D72="Monet",OR(E72="Manual",E72="Assisted Manual")),A72&amp;"_MW",IF(AND(D72="Monet",OR(E72="De-Novo Merge",E72="Assisted Merge")),A72&amp;"_SA_MW",IF(AND(D72="Reem",OR(E72="Manual",E72="Assisted Manual")),A72&amp;"_RA",IF(AND(D72="Reem",OR(E72="De-Novo Merge",E72="Assisted Merge")),A72&amp;"_SA_RA",""))))))))))))))))))</f>
        <v>2018-03-09_R-006_BD</v>
      </c>
      <c r="G72" s="89">
        <v>43185</v>
      </c>
      <c r="H72" s="89">
        <v>43185</v>
      </c>
      <c r="I72" s="68">
        <v>1</v>
      </c>
      <c r="J72" s="68">
        <v>17</v>
      </c>
      <c r="K72" s="73">
        <f t="shared" si="2"/>
        <v>17</v>
      </c>
      <c r="L72" s="118">
        <v>43199</v>
      </c>
      <c r="M72" s="87" t="str">
        <f>IF(AND(NOT(OR(G72="",G72="Ø")),H72=""),"In Progress",IF(AND(NOT(OR(H72="Ø",H72="")),NOT(OR(G72="Ø",G72=""))),"Completed",IF(AND(NOT(A72=""),NOT(OR(D72="",D72="???")),G72=""),"Waiting",IF(D72="???","Waiting",""))))</f>
        <v>Completed</v>
      </c>
      <c r="N72" s="116" t="str">
        <f>IF(AND(NOT(OR(H72="Ø",H72="")),L72="Split"),"In Progress",IF(AND(NOT(OR(H72="Ø",H72="")),L72="Needs to be Split"),"Waiting",IF(AND(M72="Review",M73="Review"),"Review",IF(OR(AND(M72="Review",M73="Incomplete"),AND(M72="Incomplete",M73="Review")),"Review",IF(OR(AND(M72="Untraceable",M73="Review"),AND(M72="Review",M73="Untraceable")),"Review",IF(OR(AND(M72="Review",M73="Completed"),AND(M72="Completed",M73="Review")),"Review",IF(OR(AND(M72="Other",M73="Review"),AND(M72="Review",M73="Other")),"Review",IF(OR(AND(M72="Other",M73="Incomplete"),AND(M72="Incomplete",M73="Other")),"Review",IF(OR(AND(M72="Other",M73="Untraceable"),AND(M72="Untraceable",M73="Other")),"Review",IF(OR(AND(M72="Other",M73="Completed"),AND(M72="Completed",M73="Other")),"Review",IF(AND(M72="Waiting",M73="Waiting"),"Waiting",IF(OR(AND(M72="Review",M73="Waiting"),AND(M72="Waiting",M73="Review")),"Waiting",IF(OR(AND(M72="Other",M73="Waiting"),AND(M72="Waiting",M73="Other")),"Waiting",IF(OR(AND(M72="Incomplete",M73="Waiting"),AND(M72="Waiting",M73="Incomplete")),"Waiting",IF(OR(AND(M72="Completed",M73="Waiting"),AND(M72="Waiting",M73="Completed")),"Waiting",IF(OR(M72="In Progress",M73="In Progress"),"In Progress",IF(OR(AND(M72="Completed",M73="Untraceable"),AND(M72="Untraceable",M73="Completed")),"Review",IF(OR(AND(M72="Completed",M73="Incomplete"),AND(M72="Incomplete",M73="Completed")),"Review",IF(OR(AND(M72="Incomplete",M73="Untraceable"),AND(M72="Untraceable",M73="Incomplete")),"Untraceable",IF(AND(NOT(OR(H72="Ø",H72="")),NOT(OR(H73="Ø",H73="")),L72=""),"In Progress",IF(AND(M72="Untraceable",M73="Untraceable"),"Untraceable",IF(AND(NOT(OR(H72="Ø",H72="")),NOT(OR(H73="Ø",H73="")),NOT(OR(L72="Ø",L72="",L72="Split",L72="Needs to be Split"))),"Completed",IF(AND(M72="Incomplete",M73="Incomplete"),"Incomplete",IF(AND(M72="Other",M73="Other"),"Review",IF(AND(M72="Untraceable",M73=""),"Untraceable","")))))))))))))))))))))))))</f>
        <v>Completed</v>
      </c>
      <c r="O72" s="116" t="s">
        <v>0</v>
      </c>
      <c r="P72" s="4"/>
      <c r="Q72" s="121" t="s">
        <v>25</v>
      </c>
      <c r="R72" s="116" t="s">
        <v>3905</v>
      </c>
    </row>
    <row r="73" spans="1:18" x14ac:dyDescent="0.25">
      <c r="A73" s="116"/>
      <c r="B73" s="116"/>
      <c r="C73" s="116"/>
      <c r="D73" s="87" t="s">
        <v>32</v>
      </c>
      <c r="E73" s="87" t="s">
        <v>24</v>
      </c>
      <c r="F73" s="7" t="str">
        <f>IF(AND(D73="Amina",OR(E73="Manual",E73="Assisted Manual")),A72&amp;"_AZ",IF(AND(D73="Amina",OR(E73="De-Novo Merge",E73="Assisted Merge")),A72&amp;"_SA_AZ",IF(AND(D73="Mashtura",OR(E73="Manual",E73="Assisted Manual")),A72&amp;"_MH",IF(AND(D73="Mashtura",OR(E73="De-Novo Merge",E73="Assisted Merge")),A72&amp;"_SA_MH",IF(AND(D73="Perry",OR(E73="Manual",E73="Assisted Manual")),A72&amp;"_PB",IF(AND(D73="Perry",OR(E73="De-Novo Merge",E73="Assisted Merge")),A72&amp;"_SA_PB",IF(AND(D73="Gina",OR(E73="Manual",E73="Assisted Manual")),A72&amp;"_GB",IF(AND(D73="Gina",OR(E73="De-Novo Merge",E73="Assisted Merge")),A72&amp;"_SA_GB",IF(AND(D73="Cameron",OR(E73="Manual",E73="Assisted Manual")),A72&amp;"_CA",IF(AND(D73="Cameron",OR(E73="De-Novo Merge",E73="Assisted Merge")),A72&amp;"_SA_CA",IF(AND(D73="Bruno",OR(E73="Manual",E73="Assisted Manual")),A72&amp;"_BD",IF(AND(D73="Bruno",OR(E73="De-Novo Merge",E73="Assisted Merge")),A72&amp;"_SA_BD",IF(AND(D73="Daniel",OR(E73="Manual",E73="Assisted Manual")),A72&amp;"_DR",IF(AND(D73="Daniel",OR(E73="De-Novo Merge",E73="Assisted Merge")),A72&amp;"_SA_DR",IF(AND(D73="Monet",OR(E73="Manual",E73="Assisted Manual")),A72&amp;"_MW",IF(AND(D73="Monet",OR(E73="De-Novo Merge",E73="Assisted Merge")),A72&amp;"_SA_MW",IF(AND(D73="Reem",OR(E73="Manual",E73="Assisted Manual")),A72&amp;"_RA",IF(AND(D73="Reem",OR(E73="De-Novo Merge",E73="Assisted Merge")),A72&amp;"_SA_RA",""))))))))))))))))))</f>
        <v>2018-03-09_R-006_AZ</v>
      </c>
      <c r="G73" s="89">
        <v>43188</v>
      </c>
      <c r="H73" s="89">
        <v>43189</v>
      </c>
      <c r="I73" s="68"/>
      <c r="J73" s="68"/>
      <c r="K73" s="73" t="str">
        <f t="shared" si="2"/>
        <v/>
      </c>
      <c r="L73" s="116"/>
      <c r="M73" s="87" t="str">
        <f>IF(AND(NOT(OR(G73="",G73="Ø")),H73=""),"In Progress",IF(AND(NOT(OR(H73="Ø",H73="")),NOT(OR(G73="Ø",G73=""))),"Completed",IF(AND(NOT(A72=""),NOT(OR(D73="",D73="???")),G73=""),"Waiting",IF(D73="???","Waiting",""))))</f>
        <v>Completed</v>
      </c>
      <c r="N73" s="116"/>
      <c r="O73" s="116"/>
      <c r="P73" s="4"/>
      <c r="Q73" s="121"/>
      <c r="R73" s="116"/>
    </row>
    <row r="74" spans="1:18" x14ac:dyDescent="0.25">
      <c r="A74" s="122" t="s">
        <v>3906</v>
      </c>
      <c r="B74" s="117" t="s">
        <v>3907</v>
      </c>
      <c r="C74" s="116" t="s">
        <v>1167</v>
      </c>
      <c r="D74" s="87" t="s">
        <v>161</v>
      </c>
      <c r="E74" s="87" t="s">
        <v>24</v>
      </c>
      <c r="F74" s="7" t="str">
        <f>IF(AND(D74="Amina",OR(E74="Manual",E74="Assisted Manual")),A74&amp;"_AZ",IF(AND(D74="Amina",OR(E74="De-Novo Merge",E74="Assisted Merge")),A74&amp;"_SA_AZ",IF(AND(D74="Mashtura",OR(E74="Manual",E74="Assisted Manual")),A74&amp;"_MH",IF(AND(D74="Mashtura",OR(E74="De-Novo Merge",E74="Assisted Merge")),A74&amp;"_SA_MH",IF(AND(D74="Perry",OR(E74="Manual",E74="Assisted Manual")),A74&amp;"_PB",IF(AND(D74="Perry",OR(E74="De-Novo Merge",E74="Assisted Merge")),A74&amp;"_SA_PB",IF(AND(D74="Gina",OR(E74="Manual",E74="Assisted Manual")),A74&amp;"_GB",IF(AND(D74="Gina",OR(E74="De-Novo Merge",E74="Assisted Merge")),A74&amp;"_SA_GB",IF(AND(D74="Cameron",OR(E74="Manual",E74="Assisted Manual")),A74&amp;"_CA",IF(AND(D74="Cameron",OR(E74="De-Novo Merge",E74="Assisted Merge")),A74&amp;"_SA_CA",IF(AND(D74="Bruno",OR(E74="Manual",E74="Assisted Manual")),A74&amp;"_BD",IF(AND(D74="Bruno",OR(E74="De-Novo Merge",E74="Assisted Merge")),A74&amp;"_SA_BD",IF(AND(D74="Daniel",OR(E74="Manual",E74="Assisted Manual")),A74&amp;"_DR",IF(AND(D74="Daniel",OR(E74="De-Novo Merge",E74="Assisted Merge")),A74&amp;"_SA_DR",IF(AND(D74="Monet",OR(E74="Manual",E74="Assisted Manual")),A74&amp;"_MW",IF(AND(D74="Monet",OR(E74="De-Novo Merge",E74="Assisted Merge")),A74&amp;"_SA_MW",IF(AND(D74="Reem",OR(E74="Manual",E74="Assisted Manual")),A74&amp;"_RA",IF(AND(D74="Reem",OR(E74="De-Novo Merge",E74="Assisted Merge")),A74&amp;"_SA_RA",""))))))))))))))))))</f>
        <v>2018-03-09_R-007_BD</v>
      </c>
      <c r="G74" s="89">
        <v>43186</v>
      </c>
      <c r="H74" s="89">
        <v>43186</v>
      </c>
      <c r="I74" s="68">
        <v>1.25</v>
      </c>
      <c r="J74" s="68">
        <v>33</v>
      </c>
      <c r="K74" s="73">
        <f t="shared" si="2"/>
        <v>26.4</v>
      </c>
      <c r="L74" s="118">
        <v>43189</v>
      </c>
      <c r="M74" s="87" t="str">
        <f>IF(AND(NOT(OR(G74="",G74="Ø")),H74=""),"In Progress",IF(AND(NOT(OR(H74="Ø",H74="")),NOT(OR(G74="Ø",G74=""))),"Completed",IF(AND(NOT(A74=""),NOT(OR(D74="",D74="???")),G74=""),"Waiting",IF(D74="???","Waiting",""))))</f>
        <v>Completed</v>
      </c>
      <c r="N74" s="116" t="str">
        <f>IF(AND(NOT(OR(H74="Ø",H74="")),L74="Split"),"In Progress",IF(AND(NOT(OR(H74="Ø",H74="")),L74="Needs to be Split"),"Waiting",IF(AND(M74="Review",M75="Review"),"Review",IF(OR(AND(M74="Review",M75="Incomplete"),AND(M74="Incomplete",M75="Review")),"Review",IF(OR(AND(M74="Untraceable",M75="Review"),AND(M74="Review",M75="Untraceable")),"Review",IF(OR(AND(M74="Review",M75="Completed"),AND(M74="Completed",M75="Review")),"Review",IF(OR(AND(M74="Other",M75="Review"),AND(M74="Review",M75="Other")),"Review",IF(OR(AND(M74="Other",M75="Incomplete"),AND(M74="Incomplete",M75="Other")),"Review",IF(OR(AND(M74="Other",M75="Untraceable"),AND(M74="Untraceable",M75="Other")),"Review",IF(OR(AND(M74="Other",M75="Completed"),AND(M74="Completed",M75="Other")),"Review",IF(AND(M74="Waiting",M75="Waiting"),"Waiting",IF(OR(AND(M74="Review",M75="Waiting"),AND(M74="Waiting",M75="Review")),"Waiting",IF(OR(AND(M74="Other",M75="Waiting"),AND(M74="Waiting",M75="Other")),"Waiting",IF(OR(AND(M74="Incomplete",M75="Waiting"),AND(M74="Waiting",M75="Incomplete")),"Waiting",IF(OR(AND(M74="Completed",M75="Waiting"),AND(M74="Waiting",M75="Completed")),"Waiting",IF(OR(M74="In Progress",M75="In Progress"),"In Progress",IF(OR(AND(M74="Completed",M75="Untraceable"),AND(M74="Untraceable",M75="Completed")),"Review",IF(OR(AND(M74="Completed",M75="Incomplete"),AND(M74="Incomplete",M75="Completed")),"Review",IF(OR(AND(M74="Incomplete",M75="Untraceable"),AND(M74="Untraceable",M75="Incomplete")),"Untraceable",IF(AND(NOT(OR(H74="Ø",H74="")),NOT(OR(H75="Ø",H75="")),L74=""),"In Progress",IF(AND(M74="Untraceable",M75="Untraceable"),"Untraceable",IF(AND(NOT(OR(H74="Ø",H74="")),NOT(OR(H75="Ø",H75="")),NOT(OR(L74="Ø",L74="",L74="Split",L74="Needs to be Split"))),"Completed",IF(AND(M74="Incomplete",M75="Incomplete"),"Incomplete",IF(AND(M74="Other",M75="Other"),"Review",IF(AND(M74="Untraceable",M75=""),"Untraceable","")))))))))))))))))))))))))</f>
        <v>Completed</v>
      </c>
      <c r="O74" s="116" t="s">
        <v>0</v>
      </c>
      <c r="P74" s="4"/>
      <c r="Q74" s="121" t="s">
        <v>25</v>
      </c>
      <c r="R74" s="116" t="s">
        <v>3908</v>
      </c>
    </row>
    <row r="75" spans="1:18" x14ac:dyDescent="0.25">
      <c r="A75" s="116"/>
      <c r="B75" s="116"/>
      <c r="C75" s="116"/>
      <c r="D75" s="87" t="s">
        <v>2404</v>
      </c>
      <c r="E75" s="87" t="s">
        <v>1512</v>
      </c>
      <c r="F75" s="7" t="str">
        <f>IF(AND(D75="Amina",OR(E75="Manual",E75="Assisted Manual")),A74&amp;"_AZ",IF(AND(D75="Amina",OR(E75="De-Novo Merge",E75="Assisted Merge")),A74&amp;"_SA_AZ",IF(AND(D75="Mashtura",OR(E75="Manual",E75="Assisted Manual")),A74&amp;"_MH",IF(AND(D75="Mashtura",OR(E75="De-Novo Merge",E75="Assisted Merge")),A74&amp;"_SA_MH",IF(AND(D75="Perry",OR(E75="Manual",E75="Assisted Manual")),A74&amp;"_PB",IF(AND(D75="Perry",OR(E75="De-Novo Merge",E75="Assisted Merge")),A74&amp;"_SA_PB",IF(AND(D75="Gina",OR(E75="Manual",E75="Assisted Manual")),A74&amp;"_GB",IF(AND(D75="Gina",OR(E75="De-Novo Merge",E75="Assisted Merge")),A74&amp;"_SA_GB",IF(AND(D75="Cameron",OR(E75="Manual",E75="Assisted Manual")),A74&amp;"_CA",IF(AND(D75="Cameron",OR(E75="De-Novo Merge",E75="Assisted Merge")),A74&amp;"_SA_CA",IF(AND(D75="Bruno",OR(E75="Manual",E75="Assisted Manual")),A74&amp;"_BD",IF(AND(D75="Bruno",OR(E75="De-Novo Merge",E75="Assisted Merge")),A74&amp;"_SA_BD",IF(AND(D75="Daniel",OR(E75="Manual",E75="Assisted Manual")),A74&amp;"_DR",IF(AND(D75="Daniel",OR(E75="De-Novo Merge",E75="Assisted Merge")),A74&amp;"_SA_DR",IF(AND(D75="Monet",OR(E75="Manual",E75="Assisted Manual")),A74&amp;"_MW",IF(AND(D75="Monet",OR(E75="De-Novo Merge",E75="Assisted Merge")),A74&amp;"_SA_MW",IF(AND(D75="Reem",OR(E75="Manual",E75="Assisted Manual")),A74&amp;"_RA",IF(AND(D75="Reem",OR(E75="De-Novo Merge",E75="Assisted Merge")),A74&amp;"_SA_RA",""))))))))))))))))))</f>
        <v>2018-03-09_R-007_MH</v>
      </c>
      <c r="G75" s="89">
        <v>43188</v>
      </c>
      <c r="H75" s="89">
        <v>43188</v>
      </c>
      <c r="I75" s="68"/>
      <c r="J75" s="68"/>
      <c r="K75" s="73" t="str">
        <f t="shared" si="2"/>
        <v/>
      </c>
      <c r="L75" s="116"/>
      <c r="M75" s="87" t="str">
        <f>IF(AND(NOT(OR(G75="",G75="Ø")),H75=""),"In Progress",IF(AND(NOT(OR(H75="Ø",H75="")),NOT(OR(G75="Ø",G75=""))),"Completed",IF(AND(NOT(A74=""),NOT(OR(D75="",D75="???")),G75=""),"Waiting",IF(D75="???","Waiting",""))))</f>
        <v>Completed</v>
      </c>
      <c r="N75" s="116"/>
      <c r="O75" s="116"/>
      <c r="P75" s="4"/>
      <c r="Q75" s="121"/>
      <c r="R75" s="116"/>
    </row>
    <row r="76" spans="1:18" x14ac:dyDescent="0.25">
      <c r="A76" s="122" t="s">
        <v>3909</v>
      </c>
      <c r="B76" s="117" t="s">
        <v>3910</v>
      </c>
      <c r="C76" s="116"/>
      <c r="D76" s="87" t="s">
        <v>161</v>
      </c>
      <c r="E76" s="87" t="s">
        <v>24</v>
      </c>
      <c r="F76" s="7" t="s">
        <v>3911</v>
      </c>
      <c r="G76" s="89">
        <v>43185</v>
      </c>
      <c r="H76" s="89">
        <v>43186</v>
      </c>
      <c r="I76" s="68">
        <v>2.5</v>
      </c>
      <c r="J76" s="68">
        <v>47</v>
      </c>
      <c r="K76" s="73">
        <f t="shared" si="2"/>
        <v>18.8</v>
      </c>
      <c r="L76" s="118">
        <v>43199</v>
      </c>
      <c r="M76" s="87" t="str">
        <f>IF(AND(NOT(OR(G76="",G76="Ø")),H76=""),"In Progress",IF(AND(NOT(OR(H76="Ø",H76="")),NOT(OR(G76="Ø",G76=""))),"Completed",IF(AND(NOT(A76=""),NOT(OR(D76="",D76="???")),G76=""),"Waiting",IF(D76="???","Waiting",""))))</f>
        <v>Completed</v>
      </c>
      <c r="N76" s="116" t="str">
        <f>IF(AND(NOT(OR(H76="Ø",H76="")),L76="Split"),"In Progress",IF(AND(NOT(OR(H76="Ø",H76="")),L76="Needs to be Split"),"Waiting",IF(AND(M76="Review",M77="Review"),"Review",IF(OR(AND(M76="Review",M77="Incomplete"),AND(M76="Incomplete",M77="Review")),"Review",IF(OR(AND(M76="Untraceable",M77="Review"),AND(M76="Review",M77="Untraceable")),"Review",IF(OR(AND(M76="Review",M77="Completed"),AND(M76="Completed",M77="Review")),"Review",IF(OR(AND(M76="Other",M77="Review"),AND(M76="Review",M77="Other")),"Review",IF(OR(AND(M76="Other",M77="Incomplete"),AND(M76="Incomplete",M77="Other")),"Review",IF(OR(AND(M76="Other",M77="Untraceable"),AND(M76="Untraceable",M77="Other")),"Review",IF(OR(AND(M76="Other",M77="Completed"),AND(M76="Completed",M77="Other")),"Review",IF(AND(M76="Waiting",M77="Waiting"),"Waiting",IF(OR(AND(M76="Review",M77="Waiting"),AND(M76="Waiting",M77="Review")),"Waiting",IF(OR(AND(M76="Other",M77="Waiting"),AND(M76="Waiting",M77="Other")),"Waiting",IF(OR(AND(M76="Incomplete",M77="Waiting"),AND(M76="Waiting",M77="Incomplete")),"Waiting",IF(OR(AND(M76="Completed",M77="Waiting"),AND(M76="Waiting",M77="Completed")),"Waiting",IF(OR(M76="In Progress",M77="In Progress"),"In Progress",IF(OR(AND(M76="Completed",M77="Untraceable"),AND(M76="Untraceable",M77="Completed")),"Review",IF(OR(AND(M76="Completed",M77="Incomplete"),AND(M76="Incomplete",M77="Completed")),"Review",IF(OR(AND(M76="Incomplete",M77="Untraceable"),AND(M76="Untraceable",M77="Incomplete")),"Untraceable",IF(AND(NOT(OR(H76="Ø",H76="")),NOT(OR(H77="Ø",H77="")),L76=""),"In Progress",IF(AND(M76="Untraceable",M77="Untraceable"),"Untraceable",IF(AND(NOT(OR(H76="Ø",H76="")),NOT(OR(H77="Ø",H77="")),NOT(OR(L76="Ø",L76="",L76="Split",L76="Needs to be Split"))),"Completed",IF(AND(M76="Incomplete",M77="Incomplete"),"Incomplete",IF(AND(M76="Other",M77="Other"),"Review",IF(AND(M76="Untraceable",M77=""),"Untraceable","")))))))))))))))))))))))))</f>
        <v>Completed</v>
      </c>
      <c r="O76" s="116" t="s">
        <v>0</v>
      </c>
      <c r="P76" s="4"/>
      <c r="Q76" s="121" t="s">
        <v>25</v>
      </c>
      <c r="R76" s="116" t="s">
        <v>3912</v>
      </c>
    </row>
    <row r="77" spans="1:18" x14ac:dyDescent="0.25">
      <c r="A77" s="116"/>
      <c r="B77" s="116"/>
      <c r="C77" s="116"/>
      <c r="D77" s="87" t="s">
        <v>32</v>
      </c>
      <c r="E77" s="87" t="s">
        <v>1512</v>
      </c>
      <c r="F77" s="7" t="str">
        <f>IF(AND(D77="Amina",OR(E77="Manual",E77="Assisted Manual")),A76&amp;"_AZ",IF(AND(D77="Amina",OR(E77="De-Novo Merge",E77="Assisted Merge")),A76&amp;"_SA_AZ",IF(AND(D77="Mashtura",OR(E77="Manual",E77="Assisted Manual")),A76&amp;"_MH",IF(AND(D77="Mashtura",OR(E77="De-Novo Merge",E77="Assisted Merge")),A76&amp;"_SA_MH",IF(AND(D77="Perry",OR(E77="Manual",E77="Assisted Manual")),A76&amp;"_PB",IF(AND(D77="Perry",OR(E77="De-Novo Merge",E77="Assisted Merge")),A76&amp;"_SA_PB",IF(AND(D77="Gina",OR(E77="Manual",E77="Assisted Manual")),A76&amp;"_GB",IF(AND(D77="Gina",OR(E77="De-Novo Merge",E77="Assisted Merge")),A76&amp;"_SA_GB",IF(AND(D77="Cameron",OR(E77="Manual",E77="Assisted Manual")),A76&amp;"_CA",IF(AND(D77="Cameron",OR(E77="De-Novo Merge",E77="Assisted Merge")),A76&amp;"_SA_CA",IF(AND(D77="Bruno",OR(E77="Manual",E77="Assisted Manual")),A76&amp;"_BD",IF(AND(D77="Bruno",OR(E77="De-Novo Merge",E77="Assisted Merge")),A76&amp;"_SA_BD",IF(AND(D77="Daniel",OR(E77="Manual",E77="Assisted Manual")),A76&amp;"_DR",IF(AND(D77="Daniel",OR(E77="De-Novo Merge",E77="Assisted Merge")),A76&amp;"_SA_DR",IF(AND(D77="Monet",OR(E77="Manual",E77="Assisted Manual")),A76&amp;"_MW",IF(AND(D77="Monet",OR(E77="De-Novo Merge",E77="Assisted Merge")),A76&amp;"_SA_MW",IF(AND(D77="Reem",OR(E77="Manual",E77="Assisted Manual")),A76&amp;"_RA",IF(AND(D77="Reem",OR(E77="De-Novo Merge",E77="Assisted Merge")),A76&amp;"_SA_RA",""))))))))))))))))))</f>
        <v>2018-03-09_R-008_AZ</v>
      </c>
      <c r="G77" s="89">
        <v>43189</v>
      </c>
      <c r="H77" s="89">
        <v>43189</v>
      </c>
      <c r="I77" s="68"/>
      <c r="J77" s="68"/>
      <c r="K77" s="73" t="str">
        <f t="shared" si="2"/>
        <v/>
      </c>
      <c r="L77" s="116"/>
      <c r="M77" s="87" t="str">
        <f>IF(AND(NOT(OR(G77="",G77="Ø")),H77=""),"In Progress",IF(AND(NOT(OR(H77="Ø",H77="")),NOT(OR(G77="Ø",G77=""))),"Completed",IF(AND(NOT(A76=""),NOT(OR(D77="",D77="???")),G77=""),"Waiting",IF(D77="???","Waiting",""))))</f>
        <v>Completed</v>
      </c>
      <c r="N77" s="116"/>
      <c r="O77" s="116"/>
      <c r="P77" s="4"/>
      <c r="Q77" s="121"/>
      <c r="R77" s="116"/>
    </row>
    <row r="78" spans="1:18" x14ac:dyDescent="0.25">
      <c r="A78" s="122" t="s">
        <v>3913</v>
      </c>
      <c r="B78" s="117" t="s">
        <v>3914</v>
      </c>
      <c r="C78" s="116"/>
      <c r="D78" s="87" t="s">
        <v>3059</v>
      </c>
      <c r="E78" s="87" t="s">
        <v>24</v>
      </c>
      <c r="F78" s="7" t="str">
        <f>IF(AND(D78="Amina",OR(E78="Manual",E78="Assisted Manual")),A78&amp;"_AZ",IF(AND(D78="Amina",OR(E78="De-Novo Merge",E78="Assisted Merge")),A78&amp;"_SA_AZ",IF(AND(D78="Mashtura",OR(E78="Manual",E78="Assisted Manual")),A78&amp;"_MH",IF(AND(D78="Mashtura",OR(E78="De-Novo Merge",E78="Assisted Merge")),A78&amp;"_SA_MH",IF(AND(D78="Perry",OR(E78="Manual",E78="Assisted Manual")),A78&amp;"_PB",IF(AND(D78="Perry",OR(E78="De-Novo Merge",E78="Assisted Merge")),A78&amp;"_SA_PB",IF(AND(D78="Gina",OR(E78="Manual",E78="Assisted Manual")),A78&amp;"_GB",IF(AND(D78="Gina",OR(E78="De-Novo Merge",E78="Assisted Merge")),A78&amp;"_SA_GB",IF(AND(D78="Cameron",OR(E78="Manual",E78="Assisted Manual")),A78&amp;"_CA",IF(AND(D78="Cameron",OR(E78="De-Novo Merge",E78="Assisted Merge")),A78&amp;"_SA_CA",IF(AND(D78="Bruno",OR(E78="Manual",E78="Assisted Manual")),A78&amp;"_BD",IF(AND(D78="Bruno",OR(E78="De-Novo Merge",E78="Assisted Merge")),A78&amp;"_SA_BD",IF(AND(D78="Daniel",OR(E78="Manual",E78="Assisted Manual")),A78&amp;"_DR",IF(AND(D78="Daniel",OR(E78="De-Novo Merge",E78="Assisted Merge")),A78&amp;"_SA_DR",IF(AND(D78="Monet",OR(E78="Manual",E78="Assisted Manual")),A78&amp;"_MW",IF(AND(D78="Monet",OR(E78="De-Novo Merge",E78="Assisted Merge")),A78&amp;"_SA_MW",IF(AND(D78="Reem",OR(E78="Manual",E78="Assisted Manual")),A78&amp;"_RA",IF(AND(D78="Reem",OR(E78="De-Novo Merge",E78="Assisted Merge")),A78&amp;"_SA_RA",""))))))))))))))))))</f>
        <v>2018-03-09_R-009_RA</v>
      </c>
      <c r="G78" s="89">
        <v>43185</v>
      </c>
      <c r="H78" s="89">
        <v>43185</v>
      </c>
      <c r="I78" s="68">
        <v>1</v>
      </c>
      <c r="J78" s="68">
        <v>11.619</v>
      </c>
      <c r="K78" s="73">
        <f t="shared" si="2"/>
        <v>11.619</v>
      </c>
      <c r="L78" s="118">
        <v>43187</v>
      </c>
      <c r="M78" s="87" t="str">
        <f>IF(AND(NOT(OR(G78="",G78="Ø")),H78=""),"In Progress",IF(AND(NOT(OR(H78="Ø",H78="")),NOT(OR(G78="Ø",G78=""))),"Completed",IF(AND(NOT(A78=""),NOT(OR(D78="",D78="???")),G78=""),"Waiting",IF(D78="???","Waiting",""))))</f>
        <v>Completed</v>
      </c>
      <c r="N78" s="116" t="str">
        <f>IF(AND(NOT(OR(H78="Ø",H78="")),L78="Split"),"In Progress",IF(AND(NOT(OR(H78="Ø",H78="")),L78="Needs to be Split"),"Waiting",IF(AND(M78="Review",M79="Review"),"Review",IF(OR(AND(M78="Review",M79="Incomplete"),AND(M78="Incomplete",M79="Review")),"Review",IF(OR(AND(M78="Untraceable",M79="Review"),AND(M78="Review",M79="Untraceable")),"Review",IF(OR(AND(M78="Review",M79="Completed"),AND(M78="Completed",M79="Review")),"Review",IF(OR(AND(M78="Other",M79="Review"),AND(M78="Review",M79="Other")),"Review",IF(OR(AND(M78="Other",M79="Incomplete"),AND(M78="Incomplete",M79="Other")),"Review",IF(OR(AND(M78="Other",M79="Untraceable"),AND(M78="Untraceable",M79="Other")),"Review",IF(OR(AND(M78="Other",M79="Completed"),AND(M78="Completed",M79="Other")),"Review",IF(AND(M78="Waiting",M79="Waiting"),"Waiting",IF(OR(AND(M78="Review",M79="Waiting"),AND(M78="Waiting",M79="Review")),"Waiting",IF(OR(AND(M78="Other",M79="Waiting"),AND(M78="Waiting",M79="Other")),"Waiting",IF(OR(AND(M78="Incomplete",M79="Waiting"),AND(M78="Waiting",M79="Incomplete")),"Waiting",IF(OR(AND(M78="Completed",M79="Waiting"),AND(M78="Waiting",M79="Completed")),"Waiting",IF(OR(M78="In Progress",M79="In Progress"),"In Progress",IF(OR(AND(M78="Completed",M79="Untraceable"),AND(M78="Untraceable",M79="Completed")),"Review",IF(OR(AND(M78="Completed",M79="Incomplete"),AND(M78="Incomplete",M79="Completed")),"Review",IF(OR(AND(M78="Incomplete",M79="Untraceable"),AND(M78="Untraceable",M79="Incomplete")),"Untraceable",IF(AND(NOT(OR(H78="Ø",H78="")),NOT(OR(H79="Ø",H79="")),L78=""),"In Progress",IF(AND(M78="Untraceable",M79="Untraceable"),"Untraceable",IF(AND(NOT(OR(H78="Ø",H78="")),NOT(OR(H79="Ø",H79="")),NOT(OR(L78="Ø",L78="",L78="Split",L78="Needs to be Split"))),"Completed",IF(AND(M78="Incomplete",M79="Incomplete"),"Incomplete",IF(AND(M78="Other",M79="Other"),"Review",IF(AND(M78="Untraceable",M79=""),"Untraceable","")))))))))))))))))))))))))</f>
        <v>Completed</v>
      </c>
      <c r="O78" s="116" t="s">
        <v>0</v>
      </c>
      <c r="P78" s="4"/>
      <c r="Q78" s="121" t="s">
        <v>25</v>
      </c>
      <c r="R78" s="116" t="s">
        <v>3915</v>
      </c>
    </row>
    <row r="79" spans="1:18" x14ac:dyDescent="0.25">
      <c r="A79" s="116"/>
      <c r="B79" s="116"/>
      <c r="C79" s="116"/>
      <c r="D79" s="87" t="s">
        <v>161</v>
      </c>
      <c r="E79" s="87" t="s">
        <v>1512</v>
      </c>
      <c r="F79" s="7" t="str">
        <f>IF(AND(D79="Amina",OR(E79="Manual",E79="Assisted Manual")),A78&amp;"_AZ",IF(AND(D79="Amina",OR(E79="De-Novo Merge",E79="Assisted Merge")),A78&amp;"_SA_AZ",IF(AND(D79="Mashtura",OR(E79="Manual",E79="Assisted Manual")),A78&amp;"_MH",IF(AND(D79="Mashtura",OR(E79="De-Novo Merge",E79="Assisted Merge")),A78&amp;"_SA_MH",IF(AND(D79="Perry",OR(E79="Manual",E79="Assisted Manual")),A78&amp;"_PB",IF(AND(D79="Perry",OR(E79="De-Novo Merge",E79="Assisted Merge")),A78&amp;"_SA_PB",IF(AND(D79="Gina",OR(E79="Manual",E79="Assisted Manual")),A78&amp;"_GB",IF(AND(D79="Gina",OR(E79="De-Novo Merge",E79="Assisted Merge")),A78&amp;"_SA_GB",IF(AND(D79="Cameron",OR(E79="Manual",E79="Assisted Manual")),A78&amp;"_CA",IF(AND(D79="Cameron",OR(E79="De-Novo Merge",E79="Assisted Merge")),A78&amp;"_SA_CA",IF(AND(D79="Bruno",OR(E79="Manual",E79="Assisted Manual")),A78&amp;"_BD",IF(AND(D79="Bruno",OR(E79="De-Novo Merge",E79="Assisted Merge")),A78&amp;"_SA_BD",IF(AND(D79="Daniel",OR(E79="Manual",E79="Assisted Manual")),A78&amp;"_DR",IF(AND(D79="Daniel",OR(E79="De-Novo Merge",E79="Assisted Merge")),A78&amp;"_SA_DR",IF(AND(D79="Monet",OR(E79="Manual",E79="Assisted Manual")),A78&amp;"_MW",IF(AND(D79="Monet",OR(E79="De-Novo Merge",E79="Assisted Merge")),A78&amp;"_SA_MW",IF(AND(D79="Reem",OR(E79="Manual",E79="Assisted Manual")),A78&amp;"_RA",IF(AND(D79="Reem",OR(E79="De-Novo Merge",E79="Assisted Merge")),A78&amp;"_SA_RA",""))))))))))))))))))</f>
        <v>2018-03-09_R-009_BD</v>
      </c>
      <c r="G79" s="89">
        <v>43186</v>
      </c>
      <c r="H79" s="89">
        <v>43187</v>
      </c>
      <c r="I79" s="68">
        <v>1.5</v>
      </c>
      <c r="J79" s="68">
        <v>35</v>
      </c>
      <c r="K79" s="73">
        <f t="shared" si="2"/>
        <v>23.333333333333332</v>
      </c>
      <c r="L79" s="116"/>
      <c r="M79" s="87" t="str">
        <f>IF(AND(NOT(OR(G79="",G79="Ø")),H79=""),"In Progress",IF(AND(NOT(OR(H79="Ø",H79="")),NOT(OR(G79="Ø",G79=""))),"Completed",IF(AND(NOT(A78=""),NOT(OR(D79="",D79="???")),G79=""),"Waiting",IF(D79="???","Waiting",""))))</f>
        <v>Completed</v>
      </c>
      <c r="N79" s="116"/>
      <c r="O79" s="116"/>
      <c r="P79" s="4"/>
      <c r="Q79" s="121"/>
      <c r="R79" s="116"/>
    </row>
    <row r="80" spans="1:18" x14ac:dyDescent="0.25">
      <c r="A80" s="122" t="s">
        <v>3916</v>
      </c>
      <c r="B80" s="117" t="s">
        <v>3917</v>
      </c>
      <c r="C80" s="116"/>
      <c r="D80" s="87" t="s">
        <v>32</v>
      </c>
      <c r="E80" s="87" t="s">
        <v>24</v>
      </c>
      <c r="F80" s="7" t="str">
        <f>IF(AND(D80="Amina",OR(E80="Manual",E80="Assisted Manual")),A80&amp;"_AZ",IF(AND(D80="Amina",OR(E80="De-Novo Merge",E80="Assisted Merge")),A80&amp;"_SA_AZ",IF(AND(D80="Mashtura",OR(E80="Manual",E80="Assisted Manual")),A80&amp;"_MH",IF(AND(D80="Mashtura",OR(E80="De-Novo Merge",E80="Assisted Merge")),A80&amp;"_SA_MH",IF(AND(D80="Perry",OR(E80="Manual",E80="Assisted Manual")),A80&amp;"_PB",IF(AND(D80="Perry",OR(E80="De-Novo Merge",E80="Assisted Merge")),A80&amp;"_SA_PB",IF(AND(D80="Gina",OR(E80="Manual",E80="Assisted Manual")),A80&amp;"_GB",IF(AND(D80="Gina",OR(E80="De-Novo Merge",E80="Assisted Merge")),A80&amp;"_SA_GB",IF(AND(D80="Cameron",OR(E80="Manual",E80="Assisted Manual")),A80&amp;"_CA",IF(AND(D80="Cameron",OR(E80="De-Novo Merge",E80="Assisted Merge")),A80&amp;"_SA_CA",IF(AND(D80="Bruno",OR(E80="Manual",E80="Assisted Manual")),A80&amp;"_BD",IF(AND(D80="Bruno",OR(E80="De-Novo Merge",E80="Assisted Merge")),A80&amp;"_SA_BD",IF(AND(D80="Daniel",OR(E80="Manual",E80="Assisted Manual")),A80&amp;"_DR",IF(AND(D80="Daniel",OR(E80="De-Novo Merge",E80="Assisted Merge")),A80&amp;"_SA_DR",IF(AND(D80="Monet",OR(E80="Manual",E80="Assisted Manual")),A80&amp;"_MW",IF(AND(D80="Monet",OR(E80="De-Novo Merge",E80="Assisted Merge")),A80&amp;"_SA_MW",IF(AND(D80="Reem",OR(E80="Manual",E80="Assisted Manual")),A80&amp;"_RA",IF(AND(D80="Reem",OR(E80="De-Novo Merge",E80="Assisted Merge")),A80&amp;"_SA_RA",""))))))))))))))))))</f>
        <v>2018-03-09_G-031_AZ</v>
      </c>
      <c r="G80" s="89">
        <v>43186</v>
      </c>
      <c r="H80" s="89" t="s">
        <v>51</v>
      </c>
      <c r="I80" s="68"/>
      <c r="J80" s="68"/>
      <c r="K80" s="73" t="str">
        <f t="shared" si="2"/>
        <v/>
      </c>
      <c r="L80" s="116" t="str">
        <f>IF(AND(NOT(OR(H80="",H80="Ø")),NOT(OR(H81="",H81="Ø"))),"Needs to be Split","")</f>
        <v/>
      </c>
      <c r="M80" s="87" t="s">
        <v>2</v>
      </c>
      <c r="N80" s="116" t="str">
        <f>IF(AND(NOT(OR(H80="Ø",H80="")),L80="Split"),"In Progress",IF(AND(NOT(OR(H80="Ø",H80="")),L80="Needs to be Split"),"Waiting",IF(AND(M80="Review",M81="Review"),"Review",IF(OR(AND(M80="Review",M81="Incomplete"),AND(M80="Incomplete",M81="Review")),"Review",IF(OR(AND(M80="Untraceable",M81="Review"),AND(M80="Review",M81="Untraceable")),"Review",IF(OR(AND(M80="Review",M81="Completed"),AND(M80="Completed",M81="Review")),"Review",IF(OR(AND(M80="Other",M81="Review"),AND(M80="Review",M81="Other")),"Review",IF(OR(AND(M80="Other",M81="Incomplete"),AND(M80="Incomplete",M81="Other")),"Review",IF(OR(AND(M80="Other",M81="Untraceable"),AND(M80="Untraceable",M81="Other")),"Review",IF(OR(AND(M80="Other",M81="Completed"),AND(M80="Completed",M81="Other")),"Review",IF(AND(M80="Waiting",M81="Waiting"),"Waiting",IF(OR(AND(M80="Review",M81="Waiting"),AND(M80="Waiting",M81="Review")),"Waiting",IF(OR(AND(M80="Other",M81="Waiting"),AND(M80="Waiting",M81="Other")),"Waiting",IF(OR(AND(M80="Incomplete",M81="Waiting"),AND(M80="Waiting",M81="Incomplete")),"Waiting",IF(OR(AND(M80="Completed",M81="Waiting"),AND(M80="Waiting",M81="Completed")),"Waiting",IF(OR(M80="In Progress",M81="In Progress"),"In Progress",IF(OR(AND(M80="Completed",M81="Untraceable"),AND(M80="Untraceable",M81="Completed")),"Review",IF(OR(AND(M80="Completed",M81="Incomplete"),AND(M80="Incomplete",M81="Completed")),"Review",IF(OR(AND(M80="Incomplete",M81="Untraceable"),AND(M80="Untraceable",M81="Incomplete")),"Untraceable",IF(AND(NOT(OR(H80="Ø",H80="")),NOT(OR(H81="Ø",H81="")),L80=""),"In Progress",IF(AND(M80="Untraceable",M81="Untraceable"),"Untraceable",IF(AND(NOT(OR(H80="Ø",H80="")),NOT(OR(H81="Ø",H81="")),NOT(OR(L80="Ø",L80="",L80="Split",L80="Needs to be Split"))),"Completed",IF(AND(M80="Incomplete",M81="Incomplete"),"Incomplete",IF(AND(M80="Other",M81="Other"),"Review",IF(AND(M80="Untraceable",M81=""),"Untraceable","")))))))))))))))))))))))))</f>
        <v>Incomplete</v>
      </c>
      <c r="O80" s="116" t="str">
        <f>IF(OR(N80="Untraceable",N80="Incomplete"),"Ignore",IF(N80="Completed","Waiting",IF(OR(N80="Waiting",N80="In Progress",N80="Review",N80="Other"),"HOLD","")))</f>
        <v>Ignore</v>
      </c>
      <c r="P80" s="4" t="s">
        <v>3918</v>
      </c>
      <c r="Q80" s="121" t="str">
        <f>IF(OR(N80="Untraceable",N80="Incomplete"),"No",IF(N80="Completed","In Progress",""))</f>
        <v>No</v>
      </c>
      <c r="R80" s="116"/>
    </row>
    <row r="81" spans="1:18" x14ac:dyDescent="0.25">
      <c r="A81" s="116"/>
      <c r="B81" s="116"/>
      <c r="C81" s="116"/>
      <c r="D81" s="87" t="s">
        <v>161</v>
      </c>
      <c r="E81" s="87" t="s">
        <v>1512</v>
      </c>
      <c r="F81" s="7" t="str">
        <f>IF(AND(D81="Amina",OR(E81="Manual",E81="Assisted Manual")),A80&amp;"_AZ",IF(AND(D81="Amina",OR(E81="De-Novo Merge",E81="Assisted Merge")),A80&amp;"_SA_AZ",IF(AND(D81="Mashtura",OR(E81="Manual",E81="Assisted Manual")),A80&amp;"_MH",IF(AND(D81="Mashtura",OR(E81="De-Novo Merge",E81="Assisted Merge")),A80&amp;"_SA_MH",IF(AND(D81="Perry",OR(E81="Manual",E81="Assisted Manual")),A80&amp;"_PB",IF(AND(D81="Perry",OR(E81="De-Novo Merge",E81="Assisted Merge")),A80&amp;"_SA_PB",IF(AND(D81="Gina",OR(E81="Manual",E81="Assisted Manual")),A80&amp;"_GB",IF(AND(D81="Gina",OR(E81="De-Novo Merge",E81="Assisted Merge")),A80&amp;"_SA_GB",IF(AND(D81="Cameron",OR(E81="Manual",E81="Assisted Manual")),A80&amp;"_CA",IF(AND(D81="Cameron",OR(E81="De-Novo Merge",E81="Assisted Merge")),A80&amp;"_SA_CA",IF(AND(D81="Bruno",OR(E81="Manual",E81="Assisted Manual")),A80&amp;"_BD",IF(AND(D81="Bruno",OR(E81="De-Novo Merge",E81="Assisted Merge")),A80&amp;"_SA_BD",IF(AND(D81="Daniel",OR(E81="Manual",E81="Assisted Manual")),A80&amp;"_DR",IF(AND(D81="Daniel",OR(E81="De-Novo Merge",E81="Assisted Merge")),A80&amp;"_SA_DR",IF(AND(D81="Monet",OR(E81="Manual",E81="Assisted Manual")),A80&amp;"_MW",IF(AND(D81="Monet",OR(E81="De-Novo Merge",E81="Assisted Merge")),A80&amp;"_SA_MW",IF(AND(D81="Reem",OR(E81="Manual",E81="Assisted Manual")),A80&amp;"_RA",IF(AND(D81="Reem",OR(E81="De-Novo Merge",E81="Assisted Merge")),A80&amp;"_SA_RA",""))))))))))))))))))</f>
        <v>2018-03-09_G-031_BD</v>
      </c>
      <c r="G81" s="89">
        <v>43188</v>
      </c>
      <c r="H81" s="89" t="s">
        <v>51</v>
      </c>
      <c r="I81" s="68"/>
      <c r="J81" s="68"/>
      <c r="K81" s="73" t="str">
        <f t="shared" si="2"/>
        <v/>
      </c>
      <c r="L81" s="116"/>
      <c r="M81" s="87" t="s">
        <v>2</v>
      </c>
      <c r="N81" s="116"/>
      <c r="O81" s="116"/>
      <c r="P81" s="4"/>
      <c r="Q81" s="121"/>
      <c r="R81" s="116"/>
    </row>
    <row r="82" spans="1:18" x14ac:dyDescent="0.25">
      <c r="A82" s="122" t="s">
        <v>3919</v>
      </c>
      <c r="B82" s="117" t="s">
        <v>3920</v>
      </c>
      <c r="C82" s="116"/>
      <c r="D82" s="87" t="s">
        <v>161</v>
      </c>
      <c r="E82" s="87" t="s">
        <v>24</v>
      </c>
      <c r="F82" s="7" t="str">
        <f>IF(AND(D82="Amina",OR(E82="Manual",E82="Assisted Manual")),A82&amp;"_AZ",IF(AND(D82="Amina",OR(E82="De-Novo Merge",E82="Assisted Merge")),A82&amp;"_SA_AZ",IF(AND(D82="Mashtura",OR(E82="Manual",E82="Assisted Manual")),A82&amp;"_MH",IF(AND(D82="Mashtura",OR(E82="De-Novo Merge",E82="Assisted Merge")),A82&amp;"_SA_MH",IF(AND(D82="Perry",OR(E82="Manual",E82="Assisted Manual")),A82&amp;"_PB",IF(AND(D82="Perry",OR(E82="De-Novo Merge",E82="Assisted Merge")),A82&amp;"_SA_PB",IF(AND(D82="Gina",OR(E82="Manual",E82="Assisted Manual")),A82&amp;"_GB",IF(AND(D82="Gina",OR(E82="De-Novo Merge",E82="Assisted Merge")),A82&amp;"_SA_GB",IF(AND(D82="Cameron",OR(E82="Manual",E82="Assisted Manual")),A82&amp;"_CA",IF(AND(D82="Cameron",OR(E82="De-Novo Merge",E82="Assisted Merge")),A82&amp;"_SA_CA",IF(AND(D82="Bruno",OR(E82="Manual",E82="Assisted Manual")),A82&amp;"_BD",IF(AND(D82="Bruno",OR(E82="De-Novo Merge",E82="Assisted Merge")),A82&amp;"_SA_BD",IF(AND(D82="Daniel",OR(E82="Manual",E82="Assisted Manual")),A82&amp;"_DR",IF(AND(D82="Daniel",OR(E82="De-Novo Merge",E82="Assisted Merge")),A82&amp;"_SA_DR",IF(AND(D82="Monet",OR(E82="Manual",E82="Assisted Manual")),A82&amp;"_MW",IF(AND(D82="Monet",OR(E82="De-Novo Merge",E82="Assisted Merge")),A82&amp;"_SA_MW",IF(AND(D82="Reem",OR(E82="Manual",E82="Assisted Manual")),A82&amp;"_RA",IF(AND(D82="Reem",OR(E82="De-Novo Merge",E82="Assisted Merge")),A82&amp;"_SA_RA",""))))))))))))))))))</f>
        <v>2018-03-09_R-011_BD</v>
      </c>
      <c r="G82" s="89">
        <v>43186</v>
      </c>
      <c r="H82" s="89">
        <v>43186</v>
      </c>
      <c r="I82" s="68">
        <v>2.75</v>
      </c>
      <c r="J82" s="68">
        <v>31</v>
      </c>
      <c r="K82" s="73">
        <f t="shared" si="2"/>
        <v>11.272727272727273</v>
      </c>
      <c r="L82" s="118">
        <v>43207</v>
      </c>
      <c r="M82" s="87" t="str">
        <f>IF(AND(NOT(OR(G82="",G82="Ø")),H82=""),"In Progress",IF(AND(NOT(OR(H82="Ø",H82="")),NOT(OR(G82="Ø",G82=""))),"Completed",IF(AND(NOT(A82=""),NOT(OR(D82="",D82="???")),G82=""),"Waiting",IF(D82="???","Waiting",""))))</f>
        <v>Completed</v>
      </c>
      <c r="N82" s="116" t="str">
        <f>IF(AND(NOT(OR(H82="Ø",H82="")),L82="Split"),"In Progress",IF(AND(NOT(OR(H82="Ø",H82="")),L82="Needs to be Split"),"Waiting",IF(AND(M82="Review",M83="Review"),"Review",IF(OR(AND(M82="Review",M83="Incomplete"),AND(M82="Incomplete",M83="Review")),"Review",IF(OR(AND(M82="Untraceable",M83="Review"),AND(M82="Review",M83="Untraceable")),"Review",IF(OR(AND(M82="Review",M83="Completed"),AND(M82="Completed",M83="Review")),"Review",IF(OR(AND(M82="Other",M83="Review"),AND(M82="Review",M83="Other")),"Review",IF(OR(AND(M82="Other",M83="Incomplete"),AND(M82="Incomplete",M83="Other")),"Review",IF(OR(AND(M82="Other",M83="Untraceable"),AND(M82="Untraceable",M83="Other")),"Review",IF(OR(AND(M82="Other",M83="Completed"),AND(M82="Completed",M83="Other")),"Review",IF(AND(M82="Waiting",M83="Waiting"),"Waiting",IF(OR(AND(M82="Review",M83="Waiting"),AND(M82="Waiting",M83="Review")),"Waiting",IF(OR(AND(M82="Other",M83="Waiting"),AND(M82="Waiting",M83="Other")),"Waiting",IF(OR(AND(M82="Incomplete",M83="Waiting"),AND(M82="Waiting",M83="Incomplete")),"Waiting",IF(OR(AND(M82="Completed",M83="Waiting"),AND(M82="Waiting",M83="Completed")),"Waiting",IF(OR(M82="In Progress",M83="In Progress"),"In Progress",IF(OR(AND(M82="Completed",M83="Untraceable"),AND(M82="Untraceable",M83="Completed")),"Review",IF(OR(AND(M82="Completed",M83="Incomplete"),AND(M82="Incomplete",M83="Completed")),"Review",IF(OR(AND(M82="Incomplete",M83="Untraceable"),AND(M82="Untraceable",M83="Incomplete")),"Untraceable",IF(AND(NOT(OR(H82="Ø",H82="")),NOT(OR(H83="Ø",H83="")),L82=""),"In Progress",IF(AND(M82="Untraceable",M83="Untraceable"),"Untraceable",IF(AND(NOT(OR(H82="Ø",H82="")),NOT(OR(H83="Ø",H83="")),NOT(OR(L82="Ø",L82="",L82="Split",L82="Needs to be Split"))),"Completed",IF(AND(M82="Incomplete",M83="Incomplete"),"Incomplete",IF(AND(M82="Other",M83="Other"),"Review",IF(AND(M82="Untraceable",M83=""),"Untraceable","")))))))))))))))))))))))))</f>
        <v>Completed</v>
      </c>
      <c r="O82" s="116" t="s">
        <v>0</v>
      </c>
      <c r="P82" s="4"/>
      <c r="Q82" s="121" t="s">
        <v>25</v>
      </c>
      <c r="R82" s="116" t="s">
        <v>3921</v>
      </c>
    </row>
    <row r="83" spans="1:18" x14ac:dyDescent="0.25">
      <c r="A83" s="116"/>
      <c r="B83" s="116"/>
      <c r="C83" s="116"/>
      <c r="D83" s="87" t="s">
        <v>187</v>
      </c>
      <c r="E83" s="87" t="s">
        <v>24</v>
      </c>
      <c r="F83" s="7" t="str">
        <f>IF(AND(D83="Amina",OR(E83="Manual",E83="Assisted Manual")),A82&amp;"_AZ",IF(AND(D83="Amina",OR(E83="De-Novo Merge",E83="Assisted Merge")),A82&amp;"_SA_AZ",IF(AND(D83="Mashtura",OR(E83="Manual",E83="Assisted Manual")),A82&amp;"_MH",IF(AND(D83="Mashtura",OR(E83="De-Novo Merge",E83="Assisted Merge")),A82&amp;"_SA_MH",IF(AND(D83="Perry",OR(E83="Manual",E83="Assisted Manual")),A82&amp;"_PB",IF(AND(D83="Perry",OR(E83="De-Novo Merge",E83="Assisted Merge")),A82&amp;"_SA_PB",IF(AND(D83="Gina",OR(E83="Manual",E83="Assisted Manual")),A82&amp;"_GB",IF(AND(D83="Gina",OR(E83="De-Novo Merge",E83="Assisted Merge")),A82&amp;"_SA_GB",IF(AND(D83="Cameron",OR(E83="Manual",E83="Assisted Manual")),A82&amp;"_CA",IF(AND(D83="Cameron",OR(E83="De-Novo Merge",E83="Assisted Merge")),A82&amp;"_SA_CA",IF(AND(D83="Bruno",OR(E83="Manual",E83="Assisted Manual")),A82&amp;"_BD",IF(AND(D83="Bruno",OR(E83="De-Novo Merge",E83="Assisted Merge")),A82&amp;"_SA_BD",IF(AND(D83="Daniel",OR(E83="Manual",E83="Assisted Manual")),A82&amp;"_DR",IF(AND(D83="Daniel",OR(E83="De-Novo Merge",E83="Assisted Merge")),A82&amp;"_SA_DR",IF(AND(D83="Monet",OR(E83="Manual",E83="Assisted Manual")),A82&amp;"_MW",IF(AND(D83="Monet",OR(E83="De-Novo Merge",E83="Assisted Merge")),A82&amp;"_SA_MW",IF(AND(D83="Reem",OR(E83="Manual",E83="Assisted Manual")),A82&amp;"_RA",IF(AND(D83="Reem",OR(E83="De-Novo Merge",E83="Assisted Merge")),A82&amp;"_SA_RA",""))))))))))))))))))</f>
        <v>2018-03-09_R-011_MW</v>
      </c>
      <c r="G83" s="89">
        <v>43188</v>
      </c>
      <c r="H83" s="77">
        <v>43206</v>
      </c>
      <c r="I83" s="68"/>
      <c r="J83" s="68"/>
      <c r="K83" s="73" t="str">
        <f t="shared" si="2"/>
        <v/>
      </c>
      <c r="L83" s="116"/>
      <c r="M83" s="87" t="s">
        <v>0</v>
      </c>
      <c r="N83" s="116"/>
      <c r="O83" s="116"/>
      <c r="P83" s="4" t="s">
        <v>3922</v>
      </c>
      <c r="Q83" s="121"/>
      <c r="R83" s="116"/>
    </row>
    <row r="84" spans="1:18" x14ac:dyDescent="0.25">
      <c r="A84" s="122" t="s">
        <v>3923</v>
      </c>
      <c r="B84" s="117" t="s">
        <v>3924</v>
      </c>
      <c r="C84" s="116"/>
      <c r="D84" s="87" t="s">
        <v>161</v>
      </c>
      <c r="E84" s="87" t="s">
        <v>24</v>
      </c>
      <c r="F84" s="7" t="str">
        <f>IF(AND(D84="Amina",OR(E84="Manual",E84="Assisted Manual")),A84&amp;"_AZ",IF(AND(D84="Amina",OR(E84="De-Novo Merge",E84="Assisted Merge")),A84&amp;"_SA_AZ",IF(AND(D84="Mashtura",OR(E84="Manual",E84="Assisted Manual")),A84&amp;"_MH",IF(AND(D84="Mashtura",OR(E84="De-Novo Merge",E84="Assisted Merge")),A84&amp;"_SA_MH",IF(AND(D84="Perry",OR(E84="Manual",E84="Assisted Manual")),A84&amp;"_PB",IF(AND(D84="Perry",OR(E84="De-Novo Merge",E84="Assisted Merge")),A84&amp;"_SA_PB",IF(AND(D84="Gina",OR(E84="Manual",E84="Assisted Manual")),A84&amp;"_GB",IF(AND(D84="Gina",OR(E84="De-Novo Merge",E84="Assisted Merge")),A84&amp;"_SA_GB",IF(AND(D84="Cameron",OR(E84="Manual",E84="Assisted Manual")),A84&amp;"_CA",IF(AND(D84="Cameron",OR(E84="De-Novo Merge",E84="Assisted Merge")),A84&amp;"_SA_CA",IF(AND(D84="Bruno",OR(E84="Manual",E84="Assisted Manual")),A84&amp;"_BD",IF(AND(D84="Bruno",OR(E84="De-Novo Merge",E84="Assisted Merge")),A84&amp;"_SA_BD",IF(AND(D84="Daniel",OR(E84="Manual",E84="Assisted Manual")),A84&amp;"_DR",IF(AND(D84="Daniel",OR(E84="De-Novo Merge",E84="Assisted Merge")),A84&amp;"_SA_DR",IF(AND(D84="Monet",OR(E84="Manual",E84="Assisted Manual")),A84&amp;"_MW",IF(AND(D84="Monet",OR(E84="De-Novo Merge",E84="Assisted Merge")),A84&amp;"_SA_MW",IF(AND(D84="Reem",OR(E84="Manual",E84="Assisted Manual")),A84&amp;"_RA",IF(AND(D84="Reem",OR(E84="De-Novo Merge",E84="Assisted Merge")),A84&amp;"_SA_RA",""))))))))))))))))))</f>
        <v>2018-03-09_R-012_BD</v>
      </c>
      <c r="G84" s="89">
        <v>43187</v>
      </c>
      <c r="H84" s="89">
        <v>43187</v>
      </c>
      <c r="I84" s="68">
        <v>0.25</v>
      </c>
      <c r="J84" s="68">
        <v>10</v>
      </c>
      <c r="K84" s="73">
        <f t="shared" si="2"/>
        <v>40</v>
      </c>
      <c r="L84" s="118">
        <v>43196</v>
      </c>
      <c r="M84" s="87" t="str">
        <f>IF(AND(NOT(OR(G84="",G84="Ø")),H84=""),"In Progress",IF(AND(NOT(OR(H84="Ø",H84="")),NOT(OR(G84="Ø",G84=""))),"Completed",IF(AND(NOT(A84=""),NOT(OR(D84="",D84="???")),G84=""),"Waiting",IF(D84="???","Waiting",""))))</f>
        <v>Completed</v>
      </c>
      <c r="N84" s="116" t="str">
        <f>IF(AND(NOT(OR(H84="Ø",H84="")),L84="Split"),"In Progress",IF(AND(NOT(OR(H84="Ø",H84="")),L84="Needs to be Split"),"Waiting",IF(AND(M84="Review",M85="Review"),"Review",IF(OR(AND(M84="Review",M85="Incomplete"),AND(M84="Incomplete",M85="Review")),"Review",IF(OR(AND(M84="Untraceable",M85="Review"),AND(M84="Review",M85="Untraceable")),"Review",IF(OR(AND(M84="Review",M85="Completed"),AND(M84="Completed",M85="Review")),"Review",IF(OR(AND(M84="Other",M85="Review"),AND(M84="Review",M85="Other")),"Review",IF(OR(AND(M84="Other",M85="Incomplete"),AND(M84="Incomplete",M85="Other")),"Review",IF(OR(AND(M84="Other",M85="Untraceable"),AND(M84="Untraceable",M85="Other")),"Review",IF(OR(AND(M84="Other",M85="Completed"),AND(M84="Completed",M85="Other")),"Review",IF(AND(M84="Waiting",M85="Waiting"),"Waiting",IF(OR(AND(M84="Review",M85="Waiting"),AND(M84="Waiting",M85="Review")),"Waiting",IF(OR(AND(M84="Other",M85="Waiting"),AND(M84="Waiting",M85="Other")),"Waiting",IF(OR(AND(M84="Incomplete",M85="Waiting"),AND(M84="Waiting",M85="Incomplete")),"Waiting",IF(OR(AND(M84="Completed",M85="Waiting"),AND(M84="Waiting",M85="Completed")),"Waiting",IF(OR(M84="In Progress",M85="In Progress"),"In Progress",IF(OR(AND(M84="Completed",M85="Untraceable"),AND(M84="Untraceable",M85="Completed")),"Review",IF(OR(AND(M84="Completed",M85="Incomplete"),AND(M84="Incomplete",M85="Completed")),"Review",IF(OR(AND(M84="Incomplete",M85="Untraceable"),AND(M84="Untraceable",M85="Incomplete")),"Untraceable",IF(AND(NOT(OR(H84="Ø",H84="")),NOT(OR(H85="Ø",H85="")),L84=""),"In Progress",IF(AND(M84="Untraceable",M85="Untraceable"),"Untraceable",IF(AND(NOT(OR(H84="Ø",H84="")),NOT(OR(H85="Ø",H85="")),NOT(OR(L84="Ø",L84="",L84="Split",L84="Needs to be Split"))),"Completed",IF(AND(M84="Incomplete",M85="Incomplete"),"Incomplete",IF(AND(M84="Other",M85="Other"),"Review",IF(AND(M84="Untraceable",M85=""),"Untraceable","")))))))))))))))))))))))))</f>
        <v>Completed</v>
      </c>
      <c r="O84" s="116" t="s">
        <v>0</v>
      </c>
      <c r="P84" s="4"/>
      <c r="Q84" s="121" t="s">
        <v>25</v>
      </c>
      <c r="R84" s="116" t="s">
        <v>3925</v>
      </c>
    </row>
    <row r="85" spans="1:18" x14ac:dyDescent="0.25">
      <c r="A85" s="116"/>
      <c r="B85" s="116"/>
      <c r="C85" s="116"/>
      <c r="D85" s="87" t="s">
        <v>187</v>
      </c>
      <c r="E85" s="87" t="s">
        <v>24</v>
      </c>
      <c r="F85" s="7" t="str">
        <f>IF(AND(D85="Amina",OR(E85="Manual",E85="Assisted Manual")),A84&amp;"_AZ",IF(AND(D85="Amina",OR(E85="De-Novo Merge",E85="Assisted Merge")),A84&amp;"_SA_AZ",IF(AND(D85="Mashtura",OR(E85="Manual",E85="Assisted Manual")),A84&amp;"_MH",IF(AND(D85="Mashtura",OR(E85="De-Novo Merge",E85="Assisted Merge")),A84&amp;"_SA_MH",IF(AND(D85="Perry",OR(E85="Manual",E85="Assisted Manual")),A84&amp;"_PB",IF(AND(D85="Perry",OR(E85="De-Novo Merge",E85="Assisted Merge")),A84&amp;"_SA_PB",IF(AND(D85="Gina",OR(E85="Manual",E85="Assisted Manual")),A84&amp;"_GB",IF(AND(D85="Gina",OR(E85="De-Novo Merge",E85="Assisted Merge")),A84&amp;"_SA_GB",IF(AND(D85="Cameron",OR(E85="Manual",E85="Assisted Manual")),A84&amp;"_CA",IF(AND(D85="Cameron",OR(E85="De-Novo Merge",E85="Assisted Merge")),A84&amp;"_SA_CA",IF(AND(D85="Bruno",OR(E85="Manual",E85="Assisted Manual")),A84&amp;"_BD",IF(AND(D85="Bruno",OR(E85="De-Novo Merge",E85="Assisted Merge")),A84&amp;"_SA_BD",IF(AND(D85="Daniel",OR(E85="Manual",E85="Assisted Manual")),A84&amp;"_DR",IF(AND(D85="Daniel",OR(E85="De-Novo Merge",E85="Assisted Merge")),A84&amp;"_SA_DR",IF(AND(D85="Monet",OR(E85="Manual",E85="Assisted Manual")),A84&amp;"_MW",IF(AND(D85="Monet",OR(E85="De-Novo Merge",E85="Assisted Merge")),A84&amp;"_SA_MW",IF(AND(D85="Reem",OR(E85="Manual",E85="Assisted Manual")),A84&amp;"_RA",IF(AND(D85="Reem",OR(E85="De-Novo Merge",E85="Assisted Merge")),A84&amp;"_SA_RA",""))))))))))))))))))</f>
        <v>2018-03-09_R-012_MW</v>
      </c>
      <c r="G85" s="89">
        <v>43188</v>
      </c>
      <c r="H85" s="89">
        <v>43188</v>
      </c>
      <c r="I85" s="68">
        <v>0.5</v>
      </c>
      <c r="J85" s="68"/>
      <c r="K85" s="73" t="str">
        <f t="shared" si="2"/>
        <v/>
      </c>
      <c r="L85" s="116"/>
      <c r="M85" s="87" t="str">
        <f>IF(AND(NOT(OR(G85="",G85="Ø")),H85=""),"In Progress",IF(AND(NOT(OR(H85="Ø",H85="")),NOT(OR(G85="Ø",G85=""))),"Completed",IF(AND(NOT(A84=""),NOT(OR(D85="",D85="???")),G85=""),"Waiting",IF(D85="???","Waiting",""))))</f>
        <v>Completed</v>
      </c>
      <c r="N85" s="116"/>
      <c r="O85" s="116"/>
      <c r="P85" s="4"/>
      <c r="Q85" s="121"/>
      <c r="R85" s="116"/>
    </row>
    <row r="86" spans="1:18" x14ac:dyDescent="0.25">
      <c r="A86" s="122" t="s">
        <v>3926</v>
      </c>
      <c r="B86" s="117" t="s">
        <v>3927</v>
      </c>
      <c r="C86" s="116"/>
      <c r="D86" s="87" t="s">
        <v>23</v>
      </c>
      <c r="E86" s="87" t="s">
        <v>24</v>
      </c>
      <c r="F86" s="7" t="str">
        <f>IF(AND(D86="Amina",OR(E86="Manual",E86="Assisted Manual")),A86&amp;"_AZ",IF(AND(D86="Amina",OR(E86="De-Novo Merge",E86="Assisted Merge")),A86&amp;"_SA_AZ",IF(AND(D86="Mashtura",OR(E86="Manual",E86="Assisted Manual")),A86&amp;"_MH",IF(AND(D86="Mashtura",OR(E86="De-Novo Merge",E86="Assisted Merge")),A86&amp;"_SA_MH",IF(AND(D86="Perry",OR(E86="Manual",E86="Assisted Manual")),A86&amp;"_PB",IF(AND(D86="Perry",OR(E86="De-Novo Merge",E86="Assisted Merge")),A86&amp;"_SA_PB",IF(AND(D86="Gina",OR(E86="Manual",E86="Assisted Manual")),A86&amp;"_GB",IF(AND(D86="Gina",OR(E86="De-Novo Merge",E86="Assisted Merge")),A86&amp;"_SA_GB",IF(AND(D86="Cameron",OR(E86="Manual",E86="Assisted Manual")),A86&amp;"_CA",IF(AND(D86="Cameron",OR(E86="De-Novo Merge",E86="Assisted Merge")),A86&amp;"_SA_CA",IF(AND(D86="Bruno",OR(E86="Manual",E86="Assisted Manual")),A86&amp;"_BD",IF(AND(D86="Bruno",OR(E86="De-Novo Merge",E86="Assisted Merge")),A86&amp;"_SA_BD",IF(AND(D86="Daniel",OR(E86="Manual",E86="Assisted Manual")),A86&amp;"_DR",IF(AND(D86="Daniel",OR(E86="De-Novo Merge",E86="Assisted Merge")),A86&amp;"_SA_DR",IF(AND(D86="Monet",OR(E86="Manual",E86="Assisted Manual")),A86&amp;"_MW",IF(AND(D86="Monet",OR(E86="De-Novo Merge",E86="Assisted Merge")),A86&amp;"_SA_MW",IF(AND(D86="Reem",OR(E86="Manual",E86="Assisted Manual")),A86&amp;"_RA",IF(AND(D86="Reem",OR(E86="De-Novo Merge",E86="Assisted Merge")),A86&amp;"_SA_RA",""))))))))))))))))))</f>
        <v>2018-03-09_G-032_CA</v>
      </c>
      <c r="G86" s="89">
        <v>43187</v>
      </c>
      <c r="H86" s="89">
        <v>43187</v>
      </c>
      <c r="I86" s="68">
        <v>0.6</v>
      </c>
      <c r="J86" s="68">
        <v>24</v>
      </c>
      <c r="K86" s="73">
        <f t="shared" si="2"/>
        <v>40</v>
      </c>
      <c r="L86" s="116" t="str">
        <f>IF(AND(NOT(OR(H86="",H86="Ø")),NOT(OR(H87="",H87="Ø"))),"Needs to be Split","")</f>
        <v/>
      </c>
      <c r="M86" s="87" t="str">
        <f>IF(AND(NOT(OR(G86="",G86="Ø")),H86=""),"In Progress",IF(AND(NOT(OR(H86="Ø",H86="")),NOT(OR(G86="Ø",G86=""))),"Completed",IF(AND(NOT(A86=""),NOT(OR(D86="",D86="???")),G86=""),"Waiting",IF(D86="???","Waiting",""))))</f>
        <v>Completed</v>
      </c>
      <c r="N86" s="116" t="s">
        <v>2</v>
      </c>
      <c r="O86" s="116" t="str">
        <f>IF(OR(N86="Untraceable",N86="Incomplete"),"Ignore",IF(N86="Completed","Waiting",IF(OR(N86="Waiting",N86="In Progress",N86="Review",N86="Other"),"HOLD","")))</f>
        <v>Ignore</v>
      </c>
      <c r="P86" s="4"/>
      <c r="Q86" s="121" t="str">
        <f>IF(OR(N86="Untraceable",N86="Incomplete"),"No",IF(N86="Completed","In Progress",""))</f>
        <v>No</v>
      </c>
      <c r="R86" s="116"/>
    </row>
    <row r="87" spans="1:18" x14ac:dyDescent="0.25">
      <c r="A87" s="116"/>
      <c r="B87" s="116"/>
      <c r="C87" s="116"/>
      <c r="D87" s="87" t="s">
        <v>161</v>
      </c>
      <c r="E87" s="87" t="s">
        <v>1512</v>
      </c>
      <c r="F87" s="7" t="str">
        <f>IF(AND(D87="Amina",OR(E87="Manual",E87="Assisted Manual")),A86&amp;"_AZ",IF(AND(D87="Amina",OR(E87="De-Novo Merge",E87="Assisted Merge")),A86&amp;"_SA_AZ",IF(AND(D87="Mashtura",OR(E87="Manual",E87="Assisted Manual")),A86&amp;"_MH",IF(AND(D87="Mashtura",OR(E87="De-Novo Merge",E87="Assisted Merge")),A86&amp;"_SA_MH",IF(AND(D87="Perry",OR(E87="Manual",E87="Assisted Manual")),A86&amp;"_PB",IF(AND(D87="Perry",OR(E87="De-Novo Merge",E87="Assisted Merge")),A86&amp;"_SA_PB",IF(AND(D87="Gina",OR(E87="Manual",E87="Assisted Manual")),A86&amp;"_GB",IF(AND(D87="Gina",OR(E87="De-Novo Merge",E87="Assisted Merge")),A86&amp;"_SA_GB",IF(AND(D87="Cameron",OR(E87="Manual",E87="Assisted Manual")),A86&amp;"_CA",IF(AND(D87="Cameron",OR(E87="De-Novo Merge",E87="Assisted Merge")),A86&amp;"_SA_CA",IF(AND(D87="Bruno",OR(E87="Manual",E87="Assisted Manual")),A86&amp;"_BD",IF(AND(D87="Bruno",OR(E87="De-Novo Merge",E87="Assisted Merge")),A86&amp;"_SA_BD",IF(AND(D87="Daniel",OR(E87="Manual",E87="Assisted Manual")),A86&amp;"_DR",IF(AND(D87="Daniel",OR(E87="De-Novo Merge",E87="Assisted Merge")),A86&amp;"_SA_DR",IF(AND(D87="Monet",OR(E87="Manual",E87="Assisted Manual")),A86&amp;"_MW",IF(AND(D87="Monet",OR(E87="De-Novo Merge",E87="Assisted Merge")),A86&amp;"_SA_MW",IF(AND(D87="Reem",OR(E87="Manual",E87="Assisted Manual")),A86&amp;"_RA",IF(AND(D87="Reem",OR(E87="De-Novo Merge",E87="Assisted Merge")),A86&amp;"_SA_RA",""))))))))))))))))))</f>
        <v>2018-03-09_G-032_BD</v>
      </c>
      <c r="G87" s="89">
        <v>43188</v>
      </c>
      <c r="H87" s="89" t="s">
        <v>51</v>
      </c>
      <c r="J87" s="68"/>
      <c r="K87" s="73"/>
      <c r="L87" s="116"/>
      <c r="M87" s="87" t="s">
        <v>1</v>
      </c>
      <c r="N87" s="116"/>
      <c r="O87" s="116"/>
      <c r="P87" s="4" t="s">
        <v>3928</v>
      </c>
      <c r="Q87" s="121"/>
      <c r="R87" s="116"/>
    </row>
    <row r="88" spans="1:18" x14ac:dyDescent="0.25">
      <c r="A88" s="122" t="s">
        <v>3929</v>
      </c>
      <c r="B88" s="117" t="s">
        <v>3930</v>
      </c>
      <c r="C88" s="116"/>
      <c r="D88" s="87" t="s">
        <v>187</v>
      </c>
      <c r="E88" s="87" t="s">
        <v>24</v>
      </c>
      <c r="F88" s="7" t="str">
        <f>IF(AND(D88="Amina",OR(E88="Manual",E88="Assisted Manual")),A88&amp;"_AZ",IF(AND(D88="Amina",OR(E88="De-Novo Merge",E88="Assisted Merge")),A88&amp;"_SA_AZ",IF(AND(D88="Mashtura",OR(E88="Manual",E88="Assisted Manual")),A88&amp;"_MH",IF(AND(D88="Mashtura",OR(E88="De-Novo Merge",E88="Assisted Merge")),A88&amp;"_SA_MH",IF(AND(D88="Perry",OR(E88="Manual",E88="Assisted Manual")),A88&amp;"_PB",IF(AND(D88="Perry",OR(E88="De-Novo Merge",E88="Assisted Merge")),A88&amp;"_SA_PB",IF(AND(D88="Gina",OR(E88="Manual",E88="Assisted Manual")),A88&amp;"_GB",IF(AND(D88="Gina",OR(E88="De-Novo Merge",E88="Assisted Merge")),A88&amp;"_SA_GB",IF(AND(D88="Cameron",OR(E88="Manual",E88="Assisted Manual")),A88&amp;"_CA",IF(AND(D88="Cameron",OR(E88="De-Novo Merge",E88="Assisted Merge")),A88&amp;"_SA_CA",IF(AND(D88="Bruno",OR(E88="Manual",E88="Assisted Manual")),A88&amp;"_BD",IF(AND(D88="Bruno",OR(E88="De-Novo Merge",E88="Assisted Merge")),A88&amp;"_SA_BD",IF(AND(D88="Daniel",OR(E88="Manual",E88="Assisted Manual")),A88&amp;"_DR",IF(AND(D88="Daniel",OR(E88="De-Novo Merge",E88="Assisted Merge")),A88&amp;"_SA_DR",IF(AND(D88="Monet",OR(E88="Manual",E88="Assisted Manual")),A88&amp;"_MW",IF(AND(D88="Monet",OR(E88="De-Novo Merge",E88="Assisted Merge")),A88&amp;"_SA_MW",IF(AND(D88="Reem",OR(E88="Manual",E88="Assisted Manual")),A88&amp;"_RA",IF(AND(D88="Reem",OR(E88="De-Novo Merge",E88="Assisted Merge")),A88&amp;"_SA_RA",""))))))))))))))))))</f>
        <v>2018-03-09_G-033_MW</v>
      </c>
      <c r="G88" s="89">
        <v>43189</v>
      </c>
      <c r="H88" s="89">
        <v>43192</v>
      </c>
      <c r="I88" s="68">
        <v>2.15</v>
      </c>
      <c r="J88" s="68"/>
      <c r="K88" s="73" t="str">
        <f t="shared" ref="K88:K117" si="3">IF(AND(NOT(I88=""),NOT(J88=""),NOT(H88="")),J88/I88,"")</f>
        <v/>
      </c>
      <c r="L88" s="118">
        <v>43193</v>
      </c>
      <c r="M88" s="87" t="str">
        <f>IF(AND(NOT(OR(G88="",G88="Ø")),H88=""),"In Progress",IF(AND(NOT(OR(H88="Ø",H88="")),NOT(OR(G88="Ø",G88=""))),"Completed",IF(AND(NOT(A88=""),NOT(OR(D88="",D88="???")),G88=""),"Waiting",IF(D88="???","Waiting",""))))</f>
        <v>Completed</v>
      </c>
      <c r="N88" s="116" t="str">
        <f>IF(AND(NOT(OR(H88="Ø",H88="")),L88="Split"),"In Progress",IF(AND(NOT(OR(H88="Ø",H88="")),L88="Needs to be Split"),"Waiting",IF(AND(M88="Review",M89="Review"),"Review",IF(OR(AND(M88="Review",M89="Incomplete"),AND(M88="Incomplete",M89="Review")),"Review",IF(OR(AND(M88="Untraceable",M89="Review"),AND(M88="Review",M89="Untraceable")),"Review",IF(OR(AND(M88="Review",M89="Completed"),AND(M88="Completed",M89="Review")),"Review",IF(OR(AND(M88="Other",M89="Review"),AND(M88="Review",M89="Other")),"Review",IF(OR(AND(M88="Other",M89="Incomplete"),AND(M88="Incomplete",M89="Other")),"Review",IF(OR(AND(M88="Other",M89="Untraceable"),AND(M88="Untraceable",M89="Other")),"Review",IF(OR(AND(M88="Other",M89="Completed"),AND(M88="Completed",M89="Other")),"Review",IF(AND(M88="Waiting",M89="Waiting"),"Waiting",IF(OR(AND(M88="Review",M89="Waiting"),AND(M88="Waiting",M89="Review")),"Waiting",IF(OR(AND(M88="Other",M89="Waiting"),AND(M88="Waiting",M89="Other")),"Waiting",IF(OR(AND(M88="Incomplete",M89="Waiting"),AND(M88="Waiting",M89="Incomplete")),"Waiting",IF(OR(AND(M88="Completed",M89="Waiting"),AND(M88="Waiting",M89="Completed")),"Waiting",IF(OR(M88="In Progress",M89="In Progress"),"In Progress",IF(OR(AND(M88="Completed",M89="Untraceable"),AND(M88="Untraceable",M89="Completed")),"Review",IF(OR(AND(M88="Completed",M89="Incomplete"),AND(M88="Incomplete",M89="Completed")),"Review",IF(OR(AND(M88="Incomplete",M89="Untraceable"),AND(M88="Untraceable",M89="Incomplete")),"Untraceable",IF(AND(NOT(OR(H88="Ø",H88="")),NOT(OR(H89="Ø",H89="")),L88=""),"In Progress",IF(AND(M88="Untraceable",M89="Untraceable"),"Untraceable",IF(AND(NOT(OR(H88="Ø",H88="")),NOT(OR(H89="Ø",H89="")),NOT(OR(L88="Ø",L88="",L88="Split",L88="Needs to be Split"))),"Completed",IF(AND(M88="Incomplete",M89="Incomplete"),"Incomplete",IF(AND(M88="Other",M89="Other"),"Review",IF(AND(M88="Untraceable",M89=""),"Untraceable","")))))))))))))))))))))))))</f>
        <v>Completed</v>
      </c>
      <c r="O88" s="116" t="s">
        <v>0</v>
      </c>
      <c r="P88" s="4"/>
      <c r="Q88" s="121" t="s">
        <v>25</v>
      </c>
      <c r="R88" s="116" t="s">
        <v>3931</v>
      </c>
    </row>
    <row r="89" spans="1:18" x14ac:dyDescent="0.25">
      <c r="A89" s="116"/>
      <c r="B89" s="116"/>
      <c r="C89" s="116"/>
      <c r="D89" s="87" t="s">
        <v>27</v>
      </c>
      <c r="E89" s="87" t="s">
        <v>1512</v>
      </c>
      <c r="F89" s="7" t="str">
        <f>IF(AND(D89="Amina",OR(E89="Manual",E89="Assisted Manual")),A88&amp;"_AZ",IF(AND(D89="Amina",OR(E89="De-Novo Merge",E89="Assisted Merge")),A88&amp;"_SA_AZ",IF(AND(D89="Mashtura",OR(E89="Manual",E89="Assisted Manual")),A88&amp;"_MH",IF(AND(D89="Mashtura",OR(E89="De-Novo Merge",E89="Assisted Merge")),A88&amp;"_SA_MH",IF(AND(D89="Perry",OR(E89="Manual",E89="Assisted Manual")),A88&amp;"_PB",IF(AND(D89="Perry",OR(E89="De-Novo Merge",E89="Assisted Merge")),A88&amp;"_SA_PB",IF(AND(D89="Gina",OR(E89="Manual",E89="Assisted Manual")),A88&amp;"_GB",IF(AND(D89="Gina",OR(E89="De-Novo Merge",E89="Assisted Merge")),A88&amp;"_SA_GB",IF(AND(D89="Cameron",OR(E89="Manual",E89="Assisted Manual")),A88&amp;"_CA",IF(AND(D89="Cameron",OR(E89="De-Novo Merge",E89="Assisted Merge")),A88&amp;"_SA_CA",IF(AND(D89="Bruno",OR(E89="Manual",E89="Assisted Manual")),A88&amp;"_BD",IF(AND(D89="Bruno",OR(E89="De-Novo Merge",E89="Assisted Merge")),A88&amp;"_SA_BD",IF(AND(D89="Daniel",OR(E89="Manual",E89="Assisted Manual")),A88&amp;"_DR",IF(AND(D89="Daniel",OR(E89="De-Novo Merge",E89="Assisted Merge")),A88&amp;"_SA_DR",IF(AND(D89="Monet",OR(E89="Manual",E89="Assisted Manual")),A88&amp;"_MW",IF(AND(D89="Monet",OR(E89="De-Novo Merge",E89="Assisted Merge")),A88&amp;"_SA_MW",IF(AND(D89="Reem",OR(E89="Manual",E89="Assisted Manual")),A88&amp;"_RA",IF(AND(D89="Reem",OR(E89="De-Novo Merge",E89="Assisted Merge")),A88&amp;"_SA_RA",""))))))))))))))))))</f>
        <v>2018-03-09_G-033_GB</v>
      </c>
      <c r="G89" s="89">
        <v>43193</v>
      </c>
      <c r="H89" s="89">
        <v>43193</v>
      </c>
      <c r="I89" s="68">
        <v>1.25</v>
      </c>
      <c r="J89" s="68">
        <v>44.4</v>
      </c>
      <c r="K89" s="73">
        <f t="shared" si="3"/>
        <v>35.519999999999996</v>
      </c>
      <c r="L89" s="116"/>
      <c r="M89" s="87" t="str">
        <f>IF(AND(NOT(OR(G89="",G89="Ø")),H89=""),"In Progress",IF(AND(NOT(OR(H89="Ø",H89="")),NOT(OR(G89="Ø",G89=""))),"Completed",IF(AND(NOT(A88=""),NOT(OR(D89="",D89="???")),G89=""),"Waiting",IF(D89="???","Waiting",""))))</f>
        <v>Completed</v>
      </c>
      <c r="N89" s="116"/>
      <c r="O89" s="116"/>
      <c r="P89" s="4"/>
      <c r="Q89" s="121"/>
      <c r="R89" s="116"/>
    </row>
    <row r="90" spans="1:18" x14ac:dyDescent="0.25">
      <c r="A90" s="122" t="s">
        <v>3932</v>
      </c>
      <c r="B90" s="117" t="s">
        <v>3933</v>
      </c>
      <c r="C90" s="116"/>
      <c r="D90" s="87" t="s">
        <v>23</v>
      </c>
      <c r="E90" s="87" t="s">
        <v>24</v>
      </c>
      <c r="F90" s="7" t="str">
        <f>IF(AND(D90="Amina",OR(E90="Manual",E90="Assisted Manual")),A90&amp;"_AZ",IF(AND(D90="Amina",OR(E90="De-Novo Merge",E90="Assisted Merge")),A90&amp;"_SA_AZ",IF(AND(D90="Mashtura",OR(E90="Manual",E90="Assisted Manual")),A90&amp;"_MH",IF(AND(D90="Mashtura",OR(E90="De-Novo Merge",E90="Assisted Merge")),A90&amp;"_SA_MH",IF(AND(D90="Perry",OR(E90="Manual",E90="Assisted Manual")),A90&amp;"_PB",IF(AND(D90="Perry",OR(E90="De-Novo Merge",E90="Assisted Merge")),A90&amp;"_SA_PB",IF(AND(D90="Gina",OR(E90="Manual",E90="Assisted Manual")),A90&amp;"_GB",IF(AND(D90="Gina",OR(E90="De-Novo Merge",E90="Assisted Merge")),A90&amp;"_SA_GB",IF(AND(D90="Cameron",OR(E90="Manual",E90="Assisted Manual")),A90&amp;"_CA",IF(AND(D90="Cameron",OR(E90="De-Novo Merge",E90="Assisted Merge")),A90&amp;"_SA_CA",IF(AND(D90="Bruno",OR(E90="Manual",E90="Assisted Manual")),A90&amp;"_BD",IF(AND(D90="Bruno",OR(E90="De-Novo Merge",E90="Assisted Merge")),A90&amp;"_SA_BD",IF(AND(D90="Daniel",OR(E90="Manual",E90="Assisted Manual")),A90&amp;"_DR",IF(AND(D90="Daniel",OR(E90="De-Novo Merge",E90="Assisted Merge")),A90&amp;"_SA_DR",IF(AND(D90="Monet",OR(E90="Manual",E90="Assisted Manual")),A90&amp;"_MW",IF(AND(D90="Monet",OR(E90="De-Novo Merge",E90="Assisted Merge")),A90&amp;"_SA_MW",IF(AND(D90="Reem",OR(E90="Manual",E90="Assisted Manual")),A90&amp;"_RA",IF(AND(D90="Reem",OR(E90="De-Novo Merge",E90="Assisted Merge")),A90&amp;"_SA_RA",""))))))))))))))))))</f>
        <v>2018-03-09_G-034_CA</v>
      </c>
      <c r="G90" s="89">
        <v>43193</v>
      </c>
      <c r="H90" s="89">
        <v>43194</v>
      </c>
      <c r="I90" s="68">
        <v>3</v>
      </c>
      <c r="J90" s="68">
        <v>28</v>
      </c>
      <c r="K90" s="73">
        <f t="shared" si="3"/>
        <v>9.3333333333333339</v>
      </c>
      <c r="L90" s="118">
        <v>43196</v>
      </c>
      <c r="M90" s="87" t="str">
        <f>IF(AND(NOT(OR(G90="",G90="Ø")),H90=""),"In Progress",IF(AND(NOT(OR(H90="Ø",H90="")),NOT(OR(G90="Ø",G90=""))),"Completed",IF(AND(NOT(A90=""),NOT(OR(D90="",D90="???")),G90=""),"Waiting",IF(D90="???","Waiting",""))))</f>
        <v>Completed</v>
      </c>
      <c r="N90" s="116" t="str">
        <f>IF(AND(NOT(OR(H90="Ø",H90="")),L90="Split"),"In Progress",IF(AND(NOT(OR(H90="Ø",H90="")),L90="Needs to be Split"),"Waiting",IF(AND(M90="Review",M91="Review"),"Review",IF(OR(AND(M90="Review",M91="Incomplete"),AND(M90="Incomplete",M91="Review")),"Review",IF(OR(AND(M90="Untraceable",M91="Review"),AND(M90="Review",M91="Untraceable")),"Review",IF(OR(AND(M90="Review",M91="Completed"),AND(M90="Completed",M91="Review")),"Review",IF(OR(AND(M90="Other",M91="Review"),AND(M90="Review",M91="Other")),"Review",IF(OR(AND(M90="Other",M91="Incomplete"),AND(M90="Incomplete",M91="Other")),"Review",IF(OR(AND(M90="Other",M91="Untraceable"),AND(M90="Untraceable",M91="Other")),"Review",IF(OR(AND(M90="Other",M91="Completed"),AND(M90="Completed",M91="Other")),"Review",IF(AND(M90="Waiting",M91="Waiting"),"Waiting",IF(OR(AND(M90="Review",M91="Waiting"),AND(M90="Waiting",M91="Review")),"Waiting",IF(OR(AND(M90="Other",M91="Waiting"),AND(M90="Waiting",M91="Other")),"Waiting",IF(OR(AND(M90="Incomplete",M91="Waiting"),AND(M90="Waiting",M91="Incomplete")),"Waiting",IF(OR(AND(M90="Completed",M91="Waiting"),AND(M90="Waiting",M91="Completed")),"Waiting",IF(OR(M90="In Progress",M91="In Progress"),"In Progress",IF(OR(AND(M90="Completed",M91="Untraceable"),AND(M90="Untraceable",M91="Completed")),"Review",IF(OR(AND(M90="Completed",M91="Incomplete"),AND(M90="Incomplete",M91="Completed")),"Review",IF(OR(AND(M90="Incomplete",M91="Untraceable"),AND(M90="Untraceable",M91="Incomplete")),"Untraceable",IF(AND(NOT(OR(H90="Ø",H90="")),NOT(OR(H91="Ø",H91="")),L90=""),"In Progress",IF(AND(M90="Untraceable",M91="Untraceable"),"Untraceable",IF(AND(NOT(OR(H90="Ø",H90="")),NOT(OR(H91="Ø",H91="")),NOT(OR(L90="Ø",L90="",L90="Split",L90="Needs to be Split"))),"Completed",IF(AND(M90="Incomplete",M91="Incomplete"),"Incomplete",IF(AND(M90="Other",M91="Other"),"Review",IF(AND(M90="Untraceable",M91=""),"Untraceable","")))))))))))))))))))))))))</f>
        <v>Completed</v>
      </c>
      <c r="O90" s="116" t="s">
        <v>0</v>
      </c>
      <c r="P90" s="4" t="s">
        <v>3934</v>
      </c>
      <c r="Q90" s="121" t="s">
        <v>25</v>
      </c>
      <c r="R90" s="116" t="s">
        <v>3935</v>
      </c>
    </row>
    <row r="91" spans="1:18" x14ac:dyDescent="0.25">
      <c r="A91" s="116"/>
      <c r="B91" s="116"/>
      <c r="C91" s="116"/>
      <c r="D91" s="87" t="s">
        <v>161</v>
      </c>
      <c r="E91" s="87" t="s">
        <v>1512</v>
      </c>
      <c r="F91" s="7" t="str">
        <f>IF(AND(D91="Amina",OR(E91="Manual",E91="Assisted Manual")),A90&amp;"_AZ",IF(AND(D91="Amina",OR(E91="De-Novo Merge",E91="Assisted Merge")),A90&amp;"_SA_AZ",IF(AND(D91="Mashtura",OR(E91="Manual",E91="Assisted Manual")),A90&amp;"_MH",IF(AND(D91="Mashtura",OR(E91="De-Novo Merge",E91="Assisted Merge")),A90&amp;"_SA_MH",IF(AND(D91="Perry",OR(E91="Manual",E91="Assisted Manual")),A90&amp;"_PB",IF(AND(D91="Perry",OR(E91="De-Novo Merge",E91="Assisted Merge")),A90&amp;"_SA_PB",IF(AND(D91="Gina",OR(E91="Manual",E91="Assisted Manual")),A90&amp;"_GB",IF(AND(D91="Gina",OR(E91="De-Novo Merge",E91="Assisted Merge")),A90&amp;"_SA_GB",IF(AND(D91="Cameron",OR(E91="Manual",E91="Assisted Manual")),A90&amp;"_CA",IF(AND(D91="Cameron",OR(E91="De-Novo Merge",E91="Assisted Merge")),A90&amp;"_SA_CA",IF(AND(D91="Bruno",OR(E91="Manual",E91="Assisted Manual")),A90&amp;"_BD",IF(AND(D91="Bruno",OR(E91="De-Novo Merge",E91="Assisted Merge")),A90&amp;"_SA_BD",IF(AND(D91="Daniel",OR(E91="Manual",E91="Assisted Manual")),A90&amp;"_DR",IF(AND(D91="Daniel",OR(E91="De-Novo Merge",E91="Assisted Merge")),A90&amp;"_SA_DR",IF(AND(D91="Monet",OR(E91="Manual",E91="Assisted Manual")),A90&amp;"_MW",IF(AND(D91="Monet",OR(E91="De-Novo Merge",E91="Assisted Merge")),A90&amp;"_SA_MW",IF(AND(D91="Reem",OR(E91="Manual",E91="Assisted Manual")),A90&amp;"_RA",IF(AND(D91="Reem",OR(E91="De-Novo Merge",E91="Assisted Merge")),A90&amp;"_SA_RA",""))))))))))))))))))</f>
        <v>2018-03-09_G-034_BD</v>
      </c>
      <c r="G91" s="89">
        <v>43196</v>
      </c>
      <c r="H91" s="89">
        <v>43196</v>
      </c>
      <c r="I91" s="68">
        <v>2.25</v>
      </c>
      <c r="J91" s="68">
        <v>28</v>
      </c>
      <c r="K91" s="73">
        <f t="shared" si="3"/>
        <v>12.444444444444445</v>
      </c>
      <c r="L91" s="116"/>
      <c r="M91" s="87" t="str">
        <f>IF(AND(NOT(OR(G91="",G91="Ø")),H91=""),"In Progress",IF(AND(NOT(OR(H91="Ø",H91="")),NOT(OR(G91="Ø",G91=""))),"Completed",IF(AND(NOT(A90=""),NOT(OR(D91="",D91="???")),G91=""),"Waiting",IF(D91="???","Waiting",""))))</f>
        <v>Completed</v>
      </c>
      <c r="N91" s="116"/>
      <c r="O91" s="116"/>
      <c r="P91" s="4"/>
      <c r="Q91" s="121"/>
      <c r="R91" s="116"/>
    </row>
    <row r="92" spans="1:18" x14ac:dyDescent="0.25">
      <c r="A92" s="122" t="s">
        <v>3936</v>
      </c>
      <c r="B92" s="117" t="s">
        <v>3937</v>
      </c>
      <c r="C92" s="116"/>
      <c r="D92" s="87" t="s">
        <v>2404</v>
      </c>
      <c r="E92" s="87" t="s">
        <v>24</v>
      </c>
      <c r="F92" s="7" t="str">
        <f>IF(AND(D92="Amina",OR(E92="Manual",E92="Assisted Manual")),A92&amp;"_AZ",IF(AND(D92="Amina",OR(E92="De-Novo Merge",E92="Assisted Merge")),A92&amp;"_SA_AZ",IF(AND(D92="Mashtura",OR(E92="Manual",E92="Assisted Manual")),A92&amp;"_MH",IF(AND(D92="Mashtura",OR(E92="De-Novo Merge",E92="Assisted Merge")),A92&amp;"_SA_MH",IF(AND(D92="Perry",OR(E92="Manual",E92="Assisted Manual")),A92&amp;"_PB",IF(AND(D92="Perry",OR(E92="De-Novo Merge",E92="Assisted Merge")),A92&amp;"_SA_PB",IF(AND(D92="Gina",OR(E92="Manual",E92="Assisted Manual")),A92&amp;"_GB",IF(AND(D92="Gina",OR(E92="De-Novo Merge",E92="Assisted Merge")),A92&amp;"_SA_GB",IF(AND(D92="Cameron",OR(E92="Manual",E92="Assisted Manual")),A92&amp;"_CA",IF(AND(D92="Cameron",OR(E92="De-Novo Merge",E92="Assisted Merge")),A92&amp;"_SA_CA",IF(AND(D92="Bruno",OR(E92="Manual",E92="Assisted Manual")),A92&amp;"_BD",IF(AND(D92="Bruno",OR(E92="De-Novo Merge",E92="Assisted Merge")),A92&amp;"_SA_BD",IF(AND(D92="Daniel",OR(E92="Manual",E92="Assisted Manual")),A92&amp;"_DR",IF(AND(D92="Daniel",OR(E92="De-Novo Merge",E92="Assisted Merge")),A92&amp;"_SA_DR",IF(AND(D92="Monet",OR(E92="Manual",E92="Assisted Manual")),A92&amp;"_MW",IF(AND(D92="Monet",OR(E92="De-Novo Merge",E92="Assisted Merge")),A92&amp;"_SA_MW",IF(AND(D92="Reem",OR(E92="Manual",E92="Assisted Manual")),A92&amp;"_RA",IF(AND(D92="Reem",OR(E92="De-Novo Merge",E92="Assisted Merge")),A92&amp;"_SA_RA",""))))))))))))))))))</f>
        <v>2018-03-09_G-035_MH</v>
      </c>
      <c r="G92" s="89">
        <v>43192</v>
      </c>
      <c r="H92" s="89">
        <v>43192</v>
      </c>
      <c r="I92" s="68">
        <v>1.5</v>
      </c>
      <c r="J92" s="68">
        <v>17.8</v>
      </c>
      <c r="K92" s="73">
        <f t="shared" si="3"/>
        <v>11.866666666666667</v>
      </c>
      <c r="L92" s="118">
        <v>43202</v>
      </c>
      <c r="M92" s="87" t="str">
        <f>IF(AND(NOT(OR(G92="",G92="Ø")),H92=""),"In Progress",IF(AND(NOT(OR(H92="Ø",H92="")),NOT(OR(G92="Ø",G92=""))),"Completed",IF(AND(NOT(A92=""),NOT(OR(D92="",D92="???")),G92=""),"Waiting",IF(D92="???","Waiting",""))))</f>
        <v>Completed</v>
      </c>
      <c r="N92" s="116" t="str">
        <f>IF(AND(NOT(OR(H92="Ø",H92="")),L92="Split"),"In Progress",IF(AND(NOT(OR(H92="Ø",H92="")),L92="Needs to be Split"),"Waiting",IF(AND(M92="Review",M93="Review"),"Review",IF(OR(AND(M92="Review",M93="Incomplete"),AND(M92="Incomplete",M93="Review")),"Review",IF(OR(AND(M92="Untraceable",M93="Review"),AND(M92="Review",M93="Untraceable")),"Review",IF(OR(AND(M92="Review",M93="Completed"),AND(M92="Completed",M93="Review")),"Review",IF(OR(AND(M92="Other",M93="Review"),AND(M92="Review",M93="Other")),"Review",IF(OR(AND(M92="Other",M93="Incomplete"),AND(M92="Incomplete",M93="Other")),"Review",IF(OR(AND(M92="Other",M93="Untraceable"),AND(M92="Untraceable",M93="Other")),"Review",IF(OR(AND(M92="Other",M93="Completed"),AND(M92="Completed",M93="Other")),"Review",IF(AND(M92="Waiting",M93="Waiting"),"Waiting",IF(OR(AND(M92="Review",M93="Waiting"),AND(M92="Waiting",M93="Review")),"Waiting",IF(OR(AND(M92="Other",M93="Waiting"),AND(M92="Waiting",M93="Other")),"Waiting",IF(OR(AND(M92="Incomplete",M93="Waiting"),AND(M92="Waiting",M93="Incomplete")),"Waiting",IF(OR(AND(M92="Completed",M93="Waiting"),AND(M92="Waiting",M93="Completed")),"Waiting",IF(OR(M92="In Progress",M93="In Progress"),"In Progress",IF(OR(AND(M92="Completed",M93="Untraceable"),AND(M92="Untraceable",M93="Completed")),"Review",IF(OR(AND(M92="Completed",M93="Incomplete"),AND(M92="Incomplete",M93="Completed")),"Review",IF(OR(AND(M92="Incomplete",M93="Untraceable"),AND(M92="Untraceable",M93="Incomplete")),"Untraceable",IF(AND(NOT(OR(H92="Ø",H92="")),NOT(OR(H93="Ø",H93="")),L92=""),"In Progress",IF(AND(M92="Untraceable",M93="Untraceable"),"Untraceable",IF(AND(NOT(OR(H92="Ø",H92="")),NOT(OR(H93="Ø",H93="")),NOT(OR(L92="Ø",L92="",L92="Split",L92="Needs to be Split"))),"Completed",IF(AND(M92="Incomplete",M93="Incomplete"),"Incomplete",IF(AND(M92="Other",M93="Other"),"Review",IF(AND(M92="Untraceable",M93=""),"Untraceable","")))))))))))))))))))))))))</f>
        <v>Completed</v>
      </c>
      <c r="O92" s="116" t="s">
        <v>0</v>
      </c>
      <c r="P92" s="4" t="s">
        <v>3938</v>
      </c>
      <c r="Q92" s="121" t="s">
        <v>25</v>
      </c>
      <c r="R92" s="116" t="s">
        <v>3939</v>
      </c>
    </row>
    <row r="93" spans="1:18" x14ac:dyDescent="0.25">
      <c r="A93" s="116"/>
      <c r="B93" s="116"/>
      <c r="C93" s="116"/>
      <c r="D93" s="87" t="s">
        <v>23</v>
      </c>
      <c r="E93" s="87" t="s">
        <v>24</v>
      </c>
      <c r="F93" s="7" t="str">
        <f>IF(AND(D93="Amina",OR(E93="Manual",E93="Assisted Manual")),A92&amp;"_AZ",IF(AND(D93="Amina",OR(E93="De-Novo Merge",E93="Assisted Merge")),A92&amp;"_SA_AZ",IF(AND(D93="Mashtura",OR(E93="Manual",E93="Assisted Manual")),A92&amp;"_MH",IF(AND(D93="Mashtura",OR(E93="De-Novo Merge",E93="Assisted Merge")),A92&amp;"_SA_MH",IF(AND(D93="Perry",OR(E93="Manual",E93="Assisted Manual")),A92&amp;"_PB",IF(AND(D93="Perry",OR(E93="De-Novo Merge",E93="Assisted Merge")),A92&amp;"_SA_PB",IF(AND(D93="Gina",OR(E93="Manual",E93="Assisted Manual")),A92&amp;"_GB",IF(AND(D93="Gina",OR(E93="De-Novo Merge",E93="Assisted Merge")),A92&amp;"_SA_GB",IF(AND(D93="Cameron",OR(E93="Manual",E93="Assisted Manual")),A92&amp;"_CA",IF(AND(D93="Cameron",OR(E93="De-Novo Merge",E93="Assisted Merge")),A92&amp;"_SA_CA",IF(AND(D93="Bruno",OR(E93="Manual",E93="Assisted Manual")),A92&amp;"_BD",IF(AND(D93="Bruno",OR(E93="De-Novo Merge",E93="Assisted Merge")),A92&amp;"_SA_BD",IF(AND(D93="Daniel",OR(E93="Manual",E93="Assisted Manual")),A92&amp;"_DR",IF(AND(D93="Daniel",OR(E93="De-Novo Merge",E93="Assisted Merge")),A92&amp;"_SA_DR",IF(AND(D93="Monet",OR(E93="Manual",E93="Assisted Manual")),A92&amp;"_MW",IF(AND(D93="Monet",OR(E93="De-Novo Merge",E93="Assisted Merge")),A92&amp;"_SA_MW",IF(AND(D93="Reem",OR(E93="Manual",E93="Assisted Manual")),A92&amp;"_RA",IF(AND(D93="Reem",OR(E93="De-Novo Merge",E93="Assisted Merge")),A92&amp;"_SA_RA",""))))))))))))))))))</f>
        <v>2018-03-09_G-035_CA</v>
      </c>
      <c r="G93" s="89">
        <v>43192</v>
      </c>
      <c r="H93" s="89">
        <v>43193</v>
      </c>
      <c r="I93" s="68"/>
      <c r="J93" s="68"/>
      <c r="K93" s="73" t="str">
        <f t="shared" si="3"/>
        <v/>
      </c>
      <c r="L93" s="116"/>
      <c r="M93" s="87" t="str">
        <f>IF(AND(NOT(OR(G93="",G93="Ø")),H93=""),"In Progress",IF(AND(NOT(OR(H93="Ø",H93="")),NOT(OR(G93="Ø",G93=""))),"Completed",IF(AND(NOT(A92=""),NOT(OR(D93="",D93="???")),G93=""),"Waiting",IF(D93="???","Waiting",""))))</f>
        <v>Completed</v>
      </c>
      <c r="N93" s="116"/>
      <c r="O93" s="116"/>
      <c r="P93" s="4"/>
      <c r="Q93" s="121"/>
      <c r="R93" s="116"/>
    </row>
    <row r="94" spans="1:18" x14ac:dyDescent="0.25">
      <c r="A94" s="122" t="s">
        <v>3940</v>
      </c>
      <c r="B94" s="117" t="s">
        <v>3941</v>
      </c>
      <c r="C94" s="116"/>
      <c r="D94" s="87" t="s">
        <v>187</v>
      </c>
      <c r="E94" s="87" t="s">
        <v>24</v>
      </c>
      <c r="F94" s="7" t="str">
        <f>IF(AND(D94="Amina",OR(E94="Manual",E94="Assisted Manual")),A94&amp;"_AZ",IF(AND(D94="Amina",OR(E94="De-Novo Merge",E94="Assisted Merge")),A94&amp;"_SA_AZ",IF(AND(D94="Mashtura",OR(E94="Manual",E94="Assisted Manual")),A94&amp;"_MH",IF(AND(D94="Mashtura",OR(E94="De-Novo Merge",E94="Assisted Merge")),A94&amp;"_SA_MH",IF(AND(D94="Perry",OR(E94="Manual",E94="Assisted Manual")),A94&amp;"_PB",IF(AND(D94="Perry",OR(E94="De-Novo Merge",E94="Assisted Merge")),A94&amp;"_SA_PB",IF(AND(D94="Gina",OR(E94="Manual",E94="Assisted Manual")),A94&amp;"_GB",IF(AND(D94="Gina",OR(E94="De-Novo Merge",E94="Assisted Merge")),A94&amp;"_SA_GB",IF(AND(D94="Cameron",OR(E94="Manual",E94="Assisted Manual")),A94&amp;"_CA",IF(AND(D94="Cameron",OR(E94="De-Novo Merge",E94="Assisted Merge")),A94&amp;"_SA_CA",IF(AND(D94="Bruno",OR(E94="Manual",E94="Assisted Manual")),A94&amp;"_BD",IF(AND(D94="Bruno",OR(E94="De-Novo Merge",E94="Assisted Merge")),A94&amp;"_SA_BD",IF(AND(D94="Daniel",OR(E94="Manual",E94="Assisted Manual")),A94&amp;"_DR",IF(AND(D94="Daniel",OR(E94="De-Novo Merge",E94="Assisted Merge")),A94&amp;"_SA_DR",IF(AND(D94="Monet",OR(E94="Manual",E94="Assisted Manual")),A94&amp;"_MW",IF(AND(D94="Monet",OR(E94="De-Novo Merge",E94="Assisted Merge")),A94&amp;"_SA_MW",IF(AND(D94="Reem",OR(E94="Manual",E94="Assisted Manual")),A94&amp;"_RA",IF(AND(D94="Reem",OR(E94="De-Novo Merge",E94="Assisted Merge")),A94&amp;"_SA_RA",""))))))))))))))))))</f>
        <v>2018-03-09_G-036_MW</v>
      </c>
      <c r="G94" s="89">
        <v>43192</v>
      </c>
      <c r="H94" s="89">
        <v>43193</v>
      </c>
      <c r="I94" s="68">
        <v>2.25</v>
      </c>
      <c r="J94" s="68"/>
      <c r="K94" s="73" t="str">
        <f t="shared" si="3"/>
        <v/>
      </c>
      <c r="L94" s="118">
        <v>43193</v>
      </c>
      <c r="M94" s="87" t="str">
        <f>IF(AND(NOT(OR(G94="",G94="Ø")),H94=""),"In Progress",IF(AND(NOT(OR(H94="Ø",H94="")),NOT(OR(G94="Ø",G94=""))),"Completed",IF(AND(NOT(A94=""),NOT(OR(D94="",D94="???")),G94=""),"Waiting",IF(D94="???","Waiting",""))))</f>
        <v>Completed</v>
      </c>
      <c r="N94" s="116" t="str">
        <f>IF(AND(NOT(OR(H94="Ø",H94="")),L94="Split"),"In Progress",IF(AND(NOT(OR(H94="Ø",H94="")),L94="Needs to be Split"),"Waiting",IF(AND(M94="Review",M95="Review"),"Review",IF(OR(AND(M94="Review",M95="Incomplete"),AND(M94="Incomplete",M95="Review")),"Review",IF(OR(AND(M94="Untraceable",M95="Review"),AND(M94="Review",M95="Untraceable")),"Review",IF(OR(AND(M94="Review",M95="Completed"),AND(M94="Completed",M95="Review")),"Review",IF(OR(AND(M94="Other",M95="Review"),AND(M94="Review",M95="Other")),"Review",IF(OR(AND(M94="Other",M95="Incomplete"),AND(M94="Incomplete",M95="Other")),"Review",IF(OR(AND(M94="Other",M95="Untraceable"),AND(M94="Untraceable",M95="Other")),"Review",IF(OR(AND(M94="Other",M95="Completed"),AND(M94="Completed",M95="Other")),"Review",IF(AND(M94="Waiting",M95="Waiting"),"Waiting",IF(OR(AND(M94="Review",M95="Waiting"),AND(M94="Waiting",M95="Review")),"Waiting",IF(OR(AND(M94="Other",M95="Waiting"),AND(M94="Waiting",M95="Other")),"Waiting",IF(OR(AND(M94="Incomplete",M95="Waiting"),AND(M94="Waiting",M95="Incomplete")),"Waiting",IF(OR(AND(M94="Completed",M95="Waiting"),AND(M94="Waiting",M95="Completed")),"Waiting",IF(OR(M94="In Progress",M95="In Progress"),"In Progress",IF(OR(AND(M94="Completed",M95="Untraceable"),AND(M94="Untraceable",M95="Completed")),"Review",IF(OR(AND(M94="Completed",M95="Incomplete"),AND(M94="Incomplete",M95="Completed")),"Review",IF(OR(AND(M94="Incomplete",M95="Untraceable"),AND(M94="Untraceable",M95="Incomplete")),"Untraceable",IF(AND(NOT(OR(H94="Ø",H94="")),NOT(OR(H95="Ø",H95="")),L94=""),"In Progress",IF(AND(M94="Untraceable",M95="Untraceable"),"Untraceable",IF(AND(NOT(OR(H94="Ø",H94="")),NOT(OR(H95="Ø",H95="")),NOT(OR(L94="Ø",L94="",L94="Split",L94="Needs to be Split"))),"Completed",IF(AND(M94="Incomplete",M95="Incomplete"),"Incomplete",IF(AND(M94="Other",M95="Other"),"Review",IF(AND(M94="Untraceable",M95=""),"Untraceable","")))))))))))))))))))))))))</f>
        <v>Completed</v>
      </c>
      <c r="O94" s="116" t="s">
        <v>0</v>
      </c>
      <c r="P94" s="4"/>
      <c r="Q94" s="121" t="s">
        <v>25</v>
      </c>
      <c r="R94" s="116" t="s">
        <v>3942</v>
      </c>
    </row>
    <row r="95" spans="1:18" x14ac:dyDescent="0.25">
      <c r="A95" s="116"/>
      <c r="B95" s="116"/>
      <c r="C95" s="116"/>
      <c r="D95" s="87" t="s">
        <v>27</v>
      </c>
      <c r="E95" s="87" t="s">
        <v>1512</v>
      </c>
      <c r="F95" s="7" t="str">
        <f>IF(AND(D95="Amina",OR(E95="Manual",E95="Assisted Manual")),A94&amp;"_AZ",IF(AND(D95="Amina",OR(E95="De-Novo Merge",E95="Assisted Merge")),A94&amp;"_SA_AZ",IF(AND(D95="Mashtura",OR(E95="Manual",E95="Assisted Manual")),A94&amp;"_MH",IF(AND(D95="Mashtura",OR(E95="De-Novo Merge",E95="Assisted Merge")),A94&amp;"_SA_MH",IF(AND(D95="Perry",OR(E95="Manual",E95="Assisted Manual")),A94&amp;"_PB",IF(AND(D95="Perry",OR(E95="De-Novo Merge",E95="Assisted Merge")),A94&amp;"_SA_PB",IF(AND(D95="Gina",OR(E95="Manual",E95="Assisted Manual")),A94&amp;"_GB",IF(AND(D95="Gina",OR(E95="De-Novo Merge",E95="Assisted Merge")),A94&amp;"_SA_GB",IF(AND(D95="Cameron",OR(E95="Manual",E95="Assisted Manual")),A94&amp;"_CA",IF(AND(D95="Cameron",OR(E95="De-Novo Merge",E95="Assisted Merge")),A94&amp;"_SA_CA",IF(AND(D95="Bruno",OR(E95="Manual",E95="Assisted Manual")),A94&amp;"_BD",IF(AND(D95="Bruno",OR(E95="De-Novo Merge",E95="Assisted Merge")),A94&amp;"_SA_BD",IF(AND(D95="Daniel",OR(E95="Manual",E95="Assisted Manual")),A94&amp;"_DR",IF(AND(D95="Daniel",OR(E95="De-Novo Merge",E95="Assisted Merge")),A94&amp;"_SA_DR",IF(AND(D95="Monet",OR(E95="Manual",E95="Assisted Manual")),A94&amp;"_MW",IF(AND(D95="Monet",OR(E95="De-Novo Merge",E95="Assisted Merge")),A94&amp;"_SA_MW",IF(AND(D95="Reem",OR(E95="Manual",E95="Assisted Manual")),A94&amp;"_RA",IF(AND(D95="Reem",OR(E95="De-Novo Merge",E95="Assisted Merge")),A94&amp;"_SA_RA",""))))))))))))))))))</f>
        <v>2018-03-09_G-036_GB</v>
      </c>
      <c r="G95" s="89">
        <v>43193</v>
      </c>
      <c r="H95" s="89">
        <v>43193</v>
      </c>
      <c r="I95" s="68">
        <v>1</v>
      </c>
      <c r="J95" s="68">
        <v>37</v>
      </c>
      <c r="K95" s="73">
        <f t="shared" si="3"/>
        <v>37</v>
      </c>
      <c r="L95" s="116"/>
      <c r="M95" s="87" t="str">
        <f>IF(AND(NOT(OR(G95="",G95="Ø")),H95=""),"In Progress",IF(AND(NOT(OR(H95="Ø",H95="")),NOT(OR(G95="Ø",G95=""))),"Completed",IF(AND(NOT(A94=""),NOT(OR(D95="",D95="???")),G95=""),"Waiting",IF(D95="???","Waiting",""))))</f>
        <v>Completed</v>
      </c>
      <c r="N95" s="116"/>
      <c r="O95" s="116"/>
      <c r="P95" s="4"/>
      <c r="Q95" s="121"/>
      <c r="R95" s="116"/>
    </row>
    <row r="96" spans="1:18" x14ac:dyDescent="0.25">
      <c r="A96" s="122" t="s">
        <v>3943</v>
      </c>
      <c r="B96" s="117" t="s">
        <v>3944</v>
      </c>
      <c r="C96" s="116"/>
      <c r="D96" s="87" t="s">
        <v>187</v>
      </c>
      <c r="E96" s="87" t="s">
        <v>24</v>
      </c>
      <c r="F96" s="7" t="str">
        <f>IF(AND(D96="Amina",OR(E96="Manual",E96="Assisted Manual")),A96&amp;"_AZ",IF(AND(D96="Amina",OR(E96="De-Novo Merge",E96="Assisted Merge")),A96&amp;"_SA_AZ",IF(AND(D96="Mashtura",OR(E96="Manual",E96="Assisted Manual")),A96&amp;"_MH",IF(AND(D96="Mashtura",OR(E96="De-Novo Merge",E96="Assisted Merge")),A96&amp;"_SA_MH",IF(AND(D96="Perry",OR(E96="Manual",E96="Assisted Manual")),A96&amp;"_PB",IF(AND(D96="Perry",OR(E96="De-Novo Merge",E96="Assisted Merge")),A96&amp;"_SA_PB",IF(AND(D96="Gina",OR(E96="Manual",E96="Assisted Manual")),A96&amp;"_GB",IF(AND(D96="Gina",OR(E96="De-Novo Merge",E96="Assisted Merge")),A96&amp;"_SA_GB",IF(AND(D96="Cameron",OR(E96="Manual",E96="Assisted Manual")),A96&amp;"_CA",IF(AND(D96="Cameron",OR(E96="De-Novo Merge",E96="Assisted Merge")),A96&amp;"_SA_CA",IF(AND(D96="Bruno",OR(E96="Manual",E96="Assisted Manual")),A96&amp;"_BD",IF(AND(D96="Bruno",OR(E96="De-Novo Merge",E96="Assisted Merge")),A96&amp;"_SA_BD",IF(AND(D96="Daniel",OR(E96="Manual",E96="Assisted Manual")),A96&amp;"_DR",IF(AND(D96="Daniel",OR(E96="De-Novo Merge",E96="Assisted Merge")),A96&amp;"_SA_DR",IF(AND(D96="Monet",OR(E96="Manual",E96="Assisted Manual")),A96&amp;"_MW",IF(AND(D96="Monet",OR(E96="De-Novo Merge",E96="Assisted Merge")),A96&amp;"_SA_MW",IF(AND(D96="Reem",OR(E96="Manual",E96="Assisted Manual")),A96&amp;"_RA",IF(AND(D96="Reem",OR(E96="De-Novo Merge",E96="Assisted Merge")),A96&amp;"_SA_RA",""))))))))))))))))))</f>
        <v>2018-03-09_G-037_MW</v>
      </c>
      <c r="G96" s="89">
        <v>43194</v>
      </c>
      <c r="H96" s="89">
        <v>43195</v>
      </c>
      <c r="I96" s="68">
        <v>3</v>
      </c>
      <c r="J96" s="68"/>
      <c r="K96" s="73" t="str">
        <f t="shared" si="3"/>
        <v/>
      </c>
      <c r="L96" s="118">
        <v>43199</v>
      </c>
      <c r="M96" s="87" t="s">
        <v>0</v>
      </c>
      <c r="N96" s="116" t="str">
        <f>IF(AND(NOT(OR(H96="Ø",H96="")),L96="Split"),"In Progress",IF(AND(NOT(OR(H96="Ø",H96="")),L96="Needs to be Split"),"Waiting",IF(AND(M96="Review",M97="Review"),"Review",IF(OR(AND(M96="Review",M97="Incomplete"),AND(M96="Incomplete",M97="Review")),"Review",IF(OR(AND(M96="Untraceable",M97="Review"),AND(M96="Review",M97="Untraceable")),"Review",IF(OR(AND(M96="Review",M97="Completed"),AND(M96="Completed",M97="Review")),"Review",IF(OR(AND(M96="Other",M97="Review"),AND(M96="Review",M97="Other")),"Review",IF(OR(AND(M96="Other",M97="Incomplete"),AND(M96="Incomplete",M97="Other")),"Review",IF(OR(AND(M96="Other",M97="Untraceable"),AND(M96="Untraceable",M97="Other")),"Review",IF(OR(AND(M96="Other",M97="Completed"),AND(M96="Completed",M97="Other")),"Review",IF(AND(M96="Waiting",M97="Waiting"),"Waiting",IF(OR(AND(M96="Review",M97="Waiting"),AND(M96="Waiting",M97="Review")),"Waiting",IF(OR(AND(M96="Other",M97="Waiting"),AND(M96="Waiting",M97="Other")),"Waiting",IF(OR(AND(M96="Incomplete",M97="Waiting"),AND(M96="Waiting",M97="Incomplete")),"Waiting",IF(OR(AND(M96="Completed",M97="Waiting"),AND(M96="Waiting",M97="Completed")),"Waiting",IF(OR(M96="In Progress",M97="In Progress"),"In Progress",IF(OR(AND(M96="Completed",M97="Untraceable"),AND(M96="Untraceable",M97="Completed")),"Review",IF(OR(AND(M96="Completed",M97="Incomplete"),AND(M96="Incomplete",M97="Completed")),"Review",IF(OR(AND(M96="Incomplete",M97="Untraceable"),AND(M96="Untraceable",M97="Incomplete")),"Untraceable",IF(AND(NOT(OR(H96="Ø",H96="")),NOT(OR(H97="Ø",H97="")),L96=""),"In Progress",IF(AND(M96="Untraceable",M97="Untraceable"),"Untraceable",IF(AND(NOT(OR(H96="Ø",H96="")),NOT(OR(H97="Ø",H97="")),NOT(OR(L96="Ø",L96="",L96="Split",L96="Needs to be Split"))),"Completed",IF(AND(M96="Incomplete",M97="Incomplete"),"Incomplete",IF(AND(M96="Other",M97="Other"),"Review",IF(AND(M96="Untraceable",M97=""),"Untraceable","")))))))))))))))))))))))))</f>
        <v>Completed</v>
      </c>
      <c r="O96" s="116" t="s">
        <v>0</v>
      </c>
      <c r="P96" s="4"/>
      <c r="Q96" s="121" t="s">
        <v>25</v>
      </c>
      <c r="R96" s="116" t="s">
        <v>3945</v>
      </c>
    </row>
    <row r="97" spans="1:18" x14ac:dyDescent="0.25">
      <c r="A97" s="116"/>
      <c r="B97" s="116"/>
      <c r="C97" s="116"/>
      <c r="D97" s="87" t="s">
        <v>27</v>
      </c>
      <c r="E97" s="87" t="s">
        <v>1512</v>
      </c>
      <c r="F97" s="7" t="str">
        <f>IF(AND(D97="Amina",OR(E97="Manual",E97="Assisted Manual")),A96&amp;"_AZ",IF(AND(D97="Amina",OR(E97="De-Novo Merge",E97="Assisted Merge")),A96&amp;"_SA_AZ",IF(AND(D97="Mashtura",OR(E97="Manual",E97="Assisted Manual")),A96&amp;"_MH",IF(AND(D97="Mashtura",OR(E97="De-Novo Merge",E97="Assisted Merge")),A96&amp;"_SA_MH",IF(AND(D97="Perry",OR(E97="Manual",E97="Assisted Manual")),A96&amp;"_PB",IF(AND(D97="Perry",OR(E97="De-Novo Merge",E97="Assisted Merge")),A96&amp;"_SA_PB",IF(AND(D97="Gina",OR(E97="Manual",E97="Assisted Manual")),A96&amp;"_GB",IF(AND(D97="Gina",OR(E97="De-Novo Merge",E97="Assisted Merge")),A96&amp;"_SA_GB",IF(AND(D97="Cameron",OR(E97="Manual",E97="Assisted Manual")),A96&amp;"_CA",IF(AND(D97="Cameron",OR(E97="De-Novo Merge",E97="Assisted Merge")),A96&amp;"_SA_CA",IF(AND(D97="Bruno",OR(E97="Manual",E97="Assisted Manual")),A96&amp;"_BD",IF(AND(D97="Bruno",OR(E97="De-Novo Merge",E97="Assisted Merge")),A96&amp;"_SA_BD",IF(AND(D97="Daniel",OR(E97="Manual",E97="Assisted Manual")),A96&amp;"_DR",IF(AND(D97="Daniel",OR(E97="De-Novo Merge",E97="Assisted Merge")),A96&amp;"_SA_DR",IF(AND(D97="Monet",OR(E97="Manual",E97="Assisted Manual")),A96&amp;"_MW",IF(AND(D97="Monet",OR(E97="De-Novo Merge",E97="Assisted Merge")),A96&amp;"_SA_MW",IF(AND(D97="Reem",OR(E97="Manual",E97="Assisted Manual")),A96&amp;"_RA",IF(AND(D97="Reem",OR(E97="De-Novo Merge",E97="Assisted Merge")),A96&amp;"_SA_RA",""))))))))))))))))))</f>
        <v>2018-03-09_G-037_GB</v>
      </c>
      <c r="G97" s="89">
        <v>43195</v>
      </c>
      <c r="H97" s="89">
        <v>43199</v>
      </c>
      <c r="I97" s="68"/>
      <c r="J97" s="68"/>
      <c r="K97" s="73" t="str">
        <f t="shared" si="3"/>
        <v/>
      </c>
      <c r="L97" s="116"/>
      <c r="M97" s="87" t="str">
        <f>IF(AND(NOT(OR(G97="",G97="Ø")),H97=""),"In Progress",IF(AND(NOT(OR(H97="Ø",H97="")),NOT(OR(G97="Ø",G97=""))),"Completed",IF(AND(NOT(A96=""),NOT(OR(D97="",D97="???")),G97=""),"Waiting",IF(D97="???","Waiting",""))))</f>
        <v>Completed</v>
      </c>
      <c r="N97" s="116"/>
      <c r="O97" s="116"/>
      <c r="P97" s="4"/>
      <c r="Q97" s="121"/>
      <c r="R97" s="116"/>
    </row>
    <row r="98" spans="1:18" x14ac:dyDescent="0.25">
      <c r="A98" s="122" t="s">
        <v>3946</v>
      </c>
      <c r="B98" s="117" t="s">
        <v>3947</v>
      </c>
      <c r="C98" s="116"/>
      <c r="D98" s="87" t="s">
        <v>27</v>
      </c>
      <c r="E98" s="87" t="s">
        <v>24</v>
      </c>
      <c r="F98" s="7" t="str">
        <f>IF(AND(D98="Amina",OR(E98="Manual",E98="Assisted Manual")),A98&amp;"_AZ",IF(AND(D98="Amina",OR(E98="De-Novo Merge",E98="Assisted Merge")),A98&amp;"_SA_AZ",IF(AND(D98="Mashtura",OR(E98="Manual",E98="Assisted Manual")),A98&amp;"_MH",IF(AND(D98="Mashtura",OR(E98="De-Novo Merge",E98="Assisted Merge")),A98&amp;"_SA_MH",IF(AND(D98="Perry",OR(E98="Manual",E98="Assisted Manual")),A98&amp;"_PB",IF(AND(D98="Perry",OR(E98="De-Novo Merge",E98="Assisted Merge")),A98&amp;"_SA_PB",IF(AND(D98="Gina",OR(E98="Manual",E98="Assisted Manual")),A98&amp;"_GB",IF(AND(D98="Gina",OR(E98="De-Novo Merge",E98="Assisted Merge")),A98&amp;"_SA_GB",IF(AND(D98="Cameron",OR(E98="Manual",E98="Assisted Manual")),A98&amp;"_CA",IF(AND(D98="Cameron",OR(E98="De-Novo Merge",E98="Assisted Merge")),A98&amp;"_SA_CA",IF(AND(D98="Bruno",OR(E98="Manual",E98="Assisted Manual")),A98&amp;"_BD",IF(AND(D98="Bruno",OR(E98="De-Novo Merge",E98="Assisted Merge")),A98&amp;"_SA_BD",IF(AND(D98="Daniel",OR(E98="Manual",E98="Assisted Manual")),A98&amp;"_DR",IF(AND(D98="Daniel",OR(E98="De-Novo Merge",E98="Assisted Merge")),A98&amp;"_SA_DR",IF(AND(D98="Monet",OR(E98="Manual",E98="Assisted Manual")),A98&amp;"_MW",IF(AND(D98="Monet",OR(E98="De-Novo Merge",E98="Assisted Merge")),A98&amp;"_SA_MW",IF(AND(D98="Reem",OR(E98="Manual",E98="Assisted Manual")),A98&amp;"_RA",IF(AND(D98="Reem",OR(E98="De-Novo Merge",E98="Assisted Merge")),A98&amp;"_SA_RA",""))))))))))))))))))</f>
        <v>2018-03-09_G-038_GB</v>
      </c>
      <c r="G98" s="89">
        <v>43194</v>
      </c>
      <c r="H98" s="89">
        <v>43195</v>
      </c>
      <c r="I98" s="68">
        <v>1</v>
      </c>
      <c r="J98" s="68">
        <v>20.11</v>
      </c>
      <c r="K98" s="73">
        <f t="shared" si="3"/>
        <v>20.11</v>
      </c>
      <c r="L98" s="118">
        <v>43199</v>
      </c>
      <c r="M98" s="87" t="str">
        <f>IF(AND(NOT(OR(G98="",G98="Ø")),H98=""),"In Progress",IF(AND(NOT(OR(H98="Ø",H98="")),NOT(OR(G98="Ø",G98=""))),"Completed",IF(AND(NOT(A98=""),NOT(OR(D98="",D98="???")),G98=""),"Waiting",IF(D98="???","Waiting",""))))</f>
        <v>Completed</v>
      </c>
      <c r="N98" s="116" t="s">
        <v>0</v>
      </c>
      <c r="O98" s="116" t="s">
        <v>0</v>
      </c>
      <c r="P98" s="4"/>
      <c r="Q98" s="121" t="s">
        <v>25</v>
      </c>
      <c r="R98" s="116" t="s">
        <v>3948</v>
      </c>
    </row>
    <row r="99" spans="1:18" x14ac:dyDescent="0.25">
      <c r="A99" s="116"/>
      <c r="B99" s="116"/>
      <c r="C99" s="116"/>
      <c r="D99" s="87" t="s">
        <v>32</v>
      </c>
      <c r="E99" s="87" t="s">
        <v>1512</v>
      </c>
      <c r="F99" s="7" t="str">
        <f>IF(AND(D99="Amina",OR(E99="Manual",E99="Assisted Manual")),A98&amp;"_AZ",IF(AND(D99="Amina",OR(E99="De-Novo Merge",E99="Assisted Merge")),A98&amp;"_SA_AZ",IF(AND(D99="Mashtura",OR(E99="Manual",E99="Assisted Manual")),A98&amp;"_MH",IF(AND(D99="Mashtura",OR(E99="De-Novo Merge",E99="Assisted Merge")),A98&amp;"_SA_MH",IF(AND(D99="Perry",OR(E99="Manual",E99="Assisted Manual")),A98&amp;"_PB",IF(AND(D99="Perry",OR(E99="De-Novo Merge",E99="Assisted Merge")),A98&amp;"_SA_PB",IF(AND(D99="Gina",OR(E99="Manual",E99="Assisted Manual")),A98&amp;"_GB",IF(AND(D99="Gina",OR(E99="De-Novo Merge",E99="Assisted Merge")),A98&amp;"_SA_GB",IF(AND(D99="Cameron",OR(E99="Manual",E99="Assisted Manual")),A98&amp;"_CA",IF(AND(D99="Cameron",OR(E99="De-Novo Merge",E99="Assisted Merge")),A98&amp;"_SA_CA",IF(AND(D99="Bruno",OR(E99="Manual",E99="Assisted Manual")),A98&amp;"_BD",IF(AND(D99="Bruno",OR(E99="De-Novo Merge",E99="Assisted Merge")),A98&amp;"_SA_BD",IF(AND(D99="Daniel",OR(E99="Manual",E99="Assisted Manual")),A98&amp;"_DR",IF(AND(D99="Daniel",OR(E99="De-Novo Merge",E99="Assisted Merge")),A98&amp;"_SA_DR",IF(AND(D99="Monet",OR(E99="Manual",E99="Assisted Manual")),A98&amp;"_MW",IF(AND(D99="Monet",OR(E99="De-Novo Merge",E99="Assisted Merge")),A98&amp;"_SA_MW",IF(AND(D99="Reem",OR(E99="Manual",E99="Assisted Manual")),A98&amp;"_RA",IF(AND(D99="Reem",OR(E99="De-Novo Merge",E99="Assisted Merge")),A98&amp;"_SA_RA",""))))))))))))))))))</f>
        <v>2018-03-09_G-038_AZ</v>
      </c>
      <c r="G99" s="89">
        <v>43195</v>
      </c>
      <c r="H99" s="89">
        <v>43196</v>
      </c>
      <c r="I99" s="68">
        <v>1</v>
      </c>
      <c r="J99" s="68"/>
      <c r="K99" s="73" t="str">
        <f t="shared" si="3"/>
        <v/>
      </c>
      <c r="L99" s="116"/>
      <c r="M99" s="87" t="str">
        <f>IF(AND(NOT(OR(G99="",G99="Ø")),H99=""),"In Progress",IF(AND(NOT(OR(H99="Ø",H99="")),NOT(OR(G99="Ø",G99=""))),"Completed",IF(AND(NOT(A98=""),NOT(OR(D99="",D99="???")),G99=""),"Waiting",IF(D99="???","Waiting",""))))</f>
        <v>Completed</v>
      </c>
      <c r="N99" s="116"/>
      <c r="O99" s="116"/>
      <c r="P99" s="4"/>
      <c r="Q99" s="121"/>
      <c r="R99" s="116"/>
    </row>
    <row r="100" spans="1:18" x14ac:dyDescent="0.25">
      <c r="A100" s="122" t="s">
        <v>3949</v>
      </c>
      <c r="B100" s="117" t="s">
        <v>3950</v>
      </c>
      <c r="C100" s="116"/>
      <c r="D100" s="87" t="s">
        <v>187</v>
      </c>
      <c r="E100" s="87" t="s">
        <v>24</v>
      </c>
      <c r="F100" s="7" t="str">
        <f>IF(AND(D100="Amina",OR(E100="Manual",E100="Assisted Manual")),A100&amp;"_AZ",IF(AND(D100="Amina",OR(E100="De-Novo Merge",E100="Assisted Merge")),A100&amp;"_SA_AZ",IF(AND(D100="Mashtura",OR(E100="Manual",E100="Assisted Manual")),A100&amp;"_MH",IF(AND(D100="Mashtura",OR(E100="De-Novo Merge",E100="Assisted Merge")),A100&amp;"_SA_MH",IF(AND(D100="Perry",OR(E100="Manual",E100="Assisted Manual")),A100&amp;"_PB",IF(AND(D100="Perry",OR(E100="De-Novo Merge",E100="Assisted Merge")),A100&amp;"_SA_PB",IF(AND(D100="Gina",OR(E100="Manual",E100="Assisted Manual")),A100&amp;"_GB",IF(AND(D100="Gina",OR(E100="De-Novo Merge",E100="Assisted Merge")),A100&amp;"_SA_GB",IF(AND(D100="Cameron",OR(E100="Manual",E100="Assisted Manual")),A100&amp;"_CA",IF(AND(D100="Cameron",OR(E100="De-Novo Merge",E100="Assisted Merge")),A100&amp;"_SA_CA",IF(AND(D100="Bruno",OR(E100="Manual",E100="Assisted Manual")),A100&amp;"_BD",IF(AND(D100="Bruno",OR(E100="De-Novo Merge",E100="Assisted Merge")),A100&amp;"_SA_BD",IF(AND(D100="Daniel",OR(E100="Manual",E100="Assisted Manual")),A100&amp;"_DR",IF(AND(D100="Daniel",OR(E100="De-Novo Merge",E100="Assisted Merge")),A100&amp;"_SA_DR",IF(AND(D100="Monet",OR(E100="Manual",E100="Assisted Manual")),A100&amp;"_MW",IF(AND(D100="Monet",OR(E100="De-Novo Merge",E100="Assisted Merge")),A100&amp;"_SA_MW",IF(AND(D100="Reem",OR(E100="Manual",E100="Assisted Manual")),A100&amp;"_RA",IF(AND(D100="Reem",OR(E100="De-Novo Merge",E100="Assisted Merge")),A100&amp;"_SA_RA",""))))))))))))))))))</f>
        <v>2018-03-09_G-039_MW</v>
      </c>
      <c r="G100" s="89">
        <v>43195</v>
      </c>
      <c r="H100" s="89" t="s">
        <v>51</v>
      </c>
      <c r="I100" s="68"/>
      <c r="J100" s="68"/>
      <c r="K100" s="73" t="str">
        <f t="shared" si="3"/>
        <v/>
      </c>
      <c r="L100" s="116" t="str">
        <f>IF(AND(NOT(OR(H100="",H100="Ø")),NOT(OR(H101="",H101="Ø"))),"Needs to be Split","")</f>
        <v/>
      </c>
      <c r="M100" s="87" t="s">
        <v>2</v>
      </c>
      <c r="N100" s="116" t="s">
        <v>2</v>
      </c>
      <c r="O100" s="116" t="str">
        <f>IF(OR(N100="Untraceable",N100="Incomplete"),"Ignore",IF(N100="Completed","Waiting",IF(OR(N100="Waiting",N100="In Progress",N100="Review",N100="Other"),"HOLD","")))</f>
        <v>Ignore</v>
      </c>
      <c r="P100" s="4" t="s">
        <v>3951</v>
      </c>
      <c r="Q100" s="121" t="str">
        <f>IF(OR(N100="Untraceable",N100="Incomplete"),"No",IF(N100="Completed","In Progress",""))</f>
        <v>No</v>
      </c>
      <c r="R100" s="116"/>
    </row>
    <row r="101" spans="1:18" x14ac:dyDescent="0.25">
      <c r="A101" s="116"/>
      <c r="B101" s="116"/>
      <c r="C101" s="116"/>
      <c r="D101" s="87"/>
      <c r="E101" s="87"/>
      <c r="F101" s="7" t="str">
        <f>IF(AND(D101="Amina",OR(E101="Manual",E101="Assisted Manual")),A100&amp;"_AZ",IF(AND(D101="Amina",OR(E101="De-Novo Merge",E101="Assisted Merge")),A100&amp;"_SA_AZ",IF(AND(D101="Mashtura",OR(E101="Manual",E101="Assisted Manual")),A100&amp;"_MH",IF(AND(D101="Mashtura",OR(E101="De-Novo Merge",E101="Assisted Merge")),A100&amp;"_SA_MH",IF(AND(D101="Perry",OR(E101="Manual",E101="Assisted Manual")),A100&amp;"_PB",IF(AND(D101="Perry",OR(E101="De-Novo Merge",E101="Assisted Merge")),A100&amp;"_SA_PB",IF(AND(D101="Gina",OR(E101="Manual",E101="Assisted Manual")),A100&amp;"_GB",IF(AND(D101="Gina",OR(E101="De-Novo Merge",E101="Assisted Merge")),A100&amp;"_SA_GB",IF(AND(D101="Cameron",OR(E101="Manual",E101="Assisted Manual")),A100&amp;"_CA",IF(AND(D101="Cameron",OR(E101="De-Novo Merge",E101="Assisted Merge")),A100&amp;"_SA_CA",IF(AND(D101="Bruno",OR(E101="Manual",E101="Assisted Manual")),A100&amp;"_BD",IF(AND(D101="Bruno",OR(E101="De-Novo Merge",E101="Assisted Merge")),A100&amp;"_SA_BD",IF(AND(D101="Daniel",OR(E101="Manual",E101="Assisted Manual")),A100&amp;"_DR",IF(AND(D101="Daniel",OR(E101="De-Novo Merge",E101="Assisted Merge")),A100&amp;"_SA_DR",IF(AND(D101="Monet",OR(E101="Manual",E101="Assisted Manual")),A100&amp;"_MW",IF(AND(D101="Monet",OR(E101="De-Novo Merge",E101="Assisted Merge")),A100&amp;"_SA_MW",IF(AND(D101="Reem",OR(E101="Manual",E101="Assisted Manual")),A100&amp;"_RA",IF(AND(D101="Reem",OR(E101="De-Novo Merge",E101="Assisted Merge")),A100&amp;"_SA_RA",""))))))))))))))))))</f>
        <v/>
      </c>
      <c r="G101" s="89"/>
      <c r="H101" s="89"/>
      <c r="I101" s="68"/>
      <c r="J101" s="68"/>
      <c r="K101" s="73" t="str">
        <f t="shared" si="3"/>
        <v/>
      </c>
      <c r="L101" s="116"/>
      <c r="M101" s="87" t="str">
        <f>IF(AND(NOT(OR(G101="",G101="Ø")),H101=""),"In Progress",IF(AND(NOT(OR(H101="Ø",H101="")),NOT(OR(G101="Ø",G101=""))),"Completed",IF(AND(NOT(A100=""),NOT(OR(D101="",D101="???")),G101=""),"Waiting",IF(D101="???","Waiting",""))))</f>
        <v/>
      </c>
      <c r="N101" s="116"/>
      <c r="O101" s="116"/>
      <c r="P101" s="4"/>
      <c r="Q101" s="121"/>
      <c r="R101" s="116"/>
    </row>
    <row r="102" spans="1:18" x14ac:dyDescent="0.25">
      <c r="A102" s="122" t="s">
        <v>3952</v>
      </c>
      <c r="B102" s="117" t="s">
        <v>3953</v>
      </c>
      <c r="C102" s="116"/>
      <c r="D102" s="87" t="s">
        <v>187</v>
      </c>
      <c r="E102" s="87" t="s">
        <v>24</v>
      </c>
      <c r="F102" s="7" t="str">
        <f>IF(AND(D102="Amina",OR(E102="Manual",E102="Assisted Manual")),A102&amp;"_AZ",IF(AND(D102="Amina",OR(E102="De-Novo Merge",E102="Assisted Merge")),A102&amp;"_SA_AZ",IF(AND(D102="Mashtura",OR(E102="Manual",E102="Assisted Manual")),A102&amp;"_MH",IF(AND(D102="Mashtura",OR(E102="De-Novo Merge",E102="Assisted Merge")),A102&amp;"_SA_MH",IF(AND(D102="Perry",OR(E102="Manual",E102="Assisted Manual")),A102&amp;"_PB",IF(AND(D102="Perry",OR(E102="De-Novo Merge",E102="Assisted Merge")),A102&amp;"_SA_PB",IF(AND(D102="Gina",OR(E102="Manual",E102="Assisted Manual")),A102&amp;"_GB",IF(AND(D102="Gina",OR(E102="De-Novo Merge",E102="Assisted Merge")),A102&amp;"_SA_GB",IF(AND(D102="Cameron",OR(E102="Manual",E102="Assisted Manual")),A102&amp;"_CA",IF(AND(D102="Cameron",OR(E102="De-Novo Merge",E102="Assisted Merge")),A102&amp;"_SA_CA",IF(AND(D102="Bruno",OR(E102="Manual",E102="Assisted Manual")),A102&amp;"_BD",IF(AND(D102="Bruno",OR(E102="De-Novo Merge",E102="Assisted Merge")),A102&amp;"_SA_BD",IF(AND(D102="Daniel",OR(E102="Manual",E102="Assisted Manual")),A102&amp;"_DR",IF(AND(D102="Daniel",OR(E102="De-Novo Merge",E102="Assisted Merge")),A102&amp;"_SA_DR",IF(AND(D102="Monet",OR(E102="Manual",E102="Assisted Manual")),A102&amp;"_MW",IF(AND(D102="Monet",OR(E102="De-Novo Merge",E102="Assisted Merge")),A102&amp;"_SA_MW",IF(AND(D102="Reem",OR(E102="Manual",E102="Assisted Manual")),A102&amp;"_RA",IF(AND(D102="Reem",OR(E102="De-Novo Merge",E102="Assisted Merge")),A102&amp;"_SA_RA",""))))))))))))))))))</f>
        <v>2018-03-09_G-040_MW</v>
      </c>
      <c r="G102" s="89">
        <v>43195</v>
      </c>
      <c r="H102" s="89">
        <v>43196</v>
      </c>
      <c r="I102" s="68"/>
      <c r="J102" s="68"/>
      <c r="K102" s="73" t="str">
        <f t="shared" si="3"/>
        <v/>
      </c>
      <c r="L102" s="118">
        <v>43202</v>
      </c>
      <c r="M102" s="87" t="str">
        <f>IF(AND(NOT(OR(G102="",G102="Ø")),H102=""),"In Progress",IF(AND(NOT(OR(H102="Ø",H102="")),NOT(OR(G102="Ø",G102=""))),"Completed",IF(AND(NOT(A102=""),NOT(OR(D102="",D102="???")),G102=""),"Waiting",IF(D102="???","Waiting",""))))</f>
        <v>Completed</v>
      </c>
      <c r="N102" s="116" t="str">
        <f>IF(AND(NOT(OR(H102="Ø",H102="")),L102="Split"),"In Progress",IF(AND(NOT(OR(H102="Ø",H102="")),L102="Needs to be Split"),"Waiting",IF(AND(M102="Review",M103="Review"),"Review",IF(OR(AND(M102="Review",M103="Incomplete"),AND(M102="Incomplete",M103="Review")),"Review",IF(OR(AND(M102="Untraceable",M103="Review"),AND(M102="Review",M103="Untraceable")),"Review",IF(OR(AND(M102="Review",M103="Completed"),AND(M102="Completed",M103="Review")),"Review",IF(OR(AND(M102="Other",M103="Review"),AND(M102="Review",M103="Other")),"Review",IF(OR(AND(M102="Other",M103="Incomplete"),AND(M102="Incomplete",M103="Other")),"Review",IF(OR(AND(M102="Other",M103="Untraceable"),AND(M102="Untraceable",M103="Other")),"Review",IF(OR(AND(M102="Other",M103="Completed"),AND(M102="Completed",M103="Other")),"Review",IF(AND(M102="Waiting",M103="Waiting"),"Waiting",IF(OR(AND(M102="Review",M103="Waiting"),AND(M102="Waiting",M103="Review")),"Waiting",IF(OR(AND(M102="Other",M103="Waiting"),AND(M102="Waiting",M103="Other")),"Waiting",IF(OR(AND(M102="Incomplete",M103="Waiting"),AND(M102="Waiting",M103="Incomplete")),"Waiting",IF(OR(AND(M102="Completed",M103="Waiting"),AND(M102="Waiting",M103="Completed")),"Waiting",IF(OR(M102="In Progress",M103="In Progress"),"In Progress",IF(OR(AND(M102="Completed",M103="Untraceable"),AND(M102="Untraceable",M103="Completed")),"Review",IF(OR(AND(M102="Completed",M103="Incomplete"),AND(M102="Incomplete",M103="Completed")),"Review",IF(OR(AND(M102="Incomplete",M103="Untraceable"),AND(M102="Untraceable",M103="Incomplete")),"Untraceable",IF(AND(NOT(OR(H102="Ø",H102="")),NOT(OR(H103="Ø",H103="")),L102=""),"In Progress",IF(AND(M102="Untraceable",M103="Untraceable"),"Untraceable",IF(AND(NOT(OR(H102="Ø",H102="")),NOT(OR(H103="Ø",H103="")),NOT(OR(L102="Ø",L102="",L102="Split",L102="Needs to be Split"))),"Completed",IF(AND(M102="Incomplete",M103="Incomplete"),"Incomplete",IF(AND(M102="Other",M103="Other"),"Review",IF(AND(M102="Untraceable",M103=""),"Untraceable","")))))))))))))))))))))))))</f>
        <v>Completed</v>
      </c>
      <c r="O102" s="116" t="s">
        <v>0</v>
      </c>
      <c r="P102" s="4"/>
      <c r="Q102" s="121" t="s">
        <v>25</v>
      </c>
      <c r="R102" s="116" t="s">
        <v>3954</v>
      </c>
    </row>
    <row r="103" spans="1:18" x14ac:dyDescent="0.25">
      <c r="A103" s="116"/>
      <c r="B103" s="116"/>
      <c r="C103" s="116"/>
      <c r="D103" s="87" t="s">
        <v>23</v>
      </c>
      <c r="E103" s="87" t="s">
        <v>24</v>
      </c>
      <c r="F103" s="7" t="str">
        <f>IF(AND(D103="Amina",OR(E103="Manual",E103="Assisted Manual")),A102&amp;"_AZ",IF(AND(D103="Amina",OR(E103="De-Novo Merge",E103="Assisted Merge")),A102&amp;"_SA_AZ",IF(AND(D103="Mashtura",OR(E103="Manual",E103="Assisted Manual")),A102&amp;"_MH",IF(AND(D103="Mashtura",OR(E103="De-Novo Merge",E103="Assisted Merge")),A102&amp;"_SA_MH",IF(AND(D103="Perry",OR(E103="Manual",E103="Assisted Manual")),A102&amp;"_PB",IF(AND(D103="Perry",OR(E103="De-Novo Merge",E103="Assisted Merge")),A102&amp;"_SA_PB",IF(AND(D103="Gina",OR(E103="Manual",E103="Assisted Manual")),A102&amp;"_GB",IF(AND(D103="Gina",OR(E103="De-Novo Merge",E103="Assisted Merge")),A102&amp;"_SA_GB",IF(AND(D103="Cameron",OR(E103="Manual",E103="Assisted Manual")),A102&amp;"_CA",IF(AND(D103="Cameron",OR(E103="De-Novo Merge",E103="Assisted Merge")),A102&amp;"_SA_CA",IF(AND(D103="Bruno",OR(E103="Manual",E103="Assisted Manual")),A102&amp;"_BD",IF(AND(D103="Bruno",OR(E103="De-Novo Merge",E103="Assisted Merge")),A102&amp;"_SA_BD",IF(AND(D103="Daniel",OR(E103="Manual",E103="Assisted Manual")),A102&amp;"_DR",IF(AND(D103="Daniel",OR(E103="De-Novo Merge",E103="Assisted Merge")),A102&amp;"_SA_DR",IF(AND(D103="Monet",OR(E103="Manual",E103="Assisted Manual")),A102&amp;"_MW",IF(AND(D103="Monet",OR(E103="De-Novo Merge",E103="Assisted Merge")),A102&amp;"_SA_MW",IF(AND(D103="Reem",OR(E103="Manual",E103="Assisted Manual")),A102&amp;"_RA",IF(AND(D103="Reem",OR(E103="De-Novo Merge",E103="Assisted Merge")),A102&amp;"_SA_RA",""))))))))))))))))))</f>
        <v>2018-03-09_G-040_CA</v>
      </c>
      <c r="G103" s="89">
        <v>43196</v>
      </c>
      <c r="H103" s="89">
        <v>43201</v>
      </c>
      <c r="I103" s="68"/>
      <c r="J103" s="68"/>
      <c r="K103" s="73" t="str">
        <f t="shared" si="3"/>
        <v/>
      </c>
      <c r="L103" s="116"/>
      <c r="M103" s="87" t="str">
        <f>IF(AND(NOT(OR(G103="",G103="Ø")),H103=""),"In Progress",IF(AND(NOT(OR(H103="Ø",H103="")),NOT(OR(G103="Ø",G103=""))),"Completed",IF(AND(NOT(A102=""),NOT(OR(D103="",D103="???")),G103=""),"Waiting",IF(D103="???","Waiting",""))))</f>
        <v>Completed</v>
      </c>
      <c r="N103" s="116"/>
      <c r="O103" s="116"/>
      <c r="P103" s="4"/>
      <c r="Q103" s="121"/>
      <c r="R103" s="116"/>
    </row>
    <row r="104" spans="1:18" x14ac:dyDescent="0.25">
      <c r="A104" s="122" t="s">
        <v>3955</v>
      </c>
      <c r="B104" s="117" t="s">
        <v>3956</v>
      </c>
      <c r="C104" s="116"/>
      <c r="D104" s="87" t="s">
        <v>187</v>
      </c>
      <c r="E104" s="87" t="s">
        <v>24</v>
      </c>
      <c r="F104" s="7" t="str">
        <f>IF(AND(D104="Amina",OR(E104="Manual",E104="Assisted Manual")),A104&amp;"_AZ",IF(AND(D104="Amina",OR(E104="De-Novo Merge",E104="Assisted Merge")),A104&amp;"_SA_AZ",IF(AND(D104="Mashtura",OR(E104="Manual",E104="Assisted Manual")),A104&amp;"_MH",IF(AND(D104="Mashtura",OR(E104="De-Novo Merge",E104="Assisted Merge")),A104&amp;"_SA_MH",IF(AND(D104="Perry",OR(E104="Manual",E104="Assisted Manual")),A104&amp;"_PB",IF(AND(D104="Perry",OR(E104="De-Novo Merge",E104="Assisted Merge")),A104&amp;"_SA_PB",IF(AND(D104="Gina",OR(E104="Manual",E104="Assisted Manual")),A104&amp;"_GB",IF(AND(D104="Gina",OR(E104="De-Novo Merge",E104="Assisted Merge")),A104&amp;"_SA_GB",IF(AND(D104="Cameron",OR(E104="Manual",E104="Assisted Manual")),A104&amp;"_CA",IF(AND(D104="Cameron",OR(E104="De-Novo Merge",E104="Assisted Merge")),A104&amp;"_SA_CA",IF(AND(D104="Bruno",OR(E104="Manual",E104="Assisted Manual")),A104&amp;"_BD",IF(AND(D104="Bruno",OR(E104="De-Novo Merge",E104="Assisted Merge")),A104&amp;"_SA_BD",IF(AND(D104="Daniel",OR(E104="Manual",E104="Assisted Manual")),A104&amp;"_DR",IF(AND(D104="Daniel",OR(E104="De-Novo Merge",E104="Assisted Merge")),A104&amp;"_SA_DR",IF(AND(D104="Monet",OR(E104="Manual",E104="Assisted Manual")),A104&amp;"_MW",IF(AND(D104="Monet",OR(E104="De-Novo Merge",E104="Assisted Merge")),A104&amp;"_SA_MW",IF(AND(D104="Reem",OR(E104="Manual",E104="Assisted Manual")),A104&amp;"_RA",IF(AND(D104="Reem",OR(E104="De-Novo Merge",E104="Assisted Merge")),A104&amp;"_SA_RA",""))))))))))))))))))</f>
        <v>2018-03-09_G-041_MW</v>
      </c>
      <c r="G104" s="89">
        <v>43196</v>
      </c>
      <c r="H104" s="89" t="s">
        <v>51</v>
      </c>
      <c r="I104" s="68"/>
      <c r="J104" s="68"/>
      <c r="K104" s="73" t="str">
        <f t="shared" si="3"/>
        <v/>
      </c>
      <c r="L104" s="116" t="str">
        <f>IF(AND(NOT(OR(H104="",H104="Ø")),NOT(OR(H105="",H105="Ø"))),"Needs to be Split","")</f>
        <v/>
      </c>
      <c r="M104" s="87" t="s">
        <v>2</v>
      </c>
      <c r="N104" s="116" t="str">
        <f>IF(AND(NOT(OR(H104="Ø",H104="")),L104="Split"),"In Progress",IF(AND(NOT(OR(H104="Ø",H104="")),L104="Needs to be Split"),"Waiting",IF(AND(M104="Review",M105="Review"),"Review",IF(OR(AND(M104="Review",M105="Incomplete"),AND(M104="Incomplete",M105="Review")),"Review",IF(OR(AND(M104="Untraceable",M105="Review"),AND(M104="Review",M105="Untraceable")),"Review",IF(OR(AND(M104="Review",M105="Completed"),AND(M104="Completed",M105="Review")),"Review",IF(OR(AND(M104="Other",M105="Review"),AND(M104="Review",M105="Other")),"Review",IF(OR(AND(M104="Other",M105="Incomplete"),AND(M104="Incomplete",M105="Other")),"Review",IF(OR(AND(M104="Other",M105="Untraceable"),AND(M104="Untraceable",M105="Other")),"Review",IF(OR(AND(M104="Other",M105="Completed"),AND(M104="Completed",M105="Other")),"Review",IF(AND(M104="Waiting",M105="Waiting"),"Waiting",IF(OR(AND(M104="Review",M105="Waiting"),AND(M104="Waiting",M105="Review")),"Waiting",IF(OR(AND(M104="Other",M105="Waiting"),AND(M104="Waiting",M105="Other")),"Waiting",IF(OR(AND(M104="Incomplete",M105="Waiting"),AND(M104="Waiting",M105="Incomplete")),"Waiting",IF(OR(AND(M104="Completed",M105="Waiting"),AND(M104="Waiting",M105="Completed")),"Waiting",IF(OR(M104="In Progress",M105="In Progress"),"In Progress",IF(OR(AND(M104="Completed",M105="Untraceable"),AND(M104="Untraceable",M105="Completed")),"Review",IF(OR(AND(M104="Completed",M105="Incomplete"),AND(M104="Incomplete",M105="Completed")),"Review",IF(OR(AND(M104="Incomplete",M105="Untraceable"),AND(M104="Untraceable",M105="Incomplete")),"Untraceable",IF(AND(NOT(OR(H104="Ø",H104="")),NOT(OR(H105="Ø",H105="")),L104=""),"In Progress",IF(AND(M104="Untraceable",M105="Untraceable"),"Untraceable",IF(AND(NOT(OR(H104="Ø",H104="")),NOT(OR(H105="Ø",H105="")),NOT(OR(L104="Ø",L104="",L104="Split",L104="Needs to be Split"))),"Completed",IF(AND(M104="Incomplete",M105="Incomplete"),"Incomplete",IF(AND(M104="Other",M105="Other"),"Review",IF(AND(M104="Untraceable",M105=""),"Untraceable","")))))))))))))))))))))))))</f>
        <v>Untraceable</v>
      </c>
      <c r="O104" s="116" t="str">
        <f>IF(OR(N104="Untraceable",N104="Incomplete"),"Ignore",IF(N104="Completed","Waiting",IF(OR(N104="Waiting",N104="In Progress",N104="Review",N104="Other"),"HOLD","")))</f>
        <v>Ignore</v>
      </c>
      <c r="P104" s="4" t="s">
        <v>3957</v>
      </c>
      <c r="Q104" s="121" t="str">
        <f>IF(OR(N104="Untraceable",N104="Incomplete"),"No",IF(N104="Completed","In Progress",""))</f>
        <v>No</v>
      </c>
      <c r="R104" s="116"/>
    </row>
    <row r="105" spans="1:18" x14ac:dyDescent="0.25">
      <c r="A105" s="116"/>
      <c r="B105" s="116"/>
      <c r="C105" s="116"/>
      <c r="D105" s="87" t="s">
        <v>161</v>
      </c>
      <c r="E105" s="87" t="s">
        <v>1512</v>
      </c>
      <c r="F105" s="7" t="str">
        <f>IF(AND(D105="Amina",OR(E105="Manual",E105="Assisted Manual")),A104&amp;"_AZ",IF(AND(D105="Amina",OR(E105="De-Novo Merge",E105="Assisted Merge")),A104&amp;"_SA_AZ",IF(AND(D105="Mashtura",OR(E105="Manual",E105="Assisted Manual")),A104&amp;"_MH",IF(AND(D105="Mashtura",OR(E105="De-Novo Merge",E105="Assisted Merge")),A104&amp;"_SA_MH",IF(AND(D105="Perry",OR(E105="Manual",E105="Assisted Manual")),A104&amp;"_PB",IF(AND(D105="Perry",OR(E105="De-Novo Merge",E105="Assisted Merge")),A104&amp;"_SA_PB",IF(AND(D105="Gina",OR(E105="Manual",E105="Assisted Manual")),A104&amp;"_GB",IF(AND(D105="Gina",OR(E105="De-Novo Merge",E105="Assisted Merge")),A104&amp;"_SA_GB",IF(AND(D105="Cameron",OR(E105="Manual",E105="Assisted Manual")),A104&amp;"_CA",IF(AND(D105="Cameron",OR(E105="De-Novo Merge",E105="Assisted Merge")),A104&amp;"_SA_CA",IF(AND(D105="Bruno",OR(E105="Manual",E105="Assisted Manual")),A104&amp;"_BD",IF(AND(D105="Bruno",OR(E105="De-Novo Merge",E105="Assisted Merge")),A104&amp;"_SA_BD",IF(AND(D105="Daniel",OR(E105="Manual",E105="Assisted Manual")),A104&amp;"_DR",IF(AND(D105="Daniel",OR(E105="De-Novo Merge",E105="Assisted Merge")),A104&amp;"_SA_DR",IF(AND(D105="Monet",OR(E105="Manual",E105="Assisted Manual")),A104&amp;"_MW",IF(AND(D105="Monet",OR(E105="De-Novo Merge",E105="Assisted Merge")),A104&amp;"_SA_MW",IF(AND(D105="Reem",OR(E105="Manual",E105="Assisted Manual")),A104&amp;"_RA",IF(AND(D105="Reem",OR(E105="De-Novo Merge",E105="Assisted Merge")),A104&amp;"_SA_RA",""))))))))))))))))))</f>
        <v>2018-03-09_G-041_BD</v>
      </c>
      <c r="G105" s="89">
        <v>43199</v>
      </c>
      <c r="H105" s="89" t="s">
        <v>51</v>
      </c>
      <c r="I105" s="68"/>
      <c r="J105" s="68"/>
      <c r="K105" s="73" t="str">
        <f t="shared" si="3"/>
        <v/>
      </c>
      <c r="L105" s="116"/>
      <c r="M105" s="87" t="s">
        <v>1</v>
      </c>
      <c r="N105" s="116"/>
      <c r="O105" s="116"/>
      <c r="P105" s="4" t="s">
        <v>3958</v>
      </c>
      <c r="Q105" s="121"/>
      <c r="R105" s="116"/>
    </row>
    <row r="106" spans="1:18" x14ac:dyDescent="0.25">
      <c r="A106" s="122" t="s">
        <v>3959</v>
      </c>
      <c r="B106" s="117" t="s">
        <v>3960</v>
      </c>
      <c r="C106" s="116"/>
      <c r="D106" s="87" t="s">
        <v>23</v>
      </c>
      <c r="E106" s="87" t="s">
        <v>24</v>
      </c>
      <c r="F106" s="7" t="str">
        <f>IF(AND(D106="Amina",OR(E106="Manual",E106="Assisted Manual")),A106&amp;"_AZ",IF(AND(D106="Amina",OR(E106="De-Novo Merge",E106="Assisted Merge")),A106&amp;"_SA_AZ",IF(AND(D106="Mashtura",OR(E106="Manual",E106="Assisted Manual")),A106&amp;"_MH",IF(AND(D106="Mashtura",OR(E106="De-Novo Merge",E106="Assisted Merge")),A106&amp;"_SA_MH",IF(AND(D106="Perry",OR(E106="Manual",E106="Assisted Manual")),A106&amp;"_PB",IF(AND(D106="Perry",OR(E106="De-Novo Merge",E106="Assisted Merge")),A106&amp;"_SA_PB",IF(AND(D106="Gina",OR(E106="Manual",E106="Assisted Manual")),A106&amp;"_GB",IF(AND(D106="Gina",OR(E106="De-Novo Merge",E106="Assisted Merge")),A106&amp;"_SA_GB",IF(AND(D106="Cameron",OR(E106="Manual",E106="Assisted Manual")),A106&amp;"_CA",IF(AND(D106="Cameron",OR(E106="De-Novo Merge",E106="Assisted Merge")),A106&amp;"_SA_CA",IF(AND(D106="Bruno",OR(E106="Manual",E106="Assisted Manual")),A106&amp;"_BD",IF(AND(D106="Bruno",OR(E106="De-Novo Merge",E106="Assisted Merge")),A106&amp;"_SA_BD",IF(AND(D106="Daniel",OR(E106="Manual",E106="Assisted Manual")),A106&amp;"_DR",IF(AND(D106="Daniel",OR(E106="De-Novo Merge",E106="Assisted Merge")),A106&amp;"_SA_DR",IF(AND(D106="Monet",OR(E106="Manual",E106="Assisted Manual")),A106&amp;"_MW",IF(AND(D106="Monet",OR(E106="De-Novo Merge",E106="Assisted Merge")),A106&amp;"_SA_MW",IF(AND(D106="Reem",OR(E106="Manual",E106="Assisted Manual")),A106&amp;"_RA",IF(AND(D106="Reem",OR(E106="De-Novo Merge",E106="Assisted Merge")),A106&amp;"_SA_RA",""))))))))))))))))))</f>
        <v>2018-03-09_G-042_CA</v>
      </c>
      <c r="G106" s="89">
        <v>43196</v>
      </c>
      <c r="H106" s="89">
        <v>43196</v>
      </c>
      <c r="I106" s="68">
        <v>2</v>
      </c>
      <c r="J106" s="68">
        <v>17.7</v>
      </c>
      <c r="K106" s="73">
        <f t="shared" si="3"/>
        <v>8.85</v>
      </c>
      <c r="L106" s="118">
        <v>43199</v>
      </c>
      <c r="M106" s="87" t="str">
        <f>IF(AND(NOT(OR(G106="",G106="Ø")),H106=""),"In Progress",IF(AND(NOT(OR(H106="Ø",H106="")),NOT(OR(G106="Ø",G106=""))),"Completed",IF(AND(NOT(A106=""),NOT(OR(D106="",D106="???")),G106=""),"Waiting",IF(D106="???","Waiting",""))))</f>
        <v>Completed</v>
      </c>
      <c r="N106" s="116" t="str">
        <f>IF(AND(NOT(OR(H106="Ø",H106="")),L106="Split"),"In Progress",IF(AND(NOT(OR(H106="Ø",H106="")),L106="Needs to be Split"),"Waiting",IF(AND(M106="Review",M107="Review"),"Review",IF(OR(AND(M106="Review",M107="Incomplete"),AND(M106="Incomplete",M107="Review")),"Review",IF(OR(AND(M106="Untraceable",M107="Review"),AND(M106="Review",M107="Untraceable")),"Review",IF(OR(AND(M106="Review",M107="Completed"),AND(M106="Completed",M107="Review")),"Review",IF(OR(AND(M106="Other",M107="Review"),AND(M106="Review",M107="Other")),"Review",IF(OR(AND(M106="Other",M107="Incomplete"),AND(M106="Incomplete",M107="Other")),"Review",IF(OR(AND(M106="Other",M107="Untraceable"),AND(M106="Untraceable",M107="Other")),"Review",IF(OR(AND(M106="Other",M107="Completed"),AND(M106="Completed",M107="Other")),"Review",IF(AND(M106="Waiting",M107="Waiting"),"Waiting",IF(OR(AND(M106="Review",M107="Waiting"),AND(M106="Waiting",M107="Review")),"Waiting",IF(OR(AND(M106="Other",M107="Waiting"),AND(M106="Waiting",M107="Other")),"Waiting",IF(OR(AND(M106="Incomplete",M107="Waiting"),AND(M106="Waiting",M107="Incomplete")),"Waiting",IF(OR(AND(M106="Completed",M107="Waiting"),AND(M106="Waiting",M107="Completed")),"Waiting",IF(OR(M106="In Progress",M107="In Progress"),"In Progress",IF(OR(AND(M106="Completed",M107="Untraceable"),AND(M106="Untraceable",M107="Completed")),"Review",IF(OR(AND(M106="Completed",M107="Incomplete"),AND(M106="Incomplete",M107="Completed")),"Review",IF(OR(AND(M106="Incomplete",M107="Untraceable"),AND(M106="Untraceable",M107="Incomplete")),"Untraceable",IF(AND(NOT(OR(H106="Ø",H106="")),NOT(OR(H107="Ø",H107="")),L106=""),"In Progress",IF(AND(M106="Untraceable",M107="Untraceable"),"Untraceable",IF(AND(NOT(OR(H106="Ø",H106="")),NOT(OR(H107="Ø",H107="")),NOT(OR(L106="Ø",L106="",L106="Split",L106="Needs to be Split"))),"Completed",IF(AND(M106="Incomplete",M107="Incomplete"),"Incomplete",IF(AND(M106="Other",M107="Other"),"Review",IF(AND(M106="Untraceable",M107=""),"Untraceable","")))))))))))))))))))))))))</f>
        <v>Completed</v>
      </c>
      <c r="O106" s="116" t="s">
        <v>0</v>
      </c>
      <c r="P106" s="4"/>
      <c r="Q106" s="121" t="s">
        <v>25</v>
      </c>
      <c r="R106" s="116" t="s">
        <v>3961</v>
      </c>
    </row>
    <row r="107" spans="1:18" x14ac:dyDescent="0.25">
      <c r="A107" s="116"/>
      <c r="B107" s="116"/>
      <c r="C107" s="116"/>
      <c r="D107" s="87" t="s">
        <v>161</v>
      </c>
      <c r="E107" s="87" t="s">
        <v>1512</v>
      </c>
      <c r="F107" s="7" t="str">
        <f>IF(AND(D107="Amina",OR(E107="Manual",E107="Assisted Manual")),A106&amp;"_AZ",IF(AND(D107="Amina",OR(E107="De-Novo Merge",E107="Assisted Merge")),A106&amp;"_SA_AZ",IF(AND(D107="Mashtura",OR(E107="Manual",E107="Assisted Manual")),A106&amp;"_MH",IF(AND(D107="Mashtura",OR(E107="De-Novo Merge",E107="Assisted Merge")),A106&amp;"_SA_MH",IF(AND(D107="Perry",OR(E107="Manual",E107="Assisted Manual")),A106&amp;"_PB",IF(AND(D107="Perry",OR(E107="De-Novo Merge",E107="Assisted Merge")),A106&amp;"_SA_PB",IF(AND(D107="Gina",OR(E107="Manual",E107="Assisted Manual")),A106&amp;"_GB",IF(AND(D107="Gina",OR(E107="De-Novo Merge",E107="Assisted Merge")),A106&amp;"_SA_GB",IF(AND(D107="Cameron",OR(E107="Manual",E107="Assisted Manual")),A106&amp;"_CA",IF(AND(D107="Cameron",OR(E107="De-Novo Merge",E107="Assisted Merge")),A106&amp;"_SA_CA",IF(AND(D107="Bruno",OR(E107="Manual",E107="Assisted Manual")),A106&amp;"_BD",IF(AND(D107="Bruno",OR(E107="De-Novo Merge",E107="Assisted Merge")),A106&amp;"_SA_BD",IF(AND(D107="Daniel",OR(E107="Manual",E107="Assisted Manual")),A106&amp;"_DR",IF(AND(D107="Daniel",OR(E107="De-Novo Merge",E107="Assisted Merge")),A106&amp;"_SA_DR",IF(AND(D107="Monet",OR(E107="Manual",E107="Assisted Manual")),A106&amp;"_MW",IF(AND(D107="Monet",OR(E107="De-Novo Merge",E107="Assisted Merge")),A106&amp;"_SA_MW",IF(AND(D107="Reem",OR(E107="Manual",E107="Assisted Manual")),A106&amp;"_RA",IF(AND(D107="Reem",OR(E107="De-Novo Merge",E107="Assisted Merge")),A106&amp;"_SA_RA",""))))))))))))))))))</f>
        <v>2018-03-09_G-042_BD</v>
      </c>
      <c r="G107" s="89">
        <v>43199</v>
      </c>
      <c r="H107" s="89">
        <v>43199</v>
      </c>
      <c r="I107" s="68">
        <v>1</v>
      </c>
      <c r="J107" s="68">
        <v>17</v>
      </c>
      <c r="K107" s="73">
        <f t="shared" si="3"/>
        <v>17</v>
      </c>
      <c r="L107" s="116"/>
      <c r="M107" s="87" t="str">
        <f>IF(AND(NOT(OR(G107="",G107="Ø")),H107=""),"In Progress",IF(AND(NOT(OR(H107="Ø",H107="")),NOT(OR(G107="Ø",G107=""))),"Completed",IF(AND(NOT(A106=""),NOT(OR(D107="",D107="???")),G107=""),"Waiting",IF(D107="???","Waiting",""))))</f>
        <v>Completed</v>
      </c>
      <c r="N107" s="116"/>
      <c r="O107" s="116"/>
      <c r="P107" s="4"/>
      <c r="Q107" s="121"/>
      <c r="R107" s="116"/>
    </row>
    <row r="108" spans="1:18" x14ac:dyDescent="0.25">
      <c r="A108" s="122" t="s">
        <v>3962</v>
      </c>
      <c r="B108" s="117" t="s">
        <v>3963</v>
      </c>
      <c r="C108" s="116"/>
      <c r="D108" s="87" t="s">
        <v>32</v>
      </c>
      <c r="E108" s="87" t="s">
        <v>24</v>
      </c>
      <c r="F108" s="7" t="str">
        <f>IF(AND(D108="Amina",OR(E108="Manual",E108="Assisted Manual")),A108&amp;"_AZ",IF(AND(D108="Amina",OR(E108="De-Novo Merge",E108="Assisted Merge")),A108&amp;"_SA_AZ",IF(AND(D108="Mashtura",OR(E108="Manual",E108="Assisted Manual")),A108&amp;"_MH",IF(AND(D108="Mashtura",OR(E108="De-Novo Merge",E108="Assisted Merge")),A108&amp;"_SA_MH",IF(AND(D108="Perry",OR(E108="Manual",E108="Assisted Manual")),A108&amp;"_PB",IF(AND(D108="Perry",OR(E108="De-Novo Merge",E108="Assisted Merge")),A108&amp;"_SA_PB",IF(AND(D108="Gina",OR(E108="Manual",E108="Assisted Manual")),A108&amp;"_GB",IF(AND(D108="Gina",OR(E108="De-Novo Merge",E108="Assisted Merge")),A108&amp;"_SA_GB",IF(AND(D108="Cameron",OR(E108="Manual",E108="Assisted Manual")),A108&amp;"_CA",IF(AND(D108="Cameron",OR(E108="De-Novo Merge",E108="Assisted Merge")),A108&amp;"_SA_CA",IF(AND(D108="Bruno",OR(E108="Manual",E108="Assisted Manual")),A108&amp;"_BD",IF(AND(D108="Bruno",OR(E108="De-Novo Merge",E108="Assisted Merge")),A108&amp;"_SA_BD",IF(AND(D108="Daniel",OR(E108="Manual",E108="Assisted Manual")),A108&amp;"_DR",IF(AND(D108="Daniel",OR(E108="De-Novo Merge",E108="Assisted Merge")),A108&amp;"_SA_DR",IF(AND(D108="Monet",OR(E108="Manual",E108="Assisted Manual")),A108&amp;"_MW",IF(AND(D108="Monet",OR(E108="De-Novo Merge",E108="Assisted Merge")),A108&amp;"_SA_MW",IF(AND(D108="Reem",OR(E108="Manual",E108="Assisted Manual")),A108&amp;"_RA",IF(AND(D108="Reem",OR(E108="De-Novo Merge",E108="Assisted Merge")),A108&amp;"_SA_RA",""))))))))))))))))))</f>
        <v>2018-03-09_R-013_AZ</v>
      </c>
      <c r="G108" s="89">
        <v>43196</v>
      </c>
      <c r="H108" s="89">
        <v>43196</v>
      </c>
      <c r="I108" s="68">
        <v>0.5</v>
      </c>
      <c r="J108" s="68"/>
      <c r="K108" s="73" t="str">
        <f t="shared" si="3"/>
        <v/>
      </c>
      <c r="L108" s="118">
        <v>43199</v>
      </c>
      <c r="M108" s="87" t="str">
        <f>IF(AND(NOT(OR(G108="",G108="Ø")),H108=""),"In Progress",IF(AND(NOT(OR(H108="Ø",H108="")),NOT(OR(G108="Ø",G108=""))),"Completed",IF(AND(NOT(A108=""),NOT(OR(D108="",D108="???")),G108=""),"Waiting",IF(D108="???","Waiting",""))))</f>
        <v>Completed</v>
      </c>
      <c r="N108" s="116" t="str">
        <f>IF(AND(NOT(OR(H108="Ø",H108="")),L108="Split"),"In Progress",IF(AND(NOT(OR(H108="Ø",H108="")),L108="Needs to be Split"),"Waiting",IF(AND(M108="Review",M109="Review"),"Review",IF(OR(AND(M108="Review",M109="Incomplete"),AND(M108="Incomplete",M109="Review")),"Review",IF(OR(AND(M108="Untraceable",M109="Review"),AND(M108="Review",M109="Untraceable")),"Review",IF(OR(AND(M108="Review",M109="Completed"),AND(M108="Completed",M109="Review")),"Review",IF(OR(AND(M108="Other",M109="Review"),AND(M108="Review",M109="Other")),"Review",IF(OR(AND(M108="Other",M109="Incomplete"),AND(M108="Incomplete",M109="Other")),"Review",IF(OR(AND(M108="Other",M109="Untraceable"),AND(M108="Untraceable",M109="Other")),"Review",IF(OR(AND(M108="Other",M109="Completed"),AND(M108="Completed",M109="Other")),"Review",IF(AND(M108="Waiting",M109="Waiting"),"Waiting",IF(OR(AND(M108="Review",M109="Waiting"),AND(M108="Waiting",M109="Review")),"Waiting",IF(OR(AND(M108="Other",M109="Waiting"),AND(M108="Waiting",M109="Other")),"Waiting",IF(OR(AND(M108="Incomplete",M109="Waiting"),AND(M108="Waiting",M109="Incomplete")),"Waiting",IF(OR(AND(M108="Completed",M109="Waiting"),AND(M108="Waiting",M109="Completed")),"Waiting",IF(OR(M108="In Progress",M109="In Progress"),"In Progress",IF(OR(AND(M108="Completed",M109="Untraceable"),AND(M108="Untraceable",M109="Completed")),"Review",IF(OR(AND(M108="Completed",M109="Incomplete"),AND(M108="Incomplete",M109="Completed")),"Review",IF(OR(AND(M108="Incomplete",M109="Untraceable"),AND(M108="Untraceable",M109="Incomplete")),"Untraceable",IF(AND(NOT(OR(H108="Ø",H108="")),NOT(OR(H109="Ø",H109="")),L108=""),"In Progress",IF(AND(M108="Untraceable",M109="Untraceable"),"Untraceable",IF(AND(NOT(OR(H108="Ø",H108="")),NOT(OR(H109="Ø",H109="")),NOT(OR(L108="Ø",L108="",L108="Split",L108="Needs to be Split"))),"Completed",IF(AND(M108="Incomplete",M109="Incomplete"),"Incomplete",IF(AND(M108="Other",M109="Other"),"Review",IF(AND(M108="Untraceable",M109=""),"Untraceable","")))))))))))))))))))))))))</f>
        <v>Completed</v>
      </c>
      <c r="O108" s="116" t="s">
        <v>0</v>
      </c>
      <c r="P108" s="4"/>
      <c r="Q108" s="121" t="s">
        <v>25</v>
      </c>
      <c r="R108" s="116" t="s">
        <v>3964</v>
      </c>
    </row>
    <row r="109" spans="1:18" x14ac:dyDescent="0.25">
      <c r="A109" s="116"/>
      <c r="B109" s="116"/>
      <c r="C109" s="116"/>
      <c r="D109" s="87" t="s">
        <v>187</v>
      </c>
      <c r="E109" s="87" t="s">
        <v>24</v>
      </c>
      <c r="F109" s="7" t="str">
        <f>IF(AND(D109="Amina",OR(E109="Manual",E109="Assisted Manual")),A108&amp;"_AZ",IF(AND(D109="Amina",OR(E109="De-Novo Merge",E109="Assisted Merge")),A108&amp;"_SA_AZ",IF(AND(D109="Mashtura",OR(E109="Manual",E109="Assisted Manual")),A108&amp;"_MH",IF(AND(D109="Mashtura",OR(E109="De-Novo Merge",E109="Assisted Merge")),A108&amp;"_SA_MH",IF(AND(D109="Perry",OR(E109="Manual",E109="Assisted Manual")),A108&amp;"_PB",IF(AND(D109="Perry",OR(E109="De-Novo Merge",E109="Assisted Merge")),A108&amp;"_SA_PB",IF(AND(D109="Gina",OR(E109="Manual",E109="Assisted Manual")),A108&amp;"_GB",IF(AND(D109="Gina",OR(E109="De-Novo Merge",E109="Assisted Merge")),A108&amp;"_SA_GB",IF(AND(D109="Cameron",OR(E109="Manual",E109="Assisted Manual")),A108&amp;"_CA",IF(AND(D109="Cameron",OR(E109="De-Novo Merge",E109="Assisted Merge")),A108&amp;"_SA_CA",IF(AND(D109="Bruno",OR(E109="Manual",E109="Assisted Manual")),A108&amp;"_BD",IF(AND(D109="Bruno",OR(E109="De-Novo Merge",E109="Assisted Merge")),A108&amp;"_SA_BD",IF(AND(D109="Daniel",OR(E109="Manual",E109="Assisted Manual")),A108&amp;"_DR",IF(AND(D109="Daniel",OR(E109="De-Novo Merge",E109="Assisted Merge")),A108&amp;"_SA_DR",IF(AND(D109="Monet",OR(E109="Manual",E109="Assisted Manual")),A108&amp;"_MW",IF(AND(D109="Monet",OR(E109="De-Novo Merge",E109="Assisted Merge")),A108&amp;"_SA_MW",IF(AND(D109="Reem",OR(E109="Manual",E109="Assisted Manual")),A108&amp;"_RA",IF(AND(D109="Reem",OR(E109="De-Novo Merge",E109="Assisted Merge")),A108&amp;"_SA_RA",""))))))))))))))))))</f>
        <v>2018-03-09_R-013_MW</v>
      </c>
      <c r="G109" s="89">
        <v>43196</v>
      </c>
      <c r="H109" s="89">
        <v>43196</v>
      </c>
      <c r="I109" s="68">
        <v>0.25</v>
      </c>
      <c r="J109" s="68"/>
      <c r="K109" s="73" t="str">
        <f t="shared" si="3"/>
        <v/>
      </c>
      <c r="L109" s="116"/>
      <c r="M109" s="87" t="str">
        <f>IF(AND(NOT(OR(G109="",G109="Ø")),H109=""),"In Progress",IF(AND(NOT(OR(H109="Ø",H109="")),NOT(OR(G109="Ø",G109=""))),"Completed",IF(AND(NOT(A108=""),NOT(OR(D109="",D109="???")),G109=""),"Waiting",IF(D109="???","Waiting",""))))</f>
        <v>Completed</v>
      </c>
      <c r="N109" s="116"/>
      <c r="O109" s="116"/>
      <c r="P109" s="4"/>
      <c r="Q109" s="121"/>
      <c r="R109" s="116"/>
    </row>
    <row r="110" spans="1:18" x14ac:dyDescent="0.25">
      <c r="A110" s="122" t="s">
        <v>3965</v>
      </c>
      <c r="B110" s="117" t="s">
        <v>3966</v>
      </c>
      <c r="C110" s="116"/>
      <c r="D110" s="87" t="s">
        <v>32</v>
      </c>
      <c r="E110" s="87" t="s">
        <v>24</v>
      </c>
      <c r="F110" s="7" t="str">
        <f>IF(AND(D110="Amina",OR(E110="Manual",E110="Assisted Manual")),A110&amp;"_AZ",IF(AND(D110="Amina",OR(E110="De-Novo Merge",E110="Assisted Merge")),A110&amp;"_SA_AZ",IF(AND(D110="Mashtura",OR(E110="Manual",E110="Assisted Manual")),A110&amp;"_MH",IF(AND(D110="Mashtura",OR(E110="De-Novo Merge",E110="Assisted Merge")),A110&amp;"_SA_MH",IF(AND(D110="Perry",OR(E110="Manual",E110="Assisted Manual")),A110&amp;"_PB",IF(AND(D110="Perry",OR(E110="De-Novo Merge",E110="Assisted Merge")),A110&amp;"_SA_PB",IF(AND(D110="Gina",OR(E110="Manual",E110="Assisted Manual")),A110&amp;"_GB",IF(AND(D110="Gina",OR(E110="De-Novo Merge",E110="Assisted Merge")),A110&amp;"_SA_GB",IF(AND(D110="Cameron",OR(E110="Manual",E110="Assisted Manual")),A110&amp;"_CA",IF(AND(D110="Cameron",OR(E110="De-Novo Merge",E110="Assisted Merge")),A110&amp;"_SA_CA",IF(AND(D110="Bruno",OR(E110="Manual",E110="Assisted Manual")),A110&amp;"_BD",IF(AND(D110="Bruno",OR(E110="De-Novo Merge",E110="Assisted Merge")),A110&amp;"_SA_BD",IF(AND(D110="Daniel",OR(E110="Manual",E110="Assisted Manual")),A110&amp;"_DR",IF(AND(D110="Daniel",OR(E110="De-Novo Merge",E110="Assisted Merge")),A110&amp;"_SA_DR",IF(AND(D110="Monet",OR(E110="Manual",E110="Assisted Manual")),A110&amp;"_MW",IF(AND(D110="Monet",OR(E110="De-Novo Merge",E110="Assisted Merge")),A110&amp;"_SA_MW",IF(AND(D110="Reem",OR(E110="Manual",E110="Assisted Manual")),A110&amp;"_RA",IF(AND(D110="Reem",OR(E110="De-Novo Merge",E110="Assisted Merge")),A110&amp;"_SA_RA",""))))))))))))))))))</f>
        <v>2018-03-09_R-014_AZ</v>
      </c>
      <c r="G110" s="89">
        <v>43196</v>
      </c>
      <c r="H110" s="89">
        <v>43196</v>
      </c>
      <c r="I110" s="68">
        <v>0.5</v>
      </c>
      <c r="J110" s="68"/>
      <c r="K110" s="73" t="str">
        <f t="shared" si="3"/>
        <v/>
      </c>
      <c r="L110" s="118">
        <v>43203</v>
      </c>
      <c r="M110" s="87" t="str">
        <f>IF(AND(NOT(OR(G110="",G110="Ø")),H110=""),"In Progress",IF(AND(NOT(OR(H110="Ø",H110="")),NOT(OR(G110="Ø",G110=""))),"Completed",IF(AND(NOT(A110=""),NOT(OR(D110="",D110="???")),G110=""),"Waiting",IF(D110="???","Waiting",""))))</f>
        <v>Completed</v>
      </c>
      <c r="N110" s="116" t="s">
        <v>0</v>
      </c>
      <c r="O110" s="116" t="s">
        <v>0</v>
      </c>
      <c r="P110" s="4"/>
      <c r="Q110" s="121" t="s">
        <v>25</v>
      </c>
      <c r="R110" s="116" t="s">
        <v>3967</v>
      </c>
    </row>
    <row r="111" spans="1:18" x14ac:dyDescent="0.25">
      <c r="A111" s="116"/>
      <c r="B111" s="116"/>
      <c r="C111" s="116"/>
      <c r="D111" s="87" t="s">
        <v>187</v>
      </c>
      <c r="E111" s="87" t="s">
        <v>24</v>
      </c>
      <c r="F111" s="7" t="str">
        <f>IF(AND(D111="Amina",OR(E111="Manual",E111="Assisted Manual")),A110&amp;"_AZ",IF(AND(D111="Amina",OR(E111="De-Novo Merge",E111="Assisted Merge")),A110&amp;"_SA_AZ",IF(AND(D111="Mashtura",OR(E111="Manual",E111="Assisted Manual")),A110&amp;"_MH",IF(AND(D111="Mashtura",OR(E111="De-Novo Merge",E111="Assisted Merge")),A110&amp;"_SA_MH",IF(AND(D111="Perry",OR(E111="Manual",E111="Assisted Manual")),A110&amp;"_PB",IF(AND(D111="Perry",OR(E111="De-Novo Merge",E111="Assisted Merge")),A110&amp;"_SA_PB",IF(AND(D111="Gina",OR(E111="Manual",E111="Assisted Manual")),A110&amp;"_GB",IF(AND(D111="Gina",OR(E111="De-Novo Merge",E111="Assisted Merge")),A110&amp;"_SA_GB",IF(AND(D111="Cameron",OR(E111="Manual",E111="Assisted Manual")),A110&amp;"_CA",IF(AND(D111="Cameron",OR(E111="De-Novo Merge",E111="Assisted Merge")),A110&amp;"_SA_CA",IF(AND(D111="Bruno",OR(E111="Manual",E111="Assisted Manual")),A110&amp;"_BD",IF(AND(D111="Bruno",OR(E111="De-Novo Merge",E111="Assisted Merge")),A110&amp;"_SA_BD",IF(AND(D111="Daniel",OR(E111="Manual",E111="Assisted Manual")),A110&amp;"_DR",IF(AND(D111="Daniel",OR(E111="De-Novo Merge",E111="Assisted Merge")),A110&amp;"_SA_DR",IF(AND(D111="Monet",OR(E111="Manual",E111="Assisted Manual")),A110&amp;"_MW",IF(AND(D111="Monet",OR(E111="De-Novo Merge",E111="Assisted Merge")),A110&amp;"_SA_MW",IF(AND(D111="Reem",OR(E111="Manual",E111="Assisted Manual")),A110&amp;"_RA",IF(AND(D111="Reem",OR(E111="De-Novo Merge",E111="Assisted Merge")),A110&amp;"_SA_RA",""))))))))))))))))))</f>
        <v>2018-03-09_R-014_MW</v>
      </c>
      <c r="G111" s="89">
        <v>43196</v>
      </c>
      <c r="H111" s="89">
        <v>43196</v>
      </c>
      <c r="I111" s="68">
        <v>0.5</v>
      </c>
      <c r="J111" s="68"/>
      <c r="K111" s="73" t="str">
        <f t="shared" si="3"/>
        <v/>
      </c>
      <c r="L111" s="116"/>
      <c r="M111" s="87" t="s">
        <v>0</v>
      </c>
      <c r="N111" s="116"/>
      <c r="O111" s="116"/>
      <c r="P111" s="4"/>
      <c r="Q111" s="121"/>
      <c r="R111" s="116"/>
    </row>
    <row r="112" spans="1:18" x14ac:dyDescent="0.25">
      <c r="A112" s="122" t="s">
        <v>3968</v>
      </c>
      <c r="B112" s="117" t="s">
        <v>3969</v>
      </c>
      <c r="C112" s="116"/>
      <c r="D112" s="87" t="s">
        <v>32</v>
      </c>
      <c r="E112" s="87" t="s">
        <v>24</v>
      </c>
      <c r="F112" s="7" t="str">
        <f>IF(AND(D112="Amina",OR(E112="Manual",E112="Assisted Manual")),A112&amp;"_AZ",IF(AND(D112="Amina",OR(E112="De-Novo Merge",E112="Assisted Merge")),A112&amp;"_SA_AZ",IF(AND(D112="Mashtura",OR(E112="Manual",E112="Assisted Manual")),A112&amp;"_MH",IF(AND(D112="Mashtura",OR(E112="De-Novo Merge",E112="Assisted Merge")),A112&amp;"_SA_MH",IF(AND(D112="Perry",OR(E112="Manual",E112="Assisted Manual")),A112&amp;"_PB",IF(AND(D112="Perry",OR(E112="De-Novo Merge",E112="Assisted Merge")),A112&amp;"_SA_PB",IF(AND(D112="Gina",OR(E112="Manual",E112="Assisted Manual")),A112&amp;"_GB",IF(AND(D112="Gina",OR(E112="De-Novo Merge",E112="Assisted Merge")),A112&amp;"_SA_GB",IF(AND(D112="Cameron",OR(E112="Manual",E112="Assisted Manual")),A112&amp;"_CA",IF(AND(D112="Cameron",OR(E112="De-Novo Merge",E112="Assisted Merge")),A112&amp;"_SA_CA",IF(AND(D112="Bruno",OR(E112="Manual",E112="Assisted Manual")),A112&amp;"_BD",IF(AND(D112="Bruno",OR(E112="De-Novo Merge",E112="Assisted Merge")),A112&amp;"_SA_BD",IF(AND(D112="Daniel",OR(E112="Manual",E112="Assisted Manual")),A112&amp;"_DR",IF(AND(D112="Daniel",OR(E112="De-Novo Merge",E112="Assisted Merge")),A112&amp;"_SA_DR",IF(AND(D112="Monet",OR(E112="Manual",E112="Assisted Manual")),A112&amp;"_MW",IF(AND(D112="Monet",OR(E112="De-Novo Merge",E112="Assisted Merge")),A112&amp;"_SA_MW",IF(AND(D112="Reem",OR(E112="Manual",E112="Assisted Manual")),A112&amp;"_RA",IF(AND(D112="Reem",OR(E112="De-Novo Merge",E112="Assisted Merge")),A112&amp;"_SA_RA",""))))))))))))))))))</f>
        <v>2018-03-09_R-015_AZ</v>
      </c>
      <c r="G112" s="89">
        <v>43196</v>
      </c>
      <c r="H112" s="89">
        <v>43196</v>
      </c>
      <c r="I112" s="68">
        <v>0.5</v>
      </c>
      <c r="J112" s="68"/>
      <c r="K112" s="73" t="str">
        <f t="shared" si="3"/>
        <v/>
      </c>
      <c r="L112" s="118">
        <v>43203</v>
      </c>
      <c r="M112" s="87" t="str">
        <f>IF(AND(NOT(OR(G112="",G112="Ø")),H112=""),"In Progress",IF(AND(NOT(OR(H112="Ø",H112="")),NOT(OR(G112="Ø",G112=""))),"Completed",IF(AND(NOT(A112=""),NOT(OR(D112="",D112="???")),G112=""),"Waiting",IF(D112="???","Waiting",""))))</f>
        <v>Completed</v>
      </c>
      <c r="N112" s="116" t="str">
        <f>IF(AND(NOT(OR(H112="Ø",H112="")),L112="Split"),"In Progress",IF(AND(NOT(OR(H112="Ø",H112="")),L112="Needs to be Split"),"Waiting",IF(AND(M112="Review",M113="Review"),"Review",IF(OR(AND(M112="Review",M113="Incomplete"),AND(M112="Incomplete",M113="Review")),"Review",IF(OR(AND(M112="Untraceable",M113="Review"),AND(M112="Review",M113="Untraceable")),"Review",IF(OR(AND(M112="Review",M113="Completed"),AND(M112="Completed",M113="Review")),"Review",IF(OR(AND(M112="Other",M113="Review"),AND(M112="Review",M113="Other")),"Review",IF(OR(AND(M112="Other",M113="Incomplete"),AND(M112="Incomplete",M113="Other")),"Review",IF(OR(AND(M112="Other",M113="Untraceable"),AND(M112="Untraceable",M113="Other")),"Review",IF(OR(AND(M112="Other",M113="Completed"),AND(M112="Completed",M113="Other")),"Review",IF(AND(M112="Waiting",M113="Waiting"),"Waiting",IF(OR(AND(M112="Review",M113="Waiting"),AND(M112="Waiting",M113="Review")),"Waiting",IF(OR(AND(M112="Other",M113="Waiting"),AND(M112="Waiting",M113="Other")),"Waiting",IF(OR(AND(M112="Incomplete",M113="Waiting"),AND(M112="Waiting",M113="Incomplete")),"Waiting",IF(OR(AND(M112="Completed",M113="Waiting"),AND(M112="Waiting",M113="Completed")),"Waiting",IF(OR(M112="In Progress",M113="In Progress"),"In Progress",IF(OR(AND(M112="Completed",M113="Untraceable"),AND(M112="Untraceable",M113="Completed")),"Review",IF(OR(AND(M112="Completed",M113="Incomplete"),AND(M112="Incomplete",M113="Completed")),"Review",IF(OR(AND(M112="Incomplete",M113="Untraceable"),AND(M112="Untraceable",M113="Incomplete")),"Untraceable",IF(AND(NOT(OR(H112="Ø",H112="")),NOT(OR(H113="Ø",H113="")),L112=""),"In Progress",IF(AND(M112="Untraceable",M113="Untraceable"),"Untraceable",IF(AND(NOT(OR(H112="Ø",H112="")),NOT(OR(H113="Ø",H113="")),NOT(OR(L112="Ø",L112="",L112="Split",L112="Needs to be Split"))),"Completed",IF(AND(M112="Incomplete",M113="Incomplete"),"Incomplete",IF(AND(M112="Other",M113="Other"),"Review",IF(AND(M112="Untraceable",M113=""),"Untraceable","")))))))))))))))))))))))))</f>
        <v>Completed</v>
      </c>
      <c r="O112" s="116" t="s">
        <v>0</v>
      </c>
      <c r="P112" s="4"/>
      <c r="Q112" s="121" t="s">
        <v>25</v>
      </c>
      <c r="R112" s="116" t="s">
        <v>3970</v>
      </c>
    </row>
    <row r="113" spans="1:18" x14ac:dyDescent="0.25">
      <c r="A113" s="116"/>
      <c r="B113" s="116"/>
      <c r="C113" s="116"/>
      <c r="D113" s="87" t="s">
        <v>187</v>
      </c>
      <c r="E113" s="87" t="s">
        <v>24</v>
      </c>
      <c r="F113" s="7" t="str">
        <f>IF(AND(D113="Amina",OR(E113="Manual",E113="Assisted Manual")),A112&amp;"_AZ",IF(AND(D113="Amina",OR(E113="De-Novo Merge",E113="Assisted Merge")),A112&amp;"_SA_AZ",IF(AND(D113="Mashtura",OR(E113="Manual",E113="Assisted Manual")),A112&amp;"_MH",IF(AND(D113="Mashtura",OR(E113="De-Novo Merge",E113="Assisted Merge")),A112&amp;"_SA_MH",IF(AND(D113="Perry",OR(E113="Manual",E113="Assisted Manual")),A112&amp;"_PB",IF(AND(D113="Perry",OR(E113="De-Novo Merge",E113="Assisted Merge")),A112&amp;"_SA_PB",IF(AND(D113="Gina",OR(E113="Manual",E113="Assisted Manual")),A112&amp;"_GB",IF(AND(D113="Gina",OR(E113="De-Novo Merge",E113="Assisted Merge")),A112&amp;"_SA_GB",IF(AND(D113="Cameron",OR(E113="Manual",E113="Assisted Manual")),A112&amp;"_CA",IF(AND(D113="Cameron",OR(E113="De-Novo Merge",E113="Assisted Merge")),A112&amp;"_SA_CA",IF(AND(D113="Bruno",OR(E113="Manual",E113="Assisted Manual")),A112&amp;"_BD",IF(AND(D113="Bruno",OR(E113="De-Novo Merge",E113="Assisted Merge")),A112&amp;"_SA_BD",IF(AND(D113="Daniel",OR(E113="Manual",E113="Assisted Manual")),A112&amp;"_DR",IF(AND(D113="Daniel",OR(E113="De-Novo Merge",E113="Assisted Merge")),A112&amp;"_SA_DR",IF(AND(D113="Monet",OR(E113="Manual",E113="Assisted Manual")),A112&amp;"_MW",IF(AND(D113="Monet",OR(E113="De-Novo Merge",E113="Assisted Merge")),A112&amp;"_SA_MW",IF(AND(D113="Reem",OR(E113="Manual",E113="Assisted Manual")),A112&amp;"_RA",IF(AND(D113="Reem",OR(E113="De-Novo Merge",E113="Assisted Merge")),A112&amp;"_SA_RA",""))))))))))))))))))</f>
        <v>2018-03-09_R-015_MW</v>
      </c>
      <c r="G113" s="89">
        <v>43199</v>
      </c>
      <c r="H113" s="89">
        <v>43199</v>
      </c>
      <c r="I113" s="68">
        <v>0.5</v>
      </c>
      <c r="J113" s="68"/>
      <c r="K113" s="73" t="str">
        <f t="shared" si="3"/>
        <v/>
      </c>
      <c r="L113" s="116"/>
      <c r="M113" s="87" t="s">
        <v>0</v>
      </c>
      <c r="N113" s="116"/>
      <c r="O113" s="116"/>
      <c r="P113" s="4"/>
      <c r="Q113" s="121"/>
      <c r="R113" s="116"/>
    </row>
    <row r="114" spans="1:18" x14ac:dyDescent="0.25">
      <c r="A114" s="122" t="s">
        <v>3971</v>
      </c>
      <c r="B114" s="117" t="s">
        <v>3972</v>
      </c>
      <c r="C114" s="116"/>
      <c r="D114" s="87" t="s">
        <v>32</v>
      </c>
      <c r="E114" s="87" t="s">
        <v>24</v>
      </c>
      <c r="F114" s="7" t="str">
        <f>IF(AND(D114="Amina",OR(E114="Manual",E114="Assisted Manual")),A114&amp;"_AZ",IF(AND(D114="Amina",OR(E114="De-Novo Merge",E114="Assisted Merge")),A114&amp;"_SA_AZ",IF(AND(D114="Mashtura",OR(E114="Manual",E114="Assisted Manual")),A114&amp;"_MH",IF(AND(D114="Mashtura",OR(E114="De-Novo Merge",E114="Assisted Merge")),A114&amp;"_SA_MH",IF(AND(D114="Perry",OR(E114="Manual",E114="Assisted Manual")),A114&amp;"_PB",IF(AND(D114="Perry",OR(E114="De-Novo Merge",E114="Assisted Merge")),A114&amp;"_SA_PB",IF(AND(D114="Gina",OR(E114="Manual",E114="Assisted Manual")),A114&amp;"_GB",IF(AND(D114="Gina",OR(E114="De-Novo Merge",E114="Assisted Merge")),A114&amp;"_SA_GB",IF(AND(D114="Cameron",OR(E114="Manual",E114="Assisted Manual")),A114&amp;"_CA",IF(AND(D114="Cameron",OR(E114="De-Novo Merge",E114="Assisted Merge")),A114&amp;"_SA_CA",IF(AND(D114="Bruno",OR(E114="Manual",E114="Assisted Manual")),A114&amp;"_BD",IF(AND(D114="Bruno",OR(E114="De-Novo Merge",E114="Assisted Merge")),A114&amp;"_SA_BD",IF(AND(D114="Daniel",OR(E114="Manual",E114="Assisted Manual")),A114&amp;"_DR",IF(AND(D114="Daniel",OR(E114="De-Novo Merge",E114="Assisted Merge")),A114&amp;"_SA_DR",IF(AND(D114="Monet",OR(E114="Manual",E114="Assisted Manual")),A114&amp;"_MW",IF(AND(D114="Monet",OR(E114="De-Novo Merge",E114="Assisted Merge")),A114&amp;"_SA_MW",IF(AND(D114="Reem",OR(E114="Manual",E114="Assisted Manual")),A114&amp;"_RA",IF(AND(D114="Reem",OR(E114="De-Novo Merge",E114="Assisted Merge")),A114&amp;"_SA_RA",""))))))))))))))))))</f>
        <v>2018-03-09_R-016_AZ</v>
      </c>
      <c r="G114" s="89">
        <v>43196</v>
      </c>
      <c r="H114" s="89">
        <v>43199</v>
      </c>
      <c r="I114" s="68">
        <v>1.5</v>
      </c>
      <c r="J114" s="68"/>
      <c r="K114" s="73" t="str">
        <f t="shared" si="3"/>
        <v/>
      </c>
      <c r="L114" s="118">
        <v>43206</v>
      </c>
      <c r="M114" s="87" t="str">
        <f>IF(AND(NOT(OR(G114="",G114="Ø")),H114=""),"In Progress",IF(AND(NOT(OR(H114="Ø",H114="")),NOT(OR(G114="Ø",G114=""))),"Completed",IF(AND(NOT(A114=""),NOT(OR(D114="",D114="???")),G114=""),"Waiting",IF(D114="???","Waiting",""))))</f>
        <v>Completed</v>
      </c>
      <c r="N114" s="116" t="str">
        <f>IF(AND(NOT(OR(H114="Ø",H114="")),L114="Split"),"In Progress",IF(AND(NOT(OR(H114="Ø",H114="")),L114="Needs to be Split"),"Waiting",IF(AND(M114="Review",M115="Review"),"Review",IF(OR(AND(M114="Review",M115="Incomplete"),AND(M114="Incomplete",M115="Review")),"Review",IF(OR(AND(M114="Untraceable",M115="Review"),AND(M114="Review",M115="Untraceable")),"Review",IF(OR(AND(M114="Review",M115="Completed"),AND(M114="Completed",M115="Review")),"Review",IF(OR(AND(M114="Other",M115="Review"),AND(M114="Review",M115="Other")),"Review",IF(OR(AND(M114="Other",M115="Incomplete"),AND(M114="Incomplete",M115="Other")),"Review",IF(OR(AND(M114="Other",M115="Untraceable"),AND(M114="Untraceable",M115="Other")),"Review",IF(OR(AND(M114="Other",M115="Completed"),AND(M114="Completed",M115="Other")),"Review",IF(AND(M114="Waiting",M115="Waiting"),"Waiting",IF(OR(AND(M114="Review",M115="Waiting"),AND(M114="Waiting",M115="Review")),"Waiting",IF(OR(AND(M114="Other",M115="Waiting"),AND(M114="Waiting",M115="Other")),"Waiting",IF(OR(AND(M114="Incomplete",M115="Waiting"),AND(M114="Waiting",M115="Incomplete")),"Waiting",IF(OR(AND(M114="Completed",M115="Waiting"),AND(M114="Waiting",M115="Completed")),"Waiting",IF(OR(M114="In Progress",M115="In Progress"),"In Progress",IF(OR(AND(M114="Completed",M115="Untraceable"),AND(M114="Untraceable",M115="Completed")),"Review",IF(OR(AND(M114="Completed",M115="Incomplete"),AND(M114="Incomplete",M115="Completed")),"Review",IF(OR(AND(M114="Incomplete",M115="Untraceable"),AND(M114="Untraceable",M115="Incomplete")),"Untraceable",IF(AND(NOT(OR(H114="Ø",H114="")),NOT(OR(H115="Ø",H115="")),L114=""),"In Progress",IF(AND(M114="Untraceable",M115="Untraceable"),"Untraceable",IF(AND(NOT(OR(H114="Ø",H114="")),NOT(OR(H115="Ø",H115="")),NOT(OR(L114="Ø",L114="",L114="Split",L114="Needs to be Split"))),"Completed",IF(AND(M114="Incomplete",M115="Incomplete"),"Incomplete",IF(AND(M114="Other",M115="Other"),"Review",IF(AND(M114="Untraceable",M115=""),"Untraceable","")))))))))))))))))))))))))</f>
        <v>Completed</v>
      </c>
      <c r="O114" s="116" t="s">
        <v>0</v>
      </c>
      <c r="P114" s="4"/>
      <c r="Q114" s="121" t="s">
        <v>25</v>
      </c>
      <c r="R114" s="116" t="s">
        <v>3973</v>
      </c>
    </row>
    <row r="115" spans="1:18" x14ac:dyDescent="0.25">
      <c r="A115" s="116"/>
      <c r="B115" s="116"/>
      <c r="C115" s="116"/>
      <c r="D115" s="87" t="s">
        <v>113</v>
      </c>
      <c r="E115" s="87" t="s">
        <v>1512</v>
      </c>
      <c r="F115" s="7" t="str">
        <f>IF(AND(D115="Amina",OR(E115="Manual",E115="Assisted Manual")),A114&amp;"_AZ",IF(AND(D115="Amina",OR(E115="De-Novo Merge",E115="Assisted Merge")),A114&amp;"_SA_AZ",IF(AND(D115="Mashtura",OR(E115="Manual",E115="Assisted Manual")),A114&amp;"_MH",IF(AND(D115="Mashtura",OR(E115="De-Novo Merge",E115="Assisted Merge")),A114&amp;"_SA_MH",IF(AND(D115="Perry",OR(E115="Manual",E115="Assisted Manual")),A114&amp;"_PB",IF(AND(D115="Perry",OR(E115="De-Novo Merge",E115="Assisted Merge")),A114&amp;"_SA_PB",IF(AND(D115="Gina",OR(E115="Manual",E115="Assisted Manual")),A114&amp;"_GB",IF(AND(D115="Gina",OR(E115="De-Novo Merge",E115="Assisted Merge")),A114&amp;"_SA_GB",IF(AND(D115="Cameron",OR(E115="Manual",E115="Assisted Manual")),A114&amp;"_CA",IF(AND(D115="Cameron",OR(E115="De-Novo Merge",E115="Assisted Merge")),A114&amp;"_SA_CA",IF(AND(D115="Bruno",OR(E115="Manual",E115="Assisted Manual")),A114&amp;"_BD",IF(AND(D115="Bruno",OR(E115="De-Novo Merge",E115="Assisted Merge")),A114&amp;"_SA_BD",IF(AND(D115="Daniel",OR(E115="Manual",E115="Assisted Manual")),A114&amp;"_DR",IF(AND(D115="Daniel",OR(E115="De-Novo Merge",E115="Assisted Merge")),A114&amp;"_SA_DR",IF(AND(D115="Monet",OR(E115="Manual",E115="Assisted Manual")),A114&amp;"_MW",IF(AND(D115="Monet",OR(E115="De-Novo Merge",E115="Assisted Merge")),A114&amp;"_SA_MW",IF(AND(D115="Reem",OR(E115="Manual",E115="Assisted Manual")),A114&amp;"_RA",IF(AND(D115="Reem",OR(E115="De-Novo Merge",E115="Assisted Merge")),A114&amp;"_SA_RA",""))))))))))))))))))</f>
        <v>2018-03-09_R-016_DR</v>
      </c>
      <c r="G115" s="89">
        <v>43199</v>
      </c>
      <c r="H115" s="89">
        <v>43206</v>
      </c>
      <c r="I115" s="68">
        <v>2.5</v>
      </c>
      <c r="J115" s="68">
        <v>26.582000000000001</v>
      </c>
      <c r="K115" s="73">
        <f t="shared" si="3"/>
        <v>10.6328</v>
      </c>
      <c r="L115" s="116"/>
      <c r="M115" s="87" t="str">
        <f>IF(AND(NOT(OR(G115="",G115="Ø")),H115=""),"In Progress",IF(AND(NOT(OR(H115="Ø",H115="")),NOT(OR(G115="Ø",G115=""))),"Completed",IF(AND(NOT(A114=""),NOT(OR(D115="",D115="???")),G115=""),"Waiting",IF(D115="???","Waiting",""))))</f>
        <v>Completed</v>
      </c>
      <c r="N115" s="116"/>
      <c r="O115" s="116"/>
      <c r="P115" s="4"/>
      <c r="Q115" s="121"/>
      <c r="R115" s="116"/>
    </row>
    <row r="116" spans="1:18" x14ac:dyDescent="0.25">
      <c r="A116" s="122" t="s">
        <v>3974</v>
      </c>
      <c r="B116" s="117" t="s">
        <v>3975</v>
      </c>
      <c r="C116" s="116"/>
      <c r="D116" s="87" t="s">
        <v>23</v>
      </c>
      <c r="E116" s="87" t="s">
        <v>24</v>
      </c>
      <c r="F116" s="7" t="str">
        <f>IF(AND(D116="Amina",OR(E116="Manual",E116="Assisted Manual")),A116&amp;"_AZ",IF(AND(D116="Amina",OR(E116="De-Novo Merge",E116="Assisted Merge")),A116&amp;"_SA_AZ",IF(AND(D116="Mashtura",OR(E116="Manual",E116="Assisted Manual")),A116&amp;"_MH",IF(AND(D116="Mashtura",OR(E116="De-Novo Merge",E116="Assisted Merge")),A116&amp;"_SA_MH",IF(AND(D116="Perry",OR(E116="Manual",E116="Assisted Manual")),A116&amp;"_PB",IF(AND(D116="Perry",OR(E116="De-Novo Merge",E116="Assisted Merge")),A116&amp;"_SA_PB",IF(AND(D116="Gina",OR(E116="Manual",E116="Assisted Manual")),A116&amp;"_GB",IF(AND(D116="Gina",OR(E116="De-Novo Merge",E116="Assisted Merge")),A116&amp;"_SA_GB",IF(AND(D116="Cameron",OR(E116="Manual",E116="Assisted Manual")),A116&amp;"_CA",IF(AND(D116="Cameron",OR(E116="De-Novo Merge",E116="Assisted Merge")),A116&amp;"_SA_CA",IF(AND(D116="Bruno",OR(E116="Manual",E116="Assisted Manual")),A116&amp;"_BD",IF(AND(D116="Bruno",OR(E116="De-Novo Merge",E116="Assisted Merge")),A116&amp;"_SA_BD",IF(AND(D116="Daniel",OR(E116="Manual",E116="Assisted Manual")),A116&amp;"_DR",IF(AND(D116="Daniel",OR(E116="De-Novo Merge",E116="Assisted Merge")),A116&amp;"_SA_DR",IF(AND(D116="Monet",OR(E116="Manual",E116="Assisted Manual")),A116&amp;"_MW",IF(AND(D116="Monet",OR(E116="De-Novo Merge",E116="Assisted Merge")),A116&amp;"_SA_MW",IF(AND(D116="Reem",OR(E116="Manual",E116="Assisted Manual")),A116&amp;"_RA",IF(AND(D116="Reem",OR(E116="De-Novo Merge",E116="Assisted Merge")),A116&amp;"_SA_RA",""))))))))))))))))))</f>
        <v>2018-03-09_G-043_CA</v>
      </c>
      <c r="G116" s="89">
        <v>43196</v>
      </c>
      <c r="H116" s="89">
        <v>43196</v>
      </c>
      <c r="I116" s="68">
        <v>0.28000000000000003</v>
      </c>
      <c r="J116" s="68">
        <v>14.2</v>
      </c>
      <c r="K116" s="73">
        <f t="shared" si="3"/>
        <v>50.714285714285708</v>
      </c>
      <c r="L116" s="118">
        <v>43202</v>
      </c>
      <c r="M116" s="87" t="str">
        <f>IF(AND(NOT(OR(G116="",G116="Ø")),H116=""),"In Progress",IF(AND(NOT(OR(H116="Ø",H116="")),NOT(OR(G116="Ø",G116=""))),"Completed",IF(AND(NOT(A116=""),NOT(OR(D116="",D116="???")),G116=""),"Waiting",IF(D116="???","Waiting",""))))</f>
        <v>Completed</v>
      </c>
      <c r="N116" s="116" t="str">
        <f>IF(AND(NOT(OR(H116="Ø",H116="")),L116="Split"),"In Progress",IF(AND(NOT(OR(H116="Ø",H116="")),L116="Needs to be Split"),"Waiting",IF(AND(M116="Review",M117="Review"),"Review",IF(OR(AND(M116="Review",M117="Incomplete"),AND(M116="Incomplete",M117="Review")),"Review",IF(OR(AND(M116="Untraceable",M117="Review"),AND(M116="Review",M117="Untraceable")),"Review",IF(OR(AND(M116="Review",M117="Completed"),AND(M116="Completed",M117="Review")),"Review",IF(OR(AND(M116="Other",M117="Review"),AND(M116="Review",M117="Other")),"Review",IF(OR(AND(M116="Other",M117="Incomplete"),AND(M116="Incomplete",M117="Other")),"Review",IF(OR(AND(M116="Other",M117="Untraceable"),AND(M116="Untraceable",M117="Other")),"Review",IF(OR(AND(M116="Other",M117="Completed"),AND(M116="Completed",M117="Other")),"Review",IF(AND(M116="Waiting",M117="Waiting"),"Waiting",IF(OR(AND(M116="Review",M117="Waiting"),AND(M116="Waiting",M117="Review")),"Waiting",IF(OR(AND(M116="Other",M117="Waiting"),AND(M116="Waiting",M117="Other")),"Waiting",IF(OR(AND(M116="Incomplete",M117="Waiting"),AND(M116="Waiting",M117="Incomplete")),"Waiting",IF(OR(AND(M116="Completed",M117="Waiting"),AND(M116="Waiting",M117="Completed")),"Waiting",IF(OR(M116="In Progress",M117="In Progress"),"In Progress",IF(OR(AND(M116="Completed",M117="Untraceable"),AND(M116="Untraceable",M117="Completed")),"Review",IF(OR(AND(M116="Completed",M117="Incomplete"),AND(M116="Incomplete",M117="Completed")),"Review",IF(OR(AND(M116="Incomplete",M117="Untraceable"),AND(M116="Untraceable",M117="Incomplete")),"Untraceable",IF(AND(NOT(OR(H116="Ø",H116="")),NOT(OR(H117="Ø",H117="")),L116=""),"In Progress",IF(AND(M116="Untraceable",M117="Untraceable"),"Untraceable",IF(AND(NOT(OR(H116="Ø",H116="")),NOT(OR(H117="Ø",H117="")),NOT(OR(L116="Ø",L116="",L116="Split",L116="Needs to be Split"))),"Completed",IF(AND(M116="Incomplete",M117="Incomplete"),"Incomplete",IF(AND(M116="Other",M117="Other"),"Review",IF(AND(M116="Untraceable",M117=""),"Untraceable","")))))))))))))))))))))))))</f>
        <v>Completed</v>
      </c>
      <c r="O116" s="116" t="s">
        <v>0</v>
      </c>
      <c r="P116" s="4" t="s">
        <v>3976</v>
      </c>
      <c r="Q116" s="121" t="s">
        <v>25</v>
      </c>
      <c r="R116" s="116" t="s">
        <v>3977</v>
      </c>
    </row>
    <row r="117" spans="1:18" x14ac:dyDescent="0.25">
      <c r="A117" s="116"/>
      <c r="B117" s="116"/>
      <c r="C117" s="116"/>
      <c r="D117" s="87" t="s">
        <v>187</v>
      </c>
      <c r="E117" s="87" t="s">
        <v>24</v>
      </c>
      <c r="F117" s="7" t="str">
        <f>IF(AND(D117="Amina",OR(E117="Manual",E117="Assisted Manual")),A116&amp;"_AZ",IF(AND(D117="Amina",OR(E117="De-Novo Merge",E117="Assisted Merge")),A116&amp;"_SA_AZ",IF(AND(D117="Mashtura",OR(E117="Manual",E117="Assisted Manual")),A116&amp;"_MH",IF(AND(D117="Mashtura",OR(E117="De-Novo Merge",E117="Assisted Merge")),A116&amp;"_SA_MH",IF(AND(D117="Perry",OR(E117="Manual",E117="Assisted Manual")),A116&amp;"_PB",IF(AND(D117="Perry",OR(E117="De-Novo Merge",E117="Assisted Merge")),A116&amp;"_SA_PB",IF(AND(D117="Gina",OR(E117="Manual",E117="Assisted Manual")),A116&amp;"_GB",IF(AND(D117="Gina",OR(E117="De-Novo Merge",E117="Assisted Merge")),A116&amp;"_SA_GB",IF(AND(D117="Cameron",OR(E117="Manual",E117="Assisted Manual")),A116&amp;"_CA",IF(AND(D117="Cameron",OR(E117="De-Novo Merge",E117="Assisted Merge")),A116&amp;"_SA_CA",IF(AND(D117="Bruno",OR(E117="Manual",E117="Assisted Manual")),A116&amp;"_BD",IF(AND(D117="Bruno",OR(E117="De-Novo Merge",E117="Assisted Merge")),A116&amp;"_SA_BD",IF(AND(D117="Daniel",OR(E117="Manual",E117="Assisted Manual")),A116&amp;"_DR",IF(AND(D117="Daniel",OR(E117="De-Novo Merge",E117="Assisted Merge")),A116&amp;"_SA_DR",IF(AND(D117="Monet",OR(E117="Manual",E117="Assisted Manual")),A116&amp;"_MW",IF(AND(D117="Monet",OR(E117="De-Novo Merge",E117="Assisted Merge")),A116&amp;"_SA_MW",IF(AND(D117="Reem",OR(E117="Manual",E117="Assisted Manual")),A116&amp;"_RA",IF(AND(D117="Reem",OR(E117="De-Novo Merge",E117="Assisted Merge")),A116&amp;"_SA_RA",""))))))))))))))))))</f>
        <v>2018-03-09_G-043_MW</v>
      </c>
      <c r="G117" s="89">
        <v>43199</v>
      </c>
      <c r="H117" s="89">
        <v>43199</v>
      </c>
      <c r="I117" s="68">
        <v>0.25</v>
      </c>
      <c r="J117" s="68"/>
      <c r="K117" s="73" t="str">
        <f t="shared" si="3"/>
        <v/>
      </c>
      <c r="L117" s="116"/>
      <c r="M117" s="87" t="str">
        <f>IF(AND(NOT(OR(G117="",G117="Ø")),H117=""),"In Progress",IF(AND(NOT(OR(H117="Ø",H117="")),NOT(OR(G117="Ø",G117=""))),"Completed",IF(AND(NOT(A116=""),NOT(OR(D117="",D117="???")),G117=""),"Waiting",IF(D117="???","Waiting",""))))</f>
        <v>Completed</v>
      </c>
      <c r="N117" s="116"/>
      <c r="O117" s="116"/>
      <c r="P117" s="4"/>
      <c r="Q117" s="121"/>
      <c r="R117" s="116"/>
    </row>
    <row r="118" spans="1:18" x14ac:dyDescent="0.25">
      <c r="A118" s="122" t="s">
        <v>3978</v>
      </c>
      <c r="B118" s="117" t="s">
        <v>3979</v>
      </c>
      <c r="C118" s="116"/>
      <c r="D118" s="87" t="s">
        <v>23</v>
      </c>
      <c r="E118" s="87" t="s">
        <v>24</v>
      </c>
      <c r="F118" s="7" t="str">
        <f>IF(AND(D118="Amina",OR(E118="Manual",E118="Assisted Manual")),A118&amp;"_AZ",IF(AND(D118="Amina",OR(E118="De-Novo Merge",E118="Assisted Merge")),A118&amp;"_SA_AZ",IF(AND(D118="Mashtura",OR(E118="Manual",E118="Assisted Manual")),A118&amp;"_MH",IF(AND(D118="Mashtura",OR(E118="De-Novo Merge",E118="Assisted Merge")),A118&amp;"_SA_MH",IF(AND(D118="Perry",OR(E118="Manual",E118="Assisted Manual")),A118&amp;"_PB",IF(AND(D118="Perry",OR(E118="De-Novo Merge",E118="Assisted Merge")),A118&amp;"_SA_PB",IF(AND(D118="Gina",OR(E118="Manual",E118="Assisted Manual")),A118&amp;"_GB",IF(AND(D118="Gina",OR(E118="De-Novo Merge",E118="Assisted Merge")),A118&amp;"_SA_GB",IF(AND(D118="Cameron",OR(E118="Manual",E118="Assisted Manual")),A118&amp;"_CA",IF(AND(D118="Cameron",OR(E118="De-Novo Merge",E118="Assisted Merge")),A118&amp;"_SA_CA",IF(AND(D118="Bruno",OR(E118="Manual",E118="Assisted Manual")),A118&amp;"_BD",IF(AND(D118="Bruno",OR(E118="De-Novo Merge",E118="Assisted Merge")),A118&amp;"_SA_BD",IF(AND(D118="Daniel",OR(E118="Manual",E118="Assisted Manual")),A118&amp;"_DR",IF(AND(D118="Daniel",OR(E118="De-Novo Merge",E118="Assisted Merge")),A118&amp;"_SA_DR",IF(AND(D118="Monet",OR(E118="Manual",E118="Assisted Manual")),A118&amp;"_MW",IF(AND(D118="Monet",OR(E118="De-Novo Merge",E118="Assisted Merge")),A118&amp;"_SA_MW",IF(AND(D118="Reem",OR(E118="Manual",E118="Assisted Manual")),A118&amp;"_RA",IF(AND(D118="Reem",OR(E118="De-Novo Merge",E118="Assisted Merge")),A118&amp;"_SA_RA",""))))))))))))))))))</f>
        <v>2018-03-09_G-044_CA</v>
      </c>
      <c r="G118" s="89">
        <v>43196</v>
      </c>
      <c r="H118" s="89">
        <v>43196</v>
      </c>
      <c r="I118" s="68">
        <v>0.6</v>
      </c>
      <c r="J118" s="68">
        <v>17</v>
      </c>
      <c r="K118" s="73">
        <v>28.3</v>
      </c>
      <c r="L118" s="118">
        <v>43202</v>
      </c>
      <c r="M118" s="87" t="s">
        <v>0</v>
      </c>
      <c r="N118" s="116" t="str">
        <f>IF(AND(NOT(OR(H118="Ø",H118="")),L118="Split"),"In Progress",IF(AND(NOT(OR(H118="Ø",H118="")),L118="Needs to be Split"),"Waiting",IF(AND(M118="Review",M119="Review"),"Review",IF(OR(AND(M118="Review",M119="Incomplete"),AND(M118="Incomplete",M119="Review")),"Review",IF(OR(AND(M118="Untraceable",M119="Review"),AND(M118="Review",M119="Untraceable")),"Review",IF(OR(AND(M118="Review",M119="Completed"),AND(M118="Completed",M119="Review")),"Review",IF(OR(AND(M118="Other",M119="Review"),AND(M118="Review",M119="Other")),"Review",IF(OR(AND(M118="Other",M119="Incomplete"),AND(M118="Incomplete",M119="Other")),"Review",IF(OR(AND(M118="Other",M119="Untraceable"),AND(M118="Untraceable",M119="Other")),"Review",IF(OR(AND(M118="Other",M119="Completed"),AND(M118="Completed",M119="Other")),"Review",IF(AND(M118="Waiting",M119="Waiting"),"Waiting",IF(OR(AND(M118="Review",M119="Waiting"),AND(M118="Waiting",M119="Review")),"Waiting",IF(OR(AND(M118="Other",M119="Waiting"),AND(M118="Waiting",M119="Other")),"Waiting",IF(OR(AND(M118="Incomplete",M119="Waiting"),AND(M118="Waiting",M119="Incomplete")),"Waiting",IF(OR(AND(M118="Completed",M119="Waiting"),AND(M118="Waiting",M119="Completed")),"Waiting",IF(OR(M118="In Progress",M119="In Progress"),"In Progress",IF(OR(AND(M118="Completed",M119="Untraceable"),AND(M118="Untraceable",M119="Completed")),"Review",IF(OR(AND(M118="Completed",M119="Incomplete"),AND(M118="Incomplete",M119="Completed")),"Review",IF(OR(AND(M118="Incomplete",M119="Untraceable"),AND(M118="Untraceable",M119="Incomplete")),"Untraceable",IF(AND(NOT(OR(H118="Ø",H118="")),NOT(OR(H119="Ø",H119="")),L118=""),"In Progress",IF(AND(M118="Untraceable",M119="Untraceable"),"Untraceable",IF(AND(NOT(OR(H118="Ø",H118="")),NOT(OR(H119="Ø",H119="")),NOT(OR(L118="Ø",L118="",L118="Split",L118="Needs to be Split"))),"Completed",IF(AND(M118="Incomplete",M119="Incomplete"),"Incomplete",IF(AND(M118="Other",M119="Other"),"Review",IF(AND(M118="Untraceable",M119=""),"Untraceable","")))))))))))))))))))))))))</f>
        <v>Completed</v>
      </c>
      <c r="O118" s="116" t="s">
        <v>0</v>
      </c>
      <c r="P118" s="4" t="s">
        <v>3980</v>
      </c>
      <c r="Q118" s="121" t="s">
        <v>25</v>
      </c>
      <c r="R118" s="116" t="s">
        <v>3981</v>
      </c>
    </row>
    <row r="119" spans="1:18" x14ac:dyDescent="0.25">
      <c r="A119" s="116"/>
      <c r="B119" s="116"/>
      <c r="C119" s="116"/>
      <c r="D119" s="87" t="s">
        <v>187</v>
      </c>
      <c r="E119" s="87" t="s">
        <v>24</v>
      </c>
      <c r="F119" s="7" t="str">
        <f>IF(AND(D119="Amina",OR(E119="Manual",E119="Assisted Manual")),A118&amp;"_AZ",IF(AND(D119="Amina",OR(E119="De-Novo Merge",E119="Assisted Merge")),A118&amp;"_SA_AZ",IF(AND(D119="Mashtura",OR(E119="Manual",E119="Assisted Manual")),A118&amp;"_MH",IF(AND(D119="Mashtura",OR(E119="De-Novo Merge",E119="Assisted Merge")),A118&amp;"_SA_MH",IF(AND(D119="Perry",OR(E119="Manual",E119="Assisted Manual")),A118&amp;"_PB",IF(AND(D119="Perry",OR(E119="De-Novo Merge",E119="Assisted Merge")),A118&amp;"_SA_PB",IF(AND(D119="Gina",OR(E119="Manual",E119="Assisted Manual")),A118&amp;"_GB",IF(AND(D119="Gina",OR(E119="De-Novo Merge",E119="Assisted Merge")),A118&amp;"_SA_GB",IF(AND(D119="Cameron",OR(E119="Manual",E119="Assisted Manual")),A118&amp;"_CA",IF(AND(D119="Cameron",OR(E119="De-Novo Merge",E119="Assisted Merge")),A118&amp;"_SA_CA",IF(AND(D119="Bruno",OR(E119="Manual",E119="Assisted Manual")),A118&amp;"_BD",IF(AND(D119="Bruno",OR(E119="De-Novo Merge",E119="Assisted Merge")),A118&amp;"_SA_BD",IF(AND(D119="Daniel",OR(E119="Manual",E119="Assisted Manual")),A118&amp;"_DR",IF(AND(D119="Daniel",OR(E119="De-Novo Merge",E119="Assisted Merge")),A118&amp;"_SA_DR",IF(AND(D119="Monet",OR(E119="Manual",E119="Assisted Manual")),A118&amp;"_MW",IF(AND(D119="Monet",OR(E119="De-Novo Merge",E119="Assisted Merge")),A118&amp;"_SA_MW",IF(AND(D119="Reem",OR(E119="Manual",E119="Assisted Manual")),A118&amp;"_RA",IF(AND(D119="Reem",OR(E119="De-Novo Merge",E119="Assisted Merge")),A118&amp;"_SA_RA",""))))))))))))))))))</f>
        <v>2018-03-09_G-044_MW</v>
      </c>
      <c r="G119" s="89">
        <v>43199</v>
      </c>
      <c r="H119" s="89">
        <v>43199</v>
      </c>
      <c r="I119" s="68">
        <v>0.55000000000000004</v>
      </c>
      <c r="J119" s="68"/>
      <c r="K119" s="73" t="str">
        <f t="shared" ref="K119:K137" si="4">IF(AND(NOT(I119=""),NOT(J119=""),NOT(H119="")),J119/I119,"")</f>
        <v/>
      </c>
      <c r="L119" s="116"/>
      <c r="M119" s="87" t="str">
        <f>IF(AND(NOT(OR(G119="",G119="Ø")),H119=""),"In Progress",IF(AND(NOT(OR(H119="Ø",H119="")),NOT(OR(G119="Ø",G119=""))),"Completed",IF(AND(NOT(A118=""),NOT(OR(D119="",D119="???")),G119=""),"Waiting",IF(D119="???","Waiting",""))))</f>
        <v>Completed</v>
      </c>
      <c r="N119" s="116"/>
      <c r="O119" s="116"/>
      <c r="P119" s="4"/>
      <c r="Q119" s="121"/>
      <c r="R119" s="116"/>
    </row>
    <row r="120" spans="1:18" x14ac:dyDescent="0.25">
      <c r="A120" s="122" t="s">
        <v>3982</v>
      </c>
      <c r="B120" s="117" t="s">
        <v>3983</v>
      </c>
      <c r="C120" s="116" t="s">
        <v>3754</v>
      </c>
      <c r="D120" s="87" t="s">
        <v>161</v>
      </c>
      <c r="E120" s="87" t="s">
        <v>24</v>
      </c>
      <c r="F120" s="7" t="str">
        <f>IF(AND(D120="Amina",OR(E120="Manual",E120="Assisted Manual")),A120&amp;"_AZ",IF(AND(D120="Amina",OR(E120="De-Novo Merge",E120="Assisted Merge")),A120&amp;"_SA_AZ",IF(AND(D120="Mashtura",OR(E120="Manual",E120="Assisted Manual")),A120&amp;"_MH",IF(AND(D120="Mashtura",OR(E120="De-Novo Merge",E120="Assisted Merge")),A120&amp;"_SA_MH",IF(AND(D120="Perry",OR(E120="Manual",E120="Assisted Manual")),A120&amp;"_PB",IF(AND(D120="Perry",OR(E120="De-Novo Merge",E120="Assisted Merge")),A120&amp;"_SA_PB",IF(AND(D120="Gina",OR(E120="Manual",E120="Assisted Manual")),A120&amp;"_GB",IF(AND(D120="Gina",OR(E120="De-Novo Merge",E120="Assisted Merge")),A120&amp;"_SA_GB",IF(AND(D120="Cameron",OR(E120="Manual",E120="Assisted Manual")),A120&amp;"_CA",IF(AND(D120="Cameron",OR(E120="De-Novo Merge",E120="Assisted Merge")),A120&amp;"_SA_CA",IF(AND(D120="Bruno",OR(E120="Manual",E120="Assisted Manual")),A120&amp;"_BD",IF(AND(D120="Bruno",OR(E120="De-Novo Merge",E120="Assisted Merge")),A120&amp;"_SA_BD",IF(AND(D120="Daniel",OR(E120="Manual",E120="Assisted Manual")),A120&amp;"_DR",IF(AND(D120="Daniel",OR(E120="De-Novo Merge",E120="Assisted Merge")),A120&amp;"_SA_DR",IF(AND(D120="Monet",OR(E120="Manual",E120="Assisted Manual")),A120&amp;"_MW",IF(AND(D120="Monet",OR(E120="De-Novo Merge",E120="Assisted Merge")),A120&amp;"_SA_MW",IF(AND(D120="Reem",OR(E120="Manual",E120="Assisted Manual")),A120&amp;"_RA",IF(AND(D120="Reem",OR(E120="De-Novo Merge",E120="Assisted Merge")),A120&amp;"_SA_RA",""))))))))))))))))))</f>
        <v>2018-03-09_G-045_BD</v>
      </c>
      <c r="G120" s="89">
        <v>43199</v>
      </c>
      <c r="H120" s="89">
        <v>43199</v>
      </c>
      <c r="I120" s="68">
        <v>0.75</v>
      </c>
      <c r="J120" s="68">
        <v>19</v>
      </c>
      <c r="K120" s="73">
        <f t="shared" si="4"/>
        <v>25.333333333333332</v>
      </c>
      <c r="L120" s="118">
        <v>43200</v>
      </c>
      <c r="M120" s="87" t="str">
        <f>IF(AND(NOT(OR(G120="",G120="Ø")),H120=""),"In Progress",IF(AND(NOT(OR(H120="Ø",H120="")),NOT(OR(G120="Ø",G120=""))),"Completed",IF(AND(NOT(A120=""),NOT(OR(D120="",D120="???")),G120=""),"Waiting",IF(D120="???","Waiting",""))))</f>
        <v>Completed</v>
      </c>
      <c r="N120" s="116" t="str">
        <f>IF(AND(NOT(OR(H120="Ø",H120="")),L120="Split"),"In Progress",IF(AND(NOT(OR(H120="Ø",H120="")),L120="Needs to be Split"),"Waiting",IF(AND(M120="Review",M121="Review"),"Review",IF(OR(AND(M120="Review",M121="Incomplete"),AND(M120="Incomplete",M121="Review")),"Review",IF(OR(AND(M120="Untraceable",M121="Review"),AND(M120="Review",M121="Untraceable")),"Review",IF(OR(AND(M120="Review",M121="Completed"),AND(M120="Completed",M121="Review")),"Review",IF(OR(AND(M120="Other",M121="Review"),AND(M120="Review",M121="Other")),"Review",IF(OR(AND(M120="Other",M121="Incomplete"),AND(M120="Incomplete",M121="Other")),"Review",IF(OR(AND(M120="Other",M121="Untraceable"),AND(M120="Untraceable",M121="Other")),"Review",IF(OR(AND(M120="Other",M121="Completed"),AND(M120="Completed",M121="Other")),"Review",IF(AND(M120="Waiting",M121="Waiting"),"Waiting",IF(OR(AND(M120="Review",M121="Waiting"),AND(M120="Waiting",M121="Review")),"Waiting",IF(OR(AND(M120="Other",M121="Waiting"),AND(M120="Waiting",M121="Other")),"Waiting",IF(OR(AND(M120="Incomplete",M121="Waiting"),AND(M120="Waiting",M121="Incomplete")),"Waiting",IF(OR(AND(M120="Completed",M121="Waiting"),AND(M120="Waiting",M121="Completed")),"Waiting",IF(OR(M120="In Progress",M121="In Progress"),"In Progress",IF(OR(AND(M120="Completed",M121="Untraceable"),AND(M120="Untraceable",M121="Completed")),"Review",IF(OR(AND(M120="Completed",M121="Incomplete"),AND(M120="Incomplete",M121="Completed")),"Review",IF(OR(AND(M120="Incomplete",M121="Untraceable"),AND(M120="Untraceable",M121="Incomplete")),"Untraceable",IF(AND(NOT(OR(H120="Ø",H120="")),NOT(OR(H121="Ø",H121="")),L120=""),"In Progress",IF(AND(M120="Untraceable",M121="Untraceable"),"Untraceable",IF(AND(NOT(OR(H120="Ø",H120="")),NOT(OR(H121="Ø",H121="")),NOT(OR(L120="Ø",L120="",L120="Split",L120="Needs to be Split"))),"Completed",IF(AND(M120="Incomplete",M121="Incomplete"),"Incomplete",IF(AND(M120="Other",M121="Other"),"Review",IF(AND(M120="Untraceable",M121=""),"Untraceable","")))))))))))))))))))))))))</f>
        <v>Completed</v>
      </c>
      <c r="O120" s="116" t="s">
        <v>0</v>
      </c>
      <c r="P120" s="4" t="s">
        <v>3984</v>
      </c>
      <c r="Q120" s="121" t="s">
        <v>25</v>
      </c>
      <c r="R120" s="116" t="s">
        <v>3985</v>
      </c>
    </row>
    <row r="121" spans="1:18" x14ac:dyDescent="0.25">
      <c r="A121" s="116"/>
      <c r="B121" s="116"/>
      <c r="C121" s="116"/>
      <c r="D121" s="87" t="s">
        <v>187</v>
      </c>
      <c r="E121" s="87" t="s">
        <v>24</v>
      </c>
      <c r="F121" s="7" t="str">
        <f>IF(AND(D121="Amina",OR(E121="Manual",E121="Assisted Manual")),A120&amp;"_AZ",IF(AND(D121="Amina",OR(E121="De-Novo Merge",E121="Assisted Merge")),A120&amp;"_SA_AZ",IF(AND(D121="Mashtura",OR(E121="Manual",E121="Assisted Manual")),A120&amp;"_MH",IF(AND(D121="Mashtura",OR(E121="De-Novo Merge",E121="Assisted Merge")),A120&amp;"_SA_MH",IF(AND(D121="Perry",OR(E121="Manual",E121="Assisted Manual")),A120&amp;"_PB",IF(AND(D121="Perry",OR(E121="De-Novo Merge",E121="Assisted Merge")),A120&amp;"_SA_PB",IF(AND(D121="Gina",OR(E121="Manual",E121="Assisted Manual")),A120&amp;"_GB",IF(AND(D121="Gina",OR(E121="De-Novo Merge",E121="Assisted Merge")),A120&amp;"_SA_GB",IF(AND(D121="Cameron",OR(E121="Manual",E121="Assisted Manual")),A120&amp;"_CA",IF(AND(D121="Cameron",OR(E121="De-Novo Merge",E121="Assisted Merge")),A120&amp;"_SA_CA",IF(AND(D121="Bruno",OR(E121="Manual",E121="Assisted Manual")),A120&amp;"_BD",IF(AND(D121="Bruno",OR(E121="De-Novo Merge",E121="Assisted Merge")),A120&amp;"_SA_BD",IF(AND(D121="Daniel",OR(E121="Manual",E121="Assisted Manual")),A120&amp;"_DR",IF(AND(D121="Daniel",OR(E121="De-Novo Merge",E121="Assisted Merge")),A120&amp;"_SA_DR",IF(AND(D121="Monet",OR(E121="Manual",E121="Assisted Manual")),A120&amp;"_MW",IF(AND(D121="Monet",OR(E121="De-Novo Merge",E121="Assisted Merge")),A120&amp;"_SA_MW",IF(AND(D121="Reem",OR(E121="Manual",E121="Assisted Manual")),A120&amp;"_RA",IF(AND(D121="Reem",OR(E121="De-Novo Merge",E121="Assisted Merge")),A120&amp;"_SA_RA",""))))))))))))))))))</f>
        <v>2018-03-09_G-045_MW</v>
      </c>
      <c r="G121" s="89">
        <v>43200</v>
      </c>
      <c r="H121" s="89">
        <v>43200</v>
      </c>
      <c r="I121" s="68"/>
      <c r="J121" s="68"/>
      <c r="K121" s="73" t="str">
        <f t="shared" si="4"/>
        <v/>
      </c>
      <c r="L121" s="116"/>
      <c r="M121" s="87" t="s">
        <v>0</v>
      </c>
      <c r="N121" s="116"/>
      <c r="O121" s="116"/>
      <c r="P121" s="4"/>
      <c r="Q121" s="121"/>
      <c r="R121" s="116"/>
    </row>
    <row r="122" spans="1:18" x14ac:dyDescent="0.25">
      <c r="A122" s="122" t="s">
        <v>3986</v>
      </c>
      <c r="B122" s="117" t="s">
        <v>3987</v>
      </c>
      <c r="C122" s="116" t="s">
        <v>2065</v>
      </c>
      <c r="D122" s="87" t="s">
        <v>27</v>
      </c>
      <c r="E122" s="87" t="s">
        <v>24</v>
      </c>
      <c r="F122" s="7" t="s">
        <v>3988</v>
      </c>
      <c r="G122" s="89">
        <v>43200</v>
      </c>
      <c r="H122" s="89">
        <v>43200</v>
      </c>
      <c r="I122" s="68"/>
      <c r="J122" s="68"/>
      <c r="K122" s="73" t="str">
        <f t="shared" si="4"/>
        <v/>
      </c>
      <c r="L122" s="118">
        <v>43206</v>
      </c>
      <c r="M122" s="87" t="s">
        <v>0</v>
      </c>
      <c r="N122" s="116" t="s">
        <v>0</v>
      </c>
      <c r="O122" s="116" t="s">
        <v>0</v>
      </c>
      <c r="P122" s="4" t="s">
        <v>3040</v>
      </c>
      <c r="Q122" s="121" t="s">
        <v>25</v>
      </c>
      <c r="R122" s="116" t="s">
        <v>3989</v>
      </c>
    </row>
    <row r="123" spans="1:18" x14ac:dyDescent="0.25">
      <c r="A123" s="116"/>
      <c r="B123" s="116"/>
      <c r="C123" s="116"/>
      <c r="D123" s="87" t="s">
        <v>187</v>
      </c>
      <c r="E123" s="87" t="s">
        <v>1512</v>
      </c>
      <c r="F123" s="7" t="str">
        <f>IF(AND(D123="Amina",OR(E123="Manual",E123="Assisted Manual")),A122&amp;"_AZ",IF(AND(D123="Amina",OR(E123="De-Novo Merge",E123="Assisted Merge")),A122&amp;"_SA_AZ",IF(AND(D123="Mashtura",OR(E123="Manual",E123="Assisted Manual")),A122&amp;"_MH",IF(AND(D123="Mashtura",OR(E123="De-Novo Merge",E123="Assisted Merge")),A122&amp;"_SA_MH",IF(AND(D123="Perry",OR(E123="Manual",E123="Assisted Manual")),A122&amp;"_PB",IF(AND(D123="Perry",OR(E123="De-Novo Merge",E123="Assisted Merge")),A122&amp;"_SA_PB",IF(AND(D123="Gina",OR(E123="Manual",E123="Assisted Manual")),A122&amp;"_GB",IF(AND(D123="Gina",OR(E123="De-Novo Merge",E123="Assisted Merge")),A122&amp;"_SA_GB",IF(AND(D123="Cameron",OR(E123="Manual",E123="Assisted Manual")),A122&amp;"_CA",IF(AND(D123="Cameron",OR(E123="De-Novo Merge",E123="Assisted Merge")),A122&amp;"_SA_CA",IF(AND(D123="Bruno",OR(E123="Manual",E123="Assisted Manual")),A122&amp;"_BD",IF(AND(D123="Bruno",OR(E123="De-Novo Merge",E123="Assisted Merge")),A122&amp;"_SA_BD",IF(AND(D123="Daniel",OR(E123="Manual",E123="Assisted Manual")),A122&amp;"_DR",IF(AND(D123="Daniel",OR(E123="De-Novo Merge",E123="Assisted Merge")),A122&amp;"_SA_DR",IF(AND(D123="Monet",OR(E123="Manual",E123="Assisted Manual")),A122&amp;"_MW",IF(AND(D123="Monet",OR(E123="De-Novo Merge",E123="Assisted Merge")),A122&amp;"_SA_MW",IF(AND(D123="Reem",OR(E123="Manual",E123="Assisted Manual")),A122&amp;"_RA",IF(AND(D123="Reem",OR(E123="De-Novo Merge",E123="Assisted Merge")),A122&amp;"_SA_RA",""))))))))))))))))))</f>
        <v>2018-03-09_G-046_MW</v>
      </c>
      <c r="G123" s="89">
        <v>43200</v>
      </c>
      <c r="H123" s="89">
        <v>43201</v>
      </c>
      <c r="I123" s="68"/>
      <c r="J123" s="68"/>
      <c r="K123" s="73" t="str">
        <f t="shared" si="4"/>
        <v/>
      </c>
      <c r="L123" s="116"/>
      <c r="M123" s="87" t="s">
        <v>0</v>
      </c>
      <c r="N123" s="116"/>
      <c r="O123" s="116"/>
      <c r="P123" s="4" t="s">
        <v>3990</v>
      </c>
      <c r="Q123" s="121"/>
      <c r="R123" s="116"/>
    </row>
    <row r="124" spans="1:18" x14ac:dyDescent="0.25">
      <c r="A124" s="122" t="s">
        <v>3991</v>
      </c>
      <c r="B124" s="117" t="s">
        <v>3992</v>
      </c>
      <c r="C124" s="116" t="s">
        <v>1052</v>
      </c>
      <c r="D124" s="87" t="s">
        <v>161</v>
      </c>
      <c r="E124" s="87" t="s">
        <v>24</v>
      </c>
      <c r="F124" s="7" t="str">
        <f>IF(AND(D124="Amina",OR(E124="Manual",E124="Assisted Manual")),A124&amp;"_AZ",IF(AND(D124="Amina",OR(E124="De-Novo Merge",E124="Assisted Merge")),A124&amp;"_SA_AZ",IF(AND(D124="Mashtura",OR(E124="Manual",E124="Assisted Manual")),A124&amp;"_MH",IF(AND(D124="Mashtura",OR(E124="De-Novo Merge",E124="Assisted Merge")),A124&amp;"_SA_MH",IF(AND(D124="Perry",OR(E124="Manual",E124="Assisted Manual")),A124&amp;"_PB",IF(AND(D124="Perry",OR(E124="De-Novo Merge",E124="Assisted Merge")),A124&amp;"_SA_PB",IF(AND(D124="Gina",OR(E124="Manual",E124="Assisted Manual")),A124&amp;"_GB",IF(AND(D124="Gina",OR(E124="De-Novo Merge",E124="Assisted Merge")),A124&amp;"_SA_GB",IF(AND(D124="Cameron",OR(E124="Manual",E124="Assisted Manual")),A124&amp;"_CA",IF(AND(D124="Cameron",OR(E124="De-Novo Merge",E124="Assisted Merge")),A124&amp;"_SA_CA",IF(AND(D124="Bruno",OR(E124="Manual",E124="Assisted Manual")),A124&amp;"_BD",IF(AND(D124="Bruno",OR(E124="De-Novo Merge",E124="Assisted Merge")),A124&amp;"_SA_BD",IF(AND(D124="Daniel",OR(E124="Manual",E124="Assisted Manual")),A124&amp;"_DR",IF(AND(D124="Daniel",OR(E124="De-Novo Merge",E124="Assisted Merge")),A124&amp;"_SA_DR",IF(AND(D124="Monet",OR(E124="Manual",E124="Assisted Manual")),A124&amp;"_MW",IF(AND(D124="Monet",OR(E124="De-Novo Merge",E124="Assisted Merge")),A124&amp;"_SA_MW",IF(AND(D124="Reem",OR(E124="Manual",E124="Assisted Manual")),A124&amp;"_RA",IF(AND(D124="Reem",OR(E124="De-Novo Merge",E124="Assisted Merge")),A124&amp;"_SA_RA",""))))))))))))))))))</f>
        <v>2018-03-09_G-047_BD</v>
      </c>
      <c r="G124" s="89">
        <v>43200</v>
      </c>
      <c r="H124" s="89">
        <v>43201</v>
      </c>
      <c r="I124" s="68">
        <v>2.25</v>
      </c>
      <c r="J124" s="68">
        <v>24</v>
      </c>
      <c r="K124" s="73">
        <f t="shared" si="4"/>
        <v>10.666666666666666</v>
      </c>
      <c r="L124" s="118">
        <v>43201</v>
      </c>
      <c r="M124" s="87" t="str">
        <f>IF(AND(NOT(OR(G124="",G124="Ø")),H124=""),"In Progress",IF(AND(NOT(OR(H124="Ø",H124="")),NOT(OR(G124="Ø",G124=""))),"Completed",IF(AND(NOT(A124=""),NOT(OR(D124="",D124="???")),G124=""),"Waiting",IF(D124="???","Waiting",""))))</f>
        <v>Completed</v>
      </c>
      <c r="N124" s="116" t="str">
        <f>IF(AND(NOT(OR(H124="Ø",H124="")),L124="Split"),"In Progress",IF(AND(NOT(OR(H124="Ø",H124="")),L124="Needs to be Split"),"Waiting",IF(AND(M124="Review",M125="Review"),"Review",IF(OR(AND(M124="Review",M125="Incomplete"),AND(M124="Incomplete",M125="Review")),"Review",IF(OR(AND(M124="Untraceable",M125="Review"),AND(M124="Review",M125="Untraceable")),"Review",IF(OR(AND(M124="Review",M125="Completed"),AND(M124="Completed",M125="Review")),"Review",IF(OR(AND(M124="Other",M125="Review"),AND(M124="Review",M125="Other")),"Review",IF(OR(AND(M124="Other",M125="Incomplete"),AND(M124="Incomplete",M125="Other")),"Review",IF(OR(AND(M124="Other",M125="Untraceable"),AND(M124="Untraceable",M125="Other")),"Review",IF(OR(AND(M124="Other",M125="Completed"),AND(M124="Completed",M125="Other")),"Review",IF(AND(M124="Waiting",M125="Waiting"),"Waiting",IF(OR(AND(M124="Review",M125="Waiting"),AND(M124="Waiting",M125="Review")),"Waiting",IF(OR(AND(M124="Other",M125="Waiting"),AND(M124="Waiting",M125="Other")),"Waiting",IF(OR(AND(M124="Incomplete",M125="Waiting"),AND(M124="Waiting",M125="Incomplete")),"Waiting",IF(OR(AND(M124="Completed",M125="Waiting"),AND(M124="Waiting",M125="Completed")),"Waiting",IF(OR(M124="In Progress",M125="In Progress"),"In Progress",IF(OR(AND(M124="Completed",M125="Untraceable"),AND(M124="Untraceable",M125="Completed")),"Review",IF(OR(AND(M124="Completed",M125="Incomplete"),AND(M124="Incomplete",M125="Completed")),"Review",IF(OR(AND(M124="Incomplete",M125="Untraceable"),AND(M124="Untraceable",M125="Incomplete")),"Untraceable",IF(AND(NOT(OR(H124="Ø",H124="")),NOT(OR(H125="Ø",H125="")),L124=""),"In Progress",IF(AND(M124="Untraceable",M125="Untraceable"),"Untraceable",IF(AND(NOT(OR(H124="Ø",H124="")),NOT(OR(H125="Ø",H125="")),NOT(OR(L124="Ø",L124="",L124="Split",L124="Needs to be Split"))),"Completed",IF(AND(M124="Incomplete",M125="Incomplete"),"Incomplete",IF(AND(M124="Other",M125="Other"),"Review",IF(AND(M124="Untraceable",M125=""),"Untraceable","")))))))))))))))))))))))))</f>
        <v>Completed</v>
      </c>
      <c r="O124" s="116" t="s">
        <v>0</v>
      </c>
      <c r="P124" s="4" t="s">
        <v>3993</v>
      </c>
      <c r="Q124" s="121" t="s">
        <v>25</v>
      </c>
      <c r="R124" s="116" t="s">
        <v>3994</v>
      </c>
    </row>
    <row r="125" spans="1:18" x14ac:dyDescent="0.25">
      <c r="A125" s="116"/>
      <c r="B125" s="116"/>
      <c r="C125" s="116"/>
      <c r="D125" s="87" t="s">
        <v>23</v>
      </c>
      <c r="E125" s="87" t="s">
        <v>24</v>
      </c>
      <c r="F125" s="7" t="str">
        <f>IF(AND(D125="Amina",OR(E125="Manual",E125="Assisted Manual")),A124&amp;"_AZ",IF(AND(D125="Amina",OR(E125="De-Novo Merge",E125="Assisted Merge")),A124&amp;"_SA_AZ",IF(AND(D125="Mashtura",OR(E125="Manual",E125="Assisted Manual")),A124&amp;"_MH",IF(AND(D125="Mashtura",OR(E125="De-Novo Merge",E125="Assisted Merge")),A124&amp;"_SA_MH",IF(AND(D125="Perry",OR(E125="Manual",E125="Assisted Manual")),A124&amp;"_PB",IF(AND(D125="Perry",OR(E125="De-Novo Merge",E125="Assisted Merge")),A124&amp;"_SA_PB",IF(AND(D125="Gina",OR(E125="Manual",E125="Assisted Manual")),A124&amp;"_GB",IF(AND(D125="Gina",OR(E125="De-Novo Merge",E125="Assisted Merge")),A124&amp;"_SA_GB",IF(AND(D125="Cameron",OR(E125="Manual",E125="Assisted Manual")),A124&amp;"_CA",IF(AND(D125="Cameron",OR(E125="De-Novo Merge",E125="Assisted Merge")),A124&amp;"_SA_CA",IF(AND(D125="Bruno",OR(E125="Manual",E125="Assisted Manual")),A124&amp;"_BD",IF(AND(D125="Bruno",OR(E125="De-Novo Merge",E125="Assisted Merge")),A124&amp;"_SA_BD",IF(AND(D125="Daniel",OR(E125="Manual",E125="Assisted Manual")),A124&amp;"_DR",IF(AND(D125="Daniel",OR(E125="De-Novo Merge",E125="Assisted Merge")),A124&amp;"_SA_DR",IF(AND(D125="Monet",OR(E125="Manual",E125="Assisted Manual")),A124&amp;"_MW",IF(AND(D125="Monet",OR(E125="De-Novo Merge",E125="Assisted Merge")),A124&amp;"_SA_MW",IF(AND(D125="Reem",OR(E125="Manual",E125="Assisted Manual")),A124&amp;"_RA",IF(AND(D125="Reem",OR(E125="De-Novo Merge",E125="Assisted Merge")),A124&amp;"_SA_RA",""))))))))))))))))))</f>
        <v>2018-03-09_G-047_CA</v>
      </c>
      <c r="G125" s="89">
        <v>43200</v>
      </c>
      <c r="H125" s="89">
        <v>43201</v>
      </c>
      <c r="I125" s="68"/>
      <c r="J125" s="68"/>
      <c r="K125" s="73" t="str">
        <f t="shared" si="4"/>
        <v/>
      </c>
      <c r="L125" s="116"/>
      <c r="M125" s="87" t="s">
        <v>0</v>
      </c>
      <c r="N125" s="116"/>
      <c r="O125" s="116"/>
      <c r="P125" s="4"/>
      <c r="Q125" s="121"/>
      <c r="R125" s="116"/>
    </row>
    <row r="126" spans="1:18" x14ac:dyDescent="0.25">
      <c r="A126" s="122" t="s">
        <v>3995</v>
      </c>
      <c r="B126" s="117" t="s">
        <v>3996</v>
      </c>
      <c r="C126" s="116" t="s">
        <v>1052</v>
      </c>
      <c r="D126" s="87" t="s">
        <v>23</v>
      </c>
      <c r="E126" s="87" t="s">
        <v>24</v>
      </c>
      <c r="F126" s="7" t="str">
        <f>IF(AND(D126="Amina",OR(E126="Manual",E126="Assisted Manual")),A126&amp;"_AZ",IF(AND(D126="Amina",OR(E126="De-Novo Merge",E126="Assisted Merge")),A126&amp;"_SA_AZ",IF(AND(D126="Mashtura",OR(E126="Manual",E126="Assisted Manual")),A126&amp;"_MH",IF(AND(D126="Mashtura",OR(E126="De-Novo Merge",E126="Assisted Merge")),A126&amp;"_SA_MH",IF(AND(D126="Perry",OR(E126="Manual",E126="Assisted Manual")),A126&amp;"_PB",IF(AND(D126="Perry",OR(E126="De-Novo Merge",E126="Assisted Merge")),A126&amp;"_SA_PB",IF(AND(D126="Gina",OR(E126="Manual",E126="Assisted Manual")),A126&amp;"_GB",IF(AND(D126="Gina",OR(E126="De-Novo Merge",E126="Assisted Merge")),A126&amp;"_SA_GB",IF(AND(D126="Cameron",OR(E126="Manual",E126="Assisted Manual")),A126&amp;"_CA",IF(AND(D126="Cameron",OR(E126="De-Novo Merge",E126="Assisted Merge")),A126&amp;"_SA_CA",IF(AND(D126="Bruno",OR(E126="Manual",E126="Assisted Manual")),A126&amp;"_BD",IF(AND(D126="Bruno",OR(E126="De-Novo Merge",E126="Assisted Merge")),A126&amp;"_SA_BD",IF(AND(D126="Daniel",OR(E126="Manual",E126="Assisted Manual")),A126&amp;"_DR",IF(AND(D126="Daniel",OR(E126="De-Novo Merge",E126="Assisted Merge")),A126&amp;"_SA_DR",IF(AND(D126="Monet",OR(E126="Manual",E126="Assisted Manual")),A126&amp;"_MW",IF(AND(D126="Monet",OR(E126="De-Novo Merge",E126="Assisted Merge")),A126&amp;"_SA_MW",IF(AND(D126="Reem",OR(E126="Manual",E126="Assisted Manual")),A126&amp;"_RA",IF(AND(D126="Reem",OR(E126="De-Novo Merge",E126="Assisted Merge")),A126&amp;"_SA_RA",""))))))))))))))))))</f>
        <v>2018-03-09_G-048_CA</v>
      </c>
      <c r="G126" s="89">
        <v>43199</v>
      </c>
      <c r="H126" s="89">
        <v>43200</v>
      </c>
      <c r="I126" s="68">
        <v>3</v>
      </c>
      <c r="J126" s="68">
        <v>33</v>
      </c>
      <c r="K126" s="73">
        <f t="shared" si="4"/>
        <v>11</v>
      </c>
      <c r="L126" s="118">
        <v>43201</v>
      </c>
      <c r="M126" s="87" t="str">
        <f>IF(AND(NOT(OR(G126="",G126="Ø")),H126=""),"In Progress",IF(AND(NOT(OR(H126="Ø",H126="")),NOT(OR(G126="Ø",G126=""))),"Completed",IF(AND(NOT(A126=""),NOT(OR(D126="",D126="???")),G126=""),"Waiting",IF(D126="???","Waiting",""))))</f>
        <v>Completed</v>
      </c>
      <c r="N126" s="116" t="str">
        <f>IF(AND(NOT(OR(H126="Ø",H126="")),L126="Split"),"In Progress",IF(AND(NOT(OR(H126="Ø",H126="")),L126="Needs to be Split"),"Waiting",IF(AND(M126="Review",M127="Review"),"Review",IF(OR(AND(M126="Review",M127="Incomplete"),AND(M126="Incomplete",M127="Review")),"Review",IF(OR(AND(M126="Untraceable",M127="Review"),AND(M126="Review",M127="Untraceable")),"Review",IF(OR(AND(M126="Review",M127="Completed"),AND(M126="Completed",M127="Review")),"Review",IF(OR(AND(M126="Other",M127="Review"),AND(M126="Review",M127="Other")),"Review",IF(OR(AND(M126="Other",M127="Incomplete"),AND(M126="Incomplete",M127="Other")),"Review",IF(OR(AND(M126="Other",M127="Untraceable"),AND(M126="Untraceable",M127="Other")),"Review",IF(OR(AND(M126="Other",M127="Completed"),AND(M126="Completed",M127="Other")),"Review",IF(AND(M126="Waiting",M127="Waiting"),"Waiting",IF(OR(AND(M126="Review",M127="Waiting"),AND(M126="Waiting",M127="Review")),"Waiting",IF(OR(AND(M126="Other",M127="Waiting"),AND(M126="Waiting",M127="Other")),"Waiting",IF(OR(AND(M126="Incomplete",M127="Waiting"),AND(M126="Waiting",M127="Incomplete")),"Waiting",IF(OR(AND(M126="Completed",M127="Waiting"),AND(M126="Waiting",M127="Completed")),"Waiting",IF(OR(M126="In Progress",M127="In Progress"),"In Progress",IF(OR(AND(M126="Completed",M127="Untraceable"),AND(M126="Untraceable",M127="Completed")),"Review",IF(OR(AND(M126="Completed",M127="Incomplete"),AND(M126="Incomplete",M127="Completed")),"Review",IF(OR(AND(M126="Incomplete",M127="Untraceable"),AND(M126="Untraceable",M127="Incomplete")),"Untraceable",IF(AND(NOT(OR(H126="Ø",H126="")),NOT(OR(H127="Ø",H127="")),L126=""),"In Progress",IF(AND(M126="Untraceable",M127="Untraceable"),"Untraceable",IF(AND(NOT(OR(H126="Ø",H126="")),NOT(OR(H127="Ø",H127="")),NOT(OR(L126="Ø",L126="",L126="Split",L126="Needs to be Split"))),"Completed",IF(AND(M126="Incomplete",M127="Incomplete"),"Incomplete",IF(AND(M126="Other",M127="Other"),"Review",IF(AND(M126="Untraceable",M127=""),"Untraceable","")))))))))))))))))))))))))</f>
        <v>Completed</v>
      </c>
      <c r="O126" s="116" t="s">
        <v>0</v>
      </c>
      <c r="P126" s="4" t="s">
        <v>3993</v>
      </c>
      <c r="Q126" s="121" t="s">
        <v>25</v>
      </c>
      <c r="R126" s="116" t="s">
        <v>3997</v>
      </c>
    </row>
    <row r="127" spans="1:18" x14ac:dyDescent="0.25">
      <c r="A127" s="116"/>
      <c r="B127" s="116"/>
      <c r="C127" s="116"/>
      <c r="D127" s="87" t="s">
        <v>161</v>
      </c>
      <c r="E127" s="87" t="s">
        <v>1512</v>
      </c>
      <c r="F127" s="7" t="str">
        <f>IF(AND(D127="Amina",OR(E127="Manual",E127="Assisted Manual")),A126&amp;"_AZ",IF(AND(D127="Amina",OR(E127="De-Novo Merge",E127="Assisted Merge")),A126&amp;"_SA_AZ",IF(AND(D127="Mashtura",OR(E127="Manual",E127="Assisted Manual")),A126&amp;"_MH",IF(AND(D127="Mashtura",OR(E127="De-Novo Merge",E127="Assisted Merge")),A126&amp;"_SA_MH",IF(AND(D127="Perry",OR(E127="Manual",E127="Assisted Manual")),A126&amp;"_PB",IF(AND(D127="Perry",OR(E127="De-Novo Merge",E127="Assisted Merge")),A126&amp;"_SA_PB",IF(AND(D127="Gina",OR(E127="Manual",E127="Assisted Manual")),A126&amp;"_GB",IF(AND(D127="Gina",OR(E127="De-Novo Merge",E127="Assisted Merge")),A126&amp;"_SA_GB",IF(AND(D127="Cameron",OR(E127="Manual",E127="Assisted Manual")),A126&amp;"_CA",IF(AND(D127="Cameron",OR(E127="De-Novo Merge",E127="Assisted Merge")),A126&amp;"_SA_CA",IF(AND(D127="Bruno",OR(E127="Manual",E127="Assisted Manual")),A126&amp;"_BD",IF(AND(D127="Bruno",OR(E127="De-Novo Merge",E127="Assisted Merge")),A126&amp;"_SA_BD",IF(AND(D127="Daniel",OR(E127="Manual",E127="Assisted Manual")),A126&amp;"_DR",IF(AND(D127="Daniel",OR(E127="De-Novo Merge",E127="Assisted Merge")),A126&amp;"_SA_DR",IF(AND(D127="Monet",OR(E127="Manual",E127="Assisted Manual")),A126&amp;"_MW",IF(AND(D127="Monet",OR(E127="De-Novo Merge",E127="Assisted Merge")),A126&amp;"_SA_MW",IF(AND(D127="Reem",OR(E127="Manual",E127="Assisted Manual")),A126&amp;"_RA",IF(AND(D127="Reem",OR(E127="De-Novo Merge",E127="Assisted Merge")),A126&amp;"_SA_RA",""))))))))))))))))))</f>
        <v>2018-03-09_G-048_BD</v>
      </c>
      <c r="G127" s="89">
        <v>43201</v>
      </c>
      <c r="H127" s="89">
        <v>43201</v>
      </c>
      <c r="I127" s="68">
        <v>2.25</v>
      </c>
      <c r="J127" s="68">
        <v>31</v>
      </c>
      <c r="K127" s="73">
        <f t="shared" si="4"/>
        <v>13.777777777777779</v>
      </c>
      <c r="L127" s="116"/>
      <c r="M127" s="87" t="s">
        <v>0</v>
      </c>
      <c r="N127" s="116"/>
      <c r="O127" s="116"/>
      <c r="P127" s="4"/>
      <c r="Q127" s="121"/>
      <c r="R127" s="116"/>
    </row>
    <row r="128" spans="1:18" x14ac:dyDescent="0.25">
      <c r="A128" s="122"/>
      <c r="B128" s="117"/>
      <c r="C128" s="116"/>
      <c r="D128" s="87" t="str">
        <f>IF(AND(NOT(B128=""),NOT(A128="")),"???","")</f>
        <v/>
      </c>
      <c r="E128" s="87"/>
      <c r="F128" s="7" t="str">
        <f>IF(AND(D128="Amina",OR(E128="Manual",E128="Assisted Manual")),A128&amp;"_AZ",IF(AND(D128="Amina",OR(E128="De-Novo Merge",E128="Assisted Merge")),A128&amp;"_SA_AZ",IF(AND(D128="Mashtura",OR(E128="Manual",E128="Assisted Manual")),A128&amp;"_MH",IF(AND(D128="Mashtura",OR(E128="De-Novo Merge",E128="Assisted Merge")),A128&amp;"_SA_MH",IF(AND(D128="Perry",OR(E128="Manual",E128="Assisted Manual")),A128&amp;"_PB",IF(AND(D128="Perry",OR(E128="De-Novo Merge",E128="Assisted Merge")),A128&amp;"_SA_PB",IF(AND(D128="Gina",OR(E128="Manual",E128="Assisted Manual")),A128&amp;"_GB",IF(AND(D128="Gina",OR(E128="De-Novo Merge",E128="Assisted Merge")),A128&amp;"_SA_GB",IF(AND(D128="Cameron",OR(E128="Manual",E128="Assisted Manual")),A128&amp;"_CA",IF(AND(D128="Cameron",OR(E128="De-Novo Merge",E128="Assisted Merge")),A128&amp;"_SA_CA",IF(AND(D128="Bruno",OR(E128="Manual",E128="Assisted Manual")),A128&amp;"_BD",IF(AND(D128="Bruno",OR(E128="De-Novo Merge",E128="Assisted Merge")),A128&amp;"_SA_BD",IF(AND(D128="Daniel",OR(E128="Manual",E128="Assisted Manual")),A128&amp;"_DR",IF(AND(D128="Daniel",OR(E128="De-Novo Merge",E128="Assisted Merge")),A128&amp;"_SA_DR",IF(AND(D128="Monet",OR(E128="Manual",E128="Assisted Manual")),A128&amp;"_MW",IF(AND(D128="Monet",OR(E128="De-Novo Merge",E128="Assisted Merge")),A128&amp;"_SA_MW",IF(AND(D128="Reem",OR(E128="Manual",E128="Assisted Manual")),A128&amp;"_RA",IF(AND(D128="Reem",OR(E128="De-Novo Merge",E128="Assisted Merge")),A128&amp;"_SA_RA",""))))))))))))))))))</f>
        <v/>
      </c>
      <c r="G128" s="89"/>
      <c r="H128" s="89"/>
      <c r="I128" s="68"/>
      <c r="J128" s="68"/>
      <c r="K128" s="73" t="str">
        <f t="shared" si="4"/>
        <v/>
      </c>
      <c r="L128" s="116" t="str">
        <f>IF(AND(NOT(OR(H128="",H128="Ø")),NOT(OR(H129="",H129="Ø"))),"Needs to be Split","")</f>
        <v/>
      </c>
      <c r="M128" s="87" t="str">
        <f>IF(AND(NOT(OR(G128="",G128="Ø")),H128=""),"In Progress",IF(AND(NOT(OR(H128="Ø",H128="")),NOT(OR(G128="Ø",G128=""))),"Completed",IF(AND(NOT(A128=""),NOT(OR(D128="",D128="???")),G128=""),"Waiting",IF(D128="???","Waiting",""))))</f>
        <v/>
      </c>
      <c r="N128" s="116" t="str">
        <f>IF(AND(NOT(OR(H128="Ø",H128="")),L128="Split"),"In Progress",IF(AND(NOT(OR(H128="Ø",H128="")),L128="Needs to be Split"),"Waiting",IF(AND(M128="Review",M129="Review"),"Review",IF(OR(AND(M128="Review",M129="Incomplete"),AND(M128="Incomplete",M129="Review")),"Review",IF(OR(AND(M128="Untraceable",M129="Review"),AND(M128="Review",M129="Untraceable")),"Review",IF(OR(AND(M128="Review",M129="Completed"),AND(M128="Completed",M129="Review")),"Review",IF(OR(AND(M128="Other",M129="Review"),AND(M128="Review",M129="Other")),"Review",IF(OR(AND(M128="Other",M129="Incomplete"),AND(M128="Incomplete",M129="Other")),"Review",IF(OR(AND(M128="Other",M129="Untraceable"),AND(M128="Untraceable",M129="Other")),"Review",IF(OR(AND(M128="Other",M129="Completed"),AND(M128="Completed",M129="Other")),"Review",IF(AND(M128="Waiting",M129="Waiting"),"Waiting",IF(OR(AND(M128="Review",M129="Waiting"),AND(M128="Waiting",M129="Review")),"Waiting",IF(OR(AND(M128="Other",M129="Waiting"),AND(M128="Waiting",M129="Other")),"Waiting",IF(OR(AND(M128="Incomplete",M129="Waiting"),AND(M128="Waiting",M129="Incomplete")),"Waiting",IF(OR(AND(M128="Completed",M129="Waiting"),AND(M128="Waiting",M129="Completed")),"Waiting",IF(OR(M128="In Progress",M129="In Progress"),"In Progress",IF(OR(AND(M128="Completed",M129="Untraceable"),AND(M128="Untraceable",M129="Completed")),"Review",IF(OR(AND(M128="Completed",M129="Incomplete"),AND(M128="Incomplete",M129="Completed")),"Review",IF(OR(AND(M128="Incomplete",M129="Untraceable"),AND(M128="Untraceable",M129="Incomplete")),"Untraceable",IF(AND(NOT(OR(H128="Ø",H128="")),NOT(OR(H129="Ø",H129="")),L128=""),"In Progress",IF(AND(M128="Untraceable",M129="Untraceable"),"Untraceable",IF(AND(NOT(OR(H128="Ø",H128="")),NOT(OR(H129="Ø",H129="")),NOT(OR(L128="Ø",L128="",L128="Split",L128="Needs to be Split"))),"Completed",IF(AND(M128="Incomplete",M129="Incomplete"),"Incomplete",IF(AND(M128="Other",M129="Other"),"Review",IF(AND(M128="Untraceable",M129=""),"Untraceable","")))))))))))))))))))))))))</f>
        <v/>
      </c>
      <c r="O128" s="116" t="str">
        <f>IF(OR(N128="Untraceable",N128="Incomplete"),"Ignore",IF(N128="Completed","Waiting",IF(OR(N128="Waiting",N128="In Progress",N128="Review",N128="Other"),"HOLD","")))</f>
        <v/>
      </c>
      <c r="P128" s="4"/>
      <c r="Q128" s="121" t="str">
        <f>IF(OR(N128="Untraceable",N128="Incomplete"),"No",IF(N128="Completed","In Progress",""))</f>
        <v/>
      </c>
      <c r="R128" s="116"/>
    </row>
    <row r="129" spans="1:18" x14ac:dyDescent="0.25">
      <c r="A129" s="116"/>
      <c r="B129" s="116"/>
      <c r="C129" s="116"/>
      <c r="D129" s="87" t="str">
        <f>IF(AND(NOT(A128=""),NOT(B128=""),NOT(M128="Untraceable")),"???","")</f>
        <v/>
      </c>
      <c r="E129" s="87"/>
      <c r="F129" s="7" t="str">
        <f>IF(AND(D129="Amina",OR(E129="Manual",E129="Assisted Manual")),A128&amp;"_AZ",IF(AND(D129="Amina",OR(E129="De-Novo Merge",E129="Assisted Merge")),A128&amp;"_SA_AZ",IF(AND(D129="Mashtura",OR(E129="Manual",E129="Assisted Manual")),A128&amp;"_MH",IF(AND(D129="Mashtura",OR(E129="De-Novo Merge",E129="Assisted Merge")),A128&amp;"_SA_MH",IF(AND(D129="Perry",OR(E129="Manual",E129="Assisted Manual")),A128&amp;"_PB",IF(AND(D129="Perry",OR(E129="De-Novo Merge",E129="Assisted Merge")),A128&amp;"_SA_PB",IF(AND(D129="Gina",OR(E129="Manual",E129="Assisted Manual")),A128&amp;"_GB",IF(AND(D129="Gina",OR(E129="De-Novo Merge",E129="Assisted Merge")),A128&amp;"_SA_GB",IF(AND(D129="Cameron",OR(E129="Manual",E129="Assisted Manual")),A128&amp;"_CA",IF(AND(D129="Cameron",OR(E129="De-Novo Merge",E129="Assisted Merge")),A128&amp;"_SA_CA",IF(AND(D129="Bruno",OR(E129="Manual",E129="Assisted Manual")),A128&amp;"_BD",IF(AND(D129="Bruno",OR(E129="De-Novo Merge",E129="Assisted Merge")),A128&amp;"_SA_BD",IF(AND(D129="Daniel",OR(E129="Manual",E129="Assisted Manual")),A128&amp;"_DR",IF(AND(D129="Daniel",OR(E129="De-Novo Merge",E129="Assisted Merge")),A128&amp;"_SA_DR",IF(AND(D129="Monet",OR(E129="Manual",E129="Assisted Manual")),A128&amp;"_MW",IF(AND(D129="Monet",OR(E129="De-Novo Merge",E129="Assisted Merge")),A128&amp;"_SA_MW",IF(AND(D129="Reem",OR(E129="Manual",E129="Assisted Manual")),A128&amp;"_RA",IF(AND(D129="Reem",OR(E129="De-Novo Merge",E129="Assisted Merge")),A128&amp;"_SA_RA",""))))))))))))))))))</f>
        <v/>
      </c>
      <c r="G129" s="89"/>
      <c r="H129" s="89"/>
      <c r="I129" s="68"/>
      <c r="J129" s="68"/>
      <c r="K129" s="73" t="str">
        <f t="shared" si="4"/>
        <v/>
      </c>
      <c r="L129" s="116"/>
      <c r="M129" s="87" t="str">
        <f>IF(AND(NOT(OR(G129="",G129="Ø")),H129=""),"In Progress",IF(AND(NOT(OR(H129="Ø",H129="")),NOT(OR(G129="Ø",G129=""))),"Completed",IF(AND(NOT(A128=""),NOT(OR(D129="",D129="???")),G129=""),"Waiting",IF(D129="???","Waiting",""))))</f>
        <v/>
      </c>
      <c r="N129" s="116"/>
      <c r="O129" s="116"/>
      <c r="P129" s="4"/>
      <c r="Q129" s="121"/>
      <c r="R129" s="116"/>
    </row>
    <row r="130" spans="1:18" x14ac:dyDescent="0.25">
      <c r="A130" s="122"/>
      <c r="B130" s="117"/>
      <c r="C130" s="116"/>
      <c r="D130" s="87" t="str">
        <f>IF(AND(NOT(B130=""),NOT(A130="")),"???","")</f>
        <v/>
      </c>
      <c r="E130" s="87"/>
      <c r="F130" s="7" t="str">
        <f>IF(AND(D130="Amina",OR(E130="Manual",E130="Assisted Manual")),A130&amp;"_AZ",IF(AND(D130="Amina",OR(E130="De-Novo Merge",E130="Assisted Merge")),A130&amp;"_SA_AZ",IF(AND(D130="Mashtura",OR(E130="Manual",E130="Assisted Manual")),A130&amp;"_MH",IF(AND(D130="Mashtura",OR(E130="De-Novo Merge",E130="Assisted Merge")),A130&amp;"_SA_MH",IF(AND(D130="Perry",OR(E130="Manual",E130="Assisted Manual")),A130&amp;"_PB",IF(AND(D130="Perry",OR(E130="De-Novo Merge",E130="Assisted Merge")),A130&amp;"_SA_PB",IF(AND(D130="Gina",OR(E130="Manual",E130="Assisted Manual")),A130&amp;"_GB",IF(AND(D130="Gina",OR(E130="De-Novo Merge",E130="Assisted Merge")),A130&amp;"_SA_GB",IF(AND(D130="Cameron",OR(E130="Manual",E130="Assisted Manual")),A130&amp;"_CA",IF(AND(D130="Cameron",OR(E130="De-Novo Merge",E130="Assisted Merge")),A130&amp;"_SA_CA",IF(AND(D130="Bruno",OR(E130="Manual",E130="Assisted Manual")),A130&amp;"_BD",IF(AND(D130="Bruno",OR(E130="De-Novo Merge",E130="Assisted Merge")),A130&amp;"_SA_BD",IF(AND(D130="Daniel",OR(E130="Manual",E130="Assisted Manual")),A130&amp;"_DR",IF(AND(D130="Daniel",OR(E130="De-Novo Merge",E130="Assisted Merge")),A130&amp;"_SA_DR",IF(AND(D130="Monet",OR(E130="Manual",E130="Assisted Manual")),A130&amp;"_MW",IF(AND(D130="Monet",OR(E130="De-Novo Merge",E130="Assisted Merge")),A130&amp;"_SA_MW",IF(AND(D130="Reem",OR(E130="Manual",E130="Assisted Manual")),A130&amp;"_RA",IF(AND(D130="Reem",OR(E130="De-Novo Merge",E130="Assisted Merge")),A130&amp;"_SA_RA",""))))))))))))))))))</f>
        <v/>
      </c>
      <c r="G130" s="89"/>
      <c r="H130" s="89"/>
      <c r="I130" s="68"/>
      <c r="J130" s="68"/>
      <c r="K130" s="73" t="str">
        <f t="shared" si="4"/>
        <v/>
      </c>
      <c r="L130" s="116" t="str">
        <f>IF(AND(NOT(OR(H130="",H130="Ø")),NOT(OR(H131="",H131="Ø"))),"Needs to be Split","")</f>
        <v/>
      </c>
      <c r="M130" s="87" t="str">
        <f>IF(AND(NOT(OR(G130="",G130="Ø")),H130=""),"In Progress",IF(AND(NOT(OR(H130="Ø",H130="")),NOT(OR(G130="Ø",G130=""))),"Completed",IF(AND(NOT(A130=""),NOT(OR(D130="",D130="???")),G130=""),"Waiting",IF(D130="???","Waiting",""))))</f>
        <v/>
      </c>
      <c r="N130" s="116" t="str">
        <f>IF(AND(NOT(OR(H130="Ø",H130="")),L130="Split"),"In Progress",IF(AND(NOT(OR(H130="Ø",H130="")),L130="Needs to be Split"),"Waiting",IF(AND(M130="Review",M131="Review"),"Review",IF(OR(AND(M130="Review",M131="Incomplete"),AND(M130="Incomplete",M131="Review")),"Review",IF(OR(AND(M130="Untraceable",M131="Review"),AND(M130="Review",M131="Untraceable")),"Review",IF(OR(AND(M130="Review",M131="Completed"),AND(M130="Completed",M131="Review")),"Review",IF(OR(AND(M130="Other",M131="Review"),AND(M130="Review",M131="Other")),"Review",IF(OR(AND(M130="Other",M131="Incomplete"),AND(M130="Incomplete",M131="Other")),"Review",IF(OR(AND(M130="Other",M131="Untraceable"),AND(M130="Untraceable",M131="Other")),"Review",IF(OR(AND(M130="Other",M131="Completed"),AND(M130="Completed",M131="Other")),"Review",IF(AND(M130="Waiting",M131="Waiting"),"Waiting",IF(OR(AND(M130="Review",M131="Waiting"),AND(M130="Waiting",M131="Review")),"Waiting",IF(OR(AND(M130="Other",M131="Waiting"),AND(M130="Waiting",M131="Other")),"Waiting",IF(OR(AND(M130="Incomplete",M131="Waiting"),AND(M130="Waiting",M131="Incomplete")),"Waiting",IF(OR(AND(M130="Completed",M131="Waiting"),AND(M130="Waiting",M131="Completed")),"Waiting",IF(OR(M130="In Progress",M131="In Progress"),"In Progress",IF(OR(AND(M130="Completed",M131="Untraceable"),AND(M130="Untraceable",M131="Completed")),"Review",IF(OR(AND(M130="Completed",M131="Incomplete"),AND(M130="Incomplete",M131="Completed")),"Review",IF(OR(AND(M130="Incomplete",M131="Untraceable"),AND(M130="Untraceable",M131="Incomplete")),"Untraceable",IF(AND(NOT(OR(H130="Ø",H130="")),NOT(OR(H131="Ø",H131="")),L130=""),"In Progress",IF(AND(M130="Untraceable",M131="Untraceable"),"Untraceable",IF(AND(NOT(OR(H130="Ø",H130="")),NOT(OR(H131="Ø",H131="")),NOT(OR(L130="Ø",L130="",L130="Split",L130="Needs to be Split"))),"Completed",IF(AND(M130="Incomplete",M131="Incomplete"),"Incomplete",IF(AND(M130="Other",M131="Other"),"Review",IF(AND(M130="Untraceable",M131=""),"Untraceable","")))))))))))))))))))))))))</f>
        <v/>
      </c>
      <c r="O130" s="116" t="str">
        <f>IF(OR(N130="Untraceable",N130="Incomplete"),"Ignore",IF(N130="Completed","Waiting",IF(OR(N130="Waiting",N130="In Progress",N130="Review",N130="Other"),"HOLD","")))</f>
        <v/>
      </c>
      <c r="P130" s="4"/>
      <c r="Q130" s="121" t="str">
        <f>IF(OR(N130="Untraceable",N130="Incomplete"),"No",IF(N130="Completed","In Progress",""))</f>
        <v/>
      </c>
      <c r="R130" s="116"/>
    </row>
    <row r="131" spans="1:18" x14ac:dyDescent="0.25">
      <c r="A131" s="116"/>
      <c r="B131" s="116"/>
      <c r="C131" s="116"/>
      <c r="D131" s="87" t="str">
        <f>IF(AND(NOT(A130=""),NOT(B130=""),NOT(M130="Untraceable")),"???","")</f>
        <v/>
      </c>
      <c r="E131" s="87"/>
      <c r="F131" s="7" t="str">
        <f>IF(AND(D131="Amina",OR(E131="Manual",E131="Assisted Manual")),A130&amp;"_AZ",IF(AND(D131="Amina",OR(E131="De-Novo Merge",E131="Assisted Merge")),A130&amp;"_SA_AZ",IF(AND(D131="Mashtura",OR(E131="Manual",E131="Assisted Manual")),A130&amp;"_MH",IF(AND(D131="Mashtura",OR(E131="De-Novo Merge",E131="Assisted Merge")),A130&amp;"_SA_MH",IF(AND(D131="Perry",OR(E131="Manual",E131="Assisted Manual")),A130&amp;"_PB",IF(AND(D131="Perry",OR(E131="De-Novo Merge",E131="Assisted Merge")),A130&amp;"_SA_PB",IF(AND(D131="Gina",OR(E131="Manual",E131="Assisted Manual")),A130&amp;"_GB",IF(AND(D131="Gina",OR(E131="De-Novo Merge",E131="Assisted Merge")),A130&amp;"_SA_GB",IF(AND(D131="Cameron",OR(E131="Manual",E131="Assisted Manual")),A130&amp;"_CA",IF(AND(D131="Cameron",OR(E131="De-Novo Merge",E131="Assisted Merge")),A130&amp;"_SA_CA",IF(AND(D131="Bruno",OR(E131="Manual",E131="Assisted Manual")),A130&amp;"_BD",IF(AND(D131="Bruno",OR(E131="De-Novo Merge",E131="Assisted Merge")),A130&amp;"_SA_BD",IF(AND(D131="Daniel",OR(E131="Manual",E131="Assisted Manual")),A130&amp;"_DR",IF(AND(D131="Daniel",OR(E131="De-Novo Merge",E131="Assisted Merge")),A130&amp;"_SA_DR",IF(AND(D131="Monet",OR(E131="Manual",E131="Assisted Manual")),A130&amp;"_MW",IF(AND(D131="Monet",OR(E131="De-Novo Merge",E131="Assisted Merge")),A130&amp;"_SA_MW",IF(AND(D131="Reem",OR(E131="Manual",E131="Assisted Manual")),A130&amp;"_RA",IF(AND(D131="Reem",OR(E131="De-Novo Merge",E131="Assisted Merge")),A130&amp;"_SA_RA",""))))))))))))))))))</f>
        <v/>
      </c>
      <c r="G131" s="89"/>
      <c r="H131" s="89"/>
      <c r="I131" s="68"/>
      <c r="J131" s="68"/>
      <c r="K131" s="73" t="str">
        <f t="shared" si="4"/>
        <v/>
      </c>
      <c r="L131" s="116"/>
      <c r="M131" s="87" t="str">
        <f>IF(AND(NOT(OR(G131="",G131="Ø")),H131=""),"In Progress",IF(AND(NOT(OR(H131="Ø",H131="")),NOT(OR(G131="Ø",G131=""))),"Completed",IF(AND(NOT(A130=""),NOT(OR(D131="",D131="???")),G131=""),"Waiting",IF(D131="???","Waiting",""))))</f>
        <v/>
      </c>
      <c r="N131" s="116"/>
      <c r="O131" s="116"/>
      <c r="P131" s="4"/>
      <c r="Q131" s="121"/>
      <c r="R131" s="116"/>
    </row>
    <row r="132" spans="1:18" x14ac:dyDescent="0.25">
      <c r="A132" s="122"/>
      <c r="B132" s="117"/>
      <c r="C132" s="116"/>
      <c r="D132" s="87" t="str">
        <f>IF(AND(NOT(B132=""),NOT(A132="")),"???","")</f>
        <v/>
      </c>
      <c r="E132" s="87"/>
      <c r="F132" s="7" t="str">
        <f>IF(AND(D132="Amina",OR(E132="Manual",E132="Assisted Manual")),A132&amp;"_AZ",IF(AND(D132="Amina",OR(E132="De-Novo Merge",E132="Assisted Merge")),A132&amp;"_SA_AZ",IF(AND(D132="Mashtura",OR(E132="Manual",E132="Assisted Manual")),A132&amp;"_MH",IF(AND(D132="Mashtura",OR(E132="De-Novo Merge",E132="Assisted Merge")),A132&amp;"_SA_MH",IF(AND(D132="Perry",OR(E132="Manual",E132="Assisted Manual")),A132&amp;"_PB",IF(AND(D132="Perry",OR(E132="De-Novo Merge",E132="Assisted Merge")),A132&amp;"_SA_PB",IF(AND(D132="Gina",OR(E132="Manual",E132="Assisted Manual")),A132&amp;"_GB",IF(AND(D132="Gina",OR(E132="De-Novo Merge",E132="Assisted Merge")),A132&amp;"_SA_GB",IF(AND(D132="Cameron",OR(E132="Manual",E132="Assisted Manual")),A132&amp;"_CA",IF(AND(D132="Cameron",OR(E132="De-Novo Merge",E132="Assisted Merge")),A132&amp;"_SA_CA",IF(AND(D132="Bruno",OR(E132="Manual",E132="Assisted Manual")),A132&amp;"_BD",IF(AND(D132="Bruno",OR(E132="De-Novo Merge",E132="Assisted Merge")),A132&amp;"_SA_BD",IF(AND(D132="Daniel",OR(E132="Manual",E132="Assisted Manual")),A132&amp;"_DR",IF(AND(D132="Daniel",OR(E132="De-Novo Merge",E132="Assisted Merge")),A132&amp;"_SA_DR",IF(AND(D132="Monet",OR(E132="Manual",E132="Assisted Manual")),A132&amp;"_MW",IF(AND(D132="Monet",OR(E132="De-Novo Merge",E132="Assisted Merge")),A132&amp;"_SA_MW",IF(AND(D132="Reem",OR(E132="Manual",E132="Assisted Manual")),A132&amp;"_RA",IF(AND(D132="Reem",OR(E132="De-Novo Merge",E132="Assisted Merge")),A132&amp;"_SA_RA",""))))))))))))))))))</f>
        <v/>
      </c>
      <c r="G132" s="89"/>
      <c r="H132" s="89"/>
      <c r="I132" s="68"/>
      <c r="J132" s="68"/>
      <c r="K132" s="73" t="str">
        <f t="shared" si="4"/>
        <v/>
      </c>
      <c r="L132" s="116" t="str">
        <f>IF(AND(NOT(OR(H132="",H132="Ø")),NOT(OR(H133="",H133="Ø"))),"Needs to be Split","")</f>
        <v/>
      </c>
      <c r="M132" s="87" t="str">
        <f>IF(AND(NOT(OR(G132="",G132="Ø")),H132=""),"In Progress",IF(AND(NOT(OR(H132="Ø",H132="")),NOT(OR(G132="Ø",G132=""))),"Completed",IF(AND(NOT(A132=""),NOT(OR(D132="",D132="???")),G132=""),"Waiting",IF(D132="???","Waiting",""))))</f>
        <v/>
      </c>
      <c r="N132" s="116" t="str">
        <f>IF(AND(NOT(OR(H132="Ø",H132="")),L132="Split"),"In Progress",IF(AND(NOT(OR(H132="Ø",H132="")),L132="Needs to be Split"),"Waiting",IF(AND(M132="Review",M133="Review"),"Review",IF(OR(AND(M132="Review",M133="Incomplete"),AND(M132="Incomplete",M133="Review")),"Review",IF(OR(AND(M132="Untraceable",M133="Review"),AND(M132="Review",M133="Untraceable")),"Review",IF(OR(AND(M132="Review",M133="Completed"),AND(M132="Completed",M133="Review")),"Review",IF(OR(AND(M132="Other",M133="Review"),AND(M132="Review",M133="Other")),"Review",IF(OR(AND(M132="Other",M133="Incomplete"),AND(M132="Incomplete",M133="Other")),"Review",IF(OR(AND(M132="Other",M133="Untraceable"),AND(M132="Untraceable",M133="Other")),"Review",IF(OR(AND(M132="Other",M133="Completed"),AND(M132="Completed",M133="Other")),"Review",IF(AND(M132="Waiting",M133="Waiting"),"Waiting",IF(OR(AND(M132="Review",M133="Waiting"),AND(M132="Waiting",M133="Review")),"Waiting",IF(OR(AND(M132="Other",M133="Waiting"),AND(M132="Waiting",M133="Other")),"Waiting",IF(OR(AND(M132="Incomplete",M133="Waiting"),AND(M132="Waiting",M133="Incomplete")),"Waiting",IF(OR(AND(M132="Completed",M133="Waiting"),AND(M132="Waiting",M133="Completed")),"Waiting",IF(OR(M132="In Progress",M133="In Progress"),"In Progress",IF(OR(AND(M132="Completed",M133="Untraceable"),AND(M132="Untraceable",M133="Completed")),"Review",IF(OR(AND(M132="Completed",M133="Incomplete"),AND(M132="Incomplete",M133="Completed")),"Review",IF(OR(AND(M132="Incomplete",M133="Untraceable"),AND(M132="Untraceable",M133="Incomplete")),"Untraceable",IF(AND(NOT(OR(H132="Ø",H132="")),NOT(OR(H133="Ø",H133="")),L132=""),"In Progress",IF(AND(M132="Untraceable",M133="Untraceable"),"Untraceable",IF(AND(NOT(OR(H132="Ø",H132="")),NOT(OR(H133="Ø",H133="")),NOT(OR(L132="Ø",L132="",L132="Split",L132="Needs to be Split"))),"Completed",IF(AND(M132="Incomplete",M133="Incomplete"),"Incomplete",IF(AND(M132="Other",M133="Other"),"Review",IF(AND(M132="Untraceable",M133=""),"Untraceable","")))))))))))))))))))))))))</f>
        <v/>
      </c>
      <c r="O132" s="116" t="str">
        <f>IF(OR(N132="Untraceable",N132="Incomplete"),"Ignore",IF(N132="Completed","Waiting",IF(OR(N132="Waiting",N132="In Progress",N132="Review",N132="Other"),"HOLD","")))</f>
        <v/>
      </c>
      <c r="P132" s="4"/>
      <c r="Q132" s="121" t="str">
        <f>IF(OR(N132="Untraceable",N132="Incomplete"),"No",IF(N132="Completed","In Progress",""))</f>
        <v/>
      </c>
      <c r="R132" s="116"/>
    </row>
    <row r="133" spans="1:18" x14ac:dyDescent="0.25">
      <c r="A133" s="116"/>
      <c r="B133" s="116"/>
      <c r="C133" s="116"/>
      <c r="D133" s="87" t="str">
        <f>IF(AND(NOT(A132=""),NOT(B132=""),NOT(M132="Untraceable")),"???","")</f>
        <v/>
      </c>
      <c r="E133" s="87"/>
      <c r="F133" s="7" t="str">
        <f>IF(AND(D133="Amina",OR(E133="Manual",E133="Assisted Manual")),A132&amp;"_AZ",IF(AND(D133="Amina",OR(E133="De-Novo Merge",E133="Assisted Merge")),A132&amp;"_SA_AZ",IF(AND(D133="Mashtura",OR(E133="Manual",E133="Assisted Manual")),A132&amp;"_MH",IF(AND(D133="Mashtura",OR(E133="De-Novo Merge",E133="Assisted Merge")),A132&amp;"_SA_MH",IF(AND(D133="Perry",OR(E133="Manual",E133="Assisted Manual")),A132&amp;"_PB",IF(AND(D133="Perry",OR(E133="De-Novo Merge",E133="Assisted Merge")),A132&amp;"_SA_PB",IF(AND(D133="Gina",OR(E133="Manual",E133="Assisted Manual")),A132&amp;"_GB",IF(AND(D133="Gina",OR(E133="De-Novo Merge",E133="Assisted Merge")),A132&amp;"_SA_GB",IF(AND(D133="Cameron",OR(E133="Manual",E133="Assisted Manual")),A132&amp;"_CA",IF(AND(D133="Cameron",OR(E133="De-Novo Merge",E133="Assisted Merge")),A132&amp;"_SA_CA",IF(AND(D133="Bruno",OR(E133="Manual",E133="Assisted Manual")),A132&amp;"_BD",IF(AND(D133="Bruno",OR(E133="De-Novo Merge",E133="Assisted Merge")),A132&amp;"_SA_BD",IF(AND(D133="Daniel",OR(E133="Manual",E133="Assisted Manual")),A132&amp;"_DR",IF(AND(D133="Daniel",OR(E133="De-Novo Merge",E133="Assisted Merge")),A132&amp;"_SA_DR",IF(AND(D133="Monet",OR(E133="Manual",E133="Assisted Manual")),A132&amp;"_MW",IF(AND(D133="Monet",OR(E133="De-Novo Merge",E133="Assisted Merge")),A132&amp;"_SA_MW",IF(AND(D133="Reem",OR(E133="Manual",E133="Assisted Manual")),A132&amp;"_RA",IF(AND(D133="Reem",OR(E133="De-Novo Merge",E133="Assisted Merge")),A132&amp;"_SA_RA",""))))))))))))))))))</f>
        <v/>
      </c>
      <c r="G133" s="89"/>
      <c r="H133" s="89"/>
      <c r="I133" s="68"/>
      <c r="J133" s="68"/>
      <c r="K133" s="73" t="str">
        <f t="shared" si="4"/>
        <v/>
      </c>
      <c r="L133" s="116"/>
      <c r="M133" s="87" t="str">
        <f>IF(AND(NOT(OR(G133="",G133="Ø")),H133=""),"In Progress",IF(AND(NOT(OR(H133="Ø",H133="")),NOT(OR(G133="Ø",G133=""))),"Completed",IF(AND(NOT(A132=""),NOT(OR(D133="",D133="???")),G133=""),"Waiting",IF(D133="???","Waiting",""))))</f>
        <v/>
      </c>
      <c r="N133" s="116"/>
      <c r="O133" s="116"/>
      <c r="P133" s="4"/>
      <c r="Q133" s="121"/>
      <c r="R133" s="116"/>
    </row>
    <row r="134" spans="1:18" x14ac:dyDescent="0.25">
      <c r="A134" s="122"/>
      <c r="B134" s="117"/>
      <c r="C134" s="116"/>
      <c r="D134" s="87" t="str">
        <f>IF(AND(NOT(B134=""),NOT(A134="")),"???","")</f>
        <v/>
      </c>
      <c r="E134" s="87"/>
      <c r="F134" s="7" t="str">
        <f>IF(AND(D134="Amina",OR(E134="Manual",E134="Assisted Manual")),A134&amp;"_AZ",IF(AND(D134="Amina",OR(E134="De-Novo Merge",E134="Assisted Merge")),A134&amp;"_SA_AZ",IF(AND(D134="Mashtura",OR(E134="Manual",E134="Assisted Manual")),A134&amp;"_MH",IF(AND(D134="Mashtura",OR(E134="De-Novo Merge",E134="Assisted Merge")),A134&amp;"_SA_MH",IF(AND(D134="Perry",OR(E134="Manual",E134="Assisted Manual")),A134&amp;"_PB",IF(AND(D134="Perry",OR(E134="De-Novo Merge",E134="Assisted Merge")),A134&amp;"_SA_PB",IF(AND(D134="Gina",OR(E134="Manual",E134="Assisted Manual")),A134&amp;"_GB",IF(AND(D134="Gina",OR(E134="De-Novo Merge",E134="Assisted Merge")),A134&amp;"_SA_GB",IF(AND(D134="Cameron",OR(E134="Manual",E134="Assisted Manual")),A134&amp;"_CA",IF(AND(D134="Cameron",OR(E134="De-Novo Merge",E134="Assisted Merge")),A134&amp;"_SA_CA",IF(AND(D134="Bruno",OR(E134="Manual",E134="Assisted Manual")),A134&amp;"_BD",IF(AND(D134="Bruno",OR(E134="De-Novo Merge",E134="Assisted Merge")),A134&amp;"_SA_BD",IF(AND(D134="Daniel",OR(E134="Manual",E134="Assisted Manual")),A134&amp;"_DR",IF(AND(D134="Daniel",OR(E134="De-Novo Merge",E134="Assisted Merge")),A134&amp;"_SA_DR",IF(AND(D134="Monet",OR(E134="Manual",E134="Assisted Manual")),A134&amp;"_MW",IF(AND(D134="Monet",OR(E134="De-Novo Merge",E134="Assisted Merge")),A134&amp;"_SA_MW",IF(AND(D134="Reem",OR(E134="Manual",E134="Assisted Manual")),A134&amp;"_RA",IF(AND(D134="Reem",OR(E134="De-Novo Merge",E134="Assisted Merge")),A134&amp;"_SA_RA",""))))))))))))))))))</f>
        <v/>
      </c>
      <c r="G134" s="89"/>
      <c r="H134" s="89"/>
      <c r="I134" s="68"/>
      <c r="J134" s="68"/>
      <c r="K134" s="73" t="str">
        <f t="shared" si="4"/>
        <v/>
      </c>
      <c r="L134" s="116" t="str">
        <f>IF(AND(NOT(OR(H134="",H134="Ø")),NOT(OR(H135="",H135="Ø"))),"Needs to be Split","")</f>
        <v/>
      </c>
      <c r="M134" s="87" t="str">
        <f>IF(AND(NOT(OR(G134="",G134="Ø")),H134=""),"In Progress",IF(AND(NOT(OR(H134="Ø",H134="")),NOT(OR(G134="Ø",G134=""))),"Completed",IF(AND(NOT(A134=""),NOT(OR(D134="",D134="???")),G134=""),"Waiting",IF(D134="???","Waiting",""))))</f>
        <v/>
      </c>
      <c r="N134" s="116" t="str">
        <f>IF(AND(NOT(OR(H134="Ø",H134="")),L134="Split"),"In Progress",IF(AND(NOT(OR(H134="Ø",H134="")),L134="Needs to be Split"),"Waiting",IF(AND(M134="Review",M135="Review"),"Review",IF(OR(AND(M134="Review",M135="Incomplete"),AND(M134="Incomplete",M135="Review")),"Review",IF(OR(AND(M134="Untraceable",M135="Review"),AND(M134="Review",M135="Untraceable")),"Review",IF(OR(AND(M134="Review",M135="Completed"),AND(M134="Completed",M135="Review")),"Review",IF(OR(AND(M134="Other",M135="Review"),AND(M134="Review",M135="Other")),"Review",IF(OR(AND(M134="Other",M135="Incomplete"),AND(M134="Incomplete",M135="Other")),"Review",IF(OR(AND(M134="Other",M135="Untraceable"),AND(M134="Untraceable",M135="Other")),"Review",IF(OR(AND(M134="Other",M135="Completed"),AND(M134="Completed",M135="Other")),"Review",IF(AND(M134="Waiting",M135="Waiting"),"Waiting",IF(OR(AND(M134="Review",M135="Waiting"),AND(M134="Waiting",M135="Review")),"Waiting",IF(OR(AND(M134="Other",M135="Waiting"),AND(M134="Waiting",M135="Other")),"Waiting",IF(OR(AND(M134="Incomplete",M135="Waiting"),AND(M134="Waiting",M135="Incomplete")),"Waiting",IF(OR(AND(M134="Completed",M135="Waiting"),AND(M134="Waiting",M135="Completed")),"Waiting",IF(OR(M134="In Progress",M135="In Progress"),"In Progress",IF(OR(AND(M134="Completed",M135="Untraceable"),AND(M134="Untraceable",M135="Completed")),"Review",IF(OR(AND(M134="Completed",M135="Incomplete"),AND(M134="Incomplete",M135="Completed")),"Review",IF(OR(AND(M134="Incomplete",M135="Untraceable"),AND(M134="Untraceable",M135="Incomplete")),"Untraceable",IF(AND(NOT(OR(H134="Ø",H134="")),NOT(OR(H135="Ø",H135="")),L134=""),"In Progress",IF(AND(M134="Untraceable",M135="Untraceable"),"Untraceable",IF(AND(NOT(OR(H134="Ø",H134="")),NOT(OR(H135="Ø",H135="")),NOT(OR(L134="Ø",L134="",L134="Split",L134="Needs to be Split"))),"Completed",IF(AND(M134="Incomplete",M135="Incomplete"),"Incomplete",IF(AND(M134="Other",M135="Other"),"Review",IF(AND(M134="Untraceable",M135=""),"Untraceable","")))))))))))))))))))))))))</f>
        <v/>
      </c>
      <c r="O134" s="116" t="str">
        <f>IF(OR(N134="Untraceable",N134="Incomplete"),"Ignore",IF(N134="Completed","Waiting",IF(OR(N134="Waiting",N134="In Progress",N134="Review",N134="Other"),"HOLD","")))</f>
        <v/>
      </c>
      <c r="P134" s="4"/>
      <c r="Q134" s="121" t="str">
        <f>IF(OR(N134="Untraceable",N134="Incomplete"),"No",IF(N134="Completed","In Progress",""))</f>
        <v/>
      </c>
      <c r="R134" s="116"/>
    </row>
    <row r="135" spans="1:18" x14ac:dyDescent="0.25">
      <c r="A135" s="116"/>
      <c r="B135" s="116"/>
      <c r="C135" s="116"/>
      <c r="D135" s="87" t="str">
        <f>IF(AND(NOT(A134=""),NOT(B134=""),NOT(M134="Untraceable")),"???","")</f>
        <v/>
      </c>
      <c r="E135" s="87"/>
      <c r="F135" s="7" t="str">
        <f>IF(AND(D135="Amina",OR(E135="Manual",E135="Assisted Manual")),A134&amp;"_AZ",IF(AND(D135="Amina",OR(E135="De-Novo Merge",E135="Assisted Merge")),A134&amp;"_SA_AZ",IF(AND(D135="Mashtura",OR(E135="Manual",E135="Assisted Manual")),A134&amp;"_MH",IF(AND(D135="Mashtura",OR(E135="De-Novo Merge",E135="Assisted Merge")),A134&amp;"_SA_MH",IF(AND(D135="Perry",OR(E135="Manual",E135="Assisted Manual")),A134&amp;"_PB",IF(AND(D135="Perry",OR(E135="De-Novo Merge",E135="Assisted Merge")),A134&amp;"_SA_PB",IF(AND(D135="Gina",OR(E135="Manual",E135="Assisted Manual")),A134&amp;"_GB",IF(AND(D135="Gina",OR(E135="De-Novo Merge",E135="Assisted Merge")),A134&amp;"_SA_GB",IF(AND(D135="Cameron",OR(E135="Manual",E135="Assisted Manual")),A134&amp;"_CA",IF(AND(D135="Cameron",OR(E135="De-Novo Merge",E135="Assisted Merge")),A134&amp;"_SA_CA",IF(AND(D135="Bruno",OR(E135="Manual",E135="Assisted Manual")),A134&amp;"_BD",IF(AND(D135="Bruno",OR(E135="De-Novo Merge",E135="Assisted Merge")),A134&amp;"_SA_BD",IF(AND(D135="Daniel",OR(E135="Manual",E135="Assisted Manual")),A134&amp;"_DR",IF(AND(D135="Daniel",OR(E135="De-Novo Merge",E135="Assisted Merge")),A134&amp;"_SA_DR",IF(AND(D135="Monet",OR(E135="Manual",E135="Assisted Manual")),A134&amp;"_MW",IF(AND(D135="Monet",OR(E135="De-Novo Merge",E135="Assisted Merge")),A134&amp;"_SA_MW",IF(AND(D135="Reem",OR(E135="Manual",E135="Assisted Manual")),A134&amp;"_RA",IF(AND(D135="Reem",OR(E135="De-Novo Merge",E135="Assisted Merge")),A134&amp;"_SA_RA",""))))))))))))))))))</f>
        <v/>
      </c>
      <c r="G135" s="89"/>
      <c r="H135" s="89"/>
      <c r="I135" s="68"/>
      <c r="J135" s="68"/>
      <c r="K135" s="73" t="str">
        <f t="shared" si="4"/>
        <v/>
      </c>
      <c r="L135" s="116"/>
      <c r="M135" s="87" t="str">
        <f>IF(AND(NOT(OR(G135="",G135="Ø")),H135=""),"In Progress",IF(AND(NOT(OR(H135="Ø",H135="")),NOT(OR(G135="Ø",G135=""))),"Completed",IF(AND(NOT(A134=""),NOT(OR(D135="",D135="???")),G135=""),"Waiting",IF(D135="???","Waiting",""))))</f>
        <v/>
      </c>
      <c r="N135" s="116"/>
      <c r="O135" s="116"/>
      <c r="P135" s="4"/>
      <c r="Q135" s="121"/>
      <c r="R135" s="116"/>
    </row>
    <row r="136" spans="1:18" x14ac:dyDescent="0.25">
      <c r="A136" s="122"/>
      <c r="B136" s="117"/>
      <c r="C136" s="116"/>
      <c r="D136" s="87" t="str">
        <f>IF(AND(NOT(B136=""),NOT(A136="")),"???","")</f>
        <v/>
      </c>
      <c r="E136" s="87"/>
      <c r="F136" s="7" t="str">
        <f>IF(AND(D136="Amina",OR(E136="Manual",E136="Assisted Manual")),A136&amp;"_AZ",IF(AND(D136="Amina",OR(E136="De-Novo Merge",E136="Assisted Merge")),A136&amp;"_SA_AZ",IF(AND(D136="Mashtura",OR(E136="Manual",E136="Assisted Manual")),A136&amp;"_MH",IF(AND(D136="Mashtura",OR(E136="De-Novo Merge",E136="Assisted Merge")),A136&amp;"_SA_MH",IF(AND(D136="Perry",OR(E136="Manual",E136="Assisted Manual")),A136&amp;"_PB",IF(AND(D136="Perry",OR(E136="De-Novo Merge",E136="Assisted Merge")),A136&amp;"_SA_PB",IF(AND(D136="Gina",OR(E136="Manual",E136="Assisted Manual")),A136&amp;"_GB",IF(AND(D136="Gina",OR(E136="De-Novo Merge",E136="Assisted Merge")),A136&amp;"_SA_GB",IF(AND(D136="Cameron",OR(E136="Manual",E136="Assisted Manual")),A136&amp;"_CA",IF(AND(D136="Cameron",OR(E136="De-Novo Merge",E136="Assisted Merge")),A136&amp;"_SA_CA",IF(AND(D136="Bruno",OR(E136="Manual",E136="Assisted Manual")),A136&amp;"_BD",IF(AND(D136="Bruno",OR(E136="De-Novo Merge",E136="Assisted Merge")),A136&amp;"_SA_BD",IF(AND(D136="Daniel",OR(E136="Manual",E136="Assisted Manual")),A136&amp;"_DR",IF(AND(D136="Daniel",OR(E136="De-Novo Merge",E136="Assisted Merge")),A136&amp;"_SA_DR",IF(AND(D136="Monet",OR(E136="Manual",E136="Assisted Manual")),A136&amp;"_MW",IF(AND(D136="Monet",OR(E136="De-Novo Merge",E136="Assisted Merge")),A136&amp;"_SA_MW",IF(AND(D136="Reem",OR(E136="Manual",E136="Assisted Manual")),A136&amp;"_RA",IF(AND(D136="Reem",OR(E136="De-Novo Merge",E136="Assisted Merge")),A136&amp;"_SA_RA",""))))))))))))))))))</f>
        <v/>
      </c>
      <c r="G136" s="89"/>
      <c r="H136" s="89"/>
      <c r="I136" s="68"/>
      <c r="J136" s="68"/>
      <c r="K136" s="73" t="str">
        <f t="shared" si="4"/>
        <v/>
      </c>
      <c r="L136" s="116" t="str">
        <f>IF(AND(NOT(OR(H136="",H136="Ø")),NOT(OR(H137="",H137="Ø"))),"Needs to be Split","")</f>
        <v/>
      </c>
      <c r="M136" s="87" t="str">
        <f>IF(AND(NOT(OR(G136="",G136="Ø")),H136=""),"In Progress",IF(AND(NOT(OR(H136="Ø",H136="")),NOT(OR(G136="Ø",G136=""))),"Completed",IF(AND(NOT(A136=""),NOT(OR(D136="",D136="???")),G136=""),"Waiting",IF(D136="???","Waiting",""))))</f>
        <v/>
      </c>
      <c r="N136" s="116" t="str">
        <f>IF(AND(NOT(OR(H136="Ø",H136="")),L136="Split"),"In Progress",IF(AND(NOT(OR(H136="Ø",H136="")),L136="Needs to be Split"),"Waiting",IF(AND(M136="Review",M137="Review"),"Review",IF(OR(AND(M136="Review",M137="Incomplete"),AND(M136="Incomplete",M137="Review")),"Review",IF(OR(AND(M136="Untraceable",M137="Review"),AND(M136="Review",M137="Untraceable")),"Review",IF(OR(AND(M136="Review",M137="Completed"),AND(M136="Completed",M137="Review")),"Review",IF(OR(AND(M136="Other",M137="Review"),AND(M136="Review",M137="Other")),"Review",IF(OR(AND(M136="Other",M137="Incomplete"),AND(M136="Incomplete",M137="Other")),"Review",IF(OR(AND(M136="Other",M137="Untraceable"),AND(M136="Untraceable",M137="Other")),"Review",IF(OR(AND(M136="Other",M137="Completed"),AND(M136="Completed",M137="Other")),"Review",IF(AND(M136="Waiting",M137="Waiting"),"Waiting",IF(OR(AND(M136="Review",M137="Waiting"),AND(M136="Waiting",M137="Review")),"Waiting",IF(OR(AND(M136="Other",M137="Waiting"),AND(M136="Waiting",M137="Other")),"Waiting",IF(OR(AND(M136="Incomplete",M137="Waiting"),AND(M136="Waiting",M137="Incomplete")),"Waiting",IF(OR(AND(M136="Completed",M137="Waiting"),AND(M136="Waiting",M137="Completed")),"Waiting",IF(OR(M136="In Progress",M137="In Progress"),"In Progress",IF(OR(AND(M136="Completed",M137="Untraceable"),AND(M136="Untraceable",M137="Completed")),"Review",IF(OR(AND(M136="Completed",M137="Incomplete"),AND(M136="Incomplete",M137="Completed")),"Review",IF(OR(AND(M136="Incomplete",M137="Untraceable"),AND(M136="Untraceable",M137="Incomplete")),"Untraceable",IF(AND(NOT(OR(H136="Ø",H136="")),NOT(OR(H137="Ø",H137="")),L136=""),"In Progress",IF(AND(M136="Untraceable",M137="Untraceable"),"Untraceable",IF(AND(NOT(OR(H136="Ø",H136="")),NOT(OR(H137="Ø",H137="")),NOT(OR(L136="Ø",L136="",L136="Split",L136="Needs to be Split"))),"Completed",IF(AND(M136="Incomplete",M137="Incomplete"),"Incomplete",IF(AND(M136="Other",M137="Other"),"Review",IF(AND(M136="Untraceable",M137=""),"Untraceable","")))))))))))))))))))))))))</f>
        <v/>
      </c>
      <c r="O136" s="116" t="str">
        <f>IF(OR(N136="Untraceable",N136="Incomplete"),"Ignore",IF(N136="Completed","Waiting",IF(OR(N136="Waiting",N136="In Progress",N136="Review",N136="Other"),"HOLD","")))</f>
        <v/>
      </c>
      <c r="P136" s="4"/>
      <c r="Q136" s="121" t="str">
        <f>IF(OR(N136="Untraceable",N136="Incomplete"),"No",IF(N136="Completed","In Progress",""))</f>
        <v/>
      </c>
      <c r="R136" s="116"/>
    </row>
    <row r="137" spans="1:18" x14ac:dyDescent="0.25">
      <c r="A137" s="116"/>
      <c r="B137" s="116"/>
      <c r="C137" s="116"/>
      <c r="D137" s="87" t="str">
        <f>IF(AND(NOT(A136=""),NOT(B136=""),NOT(M136="Untraceable")),"???","")</f>
        <v/>
      </c>
      <c r="E137" s="87"/>
      <c r="F137" s="7" t="str">
        <f>IF(AND(D137="Amina",OR(E137="Manual",E137="Assisted Manual")),A136&amp;"_AZ",IF(AND(D137="Amina",OR(E137="De-Novo Merge",E137="Assisted Merge")),A136&amp;"_SA_AZ",IF(AND(D137="Mashtura",OR(E137="Manual",E137="Assisted Manual")),A136&amp;"_MH",IF(AND(D137="Mashtura",OR(E137="De-Novo Merge",E137="Assisted Merge")),A136&amp;"_SA_MH",IF(AND(D137="Perry",OR(E137="Manual",E137="Assisted Manual")),A136&amp;"_PB",IF(AND(D137="Perry",OR(E137="De-Novo Merge",E137="Assisted Merge")),A136&amp;"_SA_PB",IF(AND(D137="Gina",OR(E137="Manual",E137="Assisted Manual")),A136&amp;"_GB",IF(AND(D137="Gina",OR(E137="De-Novo Merge",E137="Assisted Merge")),A136&amp;"_SA_GB",IF(AND(D137="Cameron",OR(E137="Manual",E137="Assisted Manual")),A136&amp;"_CA",IF(AND(D137="Cameron",OR(E137="De-Novo Merge",E137="Assisted Merge")),A136&amp;"_SA_CA",IF(AND(D137="Bruno",OR(E137="Manual",E137="Assisted Manual")),A136&amp;"_BD",IF(AND(D137="Bruno",OR(E137="De-Novo Merge",E137="Assisted Merge")),A136&amp;"_SA_BD",IF(AND(D137="Daniel",OR(E137="Manual",E137="Assisted Manual")),A136&amp;"_DR",IF(AND(D137="Daniel",OR(E137="De-Novo Merge",E137="Assisted Merge")),A136&amp;"_SA_DR",IF(AND(D137="Monet",OR(E137="Manual",E137="Assisted Manual")),A136&amp;"_MW",IF(AND(D137="Monet",OR(E137="De-Novo Merge",E137="Assisted Merge")),A136&amp;"_SA_MW",IF(AND(D137="Reem",OR(E137="Manual",E137="Assisted Manual")),A136&amp;"_RA",IF(AND(D137="Reem",OR(E137="De-Novo Merge",E137="Assisted Merge")),A136&amp;"_SA_RA",""))))))))))))))))))</f>
        <v/>
      </c>
      <c r="G137" s="89"/>
      <c r="H137" s="89"/>
      <c r="I137" s="68"/>
      <c r="J137" s="68"/>
      <c r="K137" s="73" t="str">
        <f t="shared" si="4"/>
        <v/>
      </c>
      <c r="L137" s="116"/>
      <c r="M137" s="87" t="str">
        <f>IF(AND(NOT(OR(G137="",G137="Ø")),H137=""),"In Progress",IF(AND(NOT(OR(H137="Ø",H137="")),NOT(OR(G137="Ø",G137=""))),"Completed",IF(AND(NOT(A136=""),NOT(OR(D137="",D137="???")),G137=""),"Waiting",IF(D137="???","Waiting",""))))</f>
        <v/>
      </c>
      <c r="N137" s="116"/>
      <c r="O137" s="116"/>
      <c r="P137" s="4"/>
      <c r="Q137" s="121"/>
      <c r="R137" s="116"/>
    </row>
  </sheetData>
  <mergeCells count="544">
    <mergeCell ref="Q134:Q135"/>
    <mergeCell ref="R134:R135"/>
    <mergeCell ref="A136:A137"/>
    <mergeCell ref="B136:B137"/>
    <mergeCell ref="C136:C137"/>
    <mergeCell ref="L136:L137"/>
    <mergeCell ref="N136:N137"/>
    <mergeCell ref="O136:O137"/>
    <mergeCell ref="Q136:Q137"/>
    <mergeCell ref="R136:R137"/>
    <mergeCell ref="A134:A135"/>
    <mergeCell ref="B134:B135"/>
    <mergeCell ref="C134:C135"/>
    <mergeCell ref="L134:L135"/>
    <mergeCell ref="N134:N135"/>
    <mergeCell ref="O134:O135"/>
    <mergeCell ref="Q130:Q131"/>
    <mergeCell ref="R130:R131"/>
    <mergeCell ref="A132:A133"/>
    <mergeCell ref="B132:B133"/>
    <mergeCell ref="C132:C133"/>
    <mergeCell ref="L132:L133"/>
    <mergeCell ref="N132:N133"/>
    <mergeCell ref="O132:O133"/>
    <mergeCell ref="Q132:Q133"/>
    <mergeCell ref="R132:R133"/>
    <mergeCell ref="A130:A131"/>
    <mergeCell ref="B130:B131"/>
    <mergeCell ref="C130:C131"/>
    <mergeCell ref="L130:L131"/>
    <mergeCell ref="N130:N131"/>
    <mergeCell ref="O130:O131"/>
    <mergeCell ref="Q126:Q127"/>
    <mergeCell ref="R126:R127"/>
    <mergeCell ref="A128:A129"/>
    <mergeCell ref="B128:B129"/>
    <mergeCell ref="C128:C129"/>
    <mergeCell ref="L128:L129"/>
    <mergeCell ref="N128:N129"/>
    <mergeCell ref="O128:O129"/>
    <mergeCell ref="Q128:Q129"/>
    <mergeCell ref="R128:R129"/>
    <mergeCell ref="A126:A127"/>
    <mergeCell ref="B126:B127"/>
    <mergeCell ref="C126:C127"/>
    <mergeCell ref="L126:L127"/>
    <mergeCell ref="N126:N127"/>
    <mergeCell ref="O126:O127"/>
    <mergeCell ref="Q122:Q123"/>
    <mergeCell ref="R122:R123"/>
    <mergeCell ref="A124:A125"/>
    <mergeCell ref="B124:B125"/>
    <mergeCell ref="C124:C125"/>
    <mergeCell ref="L124:L125"/>
    <mergeCell ref="N124:N125"/>
    <mergeCell ref="O124:O125"/>
    <mergeCell ref="Q124:Q125"/>
    <mergeCell ref="R124:R125"/>
    <mergeCell ref="A122:A123"/>
    <mergeCell ref="B122:B123"/>
    <mergeCell ref="C122:C123"/>
    <mergeCell ref="L122:L123"/>
    <mergeCell ref="N122:N123"/>
    <mergeCell ref="O122:O123"/>
    <mergeCell ref="Q6:Q7"/>
    <mergeCell ref="R6:R7"/>
    <mergeCell ref="A6:A7"/>
    <mergeCell ref="B6:B7"/>
    <mergeCell ref="C6:C7"/>
    <mergeCell ref="L6:L7"/>
    <mergeCell ref="N6:N7"/>
    <mergeCell ref="O6:O7"/>
    <mergeCell ref="A2:A3"/>
    <mergeCell ref="B2:B3"/>
    <mergeCell ref="C2:C3"/>
    <mergeCell ref="L2:L3"/>
    <mergeCell ref="N2:N3"/>
    <mergeCell ref="O2:O3"/>
    <mergeCell ref="Q2:Q3"/>
    <mergeCell ref="R2:R3"/>
    <mergeCell ref="A4:A5"/>
    <mergeCell ref="B4:B5"/>
    <mergeCell ref="C4:C5"/>
    <mergeCell ref="L4:L5"/>
    <mergeCell ref="N4:N5"/>
    <mergeCell ref="O4:O5"/>
    <mergeCell ref="Q4:Q5"/>
    <mergeCell ref="R4:R5"/>
    <mergeCell ref="A8:A9"/>
    <mergeCell ref="B8:B9"/>
    <mergeCell ref="C8:C9"/>
    <mergeCell ref="L8:L9"/>
    <mergeCell ref="N8:N9"/>
    <mergeCell ref="O8:O9"/>
    <mergeCell ref="Q8:Q9"/>
    <mergeCell ref="R8:R9"/>
    <mergeCell ref="A10:A11"/>
    <mergeCell ref="B10:B11"/>
    <mergeCell ref="C10:C11"/>
    <mergeCell ref="L10:L11"/>
    <mergeCell ref="N10:N11"/>
    <mergeCell ref="O10:O11"/>
    <mergeCell ref="Q10:Q11"/>
    <mergeCell ref="R10:R11"/>
    <mergeCell ref="A12:A13"/>
    <mergeCell ref="B12:B13"/>
    <mergeCell ref="C12:C13"/>
    <mergeCell ref="L12:L13"/>
    <mergeCell ref="N12:N13"/>
    <mergeCell ref="O12:O13"/>
    <mergeCell ref="Q12:Q13"/>
    <mergeCell ref="R12:R13"/>
    <mergeCell ref="A14:A15"/>
    <mergeCell ref="B14:B15"/>
    <mergeCell ref="C14:C15"/>
    <mergeCell ref="L14:L15"/>
    <mergeCell ref="N14:N15"/>
    <mergeCell ref="O14:O15"/>
    <mergeCell ref="Q14:Q15"/>
    <mergeCell ref="R14:R15"/>
    <mergeCell ref="A16:A17"/>
    <mergeCell ref="B16:B17"/>
    <mergeCell ref="C16:C17"/>
    <mergeCell ref="L16:L17"/>
    <mergeCell ref="N16:N17"/>
    <mergeCell ref="O16:O17"/>
    <mergeCell ref="Q16:Q17"/>
    <mergeCell ref="R16:R17"/>
    <mergeCell ref="A18:A19"/>
    <mergeCell ref="B18:B19"/>
    <mergeCell ref="C18:C19"/>
    <mergeCell ref="L18:L19"/>
    <mergeCell ref="N18:N19"/>
    <mergeCell ref="O18:O19"/>
    <mergeCell ref="Q18:Q19"/>
    <mergeCell ref="R18:R19"/>
    <mergeCell ref="A20:A21"/>
    <mergeCell ref="B20:B21"/>
    <mergeCell ref="C20:C21"/>
    <mergeCell ref="L20:L21"/>
    <mergeCell ref="N20:N21"/>
    <mergeCell ref="O20:O21"/>
    <mergeCell ref="Q20:Q21"/>
    <mergeCell ref="R20:R21"/>
    <mergeCell ref="A22:A23"/>
    <mergeCell ref="B22:B23"/>
    <mergeCell ref="C22:C23"/>
    <mergeCell ref="L22:L23"/>
    <mergeCell ref="N22:N23"/>
    <mergeCell ref="O22:O23"/>
    <mergeCell ref="Q22:Q23"/>
    <mergeCell ref="R22:R23"/>
    <mergeCell ref="A24:A25"/>
    <mergeCell ref="B24:B25"/>
    <mergeCell ref="C24:C25"/>
    <mergeCell ref="L24:L25"/>
    <mergeCell ref="N24:N25"/>
    <mergeCell ref="O24:O25"/>
    <mergeCell ref="Q24:Q25"/>
    <mergeCell ref="R24:R25"/>
    <mergeCell ref="A26:A27"/>
    <mergeCell ref="B26:B27"/>
    <mergeCell ref="C26:C27"/>
    <mergeCell ref="L26:L27"/>
    <mergeCell ref="N26:N27"/>
    <mergeCell ref="O26:O27"/>
    <mergeCell ref="Q26:Q27"/>
    <mergeCell ref="R26:R27"/>
    <mergeCell ref="A28:A29"/>
    <mergeCell ref="B28:B29"/>
    <mergeCell ref="C28:C29"/>
    <mergeCell ref="L28:L29"/>
    <mergeCell ref="N28:N29"/>
    <mergeCell ref="O28:O29"/>
    <mergeCell ref="Q28:Q29"/>
    <mergeCell ref="R28:R29"/>
    <mergeCell ref="A30:A31"/>
    <mergeCell ref="B30:B31"/>
    <mergeCell ref="C30:C31"/>
    <mergeCell ref="L30:L31"/>
    <mergeCell ref="N30:N31"/>
    <mergeCell ref="O30:O31"/>
    <mergeCell ref="Q30:Q31"/>
    <mergeCell ref="R30:R31"/>
    <mergeCell ref="A32:A33"/>
    <mergeCell ref="B32:B33"/>
    <mergeCell ref="C32:C33"/>
    <mergeCell ref="L32:L33"/>
    <mergeCell ref="N32:N33"/>
    <mergeCell ref="O32:O33"/>
    <mergeCell ref="Q32:Q33"/>
    <mergeCell ref="R32:R33"/>
    <mergeCell ref="A34:A35"/>
    <mergeCell ref="B34:B35"/>
    <mergeCell ref="C34:C35"/>
    <mergeCell ref="L34:L35"/>
    <mergeCell ref="N34:N35"/>
    <mergeCell ref="O34:O35"/>
    <mergeCell ref="Q34:Q35"/>
    <mergeCell ref="R34:R35"/>
    <mergeCell ref="A36:A37"/>
    <mergeCell ref="C36:C37"/>
    <mergeCell ref="L36:L37"/>
    <mergeCell ref="N36:N37"/>
    <mergeCell ref="O36:O37"/>
    <mergeCell ref="B36:B37"/>
    <mergeCell ref="Q36:Q37"/>
    <mergeCell ref="R36:R37"/>
    <mergeCell ref="A38:A39"/>
    <mergeCell ref="B38:B39"/>
    <mergeCell ref="C38:C39"/>
    <mergeCell ref="L38:L39"/>
    <mergeCell ref="N38:N39"/>
    <mergeCell ref="O38:O39"/>
    <mergeCell ref="Q38:Q39"/>
    <mergeCell ref="R38:R39"/>
    <mergeCell ref="A40:A41"/>
    <mergeCell ref="B40:B41"/>
    <mergeCell ref="C40:C41"/>
    <mergeCell ref="L40:L41"/>
    <mergeCell ref="N40:N41"/>
    <mergeCell ref="O40:O41"/>
    <mergeCell ref="Q40:Q41"/>
    <mergeCell ref="R40:R41"/>
    <mergeCell ref="A42:A43"/>
    <mergeCell ref="B42:B43"/>
    <mergeCell ref="C42:C43"/>
    <mergeCell ref="L42:L43"/>
    <mergeCell ref="N42:N43"/>
    <mergeCell ref="O42:O43"/>
    <mergeCell ref="Q42:Q43"/>
    <mergeCell ref="R42:R43"/>
    <mergeCell ref="A44:A45"/>
    <mergeCell ref="B44:B45"/>
    <mergeCell ref="C44:C45"/>
    <mergeCell ref="L44:L45"/>
    <mergeCell ref="N44:N45"/>
    <mergeCell ref="O44:O45"/>
    <mergeCell ref="Q44:Q45"/>
    <mergeCell ref="R44:R45"/>
    <mergeCell ref="A46:A47"/>
    <mergeCell ref="B46:B47"/>
    <mergeCell ref="C46:C47"/>
    <mergeCell ref="L46:L47"/>
    <mergeCell ref="N46:N47"/>
    <mergeCell ref="O46:O47"/>
    <mergeCell ref="Q46:Q47"/>
    <mergeCell ref="R46:R47"/>
    <mergeCell ref="B48:B49"/>
    <mergeCell ref="C48:C49"/>
    <mergeCell ref="L48:L49"/>
    <mergeCell ref="N48:N49"/>
    <mergeCell ref="O48:O49"/>
    <mergeCell ref="B50:B51"/>
    <mergeCell ref="Q48:Q49"/>
    <mergeCell ref="R48:R49"/>
    <mergeCell ref="A50:A51"/>
    <mergeCell ref="C50:C51"/>
    <mergeCell ref="L50:L51"/>
    <mergeCell ref="N50:N51"/>
    <mergeCell ref="O50:O51"/>
    <mergeCell ref="Q50:Q51"/>
    <mergeCell ref="R50:R51"/>
    <mergeCell ref="A48:A49"/>
    <mergeCell ref="A52:A53"/>
    <mergeCell ref="B52:B53"/>
    <mergeCell ref="C52:C53"/>
    <mergeCell ref="L52:L53"/>
    <mergeCell ref="N52:N53"/>
    <mergeCell ref="O52:O53"/>
    <mergeCell ref="Q52:Q53"/>
    <mergeCell ref="R52:R53"/>
    <mergeCell ref="A54:A55"/>
    <mergeCell ref="B54:B55"/>
    <mergeCell ref="C54:C55"/>
    <mergeCell ref="L54:L55"/>
    <mergeCell ref="N54:N55"/>
    <mergeCell ref="O54:O55"/>
    <mergeCell ref="Q54:Q55"/>
    <mergeCell ref="R54:R55"/>
    <mergeCell ref="A56:A57"/>
    <mergeCell ref="B56:B57"/>
    <mergeCell ref="C56:C57"/>
    <mergeCell ref="L56:L57"/>
    <mergeCell ref="N56:N57"/>
    <mergeCell ref="O56:O57"/>
    <mergeCell ref="Q56:Q57"/>
    <mergeCell ref="R56:R57"/>
    <mergeCell ref="A58:A59"/>
    <mergeCell ref="B58:B59"/>
    <mergeCell ref="C58:C59"/>
    <mergeCell ref="L58:L59"/>
    <mergeCell ref="N58:N59"/>
    <mergeCell ref="O58:O59"/>
    <mergeCell ref="Q58:Q59"/>
    <mergeCell ref="R58:R59"/>
    <mergeCell ref="A60:A61"/>
    <mergeCell ref="B60:B61"/>
    <mergeCell ref="C60:C61"/>
    <mergeCell ref="L60:L61"/>
    <mergeCell ref="N60:N61"/>
    <mergeCell ref="O60:O61"/>
    <mergeCell ref="Q60:Q61"/>
    <mergeCell ref="R60:R61"/>
    <mergeCell ref="A62:A63"/>
    <mergeCell ref="B62:B63"/>
    <mergeCell ref="C62:C63"/>
    <mergeCell ref="L62:L63"/>
    <mergeCell ref="N62:N63"/>
    <mergeCell ref="O62:O63"/>
    <mergeCell ref="Q62:Q63"/>
    <mergeCell ref="R62:R63"/>
    <mergeCell ref="A64:A65"/>
    <mergeCell ref="B64:B65"/>
    <mergeCell ref="C64:C65"/>
    <mergeCell ref="L64:L65"/>
    <mergeCell ref="N64:N65"/>
    <mergeCell ref="O64:O65"/>
    <mergeCell ref="Q64:Q65"/>
    <mergeCell ref="R64:R65"/>
    <mergeCell ref="A66:A67"/>
    <mergeCell ref="B66:B67"/>
    <mergeCell ref="C66:C67"/>
    <mergeCell ref="L66:L67"/>
    <mergeCell ref="N66:N67"/>
    <mergeCell ref="O66:O67"/>
    <mergeCell ref="Q66:Q67"/>
    <mergeCell ref="R66:R67"/>
    <mergeCell ref="A68:A69"/>
    <mergeCell ref="B68:B69"/>
    <mergeCell ref="C68:C69"/>
    <mergeCell ref="L68:L69"/>
    <mergeCell ref="N68:N69"/>
    <mergeCell ref="O68:O69"/>
    <mergeCell ref="Q68:Q69"/>
    <mergeCell ref="R68:R69"/>
    <mergeCell ref="A70:A71"/>
    <mergeCell ref="B70:B71"/>
    <mergeCell ref="C70:C71"/>
    <mergeCell ref="L70:L71"/>
    <mergeCell ref="N70:N71"/>
    <mergeCell ref="O70:O71"/>
    <mergeCell ref="Q70:Q71"/>
    <mergeCell ref="R70:R71"/>
    <mergeCell ref="A72:A73"/>
    <mergeCell ref="B72:B73"/>
    <mergeCell ref="C72:C73"/>
    <mergeCell ref="L72:L73"/>
    <mergeCell ref="N72:N73"/>
    <mergeCell ref="O72:O73"/>
    <mergeCell ref="Q72:Q73"/>
    <mergeCell ref="R72:R73"/>
    <mergeCell ref="A74:A75"/>
    <mergeCell ref="B74:B75"/>
    <mergeCell ref="C74:C75"/>
    <mergeCell ref="L74:L75"/>
    <mergeCell ref="N74:N75"/>
    <mergeCell ref="O74:O75"/>
    <mergeCell ref="Q74:Q75"/>
    <mergeCell ref="R74:R75"/>
    <mergeCell ref="A76:A77"/>
    <mergeCell ref="B76:B77"/>
    <mergeCell ref="C76:C77"/>
    <mergeCell ref="L76:L77"/>
    <mergeCell ref="N76:N77"/>
    <mergeCell ref="O76:O77"/>
    <mergeCell ref="Q76:Q77"/>
    <mergeCell ref="R76:R77"/>
    <mergeCell ref="A78:A79"/>
    <mergeCell ref="B78:B79"/>
    <mergeCell ref="C78:C79"/>
    <mergeCell ref="L78:L79"/>
    <mergeCell ref="N78:N79"/>
    <mergeCell ref="O78:O79"/>
    <mergeCell ref="Q78:Q79"/>
    <mergeCell ref="R78:R79"/>
    <mergeCell ref="A80:A81"/>
    <mergeCell ref="B80:B81"/>
    <mergeCell ref="C80:C81"/>
    <mergeCell ref="L80:L81"/>
    <mergeCell ref="N80:N81"/>
    <mergeCell ref="O80:O81"/>
    <mergeCell ref="Q80:Q81"/>
    <mergeCell ref="R80:R81"/>
    <mergeCell ref="A82:A83"/>
    <mergeCell ref="B82:B83"/>
    <mergeCell ref="C82:C83"/>
    <mergeCell ref="L82:L83"/>
    <mergeCell ref="N82:N83"/>
    <mergeCell ref="O82:O83"/>
    <mergeCell ref="Q82:Q83"/>
    <mergeCell ref="R82:R83"/>
    <mergeCell ref="A84:A85"/>
    <mergeCell ref="B84:B85"/>
    <mergeCell ref="C84:C85"/>
    <mergeCell ref="L84:L85"/>
    <mergeCell ref="N84:N85"/>
    <mergeCell ref="O84:O85"/>
    <mergeCell ref="Q84:Q85"/>
    <mergeCell ref="R84:R85"/>
    <mergeCell ref="A86:A87"/>
    <mergeCell ref="B86:B87"/>
    <mergeCell ref="C86:C87"/>
    <mergeCell ref="L86:L87"/>
    <mergeCell ref="N86:N87"/>
    <mergeCell ref="O86:O87"/>
    <mergeCell ref="Q86:Q87"/>
    <mergeCell ref="R86:R87"/>
    <mergeCell ref="A88:A89"/>
    <mergeCell ref="B88:B89"/>
    <mergeCell ref="C88:C89"/>
    <mergeCell ref="L88:L89"/>
    <mergeCell ref="N88:N89"/>
    <mergeCell ref="O88:O89"/>
    <mergeCell ref="Q88:Q89"/>
    <mergeCell ref="R88:R89"/>
    <mergeCell ref="A90:A91"/>
    <mergeCell ref="B90:B91"/>
    <mergeCell ref="C90:C91"/>
    <mergeCell ref="L90:L91"/>
    <mergeCell ref="N90:N91"/>
    <mergeCell ref="O90:O91"/>
    <mergeCell ref="Q90:Q91"/>
    <mergeCell ref="R90:R91"/>
    <mergeCell ref="A92:A93"/>
    <mergeCell ref="B92:B93"/>
    <mergeCell ref="C92:C93"/>
    <mergeCell ref="L92:L93"/>
    <mergeCell ref="N92:N93"/>
    <mergeCell ref="O92:O93"/>
    <mergeCell ref="Q92:Q93"/>
    <mergeCell ref="R92:R93"/>
    <mergeCell ref="A94:A95"/>
    <mergeCell ref="B94:B95"/>
    <mergeCell ref="C94:C95"/>
    <mergeCell ref="L94:L95"/>
    <mergeCell ref="N94:N95"/>
    <mergeCell ref="O94:O95"/>
    <mergeCell ref="Q94:Q95"/>
    <mergeCell ref="R94:R95"/>
    <mergeCell ref="A96:A97"/>
    <mergeCell ref="B96:B97"/>
    <mergeCell ref="C96:C97"/>
    <mergeCell ref="L96:L97"/>
    <mergeCell ref="N96:N97"/>
    <mergeCell ref="O96:O97"/>
    <mergeCell ref="Q96:Q97"/>
    <mergeCell ref="R96:R97"/>
    <mergeCell ref="A98:A99"/>
    <mergeCell ref="B98:B99"/>
    <mergeCell ref="C98:C99"/>
    <mergeCell ref="L98:L99"/>
    <mergeCell ref="N98:N99"/>
    <mergeCell ref="O98:O99"/>
    <mergeCell ref="Q98:Q99"/>
    <mergeCell ref="R98:R99"/>
    <mergeCell ref="A100:A101"/>
    <mergeCell ref="B100:B101"/>
    <mergeCell ref="C100:C101"/>
    <mergeCell ref="L100:L101"/>
    <mergeCell ref="N100:N101"/>
    <mergeCell ref="O100:O101"/>
    <mergeCell ref="Q100:Q101"/>
    <mergeCell ref="R100:R101"/>
    <mergeCell ref="A102:A103"/>
    <mergeCell ref="B102:B103"/>
    <mergeCell ref="C102:C103"/>
    <mergeCell ref="L102:L103"/>
    <mergeCell ref="N102:N103"/>
    <mergeCell ref="O102:O103"/>
    <mergeCell ref="Q102:Q103"/>
    <mergeCell ref="R102:R103"/>
    <mergeCell ref="A104:A105"/>
    <mergeCell ref="B104:B105"/>
    <mergeCell ref="C104:C105"/>
    <mergeCell ref="L104:L105"/>
    <mergeCell ref="N104:N105"/>
    <mergeCell ref="O104:O105"/>
    <mergeCell ref="Q104:Q105"/>
    <mergeCell ref="R104:R105"/>
    <mergeCell ref="A106:A107"/>
    <mergeCell ref="B106:B107"/>
    <mergeCell ref="C106:C107"/>
    <mergeCell ref="L106:L107"/>
    <mergeCell ref="N106:N107"/>
    <mergeCell ref="O106:O107"/>
    <mergeCell ref="Q106:Q107"/>
    <mergeCell ref="R106:R107"/>
    <mergeCell ref="A108:A109"/>
    <mergeCell ref="B108:B109"/>
    <mergeCell ref="C108:C109"/>
    <mergeCell ref="L108:L109"/>
    <mergeCell ref="N108:N109"/>
    <mergeCell ref="O108:O109"/>
    <mergeCell ref="Q108:Q109"/>
    <mergeCell ref="R108:R109"/>
    <mergeCell ref="A110:A111"/>
    <mergeCell ref="B110:B111"/>
    <mergeCell ref="C110:C111"/>
    <mergeCell ref="L110:L111"/>
    <mergeCell ref="N110:N111"/>
    <mergeCell ref="O110:O111"/>
    <mergeCell ref="Q110:Q111"/>
    <mergeCell ref="R110:R111"/>
    <mergeCell ref="A112:A113"/>
    <mergeCell ref="B112:B113"/>
    <mergeCell ref="C112:C113"/>
    <mergeCell ref="L112:L113"/>
    <mergeCell ref="N112:N113"/>
    <mergeCell ref="O112:O113"/>
    <mergeCell ref="Q112:Q113"/>
    <mergeCell ref="R112:R113"/>
    <mergeCell ref="A114:A115"/>
    <mergeCell ref="B114:B115"/>
    <mergeCell ref="C114:C115"/>
    <mergeCell ref="L114:L115"/>
    <mergeCell ref="N114:N115"/>
    <mergeCell ref="O114:O115"/>
    <mergeCell ref="Q114:Q115"/>
    <mergeCell ref="R114:R115"/>
    <mergeCell ref="Q120:Q121"/>
    <mergeCell ref="R120:R121"/>
    <mergeCell ref="A118:A119"/>
    <mergeCell ref="B118:B119"/>
    <mergeCell ref="C118:C119"/>
    <mergeCell ref="L118:L119"/>
    <mergeCell ref="N118:N119"/>
    <mergeCell ref="O118:O119"/>
    <mergeCell ref="Q116:Q117"/>
    <mergeCell ref="R116:R117"/>
    <mergeCell ref="A120:A121"/>
    <mergeCell ref="B120:B121"/>
    <mergeCell ref="C120:C121"/>
    <mergeCell ref="L120:L121"/>
    <mergeCell ref="N120:N121"/>
    <mergeCell ref="O120:O121"/>
    <mergeCell ref="Q118:Q119"/>
    <mergeCell ref="R118:R119"/>
    <mergeCell ref="A116:A117"/>
    <mergeCell ref="B116:B117"/>
    <mergeCell ref="C116:C117"/>
    <mergeCell ref="L116:L117"/>
    <mergeCell ref="N116:N117"/>
    <mergeCell ref="O116:O117"/>
  </mergeCells>
  <conditionalFormatting sqref="O1:O137">
    <cfRule type="containsText" dxfId="1493" priority="5" operator="containsText" text="HOLD">
      <formula>NOT(ISERROR(SEARCH("HOLD",O1)))</formula>
    </cfRule>
    <cfRule type="containsText" dxfId="1492" priority="14" operator="containsText" text="Ignore">
      <formula>NOT(ISERROR(SEARCH("Ignore",O1)))</formula>
    </cfRule>
  </conditionalFormatting>
  <conditionalFormatting sqref="M1:O137">
    <cfRule type="containsText" dxfId="1491" priority="4" operator="containsText" text="Waiting">
      <formula>NOT(ISERROR(SEARCH("Waiting",M1)))</formula>
    </cfRule>
    <cfRule type="containsText" dxfId="1490" priority="8" operator="containsText" text="Review">
      <formula>NOT(ISERROR(SEARCH("Review",M1)))</formula>
    </cfRule>
    <cfRule type="containsText" dxfId="1489" priority="9" operator="containsText" text="Other">
      <formula>NOT(ISERROR(SEARCH("Other",M1)))</formula>
    </cfRule>
    <cfRule type="containsText" dxfId="1488" priority="10" operator="containsText" text="Incomplete">
      <formula>NOT(ISERROR(SEARCH("Incomplete",M1)))</formula>
    </cfRule>
    <cfRule type="containsText" dxfId="1487" priority="11" operator="containsText" text="Untraceable">
      <formula>NOT(ISERROR(SEARCH("Untraceable",M1)))</formula>
    </cfRule>
    <cfRule type="containsText" dxfId="1486" priority="12" operator="containsText" text="Completed">
      <formula>NOT(ISERROR(SEARCH("Completed",M1)))</formula>
    </cfRule>
  </conditionalFormatting>
  <conditionalFormatting sqref="M1:O137 Q1:Q137">
    <cfRule type="containsText" dxfId="1485" priority="13" operator="containsText" text="In Progress">
      <formula>NOT(ISERROR(SEARCH("In Progress",M1)))</formula>
    </cfRule>
  </conditionalFormatting>
  <conditionalFormatting sqref="Q1:Q137">
    <cfRule type="containsText" dxfId="1484" priority="6" operator="containsText" text="No">
      <formula>NOT(ISERROR(SEARCH("No",Q1)))</formula>
    </cfRule>
    <cfRule type="containsText" dxfId="1483" priority="7" operator="containsText" text="Yes">
      <formula>NOT(ISERROR(SEARCH("Yes",Q1)))</formula>
    </cfRule>
  </conditionalFormatting>
  <conditionalFormatting sqref="L1:L137">
    <cfRule type="containsText" dxfId="1482" priority="3" operator="containsText" text="Needs to be">
      <formula>NOT(ISERROR(SEARCH("Needs to be",L1)))</formula>
    </cfRule>
  </conditionalFormatting>
  <conditionalFormatting sqref="I1:K49 J87:K87 I51:K86 I88:K137">
    <cfRule type="containsText" dxfId="1481" priority="2" operator="containsText" text="Please Enter Tracing Time">
      <formula>NOT(ISERROR(SEARCH("Please Enter Tracing Time",I1)))</formula>
    </cfRule>
  </conditionalFormatting>
  <conditionalFormatting sqref="I50:K50">
    <cfRule type="containsText" dxfId="1480" priority="1" operator="containsText" text="Please Enter Tracing Time">
      <formula>NOT(ISERROR(SEARCH("Please Enter Tracing Time",I50)))</formula>
    </cfRule>
  </conditionalFormatting>
  <dataValidations count="7">
    <dataValidation type="list" operator="equal" allowBlank="1" showInputMessage="1" showErrorMessage="1" sqref="D2:D137">
      <formula1>"Amina,Bruno,Cameron,Daniel,Gina,Mashtura,Monet,Reem,???"</formula1>
    </dataValidation>
    <dataValidation type="list" allowBlank="1" showInputMessage="1" sqref="G2:G137">
      <formula1>"Ø"</formula1>
    </dataValidation>
    <dataValidation type="list" allowBlank="1" showInputMessage="1" showErrorMessage="1" sqref="O2:O137">
      <formula1>"In Progress, Completed, Untraceable, Review, Ignore"</formula1>
    </dataValidation>
    <dataValidation type="list" operator="equal" allowBlank="1" showInputMessage="1" sqref="H2:H137">
      <formula1>"Ø"</formula1>
    </dataValidation>
    <dataValidation type="list" operator="equal" allowBlank="1" showInputMessage="1" showErrorMessage="1" sqref="E2:E137">
      <formula1>"Manual,Assisted Manual, De-Novo Merge, Assisted Merge"</formula1>
    </dataValidation>
    <dataValidation type="list" allowBlank="1" showInputMessage="1" showErrorMessage="1" sqref="M2:N137">
      <formula1>"In Progress, Completed, Untraceable, Incomplete, Other, Review"</formula1>
    </dataValidation>
    <dataValidation type="list" allowBlank="1" showInputMessage="1" sqref="L2:L137">
      <formula1>"Ø, Split"</formula1>
    </dataValidation>
  </dataValidation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3"/>
  <sheetViews>
    <sheetView workbookViewId="0">
      <selection activeCell="B22" sqref="B22:B23"/>
    </sheetView>
  </sheetViews>
  <sheetFormatPr defaultRowHeight="15" x14ac:dyDescent="0.25"/>
  <cols>
    <col min="1" max="1" width="16.7109375" bestFit="1" customWidth="1"/>
    <col min="2" max="2" width="25.140625" bestFit="1" customWidth="1"/>
    <col min="3" max="3" width="19" bestFit="1" customWidth="1"/>
    <col min="4" max="4" width="10.140625" bestFit="1" customWidth="1"/>
    <col min="5" max="5" width="15.7109375" bestFit="1" customWidth="1"/>
    <col min="6" max="6" width="23.7109375" bestFit="1" customWidth="1"/>
    <col min="7" max="7" width="10.28515625" bestFit="1" customWidth="1"/>
    <col min="8" max="8" width="9.85546875" bestFit="1" customWidth="1"/>
    <col min="9" max="9" width="11.7109375" bestFit="1" customWidth="1"/>
    <col min="10" max="10" width="12.42578125" bestFit="1" customWidth="1"/>
    <col min="11" max="11" width="14.85546875" bestFit="1" customWidth="1"/>
    <col min="12" max="12" width="15.28515625" bestFit="1" customWidth="1"/>
    <col min="13" max="13" width="18.42578125" bestFit="1" customWidth="1"/>
    <col min="14" max="14" width="13.85546875" bestFit="1" customWidth="1"/>
    <col min="15" max="15" width="11" bestFit="1" customWidth="1"/>
    <col min="16" max="16" width="67.7109375" bestFit="1" customWidth="1"/>
    <col min="17" max="17" width="10.140625" bestFit="1" customWidth="1"/>
    <col min="18" max="18" width="10.28515625" bestFit="1" customWidth="1"/>
  </cols>
  <sheetData>
    <row r="1" spans="1:18" x14ac:dyDescent="0.25">
      <c r="A1" s="47" t="s">
        <v>6</v>
      </c>
      <c r="B1" s="47" t="s">
        <v>7</v>
      </c>
      <c r="C1" s="47" t="s">
        <v>8</v>
      </c>
      <c r="D1" s="48" t="s">
        <v>9</v>
      </c>
      <c r="E1" s="48" t="s">
        <v>10</v>
      </c>
      <c r="F1" s="48" t="s">
        <v>11</v>
      </c>
      <c r="G1" s="48" t="s">
        <v>12</v>
      </c>
      <c r="H1" s="48" t="s">
        <v>13</v>
      </c>
      <c r="I1" s="48" t="s">
        <v>3126</v>
      </c>
      <c r="J1" s="48" t="s">
        <v>3189</v>
      </c>
      <c r="K1" s="48" t="s">
        <v>3190</v>
      </c>
      <c r="L1" s="47" t="s">
        <v>14</v>
      </c>
      <c r="M1" s="47" t="s">
        <v>15</v>
      </c>
      <c r="N1" s="47" t="s">
        <v>16</v>
      </c>
      <c r="O1" s="47" t="s">
        <v>17</v>
      </c>
      <c r="P1" s="10" t="s">
        <v>18</v>
      </c>
      <c r="Q1" s="9" t="s">
        <v>19</v>
      </c>
      <c r="R1" s="9" t="s">
        <v>20</v>
      </c>
    </row>
    <row r="2" spans="1:18" x14ac:dyDescent="0.25">
      <c r="A2" s="122" t="s">
        <v>3998</v>
      </c>
      <c r="B2" s="117" t="s">
        <v>3999</v>
      </c>
      <c r="C2" s="116" t="s">
        <v>2316</v>
      </c>
      <c r="D2" s="87" t="s">
        <v>23</v>
      </c>
      <c r="E2" s="87" t="s">
        <v>24</v>
      </c>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Merge")),A2&amp;"_SA_MW",IF(AND(D2="Reem",OR(E2="Manual",E2="Assisted Manual")),A2&amp;"_RA",IF(AND(D2="Reem",OR(E2="De-Novo Merge",E2="Assisted Merge")),A2&amp;"_SA_RA",""))))))))))))))))))</f>
        <v>2018-04-03_G-001_CA</v>
      </c>
      <c r="G2" s="89">
        <v>43208</v>
      </c>
      <c r="H2" s="89">
        <v>43210</v>
      </c>
      <c r="I2" s="69">
        <v>0.65625</v>
      </c>
      <c r="J2" s="68">
        <v>218.37</v>
      </c>
      <c r="K2" s="73">
        <f t="shared" ref="K2:K23" si="0">IF(AND(NOT(I2=""),NOT(J2=""),NOT(H2="")),J2/I2,"")</f>
        <v>332.75428571428574</v>
      </c>
      <c r="L2" s="118">
        <v>43236</v>
      </c>
      <c r="M2" s="87" t="str">
        <f>IF(AND(NOT(OR(G2="",G2="Ø")),H2=""),"In Progress",IF(AND(NOT(OR(H2="Ø",H2="")),NOT(OR(G2="Ø",G2=""))),"Completed",IF(AND(NOT(A2=""),NOT(OR(D2="",D2="???")),G2=""),"Waiting",IF(D2="???","Waiting",""))))</f>
        <v>Completed</v>
      </c>
      <c r="N2" s="116" t="str">
        <f>IF(AND(NOT(OR(H2="Ø",H2="")),L2="Split"),"In Progress",IF(AND(NOT(OR(H2="Ø",H2="")),L2="Needs to be Split"),"Waiting",IF(AND(M2="Review",M3="Review"),"Review",IF(OR(AND(M2="Review",M3="Incomplete"),AND(M2="Incomplete",M3="Review")),"Review",IF(OR(AND(M2="Untraceable",M3="Review"),AND(M2="Review",M3="Untraceable")),"Review",IF(OR(AND(M2="Review",M3="Completed"),AND(M2="Completed",M3="Review")),"Review",IF(OR(AND(M2="Other",M3="Review"),AND(M2="Review",M3="Other")),"Review",IF(OR(AND(M2="Other",M3="Incomplete"),AND(M2="Incomplete",M3="Other")),"Review",IF(OR(AND(M2="Other",M3="Untraceable"),AND(M2="Untraceable",M3="Other")),"Review",IF(OR(AND(M2="Other",M3="Completed"),AND(M2="Completed",M3="Other")),"Review",IF(AND(M2="Waiting",M3="Waiting"),"Waiting",IF(OR(AND(M2="Review",M3="Waiting"),AND(M2="Waiting",M3="Review")),"Waiting",IF(OR(AND(M2="Other",M3="Waiting"),AND(M2="Waiting",M3="Other")),"Waiting",IF(OR(AND(M2="Incomplete",M3="Waiting"),AND(M2="Waiting",M3="Incomplete")),"Waiting",IF(OR(AND(M2="Completed",M3="Waiting"),AND(M2="Waiting",M3="Completed")),"Waiting",IF(OR(M2="In Progress",M3="In Progress"),"In Progress",IF(OR(AND(M2="Completed",M3="Untraceable"),AND(M2="Untraceable",M3="Completed")),"Review",IF(OR(AND(M2="Completed",M3="Incomplete"),AND(M2="Incomplete",M3="Completed")),"Review",IF(OR(AND(M2="Incomplete",M3="Untraceable"),AND(M2="Untraceable",M3="Incomplete")),"Untraceable",IF(AND(NOT(OR(H2="Ø",H2="")),NOT(OR(H3="Ø",H3="")),L2=""),"In Progress",IF(AND(M2="Untraceable",M3="Untraceable"),"Untraceable",IF(AND(NOT(OR(H2="Ø",H2="")),NOT(OR(H3="Ø",H3="")),NOT(OR(L2="Ø",L2="",L2="Split",L2="Needs to be Split"))),"Completed",IF(AND(M2="Incomplete",M3="Incomplete"),"Incomplete",IF(AND(M2="Other",M3="Other"),"Review",IF(AND(M2="Untraceable",M3=""),"Untraceable","")))))))))))))))))))))))))</f>
        <v>Completed</v>
      </c>
      <c r="O2" s="116" t="s">
        <v>0</v>
      </c>
      <c r="P2" s="4"/>
      <c r="Q2" s="121" t="s">
        <v>25</v>
      </c>
      <c r="R2" s="116" t="s">
        <v>4000</v>
      </c>
    </row>
    <row r="3" spans="1:18" x14ac:dyDescent="0.25">
      <c r="A3" s="116"/>
      <c r="B3" s="116"/>
      <c r="C3" s="116"/>
      <c r="D3" s="87" t="s">
        <v>187</v>
      </c>
      <c r="E3" s="87" t="s">
        <v>24</v>
      </c>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Merge")),A2&amp;"_SA_MW",IF(AND(D3="Reem",OR(E3="Manual",E3="Assisted Manual")),A2&amp;"_RA",IF(AND(D3="Reem",OR(E3="De-Novo Merge",E3="Assisted Merge")),A2&amp;"_SA_RA",""))))))))))))))))))</f>
        <v>2018-04-03_G-001_MW</v>
      </c>
      <c r="G3" s="89">
        <v>43209</v>
      </c>
      <c r="H3" s="89">
        <v>43213</v>
      </c>
      <c r="I3" s="68"/>
      <c r="J3" s="68"/>
      <c r="K3" s="73" t="str">
        <f t="shared" si="0"/>
        <v/>
      </c>
      <c r="L3" s="116"/>
      <c r="M3" s="87" t="str">
        <f>IF(AND(NOT(OR(G3="",G3="Ø")),H3=""),"In Progress",IF(AND(NOT(OR(H3="Ø",H3="")),NOT(OR(G3="Ø",G3=""))),"Completed",IF(AND(NOT(A2=""),NOT(OR(D3="",D3="???")),G3=""),"Waiting",IF(D3="???","Waiting",""))))</f>
        <v>Completed</v>
      </c>
      <c r="N3" s="116"/>
      <c r="O3" s="116"/>
      <c r="P3" s="4"/>
      <c r="Q3" s="121"/>
      <c r="R3" s="116"/>
    </row>
    <row r="4" spans="1:18" x14ac:dyDescent="0.25">
      <c r="A4" s="122" t="s">
        <v>4001</v>
      </c>
      <c r="B4" s="117" t="s">
        <v>4002</v>
      </c>
      <c r="C4" s="116" t="s">
        <v>4003</v>
      </c>
      <c r="D4" s="87" t="s">
        <v>161</v>
      </c>
      <c r="E4" s="87" t="s">
        <v>24</v>
      </c>
      <c r="F4" s="7" t="str">
        <f>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Merge")),A4&amp;"_SA_MW",IF(AND(D4="Reem",OR(E4="Manual",E4="Assisted Manual")),A4&amp;"_RA",IF(AND(D4="Reem",OR(E4="De-Novo Merge",E4="Assisted Merge")),A4&amp;"_SA_RA",""))))))))))))))))))</f>
        <v>2018-04-03_G-002_BD</v>
      </c>
      <c r="G4" s="89">
        <v>43210</v>
      </c>
      <c r="H4" s="89" t="s">
        <v>51</v>
      </c>
      <c r="I4" s="84"/>
      <c r="J4" s="68"/>
      <c r="K4" s="73" t="str">
        <f t="shared" si="0"/>
        <v/>
      </c>
      <c r="L4" s="118" t="str">
        <f>IF(AND(NOT(OR(H4="",H4="Ø")),NOT(OR(H5="",H5="Ø"))),"Needs to be Split","")</f>
        <v/>
      </c>
      <c r="M4" s="87" t="s">
        <v>2</v>
      </c>
      <c r="N4" s="116" t="s">
        <v>2</v>
      </c>
      <c r="O4" s="116" t="str">
        <f>IF(OR(N4="Untraceable",N4="Incomplete"),"Ignore",IF(N4="Completed","Waiting",IF(OR(N4="Waiting",N4="In Progress",N4="Review",N4="Other"),"HOLD","")))</f>
        <v>Ignore</v>
      </c>
      <c r="P4" s="4" t="s">
        <v>1497</v>
      </c>
      <c r="Q4" s="121" t="str">
        <f>IF(OR(N4="Untraceable",N4="Incomplete"),"No",IF(N4="Completed","In Progress",""))</f>
        <v>No</v>
      </c>
      <c r="R4" s="116"/>
    </row>
    <row r="5" spans="1:18" x14ac:dyDescent="0.25">
      <c r="A5" s="116"/>
      <c r="B5" s="116"/>
      <c r="C5" s="116"/>
      <c r="D5" s="87"/>
      <c r="E5" s="87"/>
      <c r="F5" s="7" t="str">
        <f>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Merge")),A4&amp;"_SA_MW",IF(AND(D5="Reem",OR(E5="Manual",E5="Assisted Manual")),A4&amp;"_RA",IF(AND(D5="Reem",OR(E5="De-Novo Merge",E5="Assisted Merge")),A4&amp;"_SA_RA",""))))))))))))))))))</f>
        <v/>
      </c>
      <c r="G5" s="89"/>
      <c r="H5" s="89"/>
      <c r="I5" s="68"/>
      <c r="J5" s="68"/>
      <c r="K5" s="73" t="str">
        <f t="shared" si="0"/>
        <v/>
      </c>
      <c r="L5" s="116"/>
      <c r="M5" s="87" t="str">
        <f>IF(AND(NOT(OR(G5="",G5="Ø")),H5=""),"In Progress",IF(AND(NOT(OR(H5="Ø",H5="")),NOT(OR(G5="Ø",G5=""))),"Completed",IF(AND(NOT(A4=""),NOT(OR(D5="",D5="???")),G5=""),"Waiting",IF(D5="???","Waiting",""))))</f>
        <v/>
      </c>
      <c r="N5" s="116"/>
      <c r="O5" s="116"/>
      <c r="P5" s="4"/>
      <c r="Q5" s="121"/>
      <c r="R5" s="116"/>
    </row>
    <row r="6" spans="1:18" x14ac:dyDescent="0.25">
      <c r="A6" s="122" t="s">
        <v>4004</v>
      </c>
      <c r="B6" s="117" t="s">
        <v>4005</v>
      </c>
      <c r="C6" s="116" t="s">
        <v>2065</v>
      </c>
      <c r="D6" s="87" t="s">
        <v>161</v>
      </c>
      <c r="E6" s="87" t="s">
        <v>24</v>
      </c>
      <c r="F6" s="7" t="str">
        <f>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Merge")),A6&amp;"_SA_MW",IF(AND(D6="Reem",OR(E6="Manual",E6="Assisted Manual")),A6&amp;"_RA",IF(AND(D6="Reem",OR(E6="De-Novo Merge",E6="Assisted Merge")),A6&amp;"_SA_RA",""))))))))))))))))))</f>
        <v>2018-04-03_G-003_BD</v>
      </c>
      <c r="G6" s="89">
        <v>43208</v>
      </c>
      <c r="H6" s="89">
        <v>43209</v>
      </c>
      <c r="I6" s="68">
        <v>3.5</v>
      </c>
      <c r="J6" s="68">
        <v>122</v>
      </c>
      <c r="K6" s="73">
        <f t="shared" si="0"/>
        <v>34.857142857142854</v>
      </c>
      <c r="L6" s="118">
        <v>43215</v>
      </c>
      <c r="M6" s="87" t="str">
        <f>IF(AND(NOT(OR(G6="",G6="Ø")),H6=""),"In Progress",IF(AND(NOT(OR(H6="Ø",H6="")),NOT(OR(G6="Ø",G6=""))),"Completed",IF(AND(NOT(A6=""),NOT(OR(D6="",D6="???")),G6=""),"Waiting",IF(D6="???","Waiting",""))))</f>
        <v>Completed</v>
      </c>
      <c r="N6" s="116" t="s">
        <v>0</v>
      </c>
      <c r="O6" s="116" t="s">
        <v>1</v>
      </c>
      <c r="P6" s="4" t="s">
        <v>4006</v>
      </c>
      <c r="Q6" s="121" t="s">
        <v>25</v>
      </c>
      <c r="R6" s="116" t="s">
        <v>4007</v>
      </c>
    </row>
    <row r="7" spans="1:18" x14ac:dyDescent="0.25">
      <c r="A7" s="116"/>
      <c r="B7" s="116"/>
      <c r="C7" s="116"/>
      <c r="D7" s="87" t="s">
        <v>187</v>
      </c>
      <c r="E7" s="87" t="s">
        <v>24</v>
      </c>
      <c r="F7" s="7" t="str">
        <f>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Merge")),A6&amp;"_SA_MW",IF(AND(D7="Reem",OR(E7="Manual",E7="Assisted Manual")),A6&amp;"_RA",IF(AND(D7="Reem",OR(E7="De-Novo Merge",E7="Assisted Merge")),A6&amp;"_SA_RA",""))))))))))))))))))</f>
        <v>2018-04-03_G-003_MW</v>
      </c>
      <c r="G7" s="89">
        <v>43213</v>
      </c>
      <c r="H7" s="89">
        <v>43215</v>
      </c>
      <c r="I7" s="68"/>
      <c r="J7" s="68"/>
      <c r="K7" s="73" t="str">
        <f t="shared" si="0"/>
        <v/>
      </c>
      <c r="L7" s="116"/>
      <c r="M7" s="87" t="str">
        <f>IF(AND(NOT(OR(G7="",G7="Ø")),H7=""),"In Progress",IF(AND(NOT(OR(H7="Ø",H7="")),NOT(OR(G7="Ø",G7=""))),"Completed",IF(AND(NOT(A6=""),NOT(OR(D7="",D7="???")),G7=""),"Waiting",IF(D7="???","Waiting",""))))</f>
        <v>Completed</v>
      </c>
      <c r="N7" s="116"/>
      <c r="O7" s="116"/>
      <c r="P7" s="4"/>
      <c r="Q7" s="121"/>
      <c r="R7" s="116"/>
    </row>
    <row r="8" spans="1:18" x14ac:dyDescent="0.25">
      <c r="A8" s="122" t="s">
        <v>4008</v>
      </c>
      <c r="B8" s="117" t="s">
        <v>4009</v>
      </c>
      <c r="C8" s="116" t="s">
        <v>2065</v>
      </c>
      <c r="D8" s="87" t="s">
        <v>187</v>
      </c>
      <c r="E8" s="87" t="s">
        <v>24</v>
      </c>
      <c r="F8" s="7" t="str">
        <f>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Merge")),A8&amp;"_SA_MW",IF(AND(D8="Reem",OR(E8="Manual",E8="Assisted Manual")),A8&amp;"_RA",IF(AND(D8="Reem",OR(E8="De-Novo Merge",E8="Assisted Merge")),A8&amp;"_SA_RA",""))))))))))))))))))</f>
        <v>2018-04-03_G-004_MW</v>
      </c>
      <c r="G8" s="89">
        <v>43209</v>
      </c>
      <c r="H8" s="89">
        <v>43209</v>
      </c>
      <c r="I8" s="68"/>
      <c r="J8" s="68">
        <v>36</v>
      </c>
      <c r="K8" s="73" t="str">
        <f t="shared" si="0"/>
        <v/>
      </c>
      <c r="L8" s="118">
        <v>43238</v>
      </c>
      <c r="M8" s="87" t="str">
        <f>IF(AND(NOT(OR(G8="",G8="Ø")),H8=""),"In Progress",IF(AND(NOT(OR(H8="Ø",H8="")),NOT(OR(G8="Ø",G8=""))),"Completed",IF(AND(NOT(A8=""),NOT(OR(D8="",D8="???")),G8=""),"Waiting",IF(D8="???","Waiting",""))))</f>
        <v>Completed</v>
      </c>
      <c r="N8" s="116" t="str">
        <f>IF(AND(NOT(OR(H8="Ø",H8="")),L8="Split"),"In Progress",IF(AND(NOT(OR(H8="Ø",H8="")),L8="Needs to be Split"),"Waiting",IF(AND(M8="Review",M9="Review"),"Review",IF(OR(AND(M8="Review",M9="Incomplete"),AND(M8="Incomplete",M9="Review")),"Review",IF(OR(AND(M8="Untraceable",M9="Review"),AND(M8="Review",M9="Untraceable")),"Review",IF(OR(AND(M8="Review",M9="Completed"),AND(M8="Completed",M9="Review")),"Review",IF(OR(AND(M8="Other",M9="Review"),AND(M8="Review",M9="Other")),"Review",IF(OR(AND(M8="Other",M9="Incomplete"),AND(M8="Incomplete",M9="Other")),"Review",IF(OR(AND(M8="Other",M9="Untraceable"),AND(M8="Untraceable",M9="Other")),"Review",IF(OR(AND(M8="Other",M9="Completed"),AND(M8="Completed",M9="Other")),"Review",IF(AND(M8="Waiting",M9="Waiting"),"Waiting",IF(OR(AND(M8="Review",M9="Waiting"),AND(M8="Waiting",M9="Review")),"Waiting",IF(OR(AND(M8="Other",M9="Waiting"),AND(M8="Waiting",M9="Other")),"Waiting",IF(OR(AND(M8="Incomplete",M9="Waiting"),AND(M8="Waiting",M9="Incomplete")),"Waiting",IF(OR(AND(M8="Completed",M9="Waiting"),AND(M8="Waiting",M9="Completed")),"Waiting",IF(OR(M8="In Progress",M9="In Progress"),"In Progress",IF(OR(AND(M8="Completed",M9="Untraceable"),AND(M8="Untraceable",M9="Completed")),"Review",IF(OR(AND(M8="Completed",M9="Incomplete"),AND(M8="Incomplete",M9="Completed")),"Review",IF(OR(AND(M8="Incomplete",M9="Untraceable"),AND(M8="Untraceable",M9="Incomplete")),"Untraceable",IF(AND(NOT(OR(H8="Ø",H8="")),NOT(OR(H9="Ø",H9="")),L8=""),"In Progress",IF(AND(M8="Untraceable",M9="Untraceable"),"Untraceable",IF(AND(NOT(OR(H8="Ø",H8="")),NOT(OR(H9="Ø",H9="")),NOT(OR(L8="Ø",L8="",L8="Split",L8="Needs to be Split"))),"Completed",IF(AND(M8="Incomplete",M9="Incomplete"),"Incomplete",IF(AND(M8="Other",M9="Other"),"Review",IF(AND(M8="Untraceable",M9=""),"Untraceable","")))))))))))))))))))))))))</f>
        <v>Completed</v>
      </c>
      <c r="O8" s="116" t="s">
        <v>0</v>
      </c>
      <c r="P8" s="4"/>
      <c r="Q8" s="121" t="s">
        <v>25</v>
      </c>
      <c r="R8" s="116" t="s">
        <v>4010</v>
      </c>
    </row>
    <row r="9" spans="1:18" x14ac:dyDescent="0.25">
      <c r="A9" s="116"/>
      <c r="B9" s="116"/>
      <c r="C9" s="116"/>
      <c r="D9" s="87" t="s">
        <v>23</v>
      </c>
      <c r="E9" s="87" t="s">
        <v>1512</v>
      </c>
      <c r="F9" s="7" t="str">
        <f>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Merge")),A8&amp;"_SA_MW",IF(AND(D9="Reem",OR(E9="Manual",E9="Assisted Manual")),A8&amp;"_RA",IF(AND(D9="Reem",OR(E9="De-Novo Merge",E9="Assisted Merge")),A8&amp;"_SA_RA",""))))))))))))))))))</f>
        <v>2018-04-03_G-004_CA</v>
      </c>
      <c r="G9" s="89">
        <v>43210</v>
      </c>
      <c r="H9" s="89">
        <v>43213</v>
      </c>
      <c r="I9" s="68"/>
      <c r="J9" s="68"/>
      <c r="K9" s="73" t="str">
        <f t="shared" si="0"/>
        <v/>
      </c>
      <c r="L9" s="116"/>
      <c r="M9" s="87" t="str">
        <f>IF(AND(NOT(OR(G9="",G9="Ø")),H9=""),"In Progress",IF(AND(NOT(OR(H9="Ø",H9="")),NOT(OR(G9="Ø",G9=""))),"Completed",IF(AND(NOT(A8=""),NOT(OR(D9="",D9="???")),G9=""),"Waiting",IF(D9="???","Waiting",""))))</f>
        <v>Completed</v>
      </c>
      <c r="N9" s="116"/>
      <c r="O9" s="116"/>
      <c r="P9" s="4"/>
      <c r="Q9" s="121"/>
      <c r="R9" s="116"/>
    </row>
    <row r="10" spans="1:18" x14ac:dyDescent="0.25">
      <c r="A10" s="122" t="s">
        <v>4011</v>
      </c>
      <c r="B10" s="117" t="s">
        <v>4012</v>
      </c>
      <c r="C10" s="116"/>
      <c r="D10" s="87" t="s">
        <v>32</v>
      </c>
      <c r="E10" s="87" t="s">
        <v>24</v>
      </c>
      <c r="F10" s="7" t="str">
        <f>IF(AND(D10="Amina",OR(E10="Manual",E10="Assisted Manual")),A10&amp;"_AZ",IF(AND(D10="Amina",OR(E10="De-Novo Merge",E10="Assisted Merge")),A10&amp;"_SA_AZ",IF(AND(D10="Mashtura",OR(E10="Manual",E10="Assisted Manual")),A10&amp;"_MH",IF(AND(D10="Mashtura",OR(E10="De-Novo Merge",E10="Assisted Merge")),A10&amp;"_SA_MH",IF(AND(D10="Perry",OR(E10="Manual",E10="Assisted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Merge")),A10&amp;"_SA_MW",IF(AND(D10="Reem",OR(E10="Manual",E10="Assisted Manual")),A10&amp;"_RA",IF(AND(D10="Reem",OR(E10="De-Novo Merge",E10="Assisted Merge")),A10&amp;"_SA_RA",""))))))))))))))))))</f>
        <v>2018-04-03_G-005_AZ</v>
      </c>
      <c r="G10" s="89">
        <v>43208</v>
      </c>
      <c r="H10" s="89">
        <v>43213</v>
      </c>
      <c r="I10" s="68"/>
      <c r="J10" s="68"/>
      <c r="K10" s="73" t="str">
        <f t="shared" si="0"/>
        <v/>
      </c>
      <c r="L10" s="118">
        <v>43237</v>
      </c>
      <c r="M10" s="87" t="str">
        <f>IF(AND(NOT(OR(G10="",G10="Ø")),H10=""),"In Progress",IF(AND(NOT(OR(H10="Ø",H10="")),NOT(OR(G10="Ø",G10=""))),"Completed",IF(AND(NOT(A10=""),NOT(OR(D10="",D10="???")),G10=""),"Waiting",IF(D10="???","Waiting",""))))</f>
        <v>Completed</v>
      </c>
      <c r="N10" s="116" t="str">
        <f>IF(AND(NOT(OR(H10="Ø",H10="")),L10="Split"),"In Progress",IF(AND(NOT(OR(H10="Ø",H10="")),L10="Needs to be Split"),"Waiting",IF(AND(M10="Review",M11="Review"),"Review",IF(OR(AND(M10="Review",M11="Incomplete"),AND(M10="Incomplete",M11="Review")),"Review",IF(OR(AND(M10="Untraceable",M11="Review"),AND(M10="Review",M11="Untraceable")),"Review",IF(OR(AND(M10="Review",M11="Completed"),AND(M10="Completed",M11="Review")),"Review",IF(OR(AND(M10="Other",M11="Review"),AND(M10="Review",M11="Other")),"Review",IF(OR(AND(M10="Other",M11="Incomplete"),AND(M10="Incomplete",M11="Other")),"Review",IF(OR(AND(M10="Other",M11="Untraceable"),AND(M10="Untraceable",M11="Other")),"Review",IF(OR(AND(M10="Other",M11="Completed"),AND(M10="Completed",M11="Other")),"Review",IF(AND(M10="Waiting",M11="Waiting"),"Waiting",IF(OR(AND(M10="Review",M11="Waiting"),AND(M10="Waiting",M11="Review")),"Waiting",IF(OR(AND(M10="Other",M11="Waiting"),AND(M10="Waiting",M11="Other")),"Waiting",IF(OR(AND(M10="Incomplete",M11="Waiting"),AND(M10="Waiting",M11="Incomplete")),"Waiting",IF(OR(AND(M10="Completed",M11="Waiting"),AND(M10="Waiting",M11="Completed")),"Waiting",IF(OR(M10="In Progress",M11="In Progress"),"In Progress",IF(OR(AND(M10="Completed",M11="Untraceable"),AND(M10="Untraceable",M11="Completed")),"Review",IF(OR(AND(M10="Completed",M11="Incomplete"),AND(M10="Incomplete",M11="Completed")),"Review",IF(OR(AND(M10="Incomplete",M11="Untraceable"),AND(M10="Untraceable",M11="Incomplete")),"Untraceable",IF(AND(NOT(OR(H10="Ø",H10="")),NOT(OR(H11="Ø",H11="")),L10=""),"In Progress",IF(AND(M10="Untraceable",M11="Untraceable"),"Untraceable",IF(AND(NOT(OR(H10="Ø",H10="")),NOT(OR(H11="Ø",H11="")),NOT(OR(L10="Ø",L10="",L10="Split",L10="Needs to be Split"))),"Completed",IF(AND(M10="Incomplete",M11="Incomplete"),"Incomplete",IF(AND(M10="Other",M11="Other"),"Review",IF(AND(M10="Untraceable",M11=""),"Untraceable","")))))))))))))))))))))))))</f>
        <v>Completed</v>
      </c>
      <c r="O10" s="116" t="s">
        <v>0</v>
      </c>
      <c r="P10" s="4"/>
      <c r="Q10" s="121" t="s">
        <v>25</v>
      </c>
      <c r="R10" s="116" t="s">
        <v>4013</v>
      </c>
    </row>
    <row r="11" spans="1:18" x14ac:dyDescent="0.25">
      <c r="A11" s="116"/>
      <c r="B11" s="116"/>
      <c r="C11" s="116"/>
      <c r="D11" s="87" t="s">
        <v>187</v>
      </c>
      <c r="E11" s="87" t="s">
        <v>24</v>
      </c>
      <c r="F11" s="7" t="str">
        <f>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Merge")),A10&amp;"_SA_MW",IF(AND(D11="Reem",OR(E11="Manual",E11="Assisted Manual")),A10&amp;"_RA",IF(AND(D11="Reem",OR(E11="De-Novo Merge",E11="Assisted Merge")),A10&amp;"_SA_RA",""))))))))))))))))))</f>
        <v>2018-04-03_G-005_MW</v>
      </c>
      <c r="G11" s="89">
        <v>43213</v>
      </c>
      <c r="H11" s="89">
        <v>43213</v>
      </c>
      <c r="I11" s="68"/>
      <c r="J11" s="68"/>
      <c r="K11" s="73" t="str">
        <f t="shared" si="0"/>
        <v/>
      </c>
      <c r="L11" s="116"/>
      <c r="M11" s="87" t="str">
        <f>IF(AND(NOT(OR(G11="",G11="Ø")),H11=""),"In Progress",IF(AND(NOT(OR(H11="Ø",H11="")),NOT(OR(G11="Ø",G11=""))),"Completed",IF(AND(NOT(A10=""),NOT(OR(D11="",D11="???")),G11=""),"Waiting",IF(D11="???","Waiting",""))))</f>
        <v>Completed</v>
      </c>
      <c r="N11" s="116"/>
      <c r="O11" s="116"/>
      <c r="P11" s="4"/>
      <c r="Q11" s="121"/>
      <c r="R11" s="116"/>
    </row>
    <row r="12" spans="1:18" x14ac:dyDescent="0.25">
      <c r="A12" s="122" t="s">
        <v>4014</v>
      </c>
      <c r="B12" s="117" t="s">
        <v>4015</v>
      </c>
      <c r="C12" s="116" t="s">
        <v>1001</v>
      </c>
      <c r="D12" s="87" t="s">
        <v>161</v>
      </c>
      <c r="E12" s="87" t="s">
        <v>24</v>
      </c>
      <c r="F12" s="7" t="str">
        <f>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Merge")),A12&amp;"_SA_MW",IF(AND(D12="Reem",OR(E12="Manual",E12="Assisted Manual")),A12&amp;"_RA",IF(AND(D12="Reem",OR(E12="De-Novo Merge",E12="Assisted Merge")),A12&amp;"_SA_RA",""))))))))))))))))))</f>
        <v>2018-04-03_G-007_BD</v>
      </c>
      <c r="G12" s="89">
        <v>43208</v>
      </c>
      <c r="H12" s="89">
        <v>43209</v>
      </c>
      <c r="I12" s="68">
        <v>1</v>
      </c>
      <c r="J12" s="68">
        <v>43</v>
      </c>
      <c r="K12" s="73">
        <f t="shared" si="0"/>
        <v>43</v>
      </c>
      <c r="L12" s="118">
        <v>43215</v>
      </c>
      <c r="M12" s="87" t="s">
        <v>0</v>
      </c>
      <c r="N12" s="116" t="str">
        <f>IF(AND(NOT(OR(H12="Ø",H12="")),L12="Split"),"In Progress",IF(AND(NOT(OR(H12="Ø",H12="")),L12="Needs to be Split"),"Waiting",IF(AND(M12="Review",M13="Review"),"Review",IF(OR(AND(M12="Review",M13="Incomplete"),AND(M12="Incomplete",M13="Review")),"Review",IF(OR(AND(M12="Untraceable",M13="Review"),AND(M12="Review",M13="Untraceable")),"Review",IF(OR(AND(M12="Review",M13="Completed"),AND(M12="Completed",M13="Review")),"Review",IF(OR(AND(M12="Other",M13="Review"),AND(M12="Review",M13="Other")),"Review",IF(OR(AND(M12="Other",M13="Incomplete"),AND(M12="Incomplete",M13="Other")),"Review",IF(OR(AND(M12="Other",M13="Untraceable"),AND(M12="Untraceable",M13="Other")),"Review",IF(OR(AND(M12="Other",M13="Completed"),AND(M12="Completed",M13="Other")),"Review",IF(AND(M12="Waiting",M13="Waiting"),"Waiting",IF(OR(AND(M12="Review",M13="Waiting"),AND(M12="Waiting",M13="Review")),"Waiting",IF(OR(AND(M12="Other",M13="Waiting"),AND(M12="Waiting",M13="Other")),"Waiting",IF(OR(AND(M12="Incomplete",M13="Waiting"),AND(M12="Waiting",M13="Incomplete")),"Waiting",IF(OR(AND(M12="Completed",M13="Waiting"),AND(M12="Waiting",M13="Completed")),"Waiting",IF(OR(M12="In Progress",M13="In Progress"),"In Progress",IF(OR(AND(M12="Completed",M13="Untraceable"),AND(M12="Untraceable",M13="Completed")),"Review",IF(OR(AND(M12="Completed",M13="Incomplete"),AND(M12="Incomplete",M13="Completed")),"Review",IF(OR(AND(M12="Incomplete",M13="Untraceable"),AND(M12="Untraceable",M13="Incomplete")),"Untraceable",IF(AND(NOT(OR(H12="Ø",H12="")),NOT(OR(H13="Ø",H13="")),L12=""),"In Progress",IF(AND(M12="Untraceable",M13="Untraceable"),"Untraceable",IF(AND(NOT(OR(H12="Ø",H12="")),NOT(OR(H13="Ø",H13="")),NOT(OR(L12="Ø",L12="",L12="Split",L12="Needs to be Split"))),"Completed",IF(AND(M12="Incomplete",M13="Incomplete"),"Incomplete",IF(AND(M12="Other",M13="Other"),"Review",IF(AND(M12="Untraceable",M13=""),"Untraceable","")))))))))))))))))))))))))</f>
        <v>Completed</v>
      </c>
      <c r="O12" s="116" t="s">
        <v>0</v>
      </c>
      <c r="P12" s="4" t="s">
        <v>4016</v>
      </c>
      <c r="Q12" s="121" t="s">
        <v>25</v>
      </c>
      <c r="R12" s="116" t="s">
        <v>4017</v>
      </c>
    </row>
    <row r="13" spans="1:18" x14ac:dyDescent="0.25">
      <c r="A13" s="116"/>
      <c r="B13" s="116"/>
      <c r="C13" s="116"/>
      <c r="D13" s="87" t="s">
        <v>32</v>
      </c>
      <c r="E13" s="87" t="s">
        <v>1512</v>
      </c>
      <c r="F13" s="7" t="str">
        <f>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Merge")),A12&amp;"_SA_MW",IF(AND(D13="Reem",OR(E13="Manual",E13="Assisted Manual")),A12&amp;"_RA",IF(AND(D13="Reem",OR(E13="De-Novo Merge",E13="Assisted Merge")),A12&amp;"_SA_RA",""))))))))))))))))))</f>
        <v>2018-04-03_G-007_AZ</v>
      </c>
      <c r="G13" s="89">
        <v>43213</v>
      </c>
      <c r="H13" s="89">
        <v>43214</v>
      </c>
      <c r="I13" s="68"/>
      <c r="J13" s="68"/>
      <c r="K13" s="73" t="str">
        <f t="shared" si="0"/>
        <v/>
      </c>
      <c r="L13" s="116"/>
      <c r="M13" s="87" t="s">
        <v>0</v>
      </c>
      <c r="N13" s="116"/>
      <c r="O13" s="116"/>
      <c r="P13" s="4"/>
      <c r="Q13" s="121"/>
      <c r="R13" s="116"/>
    </row>
    <row r="14" spans="1:18" x14ac:dyDescent="0.25">
      <c r="A14" s="122" t="s">
        <v>4018</v>
      </c>
      <c r="B14" s="117" t="s">
        <v>4019</v>
      </c>
      <c r="C14" s="116"/>
      <c r="D14" s="87" t="s">
        <v>2404</v>
      </c>
      <c r="E14" s="87" t="s">
        <v>24</v>
      </c>
      <c r="F14" s="7" t="str">
        <f>IF(AND(D14="Amina",OR(E14="Manual",E14="Assisted Manual")),A14&amp;"_AZ",IF(AND(D14="Amina",OR(E14="De-Novo Merge",E14="Assisted Merge")),A14&amp;"_SA_AZ",IF(AND(D14="Mashtura",OR(E14="Manual",E14="Assisted Manual")),A14&amp;"_MH",IF(AND(D14="Mashtura",OR(E14="De-Novo Merge",E14="Assisted Merge")),A14&amp;"_SA_MH",IF(AND(D14="Perry",OR(E14="Manual",E14="Assisted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Merge")),A14&amp;"_SA_MW",IF(AND(D14="Reem",OR(E14="Manual",E14="Assisted Manual")),A14&amp;"_RA",IF(AND(D14="Reem",OR(E14="De-Novo Merge",E14="Assisted Merge")),A14&amp;"_SA_RA",""))))))))))))))))))</f>
        <v>2018-04-03_G-008_MH</v>
      </c>
      <c r="G14" s="89">
        <v>43208</v>
      </c>
      <c r="H14" s="89" t="s">
        <v>51</v>
      </c>
      <c r="I14" s="68"/>
      <c r="J14" s="68"/>
      <c r="K14" s="73" t="str">
        <f t="shared" si="0"/>
        <v/>
      </c>
      <c r="L14" s="118" t="str">
        <f>IF(AND(NOT(OR(H14="",H14="Ø")),NOT(OR(H15="",H15="Ø"))),"Needs to be Split","")</f>
        <v/>
      </c>
      <c r="M14" s="87" t="s">
        <v>2</v>
      </c>
      <c r="N14" s="116" t="str">
        <f>IF(AND(NOT(OR(H14="Ø",H14="")),L14="Split"),"In Progress",IF(AND(NOT(OR(H14="Ø",H14="")),L14="Needs to be Split"),"Waiting",IF(AND(M14="Review",M15="Review"),"Review",IF(OR(AND(M14="Review",M15="Incomplete"),AND(M14="Incomplete",M15="Review")),"Review",IF(OR(AND(M14="Untraceable",M15="Review"),AND(M14="Review",M15="Untraceable")),"Review",IF(OR(AND(M14="Review",M15="Completed"),AND(M14="Completed",M15="Review")),"Review",IF(OR(AND(M14="Other",M15="Review"),AND(M14="Review",M15="Other")),"Review",IF(OR(AND(M14="Other",M15="Incomplete"),AND(M14="Incomplete",M15="Other")),"Review",IF(OR(AND(M14="Other",M15="Untraceable"),AND(M14="Untraceable",M15="Other")),"Review",IF(OR(AND(M14="Other",M15="Completed"),AND(M14="Completed",M15="Other")),"Review",IF(AND(M14="Waiting",M15="Waiting"),"Waiting",IF(OR(AND(M14="Review",M15="Waiting"),AND(M14="Waiting",M15="Review")),"Waiting",IF(OR(AND(M14="Other",M15="Waiting"),AND(M14="Waiting",M15="Other")),"Waiting",IF(OR(AND(M14="Incomplete",M15="Waiting"),AND(M14="Waiting",M15="Incomplete")),"Waiting",IF(OR(AND(M14="Completed",M15="Waiting"),AND(M14="Waiting",M15="Completed")),"Waiting",IF(OR(M14="In Progress",M15="In Progress"),"In Progress",IF(OR(AND(M14="Completed",M15="Untraceable"),AND(M14="Untraceable",M15="Completed")),"Review",IF(OR(AND(M14="Completed",M15="Incomplete"),AND(M14="Incomplete",M15="Completed")),"Review",IF(OR(AND(M14="Incomplete",M15="Untraceable"),AND(M14="Untraceable",M15="Incomplete")),"Untraceable",IF(AND(NOT(OR(H14="Ø",H14="")),NOT(OR(H15="Ø",H15="")),L14=""),"In Progress",IF(AND(M14="Untraceable",M15="Untraceable"),"Untraceable",IF(AND(NOT(OR(H14="Ø",H14="")),NOT(OR(H15="Ø",H15="")),NOT(OR(L14="Ø",L14="",L14="Split",L14="Needs to be Split"))),"Completed",IF(AND(M14="Incomplete",M15="Incomplete"),"Incomplete",IF(AND(M14="Other",M15="Other"),"Review",IF(AND(M14="Untraceable",M15=""),"Untraceable","")))))))))))))))))))))))))</f>
        <v>Incomplete</v>
      </c>
      <c r="O14" s="116" t="str">
        <f>IF(OR(N14="Untraceable",N14="Incomplete"),"Ignore",IF(N14="Completed","Waiting",IF(OR(N14="Waiting",N14="In Progress",N14="Review",N14="Other"),"HOLD","")))</f>
        <v>Ignore</v>
      </c>
      <c r="P14" s="4" t="s">
        <v>4020</v>
      </c>
      <c r="Q14" s="121" t="str">
        <f>IF(OR(N14="Untraceable",N14="Incomplete"),"No",IF(N14="Completed","In Progress",""))</f>
        <v>No</v>
      </c>
      <c r="R14" s="116"/>
    </row>
    <row r="15" spans="1:18" x14ac:dyDescent="0.25">
      <c r="A15" s="116"/>
      <c r="B15" s="116"/>
      <c r="C15" s="116"/>
      <c r="D15" s="87" t="s">
        <v>161</v>
      </c>
      <c r="E15" s="87" t="s">
        <v>1512</v>
      </c>
      <c r="F15" s="7" t="str">
        <f>IF(AND(D15="Amina",OR(E15="Manual",E15="Assisted Manual")),A14&amp;"_AZ",IF(AND(D15="Amina",OR(E15="De-Novo Merge",E15="Assisted Merge")),A14&amp;"_SA_AZ",IF(AND(D15="Mashtura",OR(E15="Manual",E15="Assisted Manual")),A14&amp;"_MH",IF(AND(D15="Mashtura",OR(E15="De-Novo Merge",E15="Assisted Merge")),A14&amp;"_SA_MH",IF(AND(D15="Perry",OR(E15="Manual",E15="Assisted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Merge")),A14&amp;"_SA_MW",IF(AND(D15="Reem",OR(E15="Manual",E15="Assisted Manual")),A14&amp;"_RA",IF(AND(D15="Reem",OR(E15="De-Novo Merge",E15="Assisted Merge")),A14&amp;"_SA_RA",""))))))))))))))))))</f>
        <v>2018-04-03_G-008_BD</v>
      </c>
      <c r="G15" s="89">
        <v>43215</v>
      </c>
      <c r="H15" s="89" t="s">
        <v>51</v>
      </c>
      <c r="I15" s="68"/>
      <c r="J15" s="68"/>
      <c r="K15" s="73" t="str">
        <f t="shared" si="0"/>
        <v/>
      </c>
      <c r="L15" s="116"/>
      <c r="M15" s="87" t="s">
        <v>2</v>
      </c>
      <c r="N15" s="116"/>
      <c r="O15" s="116"/>
      <c r="P15" s="4"/>
      <c r="Q15" s="121"/>
      <c r="R15" s="116"/>
    </row>
    <row r="16" spans="1:18" x14ac:dyDescent="0.25">
      <c r="A16" s="122" t="s">
        <v>4021</v>
      </c>
      <c r="B16" s="117" t="s">
        <v>4022</v>
      </c>
      <c r="C16" s="116" t="s">
        <v>1001</v>
      </c>
      <c r="D16" s="87" t="s">
        <v>161</v>
      </c>
      <c r="E16" s="87" t="s">
        <v>24</v>
      </c>
      <c r="F16" s="7" t="str">
        <f>IF(AND(D16="Amina",OR(E16="Manual",E16="Assisted Manual")),A16&amp;"_AZ",IF(AND(D16="Amina",OR(E16="De-Novo Merge",E16="Assisted Merge")),A16&amp;"_SA_AZ",IF(AND(D16="Mashtura",OR(E16="Manual",E16="Assisted Manual")),A16&amp;"_MH",IF(AND(D16="Mashtura",OR(E16="De-Novo Merge",E16="Assisted Merge")),A16&amp;"_SA_MH",IF(AND(D16="Perry",OR(E16="Manual",E16="Assisted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Merge")),A16&amp;"_SA_MW",IF(AND(D16="Reem",OR(E16="Manual",E16="Assisted Manual")),A16&amp;"_RA",IF(AND(D16="Reem",OR(E16="De-Novo Merge",E16="Assisted Merge")),A16&amp;"_SA_RA",""))))))))))))))))))</f>
        <v>2018-04-03_G-009_BD</v>
      </c>
      <c r="G16" s="89">
        <v>43208</v>
      </c>
      <c r="H16" s="89">
        <v>43209</v>
      </c>
      <c r="I16" s="68">
        <v>2.5</v>
      </c>
      <c r="J16" s="68">
        <v>82</v>
      </c>
      <c r="K16" s="73">
        <f t="shared" si="0"/>
        <v>32.799999999999997</v>
      </c>
      <c r="L16" s="118">
        <v>43215</v>
      </c>
      <c r="M16" s="87" t="str">
        <f>IF(AND(NOT(OR(G16="",G16="Ø")),H16=""),"In Progress",IF(AND(NOT(OR(H16="Ø",H16="")),NOT(OR(G16="Ø",G16=""))),"Completed",IF(AND(NOT(A16=""),NOT(OR(D16="",D16="???")),G16=""),"Waiting",IF(D16="???","Waiting",""))))</f>
        <v>Completed</v>
      </c>
      <c r="N16" s="116" t="str">
        <f>IF(AND(NOT(OR(H16="Ø",H16="")),L16="Split"),"In Progress",IF(AND(NOT(OR(H16="Ø",H16="")),L16="Needs to be Split"),"Waiting",IF(AND(M16="Review",M17="Review"),"Review",IF(OR(AND(M16="Review",M17="Incomplete"),AND(M16="Incomplete",M17="Review")),"Review",IF(OR(AND(M16="Untraceable",M17="Review"),AND(M16="Review",M17="Untraceable")),"Review",IF(OR(AND(M16="Review",M17="Completed"),AND(M16="Completed",M17="Review")),"Review",IF(OR(AND(M16="Other",M17="Review"),AND(M16="Review",M17="Other")),"Review",IF(OR(AND(M16="Other",M17="Incomplete"),AND(M16="Incomplete",M17="Other")),"Review",IF(OR(AND(M16="Other",M17="Untraceable"),AND(M16="Untraceable",M17="Other")),"Review",IF(OR(AND(M16="Other",M17="Completed"),AND(M16="Completed",M17="Other")),"Review",IF(AND(M16="Waiting",M17="Waiting"),"Waiting",IF(OR(AND(M16="Review",M17="Waiting"),AND(M16="Waiting",M17="Review")),"Waiting",IF(OR(AND(M16="Other",M17="Waiting"),AND(M16="Waiting",M17="Other")),"Waiting",IF(OR(AND(M16="Incomplete",M17="Waiting"),AND(M16="Waiting",M17="Incomplete")),"Waiting",IF(OR(AND(M16="Completed",M17="Waiting"),AND(M16="Waiting",M17="Completed")),"Waiting",IF(OR(M16="In Progress",M17="In Progress"),"In Progress",IF(OR(AND(M16="Completed",M17="Untraceable"),AND(M16="Untraceable",M17="Completed")),"Review",IF(OR(AND(M16="Completed",M17="Incomplete"),AND(M16="Incomplete",M17="Completed")),"Review",IF(OR(AND(M16="Incomplete",M17="Untraceable"),AND(M16="Untraceable",M17="Incomplete")),"Untraceable",IF(AND(NOT(OR(H16="Ø",H16="")),NOT(OR(H17="Ø",H17="")),L16=""),"In Progress",IF(AND(M16="Untraceable",M17="Untraceable"),"Untraceable",IF(AND(NOT(OR(H16="Ø",H16="")),NOT(OR(H17="Ø",H17="")),NOT(OR(L16="Ø",L16="",L16="Split",L16="Needs to be Split"))),"Completed",IF(AND(M16="Incomplete",M17="Incomplete"),"Incomplete",IF(AND(M16="Other",M17="Other"),"Review",IF(AND(M16="Untraceable",M17=""),"Untraceable","")))))))))))))))))))))))))</f>
        <v>Completed</v>
      </c>
      <c r="O16" s="116" t="s">
        <v>0</v>
      </c>
      <c r="P16" s="4" t="s">
        <v>4023</v>
      </c>
      <c r="Q16" s="121" t="s">
        <v>25</v>
      </c>
      <c r="R16" s="116" t="s">
        <v>4024</v>
      </c>
    </row>
    <row r="17" spans="1:18" x14ac:dyDescent="0.25">
      <c r="A17" s="116"/>
      <c r="B17" s="116"/>
      <c r="C17" s="116"/>
      <c r="D17" s="87" t="s">
        <v>2404</v>
      </c>
      <c r="E17" s="87" t="s">
        <v>1512</v>
      </c>
      <c r="F17" s="7" t="str">
        <f>IF(AND(D17="Amina",OR(E17="Manual",E17="Assisted Manual")),A16&amp;"_AZ",IF(AND(D17="Amina",OR(E17="De-Novo Merge",E17="Assisted Merge")),A16&amp;"_SA_AZ",IF(AND(D17="Mashtura",OR(E17="Manual",E17="Assisted Manual")),A16&amp;"_MH",IF(AND(D17="Mashtura",OR(E17="De-Novo Merge",E17="Assisted Merge")),A16&amp;"_SA_MH",IF(AND(D17="Perry",OR(E17="Manual",E17="Assisted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Merge")),A16&amp;"_SA_MW",IF(AND(D17="Reem",OR(E17="Manual",E17="Assisted Manual")),A16&amp;"_RA",IF(AND(D17="Reem",OR(E17="De-Novo Merge",E17="Assisted Merge")),A16&amp;"_SA_RA",""))))))))))))))))))</f>
        <v>2018-04-03_G-009_MH</v>
      </c>
      <c r="G17" s="89">
        <v>43213</v>
      </c>
      <c r="H17" s="89">
        <v>43214</v>
      </c>
      <c r="I17" s="68"/>
      <c r="J17" s="68">
        <v>84</v>
      </c>
      <c r="K17" s="73" t="str">
        <f t="shared" si="0"/>
        <v/>
      </c>
      <c r="L17" s="116"/>
      <c r="M17" s="87" t="str">
        <f>IF(AND(NOT(OR(G17="",G17="Ø")),H17=""),"In Progress",IF(AND(NOT(OR(H17="Ø",H17="")),NOT(OR(G17="Ø",G17=""))),"Completed",IF(AND(NOT(A16=""),NOT(OR(D17="",D17="???")),G17=""),"Waiting",IF(D17="???","Waiting",""))))</f>
        <v>Completed</v>
      </c>
      <c r="N17" s="116"/>
      <c r="O17" s="116"/>
      <c r="P17" s="4"/>
      <c r="Q17" s="121"/>
      <c r="R17" s="116"/>
    </row>
    <row r="18" spans="1:18" x14ac:dyDescent="0.25">
      <c r="A18" s="122" t="s">
        <v>4025</v>
      </c>
      <c r="B18" s="117" t="s">
        <v>4026</v>
      </c>
      <c r="C18" s="116" t="s">
        <v>1001</v>
      </c>
      <c r="D18" s="87" t="s">
        <v>161</v>
      </c>
      <c r="E18" s="87" t="s">
        <v>24</v>
      </c>
      <c r="F18" s="7" t="str">
        <f>IF(AND(D18="Amina",OR(E18="Manual",E18="Assisted Manual")),A18&amp;"_AZ",IF(AND(D18="Amina",OR(E18="De-Novo Merge",E18="Assisted Merge")),A18&amp;"_SA_AZ",IF(AND(D18="Mashtura",OR(E18="Manual",E18="Assisted Manual")),A18&amp;"_MH",IF(AND(D18="Mashtura",OR(E18="De-Novo Merge",E18="Assisted Merge")),A18&amp;"_SA_MH",IF(AND(D18="Perry",OR(E18="Manual",E18="Assisted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Merge")),A18&amp;"_SA_MW",IF(AND(D18="Reem",OR(E18="Manual",E18="Assisted Manual")),A18&amp;"_RA",IF(AND(D18="Reem",OR(E18="De-Novo Merge",E18="Assisted Merge")),A18&amp;"_SA_RA",""))))))))))))))))))</f>
        <v>2018-04-03_G-010_BD</v>
      </c>
      <c r="G18" s="89">
        <v>43209</v>
      </c>
      <c r="H18" s="89" t="s">
        <v>51</v>
      </c>
      <c r="I18" s="68">
        <v>0.2</v>
      </c>
      <c r="J18" s="68"/>
      <c r="K18" s="73" t="str">
        <f t="shared" si="0"/>
        <v/>
      </c>
      <c r="L18" s="118" t="str">
        <f>IF(AND(NOT(OR(H18="",H18="Ø")),NOT(OR(H19="",H19="Ø"))),"Needs to be Split","")</f>
        <v/>
      </c>
      <c r="M18" s="87" t="s">
        <v>2</v>
      </c>
      <c r="N18" s="116" t="s">
        <v>2</v>
      </c>
      <c r="O18" s="116" t="str">
        <f>IF(OR(N18="Untraceable",N18="Incomplete"),"Ignore",IF(N18="Completed","Waiting",IF(OR(N18="Waiting",N18="In Progress",N18="Review",N18="Other"),"HOLD","")))</f>
        <v>Ignore</v>
      </c>
      <c r="P18" s="4" t="s">
        <v>4027</v>
      </c>
      <c r="Q18" s="121" t="str">
        <f>IF(OR(N18="Untraceable",N18="Incomplete"),"No",IF(N18="Completed","In Progress",""))</f>
        <v>No</v>
      </c>
      <c r="R18" s="116"/>
    </row>
    <row r="19" spans="1:18" x14ac:dyDescent="0.25">
      <c r="A19" s="116"/>
      <c r="B19" s="116"/>
      <c r="C19" s="116"/>
      <c r="D19" s="87"/>
      <c r="E19" s="87"/>
      <c r="F19" s="7" t="str">
        <f>IF(AND(D19="Amina",OR(E19="Manual",E19="Assisted Manual")),A18&amp;"_AZ",IF(AND(D19="Amina",OR(E19="De-Novo Merge",E19="Assisted Merge")),A18&amp;"_SA_AZ",IF(AND(D19="Mashtura",OR(E19="Manual",E19="Assisted Manual")),A18&amp;"_MH",IF(AND(D19="Mashtura",OR(E19="De-Novo Merge",E19="Assisted Merge")),A18&amp;"_SA_MH",IF(AND(D19="Perry",OR(E19="Manual",E19="Assisted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Merge")),A18&amp;"_SA_MW",IF(AND(D19="Reem",OR(E19="Manual",E19="Assisted Manual")),A18&amp;"_RA",IF(AND(D19="Reem",OR(E19="De-Novo Merge",E19="Assisted Merge")),A18&amp;"_SA_RA",""))))))))))))))))))</f>
        <v/>
      </c>
      <c r="G19" s="89"/>
      <c r="H19" s="89"/>
      <c r="I19" s="68"/>
      <c r="J19" s="68"/>
      <c r="K19" s="73" t="str">
        <f t="shared" si="0"/>
        <v/>
      </c>
      <c r="L19" s="116"/>
      <c r="M19" s="87" t="str">
        <f>IF(AND(NOT(OR(G19="",G19="Ø")),H19=""),"In Progress",IF(AND(NOT(OR(H19="Ø",H19="")),NOT(OR(G19="Ø",G19=""))),"Completed",IF(AND(NOT(A18=""),NOT(OR(D19="",D19="???")),G19=""),"Waiting",IF(D19="???","Waiting",""))))</f>
        <v/>
      </c>
      <c r="N19" s="116"/>
      <c r="O19" s="116"/>
      <c r="P19" s="4"/>
      <c r="Q19" s="121"/>
      <c r="R19" s="116"/>
    </row>
    <row r="20" spans="1:18" x14ac:dyDescent="0.25">
      <c r="A20" s="122" t="s">
        <v>4028</v>
      </c>
      <c r="B20" s="117" t="s">
        <v>4029</v>
      </c>
      <c r="C20" s="116" t="s">
        <v>1001</v>
      </c>
      <c r="D20" s="87" t="s">
        <v>161</v>
      </c>
      <c r="E20" s="87" t="s">
        <v>24</v>
      </c>
      <c r="F20" s="7" t="str">
        <f>IF(AND(D20="Amina",OR(E20="Manual",E20="Assisted Manual")),A20&amp;"_AZ",IF(AND(D20="Amina",OR(E20="De-Novo Merge",E20="Assisted Merge")),A20&amp;"_SA_AZ",IF(AND(D20="Mashtura",OR(E20="Manual",E20="Assisted Manual")),A20&amp;"_MH",IF(AND(D20="Mashtura",OR(E20="De-Novo Merge",E20="Assisted Merge")),A20&amp;"_SA_MH",IF(AND(D20="Perry",OR(E20="Manual",E20="Assisted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Merge")),A20&amp;"_SA_MW",IF(AND(D20="Reem",OR(E20="Manual",E20="Assisted Manual")),A20&amp;"_RA",IF(AND(D20="Reem",OR(E20="De-Novo Merge",E20="Assisted Merge")),A20&amp;"_SA_RA",""))))))))))))))))))</f>
        <v>2018-04-03_G-011_BD</v>
      </c>
      <c r="G20" s="89">
        <v>43209</v>
      </c>
      <c r="H20" s="89">
        <v>43210</v>
      </c>
      <c r="I20" s="68">
        <v>3.25</v>
      </c>
      <c r="J20" s="68">
        <v>82</v>
      </c>
      <c r="K20" s="73">
        <f t="shared" si="0"/>
        <v>25.23076923076923</v>
      </c>
      <c r="L20" s="118">
        <v>43236</v>
      </c>
      <c r="M20" s="87" t="s">
        <v>0</v>
      </c>
      <c r="N20" s="116" t="str">
        <f>IF(AND(NOT(OR(H20="Ø",H20="")),L20="Split"),"In Progress",IF(AND(NOT(OR(H20="Ø",H20="")),L20="Needs to be Split"),"Waiting",IF(AND(M20="Review",M21="Review"),"Review",IF(OR(AND(M20="Review",M21="Incomplete"),AND(M20="Incomplete",M21="Review")),"Review",IF(OR(AND(M20="Untraceable",M21="Review"),AND(M20="Review",M21="Untraceable")),"Review",IF(OR(AND(M20="Review",M21="Completed"),AND(M20="Completed",M21="Review")),"Review",IF(OR(AND(M20="Other",M21="Review"),AND(M20="Review",M21="Other")),"Review",IF(OR(AND(M20="Other",M21="Incomplete"),AND(M20="Incomplete",M21="Other")),"Review",IF(OR(AND(M20="Other",M21="Untraceable"),AND(M20="Untraceable",M21="Other")),"Review",IF(OR(AND(M20="Other",M21="Completed"),AND(M20="Completed",M21="Other")),"Review",IF(AND(M20="Waiting",M21="Waiting"),"Waiting",IF(OR(AND(M20="Review",M21="Waiting"),AND(M20="Waiting",M21="Review")),"Waiting",IF(OR(AND(M20="Other",M21="Waiting"),AND(M20="Waiting",M21="Other")),"Waiting",IF(OR(AND(M20="Incomplete",M21="Waiting"),AND(M20="Waiting",M21="Incomplete")),"Waiting",IF(OR(AND(M20="Completed",M21="Waiting"),AND(M20="Waiting",M21="Completed")),"Waiting",IF(OR(M20="In Progress",M21="In Progress"),"In Progress",IF(OR(AND(M20="Completed",M21="Untraceable"),AND(M20="Untraceable",M21="Completed")),"Review",IF(OR(AND(M20="Completed",M21="Incomplete"),AND(M20="Incomplete",M21="Completed")),"Review",IF(OR(AND(M20="Incomplete",M21="Untraceable"),AND(M20="Untraceable",M21="Incomplete")),"Untraceable",IF(AND(NOT(OR(H20="Ø",H20="")),NOT(OR(H21="Ø",H21="")),L20=""),"In Progress",IF(AND(M20="Untraceable",M21="Untraceable"),"Untraceable",IF(AND(NOT(OR(H20="Ø",H20="")),NOT(OR(H21="Ø",H21="")),NOT(OR(L20="Ø",L20="",L20="Split",L20="Needs to be Split"))),"Completed",IF(AND(M20="Incomplete",M21="Incomplete"),"Incomplete",IF(AND(M20="Other",M21="Other"),"Review",IF(AND(M20="Untraceable",M21=""),"Untraceable","")))))))))))))))))))))))))</f>
        <v>Completed</v>
      </c>
      <c r="O20" s="116" t="s">
        <v>0</v>
      </c>
      <c r="P20" s="4"/>
      <c r="Q20" s="121" t="s">
        <v>25</v>
      </c>
      <c r="R20" s="116" t="s">
        <v>4030</v>
      </c>
    </row>
    <row r="21" spans="1:18" x14ac:dyDescent="0.25">
      <c r="A21" s="116"/>
      <c r="B21" s="116"/>
      <c r="C21" s="116"/>
      <c r="D21" s="87" t="s">
        <v>23</v>
      </c>
      <c r="E21" s="87" t="s">
        <v>1512</v>
      </c>
      <c r="F21" s="7" t="str">
        <f>IF(AND(D21="Amina",OR(E21="Manual",E21="Assisted Manual")),A20&amp;"_AZ",IF(AND(D21="Amina",OR(E21="De-Novo Merge",E21="Assisted Merge")),A20&amp;"_SA_AZ",IF(AND(D21="Mashtura",OR(E21="Manual",E21="Assisted Manual")),A20&amp;"_MH",IF(AND(D21="Mashtura",OR(E21="De-Novo Merge",E21="Assisted Merge")),A20&amp;"_SA_MH",IF(AND(D21="Perry",OR(E21="Manual",E21="Assisted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Merge")),A20&amp;"_SA_MW",IF(AND(D21="Reem",OR(E21="Manual",E21="Assisted Manual")),A20&amp;"_RA",IF(AND(D21="Reem",OR(E21="De-Novo Merge",E21="Assisted Merge")),A20&amp;"_SA_RA",""))))))))))))))))))</f>
        <v>2018-04-03_G-011_CA</v>
      </c>
      <c r="G21" s="89">
        <v>43213</v>
      </c>
      <c r="H21" s="89">
        <v>43214</v>
      </c>
      <c r="I21" s="68">
        <v>3.3</v>
      </c>
      <c r="J21" s="68">
        <v>88</v>
      </c>
      <c r="K21" s="73">
        <f t="shared" si="0"/>
        <v>26.666666666666668</v>
      </c>
      <c r="L21" s="116"/>
      <c r="M21" s="87" t="str">
        <f>IF(AND(NOT(OR(G21="",G21="Ø")),H21=""),"In Progress",IF(AND(NOT(OR(H21="Ø",H21="")),NOT(OR(G21="Ø",G21=""))),"Completed",IF(AND(NOT(A20=""),NOT(OR(D21="",D21="???")),G21=""),"Waiting",IF(D21="???","Waiting",""))))</f>
        <v>Completed</v>
      </c>
      <c r="N21" s="116"/>
      <c r="O21" s="116"/>
      <c r="P21" s="4"/>
      <c r="Q21" s="121"/>
      <c r="R21" s="116"/>
    </row>
    <row r="22" spans="1:18" x14ac:dyDescent="0.25">
      <c r="A22" s="122" t="s">
        <v>4031</v>
      </c>
      <c r="B22" s="117" t="s">
        <v>4032</v>
      </c>
      <c r="C22" s="116" t="s">
        <v>1001</v>
      </c>
      <c r="D22" s="87" t="s">
        <v>161</v>
      </c>
      <c r="E22" s="87" t="s">
        <v>24</v>
      </c>
      <c r="F22" s="7" t="str">
        <f>IF(AND(D22="Amina",OR(E22="Manual",E22="Assisted Manual")),A22&amp;"_AZ",IF(AND(D22="Amina",OR(E22="De-Novo Merge",E22="Assisted Merge")),A22&amp;"_SA_AZ",IF(AND(D22="Mashtura",OR(E22="Manual",E22="Assisted Manual")),A22&amp;"_MH",IF(AND(D22="Mashtura",OR(E22="De-Novo Merge",E22="Assisted Merge")),A22&amp;"_SA_MH",IF(AND(D22="Perry",OR(E22="Manual",E22="Assisted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Merge")),A22&amp;"_SA_MW",IF(AND(D22="Reem",OR(E22="Manual",E22="Assisted Manual")),A22&amp;"_RA",IF(AND(D22="Reem",OR(E22="De-Novo Merge",E22="Assisted Merge")),A22&amp;"_SA_RA",""))))))))))))))))))</f>
        <v>2018-04-03_G-012_BD</v>
      </c>
      <c r="G22" s="89">
        <v>43210</v>
      </c>
      <c r="H22" s="89" t="s">
        <v>51</v>
      </c>
      <c r="I22" s="68">
        <v>0.5</v>
      </c>
      <c r="J22" s="68"/>
      <c r="K22" s="73" t="str">
        <f t="shared" si="0"/>
        <v/>
      </c>
      <c r="L22" s="118" t="str">
        <f>IF(AND(NOT(OR(H22="",H22="Ø")),NOT(OR(H23="",H23="Ø"))),"Needs to be Split","")</f>
        <v/>
      </c>
      <c r="M22" s="87" t="s">
        <v>2</v>
      </c>
      <c r="N22" s="116" t="s">
        <v>2</v>
      </c>
      <c r="O22" s="116" t="str">
        <f>IF(OR(N22="Untraceable",N22="Incomplete"),"Ignore",IF(N22="Completed","Waiting",IF(OR(N22="Waiting",N22="In Progress",N22="Review",N22="Other"),"HOLD","")))</f>
        <v>Ignore</v>
      </c>
      <c r="P22" s="4" t="s">
        <v>4033</v>
      </c>
      <c r="Q22" s="121" t="str">
        <f>IF(OR(N22="Untraceable",N22="Incomplete"),"No",IF(N22="Completed","In Progress",""))</f>
        <v>No</v>
      </c>
      <c r="R22" s="116"/>
    </row>
    <row r="23" spans="1:18" x14ac:dyDescent="0.25">
      <c r="A23" s="116"/>
      <c r="B23" s="116"/>
      <c r="C23" s="116"/>
      <c r="D23" s="87"/>
      <c r="E23" s="87"/>
      <c r="F23" s="7" t="str">
        <f>IF(AND(D23="Amina",OR(E23="Manual",E23="Assisted Manual")),A22&amp;"_AZ",IF(AND(D23="Amina",OR(E23="De-Novo Merge",E23="Assisted Merge")),A22&amp;"_SA_AZ",IF(AND(D23="Mashtura",OR(E23="Manual",E23="Assisted Manual")),A22&amp;"_MH",IF(AND(D23="Mashtura",OR(E23="De-Novo Merge",E23="Assisted Merge")),A22&amp;"_SA_MH",IF(AND(D23="Perry",OR(E23="Manual",E23="Assisted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Merge")),A22&amp;"_SA_MW",IF(AND(D23="Reem",OR(E23="Manual",E23="Assisted Manual")),A22&amp;"_RA",IF(AND(D23="Reem",OR(E23="De-Novo Merge",E23="Assisted Merge")),A22&amp;"_SA_RA",""))))))))))))))))))</f>
        <v/>
      </c>
      <c r="G23" s="89"/>
      <c r="H23" s="89"/>
      <c r="I23" s="68"/>
      <c r="J23" s="68"/>
      <c r="K23" s="73" t="str">
        <f t="shared" si="0"/>
        <v/>
      </c>
      <c r="L23" s="116"/>
      <c r="M23" s="87" t="str">
        <f>IF(AND(NOT(OR(G23="",G23="Ø")),H23=""),"In Progress",IF(AND(NOT(OR(H23="Ø",H23="")),NOT(OR(G23="Ø",G23=""))),"Completed",IF(AND(NOT(A22=""),NOT(OR(D23="",D23="???")),G23=""),"Waiting",IF(D23="???","Waiting",""))))</f>
        <v/>
      </c>
      <c r="N23" s="116"/>
      <c r="O23" s="116"/>
      <c r="P23" s="4"/>
      <c r="Q23" s="121"/>
      <c r="R23" s="116"/>
    </row>
  </sheetData>
  <mergeCells count="88">
    <mergeCell ref="O20:O21"/>
    <mergeCell ref="Q20:Q21"/>
    <mergeCell ref="R20:R21"/>
    <mergeCell ref="A22:A23"/>
    <mergeCell ref="B22:B23"/>
    <mergeCell ref="C22:C23"/>
    <mergeCell ref="L22:L23"/>
    <mergeCell ref="N22:N23"/>
    <mergeCell ref="O22:O23"/>
    <mergeCell ref="Q22:Q23"/>
    <mergeCell ref="R22:R23"/>
    <mergeCell ref="A20:A21"/>
    <mergeCell ref="B20:B21"/>
    <mergeCell ref="C20:C21"/>
    <mergeCell ref="L20:L21"/>
    <mergeCell ref="N20:N21"/>
    <mergeCell ref="O16:O17"/>
    <mergeCell ref="Q16:Q17"/>
    <mergeCell ref="R16:R17"/>
    <mergeCell ref="A18:A19"/>
    <mergeCell ref="B18:B19"/>
    <mergeCell ref="C18:C19"/>
    <mergeCell ref="L18:L19"/>
    <mergeCell ref="N18:N19"/>
    <mergeCell ref="O18:O19"/>
    <mergeCell ref="Q18:Q19"/>
    <mergeCell ref="R18:R19"/>
    <mergeCell ref="A16:A17"/>
    <mergeCell ref="B16:B17"/>
    <mergeCell ref="C16:C17"/>
    <mergeCell ref="L16:L17"/>
    <mergeCell ref="N16:N17"/>
    <mergeCell ref="R12:R13"/>
    <mergeCell ref="A14:A15"/>
    <mergeCell ref="B14:B15"/>
    <mergeCell ref="C14:C15"/>
    <mergeCell ref="L14:L15"/>
    <mergeCell ref="N14:N15"/>
    <mergeCell ref="O14:O15"/>
    <mergeCell ref="Q14:Q15"/>
    <mergeCell ref="R14:R15"/>
    <mergeCell ref="A12:A13"/>
    <mergeCell ref="B12:B13"/>
    <mergeCell ref="C12:C13"/>
    <mergeCell ref="L12:L13"/>
    <mergeCell ref="N12:N13"/>
    <mergeCell ref="O12:O13"/>
    <mergeCell ref="Q12:Q13"/>
    <mergeCell ref="Q10:Q11"/>
    <mergeCell ref="R10:R11"/>
    <mergeCell ref="A10:A11"/>
    <mergeCell ref="B10:B11"/>
    <mergeCell ref="C10:C11"/>
    <mergeCell ref="L10:L11"/>
    <mergeCell ref="N10:N11"/>
    <mergeCell ref="O10:O11"/>
    <mergeCell ref="O6:O7"/>
    <mergeCell ref="Q6:Q7"/>
    <mergeCell ref="R6:R7"/>
    <mergeCell ref="A8:A9"/>
    <mergeCell ref="B8:B9"/>
    <mergeCell ref="C8:C9"/>
    <mergeCell ref="L8:L9"/>
    <mergeCell ref="N8:N9"/>
    <mergeCell ref="O8:O9"/>
    <mergeCell ref="Q8:Q9"/>
    <mergeCell ref="R8:R9"/>
    <mergeCell ref="A6:A7"/>
    <mergeCell ref="B6:B7"/>
    <mergeCell ref="C6:C7"/>
    <mergeCell ref="L6:L7"/>
    <mergeCell ref="N6:N7"/>
    <mergeCell ref="O2:O3"/>
    <mergeCell ref="Q2:Q3"/>
    <mergeCell ref="R2:R3"/>
    <mergeCell ref="A4:A5"/>
    <mergeCell ref="B4:B5"/>
    <mergeCell ref="C4:C5"/>
    <mergeCell ref="L4:L5"/>
    <mergeCell ref="N4:N5"/>
    <mergeCell ref="O4:O5"/>
    <mergeCell ref="Q4:Q5"/>
    <mergeCell ref="R4:R5"/>
    <mergeCell ref="A2:A3"/>
    <mergeCell ref="B2:B3"/>
    <mergeCell ref="C2:C3"/>
    <mergeCell ref="L2:L3"/>
    <mergeCell ref="N2:N3"/>
  </mergeCells>
  <conditionalFormatting sqref="O1:O23">
    <cfRule type="containsText" dxfId="1479" priority="4" operator="containsText" text="HOLD">
      <formula>NOT(ISERROR(SEARCH("HOLD",O1)))</formula>
    </cfRule>
    <cfRule type="containsText" dxfId="1478" priority="13" operator="containsText" text="Ignore">
      <formula>NOT(ISERROR(SEARCH("Ignore",O1)))</formula>
    </cfRule>
  </conditionalFormatting>
  <conditionalFormatting sqref="M1:O23">
    <cfRule type="containsText" dxfId="1477" priority="3" operator="containsText" text="Waiting">
      <formula>NOT(ISERROR(SEARCH("Waiting",M1)))</formula>
    </cfRule>
    <cfRule type="containsText" dxfId="1476" priority="7" operator="containsText" text="Review">
      <formula>NOT(ISERROR(SEARCH("Review",M1)))</formula>
    </cfRule>
    <cfRule type="containsText" dxfId="1475" priority="8" operator="containsText" text="Other">
      <formula>NOT(ISERROR(SEARCH("Other",M1)))</formula>
    </cfRule>
    <cfRule type="containsText" dxfId="1474" priority="9" operator="containsText" text="Incomplete">
      <formula>NOT(ISERROR(SEARCH("Incomplete",M1)))</formula>
    </cfRule>
    <cfRule type="containsText" dxfId="1473" priority="10" operator="containsText" text="Untraceable">
      <formula>NOT(ISERROR(SEARCH("Untraceable",M1)))</formula>
    </cfRule>
    <cfRule type="containsText" dxfId="1472" priority="11" operator="containsText" text="Completed">
      <formula>NOT(ISERROR(SEARCH("Completed",M1)))</formula>
    </cfRule>
  </conditionalFormatting>
  <conditionalFormatting sqref="M1:O23 Q1:Q23">
    <cfRule type="containsText" dxfId="1471" priority="12" operator="containsText" text="In Progress">
      <formula>NOT(ISERROR(SEARCH("In Progress",M1)))</formula>
    </cfRule>
  </conditionalFormatting>
  <conditionalFormatting sqref="Q1:Q23">
    <cfRule type="containsText" dxfId="1470" priority="5" operator="containsText" text="No">
      <formula>NOT(ISERROR(SEARCH("No",Q1)))</formula>
    </cfRule>
    <cfRule type="containsText" dxfId="1469" priority="6" operator="containsText" text="Yes">
      <formula>NOT(ISERROR(SEARCH("Yes",Q1)))</formula>
    </cfRule>
  </conditionalFormatting>
  <conditionalFormatting sqref="L1:L23">
    <cfRule type="containsText" dxfId="1468" priority="2" operator="containsText" text="Needs to be">
      <formula>NOT(ISERROR(SEARCH("Needs to be",L1)))</formula>
    </cfRule>
  </conditionalFormatting>
  <conditionalFormatting sqref="I1:K23">
    <cfRule type="containsText" dxfId="1467" priority="1" operator="containsText" text="Please Enter Tracing Time">
      <formula>NOT(ISERROR(SEARCH("Please Enter Tracing Time",I1)))</formula>
    </cfRule>
  </conditionalFormatting>
  <dataValidations count="7">
    <dataValidation type="list" allowBlank="1" showInputMessage="1" sqref="L2:L23">
      <formula1>"Ø, Split"</formula1>
    </dataValidation>
    <dataValidation type="list" allowBlank="1" showInputMessage="1" showErrorMessage="1" sqref="M2:N23">
      <formula1>"In Progress, Completed, Untraceable, Incomplete, Other, Review"</formula1>
    </dataValidation>
    <dataValidation type="list" operator="equal" allowBlank="1" showInputMessage="1" showErrorMessage="1" sqref="E2:E23">
      <formula1>"Manual,Assisted Manual, De-Novo Merge, Assisted Merge"</formula1>
    </dataValidation>
    <dataValidation type="list" operator="equal" allowBlank="1" showInputMessage="1" sqref="H2:H23">
      <formula1>"Ø"</formula1>
    </dataValidation>
    <dataValidation type="list" allowBlank="1" showInputMessage="1" showErrorMessage="1" sqref="O2:O23">
      <formula1>"In Progress, Completed, Untraceable, Review, Ignore"</formula1>
    </dataValidation>
    <dataValidation type="list" allowBlank="1" showInputMessage="1" sqref="G2:G23">
      <formula1>"Ø"</formula1>
    </dataValidation>
    <dataValidation type="list" operator="equal" allowBlank="1" showInputMessage="1" showErrorMessage="1" sqref="D2:D23">
      <formula1>"Amina,Bruno,Cameron,Daniel,Gina,Mashtura,Monet,Reem,???"</formula1>
    </dataValidation>
  </dataValidation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15"/>
  <sheetViews>
    <sheetView workbookViewId="0">
      <pane ySplit="1" topLeftCell="A2" activePane="bottomLeft" state="frozen"/>
      <selection pane="bottomLeft" activeCell="B14" sqref="B14:B15"/>
    </sheetView>
  </sheetViews>
  <sheetFormatPr defaultRowHeight="15" x14ac:dyDescent="0.25"/>
  <cols>
    <col min="1" max="1" width="28.42578125" customWidth="1"/>
    <col min="2" max="2" width="30.140625" customWidth="1"/>
    <col min="3" max="3" width="19" bestFit="1" customWidth="1"/>
    <col min="4" max="4" width="10.140625" bestFit="1" customWidth="1"/>
    <col min="5" max="5" width="15.7109375" bestFit="1" customWidth="1"/>
    <col min="6" max="6" width="21.28515625" bestFit="1" customWidth="1"/>
    <col min="7" max="8" width="9.85546875" bestFit="1" customWidth="1"/>
    <col min="9" max="9" width="14" bestFit="1" customWidth="1"/>
    <col min="10" max="10" width="12.42578125" bestFit="1" customWidth="1"/>
    <col min="11" max="11" width="14.85546875" bestFit="1" customWidth="1"/>
    <col min="12" max="12" width="15.28515625" bestFit="1" customWidth="1"/>
    <col min="13" max="13" width="18.42578125" bestFit="1" customWidth="1"/>
    <col min="14" max="14" width="13.85546875" bestFit="1" customWidth="1"/>
    <col min="15" max="15" width="9.85546875" bestFit="1" customWidth="1"/>
    <col min="16" max="16" width="59.42578125" customWidth="1"/>
    <col min="17" max="17" width="10.140625" bestFit="1" customWidth="1"/>
    <col min="18" max="18" width="10.28515625" bestFit="1" customWidth="1"/>
  </cols>
  <sheetData>
    <row r="1" spans="1:18" x14ac:dyDescent="0.25">
      <c r="A1" s="47" t="s">
        <v>6</v>
      </c>
      <c r="B1" s="47" t="s">
        <v>7</v>
      </c>
      <c r="C1" s="47" t="s">
        <v>8</v>
      </c>
      <c r="D1" s="48" t="s">
        <v>9</v>
      </c>
      <c r="E1" s="48" t="s">
        <v>10</v>
      </c>
      <c r="F1" s="48" t="s">
        <v>11</v>
      </c>
      <c r="G1" s="48" t="s">
        <v>12</v>
      </c>
      <c r="H1" s="48" t="s">
        <v>13</v>
      </c>
      <c r="I1" s="48" t="s">
        <v>3126</v>
      </c>
      <c r="J1" s="48" t="s">
        <v>3189</v>
      </c>
      <c r="K1" s="48" t="s">
        <v>3190</v>
      </c>
      <c r="L1" s="47" t="s">
        <v>14</v>
      </c>
      <c r="M1" s="47" t="s">
        <v>15</v>
      </c>
      <c r="N1" s="47" t="s">
        <v>16</v>
      </c>
      <c r="O1" s="47" t="s">
        <v>17</v>
      </c>
      <c r="P1" s="10" t="s">
        <v>18</v>
      </c>
      <c r="Q1" s="9" t="s">
        <v>19</v>
      </c>
      <c r="R1" s="9" t="s">
        <v>20</v>
      </c>
    </row>
    <row r="2" spans="1:18" x14ac:dyDescent="0.25">
      <c r="A2" s="188" t="s">
        <v>4034</v>
      </c>
      <c r="B2" s="117" t="s">
        <v>4035</v>
      </c>
      <c r="C2" s="116" t="s">
        <v>2065</v>
      </c>
      <c r="D2" s="87" t="s">
        <v>161</v>
      </c>
      <c r="E2" s="87" t="s">
        <v>24</v>
      </c>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Merge")),A2&amp;"_SA_MW",IF(AND(D2="Julia",OR(E2="Manual",E2="Assisted Manual")),A2&amp;"_JS",IF(AND(D2="Julia",OR(E2="De-Novo Merge",E2="Assisted Merge")),A2&amp;"_SA_JS",""))))))))))))))))))</f>
        <v>2018-04-13_G-001_BD</v>
      </c>
      <c r="G2" s="89">
        <v>43215</v>
      </c>
      <c r="H2" s="89">
        <v>43216</v>
      </c>
      <c r="I2" s="68">
        <v>6.25</v>
      </c>
      <c r="J2" s="68">
        <v>249</v>
      </c>
      <c r="K2" s="73">
        <f t="shared" ref="K2:K33" si="0">IF(AND(NOT(I2=""),NOT(J2=""),NOT(H2="")),J2/I2,"")</f>
        <v>39.840000000000003</v>
      </c>
      <c r="L2" s="118">
        <v>43263</v>
      </c>
      <c r="M2" s="87" t="str">
        <f>IF(AND(NOT(OR(G2="",G2="Ø")),H2=""),"In Progress",IF(AND(NOT(OR(H2="Ø",H2="")),NOT(OR(G2="Ø",G2=""))),"Completed",IF(AND(NOT(A2=""),NOT(OR(D2="",D2="???")),G2=""),"Waiting",IF(D2="???","Waiting",""))))</f>
        <v>Completed</v>
      </c>
      <c r="N2" s="116" t="str">
        <f>IF(AND(NOT(OR(H2="Ø",H2="")),L2="Split"),"In Progress",IF(AND(NOT(OR(H2="Ø",H2="")),L2="Needs to be Split"),"Waiting",IF(AND(M2="Review",M3="Review"),"Review",IF(OR(AND(M2="Review",M3="Incomplete"),AND(M2="Incomplete",M3="Review")),"Review",IF(OR(AND(M2="Untraceable",M3="Review"),AND(M2="Review",M3="Untraceable")),"Review",IF(OR(AND(M2="Review",M3="Completed"),AND(M2="Completed",M3="Review")),"Review",IF(OR(AND(M2="Other",M3="Review"),AND(M2="Review",M3="Other")),"Review",IF(OR(AND(M2="Other",M3="Incomplete"),AND(M2="Incomplete",M3="Other")),"Review",IF(OR(AND(M2="Other",M3="Untraceable"),AND(M2="Untraceable",M3="Other")),"Review",IF(OR(AND(M2="Other",M3="Completed"),AND(M2="Completed",M3="Other")),"Review",IF(AND(M2="Waiting",M3="Waiting"),"Waiting",IF(OR(AND(M2="Review",M3="Waiting"),AND(M2="Waiting",M3="Review")),"Waiting",IF(OR(AND(M2="Other",M3="Waiting"),AND(M2="Waiting",M3="Other")),"Waiting",IF(OR(AND(M2="Incomplete",M3="Waiting"),AND(M2="Waiting",M3="Incomplete")),"Waiting",IF(OR(AND(M2="Completed",M3="Waiting"),AND(M2="Waiting",M3="Completed")),"Waiting",IF(OR(M2="In Progress",M3="In Progress"),"In Progress",IF(OR(AND(M2="Completed",M3="Untraceable"),AND(M2="Untraceable",M3="Completed")),"Review",IF(OR(AND(M2="Completed",M3="Incomplete"),AND(M2="Incomplete",M3="Completed")),"Review",IF(OR(AND(M2="Incomplete",M3="Untraceable"),AND(M2="Untraceable",M3="Incomplete")),"Untraceable",IF(AND(NOT(OR(H2="Ø",H2="")),NOT(OR(H3="Ø",H3="")),L2=""),"In Progress",IF(AND(M2="Untraceable",M3="Untraceable"),"Untraceable",IF(AND(NOT(OR(H2="Ø",H2="")),NOT(OR(H3="Ø",H3="")),NOT(OR(L2="Ø",L2="",L2="Split",L2="Needs to be Split"))),"Completed",IF(AND(M2="Incomplete",M3="Incomplete"),"Incomplete",IF(AND(M2="Other",M3="Other"),"Review",IF(AND(M2="Untraceable",M3=""),"Untraceable","")))))))))))))))))))))))))</f>
        <v>Completed</v>
      </c>
      <c r="O2" s="116" t="s">
        <v>0</v>
      </c>
      <c r="P2" s="4"/>
      <c r="Q2" s="121" t="s">
        <v>25</v>
      </c>
      <c r="R2" s="116" t="s">
        <v>4036</v>
      </c>
    </row>
    <row r="3" spans="1:18" x14ac:dyDescent="0.25">
      <c r="A3" s="189"/>
      <c r="B3" s="116"/>
      <c r="C3" s="116"/>
      <c r="D3" s="87" t="s">
        <v>113</v>
      </c>
      <c r="E3" s="87" t="s">
        <v>1512</v>
      </c>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Merge")),A2&amp;"_SA_MW",IF(AND(D3="Julia",OR(E3="Manual",E3="Assisted Manual")),A2&amp;"_JS",IF(AND(D3="Julia",OR(E3="De-Novo Merge",E3="Assisted Merge")),A2&amp;"_SA_JS",""))))))))))))))))))</f>
        <v>2018-04-13_G-001_DR</v>
      </c>
      <c r="G3" s="89">
        <v>43227</v>
      </c>
      <c r="H3" s="89">
        <v>43229</v>
      </c>
      <c r="I3" s="68">
        <v>12</v>
      </c>
      <c r="J3" s="68">
        <v>268.47199999999998</v>
      </c>
      <c r="K3" s="73">
        <f t="shared" si="0"/>
        <v>22.372666666666664</v>
      </c>
      <c r="L3" s="116"/>
      <c r="M3" s="87" t="str">
        <f>IF(AND(NOT(OR(G3="",G3="Ø")),H3=""),"In Progress",IF(AND(NOT(OR(H3="Ø",H3="")),NOT(OR(G3="Ø",G3=""))),"Completed",IF(AND(NOT(A2=""),NOT(OR(D3="",D3="???")),G3=""),"Waiting",IF(D3="???","Waiting",""))))</f>
        <v>Completed</v>
      </c>
      <c r="N3" s="116"/>
      <c r="O3" s="116"/>
      <c r="P3" s="4"/>
      <c r="Q3" s="121"/>
      <c r="R3" s="116"/>
    </row>
    <row r="4" spans="1:18" x14ac:dyDescent="0.25">
      <c r="A4" s="188" t="s">
        <v>4037</v>
      </c>
      <c r="B4" s="117" t="s">
        <v>4038</v>
      </c>
      <c r="C4" s="116" t="s">
        <v>2065</v>
      </c>
      <c r="D4" s="87" t="s">
        <v>2404</v>
      </c>
      <c r="E4" s="87" t="s">
        <v>24</v>
      </c>
      <c r="F4" s="7" t="str">
        <f>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Merge")),A4&amp;"_SA_MW",IF(AND(D4="Julia",OR(E4="Manual",E4="Assisted Manual")),A4&amp;"_JS",IF(AND(D4="Julia",OR(E4="De-Novo Merge",E4="Assisted Merge")),A4&amp;"_SA_JS",""))))))))))))))))))</f>
        <v>2018-04-13_G-002_MH</v>
      </c>
      <c r="G4" s="89">
        <v>43215</v>
      </c>
      <c r="H4" s="89">
        <v>43216</v>
      </c>
      <c r="I4" s="68">
        <v>4.5</v>
      </c>
      <c r="J4" s="68">
        <v>114</v>
      </c>
      <c r="K4" s="73">
        <f t="shared" si="0"/>
        <v>25.333333333333332</v>
      </c>
      <c r="L4" s="118">
        <v>43263</v>
      </c>
      <c r="M4" s="87" t="str">
        <f>IF(AND(NOT(OR(G4="",G4="Ø")),H4=""),"In Progress",IF(AND(NOT(OR(H4="Ø",H4="")),NOT(OR(G4="Ø",G4=""))),"Completed",IF(AND(NOT(A4=""),NOT(OR(D4="",D4="???")),G4=""),"Waiting",IF(D4="???","Waiting",""))))</f>
        <v>Completed</v>
      </c>
      <c r="N4" s="116" t="str">
        <f>IF(AND(NOT(OR(H4="Ø",H4="")),L4="Split"),"In Progress",IF(AND(NOT(OR(H4="Ø",H4="")),L4="Needs to be Split"),"Waiting",IF(AND(M4="Review",M5="Review"),"Review",IF(OR(AND(M4="Review",M5="Incomplete"),AND(M4="Incomplete",M5="Review")),"Review",IF(OR(AND(M4="Untraceable",M5="Review"),AND(M4="Review",M5="Untraceable")),"Review",IF(OR(AND(M4="Review",M5="Completed"),AND(M4="Completed",M5="Review")),"Review",IF(OR(AND(M4="Other",M5="Review"),AND(M4="Review",M5="Other")),"Review",IF(OR(AND(M4="Other",M5="Incomplete"),AND(M4="Incomplete",M5="Other")),"Review",IF(OR(AND(M4="Other",M5="Untraceable"),AND(M4="Untraceable",M5="Other")),"Review",IF(OR(AND(M4="Other",M5="Completed"),AND(M4="Completed",M5="Other")),"Review",IF(AND(M4="Waiting",M5="Waiting"),"Waiting",IF(OR(AND(M4="Review",M5="Waiting"),AND(M4="Waiting",M5="Review")),"Waiting",IF(OR(AND(M4="Other",M5="Waiting"),AND(M4="Waiting",M5="Other")),"Waiting",IF(OR(AND(M4="Incomplete",M5="Waiting"),AND(M4="Waiting",M5="Incomplete")),"Waiting",IF(OR(AND(M4="Completed",M5="Waiting"),AND(M4="Waiting",M5="Completed")),"Waiting",IF(OR(M4="In Progress",M5="In Progress"),"In Progress",IF(OR(AND(M4="Completed",M5="Untraceable"),AND(M4="Untraceable",M5="Completed")),"Review",IF(OR(AND(M4="Completed",M5="Incomplete"),AND(M4="Incomplete",M5="Completed")),"Review",IF(OR(AND(M4="Incomplete",M5="Untraceable"),AND(M4="Untraceable",M5="Incomplete")),"Untraceable",IF(AND(NOT(OR(H4="Ø",H4="")),NOT(OR(H5="Ø",H5="")),L4=""),"In Progress",IF(AND(M4="Untraceable",M5="Untraceable"),"Untraceable",IF(AND(NOT(OR(H4="Ø",H4="")),NOT(OR(H5="Ø",H5="")),NOT(OR(L4="Ø",L4="",L4="Split",L4="Needs to be Split"))),"Completed",IF(AND(M4="Incomplete",M5="Incomplete"),"Incomplete",IF(AND(M4="Other",M5="Other"),"Review",IF(AND(M4="Untraceable",M5=""),"Untraceable","")))))))))))))))))))))))))</f>
        <v>Completed</v>
      </c>
      <c r="O4" s="116" t="s">
        <v>0</v>
      </c>
      <c r="P4" s="4"/>
      <c r="Q4" s="121" t="s">
        <v>25</v>
      </c>
      <c r="R4" s="116" t="s">
        <v>4039</v>
      </c>
    </row>
    <row r="5" spans="1:18" x14ac:dyDescent="0.25">
      <c r="A5" s="189"/>
      <c r="B5" s="116"/>
      <c r="C5" s="116"/>
      <c r="D5" s="87" t="s">
        <v>32</v>
      </c>
      <c r="E5" s="87" t="s">
        <v>24</v>
      </c>
      <c r="F5" s="7" t="str">
        <f>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Merge")),A4&amp;"_SA_MW",IF(AND(D5="Julia",OR(E5="Manual",E5="Assisted Manual")),A4&amp;"_JS",IF(AND(D5="Julia",OR(E5="De-Novo Merge",E5="Assisted Merge")),A4&amp;"_SA_JS",""))))))))))))))))))</f>
        <v>2018-04-13_G-002_AZ</v>
      </c>
      <c r="G5" s="89">
        <v>43224</v>
      </c>
      <c r="H5" s="89">
        <v>43227</v>
      </c>
      <c r="I5" s="68"/>
      <c r="J5" s="68"/>
      <c r="K5" s="73" t="str">
        <f t="shared" si="0"/>
        <v/>
      </c>
      <c r="L5" s="116"/>
      <c r="M5" s="87" t="str">
        <f>IF(AND(NOT(OR(G5="",G5="Ø")),H5=""),"In Progress",IF(AND(NOT(OR(H5="Ø",H5="")),NOT(OR(G5="Ø",G5=""))),"Completed",IF(AND(NOT(A4=""),NOT(OR(D5="",D5="???")),G5=""),"Waiting",IF(D5="???","Waiting",""))))</f>
        <v>Completed</v>
      </c>
      <c r="N5" s="116"/>
      <c r="O5" s="116"/>
      <c r="P5" s="4"/>
      <c r="Q5" s="121"/>
      <c r="R5" s="116"/>
    </row>
    <row r="6" spans="1:18" x14ac:dyDescent="0.25">
      <c r="A6" s="122" t="s">
        <v>4040</v>
      </c>
      <c r="B6" s="117" t="s">
        <v>4041</v>
      </c>
      <c r="C6" s="116" t="s">
        <v>1052</v>
      </c>
      <c r="D6" s="87" t="s">
        <v>23</v>
      </c>
      <c r="E6" s="87" t="s">
        <v>24</v>
      </c>
      <c r="F6" s="7" t="str">
        <f>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Merge")),A6&amp;"_SA_MW",IF(AND(D6="Julia",OR(E6="Manual",E6="Assisted Manual")),A6&amp;"_JS",IF(AND(D6="Julia",OR(E6="De-Novo Merge",E6="Assisted Merge")),A6&amp;"_SA_JS",""))))))))))))))))))</f>
        <v>2018-04-13_R-001_CA</v>
      </c>
      <c r="G6" s="89">
        <v>43215</v>
      </c>
      <c r="H6" s="89">
        <v>43216</v>
      </c>
      <c r="I6" s="68">
        <v>8</v>
      </c>
      <c r="J6" s="68">
        <v>122.5</v>
      </c>
      <c r="K6" s="73">
        <f t="shared" si="0"/>
        <v>15.3125</v>
      </c>
      <c r="L6" s="118">
        <v>43245</v>
      </c>
      <c r="M6" s="87" t="str">
        <f>IF(AND(NOT(OR(G6="",G6="Ø")),H6=""),"In Progress",IF(AND(NOT(OR(H6="Ø",H6="")),NOT(OR(G6="Ø",G6=""))),"Completed",IF(AND(NOT(A6=""),NOT(OR(D6="",D6="???")),G6=""),"Waiting",IF(D6="???","Waiting",""))))</f>
        <v>Completed</v>
      </c>
      <c r="N6" s="116" t="str">
        <f>IF(AND(NOT(OR(H6="Ø",H6="")),L6="Split"),"In Progress",IF(AND(NOT(OR(H6="Ø",H6="")),L6="Needs to be Split"),"Waiting",IF(AND(M6="Review",M7="Review"),"Review",IF(OR(AND(M6="Review",M7="Incomplete"),AND(M6="Incomplete",M7="Review")),"Review",IF(OR(AND(M6="Untraceable",M7="Review"),AND(M6="Review",M7="Untraceable")),"Review",IF(OR(AND(M6="Review",M7="Completed"),AND(M6="Completed",M7="Review")),"Review",IF(OR(AND(M6="Other",M7="Review"),AND(M6="Review",M7="Other")),"Review",IF(OR(AND(M6="Other",M7="Incomplete"),AND(M6="Incomplete",M7="Other")),"Review",IF(OR(AND(M6="Other",M7="Untraceable"),AND(M6="Untraceable",M7="Other")),"Review",IF(OR(AND(M6="Other",M7="Completed"),AND(M6="Completed",M7="Other")),"Review",IF(AND(M6="Waiting",M7="Waiting"),"Waiting",IF(OR(AND(M6="Review",M7="Waiting"),AND(M6="Waiting",M7="Review")),"Waiting",IF(OR(AND(M6="Other",M7="Waiting"),AND(M6="Waiting",M7="Other")),"Waiting",IF(OR(AND(M6="Incomplete",M7="Waiting"),AND(M6="Waiting",M7="Incomplete")),"Waiting",IF(OR(AND(M6="Completed",M7="Waiting"),AND(M6="Waiting",M7="Completed")),"Waiting",IF(OR(M6="In Progress",M7="In Progress"),"In Progress",IF(OR(AND(M6="Completed",M7="Untraceable"),AND(M6="Untraceable",M7="Completed")),"Review",IF(OR(AND(M6="Completed",M7="Incomplete"),AND(M6="Incomplete",M7="Completed")),"Review",IF(OR(AND(M6="Incomplete",M7="Untraceable"),AND(M6="Untraceable",M7="Incomplete")),"Untraceable",IF(AND(NOT(OR(H6="Ø",H6="")),NOT(OR(H7="Ø",H7="")),L6=""),"In Progress",IF(AND(M6="Untraceable",M7="Untraceable"),"Untraceable",IF(AND(NOT(OR(H6="Ø",H6="")),NOT(OR(H7="Ø",H7="")),NOT(OR(L6="Ø",L6="",L6="Split",L6="Needs to be Split"))),"Completed",IF(AND(M6="Incomplete",M7="Incomplete"),"Incomplete",IF(AND(M6="Other",M7="Other"),"Review",IF(AND(M6="Untraceable",M7=""),"Untraceable","")))))))))))))))))))))))))</f>
        <v>Completed</v>
      </c>
      <c r="O6" s="116" t="s">
        <v>0</v>
      </c>
      <c r="P6" s="4" t="s">
        <v>4042</v>
      </c>
      <c r="Q6" s="121" t="s">
        <v>25</v>
      </c>
      <c r="R6" s="116" t="s">
        <v>4043</v>
      </c>
    </row>
    <row r="7" spans="1:18" x14ac:dyDescent="0.25">
      <c r="A7" s="116"/>
      <c r="B7" s="116"/>
      <c r="C7" s="116"/>
      <c r="D7" s="87" t="s">
        <v>113</v>
      </c>
      <c r="E7" s="87" t="s">
        <v>1512</v>
      </c>
      <c r="F7" s="7" t="str">
        <f>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Merge")),A6&amp;"_SA_MW",IF(AND(D7="Julia",OR(E7="Manual",E7="Assisted Manual")),A6&amp;"_JS",IF(AND(D7="Julia",OR(E7="De-Novo Merge",E7="Assisted Merge")),A6&amp;"_SA_JS",""))))))))))))))))))</f>
        <v>2018-04-13_R-001_DR</v>
      </c>
      <c r="G7" s="89">
        <v>43241</v>
      </c>
      <c r="H7" s="89">
        <v>43244</v>
      </c>
      <c r="I7" s="68">
        <v>8</v>
      </c>
      <c r="J7" s="68">
        <v>123.429</v>
      </c>
      <c r="K7" s="73">
        <f t="shared" si="0"/>
        <v>15.428625</v>
      </c>
      <c r="L7" s="116"/>
      <c r="M7" s="87" t="str">
        <f>IF(AND(NOT(OR(G7="",G7="Ø")),H7=""),"In Progress",IF(AND(NOT(OR(H7="Ø",H7="")),NOT(OR(G7="Ø",G7=""))),"Completed",IF(AND(NOT(A6=""),NOT(OR(D7="",D7="???")),G7=""),"Waiting",IF(D7="???","Waiting",""))))</f>
        <v>Completed</v>
      </c>
      <c r="N7" s="116"/>
      <c r="O7" s="116"/>
      <c r="P7" s="4"/>
      <c r="Q7" s="121"/>
      <c r="R7" s="116"/>
    </row>
    <row r="8" spans="1:18" x14ac:dyDescent="0.25">
      <c r="A8" s="122" t="s">
        <v>4044</v>
      </c>
      <c r="B8" s="117" t="s">
        <v>4045</v>
      </c>
      <c r="C8" s="116"/>
      <c r="D8" s="87" t="s">
        <v>32</v>
      </c>
      <c r="E8" s="87" t="s">
        <v>24</v>
      </c>
      <c r="F8" s="7" t="str">
        <f>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Merge")),A8&amp;"_SA_MW",IF(AND(D8="Julia",OR(E8="Manual",E8="Assisted Manual")),A8&amp;"_JS",IF(AND(D8="Julia",OR(E8="De-Novo Merge",E8="Assisted Merge")),A8&amp;"_SA_JS",""))))))))))))))))))</f>
        <v>2018-04-13_G-003_AZ</v>
      </c>
      <c r="G8" s="89">
        <v>43215</v>
      </c>
      <c r="H8" s="89">
        <v>43217</v>
      </c>
      <c r="I8" s="68"/>
      <c r="J8" s="68"/>
      <c r="K8" s="73" t="str">
        <f t="shared" si="0"/>
        <v/>
      </c>
      <c r="L8" s="118">
        <v>43263</v>
      </c>
      <c r="M8" s="87" t="str">
        <f>IF(AND(NOT(OR(G8="",G8="Ø")),H8=""),"In Progress",IF(AND(NOT(OR(H8="Ø",H8="")),NOT(OR(G8="Ø",G8=""))),"Completed",IF(AND(NOT(A8=""),NOT(OR(D8="",D8="???")),G8=""),"Waiting",IF(D8="???","Waiting",""))))</f>
        <v>Completed</v>
      </c>
      <c r="N8" s="116" t="str">
        <f>IF(AND(NOT(OR(H8="Ø",H8="")),L8="Split"),"In Progress",IF(AND(NOT(OR(H8="Ø",H8="")),L8="Needs to be Split"),"Waiting",IF(AND(M8="Review",M9="Review"),"Review",IF(OR(AND(M8="Review",M9="Incomplete"),AND(M8="Incomplete",M9="Review")),"Review",IF(OR(AND(M8="Untraceable",M9="Review"),AND(M8="Review",M9="Untraceable")),"Review",IF(OR(AND(M8="Review",M9="Completed"),AND(M8="Completed",M9="Review")),"Review",IF(OR(AND(M8="Other",M9="Review"),AND(M8="Review",M9="Other")),"Review",IF(OR(AND(M8="Other",M9="Incomplete"),AND(M8="Incomplete",M9="Other")),"Review",IF(OR(AND(M8="Other",M9="Untraceable"),AND(M8="Untraceable",M9="Other")),"Review",IF(OR(AND(M8="Other",M9="Completed"),AND(M8="Completed",M9="Other")),"Review",IF(AND(M8="Waiting",M9="Waiting"),"Waiting",IF(OR(AND(M8="Review",M9="Waiting"),AND(M8="Waiting",M9="Review")),"Waiting",IF(OR(AND(M8="Other",M9="Waiting"),AND(M8="Waiting",M9="Other")),"Waiting",IF(OR(AND(M8="Incomplete",M9="Waiting"),AND(M8="Waiting",M9="Incomplete")),"Waiting",IF(OR(AND(M8="Completed",M9="Waiting"),AND(M8="Waiting",M9="Completed")),"Waiting",IF(OR(M8="In Progress",M9="In Progress"),"In Progress",IF(OR(AND(M8="Completed",M9="Untraceable"),AND(M8="Untraceable",M9="Completed")),"Review",IF(OR(AND(M8="Completed",M9="Incomplete"),AND(M8="Incomplete",M9="Completed")),"Review",IF(OR(AND(M8="Incomplete",M9="Untraceable"),AND(M8="Untraceable",M9="Incomplete")),"Untraceable",IF(AND(NOT(OR(H8="Ø",H8="")),NOT(OR(H9="Ø",H9="")),L8=""),"In Progress",IF(AND(M8="Untraceable",M9="Untraceable"),"Untraceable",IF(AND(NOT(OR(H8="Ø",H8="")),NOT(OR(H9="Ø",H9="")),NOT(OR(L8="Ø",L8="",L8="Split",L8="Needs to be Split"))),"Completed",IF(AND(M8="Incomplete",M9="Incomplete"),"Incomplete",IF(AND(M8="Other",M9="Other"),"Review",IF(AND(M8="Untraceable",M9=""),"Untraceable","")))))))))))))))))))))))))</f>
        <v>Completed</v>
      </c>
      <c r="O8" s="116" t="s">
        <v>0</v>
      </c>
      <c r="P8" s="4"/>
      <c r="Q8" s="121" t="s">
        <v>25</v>
      </c>
      <c r="R8" s="116" t="s">
        <v>4046</v>
      </c>
    </row>
    <row r="9" spans="1:18" x14ac:dyDescent="0.25">
      <c r="A9" s="116"/>
      <c r="B9" s="116"/>
      <c r="C9" s="116"/>
      <c r="D9" s="87" t="s">
        <v>187</v>
      </c>
      <c r="E9" s="87" t="s">
        <v>24</v>
      </c>
      <c r="F9" s="7" t="str">
        <f>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Merge")),A8&amp;"_SA_MW",IF(AND(D9="Julia",OR(E9="Manual",E9="Assisted Manual")),A8&amp;"_JS",IF(AND(D9="Julia",OR(E9="De-Novo Merge",E9="Assisted Merge")),A8&amp;"_SA_JS",""))))))))))))))))))</f>
        <v>2018-04-13_G-003_MW</v>
      </c>
      <c r="G9" s="89">
        <v>43223</v>
      </c>
      <c r="H9" s="89">
        <v>43223</v>
      </c>
      <c r="I9" s="68"/>
      <c r="J9" s="68"/>
      <c r="K9" s="73" t="str">
        <f t="shared" si="0"/>
        <v/>
      </c>
      <c r="L9" s="116"/>
      <c r="M9" s="87" t="str">
        <f>IF(AND(NOT(OR(G9="",G9="Ø")),H9=""),"In Progress",IF(AND(NOT(OR(H9="Ø",H9="")),NOT(OR(G9="Ø",G9=""))),"Completed",IF(AND(NOT(A8=""),NOT(OR(D9="",D9="???")),G9=""),"Waiting",IF(D9="???","Waiting",""))))</f>
        <v>Completed</v>
      </c>
      <c r="N9" s="116"/>
      <c r="O9" s="116"/>
      <c r="P9" s="4"/>
      <c r="Q9" s="121"/>
      <c r="R9" s="116"/>
    </row>
    <row r="10" spans="1:18" x14ac:dyDescent="0.25">
      <c r="A10" s="122" t="s">
        <v>4047</v>
      </c>
      <c r="B10" s="117" t="s">
        <v>4048</v>
      </c>
      <c r="C10" s="116"/>
      <c r="D10" s="87" t="s">
        <v>187</v>
      </c>
      <c r="E10" s="87" t="s">
        <v>24</v>
      </c>
      <c r="F10" s="7" t="str">
        <f>IF(AND(D10="Amina",OR(E10="Manual",E10="Assisted Manual")),A10&amp;"_AZ",IF(AND(D10="Amina",OR(E10="De-Novo Merge",E10="Assisted Merge")),A10&amp;"_SA_AZ",IF(AND(D10="Mashtura",OR(E10="Manual",E10="Assisted Manual")),A10&amp;"_MH",IF(AND(D10="Mashtura",OR(E10="De-Novo Merge",E10="Assisted Merge")),A10&amp;"_SA_MH",IF(AND(D10="Perry",OR(E10="Manual",E10="Assisted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Merge")),A10&amp;"_SA_MW",IF(AND(D10="Julia",OR(E10="Manual",E10="Assisted Manual")),A10&amp;"_JS",IF(AND(D10="Julia",OR(E10="De-Novo Merge",E10="Assisted Merge")),A10&amp;"_SA_JS",""))))))))))))))))))</f>
        <v>2018-04-13_G-004_MW</v>
      </c>
      <c r="G10" s="89">
        <v>43215</v>
      </c>
      <c r="H10" s="89">
        <v>43216</v>
      </c>
      <c r="I10" s="68"/>
      <c r="J10" s="68"/>
      <c r="K10" s="73" t="str">
        <f t="shared" si="0"/>
        <v/>
      </c>
      <c r="L10" s="118">
        <v>43263</v>
      </c>
      <c r="M10" s="87" t="str">
        <f>IF(AND(NOT(OR(G10="",G10="Ø")),H10=""),"In Progress",IF(AND(NOT(OR(H10="Ø",H10="")),NOT(OR(G10="Ø",G10=""))),"Completed",IF(AND(NOT(A10=""),NOT(OR(D10="",D10="???")),G10=""),"Waiting",IF(D10="???","Waiting",""))))</f>
        <v>Completed</v>
      </c>
      <c r="N10" s="116" t="s">
        <v>0</v>
      </c>
      <c r="O10" s="116" t="s">
        <v>1</v>
      </c>
      <c r="P10" s="4" t="s">
        <v>4049</v>
      </c>
      <c r="Q10" s="121" t="s">
        <v>25</v>
      </c>
      <c r="R10" s="116" t="s">
        <v>4050</v>
      </c>
    </row>
    <row r="11" spans="1:18" x14ac:dyDescent="0.25">
      <c r="A11" s="116"/>
      <c r="B11" s="116"/>
      <c r="C11" s="116"/>
      <c r="D11" s="87" t="s">
        <v>32</v>
      </c>
      <c r="E11" s="87" t="s">
        <v>24</v>
      </c>
      <c r="F11" s="7" t="str">
        <f>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Merge")),A10&amp;"_SA_MW",IF(AND(D11="Reem",OR(E11="Manual",E11="Assisted Manual")),A10&amp;"_RA",IF(AND(D11="Reem",OR(E11="De-Novo Merge",E11="Assisted Merge")),A10&amp;"_SA_RA",""))))))))))))))))))</f>
        <v>2018-04-13_G-004_AZ</v>
      </c>
      <c r="G11" s="89">
        <v>43227</v>
      </c>
      <c r="H11" s="89">
        <v>42865</v>
      </c>
      <c r="I11" s="68"/>
      <c r="J11" s="68"/>
      <c r="K11" s="73" t="str">
        <f t="shared" si="0"/>
        <v/>
      </c>
      <c r="L11" s="116"/>
      <c r="M11" s="87" t="str">
        <f>IF(AND(NOT(OR(G11="",G11="Ø")),H11=""),"In Progress",IF(AND(NOT(OR(H11="Ø",H11="")),NOT(OR(G11="Ø",G11=""))),"Completed",IF(AND(NOT(A10=""),NOT(OR(D11="",D11="???")),G11=""),"Waiting",IF(D11="???","Waiting",""))))</f>
        <v>Completed</v>
      </c>
      <c r="N11" s="116"/>
      <c r="O11" s="116"/>
      <c r="P11" s="4"/>
      <c r="Q11" s="121"/>
      <c r="R11" s="116"/>
    </row>
    <row r="12" spans="1:18" x14ac:dyDescent="0.25">
      <c r="A12" s="122" t="s">
        <v>4051</v>
      </c>
      <c r="B12" s="117" t="s">
        <v>4052</v>
      </c>
      <c r="C12" s="116" t="s">
        <v>1001</v>
      </c>
      <c r="D12" s="87" t="s">
        <v>161</v>
      </c>
      <c r="E12" s="87" t="s">
        <v>24</v>
      </c>
      <c r="F12" s="7" t="str">
        <f>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Merge")),A12&amp;"_SA_MW",IF(AND(D12="Julia",OR(E12="Manual",E12="Assisted Manual")),A12&amp;"_JS",IF(AND(D12="Julia",OR(E12="De-Novo Merge",E12="Assisted Merge")),A12&amp;"_SA_JS",""))))))))))))))))))</f>
        <v>2018-04-13_G-005_BD</v>
      </c>
      <c r="G12" s="89">
        <v>43216</v>
      </c>
      <c r="H12" s="89">
        <v>43217</v>
      </c>
      <c r="I12" s="68">
        <v>4.25</v>
      </c>
      <c r="J12" s="68">
        <v>98</v>
      </c>
      <c r="K12" s="73">
        <f t="shared" si="0"/>
        <v>23.058823529411764</v>
      </c>
      <c r="L12" s="118">
        <v>43269</v>
      </c>
      <c r="M12" s="87" t="str">
        <f>IF(AND(NOT(OR(G12="",G12="Ø")),H12=""),"In Progress",IF(AND(NOT(OR(H12="Ø",H12="")),NOT(OR(G12="Ø",G12=""))),"Completed",IF(AND(NOT(A12=""),NOT(OR(D12="",D12="???")),G12=""),"Waiting",IF(D12="???","Waiting",""))))</f>
        <v>Completed</v>
      </c>
      <c r="N12" s="116" t="str">
        <f>IF(AND(NOT(OR(H12="Ø",H12="")),L12="Split"),"In Progress",IF(AND(NOT(OR(H12="Ø",H12="")),L12="Needs to be Split"),"Waiting",IF(AND(M12="Review",M13="Review"),"Review",IF(OR(AND(M12="Review",M13="Incomplete"),AND(M12="Incomplete",M13="Review")),"Review",IF(OR(AND(M12="Untraceable",M13="Review"),AND(M12="Review",M13="Untraceable")),"Review",IF(OR(AND(M12="Review",M13="Completed"),AND(M12="Completed",M13="Review")),"Review",IF(OR(AND(M12="Other",M13="Review"),AND(M12="Review",M13="Other")),"Review",IF(OR(AND(M12="Other",M13="Incomplete"),AND(M12="Incomplete",M13="Other")),"Review",IF(OR(AND(M12="Other",M13="Untraceable"),AND(M12="Untraceable",M13="Other")),"Review",IF(OR(AND(M12="Other",M13="Completed"),AND(M12="Completed",M13="Other")),"Review",IF(AND(M12="Waiting",M13="Waiting"),"Waiting",IF(OR(AND(M12="Review",M13="Waiting"),AND(M12="Waiting",M13="Review")),"Waiting",IF(OR(AND(M12="Other",M13="Waiting"),AND(M12="Waiting",M13="Other")),"Waiting",IF(OR(AND(M12="Incomplete",M13="Waiting"),AND(M12="Waiting",M13="Incomplete")),"Waiting",IF(OR(AND(M12="Completed",M13="Waiting"),AND(M12="Waiting",M13="Completed")),"Waiting",IF(OR(M12="In Progress",M13="In Progress"),"In Progress",IF(OR(AND(M12="Completed",M13="Untraceable"),AND(M12="Untraceable",M13="Completed")),"Review",IF(OR(AND(M12="Completed",M13="Incomplete"),AND(M12="Incomplete",M13="Completed")),"Review",IF(OR(AND(M12="Incomplete",M13="Untraceable"),AND(M12="Untraceable",M13="Incomplete")),"Untraceable",IF(AND(NOT(OR(H12="Ø",H12="")),NOT(OR(H13="Ø",H13="")),L12=""),"In Progress",IF(AND(M12="Untraceable",M13="Untraceable"),"Untraceable",IF(AND(NOT(OR(H12="Ø",H12="")),NOT(OR(H13="Ø",H13="")),NOT(OR(L12="Ø",L12="",L12="Split",L12="Needs to be Split"))),"Completed",IF(AND(M12="Incomplete",M13="Incomplete"),"Incomplete",IF(AND(M12="Other",M13="Other"),"Review",IF(AND(M12="Untraceable",M13=""),"Untraceable","")))))))))))))))))))))))))</f>
        <v>Completed</v>
      </c>
      <c r="O12" s="116" t="s">
        <v>0</v>
      </c>
      <c r="P12" s="4"/>
      <c r="Q12" s="121" t="s">
        <v>25</v>
      </c>
      <c r="R12" s="116" t="s">
        <v>4053</v>
      </c>
    </row>
    <row r="13" spans="1:18" x14ac:dyDescent="0.25">
      <c r="A13" s="116"/>
      <c r="B13" s="116"/>
      <c r="C13" s="116"/>
      <c r="D13" s="87" t="s">
        <v>113</v>
      </c>
      <c r="E13" s="87" t="s">
        <v>1512</v>
      </c>
      <c r="F13" s="7" t="str">
        <f>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Merge")),A12&amp;"_SA_MW",IF(AND(D13="Julia",OR(E13="Manual",E13="Assisted Manual")),A12&amp;"_JS",IF(AND(D13="Julia",OR(E13="De-Novo Merge",E13="Assisted Merge")),A12&amp;"_SA_JS",""))))))))))))))))))</f>
        <v>2018-04-13_G-005_DR</v>
      </c>
      <c r="G13" s="89">
        <v>43237</v>
      </c>
      <c r="H13" s="89">
        <v>43238</v>
      </c>
      <c r="I13" s="68">
        <v>5.5</v>
      </c>
      <c r="J13" s="68">
        <v>101.32899999999999</v>
      </c>
      <c r="K13" s="73">
        <f t="shared" si="0"/>
        <v>18.423454545454543</v>
      </c>
      <c r="L13" s="116"/>
      <c r="M13" s="87" t="str">
        <f>IF(AND(NOT(OR(G13="",G13="Ø")),H13=""),"In Progress",IF(AND(NOT(OR(H13="Ø",H13="")),NOT(OR(G13="Ø",G13=""))),"Completed",IF(AND(NOT(A12=""),NOT(OR(D13="",D13="???")),G13=""),"Waiting",IF(D13="???","Waiting",""))))</f>
        <v>Completed</v>
      </c>
      <c r="N13" s="116"/>
      <c r="O13" s="116"/>
      <c r="P13" s="4"/>
      <c r="Q13" s="121"/>
      <c r="R13" s="116"/>
    </row>
    <row r="14" spans="1:18" x14ac:dyDescent="0.25">
      <c r="A14" s="122" t="s">
        <v>4054</v>
      </c>
      <c r="B14" s="117" t="s">
        <v>4055</v>
      </c>
      <c r="C14" s="116"/>
      <c r="D14" s="87" t="s">
        <v>113</v>
      </c>
      <c r="E14" s="87" t="s">
        <v>24</v>
      </c>
      <c r="F14" s="7" t="str">
        <f>IF(AND(D14="Amina",OR(E14="Manual",E14="Assisted Manual")),A14&amp;"_AZ",IF(AND(D14="Amina",OR(E14="De-Novo Merge",E14="Assisted Merge")),A14&amp;"_SA_AZ",IF(AND(D14="Mashtura",OR(E14="Manual",E14="Assisted Manual")),A14&amp;"_MH",IF(AND(D14="Mashtura",OR(E14="De-Novo Merge",E14="Assisted Merge")),A14&amp;"_SA_MH",IF(AND(D14="Perry",OR(E14="Manual",E14="Assisted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Merge")),A14&amp;"_SA_MW",IF(AND(D14="Julia",OR(E14="Manual",E14="Assisted Manual")),A14&amp;"_JS",IF(AND(D14="Julia",OR(E14="De-Novo Merge",E14="Assisted Merge")),A14&amp;"_SA_JS",""))))))))))))))))))</f>
        <v>2018-04-13_G-006_DR</v>
      </c>
      <c r="G14" s="89">
        <v>43216</v>
      </c>
      <c r="H14" s="89">
        <v>43227</v>
      </c>
      <c r="I14" s="68">
        <v>16</v>
      </c>
      <c r="J14" s="68">
        <v>124.923</v>
      </c>
      <c r="K14" s="73">
        <f t="shared" si="0"/>
        <v>7.8076875000000001</v>
      </c>
      <c r="L14" s="118">
        <v>43263</v>
      </c>
      <c r="M14" s="87" t="str">
        <f>IF(AND(NOT(OR(G14="",G14="Ø")),H14=""),"In Progress",IF(AND(NOT(OR(H14="Ø",H14="")),NOT(OR(G14="Ø",G14=""))),"Completed",IF(AND(NOT(A14=""),NOT(OR(D14="",D14="???")),G14=""),"Waiting",IF(D14="???","Waiting",""))))</f>
        <v>Completed</v>
      </c>
      <c r="N14" s="116" t="str">
        <f>IF(AND(NOT(OR(H14="Ø",H14="")),L14="Split"),"In Progress",IF(AND(NOT(OR(H14="Ø",H14="")),L14="Needs to be Split"),"Waiting",IF(AND(M14="Review",M15="Review"),"Review",IF(OR(AND(M14="Review",M15="Incomplete"),AND(M14="Incomplete",M15="Review")),"Review",IF(OR(AND(M14="Untraceable",M15="Review"),AND(M14="Review",M15="Untraceable")),"Review",IF(OR(AND(M14="Review",M15="Completed"),AND(M14="Completed",M15="Review")),"Review",IF(OR(AND(M14="Other",M15="Review"),AND(M14="Review",M15="Other")),"Review",IF(OR(AND(M14="Other",M15="Incomplete"),AND(M14="Incomplete",M15="Other")),"Review",IF(OR(AND(M14="Other",M15="Untraceable"),AND(M14="Untraceable",M15="Other")),"Review",IF(OR(AND(M14="Other",M15="Completed"),AND(M14="Completed",M15="Other")),"Review",IF(AND(M14="Waiting",M15="Waiting"),"Waiting",IF(OR(AND(M14="Review",M15="Waiting"),AND(M14="Waiting",M15="Review")),"Waiting",IF(OR(AND(M14="Other",M15="Waiting"),AND(M14="Waiting",M15="Other")),"Waiting",IF(OR(AND(M14="Incomplete",M15="Waiting"),AND(M14="Waiting",M15="Incomplete")),"Waiting",IF(OR(AND(M14="Completed",M15="Waiting"),AND(M14="Waiting",M15="Completed")),"Waiting",IF(OR(M14="In Progress",M15="In Progress"),"In Progress",IF(OR(AND(M14="Completed",M15="Untraceable"),AND(M14="Untraceable",M15="Completed")),"Review",IF(OR(AND(M14="Completed",M15="Incomplete"),AND(M14="Incomplete",M15="Completed")),"Review",IF(OR(AND(M14="Incomplete",M15="Untraceable"),AND(M14="Untraceable",M15="Incomplete")),"Untraceable",IF(AND(NOT(OR(H14="Ø",H14="")),NOT(OR(H15="Ø",H15="")),L14=""),"In Progress",IF(AND(M14="Untraceable",M15="Untraceable"),"Untraceable",IF(AND(NOT(OR(H14="Ø",H14="")),NOT(OR(H15="Ø",H15="")),NOT(OR(L14="Ø",L14="",L14="Split",L14="Needs to be Split"))),"Completed",IF(AND(M14="Incomplete",M15="Incomplete"),"Incomplete",IF(AND(M14="Other",M15="Other"),"Review",IF(AND(M14="Untraceable",M15=""),"Untraceable","")))))))))))))))))))))))))</f>
        <v>Completed</v>
      </c>
      <c r="O14" s="116" t="s">
        <v>0</v>
      </c>
      <c r="P14" s="4"/>
      <c r="Q14" s="121" t="s">
        <v>25</v>
      </c>
      <c r="R14" s="116" t="s">
        <v>4056</v>
      </c>
    </row>
    <row r="15" spans="1:18" x14ac:dyDescent="0.25">
      <c r="A15" s="116"/>
      <c r="B15" s="116"/>
      <c r="C15" s="116"/>
      <c r="D15" s="87" t="s">
        <v>187</v>
      </c>
      <c r="E15" s="87" t="s">
        <v>24</v>
      </c>
      <c r="F15" s="7" t="str">
        <f>IF(AND(D15="Amina",OR(E15="Manual",E15="Assisted Manual")),A14&amp;"_AZ",IF(AND(D15="Amina",OR(E15="De-Novo Merge",E15="Assisted Merge")),A14&amp;"_SA_AZ",IF(AND(D15="Mashtura",OR(E15="Manual",E15="Assisted Manual")),A14&amp;"_MH",IF(AND(D15="Mashtura",OR(E15="De-Novo Merge",E15="Assisted Merge")),A14&amp;"_SA_MH",IF(AND(D15="Perry",OR(E15="Manual",E15="Assisted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Merge")),A14&amp;"_SA_MW",IF(AND(D15="Reem",OR(E15="Manual",E15="Assisted Manual")),A14&amp;"_RA",IF(AND(D15="Reem",OR(E15="De-Novo Merge",E15="Assisted Merge")),A14&amp;"_SA_RA",""))))))))))))))))))</f>
        <v>2018-04-13_G-006_MW</v>
      </c>
      <c r="G15" s="89">
        <v>43224</v>
      </c>
      <c r="H15" s="89">
        <v>43227</v>
      </c>
      <c r="I15" s="68"/>
      <c r="J15" s="68"/>
      <c r="K15" s="73" t="str">
        <f t="shared" si="0"/>
        <v/>
      </c>
      <c r="L15" s="116"/>
      <c r="M15" s="87" t="str">
        <f>IF(AND(NOT(OR(G15="",G15="Ø")),H15=""),"In Progress",IF(AND(NOT(OR(H15="Ø",H15="")),NOT(OR(G15="Ø",G15=""))),"Completed",IF(AND(NOT(A14=""),NOT(OR(D15="",D15="???")),G15=""),"Waiting",IF(D15="???","Waiting",""))))</f>
        <v>Completed</v>
      </c>
      <c r="N15" s="116"/>
      <c r="O15" s="116"/>
      <c r="P15" s="4"/>
      <c r="Q15" s="121"/>
      <c r="R15" s="116"/>
    </row>
    <row r="16" spans="1:18" x14ac:dyDescent="0.25">
      <c r="A16" s="122" t="s">
        <v>4057</v>
      </c>
      <c r="B16" s="117" t="s">
        <v>4058</v>
      </c>
      <c r="C16" s="116"/>
      <c r="D16" s="87" t="s">
        <v>187</v>
      </c>
      <c r="E16" s="87" t="s">
        <v>24</v>
      </c>
      <c r="F16" s="7" t="str">
        <f>IF(AND(D16="Amina",OR(E16="Manual",E16="Assisted Manual")),A16&amp;"_AZ",IF(AND(D16="Amina",OR(E16="De-Novo Merge",E16="Assisted Merge")),A16&amp;"_SA_AZ",IF(AND(D16="Mashtura",OR(E16="Manual",E16="Assisted Manual")),A16&amp;"_MH",IF(AND(D16="Mashtura",OR(E16="De-Novo Merge",E16="Assisted Merge")),A16&amp;"_SA_MH",IF(AND(D16="Perry",OR(E16="Manual",E16="Assisted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Merge")),A16&amp;"_SA_MW",IF(AND(D16="Julia",OR(E16="Manual",E16="Assisted Manual")),A16&amp;"_JS",IF(AND(D16="Julia",OR(E16="De-Novo Merge",E16="Assisted Merge")),A16&amp;"_SA_JS",""))))))))))))))))))</f>
        <v>2018-04-13_G-007_MW</v>
      </c>
      <c r="G16" s="89">
        <v>43216</v>
      </c>
      <c r="H16" s="89">
        <v>43252</v>
      </c>
      <c r="I16" s="68"/>
      <c r="J16" s="68"/>
      <c r="K16" s="73" t="str">
        <f t="shared" si="0"/>
        <v/>
      </c>
      <c r="L16" s="118">
        <v>43263</v>
      </c>
      <c r="M16" s="87" t="s">
        <v>0</v>
      </c>
      <c r="N16" s="116" t="str">
        <f>IF(AND(NOT(OR(H16="Ø",H16="")),L16="Split"),"In Progress",IF(AND(NOT(OR(H16="Ø",H16="")),L16="Needs to be Split"),"Waiting",IF(AND(M16="Review",M17="Review"),"Review",IF(OR(AND(M16="Review",M17="Incomplete"),AND(M16="Incomplete",M17="Review")),"Review",IF(OR(AND(M16="Untraceable",M17="Review"),AND(M16="Review",M17="Untraceable")),"Review",IF(OR(AND(M16="Review",M17="Completed"),AND(M16="Completed",M17="Review")),"Review",IF(OR(AND(M16="Other",M17="Review"),AND(M16="Review",M17="Other")),"Review",IF(OR(AND(M16="Other",M17="Incomplete"),AND(M16="Incomplete",M17="Other")),"Review",IF(OR(AND(M16="Other",M17="Untraceable"),AND(M16="Untraceable",M17="Other")),"Review",IF(OR(AND(M16="Other",M17="Completed"),AND(M16="Completed",M17="Other")),"Review",IF(AND(M16="Waiting",M17="Waiting"),"Waiting",IF(OR(AND(M16="Review",M17="Waiting"),AND(M16="Waiting",M17="Review")),"Waiting",IF(OR(AND(M16="Other",M17="Waiting"),AND(M16="Waiting",M17="Other")),"Waiting",IF(OR(AND(M16="Incomplete",M17="Waiting"),AND(M16="Waiting",M17="Incomplete")),"Waiting",IF(OR(AND(M16="Completed",M17="Waiting"),AND(M16="Waiting",M17="Completed")),"Waiting",IF(OR(M16="In Progress",M17="In Progress"),"In Progress",IF(OR(AND(M16="Completed",M17="Untraceable"),AND(M16="Untraceable",M17="Completed")),"Review",IF(OR(AND(M16="Completed",M17="Incomplete"),AND(M16="Incomplete",M17="Completed")),"Review",IF(OR(AND(M16="Incomplete",M17="Untraceable"),AND(M16="Untraceable",M17="Incomplete")),"Untraceable",IF(AND(NOT(OR(H16="Ø",H16="")),NOT(OR(H17="Ø",H17="")),L16=""),"In Progress",IF(AND(M16="Untraceable",M17="Untraceable"),"Untraceable",IF(AND(NOT(OR(H16="Ø",H16="")),NOT(OR(H17="Ø",H17="")),NOT(OR(L16="Ø",L16="",L16="Split",L16="Needs to be Split"))),"Completed",IF(AND(M16="Incomplete",M17="Incomplete"),"Incomplete",IF(AND(M16="Other",M17="Other"),"Review",IF(AND(M16="Untraceable",M17=""),"Untraceable","")))))))))))))))))))))))))</f>
        <v>Completed</v>
      </c>
      <c r="O16" s="116" t="s">
        <v>0</v>
      </c>
      <c r="P16" s="4" t="s">
        <v>4059</v>
      </c>
      <c r="Q16" s="121" t="s">
        <v>25</v>
      </c>
      <c r="R16" s="116" t="s">
        <v>4060</v>
      </c>
    </row>
    <row r="17" spans="1:18" x14ac:dyDescent="0.25">
      <c r="A17" s="116"/>
      <c r="B17" s="116"/>
      <c r="C17" s="116"/>
      <c r="D17" s="87" t="s">
        <v>4061</v>
      </c>
      <c r="E17" s="87" t="s">
        <v>1512</v>
      </c>
      <c r="F17" s="7" t="str">
        <f>IF(AND(D17="Amina",OR(E17="Manual",E17="Assisted Manual")),A16&amp;"_AZ",IF(AND(D17="Amina",OR(E17="De-Novo Merge",E17="Assisted Merge")),A16&amp;"_SA_AZ",IF(AND(D17="Mashtura",OR(E17="Manual",E17="Assisted Manual")),A16&amp;"_MH",IF(AND(D17="Mashtura",OR(E17="De-Novo Merge",E17="Assisted Merge")),A16&amp;"_SA_MH",IF(AND(D17="Perry",OR(E17="Manual",E17="Assisted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Merge")),A16&amp;"_SA_MW",IF(AND(D17="Julia",OR(E17="Manual",E17="Assisted Manual")),A16&amp;"_JS",IF(AND(D17="Julia",OR(E17="De-Novo Merge",E17="Assisted Merge")),A16&amp;"_SA_JS",""))))))))))))))))))</f>
        <v>2018-04-13_G-007_JS</v>
      </c>
      <c r="G17" s="89">
        <v>43252</v>
      </c>
      <c r="H17" s="89">
        <v>43256</v>
      </c>
      <c r="I17" s="68"/>
      <c r="J17" s="68"/>
      <c r="K17" s="73" t="str">
        <f t="shared" si="0"/>
        <v/>
      </c>
      <c r="L17" s="116"/>
      <c r="M17" s="87" t="str">
        <f>IF(AND(NOT(OR(G17="",G17="Ø")),H17=""),"In Progress",IF(AND(NOT(OR(H17="Ø",H17="")),NOT(OR(G17="Ø",G17=""))),"Completed",IF(AND(NOT(A16=""),NOT(OR(D17="",D17="???")),G17=""),"Waiting",IF(D17="???","Waiting",""))))</f>
        <v>Completed</v>
      </c>
      <c r="N17" s="116"/>
      <c r="O17" s="116"/>
      <c r="P17" s="4"/>
      <c r="Q17" s="121"/>
      <c r="R17" s="116"/>
    </row>
    <row r="18" spans="1:18" x14ac:dyDescent="0.25">
      <c r="A18" s="122" t="s">
        <v>4062</v>
      </c>
      <c r="B18" s="117" t="s">
        <v>4063</v>
      </c>
      <c r="C18" s="116"/>
      <c r="D18" s="87" t="s">
        <v>2404</v>
      </c>
      <c r="E18" s="87" t="s">
        <v>24</v>
      </c>
      <c r="F18" s="7" t="str">
        <f>IF(AND(D18="Amina",OR(E18="Manual",E18="Assisted Manual")),A18&amp;"_AZ",IF(AND(D18="Amina",OR(E18="De-Novo Merge",E18="Assisted Merge")),A18&amp;"_SA_AZ",IF(AND(D18="Mashtura",OR(E18="Manual",E18="Assisted Manual")),A18&amp;"_MH",IF(AND(D18="Mashtura",OR(E18="De-Novo Merge",E18="Assisted Merge")),A18&amp;"_SA_MH",IF(AND(D18="Perry",OR(E18="Manual",E18="Assisted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Merge")),A18&amp;"_SA_MW",IF(AND(D18="Julia",OR(E18="Manual",E18="Assisted Manual")),A18&amp;"_JS",IF(AND(D18="Julia",OR(E18="De-Novo Merge",E18="Assisted Merge")),A18&amp;"_SA_JS",""))))))))))))))))))</f>
        <v>2018-04-13_G-008_MH</v>
      </c>
      <c r="G18" s="89">
        <v>43216</v>
      </c>
      <c r="H18" s="89">
        <v>43263</v>
      </c>
      <c r="I18" s="68"/>
      <c r="J18" s="68"/>
      <c r="K18" s="73" t="str">
        <f t="shared" si="0"/>
        <v/>
      </c>
      <c r="L18" s="118">
        <v>43264</v>
      </c>
      <c r="M18" s="87" t="str">
        <f>IF(AND(NOT(OR(G18="",G18="Ø")),H18=""),"In Progress",IF(AND(NOT(OR(H18="Ø",H18="")),NOT(OR(G18="Ø",G18=""))),"Completed",IF(AND(NOT(A18=""),NOT(OR(D18="",D18="???")),G18=""),"Waiting",IF(D18="???","Waiting",""))))</f>
        <v>Completed</v>
      </c>
      <c r="N18" s="116" t="str">
        <f>IF(AND(NOT(OR(H18="Ø",H18="")),L18="Split"),"In Progress",IF(AND(NOT(OR(H18="Ø",H18="")),L18="Needs to be Split"),"Waiting",IF(AND(M18="Review",M19="Review"),"Review",IF(OR(AND(M18="Review",M19="Incomplete"),AND(M18="Incomplete",M19="Review")),"Review",IF(OR(AND(M18="Untraceable",M19="Review"),AND(M18="Review",M19="Untraceable")),"Review",IF(OR(AND(M18="Review",M19="Completed"),AND(M18="Completed",M19="Review")),"Review",IF(OR(AND(M18="Other",M19="Review"),AND(M18="Review",M19="Other")),"Review",IF(OR(AND(M18="Other",M19="Incomplete"),AND(M18="Incomplete",M19="Other")),"Review",IF(OR(AND(M18="Other",M19="Untraceable"),AND(M18="Untraceable",M19="Other")),"Review",IF(OR(AND(M18="Other",M19="Completed"),AND(M18="Completed",M19="Other")),"Review",IF(AND(M18="Waiting",M19="Waiting"),"Waiting",IF(OR(AND(M18="Review",M19="Waiting"),AND(M18="Waiting",M19="Review")),"Waiting",IF(OR(AND(M18="Other",M19="Waiting"),AND(M18="Waiting",M19="Other")),"Waiting",IF(OR(AND(M18="Incomplete",M19="Waiting"),AND(M18="Waiting",M19="Incomplete")),"Waiting",IF(OR(AND(M18="Completed",M19="Waiting"),AND(M18="Waiting",M19="Completed")),"Waiting",IF(OR(M18="In Progress",M19="In Progress"),"In Progress",IF(OR(AND(M18="Completed",M19="Untraceable"),AND(M18="Untraceable",M19="Completed")),"Review",IF(OR(AND(M18="Completed",M19="Incomplete"),AND(M18="Incomplete",M19="Completed")),"Review",IF(OR(AND(M18="Incomplete",M19="Untraceable"),AND(M18="Untraceable",M19="Incomplete")),"Untraceable",IF(AND(NOT(OR(H18="Ø",H18="")),NOT(OR(H19="Ø",H19="")),L18=""),"In Progress",IF(AND(M18="Untraceable",M19="Untraceable"),"Untraceable",IF(AND(NOT(OR(H18="Ø",H18="")),NOT(OR(H19="Ø",H19="")),NOT(OR(L18="Ø",L18="",L18="Split",L18="Needs to be Split"))),"Completed",IF(AND(M18="Incomplete",M19="Incomplete"),"Incomplete",IF(AND(M18="Other",M19="Other"),"Review",IF(AND(M18="Untraceable",M19=""),"Untraceable","")))))))))))))))))))))))))</f>
        <v>Completed</v>
      </c>
      <c r="O18" s="116" t="s">
        <v>0</v>
      </c>
      <c r="P18" s="4" t="s">
        <v>4064</v>
      </c>
      <c r="Q18" s="121" t="s">
        <v>25</v>
      </c>
      <c r="R18" s="116" t="s">
        <v>4065</v>
      </c>
    </row>
    <row r="19" spans="1:18" x14ac:dyDescent="0.25">
      <c r="A19" s="116"/>
      <c r="B19" s="116"/>
      <c r="C19" s="116"/>
      <c r="D19" s="87" t="s">
        <v>187</v>
      </c>
      <c r="E19" s="87" t="s">
        <v>24</v>
      </c>
      <c r="F19" s="7" t="str">
        <f>IF(AND(D19="Amina",OR(E19="Manual",E19="Assisted Manual")),A18&amp;"_AZ",IF(AND(D19="Amina",OR(E19="De-Novo Merge",E19="Assisted Merge")),A18&amp;"_SA_AZ",IF(AND(D19="Mashtura",OR(E19="Manual",E19="Assisted Manual")),A18&amp;"_MH",IF(AND(D19="Mashtura",OR(E19="De-Novo Merge",E19="Assisted Merge")),A18&amp;"_SA_MH",IF(AND(D19="Perry",OR(E19="Manual",E19="Assisted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Merge")),A18&amp;"_SA_MW",IF(AND(D19="Reem",OR(E19="Manual",E19="Assisted Manual")),A18&amp;"_RA",IF(AND(D19="Reem",OR(E19="De-Novo Merge",E19="Assisted Merge")),A18&amp;"_SA_RA",""))))))))))))))))))</f>
        <v>2018-04-13_G-008_MW</v>
      </c>
      <c r="G19" s="89">
        <v>43227</v>
      </c>
      <c r="H19" s="89">
        <v>43228</v>
      </c>
      <c r="I19" s="68"/>
      <c r="J19" s="68"/>
      <c r="K19" s="73" t="str">
        <f t="shared" si="0"/>
        <v/>
      </c>
      <c r="L19" s="116"/>
      <c r="M19" s="87" t="str">
        <f>IF(AND(NOT(OR(G19="",G19="Ø")),H19=""),"In Progress",IF(AND(NOT(OR(H19="Ø",H19="")),NOT(OR(G19="Ø",G19=""))),"Completed",IF(AND(NOT(A18=""),NOT(OR(D19="",D19="???")),G19=""),"Waiting",IF(D19="???","Waiting",""))))</f>
        <v>Completed</v>
      </c>
      <c r="N19" s="116"/>
      <c r="O19" s="116"/>
      <c r="P19" s="4"/>
      <c r="Q19" s="121"/>
      <c r="R19" s="116"/>
    </row>
    <row r="20" spans="1:18" x14ac:dyDescent="0.25">
      <c r="A20" s="122" t="s">
        <v>4066</v>
      </c>
      <c r="B20" s="117" t="s">
        <v>4067</v>
      </c>
      <c r="C20" s="116"/>
      <c r="D20" s="87" t="s">
        <v>187</v>
      </c>
      <c r="E20" s="87" t="s">
        <v>24</v>
      </c>
      <c r="F20" s="7" t="str">
        <f>IF(AND(D20="Amina",OR(E20="Manual",E20="Assisted Manual")),A20&amp;"_AZ",IF(AND(D20="Amina",OR(E20="De-Novo Merge",E20="Assisted Merge")),A20&amp;"_SA_AZ",IF(AND(D20="Mashtura",OR(E20="Manual",E20="Assisted Manual")),A20&amp;"_MH",IF(AND(D20="Mashtura",OR(E20="De-Novo Merge",E20="Assisted Merge")),A20&amp;"_SA_MH",IF(AND(D20="Perry",OR(E20="Manual",E20="Assisted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Merge")),A20&amp;"_SA_MW",IF(AND(D20="Julia",OR(E20="Manual",E20="Assisted Manual")),A20&amp;"_JS",IF(AND(D20="Julia",OR(E20="De-Novo Merge",E20="Assisted Merge")),A20&amp;"_SA_JS",""))))))))))))))))))</f>
        <v>2018-04-13_G-009_MW</v>
      </c>
      <c r="G20" s="89">
        <v>43216</v>
      </c>
      <c r="H20" s="89">
        <v>43217</v>
      </c>
      <c r="I20" s="68"/>
      <c r="J20" s="68"/>
      <c r="K20" s="73" t="str">
        <f t="shared" si="0"/>
        <v/>
      </c>
      <c r="L20" s="118">
        <v>43264</v>
      </c>
      <c r="M20" s="87" t="str">
        <f>IF(AND(NOT(OR(G20="",G20="Ø")),H20=""),"In Progress",IF(AND(NOT(OR(H20="Ø",H20="")),NOT(OR(G20="Ø",G20=""))),"Completed",IF(AND(NOT(A20=""),NOT(OR(D20="",D20="???")),G20=""),"Waiting",IF(D20="???","Waiting",""))))</f>
        <v>Completed</v>
      </c>
      <c r="N20" s="116" t="str">
        <f>IF(AND(NOT(OR(H20="Ø",H20="")),L20="Split"),"In Progress",IF(AND(NOT(OR(H20="Ø",H20="")),L20="Needs to be Split"),"Waiting",IF(AND(M20="Review",M21="Review"),"Review",IF(OR(AND(M20="Review",M21="Incomplete"),AND(M20="Incomplete",M21="Review")),"Review",IF(OR(AND(M20="Untraceable",M21="Review"),AND(M20="Review",M21="Untraceable")),"Review",IF(OR(AND(M20="Review",M21="Completed"),AND(M20="Completed",M21="Review")),"Review",IF(OR(AND(M20="Other",M21="Review"),AND(M20="Review",M21="Other")),"Review",IF(OR(AND(M20="Other",M21="Incomplete"),AND(M20="Incomplete",M21="Other")),"Review",IF(OR(AND(M20="Other",M21="Untraceable"),AND(M20="Untraceable",M21="Other")),"Review",IF(OR(AND(M20="Other",M21="Completed"),AND(M20="Completed",M21="Other")),"Review",IF(AND(M20="Waiting",M21="Waiting"),"Waiting",IF(OR(AND(M20="Review",M21="Waiting"),AND(M20="Waiting",M21="Review")),"Waiting",IF(OR(AND(M20="Other",M21="Waiting"),AND(M20="Waiting",M21="Other")),"Waiting",IF(OR(AND(M20="Incomplete",M21="Waiting"),AND(M20="Waiting",M21="Incomplete")),"Waiting",IF(OR(AND(M20="Completed",M21="Waiting"),AND(M20="Waiting",M21="Completed")),"Waiting",IF(OR(M20="In Progress",M21="In Progress"),"In Progress",IF(OR(AND(M20="Completed",M21="Untraceable"),AND(M20="Untraceable",M21="Completed")),"Review",IF(OR(AND(M20="Completed",M21="Incomplete"),AND(M20="Incomplete",M21="Completed")),"Review",IF(OR(AND(M20="Incomplete",M21="Untraceable"),AND(M20="Untraceable",M21="Incomplete")),"Untraceable",IF(AND(NOT(OR(H20="Ø",H20="")),NOT(OR(H21="Ø",H21="")),L20=""),"In Progress",IF(AND(M20="Untraceable",M21="Untraceable"),"Untraceable",IF(AND(NOT(OR(H20="Ø",H20="")),NOT(OR(H21="Ø",H21="")),NOT(OR(L20="Ø",L20="",L20="Split",L20="Needs to be Split"))),"Completed",IF(AND(M20="Incomplete",M21="Incomplete"),"Incomplete",IF(AND(M20="Other",M21="Other"),"Review",IF(AND(M20="Untraceable",M21=""),"Untraceable","")))))))))))))))))))))))))</f>
        <v>Completed</v>
      </c>
      <c r="O20" s="116" t="s">
        <v>1</v>
      </c>
      <c r="P20" s="4" t="s">
        <v>4068</v>
      </c>
      <c r="Q20" s="121" t="s">
        <v>25</v>
      </c>
      <c r="R20" s="116" t="s">
        <v>4069</v>
      </c>
    </row>
    <row r="21" spans="1:18" x14ac:dyDescent="0.25">
      <c r="A21" s="116"/>
      <c r="B21" s="116"/>
      <c r="C21" s="116"/>
      <c r="D21" s="87" t="s">
        <v>2404</v>
      </c>
      <c r="E21" s="87" t="s">
        <v>1512</v>
      </c>
      <c r="F21" s="7" t="str">
        <f>IF(AND(D21="Amina",OR(E21="Manual",E21="Assisted Manual")),A20&amp;"_AZ",IF(AND(D21="Amina",OR(E21="De-Novo Merge",E21="Assisted Merge")),A20&amp;"_SA_AZ",IF(AND(D21="Mashtura",OR(E21="Manual",E21="Assisted Manual")),A20&amp;"_MH",IF(AND(D21="Mashtura",OR(E21="De-Novo Merge",E21="Assisted Merge")),A20&amp;"_SA_MH",IF(AND(D21="Perry",OR(E21="Manual",E21="Assisted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Merge")),A20&amp;"_SA_MW",IF(AND(D21="Julia",OR(E21="Manual",E21="Assisted Manual")),A20&amp;"_JS",IF(AND(D21="Julia",OR(E21="De-Novo Merge",E21="Assisted Merge")),A20&amp;"_SA_JS",""))))))))))))))))))</f>
        <v>2018-04-13_G-009_MH</v>
      </c>
      <c r="G21" s="89">
        <v>43238</v>
      </c>
      <c r="H21" s="89">
        <v>43241</v>
      </c>
      <c r="I21" s="68"/>
      <c r="J21" s="68"/>
      <c r="K21" s="73" t="str">
        <f t="shared" si="0"/>
        <v/>
      </c>
      <c r="L21" s="116"/>
      <c r="M21" s="87" t="str">
        <f>IF(AND(NOT(OR(G21="",G21="Ø")),H21=""),"In Progress",IF(AND(NOT(OR(H21="Ø",H21="")),NOT(OR(G21="Ø",G21=""))),"Completed",IF(AND(NOT(A20=""),NOT(OR(D21="",D21="???")),G21=""),"Waiting",IF(D21="???","Waiting",""))))</f>
        <v>Completed</v>
      </c>
      <c r="N21" s="116"/>
      <c r="O21" s="116"/>
      <c r="P21" s="4"/>
      <c r="Q21" s="121"/>
      <c r="R21" s="116"/>
    </row>
    <row r="22" spans="1:18" x14ac:dyDescent="0.25">
      <c r="A22" s="122" t="s">
        <v>4070</v>
      </c>
      <c r="B22" s="117" t="s">
        <v>4071</v>
      </c>
      <c r="C22" s="116" t="s">
        <v>2065</v>
      </c>
      <c r="D22" s="87" t="s">
        <v>161</v>
      </c>
      <c r="E22" s="87" t="s">
        <v>24</v>
      </c>
      <c r="F22" s="7" t="str">
        <f>IF(AND(D22="Amina",OR(E22="Manual",E22="Assisted Manual")),A22&amp;"_AZ",IF(AND(D22="Amina",OR(E22="De-Novo Merge",E22="Assisted Merge")),A22&amp;"_SA_AZ",IF(AND(D22="Mashtura",OR(E22="Manual",E22="Assisted Manual")),A22&amp;"_MH",IF(AND(D22="Mashtura",OR(E22="De-Novo Merge",E22="Assisted Merge")),A22&amp;"_SA_MH",IF(AND(D22="Perry",OR(E22="Manual",E22="Assisted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Merge")),A22&amp;"_SA_MW",IF(AND(D22="Julia",OR(E22="Manual",E22="Assisted Manual")),A22&amp;"_JS",IF(AND(D22="Julia",OR(E22="De-Novo Merge",E22="Assisted Merge")),A22&amp;"_SA_JS",""))))))))))))))))))</f>
        <v>2018-04-13_G-010_BD</v>
      </c>
      <c r="G22" s="89">
        <v>43222</v>
      </c>
      <c r="H22" s="89">
        <v>43223</v>
      </c>
      <c r="I22" s="68">
        <v>4.75</v>
      </c>
      <c r="J22" s="68">
        <v>80</v>
      </c>
      <c r="K22" s="73">
        <f t="shared" si="0"/>
        <v>16.842105263157894</v>
      </c>
      <c r="L22" s="118">
        <v>43276</v>
      </c>
      <c r="M22" s="87" t="str">
        <f>IF(AND(NOT(OR(G22="",G22="Ø")),H22=""),"In Progress",IF(AND(NOT(OR(H22="Ø",H22="")),NOT(OR(G22="Ø",G22=""))),"Completed",IF(AND(NOT(A22=""),NOT(OR(D22="",D22="???")),G22=""),"Waiting",IF(D22="???","Waiting",""))))</f>
        <v>Completed</v>
      </c>
      <c r="N22" s="116" t="str">
        <f>IF(AND(NOT(OR(H22="Ø",H22="")),L22="Split"),"In Progress",IF(AND(NOT(OR(H22="Ø",H22="")),L22="Needs to be Split"),"Waiting",IF(AND(M22="Review",M23="Review"),"Review",IF(OR(AND(M22="Review",M23="Incomplete"),AND(M22="Incomplete",M23="Review")),"Review",IF(OR(AND(M22="Untraceable",M23="Review"),AND(M22="Review",M23="Untraceable")),"Review",IF(OR(AND(M22="Review",M23="Completed"),AND(M22="Completed",M23="Review")),"Review",IF(OR(AND(M22="Other",M23="Review"),AND(M22="Review",M23="Other")),"Review",IF(OR(AND(M22="Other",M23="Incomplete"),AND(M22="Incomplete",M23="Other")),"Review",IF(OR(AND(M22="Other",M23="Untraceable"),AND(M22="Untraceable",M23="Other")),"Review",IF(OR(AND(M22="Other",M23="Completed"),AND(M22="Completed",M23="Other")),"Review",IF(AND(M22="Waiting",M23="Waiting"),"Waiting",IF(OR(AND(M22="Review",M23="Waiting"),AND(M22="Waiting",M23="Review")),"Waiting",IF(OR(AND(M22="Other",M23="Waiting"),AND(M22="Waiting",M23="Other")),"Waiting",IF(OR(AND(M22="Incomplete",M23="Waiting"),AND(M22="Waiting",M23="Incomplete")),"Waiting",IF(OR(AND(M22="Completed",M23="Waiting"),AND(M22="Waiting",M23="Completed")),"Waiting",IF(OR(M22="In Progress",M23="In Progress"),"In Progress",IF(OR(AND(M22="Completed",M23="Untraceable"),AND(M22="Untraceable",M23="Completed")),"Review",IF(OR(AND(M22="Completed",M23="Incomplete"),AND(M22="Incomplete",M23="Completed")),"Review",IF(OR(AND(M22="Incomplete",M23="Untraceable"),AND(M22="Untraceable",M23="Incomplete")),"Untraceable",IF(AND(NOT(OR(H22="Ø",H22="")),NOT(OR(H23="Ø",H23="")),L22=""),"In Progress",IF(AND(M22="Untraceable",M23="Untraceable"),"Untraceable",IF(AND(NOT(OR(H22="Ø",H22="")),NOT(OR(H23="Ø",H23="")),NOT(OR(L22="Ø",L22="",L22="Split",L22="Needs to be Split"))),"Completed",IF(AND(M22="Incomplete",M23="Incomplete"),"Incomplete",IF(AND(M22="Other",M23="Other"),"Review",IF(AND(M22="Untraceable",M23=""),"Untraceable","")))))))))))))))))))))))))</f>
        <v>Completed</v>
      </c>
      <c r="O22" s="116" t="s">
        <v>0</v>
      </c>
      <c r="P22" s="4" t="s">
        <v>4072</v>
      </c>
      <c r="Q22" s="121" t="s">
        <v>25</v>
      </c>
      <c r="R22" s="116" t="s">
        <v>4073</v>
      </c>
    </row>
    <row r="23" spans="1:18" x14ac:dyDescent="0.25">
      <c r="A23" s="116"/>
      <c r="B23" s="116"/>
      <c r="C23" s="116"/>
      <c r="D23" s="87" t="s">
        <v>113</v>
      </c>
      <c r="E23" s="87" t="s">
        <v>1512</v>
      </c>
      <c r="F23" s="7" t="str">
        <f>IF(AND(D23="Amina",OR(E23="Manual",E23="Assisted Manual")),A22&amp;"_AZ",IF(AND(D23="Amina",OR(E23="De-Novo Merge",E23="Assisted Merge")),A22&amp;"_SA_AZ",IF(AND(D23="Mashtura",OR(E23="Manual",E23="Assisted Manual")),A22&amp;"_MH",IF(AND(D23="Mashtura",OR(E23="De-Novo Merge",E23="Assisted Merge")),A22&amp;"_SA_MH",IF(AND(D23="Perry",OR(E23="Manual",E23="Assisted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Merge")),A22&amp;"_SA_MW",IF(AND(D23="Julia",OR(E23="Manual",E23="Assisted Manual")),A22&amp;"_JS",IF(AND(D23="Julia",OR(E23="De-Novo Merge",E23="Assisted Merge")),A22&amp;"_SA_JS",""))))))))))))))))))</f>
        <v>2018-04-13_G-010_DR</v>
      </c>
      <c r="G23" s="89">
        <v>43238</v>
      </c>
      <c r="H23" s="89">
        <v>43241</v>
      </c>
      <c r="I23" s="68">
        <v>2.67</v>
      </c>
      <c r="J23" s="68">
        <v>83.486999999999995</v>
      </c>
      <c r="K23" s="73">
        <f t="shared" si="0"/>
        <v>31.268539325842696</v>
      </c>
      <c r="L23" s="116"/>
      <c r="M23" s="87" t="str">
        <f>IF(AND(NOT(OR(G23="",G23="Ø")),H23=""),"In Progress",IF(AND(NOT(OR(H23="Ø",H23="")),NOT(OR(G23="Ø",G23=""))),"Completed",IF(AND(NOT(A22=""),NOT(OR(D23="",D23="???")),G23=""),"Waiting",IF(D23="???","Waiting",""))))</f>
        <v>Completed</v>
      </c>
      <c r="N23" s="116"/>
      <c r="O23" s="116"/>
      <c r="P23" s="4"/>
      <c r="Q23" s="121"/>
      <c r="R23" s="116"/>
    </row>
    <row r="24" spans="1:18" x14ac:dyDescent="0.25">
      <c r="A24" s="122" t="s">
        <v>4074</v>
      </c>
      <c r="B24" s="117" t="s">
        <v>4075</v>
      </c>
      <c r="C24" s="116" t="s">
        <v>1001</v>
      </c>
      <c r="D24" s="87" t="s">
        <v>161</v>
      </c>
      <c r="E24" s="87" t="s">
        <v>24</v>
      </c>
      <c r="F24" s="7" t="str">
        <f>IF(AND(D24="Amina",OR(E24="Manual",E24="Assisted Manual")),A24&amp;"_AZ",IF(AND(D24="Amina",OR(E24="De-Novo Merge",E24="Assisted Merge")),A24&amp;"_SA_AZ",IF(AND(D24="Mashtura",OR(E24="Manual",E24="Assisted Manual")),A24&amp;"_MH",IF(AND(D24="Mashtura",OR(E24="De-Novo Merge",E24="Assisted Merge")),A24&amp;"_SA_MH",IF(AND(D24="Perry",OR(E24="Manual",E24="Assisted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Merge")),A24&amp;"_SA_MW",IF(AND(D24="Julia",OR(E24="Manual",E24="Assisted Manual")),A24&amp;"_JS",IF(AND(D24="Julia",OR(E24="De-Novo Merge",E24="Assisted Merge")),A24&amp;"_SA_JS",""))))))))))))))))))</f>
        <v>2018-04-13_G-011_BD</v>
      </c>
      <c r="G24" s="89">
        <v>43217</v>
      </c>
      <c r="H24" s="89">
        <v>43220</v>
      </c>
      <c r="I24" s="68">
        <v>4.75</v>
      </c>
      <c r="J24" s="68">
        <v>109</v>
      </c>
      <c r="K24" s="73">
        <f t="shared" si="0"/>
        <v>22.94736842105263</v>
      </c>
      <c r="L24" s="118">
        <v>43263</v>
      </c>
      <c r="M24" s="87" t="str">
        <f>IF(AND(NOT(OR(G24="",G24="Ø")),H24=""),"In Progress",IF(AND(NOT(OR(H24="Ø",H24="")),NOT(OR(G24="Ø",G24=""))),"Completed",IF(AND(NOT(A24=""),NOT(OR(D24="",D24="???")),G24=""),"Waiting",IF(D24="???","Waiting",""))))</f>
        <v>Completed</v>
      </c>
      <c r="N24" s="116" t="str">
        <f>IF(AND(NOT(OR(H24="Ø",H24="")),L24="Split"),"In Progress",IF(AND(NOT(OR(H24="Ø",H24="")),L24="Needs to be Split"),"Waiting",IF(AND(M24="Review",M25="Review"),"Review",IF(OR(AND(M24="Review",M25="Incomplete"),AND(M24="Incomplete",M25="Review")),"Review",IF(OR(AND(M24="Untraceable",M25="Review"),AND(M24="Review",M25="Untraceable")),"Review",IF(OR(AND(M24="Review",M25="Completed"),AND(M24="Completed",M25="Review")),"Review",IF(OR(AND(M24="Other",M25="Review"),AND(M24="Review",M25="Other")),"Review",IF(OR(AND(M24="Other",M25="Incomplete"),AND(M24="Incomplete",M25="Other")),"Review",IF(OR(AND(M24="Other",M25="Untraceable"),AND(M24="Untraceable",M25="Other")),"Review",IF(OR(AND(M24="Other",M25="Completed"),AND(M24="Completed",M25="Other")),"Review",IF(AND(M24="Waiting",M25="Waiting"),"Waiting",IF(OR(AND(M24="Review",M25="Waiting"),AND(M24="Waiting",M25="Review")),"Waiting",IF(OR(AND(M24="Other",M25="Waiting"),AND(M24="Waiting",M25="Other")),"Waiting",IF(OR(AND(M24="Incomplete",M25="Waiting"),AND(M24="Waiting",M25="Incomplete")),"Waiting",IF(OR(AND(M24="Completed",M25="Waiting"),AND(M24="Waiting",M25="Completed")),"Waiting",IF(OR(M24="In Progress",M25="In Progress"),"In Progress",IF(OR(AND(M24="Completed",M25="Untraceable"),AND(M24="Untraceable",M25="Completed")),"Review",IF(OR(AND(M24="Completed",M25="Incomplete"),AND(M24="Incomplete",M25="Completed")),"Review",IF(OR(AND(M24="Incomplete",M25="Untraceable"),AND(M24="Untraceable",M25="Incomplete")),"Untraceable",IF(AND(NOT(OR(H24="Ø",H24="")),NOT(OR(H25="Ø",H25="")),L24=""),"In Progress",IF(AND(M24="Untraceable",M25="Untraceable"),"Untraceable",IF(AND(NOT(OR(H24="Ø",H24="")),NOT(OR(H25="Ø",H25="")),NOT(OR(L24="Ø",L24="",L24="Split",L24="Needs to be Split"))),"Completed",IF(AND(M24="Incomplete",M25="Incomplete"),"Incomplete",IF(AND(M24="Other",M25="Other"),"Review",IF(AND(M24="Untraceable",M25=""),"Untraceable","")))))))))))))))))))))))))</f>
        <v>Completed</v>
      </c>
      <c r="O24" s="116" t="s">
        <v>0</v>
      </c>
      <c r="P24" s="4"/>
      <c r="Q24" s="121" t="s">
        <v>25</v>
      </c>
      <c r="R24" s="116" t="s">
        <v>4076</v>
      </c>
    </row>
    <row r="25" spans="1:18" x14ac:dyDescent="0.25">
      <c r="A25" s="116"/>
      <c r="B25" s="116"/>
      <c r="C25" s="116"/>
      <c r="D25" s="87" t="s">
        <v>187</v>
      </c>
      <c r="E25" s="87" t="s">
        <v>24</v>
      </c>
      <c r="F25" s="7" t="str">
        <f>IF(AND(D25="Amina",OR(E25="Manual",E25="Assisted Manual")),A24&amp;"_AZ",IF(AND(D25="Amina",OR(E25="De-Novo Merge",E25="Assisted Merge")),A24&amp;"_SA_AZ",IF(AND(D25="Mashtura",OR(E25="Manual",E25="Assisted Manual")),A24&amp;"_MH",IF(AND(D25="Mashtura",OR(E25="De-Novo Merge",E25="Assisted Merge")),A24&amp;"_SA_MH",IF(AND(D25="Perry",OR(E25="Manual",E25="Assisted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Merge")),A24&amp;"_SA_MW",IF(AND(D25="Reem",OR(E25="Manual",E25="Assisted Manual")),A24&amp;"_RA",IF(AND(D25="Reem",OR(E25="De-Novo Merge",E25="Assisted Merge")),A24&amp;"_SA_RA",""))))))))))))))))))</f>
        <v>2018-04-13_G-011_MW</v>
      </c>
      <c r="G25" s="89">
        <v>43228</v>
      </c>
      <c r="H25" s="89">
        <v>43230</v>
      </c>
      <c r="I25" s="68">
        <v>4.5</v>
      </c>
      <c r="J25" s="68">
        <v>112</v>
      </c>
      <c r="K25" s="73">
        <f t="shared" si="0"/>
        <v>24.888888888888889</v>
      </c>
      <c r="L25" s="116"/>
      <c r="M25" s="87" t="str">
        <f>IF(AND(NOT(OR(G25="",G25="Ø")),H25=""),"In Progress",IF(AND(NOT(OR(H25="Ø",H25="")),NOT(OR(G25="Ø",G25=""))),"Completed",IF(AND(NOT(A24=""),NOT(OR(D25="",D25="???")),G25=""),"Waiting",IF(D25="???","Waiting",""))))</f>
        <v>Completed</v>
      </c>
      <c r="N25" s="116"/>
      <c r="O25" s="116"/>
      <c r="P25" s="4"/>
      <c r="Q25" s="121"/>
      <c r="R25" s="116"/>
    </row>
    <row r="26" spans="1:18" x14ac:dyDescent="0.25">
      <c r="A26" s="122" t="s">
        <v>4077</v>
      </c>
      <c r="B26" s="117" t="s">
        <v>4078</v>
      </c>
      <c r="C26" s="116"/>
      <c r="D26" s="87" t="s">
        <v>187</v>
      </c>
      <c r="E26" s="87" t="s">
        <v>24</v>
      </c>
      <c r="F26" s="7" t="str">
        <f>IF(AND(D26="Amina",OR(E26="Manual",E26="Assisted Manual")),A26&amp;"_AZ",IF(AND(D26="Amina",OR(E26="De-Novo Merge",E26="Assisted Merge")),A26&amp;"_SA_AZ",IF(AND(D26="Mashtura",OR(E26="Manual",E26="Assisted Manual")),A26&amp;"_MH",IF(AND(D26="Mashtura",OR(E26="De-Novo Merge",E26="Assisted Merge")),A26&amp;"_SA_MH",IF(AND(D26="Perry",OR(E26="Manual",E26="Assisted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Merge")),A26&amp;"_SA_MW",IF(AND(D26="Julia",OR(E26="Manual",E26="Assisted Manual")),A26&amp;"_JS",IF(AND(D26="Julia",OR(E26="De-Novo Merge",E26="Assisted Merge")),A26&amp;"_SA_JS",""))))))))))))))))))</f>
        <v>2018-04-13_G-012_MW</v>
      </c>
      <c r="G26" s="89">
        <v>43217</v>
      </c>
      <c r="H26" s="89">
        <v>43223</v>
      </c>
      <c r="I26" s="68"/>
      <c r="J26" s="68"/>
      <c r="K26" s="73" t="str">
        <f t="shared" si="0"/>
        <v/>
      </c>
      <c r="L26" s="118">
        <v>43265</v>
      </c>
      <c r="M26" s="87" t="str">
        <f>IF(AND(NOT(OR(G26="",G26="Ø")),H26=""),"In Progress",IF(AND(NOT(OR(H26="Ø",H26="")),NOT(OR(G26="Ø",G26=""))),"Completed",IF(AND(NOT(A26=""),NOT(OR(D26="",D26="???")),G26=""),"Waiting",IF(D26="???","Waiting",""))))</f>
        <v>Completed</v>
      </c>
      <c r="N26" s="116" t="str">
        <f>IF(AND(NOT(OR(H26="Ø",H26="")),L26="Split"),"In Progress",IF(AND(NOT(OR(H26="Ø",H26="")),L26="Needs to be Split"),"Waiting",IF(AND(M26="Review",M27="Review"),"Review",IF(OR(AND(M26="Review",M27="Incomplete"),AND(M26="Incomplete",M27="Review")),"Review",IF(OR(AND(M26="Untraceable",M27="Review"),AND(M26="Review",M27="Untraceable")),"Review",IF(OR(AND(M26="Review",M27="Completed"),AND(M26="Completed",M27="Review")),"Review",IF(OR(AND(M26="Other",M27="Review"),AND(M26="Review",M27="Other")),"Review",IF(OR(AND(M26="Other",M27="Incomplete"),AND(M26="Incomplete",M27="Other")),"Review",IF(OR(AND(M26="Other",M27="Untraceable"),AND(M26="Untraceable",M27="Other")),"Review",IF(OR(AND(M26="Other",M27="Completed"),AND(M26="Completed",M27="Other")),"Review",IF(AND(M26="Waiting",M27="Waiting"),"Waiting",IF(OR(AND(M26="Review",M27="Waiting"),AND(M26="Waiting",M27="Review")),"Waiting",IF(OR(AND(M26="Other",M27="Waiting"),AND(M26="Waiting",M27="Other")),"Waiting",IF(OR(AND(M26="Incomplete",M27="Waiting"),AND(M26="Waiting",M27="Incomplete")),"Waiting",IF(OR(AND(M26="Completed",M27="Waiting"),AND(M26="Waiting",M27="Completed")),"Waiting",IF(OR(M26="In Progress",M27="In Progress"),"In Progress",IF(OR(AND(M26="Completed",M27="Untraceable"),AND(M26="Untraceable",M27="Completed")),"Review",IF(OR(AND(M26="Completed",M27="Incomplete"),AND(M26="Incomplete",M27="Completed")),"Review",IF(OR(AND(M26="Incomplete",M27="Untraceable"),AND(M26="Untraceable",M27="Incomplete")),"Untraceable",IF(AND(NOT(OR(H26="Ø",H26="")),NOT(OR(H27="Ø",H27="")),L26=""),"In Progress",IF(AND(M26="Untraceable",M27="Untraceable"),"Untraceable",IF(AND(NOT(OR(H26="Ø",H26="")),NOT(OR(H27="Ø",H27="")),NOT(OR(L26="Ø",L26="",L26="Split",L26="Needs to be Split"))),"Completed",IF(AND(M26="Incomplete",M27="Incomplete"),"Incomplete",IF(AND(M26="Other",M27="Other"),"Review",IF(AND(M26="Untraceable",M27=""),"Untraceable","")))))))))))))))))))))))))</f>
        <v>Completed</v>
      </c>
      <c r="O26" s="116" t="s">
        <v>0</v>
      </c>
      <c r="P26" s="4"/>
      <c r="Q26" s="121" t="s">
        <v>25</v>
      </c>
      <c r="R26" s="116" t="s">
        <v>4079</v>
      </c>
    </row>
    <row r="27" spans="1:18" x14ac:dyDescent="0.25">
      <c r="A27" s="116"/>
      <c r="B27" s="116"/>
      <c r="C27" s="116"/>
      <c r="D27" s="87" t="s">
        <v>161</v>
      </c>
      <c r="E27" s="87" t="s">
        <v>1512</v>
      </c>
      <c r="F27" s="7" t="str">
        <f>IF(AND(D27="Amina",OR(E27="Manual",E27="Assisted Manual")),A26&amp;"_AZ",IF(AND(D27="Amina",OR(E27="De-Novo Merge",E27="Assisted Merge")),A26&amp;"_SA_AZ",IF(AND(D27="Mashtura",OR(E27="Manual",E27="Assisted Manual")),A26&amp;"_MH",IF(AND(D27="Mashtura",OR(E27="De-Novo Merge",E27="Assisted Merge")),A26&amp;"_SA_MH",IF(AND(D27="Perry",OR(E27="Manual",E27="Assisted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Merge")),A26&amp;"_SA_MW",IF(AND(D27="Julia",OR(E27="Manual",E27="Assisted Manual")),A26&amp;"_JS",IF(AND(D27="Julia",OR(E27="De-Novo Merge",E27="Assisted Merge")),A26&amp;"_SA_JS",""))))))))))))))))))</f>
        <v>2018-04-13_G-012_BD</v>
      </c>
      <c r="G27" s="89">
        <v>43236</v>
      </c>
      <c r="H27" s="89">
        <v>43241</v>
      </c>
      <c r="I27" s="68">
        <v>9.5</v>
      </c>
      <c r="J27" s="68">
        <v>197</v>
      </c>
      <c r="K27" s="73">
        <f t="shared" si="0"/>
        <v>20.736842105263158</v>
      </c>
      <c r="L27" s="116"/>
      <c r="M27" s="87" t="str">
        <f>IF(AND(NOT(OR(G27="",G27="Ø")),H27=""),"In Progress",IF(AND(NOT(OR(H27="Ø",H27="")),NOT(OR(G27="Ø",G27=""))),"Completed",IF(AND(NOT(A26=""),NOT(OR(D27="",D27="???")),G27=""),"Waiting",IF(D27="???","Waiting",""))))</f>
        <v>Completed</v>
      </c>
      <c r="N27" s="116"/>
      <c r="O27" s="116"/>
      <c r="P27" s="4"/>
      <c r="Q27" s="121"/>
      <c r="R27" s="116"/>
    </row>
    <row r="28" spans="1:18" x14ac:dyDescent="0.25">
      <c r="A28" s="122" t="s">
        <v>4080</v>
      </c>
      <c r="B28" s="117" t="s">
        <v>4081</v>
      </c>
      <c r="C28" s="116" t="s">
        <v>1001</v>
      </c>
      <c r="D28" s="87" t="s">
        <v>161</v>
      </c>
      <c r="E28" s="87" t="s">
        <v>24</v>
      </c>
      <c r="F28" s="7" t="str">
        <f>IF(AND(D28="Amina",OR(E28="Manual",E28="Assisted Manual")),A28&amp;"_AZ",IF(AND(D28="Amina",OR(E28="De-Novo Merge",E28="Assisted Merge")),A28&amp;"_SA_AZ",IF(AND(D28="Mashtura",OR(E28="Manual",E28="Assisted Manual")),A28&amp;"_MH",IF(AND(D28="Mashtura",OR(E28="De-Novo Merge",E28="Assisted Merge")),A28&amp;"_SA_MH",IF(AND(D28="Perry",OR(E28="Manual",E28="Assisted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Merge")),A28&amp;"_SA_MW",IF(AND(D28="Julia",OR(E28="Manual",E28="Assisted Manual")),A28&amp;"_JS",IF(AND(D28="Julia",OR(E28="De-Novo Merge",E28="Assisted Merge")),A28&amp;"_SA_JS",""))))))))))))))))))</f>
        <v>2018-04-13_G-013_BD</v>
      </c>
      <c r="G28" s="89">
        <v>43220</v>
      </c>
      <c r="H28" s="89">
        <v>43222</v>
      </c>
      <c r="I28" s="68">
        <v>3.5</v>
      </c>
      <c r="J28" s="68">
        <v>86</v>
      </c>
      <c r="K28" s="73">
        <f t="shared" si="0"/>
        <v>24.571428571428573</v>
      </c>
      <c r="L28" s="118">
        <v>43264</v>
      </c>
      <c r="M28" s="87" t="str">
        <f>IF(AND(NOT(OR(G28="",G28="Ø")),H28=""),"In Progress",IF(AND(NOT(OR(H28="Ø",H28="")),NOT(OR(G28="Ø",G28=""))),"Completed",IF(AND(NOT(A28=""),NOT(OR(D28="",D28="???")),G28=""),"Waiting",IF(D28="???","Waiting",""))))</f>
        <v>Completed</v>
      </c>
      <c r="N28" s="116" t="str">
        <f>IF(AND(NOT(OR(H28="Ø",H28="")),L28="Split"),"In Progress",IF(AND(NOT(OR(H28="Ø",H28="")),L28="Needs to be Split"),"Waiting",IF(AND(M28="Review",M29="Review"),"Review",IF(OR(AND(M28="Review",M29="Incomplete"),AND(M28="Incomplete",M29="Review")),"Review",IF(OR(AND(M28="Untraceable",M29="Review"),AND(M28="Review",M29="Untraceable")),"Review",IF(OR(AND(M28="Review",M29="Completed"),AND(M28="Completed",M29="Review")),"Review",IF(OR(AND(M28="Other",M29="Review"),AND(M28="Review",M29="Other")),"Review",IF(OR(AND(M28="Other",M29="Incomplete"),AND(M28="Incomplete",M29="Other")),"Review",IF(OR(AND(M28="Other",M29="Untraceable"),AND(M28="Untraceable",M29="Other")),"Review",IF(OR(AND(M28="Other",M29="Completed"),AND(M28="Completed",M29="Other")),"Review",IF(AND(M28="Waiting",M29="Waiting"),"Waiting",IF(OR(AND(M28="Review",M29="Waiting"),AND(M28="Waiting",M29="Review")),"Waiting",IF(OR(AND(M28="Other",M29="Waiting"),AND(M28="Waiting",M29="Other")),"Waiting",IF(OR(AND(M28="Incomplete",M29="Waiting"),AND(M28="Waiting",M29="Incomplete")),"Waiting",IF(OR(AND(M28="Completed",M29="Waiting"),AND(M28="Waiting",M29="Completed")),"Waiting",IF(OR(M28="In Progress",M29="In Progress"),"In Progress",IF(OR(AND(M28="Completed",M29="Untraceable"),AND(M28="Untraceable",M29="Completed")),"Review",IF(OR(AND(M28="Completed",M29="Incomplete"),AND(M28="Incomplete",M29="Completed")),"Review",IF(OR(AND(M28="Incomplete",M29="Untraceable"),AND(M28="Untraceable",M29="Incomplete")),"Untraceable",IF(AND(NOT(OR(H28="Ø",H28="")),NOT(OR(H29="Ø",H29="")),L28=""),"In Progress",IF(AND(M28="Untraceable",M29="Untraceable"),"Untraceable",IF(AND(NOT(OR(H28="Ø",H28="")),NOT(OR(H29="Ø",H29="")),NOT(OR(L28="Ø",L28="",L28="Split",L28="Needs to be Split"))),"Completed",IF(AND(M28="Incomplete",M29="Incomplete"),"Incomplete",IF(AND(M28="Other",M29="Other"),"Review",IF(AND(M28="Untraceable",M29=""),"Untraceable","")))))))))))))))))))))))))</f>
        <v>Completed</v>
      </c>
      <c r="O28" s="116" t="s">
        <v>0</v>
      </c>
      <c r="P28" s="4"/>
      <c r="Q28" s="121" t="s">
        <v>25</v>
      </c>
      <c r="R28" s="116" t="s">
        <v>4082</v>
      </c>
    </row>
    <row r="29" spans="1:18" x14ac:dyDescent="0.25">
      <c r="A29" s="116"/>
      <c r="B29" s="116"/>
      <c r="C29" s="116"/>
      <c r="D29" s="87" t="s">
        <v>187</v>
      </c>
      <c r="E29" s="87" t="s">
        <v>1512</v>
      </c>
      <c r="F29" s="7" t="str">
        <f>IF(AND(D29="Amina",OR(E29="Manual",E29="Assisted Manual")),A28&amp;"_AZ",IF(AND(D29="Amina",OR(E29="De-Novo Merge",E29="Assisted Merge")),A28&amp;"_SA_AZ",IF(AND(D29="Mashtura",OR(E29="Manual",E29="Assisted Manual")),A28&amp;"_MH",IF(AND(D29="Mashtura",OR(E29="De-Novo Merge",E29="Assisted Merge")),A28&amp;"_SA_MH",IF(AND(D29="Perry",OR(E29="Manual",E29="Assisted Manual")),A28&amp;"_PB",IF(AND(D29="Perry",OR(E29="De-Novo Merge",E29="Assisted Merge")),A28&amp;"_SA_PB",IF(AND(D29="Gina",OR(E29="Manual",E29="Assisted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Merge")),A28&amp;"_SA_MW",IF(AND(D29="Reem",OR(E29="Manual",E29="Assisted Manual")),A28&amp;"_RA",IF(AND(D29="Reem",OR(E29="De-Novo Merge",E29="Assisted Merge")),A28&amp;"_SA_RA",""))))))))))))))))))</f>
        <v>2018-04-13_G-013_MW</v>
      </c>
      <c r="G29" s="89">
        <v>43230</v>
      </c>
      <c r="H29" s="89">
        <v>43235</v>
      </c>
      <c r="I29" s="68">
        <v>3.25</v>
      </c>
      <c r="J29" s="68">
        <v>89</v>
      </c>
      <c r="K29" s="73">
        <f t="shared" si="0"/>
        <v>27.384615384615383</v>
      </c>
      <c r="L29" s="116"/>
      <c r="M29" s="87" t="str">
        <f>IF(AND(NOT(OR(G29="",G29="Ø")),H29=""),"In Progress",IF(AND(NOT(OR(H29="Ø",H29="")),NOT(OR(G29="Ø",G29=""))),"Completed",IF(AND(NOT(A28=""),NOT(OR(D29="",D29="???")),G29=""),"Waiting",IF(D29="???","Waiting",""))))</f>
        <v>Completed</v>
      </c>
      <c r="N29" s="116"/>
      <c r="O29" s="116"/>
      <c r="P29" s="4" t="s">
        <v>4083</v>
      </c>
      <c r="Q29" s="121"/>
      <c r="R29" s="116"/>
    </row>
    <row r="30" spans="1:18" x14ac:dyDescent="0.25">
      <c r="A30" s="122" t="s">
        <v>4084</v>
      </c>
      <c r="B30" s="117" t="s">
        <v>4085</v>
      </c>
      <c r="C30" s="116"/>
      <c r="D30" s="87" t="s">
        <v>23</v>
      </c>
      <c r="E30" s="87" t="s">
        <v>24</v>
      </c>
      <c r="F30" s="7" t="str">
        <f>IF(AND(D30="Amina",OR(E30="Manual",E30="Assisted Manual")),A30&amp;"_AZ",IF(AND(D30="Amina",OR(E30="De-Novo Merge",E30="Assisted Merge")),A30&amp;"_SA_AZ",IF(AND(D30="Mashtura",OR(E30="Manual",E30="Assisted Manual")),A30&amp;"_MH",IF(AND(D30="Mashtura",OR(E30="De-Novo Merge",E30="Assisted Merge")),A30&amp;"_SA_MH",IF(AND(D30="Perry",OR(E30="Manual",E30="Assisted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Merge")),A30&amp;"_SA_MW",IF(AND(D30="Julia",OR(E30="Manual",E30="Assisted Manual")),A30&amp;"_JS",IF(AND(D30="Julia",OR(E30="De-Novo Merge",E30="Assisted Merge")),A30&amp;"_SA_JS",""))))))))))))))))))</f>
        <v>2018-04-13_G-014_CA</v>
      </c>
      <c r="G30" s="89">
        <v>43222</v>
      </c>
      <c r="H30" s="89" t="s">
        <v>51</v>
      </c>
      <c r="I30" s="68"/>
      <c r="J30" s="68"/>
      <c r="K30" s="73" t="str">
        <f t="shared" si="0"/>
        <v/>
      </c>
      <c r="L30" s="118" t="str">
        <f>IF(AND(NOT(OR(H30="",H30="Ø")),NOT(OR(H31="",H31="Ø"))),"Needs to be Split","")</f>
        <v/>
      </c>
      <c r="M30" s="87" t="s">
        <v>2</v>
      </c>
      <c r="N30" s="116" t="s">
        <v>2</v>
      </c>
      <c r="O30" s="116" t="str">
        <f>IF(OR(N30="Untraceable",N30="Incomplete"),"Ignore",IF(N30="Completed","Waiting",IF(OR(N30="Waiting",N30="In Progress",N30="Review",N30="Other"),"HOLD","")))</f>
        <v>Ignore</v>
      </c>
      <c r="P30" s="4" t="s">
        <v>4086</v>
      </c>
      <c r="Q30" s="121" t="str">
        <f>IF(OR(N30="Untraceable",N30="Incomplete"),"No",IF(N30="Completed","In Progress",""))</f>
        <v>No</v>
      </c>
      <c r="R30" s="116"/>
    </row>
    <row r="31" spans="1:18" x14ac:dyDescent="0.25">
      <c r="A31" s="116"/>
      <c r="B31" s="116"/>
      <c r="C31" s="116"/>
      <c r="D31" s="87"/>
      <c r="E31" s="87"/>
      <c r="F31" s="7" t="str">
        <f>IF(AND(D31="Amina",OR(E31="Manual",E31="Assisted Manual")),A30&amp;"_AZ",IF(AND(D31="Amina",OR(E31="De-Novo Merge",E31="Assisted Merge")),A30&amp;"_SA_AZ",IF(AND(D31="Mashtura",OR(E31="Manual",E31="Assisted Manual")),A30&amp;"_MH",IF(AND(D31="Mashtura",OR(E31="De-Novo Merge",E31="Assisted Merge")),A30&amp;"_SA_MH",IF(AND(D31="Perry",OR(E31="Manual",E31="Assisted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Merge")),A30&amp;"_SA_MW",IF(AND(D31="Julia",OR(E31="Manual",E31="Assisted Manual")),A30&amp;"_JS",IF(AND(D31="Julia",OR(E31="De-Novo Merge",E31="Assisted Merge")),A30&amp;"_SA_JS",""))))))))))))))))))</f>
        <v/>
      </c>
      <c r="G31" s="89"/>
      <c r="H31" s="89"/>
      <c r="I31" s="68"/>
      <c r="J31" s="68"/>
      <c r="K31" s="73" t="str">
        <f t="shared" si="0"/>
        <v/>
      </c>
      <c r="L31" s="116"/>
      <c r="M31" s="87" t="str">
        <f>IF(AND(NOT(OR(G31="",G31="Ø")),H31=""),"In Progress",IF(AND(NOT(OR(H31="Ø",H31="")),NOT(OR(G31="Ø",G31=""))),"Completed",IF(AND(NOT(A30=""),NOT(OR(D31="",D31="???")),G31=""),"Waiting",IF(D31="???","Waiting",""))))</f>
        <v/>
      </c>
      <c r="N31" s="116"/>
      <c r="O31" s="116"/>
      <c r="P31" s="4"/>
      <c r="Q31" s="121"/>
      <c r="R31" s="116"/>
    </row>
    <row r="32" spans="1:18" x14ac:dyDescent="0.25">
      <c r="A32" s="154" t="s">
        <v>4087</v>
      </c>
      <c r="B32" s="117" t="s">
        <v>4088</v>
      </c>
      <c r="C32" s="116"/>
      <c r="D32" s="87" t="s">
        <v>2404</v>
      </c>
      <c r="E32" s="87" t="s">
        <v>24</v>
      </c>
      <c r="F32" s="7" t="str">
        <f>IF(AND(D32="Amina",OR(E32="Manual",E32="Assisted Manual")),A32&amp;"_AZ",IF(AND(D32="Amina",OR(E32="De-Novo Merge",E32="Assisted Merge")),A32&amp;"_SA_AZ",IF(AND(D32="Mashtura",OR(E32="Manual",E32="Assisted Manual")),A32&amp;"_MH",IF(AND(D32="Mashtura",OR(E32="De-Novo Merge",E32="Assisted Merge")),A32&amp;"_SA_MH",IF(AND(D32="Perry",OR(E32="Manual",E32="Assisted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Merge")),A32&amp;"_SA_MW",IF(AND(D32="Julia",OR(E32="Manual",E32="Assisted Manual")),A32&amp;"_JS",IF(AND(D32="Julia",OR(E32="De-Novo Merge",E32="Assisted Merge")),A32&amp;"_SA_JS",""))))))))))))))))))</f>
        <v>2018-04-13_G-015
_MH</v>
      </c>
      <c r="G32" s="89">
        <v>43223</v>
      </c>
      <c r="H32" s="89">
        <v>43227</v>
      </c>
      <c r="I32" s="68"/>
      <c r="J32" s="68"/>
      <c r="K32" s="73" t="str">
        <f t="shared" si="0"/>
        <v/>
      </c>
      <c r="L32" s="118">
        <v>43277</v>
      </c>
      <c r="M32" s="87" t="str">
        <f>IF(AND(NOT(OR(G32="",G32="Ø")),H32=""),"In Progress",IF(AND(NOT(OR(H32="Ø",H32="")),NOT(OR(G32="Ø",G32=""))),"Completed",IF(AND(NOT(A32=""),NOT(OR(D32="",D32="???")),G32=""),"Waiting",IF(D32="???","Waiting",""))))</f>
        <v>Completed</v>
      </c>
      <c r="N32" s="116" t="str">
        <f>IF(AND(NOT(OR(H32="Ø",H32="")),L32="Split"),"In Progress",IF(AND(NOT(OR(H32="Ø",H32="")),L32="Needs to be Split"),"Waiting",IF(AND(M32="Review",M33="Review"),"Review",IF(OR(AND(M32="Review",M33="Incomplete"),AND(M32="Incomplete",M33="Review")),"Review",IF(OR(AND(M32="Untraceable",M33="Review"),AND(M32="Review",M33="Untraceable")),"Review",IF(OR(AND(M32="Review",M33="Completed"),AND(M32="Completed",M33="Review")),"Review",IF(OR(AND(M32="Other",M33="Review"),AND(M32="Review",M33="Other")),"Review",IF(OR(AND(M32="Other",M33="Incomplete"),AND(M32="Incomplete",M33="Other")),"Review",IF(OR(AND(M32="Other",M33="Untraceable"),AND(M32="Untraceable",M33="Other")),"Review",IF(OR(AND(M32="Other",M33="Completed"),AND(M32="Completed",M33="Other")),"Review",IF(AND(M32="Waiting",M33="Waiting"),"Waiting",IF(OR(AND(M32="Review",M33="Waiting"),AND(M32="Waiting",M33="Review")),"Waiting",IF(OR(AND(M32="Other",M33="Waiting"),AND(M32="Waiting",M33="Other")),"Waiting",IF(OR(AND(M32="Incomplete",M33="Waiting"),AND(M32="Waiting",M33="Incomplete")),"Waiting",IF(OR(AND(M32="Completed",M33="Waiting"),AND(M32="Waiting",M33="Completed")),"Waiting",IF(OR(M32="In Progress",M33="In Progress"),"In Progress",IF(OR(AND(M32="Completed",M33="Untraceable"),AND(M32="Untraceable",M33="Completed")),"Review",IF(OR(AND(M32="Completed",M33="Incomplete"),AND(M32="Incomplete",M33="Completed")),"Review",IF(OR(AND(M32="Incomplete",M33="Untraceable"),AND(M32="Untraceable",M33="Incomplete")),"Untraceable",IF(AND(NOT(OR(H32="Ø",H32="")),NOT(OR(H33="Ø",H33="")),L32=""),"In Progress",IF(AND(M32="Untraceable",M33="Untraceable"),"Untraceable",IF(AND(NOT(OR(H32="Ø",H32="")),NOT(OR(H33="Ø",H33="")),NOT(OR(L32="Ø",L32="",L32="Split",L32="Needs to be Split"))),"Completed",IF(AND(M32="Incomplete",M33="Incomplete"),"Incomplete",IF(AND(M32="Other",M33="Other"),"Review",IF(AND(M32="Untraceable",M33=""),"Untraceable","")))))))))))))))))))))))))</f>
        <v>Completed</v>
      </c>
      <c r="O32" s="116" t="s">
        <v>0</v>
      </c>
      <c r="P32" s="4"/>
      <c r="Q32" s="121" t="s">
        <v>25</v>
      </c>
      <c r="R32" s="116" t="s">
        <v>4089</v>
      </c>
    </row>
    <row r="33" spans="1:18" x14ac:dyDescent="0.25">
      <c r="A33" s="116"/>
      <c r="B33" s="116"/>
      <c r="C33" s="116"/>
      <c r="D33" s="87" t="s">
        <v>187</v>
      </c>
      <c r="E33" s="87" t="s">
        <v>1512</v>
      </c>
      <c r="F33" s="7" t="str">
        <f>IF(AND(D33="Amina",OR(E33="Manual",E33="Assisted Manual")),A32&amp;"_AZ",IF(AND(D33="Amina",OR(E33="De-Novo Merge",E33="Assisted Merge")),A32&amp;"_SA_AZ",IF(AND(D33="Mashtura",OR(E33="Manual",E33="Assisted Manual")),A32&amp;"_MH",IF(AND(D33="Mashtura",OR(E33="De-Novo Merge",E33="Assisted Merge")),A32&amp;"_SA_MH",IF(AND(D33="Perry",OR(E33="Manual",E33="Assisted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Merge")),A32&amp;"_SA_MW",IF(AND(D33="Julia",OR(E33="Manual",E33="Assisted Manual")),A32&amp;"_JS",IF(AND(D33="Julia",OR(E33="De-Novo Merge",E33="Assisted Merge")),A32&amp;"_SA_JS",""))))))))))))))))))</f>
        <v>2018-04-13_G-015
_MW</v>
      </c>
      <c r="G33" s="89">
        <v>43241</v>
      </c>
      <c r="H33" s="89">
        <v>43241</v>
      </c>
      <c r="I33" s="68">
        <v>3.75</v>
      </c>
      <c r="J33" s="68">
        <v>78</v>
      </c>
      <c r="K33" s="73">
        <f t="shared" si="0"/>
        <v>20.8</v>
      </c>
      <c r="L33" s="116"/>
      <c r="M33" s="87" t="str">
        <f>IF(AND(NOT(OR(G33="",G33="Ø")),H33=""),"In Progress",IF(AND(NOT(OR(H33="Ø",H33="")),NOT(OR(G33="Ø",G33=""))),"Completed",IF(AND(NOT(A32=""),NOT(OR(D33="",D33="???")),G33=""),"Waiting",IF(D33="???","Waiting",""))))</f>
        <v>Completed</v>
      </c>
      <c r="N33" s="116"/>
      <c r="O33" s="116"/>
      <c r="P33" s="4"/>
      <c r="Q33" s="121"/>
      <c r="R33" s="116"/>
    </row>
    <row r="34" spans="1:18" x14ac:dyDescent="0.25">
      <c r="A34" s="122" t="s">
        <v>4090</v>
      </c>
      <c r="B34" s="117" t="s">
        <v>4091</v>
      </c>
      <c r="C34" s="116" t="s">
        <v>1052</v>
      </c>
      <c r="D34" s="87" t="s">
        <v>23</v>
      </c>
      <c r="E34" s="87" t="s">
        <v>24</v>
      </c>
      <c r="F34" s="7" t="str">
        <f>IF(AND(D34="Amina",OR(E34="Manual",E34="Assisted Manual")),A34&amp;"_AZ",IF(AND(D34="Amina",OR(E34="De-Novo Merge",E34="Assisted Merge")),A34&amp;"_SA_AZ",IF(AND(D34="Mashtura",OR(E34="Manual",E34="Assisted Manual")),A34&amp;"_MH",IF(AND(D34="Mashtura",OR(E34="De-Novo Merge",E34="Assisted Merge")),A34&amp;"_SA_MH",IF(AND(D34="Perry",OR(E34="Manual",E34="Assisted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Merge")),A34&amp;"_SA_MW",IF(AND(D34="Julia",OR(E34="Manual",E34="Assisted Manual")),A34&amp;"_JS",IF(AND(D34="Julia",OR(E34="De-Novo Merge",E34="Assisted Merge")),A34&amp;"_SA_JS",""))))))))))))))))))</f>
        <v>2018-04-13_R-002_CA</v>
      </c>
      <c r="G34" s="89">
        <v>43216</v>
      </c>
      <c r="H34" s="89">
        <v>43217</v>
      </c>
      <c r="I34" s="68"/>
      <c r="J34" s="68"/>
      <c r="K34" s="73" t="str">
        <f t="shared" ref="K34:K65" si="1">IF(AND(NOT(I34=""),NOT(J34=""),NOT(H34="")),J34/I34,"")</f>
        <v/>
      </c>
      <c r="L34" s="118">
        <v>43278</v>
      </c>
      <c r="M34" s="87" t="str">
        <f>IF(AND(NOT(OR(G34="",G34="Ø")),H34=""),"In Progress",IF(AND(NOT(OR(H34="Ø",H34="")),NOT(OR(G34="Ø",G34=""))),"Completed",IF(AND(NOT(A34=""),NOT(OR(D34="",D34="???")),G34=""),"Waiting",IF(D34="???","Waiting",""))))</f>
        <v>Completed</v>
      </c>
      <c r="N34" s="116" t="str">
        <f>IF(AND(NOT(OR(H34="Ø",H34="")),L34="Split"),"In Progress",IF(AND(NOT(OR(H34="Ø",H34="")),L34="Needs to be Split"),"Waiting",IF(AND(M34="Review",M35="Review"),"Review",IF(OR(AND(M34="Review",M35="Incomplete"),AND(M34="Incomplete",M35="Review")),"Review",IF(OR(AND(M34="Untraceable",M35="Review"),AND(M34="Review",M35="Untraceable")),"Review",IF(OR(AND(M34="Review",M35="Completed"),AND(M34="Completed",M35="Review")),"Review",IF(OR(AND(M34="Other",M35="Review"),AND(M34="Review",M35="Other")),"Review",IF(OR(AND(M34="Other",M35="Incomplete"),AND(M34="Incomplete",M35="Other")),"Review",IF(OR(AND(M34="Other",M35="Untraceable"),AND(M34="Untraceable",M35="Other")),"Review",IF(OR(AND(M34="Other",M35="Completed"),AND(M34="Completed",M35="Other")),"Review",IF(AND(M34="Waiting",M35="Waiting"),"Waiting",IF(OR(AND(M34="Review",M35="Waiting"),AND(M34="Waiting",M35="Review")),"Waiting",IF(OR(AND(M34="Other",M35="Waiting"),AND(M34="Waiting",M35="Other")),"Waiting",IF(OR(AND(M34="Incomplete",M35="Waiting"),AND(M34="Waiting",M35="Incomplete")),"Waiting",IF(OR(AND(M34="Completed",M35="Waiting"),AND(M34="Waiting",M35="Completed")),"Waiting",IF(OR(M34="In Progress",M35="In Progress"),"In Progress",IF(OR(AND(M34="Completed",M35="Untraceable"),AND(M34="Untraceable",M35="Completed")),"Review",IF(OR(AND(M34="Completed",M35="Incomplete"),AND(M34="Incomplete",M35="Completed")),"Review",IF(OR(AND(M34="Incomplete",M35="Untraceable"),AND(M34="Untraceable",M35="Incomplete")),"Untraceable",IF(AND(NOT(OR(H34="Ø",H34="")),NOT(OR(H35="Ø",H35="")),L34=""),"In Progress",IF(AND(M34="Untraceable",M35="Untraceable"),"Untraceable",IF(AND(NOT(OR(H34="Ø",H34="")),NOT(OR(H35="Ø",H35="")),NOT(OR(L34="Ø",L34="",L34="Split",L34="Needs to be Split"))),"Completed",IF(AND(M34="Incomplete",M35="Incomplete"),"Incomplete",IF(AND(M34="Other",M35="Other"),"Review",IF(AND(M34="Untraceable",M35=""),"Untraceable","")))))))))))))))))))))))))</f>
        <v>Completed</v>
      </c>
      <c r="O34" s="116" t="s">
        <v>0</v>
      </c>
      <c r="P34" s="4"/>
      <c r="Q34" s="121" t="s">
        <v>25</v>
      </c>
      <c r="R34" s="116" t="s">
        <v>4092</v>
      </c>
    </row>
    <row r="35" spans="1:18" x14ac:dyDescent="0.25">
      <c r="A35" s="116"/>
      <c r="B35" s="116"/>
      <c r="C35" s="116"/>
      <c r="D35" s="87" t="s">
        <v>32</v>
      </c>
      <c r="E35" s="87" t="s">
        <v>24</v>
      </c>
      <c r="F35" s="7" t="str">
        <f>IF(AND(D35="Amina",OR(E35="Manual",E35="Assisted Manual")),A34&amp;"_AZ",IF(AND(D35="Amina",OR(E35="De-Novo Merge",E35="Assisted Merge")),A34&amp;"_SA_AZ",IF(AND(D35="Mashtura",OR(E35="Manual",E35="Assisted Manual")),A34&amp;"_MH",IF(AND(D35="Mashtura",OR(E35="De-Novo Merge",E35="Assisted Merge")),A34&amp;"_SA_MH",IF(AND(D35="Perry",OR(E35="Manual",E35="Assisted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Merge")),A34&amp;"_SA_MW",IF(AND(D35="Julia",OR(E35="Manual",E35="Assisted Manual")),A34&amp;"_JS",IF(AND(D35="Julia",OR(E35="De-Novo Merge",E35="Assisted Merge")),A34&amp;"_SA_JS",""))))))))))))))))))</f>
        <v>2018-04-13_R-002_AZ</v>
      </c>
      <c r="G35" s="89">
        <v>43242</v>
      </c>
      <c r="H35" s="89">
        <v>43243</v>
      </c>
      <c r="I35" s="68"/>
      <c r="J35" s="68"/>
      <c r="K35" s="73" t="str">
        <f t="shared" si="1"/>
        <v/>
      </c>
      <c r="L35" s="116"/>
      <c r="M35" s="87" t="str">
        <f>IF(AND(NOT(OR(G35="",G35="Ø")),H35=""),"In Progress",IF(AND(NOT(OR(H35="Ø",H35="")),NOT(OR(G35="Ø",G35=""))),"Completed",IF(AND(NOT(A34=""),NOT(OR(D35="",D35="???")),G35=""),"Waiting",IF(D35="???","Waiting",""))))</f>
        <v>Completed</v>
      </c>
      <c r="N35" s="116"/>
      <c r="O35" s="116"/>
      <c r="P35" s="4"/>
      <c r="Q35" s="121"/>
      <c r="R35" s="116"/>
    </row>
    <row r="36" spans="1:18" x14ac:dyDescent="0.25">
      <c r="A36" s="122" t="s">
        <v>4093</v>
      </c>
      <c r="B36" s="117" t="s">
        <v>4094</v>
      </c>
      <c r="C36" s="116"/>
      <c r="D36" s="87" t="s">
        <v>32</v>
      </c>
      <c r="E36" s="87" t="s">
        <v>24</v>
      </c>
      <c r="F36" s="7" t="str">
        <f>IF(AND(D36="Amina",OR(E36="Manual",E36="Assisted Manual")),A36&amp;"_AZ",IF(AND(D36="Amina",OR(E36="De-Novo Merge",E36="Assisted Merge")),A36&amp;"_SA_AZ",IF(AND(D36="Mashtura",OR(E36="Manual",E36="Assisted Manual")),A36&amp;"_MH",IF(AND(D36="Mashtura",OR(E36="De-Novo Merge",E36="Assisted Merge")),A36&amp;"_SA_MH",IF(AND(D36="Perry",OR(E36="Manual",E36="Assisted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Merge")),A36&amp;"_SA_MW",IF(AND(D36="Julia",OR(E36="Manual",E36="Assisted Manual")),A36&amp;"_JS",IF(AND(D36="Julia",OR(E36="De-Novo Merge",E36="Assisted Merge")),A36&amp;"_SA_JS",""))))))))))))))))))</f>
        <v>2018-04-13_R-003_AZ</v>
      </c>
      <c r="G36" s="89">
        <v>43217</v>
      </c>
      <c r="H36" s="89">
        <v>43220</v>
      </c>
      <c r="I36" s="68"/>
      <c r="J36" s="68"/>
      <c r="K36" s="73" t="str">
        <f t="shared" si="1"/>
        <v/>
      </c>
      <c r="L36" s="118">
        <v>43265</v>
      </c>
      <c r="M36" s="87" t="str">
        <f>IF(AND(NOT(OR(G36="",G36="Ø")),H36=""),"In Progress",IF(AND(NOT(OR(H36="Ø",H36="")),NOT(OR(G36="Ø",G36=""))),"Completed",IF(AND(NOT(A36=""),NOT(OR(D36="",D36="???")),G36=""),"Waiting",IF(D36="???","Waiting",""))))</f>
        <v>Completed</v>
      </c>
      <c r="N36" s="116" t="str">
        <f>IF(AND(NOT(OR(H36="Ø",H36="")),L36="Split"),"In Progress",IF(AND(NOT(OR(H36="Ø",H36="")),L36="Needs to be Split"),"Waiting",IF(AND(M36="Review",M37="Review"),"Review",IF(OR(AND(M36="Review",M37="Incomplete"),AND(M36="Incomplete",M37="Review")),"Review",IF(OR(AND(M36="Untraceable",M37="Review"),AND(M36="Review",M37="Untraceable")),"Review",IF(OR(AND(M36="Review",M37="Completed"),AND(M36="Completed",M37="Review")),"Review",IF(OR(AND(M36="Other",M37="Review"),AND(M36="Review",M37="Other")),"Review",IF(OR(AND(M36="Other",M37="Incomplete"),AND(M36="Incomplete",M37="Other")),"Review",IF(OR(AND(M36="Other",M37="Untraceable"),AND(M36="Untraceable",M37="Other")),"Review",IF(OR(AND(M36="Other",M37="Completed"),AND(M36="Completed",M37="Other")),"Review",IF(AND(M36="Waiting",M37="Waiting"),"Waiting",IF(OR(AND(M36="Review",M37="Waiting"),AND(M36="Waiting",M37="Review")),"Waiting",IF(OR(AND(M36="Other",M37="Waiting"),AND(M36="Waiting",M37="Other")),"Waiting",IF(OR(AND(M36="Incomplete",M37="Waiting"),AND(M36="Waiting",M37="Incomplete")),"Waiting",IF(OR(AND(M36="Completed",M37="Waiting"),AND(M36="Waiting",M37="Completed")),"Waiting",IF(OR(M36="In Progress",M37="In Progress"),"In Progress",IF(OR(AND(M36="Completed",M37="Untraceable"),AND(M36="Untraceable",M37="Completed")),"Review",IF(OR(AND(M36="Completed",M37="Incomplete"),AND(M36="Incomplete",M37="Completed")),"Review",IF(OR(AND(M36="Incomplete",M37="Untraceable"),AND(M36="Untraceable",M37="Incomplete")),"Untraceable",IF(AND(NOT(OR(H36="Ø",H36="")),NOT(OR(H37="Ø",H37="")),L36=""),"In Progress",IF(AND(M36="Untraceable",M37="Untraceable"),"Untraceable",IF(AND(NOT(OR(H36="Ø",H36="")),NOT(OR(H37="Ø",H37="")),NOT(OR(L36="Ø",L36="",L36="Split",L36="Needs to be Split"))),"Completed",IF(AND(M36="Incomplete",M37="Incomplete"),"Incomplete",IF(AND(M36="Other",M37="Other"),"Review",IF(AND(M36="Untraceable",M37=""),"Untraceable","")))))))))))))))))))))))))</f>
        <v>Completed</v>
      </c>
      <c r="O36" s="116" t="s">
        <v>0</v>
      </c>
      <c r="P36" s="4"/>
      <c r="Q36" s="121" t="s">
        <v>25</v>
      </c>
      <c r="R36" s="116" t="s">
        <v>4095</v>
      </c>
    </row>
    <row r="37" spans="1:18" x14ac:dyDescent="0.25">
      <c r="A37" s="116"/>
      <c r="B37" s="116"/>
      <c r="C37" s="116"/>
      <c r="D37" s="87" t="s">
        <v>113</v>
      </c>
      <c r="E37" s="87" t="s">
        <v>1512</v>
      </c>
      <c r="F37" s="7" t="str">
        <f>IF(AND(D37="Amina",OR(E37="Manual",E37="Assisted Manual")),A36&amp;"_AZ",IF(AND(D37="Amina",OR(E37="De-Novo Merge",E37="Assisted Merge")),A36&amp;"_SA_AZ",IF(AND(D37="Mashtura",OR(E37="Manual",E37="Assisted Manual")),A36&amp;"_MH",IF(AND(D37="Mashtura",OR(E37="De-Novo Merge",E37="Assisted Merge")),A36&amp;"_SA_MH",IF(AND(D37="Perry",OR(E37="Manual",E37="Assisted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Merge")),A36&amp;"_SA_MW",IF(AND(D37="Julia",OR(E37="Manual",E37="Assisted Manual")),A36&amp;"_JS",IF(AND(D37="Julia",OR(E37="De-Novo Merge",E37="Assisted Merge")),A36&amp;"_SA_JS",""))))))))))))))))))</f>
        <v>2018-04-13_R-003_DR</v>
      </c>
      <c r="G37" s="89">
        <v>43235</v>
      </c>
      <c r="H37" s="89">
        <v>43237</v>
      </c>
      <c r="I37" s="68">
        <v>6.2</v>
      </c>
      <c r="J37" s="68">
        <v>113.401</v>
      </c>
      <c r="K37" s="73">
        <f t="shared" si="1"/>
        <v>18.290483870967741</v>
      </c>
      <c r="L37" s="116"/>
      <c r="M37" s="87" t="str">
        <f>IF(AND(NOT(OR(G37="",G37="Ø")),H37=""),"In Progress",IF(AND(NOT(OR(H37="Ø",H37="")),NOT(OR(G37="Ø",G37=""))),"Completed",IF(AND(NOT(A36=""),NOT(OR(D37="",D37="???")),G37=""),"Waiting",IF(D37="???","Waiting",""))))</f>
        <v>Completed</v>
      </c>
      <c r="N37" s="116"/>
      <c r="O37" s="116"/>
      <c r="P37" s="4"/>
      <c r="Q37" s="121"/>
      <c r="R37" s="116"/>
    </row>
    <row r="38" spans="1:18" x14ac:dyDescent="0.25">
      <c r="A38" s="122" t="s">
        <v>4096</v>
      </c>
      <c r="B38" s="117" t="s">
        <v>4097</v>
      </c>
      <c r="C38" s="116"/>
      <c r="D38" s="87" t="s">
        <v>32</v>
      </c>
      <c r="E38" s="87" t="s">
        <v>24</v>
      </c>
      <c r="F38" s="7" t="str">
        <f>IF(AND(D38="Amina",OR(E38="Manual",E38="Assisted Manual")),A38&amp;"_AZ",IF(AND(D38="Amina",OR(E38="De-Novo Merge",E38="Assisted Merge")),A38&amp;"_SA_AZ",IF(AND(D38="Mashtura",OR(E38="Manual",E38="Assisted Manual")),A38&amp;"_MH",IF(AND(D38="Mashtura",OR(E38="De-Novo Merge",E38="Assisted Merge")),A38&amp;"_SA_MH",IF(AND(D38="Perry",OR(E38="Manual",E38="Assisted Manual")),A38&amp;"_PB",IF(AND(D38="Perry",OR(E38="De-Novo Merge",E38="Assisted Merge")),A38&amp;"_SA_PB",IF(AND(D38="Gina",OR(E38="Manual",E38="Assisted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Merge")),A38&amp;"_SA_MW",IF(AND(D38="Julia",OR(E38="Manual",E38="Assisted Manual")),A38&amp;"_JS",IF(AND(D38="Julia",OR(E38="De-Novo Merge",E38="Assisted Merge")),A38&amp;"_SA_JS",""))))))))))))))))))</f>
        <v>2018-04-13_R-004_AZ</v>
      </c>
      <c r="G38" s="89">
        <v>43220</v>
      </c>
      <c r="H38" s="89">
        <v>43220</v>
      </c>
      <c r="I38" s="68"/>
      <c r="J38" s="68"/>
      <c r="K38" s="73" t="str">
        <f t="shared" si="1"/>
        <v/>
      </c>
      <c r="L38" s="118">
        <v>43264</v>
      </c>
      <c r="M38" s="87" t="str">
        <f>IF(AND(NOT(OR(G38="",G38="Ø")),H38=""),"In Progress",IF(AND(NOT(OR(H38="Ø",H38="")),NOT(OR(G38="Ø",G38=""))),"Completed",IF(AND(NOT(A38=""),NOT(OR(D38="",D38="???")),G38=""),"Waiting",IF(D38="???","Waiting",""))))</f>
        <v>Completed</v>
      </c>
      <c r="N38" s="116" t="str">
        <f>IF(AND(NOT(OR(H38="Ø",H38="")),L38="Split"),"In Progress",IF(AND(NOT(OR(H38="Ø",H38="")),L38="Needs to be Split"),"Waiting",IF(AND(M38="Review",M39="Review"),"Review",IF(OR(AND(M38="Review",M39="Incomplete"),AND(M38="Incomplete",M39="Review")),"Review",IF(OR(AND(M38="Untraceable",M39="Review"),AND(M38="Review",M39="Untraceable")),"Review",IF(OR(AND(M38="Review",M39="Completed"),AND(M38="Completed",M39="Review")),"Review",IF(OR(AND(M38="Other",M39="Review"),AND(M38="Review",M39="Other")),"Review",IF(OR(AND(M38="Other",M39="Incomplete"),AND(M38="Incomplete",M39="Other")),"Review",IF(OR(AND(M38="Other",M39="Untraceable"),AND(M38="Untraceable",M39="Other")),"Review",IF(OR(AND(M38="Other",M39="Completed"),AND(M38="Completed",M39="Other")),"Review",IF(AND(M38="Waiting",M39="Waiting"),"Waiting",IF(OR(AND(M38="Review",M39="Waiting"),AND(M38="Waiting",M39="Review")),"Waiting",IF(OR(AND(M38="Other",M39="Waiting"),AND(M38="Waiting",M39="Other")),"Waiting",IF(OR(AND(M38="Incomplete",M39="Waiting"),AND(M38="Waiting",M39="Incomplete")),"Waiting",IF(OR(AND(M38="Completed",M39="Waiting"),AND(M38="Waiting",M39="Completed")),"Waiting",IF(OR(M38="In Progress",M39="In Progress"),"In Progress",IF(OR(AND(M38="Completed",M39="Untraceable"),AND(M38="Untraceable",M39="Completed")),"Review",IF(OR(AND(M38="Completed",M39="Incomplete"),AND(M38="Incomplete",M39="Completed")),"Review",IF(OR(AND(M38="Incomplete",M39="Untraceable"),AND(M38="Untraceable",M39="Incomplete")),"Untraceable",IF(AND(NOT(OR(H38="Ø",H38="")),NOT(OR(H39="Ø",H39="")),L38=""),"In Progress",IF(AND(M38="Untraceable",M39="Untraceable"),"Untraceable",IF(AND(NOT(OR(H38="Ø",H38="")),NOT(OR(H39="Ø",H39="")),NOT(OR(L38="Ø",L38="",L38="Split",L38="Needs to be Split"))),"Completed",IF(AND(M38="Incomplete",M39="Incomplete"),"Incomplete",IF(AND(M38="Other",M39="Other"),"Review",IF(AND(M38="Untraceable",M39=""),"Untraceable","")))))))))))))))))))))))))</f>
        <v>Completed</v>
      </c>
      <c r="O38" s="116" t="s">
        <v>0</v>
      </c>
      <c r="P38" s="4"/>
      <c r="Q38" s="121" t="s">
        <v>25</v>
      </c>
      <c r="R38" s="116" t="s">
        <v>4098</v>
      </c>
    </row>
    <row r="39" spans="1:18" x14ac:dyDescent="0.25">
      <c r="A39" s="116"/>
      <c r="B39" s="116"/>
      <c r="C39" s="116"/>
      <c r="D39" s="87" t="s">
        <v>2404</v>
      </c>
      <c r="E39" s="87" t="s">
        <v>1512</v>
      </c>
      <c r="F39" s="7" t="str">
        <f>IF(AND(D39="Amina",OR(E39="Manual",E39="Assisted Manual")),A38&amp;"_AZ",IF(AND(D39="Amina",OR(E39="De-Novo Merge",E39="Assisted Merge")),A38&amp;"_SA_AZ",IF(AND(D39="Mashtura",OR(E39="Manual",E39="Assisted Manual")),A38&amp;"_MH",IF(AND(D39="Mashtura",OR(E39="De-Novo Merge",E39="Assisted Merge")),A38&amp;"_SA_MH",IF(AND(D39="Perry",OR(E39="Manual",E39="Assisted Manual")),A38&amp;"_PB",IF(AND(D39="Perry",OR(E39="De-Novo Merge",E39="Assisted Merge")),A38&amp;"_SA_PB",IF(AND(D39="Gina",OR(E39="Manual",E39="Assisted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Merge")),A38&amp;"_SA_MW",IF(AND(D39="Julia",OR(E39="Manual",E39="Assisted Manual")),A38&amp;"_JS",IF(AND(D39="Julia",OR(E39="De-Novo Merge",E39="Assisted Merge")),A38&amp;"_SA_JS",""))))))))))))))))))</f>
        <v>2018-04-13_R-004_MH</v>
      </c>
      <c r="G39" s="89">
        <v>43243</v>
      </c>
      <c r="H39" s="89">
        <v>43243</v>
      </c>
      <c r="I39" s="68"/>
      <c r="J39" s="68"/>
      <c r="K39" s="73" t="str">
        <f t="shared" si="1"/>
        <v/>
      </c>
      <c r="L39" s="116"/>
      <c r="M39" s="87" t="str">
        <f>IF(AND(NOT(OR(G39="",G39="Ø")),H39=""),"In Progress",IF(AND(NOT(OR(H39="Ø",H39="")),NOT(OR(G39="Ø",G39=""))),"Completed",IF(AND(NOT(A38=""),NOT(OR(D39="",D39="???")),G39=""),"Waiting",IF(D39="???","Waiting",""))))</f>
        <v>Completed</v>
      </c>
      <c r="N39" s="116"/>
      <c r="O39" s="116"/>
      <c r="P39" s="4"/>
      <c r="Q39" s="121"/>
      <c r="R39" s="116"/>
    </row>
    <row r="40" spans="1:18" x14ac:dyDescent="0.25">
      <c r="A40" s="122" t="s">
        <v>4099</v>
      </c>
      <c r="B40" s="117" t="s">
        <v>4100</v>
      </c>
      <c r="C40" s="116"/>
      <c r="D40" s="87" t="s">
        <v>23</v>
      </c>
      <c r="E40" s="87" t="s">
        <v>24</v>
      </c>
      <c r="F40" s="7" t="str">
        <f>IF(AND(D40="Amina",OR(E40="Manual",E40="Assisted Manual")),A40&amp;"_AZ",IF(AND(D40="Amina",OR(E40="De-Novo Merge",E40="Assisted Merge")),A40&amp;"_SA_AZ",IF(AND(D40="Mashtura",OR(E40="Manual",E40="Assisted Manual")),A40&amp;"_MH",IF(AND(D40="Mashtura",OR(E40="De-Novo Merge",E40="Assisted Merge")),A40&amp;"_SA_MH",IF(AND(D40="Perry",OR(E40="Manual",E40="Assisted Manual")),A40&amp;"_PB",IF(AND(D40="Perry",OR(E40="De-Novo Merge",E40="Assisted Merge")),A40&amp;"_SA_PB",IF(AND(D40="Gina",OR(E40="Manual",E40="Assisted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Merge")),A40&amp;"_SA_MW",IF(AND(D40="Julia",OR(E40="Manual",E40="Assisted Manual")),A40&amp;"_JS",IF(AND(D40="Julia",OR(E40="De-Novo Merge",E40="Assisted Merge")),A40&amp;"_SA_JS",""))))))))))))))))))</f>
        <v>2018-04-13_R-005_CA</v>
      </c>
      <c r="G40" s="89">
        <v>43222</v>
      </c>
      <c r="H40" s="89">
        <v>43222</v>
      </c>
      <c r="I40" s="68">
        <v>1.5</v>
      </c>
      <c r="J40" s="68">
        <v>23</v>
      </c>
      <c r="K40" s="73">
        <f t="shared" si="1"/>
        <v>15.333333333333334</v>
      </c>
      <c r="L40" s="118">
        <v>43256</v>
      </c>
      <c r="M40" s="87" t="str">
        <f>IF(AND(NOT(OR(G40="",G40="Ø")),H40=""),"In Progress",IF(AND(NOT(OR(H40="Ø",H40="")),NOT(OR(G40="Ø",G40=""))),"Completed",IF(AND(NOT(A40=""),NOT(OR(D40="",D40="???")),G40=""),"Waiting",IF(D40="???","Waiting",""))))</f>
        <v>Completed</v>
      </c>
      <c r="N40" s="116" t="str">
        <f>IF(AND(NOT(OR(H40="Ø",H40="")),L40="Split"),"In Progress",IF(AND(NOT(OR(H40="Ø",H40="")),L40="Needs to be Split"),"Waiting",IF(AND(M40="Review",M41="Review"),"Review",IF(OR(AND(M40="Review",M41="Incomplete"),AND(M40="Incomplete",M41="Review")),"Review",IF(OR(AND(M40="Untraceable",M41="Review"),AND(M40="Review",M41="Untraceable")),"Review",IF(OR(AND(M40="Review",M41="Completed"),AND(M40="Completed",M41="Review")),"Review",IF(OR(AND(M40="Other",M41="Review"),AND(M40="Review",M41="Other")),"Review",IF(OR(AND(M40="Other",M41="Incomplete"),AND(M40="Incomplete",M41="Other")),"Review",IF(OR(AND(M40="Other",M41="Untraceable"),AND(M40="Untraceable",M41="Other")),"Review",IF(OR(AND(M40="Other",M41="Completed"),AND(M40="Completed",M41="Other")),"Review",IF(AND(M40="Waiting",M41="Waiting"),"Waiting",IF(OR(AND(M40="Review",M41="Waiting"),AND(M40="Waiting",M41="Review")),"Waiting",IF(OR(AND(M40="Other",M41="Waiting"),AND(M40="Waiting",M41="Other")),"Waiting",IF(OR(AND(M40="Incomplete",M41="Waiting"),AND(M40="Waiting",M41="Incomplete")),"Waiting",IF(OR(AND(M40="Completed",M41="Waiting"),AND(M40="Waiting",M41="Completed")),"Waiting",IF(OR(M40="In Progress",M41="In Progress"),"In Progress",IF(OR(AND(M40="Completed",M41="Untraceable"),AND(M40="Untraceable",M41="Completed")),"Review",IF(OR(AND(M40="Completed",M41="Incomplete"),AND(M40="Incomplete",M41="Completed")),"Review",IF(OR(AND(M40="Incomplete",M41="Untraceable"),AND(M40="Untraceable",M41="Incomplete")),"Untraceable",IF(AND(NOT(OR(H40="Ø",H40="")),NOT(OR(H41="Ø",H41="")),L40=""),"In Progress",IF(AND(M40="Untraceable",M41="Untraceable"),"Untraceable",IF(AND(NOT(OR(H40="Ø",H40="")),NOT(OR(H41="Ø",H41="")),NOT(OR(L40="Ø",L40="",L40="Split",L40="Needs to be Split"))),"Completed",IF(AND(M40="Incomplete",M41="Incomplete"),"Incomplete",IF(AND(M40="Other",M41="Other"),"Review",IF(AND(M40="Untraceable",M41=""),"Untraceable","")))))))))))))))))))))))))</f>
        <v>Completed</v>
      </c>
      <c r="O40" s="116" t="s">
        <v>0</v>
      </c>
      <c r="P40" s="4"/>
      <c r="Q40" s="121" t="s">
        <v>25</v>
      </c>
      <c r="R40" s="116" t="s">
        <v>4101</v>
      </c>
    </row>
    <row r="41" spans="1:18" x14ac:dyDescent="0.25">
      <c r="A41" s="116"/>
      <c r="B41" s="116"/>
      <c r="C41" s="116"/>
      <c r="D41" s="87" t="s">
        <v>32</v>
      </c>
      <c r="E41" s="87" t="s">
        <v>1512</v>
      </c>
      <c r="F41" s="7" t="str">
        <f>IF(AND(D41="Amina",OR(E41="Manual",E41="Assisted Manual")),A40&amp;"_AZ",IF(AND(D41="Amina",OR(E41="De-Novo Merge",E41="Assisted Merge")),A40&amp;"_SA_AZ",IF(AND(D41="Mashtura",OR(E41="Manual",E41="Assisted Manual")),A40&amp;"_MH",IF(AND(D41="Mashtura",OR(E41="De-Novo Merge",E41="Assisted Merge")),A40&amp;"_SA_MH",IF(AND(D41="Perry",OR(E41="Manual",E41="Assisted Manual")),A40&amp;"_PB",IF(AND(D41="Perry",OR(E41="De-Novo Merge",E41="Assisted Merge")),A40&amp;"_SA_PB",IF(AND(D41="Gina",OR(E41="Manual",E41="Assisted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Merge")),A40&amp;"_SA_MW",IF(AND(D41="Julia",OR(E41="Manual",E41="Assisted Manual")),A40&amp;"_JS",IF(AND(D41="Julia",OR(E41="De-Novo Merge",E41="Assisted Merge")),A40&amp;"_SA_JS",""))))))))))))))))))</f>
        <v>2018-04-13_R-005_AZ</v>
      </c>
      <c r="G41" s="89">
        <v>43243</v>
      </c>
      <c r="H41" s="89">
        <v>43243</v>
      </c>
      <c r="I41" s="68"/>
      <c r="J41" s="68"/>
      <c r="K41" s="73" t="str">
        <f t="shared" si="1"/>
        <v/>
      </c>
      <c r="L41" s="116"/>
      <c r="M41" s="87" t="str">
        <f>IF(AND(NOT(OR(G41="",G41="Ø")),H41=""),"In Progress",IF(AND(NOT(OR(H41="Ø",H41="")),NOT(OR(G41="Ø",G41=""))),"Completed",IF(AND(NOT(A40=""),NOT(OR(D41="",D41="???")),G41=""),"Waiting",IF(D41="???","Waiting",""))))</f>
        <v>Completed</v>
      </c>
      <c r="N41" s="116"/>
      <c r="O41" s="116"/>
      <c r="P41" s="4"/>
      <c r="Q41" s="121"/>
      <c r="R41" s="116"/>
    </row>
    <row r="42" spans="1:18" x14ac:dyDescent="0.25">
      <c r="A42" s="122" t="s">
        <v>4102</v>
      </c>
      <c r="B42" s="117" t="s">
        <v>4103</v>
      </c>
      <c r="C42" s="116"/>
      <c r="D42" s="87" t="s">
        <v>32</v>
      </c>
      <c r="E42" s="87" t="s">
        <v>24</v>
      </c>
      <c r="F42" s="7" t="str">
        <f>IF(AND(D42="Amina",OR(E42="Manual",E42="Assisted Manual")),A42&amp;"_AZ",IF(AND(D42="Amina",OR(E42="De-Novo Merge",E42="Assisted Merge")),A42&amp;"_SA_AZ",IF(AND(D42="Mashtura",OR(E42="Manual",E42="Assisted Manual")),A42&amp;"_MH",IF(AND(D42="Mashtura",OR(E42="De-Novo Merge",E42="Assisted Merge")),A42&amp;"_SA_MH",IF(AND(D42="Perry",OR(E42="Manual",E42="Assisted Manual")),A42&amp;"_PB",IF(AND(D42="Perry",OR(E42="De-Novo Merge",E42="Assisted Merge")),A42&amp;"_SA_PB",IF(AND(D42="Gina",OR(E42="Manual",E42="Assisted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Merge")),A42&amp;"_SA_MW",IF(AND(D42="Julia",OR(E42="Manual",E42="Assisted Manual")),A42&amp;"_JS",IF(AND(D42="Julia",OR(E42="De-Novo Merge",E42="Assisted Merge")),A42&amp;"_SA_JS",""))))))))))))))))))</f>
        <v>2018-04-13_R-006_AZ</v>
      </c>
      <c r="G42" s="89">
        <v>43222</v>
      </c>
      <c r="H42" s="89">
        <v>43223</v>
      </c>
      <c r="I42" s="68"/>
      <c r="J42" s="68"/>
      <c r="K42" s="73" t="str">
        <f t="shared" si="1"/>
        <v/>
      </c>
      <c r="L42" s="118">
        <v>43278</v>
      </c>
      <c r="M42" s="87" t="str">
        <f>IF(AND(NOT(OR(G42="",G42="Ø")),H42=""),"In Progress",IF(AND(NOT(OR(H42="Ø",H42="")),NOT(OR(G42="Ø",G42=""))),"Completed",IF(AND(NOT(A42=""),NOT(OR(D42="",D42="???")),G42=""),"Waiting",IF(D42="???","Waiting",""))))</f>
        <v>Completed</v>
      </c>
      <c r="N42" s="116" t="str">
        <f>IF(AND(NOT(OR(H42="Ø",H42="")),L42="Split"),"In Progress",IF(AND(NOT(OR(H42="Ø",H42="")),L42="Needs to be Split"),"Waiting",IF(AND(M42="Review",M43="Review"),"Review",IF(OR(AND(M42="Review",M43="Incomplete"),AND(M42="Incomplete",M43="Review")),"Review",IF(OR(AND(M42="Untraceable",M43="Review"),AND(M42="Review",M43="Untraceable")),"Review",IF(OR(AND(M42="Review",M43="Completed"),AND(M42="Completed",M43="Review")),"Review",IF(OR(AND(M42="Other",M43="Review"),AND(M42="Review",M43="Other")),"Review",IF(OR(AND(M42="Other",M43="Incomplete"),AND(M42="Incomplete",M43="Other")),"Review",IF(OR(AND(M42="Other",M43="Untraceable"),AND(M42="Untraceable",M43="Other")),"Review",IF(OR(AND(M42="Other",M43="Completed"),AND(M42="Completed",M43="Other")),"Review",IF(AND(M42="Waiting",M43="Waiting"),"Waiting",IF(OR(AND(M42="Review",M43="Waiting"),AND(M42="Waiting",M43="Review")),"Waiting",IF(OR(AND(M42="Other",M43="Waiting"),AND(M42="Waiting",M43="Other")),"Waiting",IF(OR(AND(M42="Incomplete",M43="Waiting"),AND(M42="Waiting",M43="Incomplete")),"Waiting",IF(OR(AND(M42="Completed",M43="Waiting"),AND(M42="Waiting",M43="Completed")),"Waiting",IF(OR(M42="In Progress",M43="In Progress"),"In Progress",IF(OR(AND(M42="Completed",M43="Untraceable"),AND(M42="Untraceable",M43="Completed")),"Review",IF(OR(AND(M42="Completed",M43="Incomplete"),AND(M42="Incomplete",M43="Completed")),"Review",IF(OR(AND(M42="Incomplete",M43="Untraceable"),AND(M42="Untraceable",M43="Incomplete")),"Untraceable",IF(AND(NOT(OR(H42="Ø",H42="")),NOT(OR(H43="Ø",H43="")),L42=""),"In Progress",IF(AND(M42="Untraceable",M43="Untraceable"),"Untraceable",IF(AND(NOT(OR(H42="Ø",H42="")),NOT(OR(H43="Ø",H43="")),NOT(OR(L42="Ø",L42="",L42="Split",L42="Needs to be Split"))),"Completed",IF(AND(M42="Incomplete",M43="Incomplete"),"Incomplete",IF(AND(M42="Other",M43="Other"),"Review",IF(AND(M42="Untraceable",M43=""),"Untraceable","")))))))))))))))))))))))))</f>
        <v>Completed</v>
      </c>
      <c r="O42" s="116" t="s">
        <v>0</v>
      </c>
      <c r="P42" s="4"/>
      <c r="Q42" s="121" t="s">
        <v>25</v>
      </c>
      <c r="R42" s="116" t="s">
        <v>4104</v>
      </c>
    </row>
    <row r="43" spans="1:18" x14ac:dyDescent="0.25">
      <c r="A43" s="116"/>
      <c r="B43" s="116"/>
      <c r="C43" s="116"/>
      <c r="D43" s="87" t="s">
        <v>23</v>
      </c>
      <c r="E43" s="87" t="s">
        <v>1512</v>
      </c>
      <c r="F43" s="7" t="str">
        <f>IF(AND(D43="Amina",OR(E43="Manual",E43="Assisted Manual")),A42&amp;"_AZ",IF(AND(D43="Amina",OR(E43="De-Novo Merge",E43="Assisted Merge")),A42&amp;"_SA_AZ",IF(AND(D43="Mashtura",OR(E43="Manual",E43="Assisted Manual")),A42&amp;"_MH",IF(AND(D43="Mashtura",OR(E43="De-Novo Merge",E43="Assisted Merge")),A42&amp;"_SA_MH",IF(AND(D43="Perry",OR(E43="Manual",E43="Assisted Manual")),A42&amp;"_PB",IF(AND(D43="Perry",OR(E43="De-Novo Merge",E43="Assisted Merge")),A42&amp;"_SA_PB",IF(AND(D43="Gina",OR(E43="Manual",E43="Assisted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Merge")),A42&amp;"_SA_MW",IF(AND(D43="Reem",OR(E43="Manual",E43="Assisted Manual")),A42&amp;"_RA",IF(AND(D43="Reem",OR(E43="De-Novo Merge",E43="Assisted Merge")),A42&amp;"_SA_RA",""))))))))))))))))))</f>
        <v>2018-04-13_R-006_CA</v>
      </c>
      <c r="G43" s="89">
        <v>43265</v>
      </c>
      <c r="H43" s="89">
        <v>43265</v>
      </c>
      <c r="I43" s="85">
        <v>2.75</v>
      </c>
      <c r="J43" s="68">
        <v>40</v>
      </c>
      <c r="K43" s="73">
        <f t="shared" si="1"/>
        <v>14.545454545454545</v>
      </c>
      <c r="L43" s="116"/>
      <c r="M43" s="87" t="str">
        <f>IF(AND(NOT(OR(G43="",G43="Ø")),H43=""),"In Progress",IF(AND(NOT(OR(H43="Ø",H43="")),NOT(OR(G43="Ø",G43=""))),"Completed",IF(AND(NOT(A42=""),NOT(OR(D43="",D43="???")),G43=""),"Waiting",IF(D43="???","Waiting",""))))</f>
        <v>Completed</v>
      </c>
      <c r="N43" s="116"/>
      <c r="O43" s="116"/>
      <c r="P43" s="4"/>
      <c r="Q43" s="121"/>
      <c r="R43" s="116"/>
    </row>
    <row r="44" spans="1:18" x14ac:dyDescent="0.25">
      <c r="A44" s="122" t="s">
        <v>4105</v>
      </c>
      <c r="B44" s="117" t="s">
        <v>4106</v>
      </c>
      <c r="C44" s="116"/>
      <c r="D44" s="87" t="s">
        <v>23</v>
      </c>
      <c r="E44" s="87" t="s">
        <v>24</v>
      </c>
      <c r="F44" s="7" t="str">
        <f>IF(AND(D44="Amina",OR(E44="Manual",E44="Assisted Manual")),A44&amp;"_AZ",IF(AND(D44="Amina",OR(E44="De-Novo Merge",E44="Assisted Merge")),A44&amp;"_SA_AZ",IF(AND(D44="Mashtura",OR(E44="Manual",E44="Assisted Manual")),A44&amp;"_MH",IF(AND(D44="Mashtura",OR(E44="De-Novo Merge",E44="Assisted Merge")),A44&amp;"_SA_MH",IF(AND(D44="Perry",OR(E44="Manual",E44="Assisted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Merge")),A44&amp;"_SA_MW",IF(AND(D44="Julia",OR(E44="Manual",E44="Assisted Manual")),A44&amp;"_JS",IF(AND(D44="Julia",OR(E44="De-Novo Merge",E44="Assisted Merge")),A44&amp;"_SA_JS",""))))))))))))))))))</f>
        <v>2018-04-13_R-007_CA</v>
      </c>
      <c r="G44" s="89">
        <v>43222</v>
      </c>
      <c r="H44" s="89">
        <v>43224</v>
      </c>
      <c r="I44" s="68"/>
      <c r="J44" s="68"/>
      <c r="K44" s="73" t="str">
        <f t="shared" si="1"/>
        <v/>
      </c>
      <c r="L44" s="118">
        <v>43278</v>
      </c>
      <c r="M44" s="87" t="str">
        <f>IF(AND(NOT(OR(G44="",G44="Ø")),H44=""),"In Progress",IF(AND(NOT(OR(H44="Ø",H44="")),NOT(OR(G44="Ø",G44=""))),"Completed",IF(AND(NOT(A44=""),NOT(OR(D44="",D44="???")),G44=""),"Waiting",IF(D44="???","Waiting",""))))</f>
        <v>Completed</v>
      </c>
      <c r="N44" s="116" t="str">
        <f>IF(AND(NOT(OR(H44="Ø",H44="")),L44="Split"),"In Progress",IF(AND(NOT(OR(H44="Ø",H44="")),L44="Needs to be Split"),"Waiting",IF(AND(M44="Review",M45="Review"),"Review",IF(OR(AND(M44="Review",M45="Incomplete"),AND(M44="Incomplete",M45="Review")),"Review",IF(OR(AND(M44="Untraceable",M45="Review"),AND(M44="Review",M45="Untraceable")),"Review",IF(OR(AND(M44="Review",M45="Completed"),AND(M44="Completed",M45="Review")),"Review",IF(OR(AND(M44="Other",M45="Review"),AND(M44="Review",M45="Other")),"Review",IF(OR(AND(M44="Other",M45="Incomplete"),AND(M44="Incomplete",M45="Other")),"Review",IF(OR(AND(M44="Other",M45="Untraceable"),AND(M44="Untraceable",M45="Other")),"Review",IF(OR(AND(M44="Other",M45="Completed"),AND(M44="Completed",M45="Other")),"Review",IF(AND(M44="Waiting",M45="Waiting"),"Waiting",IF(OR(AND(M44="Review",M45="Waiting"),AND(M44="Waiting",M45="Review")),"Waiting",IF(OR(AND(M44="Other",M45="Waiting"),AND(M44="Waiting",M45="Other")),"Waiting",IF(OR(AND(M44="Incomplete",M45="Waiting"),AND(M44="Waiting",M45="Incomplete")),"Waiting",IF(OR(AND(M44="Completed",M45="Waiting"),AND(M44="Waiting",M45="Completed")),"Waiting",IF(OR(M44="In Progress",M45="In Progress"),"In Progress",IF(OR(AND(M44="Completed",M45="Untraceable"),AND(M44="Untraceable",M45="Completed")),"Review",IF(OR(AND(M44="Completed",M45="Incomplete"),AND(M44="Incomplete",M45="Completed")),"Review",IF(OR(AND(M44="Incomplete",M45="Untraceable"),AND(M44="Untraceable",M45="Incomplete")),"Untraceable",IF(AND(NOT(OR(H44="Ø",H44="")),NOT(OR(H45="Ø",H45="")),L44=""),"In Progress",IF(AND(M44="Untraceable",M45="Untraceable"),"Untraceable",IF(AND(NOT(OR(H44="Ø",H44="")),NOT(OR(H45="Ø",H45="")),NOT(OR(L44="Ø",L44="",L44="Split",L44="Needs to be Split"))),"Completed",IF(AND(M44="Incomplete",M45="Incomplete"),"Incomplete",IF(AND(M44="Other",M45="Other"),"Review",IF(AND(M44="Untraceable",M45=""),"Untraceable","")))))))))))))))))))))))))</f>
        <v>Completed</v>
      </c>
      <c r="O44" s="116" t="s">
        <v>0</v>
      </c>
      <c r="P44" s="4"/>
      <c r="Q44" s="121" t="s">
        <v>25</v>
      </c>
      <c r="R44" s="116" t="s">
        <v>4107</v>
      </c>
    </row>
    <row r="45" spans="1:18" x14ac:dyDescent="0.25">
      <c r="A45" s="116"/>
      <c r="B45" s="116"/>
      <c r="C45" s="116"/>
      <c r="D45" s="87" t="s">
        <v>2404</v>
      </c>
      <c r="E45" s="87" t="s">
        <v>1512</v>
      </c>
      <c r="F45" s="7" t="str">
        <f>IF(AND(D45="Amina",OR(E45="Manual",E45="Assisted Manual")),A44&amp;"_AZ",IF(AND(D45="Amina",OR(E45="De-Novo Merge",E45="Assisted Merge")),A44&amp;"_SA_AZ",IF(AND(D45="Mashtura",OR(E45="Manual",E45="Assisted Manual")),A44&amp;"_MH",IF(AND(D45="Mashtura",OR(E45="De-Novo Merge",E45="Assisted Merge")),A44&amp;"_SA_MH",IF(AND(D45="Perry",OR(E45="Manual",E45="Assisted Manual")),A44&amp;"_PB",IF(AND(D45="Perry",OR(E45="De-Novo Merge",E45="Assisted Merge")),A44&amp;"_SA_PB",IF(AND(D45="Gina",OR(E45="Manual",E45="Assisted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Merge")),A44&amp;"_SA_MW",IF(AND(D45="Julia",OR(E45="Manual",E45="Assisted Manual")),A44&amp;"_JS",IF(AND(D45="Julia",OR(E45="De-Novo Merge",E45="Assisted Merge")),A44&amp;"_SA_JS",""))))))))))))))))))</f>
        <v>2018-04-13_R-007_MH</v>
      </c>
      <c r="G45" s="89">
        <v>43244</v>
      </c>
      <c r="H45" s="89">
        <v>43245</v>
      </c>
      <c r="I45" s="68"/>
      <c r="J45" s="68"/>
      <c r="K45" s="73" t="str">
        <f t="shared" si="1"/>
        <v/>
      </c>
      <c r="L45" s="116"/>
      <c r="M45" s="87" t="str">
        <f>IF(AND(NOT(OR(G45="",G45="Ø")),H45=""),"In Progress",IF(AND(NOT(OR(H45="Ø",H45="")),NOT(OR(G45="Ø",G45=""))),"Completed",IF(AND(NOT(A44=""),NOT(OR(D45="",D45="???")),G45=""),"Waiting",IF(D45="???","Waiting",""))))</f>
        <v>Completed</v>
      </c>
      <c r="N45" s="116"/>
      <c r="O45" s="116"/>
      <c r="P45" s="4"/>
      <c r="Q45" s="121"/>
      <c r="R45" s="116"/>
    </row>
    <row r="46" spans="1:18" x14ac:dyDescent="0.25">
      <c r="A46" s="122" t="s">
        <v>4108</v>
      </c>
      <c r="B46" s="117" t="s">
        <v>4109</v>
      </c>
      <c r="C46" s="116"/>
      <c r="D46" s="87" t="s">
        <v>32</v>
      </c>
      <c r="E46" s="87" t="s">
        <v>24</v>
      </c>
      <c r="F46" s="7" t="str">
        <f>IF(AND(D46="Amina",OR(E46="Manual",E46="Assisted Manual")),A46&amp;"_AZ",IF(AND(D46="Amina",OR(E46="De-Novo Merge",E46="Assisted Merge")),A46&amp;"_SA_AZ",IF(AND(D46="Mashtura",OR(E46="Manual",E46="Assisted Manual")),A46&amp;"_MH",IF(AND(D46="Mashtura",OR(E46="De-Novo Merge",E46="Assisted Merge")),A46&amp;"_SA_MH",IF(AND(D46="Perry",OR(E46="Manual",E46="Assisted Manual")),A46&amp;"_PB",IF(AND(D46="Perry",OR(E46="De-Novo Merge",E46="Assisted Merge")),A46&amp;"_SA_PB",IF(AND(D46="Gina",OR(E46="Manual",E46="Assisted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Merge")),A46&amp;"_SA_MW",IF(AND(D46="Julia",OR(E46="Manual",E46="Assisted Manual")),A46&amp;"_JS",IF(AND(D46="Julia",OR(E46="De-Novo Merge",E46="Assisted Merge")),A46&amp;"_SA_JS",""))))))))))))))))))</f>
        <v>2018-04-13_R-008_AZ</v>
      </c>
      <c r="G46" s="89">
        <v>43223</v>
      </c>
      <c r="H46" s="89">
        <v>43223</v>
      </c>
      <c r="I46" s="68"/>
      <c r="J46" s="68"/>
      <c r="K46" s="73" t="str">
        <f t="shared" si="1"/>
        <v/>
      </c>
      <c r="L46" s="118">
        <v>43278</v>
      </c>
      <c r="M46" s="87" t="str">
        <f>IF(AND(NOT(OR(G46="",G46="Ø")),H46=""),"In Progress",IF(AND(NOT(OR(H46="Ø",H46="")),NOT(OR(G46="Ø",G46=""))),"Completed",IF(AND(NOT(A46=""),NOT(OR(D46="",D46="???")),G46=""),"Waiting",IF(D46="???","Waiting",""))))</f>
        <v>Completed</v>
      </c>
      <c r="N46" s="116" t="str">
        <f>IF(AND(NOT(OR(H46="Ø",H46="")),L46="Split"),"In Progress",IF(AND(NOT(OR(H46="Ø",H46="")),L46="Needs to be Split"),"Waiting",IF(AND(M46="Review",M47="Review"),"Review",IF(OR(AND(M46="Review",M47="Incomplete"),AND(M46="Incomplete",M47="Review")),"Review",IF(OR(AND(M46="Untraceable",M47="Review"),AND(M46="Review",M47="Untraceable")),"Review",IF(OR(AND(M46="Review",M47="Completed"),AND(M46="Completed",M47="Review")),"Review",IF(OR(AND(M46="Other",M47="Review"),AND(M46="Review",M47="Other")),"Review",IF(OR(AND(M46="Other",M47="Incomplete"),AND(M46="Incomplete",M47="Other")),"Review",IF(OR(AND(M46="Other",M47="Untraceable"),AND(M46="Untraceable",M47="Other")),"Review",IF(OR(AND(M46="Other",M47="Completed"),AND(M46="Completed",M47="Other")),"Review",IF(AND(M46="Waiting",M47="Waiting"),"Waiting",IF(OR(AND(M46="Review",M47="Waiting"),AND(M46="Waiting",M47="Review")),"Waiting",IF(OR(AND(M46="Other",M47="Waiting"),AND(M46="Waiting",M47="Other")),"Waiting",IF(OR(AND(M46="Incomplete",M47="Waiting"),AND(M46="Waiting",M47="Incomplete")),"Waiting",IF(OR(AND(M46="Completed",M47="Waiting"),AND(M46="Waiting",M47="Completed")),"Waiting",IF(OR(M46="In Progress",M47="In Progress"),"In Progress",IF(OR(AND(M46="Completed",M47="Untraceable"),AND(M46="Untraceable",M47="Completed")),"Review",IF(OR(AND(M46="Completed",M47="Incomplete"),AND(M46="Incomplete",M47="Completed")),"Review",IF(OR(AND(M46="Incomplete",M47="Untraceable"),AND(M46="Untraceable",M47="Incomplete")),"Untraceable",IF(AND(NOT(OR(H46="Ø",H46="")),NOT(OR(H47="Ø",H47="")),L46=""),"In Progress",IF(AND(M46="Untraceable",M47="Untraceable"),"Untraceable",IF(AND(NOT(OR(H46="Ø",H46="")),NOT(OR(H47="Ø",H47="")),NOT(OR(L46="Ø",L46="",L46="Split",L46="Needs to be Split"))),"Completed",IF(AND(M46="Incomplete",M47="Incomplete"),"Incomplete",IF(AND(M46="Other",M47="Other"),"Review",IF(AND(M46="Untraceable",M47=""),"Untraceable","")))))))))))))))))))))))))</f>
        <v>Completed</v>
      </c>
      <c r="O46" s="116" t="s">
        <v>0</v>
      </c>
      <c r="P46" s="4"/>
      <c r="Q46" s="121" t="s">
        <v>25</v>
      </c>
      <c r="R46" s="116" t="s">
        <v>4110</v>
      </c>
    </row>
    <row r="47" spans="1:18" x14ac:dyDescent="0.25">
      <c r="A47" s="116"/>
      <c r="B47" s="116"/>
      <c r="C47" s="116"/>
      <c r="D47" s="87" t="s">
        <v>23</v>
      </c>
      <c r="E47" s="87" t="s">
        <v>1512</v>
      </c>
      <c r="F47" s="7" t="str">
        <f>IF(AND(D47="Amina",OR(E47="Manual",E47="Assisted Manual")),A46&amp;"_AZ",IF(AND(D47="Amina",OR(E47="De-Novo Merge",E47="Assisted Merge")),A46&amp;"_SA_AZ",IF(AND(D47="Mashtura",OR(E47="Manual",E47="Assisted Manual")),A46&amp;"_MH",IF(AND(D47="Mashtura",OR(E47="De-Novo Merge",E47="Assisted Merge")),A46&amp;"_SA_MH",IF(AND(D47="Perry",OR(E47="Manual",E47="Assisted Manual")),A46&amp;"_PB",IF(AND(D47="Perry",OR(E47="De-Novo Merge",E47="Assisted Merge")),A46&amp;"_SA_PB",IF(AND(D47="Gina",OR(E47="Manual",E47="Assisted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Merge")),A46&amp;"_SA_MW",IF(AND(D47="Julia",OR(E47="Manual",E47="Assisted Manual")),A46&amp;"_JS",IF(AND(D47="Julia",OR(E47="De-Novo Merge",E47="Assisted Merge")),A46&amp;"_SA_JS",""))))))))))))))))))</f>
        <v>2018-04-13_R-008_CA</v>
      </c>
      <c r="G47" s="89">
        <v>43249</v>
      </c>
      <c r="H47" s="89">
        <v>43249</v>
      </c>
      <c r="I47" s="68">
        <v>2</v>
      </c>
      <c r="J47" s="68">
        <v>43</v>
      </c>
      <c r="K47" s="73">
        <f t="shared" si="1"/>
        <v>21.5</v>
      </c>
      <c r="L47" s="116"/>
      <c r="M47" s="87" t="str">
        <f>IF(AND(NOT(OR(G47="",G47="Ø")),H47=""),"In Progress",IF(AND(NOT(OR(H47="Ø",H47="")),NOT(OR(G47="Ø",G47=""))),"Completed",IF(AND(NOT(A46=""),NOT(OR(D47="",D47="???")),G47=""),"Waiting",IF(D47="???","Waiting",""))))</f>
        <v>Completed</v>
      </c>
      <c r="N47" s="116"/>
      <c r="O47" s="116"/>
      <c r="P47" s="4"/>
      <c r="Q47" s="121"/>
      <c r="R47" s="116"/>
    </row>
    <row r="48" spans="1:18" x14ac:dyDescent="0.25">
      <c r="A48" s="122" t="s">
        <v>4111</v>
      </c>
      <c r="B48" s="117" t="s">
        <v>4112</v>
      </c>
      <c r="C48" s="116" t="s">
        <v>1001</v>
      </c>
      <c r="D48" s="87" t="s">
        <v>161</v>
      </c>
      <c r="E48" s="87" t="s">
        <v>24</v>
      </c>
      <c r="F48" s="7" t="str">
        <f>IF(AND(D48="Amina",OR(E48="Manual",E48="Assisted Manual")),A48&amp;"_AZ",IF(AND(D48="Amina",OR(E48="De-Novo Merge",E48="Assisted Merge")),A48&amp;"_SA_AZ",IF(AND(D48="Mashtura",OR(E48="Manual",E48="Assisted Manual")),A48&amp;"_MH",IF(AND(D48="Mashtura",OR(E48="De-Novo Merge",E48="Assisted Merge")),A48&amp;"_SA_MH",IF(AND(D48="Perry",OR(E48="Manual",E48="Assisted Manual")),A48&amp;"_PB",IF(AND(D48="Perry",OR(E48="De-Novo Merge",E48="Assisted Merge")),A48&amp;"_SA_PB",IF(AND(D48="Gina",OR(E48="Manual",E48="Assisted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Merge")),A48&amp;"_SA_MW",IF(AND(D48="Julia",OR(E48="Manual",E48="Assisted Manual")),A48&amp;"_JS",IF(AND(D48="Julia",OR(E48="De-Novo Merge",E48="Assisted Merge")),A48&amp;"_SA_JS",""))))))))))))))))))</f>
        <v>2018-04-13_G-016_BD</v>
      </c>
      <c r="G48" s="89">
        <v>43223</v>
      </c>
      <c r="H48" s="89">
        <v>43227</v>
      </c>
      <c r="I48" s="68">
        <v>6.5</v>
      </c>
      <c r="J48" s="68">
        <v>138</v>
      </c>
      <c r="K48" s="73">
        <f t="shared" si="1"/>
        <v>21.23076923076923</v>
      </c>
      <c r="L48" s="118">
        <v>43265</v>
      </c>
      <c r="M48" s="87" t="str">
        <f>IF(AND(NOT(OR(G48="",G48="Ø")),H48=""),"In Progress",IF(AND(NOT(OR(H48="Ø",H48="")),NOT(OR(G48="Ø",G48=""))),"Completed",IF(AND(NOT(A48=""),NOT(OR(D48="",D48="???")),G48=""),"Waiting",IF(D48="???","Waiting",""))))</f>
        <v>Completed</v>
      </c>
      <c r="N48" s="116" t="str">
        <f>IF(AND(NOT(OR(H48="Ø",H48="")),L48="Split"),"In Progress",IF(AND(NOT(OR(H48="Ø",H48="")),L48="Needs to be Split"),"Waiting",IF(AND(M48="Review",M49="Review"),"Review",IF(OR(AND(M48="Review",M49="Incomplete"),AND(M48="Incomplete",M49="Review")),"Review",IF(OR(AND(M48="Untraceable",M49="Review"),AND(M48="Review",M49="Untraceable")),"Review",IF(OR(AND(M48="Review",M49="Completed"),AND(M48="Completed",M49="Review")),"Review",IF(OR(AND(M48="Other",M49="Review"),AND(M48="Review",M49="Other")),"Review",IF(OR(AND(M48="Other",M49="Incomplete"),AND(M48="Incomplete",M49="Other")),"Review",IF(OR(AND(M48="Other",M49="Untraceable"),AND(M48="Untraceable",M49="Other")),"Review",IF(OR(AND(M48="Other",M49="Completed"),AND(M48="Completed",M49="Other")),"Review",IF(AND(M48="Waiting",M49="Waiting"),"Waiting",IF(OR(AND(M48="Review",M49="Waiting"),AND(M48="Waiting",M49="Review")),"Waiting",IF(OR(AND(M48="Other",M49="Waiting"),AND(M48="Waiting",M49="Other")),"Waiting",IF(OR(AND(M48="Incomplete",M49="Waiting"),AND(M48="Waiting",M49="Incomplete")),"Waiting",IF(OR(AND(M48="Completed",M49="Waiting"),AND(M48="Waiting",M49="Completed")),"Waiting",IF(OR(M48="In Progress",M49="In Progress"),"In Progress",IF(OR(AND(M48="Completed",M49="Untraceable"),AND(M48="Untraceable",M49="Completed")),"Review",IF(OR(AND(M48="Completed",M49="Incomplete"),AND(M48="Incomplete",M49="Completed")),"Review",IF(OR(AND(M48="Incomplete",M49="Untraceable"),AND(M48="Untraceable",M49="Incomplete")),"Untraceable",IF(AND(NOT(OR(H48="Ø",H48="")),NOT(OR(H49="Ø",H49="")),L48=""),"In Progress",IF(AND(M48="Untraceable",M49="Untraceable"),"Untraceable",IF(AND(NOT(OR(H48="Ø",H48="")),NOT(OR(H49="Ø",H49="")),NOT(OR(L48="Ø",L48="",L48="Split",L48="Needs to be Split"))),"Completed",IF(AND(M48="Incomplete",M49="Incomplete"),"Incomplete",IF(AND(M48="Other",M49="Other"),"Review",IF(AND(M48="Untraceable",M49=""),"Untraceable","")))))))))))))))))))))))))</f>
        <v>Completed</v>
      </c>
      <c r="O48" s="116" t="s">
        <v>0</v>
      </c>
      <c r="P48" s="4" t="s">
        <v>4113</v>
      </c>
      <c r="Q48" s="121" t="s">
        <v>25</v>
      </c>
      <c r="R48" s="116" t="s">
        <v>4114</v>
      </c>
    </row>
    <row r="49" spans="1:18" x14ac:dyDescent="0.25">
      <c r="A49" s="116"/>
      <c r="B49" s="116"/>
      <c r="C49" s="116"/>
      <c r="D49" s="87" t="s">
        <v>187</v>
      </c>
      <c r="E49" s="87" t="s">
        <v>1512</v>
      </c>
      <c r="F49" s="7" t="str">
        <f>IF(AND(D49="Amina",OR(E49="Manual",E49="Assisted Manual")),A48&amp;"_AZ",IF(AND(D49="Amina",OR(E49="De-Novo Merge",E49="Assisted Merge")),A48&amp;"_SA_AZ",IF(AND(D49="Mashtura",OR(E49="Manual",E49="Assisted Manual")),A48&amp;"_MH",IF(AND(D49="Mashtura",OR(E49="De-Novo Merge",E49="Assisted Merge")),A48&amp;"_SA_MH",IF(AND(D49="Perry",OR(E49="Manual",E49="Assisted Manual")),A48&amp;"_PB",IF(AND(D49="Perry",OR(E49="De-Novo Merge",E49="Assisted Merge")),A48&amp;"_SA_PB",IF(AND(D49="Gina",OR(E49="Manual",E49="Assisted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Merge")),A48&amp;"_SA_MW",IF(AND(D49="Julia",OR(E49="Manual",E49="Assisted Manual")),A48&amp;"_JS",IF(AND(D49="Julia",OR(E49="De-Novo Merge",E49="Assisted Merge")),A48&amp;"_SA_JS",""))))))))))))))))))</f>
        <v>2018-04-13_G-016_MW</v>
      </c>
      <c r="G49" s="89">
        <v>43242</v>
      </c>
      <c r="H49" s="89">
        <v>43243</v>
      </c>
      <c r="I49" s="68"/>
      <c r="J49" s="68"/>
      <c r="K49" s="73" t="str">
        <f t="shared" si="1"/>
        <v/>
      </c>
      <c r="L49" s="116"/>
      <c r="M49" s="87" t="s">
        <v>0</v>
      </c>
      <c r="N49" s="116"/>
      <c r="O49" s="116"/>
      <c r="P49" s="4"/>
      <c r="Q49" s="121"/>
      <c r="R49" s="116"/>
    </row>
    <row r="50" spans="1:18" x14ac:dyDescent="0.25">
      <c r="A50" s="122" t="s">
        <v>4115</v>
      </c>
      <c r="B50" s="117" t="s">
        <v>4116</v>
      </c>
      <c r="C50" s="116" t="s">
        <v>2065</v>
      </c>
      <c r="D50" s="87" t="s">
        <v>161</v>
      </c>
      <c r="E50" s="87" t="s">
        <v>24</v>
      </c>
      <c r="F50" s="7" t="str">
        <f>IF(AND(D50="Amina",OR(E50="Manual",E50="Assisted Manual")),A50&amp;"_AZ",IF(AND(D50="Amina",OR(E50="De-Novo Merge",E50="Assisted Merge")),A50&amp;"_SA_AZ",IF(AND(D50="Mashtura",OR(E50="Manual",E50="Assisted Manual")),A50&amp;"_MH",IF(AND(D50="Mashtura",OR(E50="De-Novo Merge",E50="Assisted Merge")),A50&amp;"_SA_MH",IF(AND(D50="Perry",OR(E50="Manual",E50="Assisted Manual")),A50&amp;"_PB",IF(AND(D50="Perry",OR(E50="De-Novo Merge",E50="Assisted Merge")),A50&amp;"_SA_PB",IF(AND(D50="Gina",OR(E50="Manual",E50="Assisted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Merge")),A50&amp;"_SA_MW",IF(AND(D50="Julia",OR(E50="Manual",E50="Assisted Manual")),A50&amp;"_JS",IF(AND(D50="Julia",OR(E50="De-Novo Merge",E50="Assisted Merge")),A50&amp;"_SA_JS",""))))))))))))))))))</f>
        <v>2018-04-13_G-017_BD</v>
      </c>
      <c r="G50" s="89">
        <v>43227</v>
      </c>
      <c r="H50" s="89">
        <v>43229</v>
      </c>
      <c r="I50" s="68">
        <v>5</v>
      </c>
      <c r="J50" s="68">
        <v>44</v>
      </c>
      <c r="K50" s="73">
        <f t="shared" si="1"/>
        <v>8.8000000000000007</v>
      </c>
      <c r="L50" s="118">
        <v>43264</v>
      </c>
      <c r="M50" s="87" t="str">
        <f>IF(AND(NOT(OR(G50="",G50="Ø")),H50=""),"In Progress",IF(AND(NOT(OR(H50="Ø",H50="")),NOT(OR(G50="Ø",G50=""))),"Completed",IF(AND(NOT(A50=""),NOT(OR(D50="",D50="???")),G50=""),"Waiting",IF(D50="???","Waiting",""))))</f>
        <v>Completed</v>
      </c>
      <c r="N50" s="116" t="str">
        <f>IF(AND(NOT(OR(H50="Ø",H50="")),L50="Split"),"In Progress",IF(AND(NOT(OR(H50="Ø",H50="")),L50="Needs to be Split"),"Waiting",IF(AND(M50="Review",M51="Review"),"Review",IF(OR(AND(M50="Review",M51="Incomplete"),AND(M50="Incomplete",M51="Review")),"Review",IF(OR(AND(M50="Untraceable",M51="Review"),AND(M50="Review",M51="Untraceable")),"Review",IF(OR(AND(M50="Review",M51="Completed"),AND(M50="Completed",M51="Review")),"Review",IF(OR(AND(M50="Other",M51="Review"),AND(M50="Review",M51="Other")),"Review",IF(OR(AND(M50="Other",M51="Incomplete"),AND(M50="Incomplete",M51="Other")),"Review",IF(OR(AND(M50="Other",M51="Untraceable"),AND(M50="Untraceable",M51="Other")),"Review",IF(OR(AND(M50="Other",M51="Completed"),AND(M50="Completed",M51="Other")),"Review",IF(AND(M50="Waiting",M51="Waiting"),"Waiting",IF(OR(AND(M50="Review",M51="Waiting"),AND(M50="Waiting",M51="Review")),"Waiting",IF(OR(AND(M50="Other",M51="Waiting"),AND(M50="Waiting",M51="Other")),"Waiting",IF(OR(AND(M50="Incomplete",M51="Waiting"),AND(M50="Waiting",M51="Incomplete")),"Waiting",IF(OR(AND(M50="Completed",M51="Waiting"),AND(M50="Waiting",M51="Completed")),"Waiting",IF(OR(M50="In Progress",M51="In Progress"),"In Progress",IF(OR(AND(M50="Completed",M51="Untraceable"),AND(M50="Untraceable",M51="Completed")),"Review",IF(OR(AND(M50="Completed",M51="Incomplete"),AND(M50="Incomplete",M51="Completed")),"Review",IF(OR(AND(M50="Incomplete",M51="Untraceable"),AND(M50="Untraceable",M51="Incomplete")),"Untraceable",IF(AND(NOT(OR(H50="Ø",H50="")),NOT(OR(H51="Ø",H51="")),L50=""),"In Progress",IF(AND(M50="Untraceable",M51="Untraceable"),"Untraceable",IF(AND(NOT(OR(H50="Ø",H50="")),NOT(OR(H51="Ø",H51="")),NOT(OR(L50="Ø",L50="",L50="Split",L50="Needs to be Split"))),"Completed",IF(AND(M50="Incomplete",M51="Incomplete"),"Incomplete",IF(AND(M50="Other",M51="Other"),"Review",IF(AND(M50="Untraceable",M51=""),"Untraceable","")))))))))))))))))))))))))</f>
        <v>Completed</v>
      </c>
      <c r="O50" s="116" t="s">
        <v>0</v>
      </c>
      <c r="P50" s="4" t="s">
        <v>4117</v>
      </c>
      <c r="Q50" s="121" t="s">
        <v>25</v>
      </c>
      <c r="R50" s="116" t="s">
        <v>4118</v>
      </c>
    </row>
    <row r="51" spans="1:18" x14ac:dyDescent="0.25">
      <c r="A51" s="116"/>
      <c r="B51" s="116"/>
      <c r="C51" s="116"/>
      <c r="D51" s="87" t="s">
        <v>4061</v>
      </c>
      <c r="E51" s="87" t="s">
        <v>1512</v>
      </c>
      <c r="F51" s="7" t="str">
        <f>IF(AND(D51="Amina",OR(E51="Manual",E51="Assisted Manual")),A50&amp;"_AZ",IF(AND(D51="Amina",OR(E51="De-Novo Merge",E51="Assisted Merge")),A50&amp;"_SA_AZ",IF(AND(D51="Mashtura",OR(E51="Manual",E51="Assisted Manual")),A50&amp;"_MH",IF(AND(D51="Mashtura",OR(E51="De-Novo Merge",E51="Assisted Merge")),A50&amp;"_SA_MH",IF(AND(D51="Perry",OR(E51="Manual",E51="Assisted Manual")),A50&amp;"_PB",IF(AND(D51="Perry",OR(E51="De-Novo Merge",E51="Assisted Merge")),A50&amp;"_SA_PB",IF(AND(D51="Gina",OR(E51="Manual",E51="Assisted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Merge")),A50&amp;"_SA_MW",IF(AND(D51="Julia",OR(E51="Manual",E51="Assisted Manual")),A50&amp;"_JS",IF(AND(D51="Julia",OR(E51="De-Novo Merge",E51="Assisted Merge")),A50&amp;"_SA_JS",""))))))))))))))))))</f>
        <v>2018-04-13_G-017_JS</v>
      </c>
      <c r="G51" s="89">
        <v>43244</v>
      </c>
      <c r="H51" s="89">
        <v>43245</v>
      </c>
      <c r="I51" s="68"/>
      <c r="J51" s="68"/>
      <c r="K51" s="73" t="str">
        <f t="shared" si="1"/>
        <v/>
      </c>
      <c r="L51" s="116"/>
      <c r="M51" s="87" t="str">
        <f>IF(AND(NOT(OR(G51="",G51="Ø")),H51=""),"In Progress",IF(AND(NOT(OR(H51="Ø",H51="")),NOT(OR(G51="Ø",G51=""))),"Completed",IF(AND(NOT(A50=""),NOT(OR(D51="",D51="???")),G51=""),"Waiting",IF(D51="???","Waiting",""))))</f>
        <v>Completed</v>
      </c>
      <c r="N51" s="116"/>
      <c r="O51" s="116"/>
      <c r="P51" s="4"/>
      <c r="Q51" s="121"/>
      <c r="R51" s="116"/>
    </row>
    <row r="52" spans="1:18" x14ac:dyDescent="0.25">
      <c r="A52" s="122" t="s">
        <v>4119</v>
      </c>
      <c r="B52" s="117" t="s">
        <v>4120</v>
      </c>
      <c r="C52" s="116"/>
      <c r="D52" s="87" t="s">
        <v>2404</v>
      </c>
      <c r="E52" s="87" t="s">
        <v>24</v>
      </c>
      <c r="F52" s="7" t="str">
        <f>IF(AND(D52="Amina",OR(E52="Manual",E52="Assisted Manual")),A52&amp;"_AZ",IF(AND(D52="Amina",OR(E52="De-Novo Merge",E52="Assisted Merge")),A52&amp;"_SA_AZ",IF(AND(D52="Mashtura",OR(E52="Manual",E52="Assisted Manual")),A52&amp;"_MH",IF(AND(D52="Mashtura",OR(E52="De-Novo Merge",E52="Assisted Merge")),A52&amp;"_SA_MH",IF(AND(D52="Perry",OR(E52="Manual",E52="Assisted Manual")),A52&amp;"_PB",IF(AND(D52="Perry",OR(E52="De-Novo Merge",E52="Assisted Merge")),A52&amp;"_SA_PB",IF(AND(D52="Gina",OR(E52="Manual",E52="Assisted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Merge")),A52&amp;"_SA_MW",IF(AND(D52="Julia",OR(E52="Manual",E52="Assisted Manual")),A52&amp;"_JS",IF(AND(D52="Julia",OR(E52="De-Novo Merge",E52="Assisted Merge")),A52&amp;"_SA_JS",""))))))))))))))))))</f>
        <v>2018-04-13_G-018_MH</v>
      </c>
      <c r="G52" s="89">
        <v>43228</v>
      </c>
      <c r="H52" s="89">
        <v>43229</v>
      </c>
      <c r="I52" s="68"/>
      <c r="J52" s="68">
        <v>62</v>
      </c>
      <c r="K52" s="73" t="str">
        <f t="shared" si="1"/>
        <v/>
      </c>
      <c r="L52" s="118">
        <v>43265</v>
      </c>
      <c r="M52" s="87" t="str">
        <f>IF(AND(NOT(OR(G52="",G52="Ø")),H52=""),"In Progress",IF(AND(NOT(OR(H52="Ø",H52="")),NOT(OR(G52="Ø",G52=""))),"Completed",IF(AND(NOT(A52=""),NOT(OR(D52="",D52="???")),G52=""),"Waiting",IF(D52="???","Waiting",""))))</f>
        <v>Completed</v>
      </c>
      <c r="N52" s="116" t="str">
        <f>IF(AND(NOT(OR(H52="Ø",H52="")),L52="Split"),"In Progress",IF(AND(NOT(OR(H52="Ø",H52="")),L52="Needs to be Split"),"Waiting",IF(AND(M52="Review",M53="Review"),"Review",IF(OR(AND(M52="Review",M53="Incomplete"),AND(M52="Incomplete",M53="Review")),"Review",IF(OR(AND(M52="Untraceable",M53="Review"),AND(M52="Review",M53="Untraceable")),"Review",IF(OR(AND(M52="Review",M53="Completed"),AND(M52="Completed",M53="Review")),"Review",IF(OR(AND(M52="Other",M53="Review"),AND(M52="Review",M53="Other")),"Review",IF(OR(AND(M52="Other",M53="Incomplete"),AND(M52="Incomplete",M53="Other")),"Review",IF(OR(AND(M52="Other",M53="Untraceable"),AND(M52="Untraceable",M53="Other")),"Review",IF(OR(AND(M52="Other",M53="Completed"),AND(M52="Completed",M53="Other")),"Review",IF(AND(M52="Waiting",M53="Waiting"),"Waiting",IF(OR(AND(M52="Review",M53="Waiting"),AND(M52="Waiting",M53="Review")),"Waiting",IF(OR(AND(M52="Other",M53="Waiting"),AND(M52="Waiting",M53="Other")),"Waiting",IF(OR(AND(M52="Incomplete",M53="Waiting"),AND(M52="Waiting",M53="Incomplete")),"Waiting",IF(OR(AND(M52="Completed",M53="Waiting"),AND(M52="Waiting",M53="Completed")),"Waiting",IF(OR(M52="In Progress",M53="In Progress"),"In Progress",IF(OR(AND(M52="Completed",M53="Untraceable"),AND(M52="Untraceable",M53="Completed")),"Review",IF(OR(AND(M52="Completed",M53="Incomplete"),AND(M52="Incomplete",M53="Completed")),"Review",IF(OR(AND(M52="Incomplete",M53="Untraceable"),AND(M52="Untraceable",M53="Incomplete")),"Untraceable",IF(AND(NOT(OR(H52="Ø",H52="")),NOT(OR(H53="Ø",H53="")),L52=""),"In Progress",IF(AND(M52="Untraceable",M53="Untraceable"),"Untraceable",IF(AND(NOT(OR(H52="Ø",H52="")),NOT(OR(H53="Ø",H53="")),NOT(OR(L52="Ø",L52="",L52="Split",L52="Needs to be Split"))),"Completed",IF(AND(M52="Incomplete",M53="Incomplete"),"Incomplete",IF(AND(M52="Other",M53="Other"),"Review",IF(AND(M52="Untraceable",M53=""),"Untraceable","")))))))))))))))))))))))))</f>
        <v>Completed</v>
      </c>
      <c r="O52" s="116" t="s">
        <v>0</v>
      </c>
      <c r="P52" s="4"/>
      <c r="Q52" s="121" t="s">
        <v>25</v>
      </c>
      <c r="R52" s="116" t="s">
        <v>4121</v>
      </c>
    </row>
    <row r="53" spans="1:18" x14ac:dyDescent="0.25">
      <c r="A53" s="116"/>
      <c r="B53" s="116"/>
      <c r="C53" s="116"/>
      <c r="D53" s="87" t="s">
        <v>187</v>
      </c>
      <c r="E53" s="87" t="s">
        <v>1512</v>
      </c>
      <c r="F53" s="7" t="str">
        <f>IF(AND(D53="Amina",OR(E53="Manual",E53="Assisted Manual")),A52&amp;"_AZ",IF(AND(D53="Amina",OR(E53="De-Novo Merge",E53="Assisted Merge")),A52&amp;"_SA_AZ",IF(AND(D53="Mashtura",OR(E53="Manual",E53="Assisted Manual")),A52&amp;"_MH",IF(AND(D53="Mashtura",OR(E53="De-Novo Merge",E53="Assisted Merge")),A52&amp;"_SA_MH",IF(AND(D53="Perry",OR(E53="Manual",E53="Assisted Manual")),A52&amp;"_PB",IF(AND(D53="Perry",OR(E53="De-Novo Merge",E53="Assisted Merge")),A52&amp;"_SA_PB",IF(AND(D53="Gina",OR(E53="Manual",E53="Assisted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Merge")),A52&amp;"_SA_MW",IF(AND(D53="Reem",OR(E53="Manual",E53="Assisted Manual")),A52&amp;"_RA",IF(AND(D53="Reem",OR(E53="De-Novo Merge",E53="Assisted Merge")),A52&amp;"_SA_RA",""))))))))))))))))))</f>
        <v>2018-04-13_G-018_MW</v>
      </c>
      <c r="G53" s="89">
        <v>43230</v>
      </c>
      <c r="H53" s="89">
        <v>43230</v>
      </c>
      <c r="I53" s="68"/>
      <c r="J53" s="68"/>
      <c r="K53" s="73" t="str">
        <f t="shared" si="1"/>
        <v/>
      </c>
      <c r="L53" s="116"/>
      <c r="M53" s="87" t="str">
        <f>IF(AND(NOT(OR(G53="",G53="Ø")),H53=""),"In Progress",IF(AND(NOT(OR(H53="Ø",H53="")),NOT(OR(G53="Ø",G53=""))),"Completed",IF(AND(NOT(A52=""),NOT(OR(D53="",D53="???")),G53=""),"Waiting",IF(D53="???","Waiting",""))))</f>
        <v>Completed</v>
      </c>
      <c r="N53" s="116"/>
      <c r="O53" s="116"/>
      <c r="P53" s="4"/>
      <c r="Q53" s="121"/>
      <c r="R53" s="116"/>
    </row>
    <row r="54" spans="1:18" x14ac:dyDescent="0.25">
      <c r="A54" s="122" t="s">
        <v>4122</v>
      </c>
      <c r="B54" s="117" t="s">
        <v>4123</v>
      </c>
      <c r="C54" s="116" t="s">
        <v>1001</v>
      </c>
      <c r="D54" s="87" t="s">
        <v>161</v>
      </c>
      <c r="E54" s="87" t="s">
        <v>24</v>
      </c>
      <c r="F54" s="7" t="str">
        <f>IF(AND(D54="Amina",OR(E54="Manual",E54="Assisted Manual")),A54&amp;"_AZ",IF(AND(D54="Amina",OR(E54="De-Novo Merge",E54="Assisted Merge")),A54&amp;"_SA_AZ",IF(AND(D54="Mashtura",OR(E54="Manual",E54="Assisted Manual")),A54&amp;"_MH",IF(AND(D54="Mashtura",OR(E54="De-Novo Merge",E54="Assisted Merge")),A54&amp;"_SA_MH",IF(AND(D54="Perry",OR(E54="Manual",E54="Assisted Manual")),A54&amp;"_PB",IF(AND(D54="Perry",OR(E54="De-Novo Merge",E54="Assisted Merge")),A54&amp;"_SA_PB",IF(AND(D54="Gina",OR(E54="Manual",E54="Assisted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Merge")),A54&amp;"_SA_MW",IF(AND(D54="Julia",OR(E54="Manual",E54="Assisted Manual")),A54&amp;"_JS",IF(AND(D54="Julia",OR(E54="De-Novo Merge",E54="Assisted Merge")),A54&amp;"_SA_JS",""))))))))))))))))))</f>
        <v>2018-04-13_G-019_BD</v>
      </c>
      <c r="G54" s="89">
        <v>43229</v>
      </c>
      <c r="H54" s="89">
        <v>43230</v>
      </c>
      <c r="I54" s="68">
        <v>6</v>
      </c>
      <c r="J54" s="68">
        <v>66</v>
      </c>
      <c r="K54" s="73">
        <f t="shared" si="1"/>
        <v>11</v>
      </c>
      <c r="L54" s="118">
        <v>43277</v>
      </c>
      <c r="M54" s="87" t="str">
        <f>IF(AND(NOT(OR(G54="",G54="Ø")),H54=""),"In Progress",IF(AND(NOT(OR(H54="Ø",H54="")),NOT(OR(G54="Ø",G54=""))),"Completed",IF(AND(NOT(A54=""),NOT(OR(D54="",D54="???")),G54=""),"Waiting",IF(D54="???","Waiting",""))))</f>
        <v>Completed</v>
      </c>
      <c r="N54" s="116" t="str">
        <f>IF(AND(NOT(OR(H54="Ø",H54="")),L54="Split"),"In Progress",IF(AND(NOT(OR(H54="Ø",H54="")),L54="Needs to be Split"),"Waiting",IF(AND(M54="Review",M55="Review"),"Review",IF(OR(AND(M54="Review",M55="Incomplete"),AND(M54="Incomplete",M55="Review")),"Review",IF(OR(AND(M54="Untraceable",M55="Review"),AND(M54="Review",M55="Untraceable")),"Review",IF(OR(AND(M54="Review",M55="Completed"),AND(M54="Completed",M55="Review")),"Review",IF(OR(AND(M54="Other",M55="Review"),AND(M54="Review",M55="Other")),"Review",IF(OR(AND(M54="Other",M55="Incomplete"),AND(M54="Incomplete",M55="Other")),"Review",IF(OR(AND(M54="Other",M55="Untraceable"),AND(M54="Untraceable",M55="Other")),"Review",IF(OR(AND(M54="Other",M55="Completed"),AND(M54="Completed",M55="Other")),"Review",IF(AND(M54="Waiting",M55="Waiting"),"Waiting",IF(OR(AND(M54="Review",M55="Waiting"),AND(M54="Waiting",M55="Review")),"Waiting",IF(OR(AND(M54="Other",M55="Waiting"),AND(M54="Waiting",M55="Other")),"Waiting",IF(OR(AND(M54="Incomplete",M55="Waiting"),AND(M54="Waiting",M55="Incomplete")),"Waiting",IF(OR(AND(M54="Completed",M55="Waiting"),AND(M54="Waiting",M55="Completed")),"Waiting",IF(OR(M54="In Progress",M55="In Progress"),"In Progress",IF(OR(AND(M54="Completed",M55="Untraceable"),AND(M54="Untraceable",M55="Completed")),"Review",IF(OR(AND(M54="Completed",M55="Incomplete"),AND(M54="Incomplete",M55="Completed")),"Review",IF(OR(AND(M54="Incomplete",M55="Untraceable"),AND(M54="Untraceable",M55="Incomplete")),"Untraceable",IF(AND(NOT(OR(H54="Ø",H54="")),NOT(OR(H55="Ø",H55="")),L54=""),"In Progress",IF(AND(M54="Untraceable",M55="Untraceable"),"Untraceable",IF(AND(NOT(OR(H54="Ø",H54="")),NOT(OR(H55="Ø",H55="")),NOT(OR(L54="Ø",L54="",L54="Split",L54="Needs to be Split"))),"Completed",IF(AND(M54="Incomplete",M55="Incomplete"),"Incomplete",IF(AND(M54="Other",M55="Other"),"Review",IF(AND(M54="Untraceable",M55=""),"Untraceable","")))))))))))))))))))))))))</f>
        <v>Completed</v>
      </c>
      <c r="O54" s="116" t="s">
        <v>0</v>
      </c>
      <c r="P54" s="4"/>
      <c r="Q54" s="121" t="s">
        <v>25</v>
      </c>
      <c r="R54" s="116" t="s">
        <v>4124</v>
      </c>
    </row>
    <row r="55" spans="1:18" x14ac:dyDescent="0.25">
      <c r="A55" s="116"/>
      <c r="B55" s="116"/>
      <c r="C55" s="116"/>
      <c r="D55" s="87" t="s">
        <v>4061</v>
      </c>
      <c r="E55" s="87" t="s">
        <v>1512</v>
      </c>
      <c r="F55" s="7" t="str">
        <f>IF(AND(D55="Amina",OR(E55="Manual",E55="Assisted Manual")),A54&amp;"_AZ",IF(AND(D55="Amina",OR(E55="De-Novo Merge",E55="Assisted Merge")),A54&amp;"_SA_AZ",IF(AND(D55="Mashtura",OR(E55="Manual",E55="Assisted Manual")),A54&amp;"_MH",IF(AND(D55="Mashtura",OR(E55="De-Novo Merge",E55="Assisted Merge")),A54&amp;"_SA_MH",IF(AND(D55="Perry",OR(E55="Manual",E55="Assisted Manual")),A54&amp;"_PB",IF(AND(D55="Perry",OR(E55="De-Novo Merge",E55="Assisted Merge")),A54&amp;"_SA_PB",IF(AND(D55="Gina",OR(E55="Manual",E55="Assisted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Merge")),A54&amp;"_SA_MW",IF(AND(D55="Julia",OR(E55="Manual",E55="Assisted Manual")),A54&amp;"_JS",IF(AND(D55="Julia",OR(E55="De-Novo Merge",E55="Assisted Merge")),A54&amp;"_SA_JS",""))))))))))))))))))</f>
        <v>2018-04-13_G-019_JS</v>
      </c>
      <c r="G55" s="89">
        <v>43241</v>
      </c>
      <c r="H55" s="89">
        <v>43243</v>
      </c>
      <c r="I55" s="68"/>
      <c r="J55" s="68"/>
      <c r="K55" s="73" t="str">
        <f t="shared" si="1"/>
        <v/>
      </c>
      <c r="L55" s="116"/>
      <c r="M55" s="87" t="str">
        <f>IF(AND(NOT(OR(G55="",G55="Ø")),H55=""),"In Progress",IF(AND(NOT(OR(H55="Ø",H55="")),NOT(OR(G55="Ø",G55=""))),"Completed",IF(AND(NOT(A54=""),NOT(OR(D55="",D55="???")),G55=""),"Waiting",IF(D55="???","Waiting",""))))</f>
        <v>Completed</v>
      </c>
      <c r="N55" s="116"/>
      <c r="O55" s="116"/>
      <c r="P55" s="4"/>
      <c r="Q55" s="121"/>
      <c r="R55" s="116"/>
    </row>
    <row r="56" spans="1:18" x14ac:dyDescent="0.25">
      <c r="A56" s="122" t="s">
        <v>4125</v>
      </c>
      <c r="B56" s="117" t="s">
        <v>4126</v>
      </c>
      <c r="C56" s="116"/>
      <c r="D56" s="87" t="s">
        <v>2404</v>
      </c>
      <c r="E56" s="87" t="s">
        <v>24</v>
      </c>
      <c r="F56" s="7" t="str">
        <f>IF(AND(D56="Amina",OR(E56="Manual",E56="Assisted Manual")),A56&amp;"_AZ",IF(AND(D56="Amina",OR(E56="De-Novo Merge",E56="Assisted Merge")),A56&amp;"_SA_AZ",IF(AND(D56="Mashtura",OR(E56="Manual",E56="Assisted Manual")),A56&amp;"_MH",IF(AND(D56="Mashtura",OR(E56="De-Novo Merge",E56="Assisted Merge")),A56&amp;"_SA_MH",IF(AND(D56="Perry",OR(E56="Manual",E56="Assisted Manual")),A56&amp;"_PB",IF(AND(D56="Perry",OR(E56="De-Novo Merge",E56="Assisted Merge")),A56&amp;"_SA_PB",IF(AND(D56="Gina",OR(E56="Manual",E56="Assisted Manual")),A56&amp;"_GB",IF(AND(D56="Gina",OR(E56="De-Novo Merge",E56="Assisted Merge")),A56&amp;"_SA_GB",IF(AND(D56="Cameron",OR(E56="Manual",E56="Assisted Manual")),A56&amp;"_CA",IF(AND(D56="Cameron",OR(E56="De-Novo Merge",E56="Assisted Merge")),A56&amp;"_SA_CA",IF(AND(D56="Bruno",OR(E56="Manual",E56="Assisted Manual")),A56&amp;"_BD",IF(AND(D56="Bruno",OR(E56="De-Novo Merge",E56="Assisted Merge")),A56&amp;"_SA_BD",IF(AND(D56="Daniel",OR(E56="Manual",E56="Assisted Manual")),A56&amp;"_DR",IF(AND(D56="Daniel",OR(E56="De-Novo Merge",E56="Assisted Merge")),A56&amp;"_SA_DR",IF(AND(D56="Monet",OR(E56="Manual",E56="Assisted Manual")),A56&amp;"_MW",IF(AND(D56="Monet",OR(E56="De-Novo Merge",E56="Assisted Merge")),A56&amp;"_SA_MW",IF(AND(D56="Julia",OR(E56="Manual",E56="Assisted Manual")),A56&amp;"_JS",IF(AND(D56="Julia",OR(E56="De-Novo Merge",E56="Assisted Merge")),A56&amp;"_SA_JS",""))))))))))))))))))</f>
        <v>2018-04-13_G-020_MH</v>
      </c>
      <c r="G56" s="89">
        <v>43230</v>
      </c>
      <c r="H56" s="89">
        <v>43236</v>
      </c>
      <c r="I56" s="68"/>
      <c r="J56" s="68">
        <v>48</v>
      </c>
      <c r="K56" s="73" t="str">
        <f t="shared" si="1"/>
        <v/>
      </c>
      <c r="L56" s="118">
        <v>43265</v>
      </c>
      <c r="M56" s="87" t="str">
        <f>IF(AND(NOT(OR(G56="",G56="Ø")),H56=""),"In Progress",IF(AND(NOT(OR(H56="Ø",H56="")),NOT(OR(G56="Ø",G56=""))),"Completed",IF(AND(NOT(A56=""),NOT(OR(D56="",D56="???")),G56=""),"Waiting",IF(D56="???","Waiting",""))))</f>
        <v>Completed</v>
      </c>
      <c r="N56" s="116" t="str">
        <f>IF(AND(NOT(OR(H56="Ø",H56="")),L56="Split"),"In Progress",IF(AND(NOT(OR(H56="Ø",H56="")),L56="Needs to be Split"),"Waiting",IF(AND(M56="Review",M57="Review"),"Review",IF(OR(AND(M56="Review",M57="Incomplete"),AND(M56="Incomplete",M57="Review")),"Review",IF(OR(AND(M56="Untraceable",M57="Review"),AND(M56="Review",M57="Untraceable")),"Review",IF(OR(AND(M56="Review",M57="Completed"),AND(M56="Completed",M57="Review")),"Review",IF(OR(AND(M56="Other",M57="Review"),AND(M56="Review",M57="Other")),"Review",IF(OR(AND(M56="Other",M57="Incomplete"),AND(M56="Incomplete",M57="Other")),"Review",IF(OR(AND(M56="Other",M57="Untraceable"),AND(M56="Untraceable",M57="Other")),"Review",IF(OR(AND(M56="Other",M57="Completed"),AND(M56="Completed",M57="Other")),"Review",IF(AND(M56="Waiting",M57="Waiting"),"Waiting",IF(OR(AND(M56="Review",M57="Waiting"),AND(M56="Waiting",M57="Review")),"Waiting",IF(OR(AND(M56="Other",M57="Waiting"),AND(M56="Waiting",M57="Other")),"Waiting",IF(OR(AND(M56="Incomplete",M57="Waiting"),AND(M56="Waiting",M57="Incomplete")),"Waiting",IF(OR(AND(M56="Completed",M57="Waiting"),AND(M56="Waiting",M57="Completed")),"Waiting",IF(OR(M56="In Progress",M57="In Progress"),"In Progress",IF(OR(AND(M56="Completed",M57="Untraceable"),AND(M56="Untraceable",M57="Completed")),"Review",IF(OR(AND(M56="Completed",M57="Incomplete"),AND(M56="Incomplete",M57="Completed")),"Review",IF(OR(AND(M56="Incomplete",M57="Untraceable"),AND(M56="Untraceable",M57="Incomplete")),"Untraceable",IF(AND(NOT(OR(H56="Ø",H56="")),NOT(OR(H57="Ø",H57="")),L56=""),"In Progress",IF(AND(M56="Untraceable",M57="Untraceable"),"Untraceable",IF(AND(NOT(OR(H56="Ø",H56="")),NOT(OR(H57="Ø",H57="")),NOT(OR(L56="Ø",L56="",L56="Split",L56="Needs to be Split"))),"Completed",IF(AND(M56="Incomplete",M57="Incomplete"),"Incomplete",IF(AND(M56="Other",M57="Other"),"Review",IF(AND(M56="Untraceable",M57=""),"Untraceable","")))))))))))))))))))))))))</f>
        <v>Completed</v>
      </c>
      <c r="O56" s="116" t="s">
        <v>0</v>
      </c>
      <c r="P56" s="4"/>
      <c r="Q56" s="121" t="s">
        <v>25</v>
      </c>
      <c r="R56" s="116" t="s">
        <v>4127</v>
      </c>
    </row>
    <row r="57" spans="1:18" x14ac:dyDescent="0.25">
      <c r="A57" s="116"/>
      <c r="B57" s="116"/>
      <c r="C57" s="116"/>
      <c r="D57" s="87" t="s">
        <v>187</v>
      </c>
      <c r="E57" s="87" t="s">
        <v>1512</v>
      </c>
      <c r="F57" s="7" t="str">
        <f>IF(AND(D57="Amina",OR(E57="Manual",E57="Assisted Manual")),A56&amp;"_AZ",IF(AND(D57="Amina",OR(E57="De-Novo Merge",E57="Assisted Merge")),A56&amp;"_SA_AZ",IF(AND(D57="Mashtura",OR(E57="Manual",E57="Assisted Manual")),A56&amp;"_MH",IF(AND(D57="Mashtura",OR(E57="De-Novo Merge",E57="Assisted Merge")),A56&amp;"_SA_MH",IF(AND(D57="Perry",OR(E57="Manual",E57="Assisted Manual")),A56&amp;"_PB",IF(AND(D57="Perry",OR(E57="De-Novo Merge",E57="Assisted Merge")),A56&amp;"_SA_PB",IF(AND(D57="Gina",OR(E57="Manual",E57="Assisted Manual")),A56&amp;"_GB",IF(AND(D57="Gina",OR(E57="De-Novo Merge",E57="Assisted Merge")),A56&amp;"_SA_GB",IF(AND(D57="Cameron",OR(E57="Manual",E57="Assisted Manual")),A56&amp;"_CA",IF(AND(D57="Cameron",OR(E57="De-Novo Merge",E57="Assisted Merge")),A56&amp;"_SA_CA",IF(AND(D57="Bruno",OR(E57="Manual",E57="Assisted Manual")),A56&amp;"_BD",IF(AND(D57="Bruno",OR(E57="De-Novo Merge",E57="Assisted Merge")),A56&amp;"_SA_BD",IF(AND(D57="Daniel",OR(E57="Manual",E57="Assisted Manual")),A56&amp;"_DR",IF(AND(D57="Daniel",OR(E57="De-Novo Merge",E57="Assisted Merge")),A56&amp;"_SA_DR",IF(AND(D57="Monet",OR(E57="Manual",E57="Assisted Manual")),A56&amp;"_MW",IF(AND(D57="Monet",OR(E57="De-Novo Merge",E57="Assisted Merge")),A56&amp;"_SA_MW",IF(AND(D57="Julia",OR(E57="Manual",E57="Assisted Manual")),A56&amp;"_JS",IF(AND(D57="Julia",OR(E57="De-Novo Merge",E57="Assisted Merge")),A56&amp;"_SA_JS",""))))))))))))))))))</f>
        <v>2018-04-13_G-020_MW</v>
      </c>
      <c r="G57" s="89">
        <v>43243</v>
      </c>
      <c r="H57" s="89">
        <v>43244</v>
      </c>
      <c r="I57" s="68"/>
      <c r="J57" s="68"/>
      <c r="K57" s="73" t="str">
        <f t="shared" si="1"/>
        <v/>
      </c>
      <c r="L57" s="116"/>
      <c r="M57" s="87" t="str">
        <f>IF(AND(NOT(OR(G57="",G57="Ø")),H57=""),"In Progress",IF(AND(NOT(OR(H57="Ø",H57="")),NOT(OR(G57="Ø",G57=""))),"Completed",IF(AND(NOT(A56=""),NOT(OR(D57="",D57="???")),G57=""),"Waiting",IF(D57="???","Waiting",""))))</f>
        <v>Completed</v>
      </c>
      <c r="N57" s="116"/>
      <c r="O57" s="116"/>
      <c r="P57" s="4"/>
      <c r="Q57" s="121"/>
      <c r="R57" s="116"/>
    </row>
    <row r="58" spans="1:18" x14ac:dyDescent="0.25">
      <c r="A58" s="122" t="s">
        <v>4128</v>
      </c>
      <c r="B58" s="117" t="s">
        <v>4129</v>
      </c>
      <c r="C58" s="116"/>
      <c r="D58" s="87" t="s">
        <v>23</v>
      </c>
      <c r="E58" s="87" t="s">
        <v>24</v>
      </c>
      <c r="F58" s="7" t="str">
        <f>IF(AND(D58="Amina",OR(E58="Manual",E58="Assisted Manual")),A58&amp;"_AZ",IF(AND(D58="Amina",OR(E58="De-Novo Merge",E58="Assisted Merge")),A58&amp;"_SA_AZ",IF(AND(D58="Mashtura",OR(E58="Manual",E58="Assisted Manual")),A58&amp;"_MH",IF(AND(D58="Mashtura",OR(E58="De-Novo Merge",E58="Assisted Merge")),A58&amp;"_SA_MH",IF(AND(D58="Perry",OR(E58="Manual",E58="Assisted Manual")),A58&amp;"_PB",IF(AND(D58="Perry",OR(E58="De-Novo Merge",E58="Assisted Merge")),A58&amp;"_SA_PB",IF(AND(D58="Gina",OR(E58="Manual",E58="Assisted Manual")),A58&amp;"_GB",IF(AND(D58="Gina",OR(E58="De-Novo Merge",E58="Assisted Merge")),A58&amp;"_SA_GB",IF(AND(D58="Cameron",OR(E58="Manual",E58="Assisted Manual")),A58&amp;"_CA",IF(AND(D58="Cameron",OR(E58="De-Novo Merge",E58="Assisted Merge")),A58&amp;"_SA_CA",IF(AND(D58="Bruno",OR(E58="Manual",E58="Assisted Manual")),A58&amp;"_BD",IF(AND(D58="Bruno",OR(E58="De-Novo Merge",E58="Assisted Merge")),A58&amp;"_SA_BD",IF(AND(D58="Daniel",OR(E58="Manual",E58="Assisted Manual")),A58&amp;"_DR",IF(AND(D58="Daniel",OR(E58="De-Novo Merge",E58="Assisted Merge")),A58&amp;"_SA_DR",IF(AND(D58="Monet",OR(E58="Manual",E58="Assisted Manual")),A58&amp;"_MW",IF(AND(D58="Monet",OR(E58="De-Novo Merge",E58="Assisted Merge")),A58&amp;"_SA_MW",IF(AND(D58="Julia",OR(E58="Manual",E58="Assisted Manual")),A58&amp;"_JS",IF(AND(D58="Julia",OR(E58="De-Novo Merge",E58="Assisted Merge")),A58&amp;"_SA_JS",""))))))))))))))))))</f>
        <v>2018-04-13_R-009_CA</v>
      </c>
      <c r="G58" s="89">
        <v>43224</v>
      </c>
      <c r="H58" s="89">
        <v>43224</v>
      </c>
      <c r="I58" s="68"/>
      <c r="J58" s="68"/>
      <c r="K58" s="73" t="str">
        <f t="shared" si="1"/>
        <v/>
      </c>
      <c r="L58" s="118">
        <v>43278</v>
      </c>
      <c r="M58" s="87" t="str">
        <f>IF(AND(NOT(OR(G58="",G58="Ø")),H58=""),"In Progress",IF(AND(NOT(OR(H58="Ø",H58="")),NOT(OR(G58="Ø",G58=""))),"Completed",IF(AND(NOT(A58=""),NOT(OR(D58="",D58="???")),G58=""),"Waiting",IF(D58="???","Waiting",""))))</f>
        <v>Completed</v>
      </c>
      <c r="N58" s="116" t="str">
        <f>IF(AND(NOT(OR(H58="Ø",H58="")),L58="Split"),"In Progress",IF(AND(NOT(OR(H58="Ø",H58="")),L58="Needs to be Split"),"Waiting",IF(AND(M58="Review",M59="Review"),"Review",IF(OR(AND(M58="Review",M59="Incomplete"),AND(M58="Incomplete",M59="Review")),"Review",IF(OR(AND(M58="Untraceable",M59="Review"),AND(M58="Review",M59="Untraceable")),"Review",IF(OR(AND(M58="Review",M59="Completed"),AND(M58="Completed",M59="Review")),"Review",IF(OR(AND(M58="Other",M59="Review"),AND(M58="Review",M59="Other")),"Review",IF(OR(AND(M58="Other",M59="Incomplete"),AND(M58="Incomplete",M59="Other")),"Review",IF(OR(AND(M58="Other",M59="Untraceable"),AND(M58="Untraceable",M59="Other")),"Review",IF(OR(AND(M58="Other",M59="Completed"),AND(M58="Completed",M59="Other")),"Review",IF(AND(M58="Waiting",M59="Waiting"),"Waiting",IF(OR(AND(M58="Review",M59="Waiting"),AND(M58="Waiting",M59="Review")),"Waiting",IF(OR(AND(M58="Other",M59="Waiting"),AND(M58="Waiting",M59="Other")),"Waiting",IF(OR(AND(M58="Incomplete",M59="Waiting"),AND(M58="Waiting",M59="Incomplete")),"Waiting",IF(OR(AND(M58="Completed",M59="Waiting"),AND(M58="Waiting",M59="Completed")),"Waiting",IF(OR(M58="In Progress",M59="In Progress"),"In Progress",IF(OR(AND(M58="Completed",M59="Untraceable"),AND(M58="Untraceable",M59="Completed")),"Review",IF(OR(AND(M58="Completed",M59="Incomplete"),AND(M58="Incomplete",M59="Completed")),"Review",IF(OR(AND(M58="Incomplete",M59="Untraceable"),AND(M58="Untraceable",M59="Incomplete")),"Untraceable",IF(AND(NOT(OR(H58="Ø",H58="")),NOT(OR(H59="Ø",H59="")),L58=""),"In Progress",IF(AND(M58="Untraceable",M59="Untraceable"),"Untraceable",IF(AND(NOT(OR(H58="Ø",H58="")),NOT(OR(H59="Ø",H59="")),NOT(OR(L58="Ø",L58="",L58="Split",L58="Needs to be Split"))),"Completed",IF(AND(M58="Incomplete",M59="Incomplete"),"Incomplete",IF(AND(M58="Other",M59="Other"),"Review",IF(AND(M58="Untraceable",M59=""),"Untraceable","")))))))))))))))))))))))))</f>
        <v>Completed</v>
      </c>
      <c r="O58" s="116" t="s">
        <v>0</v>
      </c>
      <c r="P58" s="4"/>
      <c r="Q58" s="121" t="s">
        <v>25</v>
      </c>
      <c r="R58" s="116" t="s">
        <v>4130</v>
      </c>
    </row>
    <row r="59" spans="1:18" x14ac:dyDescent="0.25">
      <c r="A59" s="116"/>
      <c r="B59" s="116"/>
      <c r="C59" s="116"/>
      <c r="D59" s="87" t="s">
        <v>32</v>
      </c>
      <c r="E59" s="87" t="s">
        <v>1512</v>
      </c>
      <c r="F59" s="7" t="str">
        <f>IF(AND(D59="Amina",OR(E59="Manual",E59="Assisted Manual")),A58&amp;"_AZ",IF(AND(D59="Amina",OR(E59="De-Novo Merge",E59="Assisted Merge")),A58&amp;"_SA_AZ",IF(AND(D59="Mashtura",OR(E59="Manual",E59="Assisted Manual")),A58&amp;"_MH",IF(AND(D59="Mashtura",OR(E59="De-Novo Merge",E59="Assisted Merge")),A58&amp;"_SA_MH",IF(AND(D59="Perry",OR(E59="Manual",E59="Assisted Manual")),A58&amp;"_PB",IF(AND(D59="Perry",OR(E59="De-Novo Merge",E59="Assisted Merge")),A58&amp;"_SA_PB",IF(AND(D59="Gina",OR(E59="Manual",E59="Assisted Manual")),A58&amp;"_GB",IF(AND(D59="Gina",OR(E59="De-Novo Merge",E59="Assisted Merge")),A58&amp;"_SA_GB",IF(AND(D59="Cameron",OR(E59="Manual",E59="Assisted Manual")),A58&amp;"_CA",IF(AND(D59="Cameron",OR(E59="De-Novo Merge",E59="Assisted Merge")),A58&amp;"_SA_CA",IF(AND(D59="Bruno",OR(E59="Manual",E59="Assisted Manual")),A58&amp;"_BD",IF(AND(D59="Bruno",OR(E59="De-Novo Merge",E59="Assisted Merge")),A58&amp;"_SA_BD",IF(AND(D59="Daniel",OR(E59="Manual",E59="Assisted Manual")),A58&amp;"_DR",IF(AND(D59="Daniel",OR(E59="De-Novo Merge",E59="Assisted Merge")),A58&amp;"_SA_DR",IF(AND(D59="Monet",OR(E59="Manual",E59="Assisted Manual")),A58&amp;"_MW",IF(AND(D59="Monet",OR(E59="De-Novo Merge",E59="Assisted Merge")),A58&amp;"_SA_MW",IF(AND(D59="Julia",OR(E59="Manual",E59="Assisted Manual")),A58&amp;"_JS",IF(AND(D59="Julia",OR(E59="De-Novo Merge",E59="Assisted Merge")),A58&amp;"_SA_JS",""))))))))))))))))))</f>
        <v>2018-04-13_R-009_AZ</v>
      </c>
      <c r="G59" s="89">
        <v>43243</v>
      </c>
      <c r="H59" s="89">
        <v>43244</v>
      </c>
      <c r="I59" s="68"/>
      <c r="J59" s="68"/>
      <c r="K59" s="73" t="str">
        <f t="shared" si="1"/>
        <v/>
      </c>
      <c r="L59" s="116"/>
      <c r="M59" s="87" t="str">
        <f>IF(AND(NOT(OR(G59="",G59="Ø")),H59=""),"In Progress",IF(AND(NOT(OR(H59="Ø",H59="")),NOT(OR(G59="Ø",G59=""))),"Completed",IF(AND(NOT(A58=""),NOT(OR(D59="",D59="???")),G59=""),"Waiting",IF(D59="???","Waiting",""))))</f>
        <v>Completed</v>
      </c>
      <c r="N59" s="116"/>
      <c r="O59" s="116"/>
      <c r="P59" s="4"/>
      <c r="Q59" s="121"/>
      <c r="R59" s="116"/>
    </row>
    <row r="60" spans="1:18" x14ac:dyDescent="0.25">
      <c r="A60" s="122" t="s">
        <v>4131</v>
      </c>
      <c r="B60" s="117" t="s">
        <v>4132</v>
      </c>
      <c r="C60" s="116"/>
      <c r="D60" s="87" t="s">
        <v>23</v>
      </c>
      <c r="E60" s="87" t="s">
        <v>24</v>
      </c>
      <c r="F60" s="7" t="str">
        <f>IF(AND(D60="Amina",OR(E60="Manual",E60="Assisted Manual")),A60&amp;"_AZ",IF(AND(D60="Amina",OR(E60="De-Novo Merge",E60="Assisted Merge")),A60&amp;"_SA_AZ",IF(AND(D60="Mashtura",OR(E60="Manual",E60="Assisted Manual")),A60&amp;"_MH",IF(AND(D60="Mashtura",OR(E60="De-Novo Merge",E60="Assisted Merge")),A60&amp;"_SA_MH",IF(AND(D60="Perry",OR(E60="Manual",E60="Assisted Manual")),A60&amp;"_PB",IF(AND(D60="Perry",OR(E60="De-Novo Merge",E60="Assisted Merge")),A60&amp;"_SA_PB",IF(AND(D60="Gina",OR(E60="Manual",E60="Assisted Manual")),A60&amp;"_GB",IF(AND(D60="Gina",OR(E60="De-Novo Merge",E60="Assisted Merge")),A60&amp;"_SA_GB",IF(AND(D60="Cameron",OR(E60="Manual",E60="Assisted Manual")),A60&amp;"_CA",IF(AND(D60="Cameron",OR(E60="De-Novo Merge",E60="Assisted Merge")),A60&amp;"_SA_CA",IF(AND(D60="Bruno",OR(E60="Manual",E60="Assisted Manual")),A60&amp;"_BD",IF(AND(D60="Bruno",OR(E60="De-Novo Merge",E60="Assisted Merge")),A60&amp;"_SA_BD",IF(AND(D60="Daniel",OR(E60="Manual",E60="Assisted Manual")),A60&amp;"_DR",IF(AND(D60="Daniel",OR(E60="De-Novo Merge",E60="Assisted Merge")),A60&amp;"_SA_DR",IF(AND(D60="Monet",OR(E60="Manual",E60="Assisted Manual")),A60&amp;"_MW",IF(AND(D60="Monet",OR(E60="De-Novo Merge",E60="Assisted Merge")),A60&amp;"_SA_MW",IF(AND(D60="Julia",OR(E60="Manual",E60="Assisted Manual")),A60&amp;"_JS",IF(AND(D60="Julia",OR(E60="De-Novo Merge",E60="Assisted Merge")),A60&amp;"_SA_JS",""))))))))))))))))))</f>
        <v>2018-04-13_R-010_CA</v>
      </c>
      <c r="G60" s="89">
        <v>43224</v>
      </c>
      <c r="H60" s="89">
        <v>43224</v>
      </c>
      <c r="I60" s="68"/>
      <c r="J60" s="68"/>
      <c r="K60" s="73" t="str">
        <f t="shared" si="1"/>
        <v/>
      </c>
      <c r="L60" s="118">
        <v>43256</v>
      </c>
      <c r="M60" s="87" t="str">
        <f>IF(AND(NOT(OR(G60="",G60="Ø")),H60=""),"In Progress",IF(AND(NOT(OR(H60="Ø",H60="")),NOT(OR(G60="Ø",G60=""))),"Completed",IF(AND(NOT(A60=""),NOT(OR(D60="",D60="???")),G60=""),"Waiting",IF(D60="???","Waiting",""))))</f>
        <v>Completed</v>
      </c>
      <c r="N60" s="116" t="str">
        <f>IF(AND(NOT(OR(H60="Ø",H60="")),L60="Split"),"In Progress",IF(AND(NOT(OR(H60="Ø",H60="")),L60="Needs to be Split"),"Waiting",IF(AND(M60="Review",M61="Review"),"Review",IF(OR(AND(M60="Review",M61="Incomplete"),AND(M60="Incomplete",M61="Review")),"Review",IF(OR(AND(M60="Untraceable",M61="Review"),AND(M60="Review",M61="Untraceable")),"Review",IF(OR(AND(M60="Review",M61="Completed"),AND(M60="Completed",M61="Review")),"Review",IF(OR(AND(M60="Other",M61="Review"),AND(M60="Review",M61="Other")),"Review",IF(OR(AND(M60="Other",M61="Incomplete"),AND(M60="Incomplete",M61="Other")),"Review",IF(OR(AND(M60="Other",M61="Untraceable"),AND(M60="Untraceable",M61="Other")),"Review",IF(OR(AND(M60="Other",M61="Completed"),AND(M60="Completed",M61="Other")),"Review",IF(AND(M60="Waiting",M61="Waiting"),"Waiting",IF(OR(AND(M60="Review",M61="Waiting"),AND(M60="Waiting",M61="Review")),"Waiting",IF(OR(AND(M60="Other",M61="Waiting"),AND(M60="Waiting",M61="Other")),"Waiting",IF(OR(AND(M60="Incomplete",M61="Waiting"),AND(M60="Waiting",M61="Incomplete")),"Waiting",IF(OR(AND(M60="Completed",M61="Waiting"),AND(M60="Waiting",M61="Completed")),"Waiting",IF(OR(M60="In Progress",M61="In Progress"),"In Progress",IF(OR(AND(M60="Completed",M61="Untraceable"),AND(M60="Untraceable",M61="Completed")),"Review",IF(OR(AND(M60="Completed",M61="Incomplete"),AND(M60="Incomplete",M61="Completed")),"Review",IF(OR(AND(M60="Incomplete",M61="Untraceable"),AND(M60="Untraceable",M61="Incomplete")),"Untraceable",IF(AND(NOT(OR(H60="Ø",H60="")),NOT(OR(H61="Ø",H61="")),L60=""),"In Progress",IF(AND(M60="Untraceable",M61="Untraceable"),"Untraceable",IF(AND(NOT(OR(H60="Ø",H60="")),NOT(OR(H61="Ø",H61="")),NOT(OR(L60="Ø",L60="",L60="Split",L60="Needs to be Split"))),"Completed",IF(AND(M60="Incomplete",M61="Incomplete"),"Incomplete",IF(AND(M60="Other",M61="Other"),"Review",IF(AND(M60="Untraceable",M61=""),"Untraceable","")))))))))))))))))))))))))</f>
        <v>Completed</v>
      </c>
      <c r="O60" s="116" t="s">
        <v>0</v>
      </c>
      <c r="P60" s="4"/>
      <c r="Q60" s="121" t="s">
        <v>25</v>
      </c>
      <c r="R60" s="116" t="s">
        <v>4133</v>
      </c>
    </row>
    <row r="61" spans="1:18" x14ac:dyDescent="0.25">
      <c r="A61" s="116"/>
      <c r="B61" s="116"/>
      <c r="C61" s="116"/>
      <c r="D61" s="87" t="s">
        <v>32</v>
      </c>
      <c r="E61" s="87" t="s">
        <v>1512</v>
      </c>
      <c r="F61" s="7" t="str">
        <f>IF(AND(D61="Amina",OR(E61="Manual",E61="Assisted Manual")),A60&amp;"_AZ",IF(AND(D61="Amina",OR(E61="De-Novo Merge",E61="Assisted Merge")),A60&amp;"_SA_AZ",IF(AND(D61="Mashtura",OR(E61="Manual",E61="Assisted Manual")),A60&amp;"_MH",IF(AND(D61="Mashtura",OR(E61="De-Novo Merge",E61="Assisted Merge")),A60&amp;"_SA_MH",IF(AND(D61="Perry",OR(E61="Manual",E61="Assisted Manual")),A60&amp;"_PB",IF(AND(D61="Perry",OR(E61="De-Novo Merge",E61="Assisted Merge")),A60&amp;"_SA_PB",IF(AND(D61="Gina",OR(E61="Manual",E61="Assisted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Merge")),A60&amp;"_SA_MW",IF(AND(D61="Julia",OR(E61="Manual",E61="Assisted Manual")),A60&amp;"_JS",IF(AND(D61="Julia",OR(E61="De-Novo Merge",E61="Assisted Merge")),A60&amp;"_SA_JS",""))))))))))))))))))</f>
        <v>2018-04-13_R-010_AZ</v>
      </c>
      <c r="G61" s="89">
        <v>43244</v>
      </c>
      <c r="H61" s="89">
        <v>43244</v>
      </c>
      <c r="I61" s="68"/>
      <c r="J61" s="68"/>
      <c r="K61" s="73" t="str">
        <f t="shared" si="1"/>
        <v/>
      </c>
      <c r="L61" s="116"/>
      <c r="M61" s="87" t="str">
        <f>IF(AND(NOT(OR(G61="",G61="Ø")),H61=""),"In Progress",IF(AND(NOT(OR(H61="Ø",H61="")),NOT(OR(G61="Ø",G61=""))),"Completed",IF(AND(NOT(A60=""),NOT(OR(D61="",D61="???")),G61=""),"Waiting",IF(D61="???","Waiting",""))))</f>
        <v>Completed</v>
      </c>
      <c r="N61" s="116"/>
      <c r="O61" s="116"/>
      <c r="P61" s="4"/>
      <c r="Q61" s="121"/>
      <c r="R61" s="116"/>
    </row>
    <row r="62" spans="1:18" x14ac:dyDescent="0.25">
      <c r="A62" s="122" t="s">
        <v>4134</v>
      </c>
      <c r="B62" s="117" t="s">
        <v>4135</v>
      </c>
      <c r="C62" s="116"/>
      <c r="D62" s="87" t="s">
        <v>23</v>
      </c>
      <c r="E62" s="87" t="s">
        <v>24</v>
      </c>
      <c r="F62" s="7" t="str">
        <f>IF(AND(D62="Amina",OR(E62="Manual",E62="Assisted Manual")),A62&amp;"_AZ",IF(AND(D62="Amina",OR(E62="De-Novo Merge",E62="Assisted Merge")),A62&amp;"_SA_AZ",IF(AND(D62="Mashtura",OR(E62="Manual",E62="Assisted Manual")),A62&amp;"_MH",IF(AND(D62="Mashtura",OR(E62="De-Novo Merge",E62="Assisted Merge")),A62&amp;"_SA_MH",IF(AND(D62="Perry",OR(E62="Manual",E62="Assisted Manual")),A62&amp;"_PB",IF(AND(D62="Perry",OR(E62="De-Novo Merge",E62="Assisted Merge")),A62&amp;"_SA_PB",IF(AND(D62="Gina",OR(E62="Manual",E62="Assisted Manual")),A62&amp;"_GB",IF(AND(D62="Gina",OR(E62="De-Novo Merge",E62="Assisted Merge")),A62&amp;"_SA_GB",IF(AND(D62="Cameron",OR(E62="Manual",E62="Assisted Manual")),A62&amp;"_CA",IF(AND(D62="Cameron",OR(E62="De-Novo Merge",E62="Assisted Merge")),A62&amp;"_SA_CA",IF(AND(D62="Bruno",OR(E62="Manual",E62="Assisted Manual")),A62&amp;"_BD",IF(AND(D62="Bruno",OR(E62="De-Novo Merge",E62="Assisted Merge")),A62&amp;"_SA_BD",IF(AND(D62="Daniel",OR(E62="Manual",E62="Assisted Manual")),A62&amp;"_DR",IF(AND(D62="Daniel",OR(E62="De-Novo Merge",E62="Assisted Merge")),A62&amp;"_SA_DR",IF(AND(D62="Monet",OR(E62="Manual",E62="Assisted Manual")),A62&amp;"_MW",IF(AND(D62="Monet",OR(E62="De-Novo Merge",E62="Assisted Merge")),A62&amp;"_SA_MW",IF(AND(D62="Julia",OR(E62="Manual",E62="Assisted Manual")),A62&amp;"_JS",IF(AND(D62="Julia",OR(E62="De-Novo Merge",E62="Assisted Merge")),A62&amp;"_SA_JS",""))))))))))))))))))</f>
        <v>2018-04-13_R-011_CA</v>
      </c>
      <c r="G62" s="89">
        <v>43217</v>
      </c>
      <c r="H62" s="89">
        <v>43229</v>
      </c>
      <c r="I62" s="68"/>
      <c r="J62" s="68"/>
      <c r="K62" s="73" t="str">
        <f t="shared" si="1"/>
        <v/>
      </c>
      <c r="L62" s="118">
        <v>43256</v>
      </c>
      <c r="M62" s="87" t="str">
        <f>IF(AND(NOT(OR(G62="",G62="Ø")),H62=""),"In Progress",IF(AND(NOT(OR(H62="Ø",H62="")),NOT(OR(G62="Ø",G62=""))),"Completed",IF(AND(NOT(A62=""),NOT(OR(D62="",D62="???")),G62=""),"Waiting",IF(D62="???","Waiting",""))))</f>
        <v>Completed</v>
      </c>
      <c r="N62" s="116" t="str">
        <f>IF(AND(NOT(OR(H62="Ø",H62="")),L62="Split"),"In Progress",IF(AND(NOT(OR(H62="Ø",H62="")),L62="Needs to be Split"),"Waiting",IF(AND(M62="Review",M63="Review"),"Review",IF(OR(AND(M62="Review",M63="Incomplete"),AND(M62="Incomplete",M63="Review")),"Review",IF(OR(AND(M62="Untraceable",M63="Review"),AND(M62="Review",M63="Untraceable")),"Review",IF(OR(AND(M62="Review",M63="Completed"),AND(M62="Completed",M63="Review")),"Review",IF(OR(AND(M62="Other",M63="Review"),AND(M62="Review",M63="Other")),"Review",IF(OR(AND(M62="Other",M63="Incomplete"),AND(M62="Incomplete",M63="Other")),"Review",IF(OR(AND(M62="Other",M63="Untraceable"),AND(M62="Untraceable",M63="Other")),"Review",IF(OR(AND(M62="Other",M63="Completed"),AND(M62="Completed",M63="Other")),"Review",IF(AND(M62="Waiting",M63="Waiting"),"Waiting",IF(OR(AND(M62="Review",M63="Waiting"),AND(M62="Waiting",M63="Review")),"Waiting",IF(OR(AND(M62="Other",M63="Waiting"),AND(M62="Waiting",M63="Other")),"Waiting",IF(OR(AND(M62="Incomplete",M63="Waiting"),AND(M62="Waiting",M63="Incomplete")),"Waiting",IF(OR(AND(M62="Completed",M63="Waiting"),AND(M62="Waiting",M63="Completed")),"Waiting",IF(OR(M62="In Progress",M63="In Progress"),"In Progress",IF(OR(AND(M62="Completed",M63="Untraceable"),AND(M62="Untraceable",M63="Completed")),"Review",IF(OR(AND(M62="Completed",M63="Incomplete"),AND(M62="Incomplete",M63="Completed")),"Review",IF(OR(AND(M62="Incomplete",M63="Untraceable"),AND(M62="Untraceable",M63="Incomplete")),"Untraceable",IF(AND(NOT(OR(H62="Ø",H62="")),NOT(OR(H63="Ø",H63="")),L62=""),"In Progress",IF(AND(M62="Untraceable",M63="Untraceable"),"Untraceable",IF(AND(NOT(OR(H62="Ø",H62="")),NOT(OR(H63="Ø",H63="")),NOT(OR(L62="Ø",L62="",L62="Split",L62="Needs to be Split"))),"Completed",IF(AND(M62="Incomplete",M63="Incomplete"),"Incomplete",IF(AND(M62="Other",M63="Other"),"Review",IF(AND(M62="Untraceable",M63=""),"Untraceable","")))))))))))))))))))))))))</f>
        <v>Completed</v>
      </c>
      <c r="O62" s="116" t="s">
        <v>0</v>
      </c>
      <c r="P62" s="4"/>
      <c r="Q62" s="121" t="s">
        <v>25</v>
      </c>
      <c r="R62" s="116" t="s">
        <v>4136</v>
      </c>
    </row>
    <row r="63" spans="1:18" x14ac:dyDescent="0.25">
      <c r="A63" s="116"/>
      <c r="B63" s="116"/>
      <c r="C63" s="116"/>
      <c r="D63" s="87" t="s">
        <v>32</v>
      </c>
      <c r="E63" s="87" t="s">
        <v>1512</v>
      </c>
      <c r="F63" s="7" t="str">
        <f>IF(AND(D63="Amina",OR(E63="Manual",E63="Assisted Manual")),A62&amp;"_AZ",IF(AND(D63="Amina",OR(E63="De-Novo Merge",E63="Assisted Merge")),A62&amp;"_SA_AZ",IF(AND(D63="Mashtura",OR(E63="Manual",E63="Assisted Manual")),A62&amp;"_MH",IF(AND(D63="Mashtura",OR(E63="De-Novo Merge",E63="Assisted Merge")),A62&amp;"_SA_MH",IF(AND(D63="Perry",OR(E63="Manual",E63="Assisted Manual")),A62&amp;"_PB",IF(AND(D63="Perry",OR(E63="De-Novo Merge",E63="Assisted Merge")),A62&amp;"_SA_PB",IF(AND(D63="Gina",OR(E63="Manual",E63="Assisted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Merge")),A62&amp;"_SA_MW",IF(AND(D63="Julia",OR(E63="Manual",E63="Assisted Manual")),A62&amp;"_JS",IF(AND(D63="Julia",OR(E63="De-Novo Merge",E63="Assisted Merge")),A62&amp;"_SA_JS",""))))))))))))))))))</f>
        <v>2018-04-13_R-011_AZ</v>
      </c>
      <c r="G63" s="89">
        <v>43235</v>
      </c>
      <c r="H63" s="89">
        <v>43237</v>
      </c>
      <c r="I63" s="68"/>
      <c r="J63" s="68"/>
      <c r="K63" s="73" t="str">
        <f t="shared" si="1"/>
        <v/>
      </c>
      <c r="L63" s="116"/>
      <c r="M63" s="87" t="str">
        <f>IF(AND(NOT(OR(G63="",G63="Ø")),H63=""),"In Progress",IF(AND(NOT(OR(H63="Ø",H63="")),NOT(OR(G63="Ø",G63=""))),"Completed",IF(AND(NOT(A62=""),NOT(OR(D63="",D63="???")),G63=""),"Waiting",IF(D63="???","Waiting",""))))</f>
        <v>Completed</v>
      </c>
      <c r="N63" s="116"/>
      <c r="O63" s="116"/>
      <c r="P63" s="4"/>
      <c r="Q63" s="121"/>
      <c r="R63" s="116"/>
    </row>
    <row r="64" spans="1:18" x14ac:dyDescent="0.25">
      <c r="A64" s="122" t="s">
        <v>4137</v>
      </c>
      <c r="B64" s="117" t="s">
        <v>4138</v>
      </c>
      <c r="C64" s="116"/>
      <c r="D64" s="87" t="s">
        <v>23</v>
      </c>
      <c r="E64" s="87" t="s">
        <v>24</v>
      </c>
      <c r="F64" s="7" t="str">
        <f>IF(AND(D64="Amina",OR(E64="Manual",E64="Assisted Manual")),A64&amp;"_AZ",IF(AND(D64="Amina",OR(E64="De-Novo Merge",E64="Assisted Merge")),A64&amp;"_SA_AZ",IF(AND(D64="Mashtura",OR(E64="Manual",E64="Assisted Manual")),A64&amp;"_MH",IF(AND(D64="Mashtura",OR(E64="De-Novo Merge",E64="Assisted Merge")),A64&amp;"_SA_MH",IF(AND(D64="Perry",OR(E64="Manual",E64="Assisted Manual")),A64&amp;"_PB",IF(AND(D64="Perry",OR(E64="De-Novo Merge",E64="Assisted Merge")),A64&amp;"_SA_PB",IF(AND(D64="Gina",OR(E64="Manual",E64="Assisted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Merge")),A64&amp;"_SA_MW",IF(AND(D64="Julia",OR(E64="Manual",E64="Assisted Manual")),A64&amp;"_JS",IF(AND(D64="Julia",OR(E64="De-Novo Merge",E64="Assisted Merge")),A64&amp;"_SA_JS",""))))))))))))))))))</f>
        <v>2018-04-13_R-012_CA</v>
      </c>
      <c r="G64" s="89">
        <v>43229</v>
      </c>
      <c r="H64" s="89">
        <v>43244</v>
      </c>
      <c r="I64" s="68"/>
      <c r="J64" s="68"/>
      <c r="K64" s="73" t="str">
        <f t="shared" si="1"/>
        <v/>
      </c>
      <c r="L64" s="118">
        <v>43278</v>
      </c>
      <c r="M64" s="87" t="s">
        <v>0</v>
      </c>
      <c r="N64" s="116" t="str">
        <f>IF(AND(NOT(OR(H64="Ø",H64="")),L64="Split"),"In Progress",IF(AND(NOT(OR(H64="Ø",H64="")),L64="Needs to be Split"),"Waiting",IF(AND(M64="Review",M65="Review"),"Review",IF(OR(AND(M64="Review",M65="Incomplete"),AND(M64="Incomplete",M65="Review")),"Review",IF(OR(AND(M64="Untraceable",M65="Review"),AND(M64="Review",M65="Untraceable")),"Review",IF(OR(AND(M64="Review",M65="Completed"),AND(M64="Completed",M65="Review")),"Review",IF(OR(AND(M64="Other",M65="Review"),AND(M64="Review",M65="Other")),"Review",IF(OR(AND(M64="Other",M65="Incomplete"),AND(M64="Incomplete",M65="Other")),"Review",IF(OR(AND(M64="Other",M65="Untraceable"),AND(M64="Untraceable",M65="Other")),"Review",IF(OR(AND(M64="Other",M65="Completed"),AND(M64="Completed",M65="Other")),"Review",IF(AND(M64="Waiting",M65="Waiting"),"Waiting",IF(OR(AND(M64="Review",M65="Waiting"),AND(M64="Waiting",M65="Review")),"Waiting",IF(OR(AND(M64="Other",M65="Waiting"),AND(M64="Waiting",M65="Other")),"Waiting",IF(OR(AND(M64="Incomplete",M65="Waiting"),AND(M64="Waiting",M65="Incomplete")),"Waiting",IF(OR(AND(M64="Completed",M65="Waiting"),AND(M64="Waiting",M65="Completed")),"Waiting",IF(OR(M64="In Progress",M65="In Progress"),"In Progress",IF(OR(AND(M64="Completed",M65="Untraceable"),AND(M64="Untraceable",M65="Completed")),"Review",IF(OR(AND(M64="Completed",M65="Incomplete"),AND(M64="Incomplete",M65="Completed")),"Review",IF(OR(AND(M64="Incomplete",M65="Untraceable"),AND(M64="Untraceable",M65="Incomplete")),"Untraceable",IF(AND(NOT(OR(H64="Ø",H64="")),NOT(OR(H65="Ø",H65="")),L64=""),"In Progress",IF(AND(M64="Untraceable",M65="Untraceable"),"Untraceable",IF(AND(NOT(OR(H64="Ø",H64="")),NOT(OR(H65="Ø",H65="")),NOT(OR(L64="Ø",L64="",L64="Split",L64="Needs to be Split"))),"Completed",IF(AND(M64="Incomplete",M65="Incomplete"),"Incomplete",IF(AND(M64="Other",M65="Other"),"Review",IF(AND(M64="Untraceable",M65=""),"Untraceable","")))))))))))))))))))))))))</f>
        <v>Completed</v>
      </c>
      <c r="O64" s="116" t="s">
        <v>0</v>
      </c>
      <c r="P64" s="4" t="s">
        <v>4139</v>
      </c>
      <c r="Q64" s="121" t="s">
        <v>25</v>
      </c>
      <c r="R64" s="116" t="s">
        <v>4140</v>
      </c>
    </row>
    <row r="65" spans="1:18" x14ac:dyDescent="0.25">
      <c r="A65" s="116"/>
      <c r="B65" s="116"/>
      <c r="C65" s="116"/>
      <c r="D65" s="87" t="s">
        <v>32</v>
      </c>
      <c r="E65" s="87" t="s">
        <v>1512</v>
      </c>
      <c r="F65" s="7" t="str">
        <f>IF(AND(D65="Amina",OR(E65="Manual",E65="Assisted Manual")),A64&amp;"_AZ",IF(AND(D65="Amina",OR(E65="De-Novo Merge",E65="Assisted Merge")),A64&amp;"_SA_AZ",IF(AND(D65="Mashtura",OR(E65="Manual",E65="Assisted Manual")),A64&amp;"_MH",IF(AND(D65="Mashtura",OR(E65="De-Novo Merge",E65="Assisted Merge")),A64&amp;"_SA_MH",IF(AND(D65="Perry",OR(E65="Manual",E65="Assisted Manual")),A64&amp;"_PB",IF(AND(D65="Perry",OR(E65="De-Novo Merge",E65="Assisted Merge")),A64&amp;"_SA_PB",IF(AND(D65="Gina",OR(E65="Manual",E65="Assisted Manual")),A64&amp;"_GB",IF(AND(D65="Gina",OR(E65="De-Novo Merge",E65="Assisted Merge")),A64&amp;"_SA_GB",IF(AND(D65="Cameron",OR(E65="Manual",E65="Assisted Manual")),A64&amp;"_CA",IF(AND(D65="Cameron",OR(E65="De-Novo Merge",E65="Assisted Merge")),A64&amp;"_SA_CA",IF(AND(D65="Bruno",OR(E65="Manual",E65="Assisted Manual")),A64&amp;"_BD",IF(AND(D65="Bruno",OR(E65="De-Novo Merge",E65="Assisted Merge")),A64&amp;"_SA_BD",IF(AND(D65="Daniel",OR(E65="Manual",E65="Assisted Manual")),A64&amp;"_DR",IF(AND(D65="Daniel",OR(E65="De-Novo Merge",E65="Assisted Merge")),A64&amp;"_SA_DR",IF(AND(D65="Monet",OR(E65="Manual",E65="Assisted Manual")),A64&amp;"_MW",IF(AND(D65="Monet",OR(E65="De-Novo Merge",E65="Assisted Merge")),A64&amp;"_SA_MW",IF(AND(D65="Julia",OR(E65="Manual",E65="Assisted Manual")),A64&amp;"_JS",IF(AND(D65="Julia",OR(E65="De-Novo Merge",E65="Assisted Merge")),A64&amp;"_SA_JS",""))))))))))))))))))</f>
        <v>2018-04-13_R-012_AZ</v>
      </c>
      <c r="G65" s="89">
        <v>43265</v>
      </c>
      <c r="H65" s="89">
        <v>43272</v>
      </c>
      <c r="I65" s="68"/>
      <c r="J65" s="68"/>
      <c r="K65" s="73" t="str">
        <f t="shared" si="1"/>
        <v/>
      </c>
      <c r="L65" s="116"/>
      <c r="M65" s="87" t="str">
        <f>IF(AND(NOT(OR(G65="",G65="Ø")),H65=""),"In Progress",IF(AND(NOT(OR(H65="Ø",H65="")),NOT(OR(G65="Ø",G65=""))),"Completed",IF(AND(NOT(A64=""),NOT(OR(D65="",D65="???")),G65=""),"Waiting",IF(D65="???","Waiting",""))))</f>
        <v>Completed</v>
      </c>
      <c r="N65" s="116"/>
      <c r="O65" s="116"/>
      <c r="P65" s="4"/>
      <c r="Q65" s="121"/>
      <c r="R65" s="116"/>
    </row>
    <row r="66" spans="1:18" x14ac:dyDescent="0.25">
      <c r="A66" s="122" t="s">
        <v>4141</v>
      </c>
      <c r="B66" s="117" t="s">
        <v>4142</v>
      </c>
      <c r="C66" s="116"/>
      <c r="D66" s="87" t="s">
        <v>23</v>
      </c>
      <c r="E66" s="87" t="s">
        <v>24</v>
      </c>
      <c r="F66" s="7" t="str">
        <f>IF(AND(D66="Amina",OR(E66="Manual",E66="Assisted Manual")),A66&amp;"_AZ",IF(AND(D66="Amina",OR(E66="De-Novo Merge",E66="Assisted Merge")),A66&amp;"_SA_AZ",IF(AND(D66="Mashtura",OR(E66="Manual",E66="Assisted Manual")),A66&amp;"_MH",IF(AND(D66="Mashtura",OR(E66="De-Novo Merge",E66="Assisted Merge")),A66&amp;"_SA_MH",IF(AND(D66="Perry",OR(E66="Manual",E66="Assisted Manual")),A66&amp;"_PB",IF(AND(D66="Perry",OR(E66="De-Novo Merge",E66="Assisted Merge")),A66&amp;"_SA_PB",IF(AND(D66="Gina",OR(E66="Manual",E66="Assisted Manual")),A66&amp;"_GB",IF(AND(D66="Gina",OR(E66="De-Novo Merge",E66="Assisted Merge")),A66&amp;"_SA_GB",IF(AND(D66="Cameron",OR(E66="Manual",E66="Assisted Manual")),A66&amp;"_CA",IF(AND(D66="Cameron",OR(E66="De-Novo Merge",E66="Assisted Merge")),A66&amp;"_SA_CA",IF(AND(D66="Bruno",OR(E66="Manual",E66="Assisted Manual")),A66&amp;"_BD",IF(AND(D66="Bruno",OR(E66="De-Novo Merge",E66="Assisted Merge")),A66&amp;"_SA_BD",IF(AND(D66="Daniel",OR(E66="Manual",E66="Assisted Manual")),A66&amp;"_DR",IF(AND(D66="Daniel",OR(E66="De-Novo Merge",E66="Assisted Merge")),A66&amp;"_SA_DR",IF(AND(D66="Monet",OR(E66="Manual",E66="Assisted Manual")),A66&amp;"_MW",IF(AND(D66="Monet",OR(E66="De-Novo Merge",E66="Assisted Merge")),A66&amp;"_SA_MW",IF(AND(D66="Julia",OR(E66="Manual",E66="Assisted Manual")),A66&amp;"_JS",IF(AND(D66="Julia",OR(E66="De-Novo Merge",E66="Assisted Merge")),A66&amp;"_SA_JS",""))))))))))))))))))</f>
        <v>2018-04-13_R-013_CA</v>
      </c>
      <c r="G66" s="89">
        <v>43229</v>
      </c>
      <c r="H66" s="89" t="s">
        <v>51</v>
      </c>
      <c r="I66" s="68"/>
      <c r="J66" s="68"/>
      <c r="K66" s="73" t="str">
        <f t="shared" ref="K66:K93" si="2">IF(AND(NOT(I66=""),NOT(J66=""),NOT(H66="")),J66/I66,"")</f>
        <v/>
      </c>
      <c r="L66" s="118" t="str">
        <f>IF(AND(NOT(OR(H66="",H66="Ø")),NOT(OR(H67="",H67="Ø"))),"Needs to be Split","")</f>
        <v/>
      </c>
      <c r="M66" s="87" t="s">
        <v>2</v>
      </c>
      <c r="N66" s="116" t="s">
        <v>2</v>
      </c>
      <c r="O66" s="116" t="str">
        <f>IF(OR(N66="Untraceable",N66="Incomplete"),"Ignore",IF(N66="Completed","Waiting",IF(OR(N66="Waiting",N66="In Progress",N66="Review",N66="Other"),"HOLD","")))</f>
        <v>Ignore</v>
      </c>
      <c r="P66" s="4"/>
      <c r="Q66" s="121" t="str">
        <f>IF(OR(N66="Untraceable",N66="Incomplete"),"No",IF(N66="Completed","In Progress",""))</f>
        <v>No</v>
      </c>
      <c r="R66" s="116"/>
    </row>
    <row r="67" spans="1:18" x14ac:dyDescent="0.25">
      <c r="A67" s="116"/>
      <c r="B67" s="116"/>
      <c r="C67" s="116"/>
      <c r="D67" s="87"/>
      <c r="E67" s="87"/>
      <c r="F67" s="7" t="str">
        <f>IF(AND(D67="Amina",OR(E67="Manual",E67="Assisted Manual")),A66&amp;"_AZ",IF(AND(D67="Amina",OR(E67="De-Novo Merge",E67="Assisted Merge")),A66&amp;"_SA_AZ",IF(AND(D67="Mashtura",OR(E67="Manual",E67="Assisted Manual")),A66&amp;"_MH",IF(AND(D67="Mashtura",OR(E67="De-Novo Merge",E67="Assisted Merge")),A66&amp;"_SA_MH",IF(AND(D67="Perry",OR(E67="Manual",E67="Assisted Manual")),A66&amp;"_PB",IF(AND(D67="Perry",OR(E67="De-Novo Merge",E67="Assisted Merge")),A66&amp;"_SA_PB",IF(AND(D67="Gina",OR(E67="Manual",E67="Assisted Manual")),A66&amp;"_GB",IF(AND(D67="Gina",OR(E67="De-Novo Merge",E67="Assisted Merge")),A66&amp;"_SA_GB",IF(AND(D67="Cameron",OR(E67="Manual",E67="Assisted Manual")),A66&amp;"_CA",IF(AND(D67="Cameron",OR(E67="De-Novo Merge",E67="Assisted Merge")),A66&amp;"_SA_CA",IF(AND(D67="Bruno",OR(E67="Manual",E67="Assisted Manual")),A66&amp;"_BD",IF(AND(D67="Bruno",OR(E67="De-Novo Merge",E67="Assisted Merge")),A66&amp;"_SA_BD",IF(AND(D67="Daniel",OR(E67="Manual",E67="Assisted Manual")),A66&amp;"_DR",IF(AND(D67="Daniel",OR(E67="De-Novo Merge",E67="Assisted Merge")),A66&amp;"_SA_DR",IF(AND(D67="Monet",OR(E67="Manual",E67="Assisted Manual")),A66&amp;"_MW",IF(AND(D67="Monet",OR(E67="De-Novo Merge",E67="Assisted Merge")),A66&amp;"_SA_MW",IF(AND(D67="Julia",OR(E67="Manual",E67="Assisted Manual")),A66&amp;"_JS",IF(AND(D67="Julia",OR(E67="De-Novo Merge",E67="Assisted Merge")),A66&amp;"_SA_JS",""))))))))))))))))))</f>
        <v/>
      </c>
      <c r="G67" s="89"/>
      <c r="H67" s="89"/>
      <c r="I67" s="68"/>
      <c r="J67" s="68"/>
      <c r="K67" s="73" t="str">
        <f t="shared" si="2"/>
        <v/>
      </c>
      <c r="L67" s="116"/>
      <c r="M67" s="87" t="str">
        <f>IF(AND(NOT(OR(G67="",G67="Ø")),H67=""),"In Progress",IF(AND(NOT(OR(H67="Ø",H67="")),NOT(OR(G67="Ø",G67=""))),"Completed",IF(AND(NOT(A66=""),NOT(OR(D67="",D67="???")),G67=""),"Waiting",IF(D67="???","Waiting",""))))</f>
        <v/>
      </c>
      <c r="N67" s="116"/>
      <c r="O67" s="116"/>
      <c r="P67" s="4"/>
      <c r="Q67" s="121"/>
      <c r="R67" s="116"/>
    </row>
    <row r="68" spans="1:18" x14ac:dyDescent="0.25">
      <c r="A68" s="122" t="s">
        <v>4143</v>
      </c>
      <c r="B68" s="117" t="s">
        <v>4144</v>
      </c>
      <c r="C68" s="116"/>
      <c r="D68" s="87" t="s">
        <v>32</v>
      </c>
      <c r="E68" s="87" t="s">
        <v>24</v>
      </c>
      <c r="F68" s="7" t="str">
        <f>IF(AND(D68="Amina",OR(E68="Manual",E68="Assisted Manual")),A68&amp;"_AZ",IF(AND(D68="Amina",OR(E68="De-Novo Merge",E68="Assisted Merge")),A68&amp;"_SA_AZ",IF(AND(D68="Mashtura",OR(E68="Manual",E68="Assisted Manual")),A68&amp;"_MH",IF(AND(D68="Mashtura",OR(E68="De-Novo Merge",E68="Assisted Merge")),A68&amp;"_SA_MH",IF(AND(D68="Perry",OR(E68="Manual",E68="Assisted Manual")),A68&amp;"_PB",IF(AND(D68="Perry",OR(E68="De-Novo Merge",E68="Assisted Merge")),A68&amp;"_SA_PB",IF(AND(D68="Gina",OR(E68="Manual",E68="Assisted Manual")),A68&amp;"_GB",IF(AND(D68="Gina",OR(E68="De-Novo Merge",E68="Assisted Merge")),A68&amp;"_SA_GB",IF(AND(D68="Cameron",OR(E68="Manual",E68="Assisted Manual")),A68&amp;"_CA",IF(AND(D68="Cameron",OR(E68="De-Novo Merge",E68="Assisted Merge")),A68&amp;"_SA_CA",IF(AND(D68="Bruno",OR(E68="Manual",E68="Assisted Manual")),A68&amp;"_BD",IF(AND(D68="Bruno",OR(E68="De-Novo Merge",E68="Assisted Merge")),A68&amp;"_SA_BD",IF(AND(D68="Daniel",OR(E68="Manual",E68="Assisted Manual")),A68&amp;"_DR",IF(AND(D68="Daniel",OR(E68="De-Novo Merge",E68="Assisted Merge")),A68&amp;"_SA_DR",IF(AND(D68="Monet",OR(E68="Manual",E68="Assisted Manual")),A68&amp;"_MW",IF(AND(D68="Monet",OR(E68="De-Novo Merge",E68="Assisted Merge")),A68&amp;"_SA_MW",IF(AND(D68="Julia",OR(E68="Manual",E68="Assisted Manual")),A68&amp;"_JS",IF(AND(D68="Julia",OR(E68="De-Novo Merge",E68="Assisted Merge")),A68&amp;"_SA_JS",""))))))))))))))))))</f>
        <v>2018-04-13_G-021_AZ</v>
      </c>
      <c r="G68" s="89">
        <v>43230</v>
      </c>
      <c r="H68" s="89">
        <v>43231</v>
      </c>
      <c r="I68" s="68"/>
      <c r="J68" s="68"/>
      <c r="K68" s="73" t="str">
        <f t="shared" si="2"/>
        <v/>
      </c>
      <c r="L68" s="118">
        <v>43264</v>
      </c>
      <c r="M68" s="87" t="str">
        <f>IF(AND(NOT(OR(G68="",G68="Ø")),H68=""),"In Progress",IF(AND(NOT(OR(H68="Ø",H68="")),NOT(OR(G68="Ø",G68=""))),"Completed",IF(AND(NOT(A68=""),NOT(OR(D68="",D68="???")),G68=""),"Waiting",IF(D68="???","Waiting",""))))</f>
        <v>Completed</v>
      </c>
      <c r="N68" s="116" t="str">
        <f>IF(AND(NOT(OR(H68="Ø",H68="")),L68="Split"),"In Progress",IF(AND(NOT(OR(H68="Ø",H68="")),L68="Needs to be Split"),"Waiting",IF(AND(M68="Review",M69="Review"),"Review",IF(OR(AND(M68="Review",M69="Incomplete"),AND(M68="Incomplete",M69="Review")),"Review",IF(OR(AND(M68="Untraceable",M69="Review"),AND(M68="Review",M69="Untraceable")),"Review",IF(OR(AND(M68="Review",M69="Completed"),AND(M68="Completed",M69="Review")),"Review",IF(OR(AND(M68="Other",M69="Review"),AND(M68="Review",M69="Other")),"Review",IF(OR(AND(M68="Other",M69="Incomplete"),AND(M68="Incomplete",M69="Other")),"Review",IF(OR(AND(M68="Other",M69="Untraceable"),AND(M68="Untraceable",M69="Other")),"Review",IF(OR(AND(M68="Other",M69="Completed"),AND(M68="Completed",M69="Other")),"Review",IF(AND(M68="Waiting",M69="Waiting"),"Waiting",IF(OR(AND(M68="Review",M69="Waiting"),AND(M68="Waiting",M69="Review")),"Waiting",IF(OR(AND(M68="Other",M69="Waiting"),AND(M68="Waiting",M69="Other")),"Waiting",IF(OR(AND(M68="Incomplete",M69="Waiting"),AND(M68="Waiting",M69="Incomplete")),"Waiting",IF(OR(AND(M68="Completed",M69="Waiting"),AND(M68="Waiting",M69="Completed")),"Waiting",IF(OR(M68="In Progress",M69="In Progress"),"In Progress",IF(OR(AND(M68="Completed",M69="Untraceable"),AND(M68="Untraceable",M69="Completed")),"Review",IF(OR(AND(M68="Completed",M69="Incomplete"),AND(M68="Incomplete",M69="Completed")),"Review",IF(OR(AND(M68="Incomplete",M69="Untraceable"),AND(M68="Untraceable",M69="Incomplete")),"Untraceable",IF(AND(NOT(OR(H68="Ø",H68="")),NOT(OR(H69="Ø",H69="")),L68=""),"In Progress",IF(AND(M68="Untraceable",M69="Untraceable"),"Untraceable",IF(AND(NOT(OR(H68="Ø",H68="")),NOT(OR(H69="Ø",H69="")),NOT(OR(L68="Ø",L68="",L68="Split",L68="Needs to be Split"))),"Completed",IF(AND(M68="Incomplete",M69="Incomplete"),"Incomplete",IF(AND(M68="Other",M69="Other"),"Review",IF(AND(M68="Untraceable",M69=""),"Untraceable","")))))))))))))))))))))))))</f>
        <v>Completed</v>
      </c>
      <c r="O68" s="116" t="s">
        <v>0</v>
      </c>
      <c r="P68" s="4"/>
      <c r="Q68" s="121" t="s">
        <v>25</v>
      </c>
      <c r="R68" s="116" t="s">
        <v>4145</v>
      </c>
    </row>
    <row r="69" spans="1:18" x14ac:dyDescent="0.25">
      <c r="A69" s="116"/>
      <c r="B69" s="116"/>
      <c r="C69" s="116"/>
      <c r="D69" s="87" t="s">
        <v>187</v>
      </c>
      <c r="E69" s="87" t="s">
        <v>1512</v>
      </c>
      <c r="F69" s="7" t="str">
        <f>IF(AND(D69="Amina",OR(E69="Manual",E69="Assisted Manual")),A68&amp;"_AZ",IF(AND(D69="Amina",OR(E69="De-Novo Merge",E69="Assisted Merge")),A68&amp;"_SA_AZ",IF(AND(D69="Mashtura",OR(E69="Manual",E69="Assisted Manual")),A68&amp;"_MH",IF(AND(D69="Mashtura",OR(E69="De-Novo Merge",E69="Assisted Merge")),A68&amp;"_SA_MH",IF(AND(D69="Perry",OR(E69="Manual",E69="Assisted Manual")),A68&amp;"_PB",IF(AND(D69="Perry",OR(E69="De-Novo Merge",E69="Assisted Merge")),A68&amp;"_SA_PB",IF(AND(D69="Gina",OR(E69="Manual",E69="Assisted Manual")),A68&amp;"_GB",IF(AND(D69="Gina",OR(E69="De-Novo Merge",E69="Assisted Merge")),A68&amp;"_SA_GB",IF(AND(D69="Cameron",OR(E69="Manual",E69="Assisted Manual")),A68&amp;"_CA",IF(AND(D69="Cameron",OR(E69="De-Novo Merge",E69="Assisted Merge")),A68&amp;"_SA_CA",IF(AND(D69="Bruno",OR(E69="Manual",E69="Assisted Manual")),A68&amp;"_BD",IF(AND(D69="Bruno",OR(E69="De-Novo Merge",E69="Assisted Merge")),A68&amp;"_SA_BD",IF(AND(D69="Daniel",OR(E69="Manual",E69="Assisted Manual")),A68&amp;"_DR",IF(AND(D69="Daniel",OR(E69="De-Novo Merge",E69="Assisted Merge")),A68&amp;"_SA_DR",IF(AND(D69="Monet",OR(E69="Manual",E69="Assisted Manual")),A68&amp;"_MW",IF(AND(D69="Monet",OR(E69="De-Novo Merge",E69="Assisted Merge")),A68&amp;"_SA_MW",IF(AND(D69="Julia",OR(E69="Manual",E69="Assisted Manual")),A68&amp;"_JS",IF(AND(D69="Julia",OR(E69="De-Novo Merge",E69="Assisted Merge")),A68&amp;"_SA_JS",""))))))))))))))))))</f>
        <v>2018-04-13_G-021_MW</v>
      </c>
      <c r="G69" s="89">
        <v>43235</v>
      </c>
      <c r="H69" s="89">
        <v>43237</v>
      </c>
      <c r="I69" s="68"/>
      <c r="J69" s="68"/>
      <c r="K69" s="73" t="str">
        <f t="shared" si="2"/>
        <v/>
      </c>
      <c r="L69" s="116"/>
      <c r="M69" s="87" t="s">
        <v>0</v>
      </c>
      <c r="N69" s="116"/>
      <c r="O69" s="116"/>
      <c r="P69" s="4"/>
      <c r="Q69" s="121"/>
      <c r="R69" s="116"/>
    </row>
    <row r="70" spans="1:18" x14ac:dyDescent="0.25">
      <c r="A70" s="122" t="s">
        <v>4146</v>
      </c>
      <c r="B70" s="117" t="s">
        <v>4147</v>
      </c>
      <c r="C70" s="116" t="s">
        <v>1001</v>
      </c>
      <c r="D70" s="87" t="s">
        <v>161</v>
      </c>
      <c r="E70" s="87" t="s">
        <v>24</v>
      </c>
      <c r="F70" s="7" t="str">
        <f>IF(AND(D70="Amina",OR(E70="Manual",E70="Assisted Manual")),A70&amp;"_AZ",IF(AND(D70="Amina",OR(E70="De-Novo Merge",E70="Assisted Merge")),A70&amp;"_SA_AZ",IF(AND(D70="Mashtura",OR(E70="Manual",E70="Assisted Manual")),A70&amp;"_MH",IF(AND(D70="Mashtura",OR(E70="De-Novo Merge",E70="Assisted Merge")),A70&amp;"_SA_MH",IF(AND(D70="Perry",OR(E70="Manual",E70="Assisted Manual")),A70&amp;"_PB",IF(AND(D70="Perry",OR(E70="De-Novo Merge",E70="Assisted Merge")),A70&amp;"_SA_PB",IF(AND(D70="Gina",OR(E70="Manual",E70="Assisted Manual")),A70&amp;"_GB",IF(AND(D70="Gina",OR(E70="De-Novo Merge",E70="Assisted Merge")),A70&amp;"_SA_GB",IF(AND(D70="Cameron",OR(E70="Manual",E70="Assisted Manual")),A70&amp;"_CA",IF(AND(D70="Cameron",OR(E70="De-Novo Merge",E70="Assisted Merge")),A70&amp;"_SA_CA",IF(AND(D70="Bruno",OR(E70="Manual",E70="Assisted Manual")),A70&amp;"_BD",IF(AND(D70="Bruno",OR(E70="De-Novo Merge",E70="Assisted Merge")),A70&amp;"_SA_BD",IF(AND(D70="Daniel",OR(E70="Manual",E70="Assisted Manual")),A70&amp;"_DR",IF(AND(D70="Daniel",OR(E70="De-Novo Merge",E70="Assisted Merge")),A70&amp;"_SA_DR",IF(AND(D70="Monet",OR(E70="Manual",E70="Assisted Manual")),A70&amp;"_MW",IF(AND(D70="Monet",OR(E70="De-Novo Merge",E70="Assisted Merge")),A70&amp;"_SA_MW",IF(AND(D70="Julia",OR(E70="Manual",E70="Assisted Manual")),A70&amp;"_JS",IF(AND(D70="Julia",OR(E70="De-Novo Merge",E70="Assisted Merge")),A70&amp;"_SA_JS",""))))))))))))))))))</f>
        <v>2018-04-13_G-022_BD</v>
      </c>
      <c r="G70" s="89">
        <v>43230</v>
      </c>
      <c r="H70" s="89">
        <v>43231</v>
      </c>
      <c r="I70" s="68">
        <v>5.5</v>
      </c>
      <c r="J70" s="68">
        <v>62</v>
      </c>
      <c r="K70" s="73">
        <f t="shared" si="2"/>
        <v>11.272727272727273</v>
      </c>
      <c r="L70" s="118">
        <v>43276</v>
      </c>
      <c r="M70" s="87" t="str">
        <f>IF(AND(NOT(OR(G70="",G70="Ø")),H70=""),"In Progress",IF(AND(NOT(OR(H70="Ø",H70="")),NOT(OR(G70="Ø",G70=""))),"Completed",IF(AND(NOT(A70=""),NOT(OR(D70="",D70="???")),G70=""),"Waiting",IF(D70="???","Waiting",""))))</f>
        <v>Completed</v>
      </c>
      <c r="N70" s="116" t="str">
        <f>IF(AND(NOT(OR(H70="Ø",H70="")),L70="Split"),"In Progress",IF(AND(NOT(OR(H70="Ø",H70="")),L70="Needs to be Split"),"Waiting",IF(AND(M70="Review",M71="Review"),"Review",IF(OR(AND(M70="Review",M71="Incomplete"),AND(M70="Incomplete",M71="Review")),"Review",IF(OR(AND(M70="Untraceable",M71="Review"),AND(M70="Review",M71="Untraceable")),"Review",IF(OR(AND(M70="Review",M71="Completed"),AND(M70="Completed",M71="Review")),"Review",IF(OR(AND(M70="Other",M71="Review"),AND(M70="Review",M71="Other")),"Review",IF(OR(AND(M70="Other",M71="Incomplete"),AND(M70="Incomplete",M71="Other")),"Review",IF(OR(AND(M70="Other",M71="Untraceable"),AND(M70="Untraceable",M71="Other")),"Review",IF(OR(AND(M70="Other",M71="Completed"),AND(M70="Completed",M71="Other")),"Review",IF(AND(M70="Waiting",M71="Waiting"),"Waiting",IF(OR(AND(M70="Review",M71="Waiting"),AND(M70="Waiting",M71="Review")),"Waiting",IF(OR(AND(M70="Other",M71="Waiting"),AND(M70="Waiting",M71="Other")),"Waiting",IF(OR(AND(M70="Incomplete",M71="Waiting"),AND(M70="Waiting",M71="Incomplete")),"Waiting",IF(OR(AND(M70="Completed",M71="Waiting"),AND(M70="Waiting",M71="Completed")),"Waiting",IF(OR(M70="In Progress",M71="In Progress"),"In Progress",IF(OR(AND(M70="Completed",M71="Untraceable"),AND(M70="Untraceable",M71="Completed")),"Review",IF(OR(AND(M70="Completed",M71="Incomplete"),AND(M70="Incomplete",M71="Completed")),"Review",IF(OR(AND(M70="Incomplete",M71="Untraceable"),AND(M70="Untraceable",M71="Incomplete")),"Untraceable",IF(AND(NOT(OR(H70="Ø",H70="")),NOT(OR(H71="Ø",H71="")),L70=""),"In Progress",IF(AND(M70="Untraceable",M71="Untraceable"),"Untraceable",IF(AND(NOT(OR(H70="Ø",H70="")),NOT(OR(H71="Ø",H71="")),NOT(OR(L70="Ø",L70="",L70="Split",L70="Needs to be Split"))),"Completed",IF(AND(M70="Incomplete",M71="Incomplete"),"Incomplete",IF(AND(M70="Other",M71="Other"),"Review",IF(AND(M70="Untraceable",M71=""),"Untraceable","")))))))))))))))))))))))))</f>
        <v>Completed</v>
      </c>
      <c r="O70" s="116" t="s">
        <v>0</v>
      </c>
      <c r="P70" s="4"/>
      <c r="Q70" s="121" t="s">
        <v>25</v>
      </c>
      <c r="R70" s="116" t="s">
        <v>4148</v>
      </c>
    </row>
    <row r="71" spans="1:18" x14ac:dyDescent="0.25">
      <c r="A71" s="116"/>
      <c r="B71" s="116"/>
      <c r="C71" s="116"/>
      <c r="D71" s="87" t="s">
        <v>113</v>
      </c>
      <c r="E71" s="87" t="s">
        <v>1512</v>
      </c>
      <c r="F71" s="7" t="str">
        <f>IF(AND(D71="Amina",OR(E71="Manual",E71="Assisted Manual")),A70&amp;"_AZ",IF(AND(D71="Amina",OR(E71="De-Novo Merge",E71="Assisted Merge")),A70&amp;"_SA_AZ",IF(AND(D71="Mashtura",OR(E71="Manual",E71="Assisted Manual")),A70&amp;"_MH",IF(AND(D71="Mashtura",OR(E71="De-Novo Merge",E71="Assisted Merge")),A70&amp;"_SA_MH",IF(AND(D71="Perry",OR(E71="Manual",E71="Assisted Manual")),A70&amp;"_PB",IF(AND(D71="Perry",OR(E71="De-Novo Merge",E71="Assisted Merge")),A70&amp;"_SA_PB",IF(AND(D71="Gina",OR(E71="Manual",E71="Assisted Manual")),A70&amp;"_GB",IF(AND(D71="Gina",OR(E71="De-Novo Merge",E71="Assisted Merge")),A70&amp;"_SA_GB",IF(AND(D71="Cameron",OR(E71="Manual",E71="Assisted Manual")),A70&amp;"_CA",IF(AND(D71="Cameron",OR(E71="De-Novo Merge",E71="Assisted Merge")),A70&amp;"_SA_CA",IF(AND(D71="Bruno",OR(E71="Manual",E71="Assisted Manual")),A70&amp;"_BD",IF(AND(D71="Bruno",OR(E71="De-Novo Merge",E71="Assisted Merge")),A70&amp;"_SA_BD",IF(AND(D71="Daniel",OR(E71="Manual",E71="Assisted Manual")),A70&amp;"_DR",IF(AND(D71="Daniel",OR(E71="De-Novo Merge",E71="Assisted Merge")),A70&amp;"_SA_DR",IF(AND(D71="Monet",OR(E71="Manual",E71="Assisted Manual")),A70&amp;"_MW",IF(AND(D71="Monet",OR(E71="De-Novo Merge",E71="Assisted Merge")),A70&amp;"_SA_MW",IF(AND(D71="Julia",OR(E71="Manual",E71="Assisted Manual")),A70&amp;"_JS",IF(AND(D71="Julia",OR(E71="De-Novo Merge",E71="Assisted Merge")),A70&amp;"_SA_JS",""))))))))))))))))))</f>
        <v>2018-04-13_G-022_DR</v>
      </c>
      <c r="G71" s="89">
        <v>43244</v>
      </c>
      <c r="H71" s="89">
        <v>43245</v>
      </c>
      <c r="I71" s="68">
        <v>4</v>
      </c>
      <c r="J71" s="68">
        <v>63.231999999999999</v>
      </c>
      <c r="K71" s="73">
        <f t="shared" si="2"/>
        <v>15.808</v>
      </c>
      <c r="L71" s="116"/>
      <c r="M71" s="87" t="str">
        <f>IF(AND(NOT(OR(G71="",G71="Ø")),H71=""),"In Progress",IF(AND(NOT(OR(H71="Ø",H71="")),NOT(OR(G71="Ø",G71=""))),"Completed",IF(AND(NOT(A70=""),NOT(OR(D71="",D71="???")),G71=""),"Waiting",IF(D71="???","Waiting",""))))</f>
        <v>Completed</v>
      </c>
      <c r="N71" s="116"/>
      <c r="O71" s="116"/>
      <c r="P71" s="4"/>
      <c r="Q71" s="121"/>
      <c r="R71" s="116"/>
    </row>
    <row r="72" spans="1:18" x14ac:dyDescent="0.25">
      <c r="A72" s="122" t="s">
        <v>4149</v>
      </c>
      <c r="B72" s="117" t="s">
        <v>4150</v>
      </c>
      <c r="C72" s="116"/>
      <c r="D72" s="87" t="s">
        <v>32</v>
      </c>
      <c r="E72" s="87" t="s">
        <v>24</v>
      </c>
      <c r="F72" s="7" t="str">
        <f>IF(AND(D72="Amina",OR(E72="Manual",E72="Assisted Manual")),A72&amp;"_AZ",IF(AND(D72="Amina",OR(E72="De-Novo Merge",E72="Assisted Merge")),A72&amp;"_SA_AZ",IF(AND(D72="Mashtura",OR(E72="Manual",E72="Assisted Manual")),A72&amp;"_MH",IF(AND(D72="Mashtura",OR(E72="De-Novo Merge",E72="Assisted Merge")),A72&amp;"_SA_MH",IF(AND(D72="Perry",OR(E72="Manual",E72="Assisted Manual")),A72&amp;"_PB",IF(AND(D72="Perry",OR(E72="De-Novo Merge",E72="Assisted Merge")),A72&amp;"_SA_PB",IF(AND(D72="Gina",OR(E72="Manual",E72="Assisted Manual")),A72&amp;"_GB",IF(AND(D72="Gina",OR(E72="De-Novo Merge",E72="Assisted Merge")),A72&amp;"_SA_GB",IF(AND(D72="Cameron",OR(E72="Manual",E72="Assisted Manual")),A72&amp;"_CA",IF(AND(D72="Cameron",OR(E72="De-Novo Merge",E72="Assisted Merge")),A72&amp;"_SA_CA",IF(AND(D72="Bruno",OR(E72="Manual",E72="Assisted Manual")),A72&amp;"_BD",IF(AND(D72="Bruno",OR(E72="De-Novo Merge",E72="Assisted Merge")),A72&amp;"_SA_BD",IF(AND(D72="Daniel",OR(E72="Manual",E72="Assisted Manual")),A72&amp;"_DR",IF(AND(D72="Daniel",OR(E72="De-Novo Merge",E72="Assisted Merge")),A72&amp;"_SA_DR",IF(AND(D72="Monet",OR(E72="Manual",E72="Assisted Manual")),A72&amp;"_MW",IF(AND(D72="Monet",OR(E72="De-Novo Merge",E72="Assisted Merge")),A72&amp;"_SA_MW",IF(AND(D72="Julia",OR(E72="Manual",E72="Assisted Manual")),A72&amp;"_JS",IF(AND(D72="Julia",OR(E72="De-Novo Merge",E72="Assisted Merge")),A72&amp;"_SA_JS",""))))))))))))))))))</f>
        <v>2018-04-13_G-023_AZ</v>
      </c>
      <c r="G72" s="89">
        <v>43231</v>
      </c>
      <c r="H72" s="89">
        <v>43231</v>
      </c>
      <c r="I72" s="68"/>
      <c r="J72" s="68"/>
      <c r="K72" s="73" t="str">
        <f t="shared" si="2"/>
        <v/>
      </c>
      <c r="L72" s="118">
        <v>43264</v>
      </c>
      <c r="M72" s="87" t="str">
        <f>IF(AND(NOT(OR(G72="",G72="Ø")),H72=""),"In Progress",IF(AND(NOT(OR(H72="Ø",H72="")),NOT(OR(G72="Ø",G72=""))),"Completed",IF(AND(NOT(A72=""),NOT(OR(D72="",D72="???")),G72=""),"Waiting",IF(D72="???","Waiting",""))))</f>
        <v>Completed</v>
      </c>
      <c r="N72" s="116" t="str">
        <f>IF(AND(NOT(OR(H72="Ø",H72="")),L72="Split"),"In Progress",IF(AND(NOT(OR(H72="Ø",H72="")),L72="Needs to be Split"),"Waiting",IF(AND(M72="Review",M73="Review"),"Review",IF(OR(AND(M72="Review",M73="Incomplete"),AND(M72="Incomplete",M73="Review")),"Review",IF(OR(AND(M72="Untraceable",M73="Review"),AND(M72="Review",M73="Untraceable")),"Review",IF(OR(AND(M72="Review",M73="Completed"),AND(M72="Completed",M73="Review")),"Review",IF(OR(AND(M72="Other",M73="Review"),AND(M72="Review",M73="Other")),"Review",IF(OR(AND(M72="Other",M73="Incomplete"),AND(M72="Incomplete",M73="Other")),"Review",IF(OR(AND(M72="Other",M73="Untraceable"),AND(M72="Untraceable",M73="Other")),"Review",IF(OR(AND(M72="Other",M73="Completed"),AND(M72="Completed",M73="Other")),"Review",IF(AND(M72="Waiting",M73="Waiting"),"Waiting",IF(OR(AND(M72="Review",M73="Waiting"),AND(M72="Waiting",M73="Review")),"Waiting",IF(OR(AND(M72="Other",M73="Waiting"),AND(M72="Waiting",M73="Other")),"Waiting",IF(OR(AND(M72="Incomplete",M73="Waiting"),AND(M72="Waiting",M73="Incomplete")),"Waiting",IF(OR(AND(M72="Completed",M73="Waiting"),AND(M72="Waiting",M73="Completed")),"Waiting",IF(OR(M72="In Progress",M73="In Progress"),"In Progress",IF(OR(AND(M72="Completed",M73="Untraceable"),AND(M72="Untraceable",M73="Completed")),"Review",IF(OR(AND(M72="Completed",M73="Incomplete"),AND(M72="Incomplete",M73="Completed")),"Review",IF(OR(AND(M72="Incomplete",M73="Untraceable"),AND(M72="Untraceable",M73="Incomplete")),"Untraceable",IF(AND(NOT(OR(H72="Ø",H72="")),NOT(OR(H73="Ø",H73="")),L72=""),"In Progress",IF(AND(M72="Untraceable",M73="Untraceable"),"Untraceable",IF(AND(NOT(OR(H72="Ø",H72="")),NOT(OR(H73="Ø",H73="")),NOT(OR(L72="Ø",L72="",L72="Split",L72="Needs to be Split"))),"Completed",IF(AND(M72="Incomplete",M73="Incomplete"),"Incomplete",IF(AND(M72="Other",M73="Other"),"Review",IF(AND(M72="Untraceable",M73=""),"Untraceable","")))))))))))))))))))))))))</f>
        <v>Completed</v>
      </c>
      <c r="O72" s="116" t="s">
        <v>0</v>
      </c>
      <c r="P72" s="4"/>
      <c r="Q72" s="121" t="s">
        <v>25</v>
      </c>
      <c r="R72" s="116" t="s">
        <v>4151</v>
      </c>
    </row>
    <row r="73" spans="1:18" x14ac:dyDescent="0.25">
      <c r="A73" s="116"/>
      <c r="B73" s="116"/>
      <c r="C73" s="116"/>
      <c r="D73" s="87" t="s">
        <v>187</v>
      </c>
      <c r="E73" s="87" t="s">
        <v>1512</v>
      </c>
      <c r="F73" s="7" t="str">
        <f>IF(AND(D73="Amina",OR(E73="Manual",E73="Assisted Manual")),A72&amp;"_AZ",IF(AND(D73="Amina",OR(E73="De-Novo Merge",E73="Assisted Merge")),A72&amp;"_SA_AZ",IF(AND(D73="Mashtura",OR(E73="Manual",E73="Assisted Manual")),A72&amp;"_MH",IF(AND(D73="Mashtura",OR(E73="De-Novo Merge",E73="Assisted Merge")),A72&amp;"_SA_MH",IF(AND(D73="Perry",OR(E73="Manual",E73="Assisted Manual")),A72&amp;"_PB",IF(AND(D73="Perry",OR(E73="De-Novo Merge",E73="Assisted Merge")),A72&amp;"_SA_PB",IF(AND(D73="Gina",OR(E73="Manual",E73="Assisted Manual")),A72&amp;"_GB",IF(AND(D73="Gina",OR(E73="De-Novo Merge",E73="Assisted Merge")),A72&amp;"_SA_GB",IF(AND(D73="Cameron",OR(E73="Manual",E73="Assisted Manual")),A72&amp;"_CA",IF(AND(D73="Cameron",OR(E73="De-Novo Merge",E73="Assisted Merge")),A72&amp;"_SA_CA",IF(AND(D73="Bruno",OR(E73="Manual",E73="Assisted Manual")),A72&amp;"_BD",IF(AND(D73="Bruno",OR(E73="De-Novo Merge",E73="Assisted Merge")),A72&amp;"_SA_BD",IF(AND(D73="Daniel",OR(E73="Manual",E73="Assisted Manual")),A72&amp;"_DR",IF(AND(D73="Daniel",OR(E73="De-Novo Merge",E73="Assisted Merge")),A72&amp;"_SA_DR",IF(AND(D73="Monet",OR(E73="Manual",E73="Assisted Manual")),A72&amp;"_MW",IF(AND(D73="Monet",OR(E73="De-Novo Merge",E73="Assisted Merge")),A72&amp;"_SA_MW",IF(AND(D73="Julia",OR(E73="Manual",E73="Assisted Manual")),A72&amp;"_JS",IF(AND(D73="Julia",OR(E73="De-Novo Merge",E73="Assisted Merge")),A72&amp;"_SA_JS",""))))))))))))))))))</f>
        <v>2018-04-13_G-023_MW</v>
      </c>
      <c r="G73" s="89">
        <v>43241</v>
      </c>
      <c r="H73" s="89">
        <v>43242</v>
      </c>
      <c r="I73" s="68"/>
      <c r="J73" s="68"/>
      <c r="K73" s="73" t="str">
        <f t="shared" si="2"/>
        <v/>
      </c>
      <c r="L73" s="116"/>
      <c r="M73" s="87" t="str">
        <f>IF(AND(NOT(OR(G73="",G73="Ø")),H73=""),"In Progress",IF(AND(NOT(OR(H73="Ø",H73="")),NOT(OR(G73="Ø",G73=""))),"Completed",IF(AND(NOT(A72=""),NOT(OR(D73="",D73="???")),G73=""),"Waiting",IF(D73="???","Waiting",""))))</f>
        <v>Completed</v>
      </c>
      <c r="N73" s="116"/>
      <c r="O73" s="116"/>
      <c r="P73" s="4"/>
      <c r="Q73" s="121"/>
      <c r="R73" s="116"/>
    </row>
    <row r="74" spans="1:18" x14ac:dyDescent="0.25">
      <c r="A74" s="122" t="s">
        <v>4152</v>
      </c>
      <c r="B74" s="117" t="s">
        <v>4153</v>
      </c>
      <c r="C74" s="116"/>
      <c r="D74" s="87" t="s">
        <v>32</v>
      </c>
      <c r="E74" s="87" t="s">
        <v>24</v>
      </c>
      <c r="F74" s="7" t="str">
        <f>IF(AND(D74="Amina",OR(E74="Manual",E74="Assisted Manual")),A74&amp;"_AZ",IF(AND(D74="Amina",OR(E74="De-Novo Merge",E74="Assisted Merge")),A74&amp;"_SA_AZ",IF(AND(D74="Mashtura",OR(E74="Manual",E74="Assisted Manual")),A74&amp;"_MH",IF(AND(D74="Mashtura",OR(E74="De-Novo Merge",E74="Assisted Merge")),A74&amp;"_SA_MH",IF(AND(D74="Perry",OR(E74="Manual",E74="Assisted Manual")),A74&amp;"_PB",IF(AND(D74="Perry",OR(E74="De-Novo Merge",E74="Assisted Merge")),A74&amp;"_SA_PB",IF(AND(D74="Gina",OR(E74="Manual",E74="Assisted Manual")),A74&amp;"_GB",IF(AND(D74="Gina",OR(E74="De-Novo Merge",E74="Assisted Merge")),A74&amp;"_SA_GB",IF(AND(D74="Cameron",OR(E74="Manual",E74="Assisted Manual")),A74&amp;"_CA",IF(AND(D74="Cameron",OR(E74="De-Novo Merge",E74="Assisted Merge")),A74&amp;"_SA_CA",IF(AND(D74="Bruno",OR(E74="Manual",E74="Assisted Manual")),A74&amp;"_BD",IF(AND(D74="Bruno",OR(E74="De-Novo Merge",E74="Assisted Merge")),A74&amp;"_SA_BD",IF(AND(D74="Daniel",OR(E74="Manual",E74="Assisted Manual")),A74&amp;"_DR",IF(AND(D74="Daniel",OR(E74="De-Novo Merge",E74="Assisted Merge")),A74&amp;"_SA_DR",IF(AND(D74="Monet",OR(E74="Manual",E74="Assisted Manual")),A74&amp;"_MW",IF(AND(D74="Monet",OR(E74="De-Novo Merge",E74="Assisted Merge")),A74&amp;"_SA_MW",IF(AND(D74="Julia",OR(E74="Manual",E74="Assisted Manual")),A74&amp;"_JS",IF(AND(D74="Julia",OR(E74="De-Novo Merge",E74="Assisted Merge")),A74&amp;"_SA_JS",""))))))))))))))))))</f>
        <v>2018-04-13_G-024_AZ</v>
      </c>
      <c r="G74" s="89">
        <v>43231</v>
      </c>
      <c r="H74" s="89">
        <v>43235</v>
      </c>
      <c r="I74" s="68"/>
      <c r="J74" s="68"/>
      <c r="K74" s="73" t="str">
        <f t="shared" si="2"/>
        <v/>
      </c>
      <c r="L74" s="118">
        <v>43264</v>
      </c>
      <c r="M74" s="87" t="str">
        <f>IF(AND(NOT(OR(G74="",G74="Ø")),H74=""),"In Progress",IF(AND(NOT(OR(H74="Ø",H74="")),NOT(OR(G74="Ø",G74=""))),"Completed",IF(AND(NOT(A74=""),NOT(OR(D74="",D74="???")),G74=""),"Waiting",IF(D74="???","Waiting",""))))</f>
        <v>Completed</v>
      </c>
      <c r="N74" s="116" t="str">
        <f>IF(AND(NOT(OR(H74="Ø",H74="")),L74="Split"),"In Progress",IF(AND(NOT(OR(H74="Ø",H74="")),L74="Needs to be Split"),"Waiting",IF(AND(M74="Review",M75="Review"),"Review",IF(OR(AND(M74="Review",M75="Incomplete"),AND(M74="Incomplete",M75="Review")),"Review",IF(OR(AND(M74="Untraceable",M75="Review"),AND(M74="Review",M75="Untraceable")),"Review",IF(OR(AND(M74="Review",M75="Completed"),AND(M74="Completed",M75="Review")),"Review",IF(OR(AND(M74="Other",M75="Review"),AND(M74="Review",M75="Other")),"Review",IF(OR(AND(M74="Other",M75="Incomplete"),AND(M74="Incomplete",M75="Other")),"Review",IF(OR(AND(M74="Other",M75="Untraceable"),AND(M74="Untraceable",M75="Other")),"Review",IF(OR(AND(M74="Other",M75="Completed"),AND(M74="Completed",M75="Other")),"Review",IF(AND(M74="Waiting",M75="Waiting"),"Waiting",IF(OR(AND(M74="Review",M75="Waiting"),AND(M74="Waiting",M75="Review")),"Waiting",IF(OR(AND(M74="Other",M75="Waiting"),AND(M74="Waiting",M75="Other")),"Waiting",IF(OR(AND(M74="Incomplete",M75="Waiting"),AND(M74="Waiting",M75="Incomplete")),"Waiting",IF(OR(AND(M74="Completed",M75="Waiting"),AND(M74="Waiting",M75="Completed")),"Waiting",IF(OR(M74="In Progress",M75="In Progress"),"In Progress",IF(OR(AND(M74="Completed",M75="Untraceable"),AND(M74="Untraceable",M75="Completed")),"Review",IF(OR(AND(M74="Completed",M75="Incomplete"),AND(M74="Incomplete",M75="Completed")),"Review",IF(OR(AND(M74="Incomplete",M75="Untraceable"),AND(M74="Untraceable",M75="Incomplete")),"Untraceable",IF(AND(NOT(OR(H74="Ø",H74="")),NOT(OR(H75="Ø",H75="")),L74=""),"In Progress",IF(AND(M74="Untraceable",M75="Untraceable"),"Untraceable",IF(AND(NOT(OR(H74="Ø",H74="")),NOT(OR(H75="Ø",H75="")),NOT(OR(L74="Ø",L74="",L74="Split",L74="Needs to be Split"))),"Completed",IF(AND(M74="Incomplete",M75="Incomplete"),"Incomplete",IF(AND(M74="Other",M75="Other"),"Review",IF(AND(M74="Untraceable",M75=""),"Untraceable","")))))))))))))))))))))))))</f>
        <v>Completed</v>
      </c>
      <c r="O74" s="116" t="s">
        <v>0</v>
      </c>
      <c r="P74" s="4"/>
      <c r="Q74" s="121" t="s">
        <v>25</v>
      </c>
      <c r="R74" s="116" t="s">
        <v>4154</v>
      </c>
    </row>
    <row r="75" spans="1:18" x14ac:dyDescent="0.25">
      <c r="A75" s="116"/>
      <c r="B75" s="116"/>
      <c r="C75" s="116"/>
      <c r="D75" s="87" t="s">
        <v>187</v>
      </c>
      <c r="E75" s="87" t="s">
        <v>24</v>
      </c>
      <c r="F75" s="7" t="str">
        <f>IF(AND(D75="Amina",OR(E75="Manual",E75="Assisted Manual")),A74&amp;"_AZ",IF(AND(D75="Amina",OR(E75="De-Novo Merge",E75="Assisted Merge")),A74&amp;"_SA_AZ",IF(AND(D75="Mashtura",OR(E75="Manual",E75="Assisted Manual")),A74&amp;"_MH",IF(AND(D75="Mashtura",OR(E75="De-Novo Merge",E75="Assisted Merge")),A74&amp;"_SA_MH",IF(AND(D75="Perry",OR(E75="Manual",E75="Assisted Manual")),A74&amp;"_PB",IF(AND(D75="Perry",OR(E75="De-Novo Merge",E75="Assisted Merge")),A74&amp;"_SA_PB",IF(AND(D75="Gina",OR(E75="Manual",E75="Assisted Manual")),A74&amp;"_GB",IF(AND(D75="Gina",OR(E75="De-Novo Merge",E75="Assisted Merge")),A74&amp;"_SA_GB",IF(AND(D75="Cameron",OR(E75="Manual",E75="Assisted Manual")),A74&amp;"_CA",IF(AND(D75="Cameron",OR(E75="De-Novo Merge",E75="Assisted Merge")),A74&amp;"_SA_CA",IF(AND(D75="Bruno",OR(E75="Manual",E75="Assisted Manual")),A74&amp;"_BD",IF(AND(D75="Bruno",OR(E75="De-Novo Merge",E75="Assisted Merge")),A74&amp;"_SA_BD",IF(AND(D75="Daniel",OR(E75="Manual",E75="Assisted Manual")),A74&amp;"_DR",IF(AND(D75="Daniel",OR(E75="De-Novo Merge",E75="Assisted Merge")),A74&amp;"_SA_DR",IF(AND(D75="Monet",OR(E75="Manual",E75="Assisted Manual")),A74&amp;"_MW",IF(AND(D75="Monet",OR(E75="De-Novo Merge",E75="Assisted Merge")),A74&amp;"_SA_MW",IF(AND(D75="Julia",OR(E75="Manual",E75="Assisted Manual")),A74&amp;"_JS",IF(AND(D75="Julia",OR(E75="De-Novo Merge",E75="Assisted Merge")),A74&amp;"_SA_JS",""))))))))))))))))))</f>
        <v>2018-04-13_G-024_MW</v>
      </c>
      <c r="G75" s="89">
        <v>43237</v>
      </c>
      <c r="H75" s="89">
        <v>43241</v>
      </c>
      <c r="I75" s="68"/>
      <c r="J75" s="68"/>
      <c r="K75" s="73" t="str">
        <f t="shared" si="2"/>
        <v/>
      </c>
      <c r="L75" s="116"/>
      <c r="M75" s="87" t="str">
        <f>IF(AND(NOT(OR(G75="",G75="Ø")),H75=""),"In Progress",IF(AND(NOT(OR(H75="Ø",H75="")),NOT(OR(G75="Ø",G75=""))),"Completed",IF(AND(NOT(A74=""),NOT(OR(D75="",D75="???")),G75=""),"Waiting",IF(D75="???","Waiting",""))))</f>
        <v>Completed</v>
      </c>
      <c r="N75" s="116"/>
      <c r="O75" s="116"/>
      <c r="P75" s="4"/>
      <c r="Q75" s="121"/>
      <c r="R75" s="116"/>
    </row>
    <row r="76" spans="1:18" x14ac:dyDescent="0.25">
      <c r="A76" s="122" t="s">
        <v>4155</v>
      </c>
      <c r="B76" s="117" t="s">
        <v>4156</v>
      </c>
      <c r="C76" s="116" t="s">
        <v>1167</v>
      </c>
      <c r="D76" s="87" t="s">
        <v>161</v>
      </c>
      <c r="E76" s="87" t="s">
        <v>24</v>
      </c>
      <c r="F76" s="7" t="str">
        <f>IF(AND(D76="Amina",OR(E76="Manual",E76="Assisted Manual")),A76&amp;"_AZ",IF(AND(D76="Amina",OR(E76="De-Novo Merge",E76="Assisted Merge")),A76&amp;"_SA_AZ",IF(AND(D76="Mashtura",OR(E76="Manual",E76="Assisted Manual")),A76&amp;"_MH",IF(AND(D76="Mashtura",OR(E76="De-Novo Merge",E76="Assisted Merge")),A76&amp;"_SA_MH",IF(AND(D76="Perry",OR(E76="Manual",E76="Assisted Manual")),A76&amp;"_PB",IF(AND(D76="Perry",OR(E76="De-Novo Merge",E76="Assisted Merge")),A76&amp;"_SA_PB",IF(AND(D76="Gina",OR(E76="Manual",E76="Assisted Manual")),A76&amp;"_GB",IF(AND(D76="Gina",OR(E76="De-Novo Merge",E76="Assisted Merge")),A76&amp;"_SA_GB",IF(AND(D76="Cameron",OR(E76="Manual",E76="Assisted Manual")),A76&amp;"_CA",IF(AND(D76="Cameron",OR(E76="De-Novo Merge",E76="Assisted Merge")),A76&amp;"_SA_CA",IF(AND(D76="Bruno",OR(E76="Manual",E76="Assisted Manual")),A76&amp;"_BD",IF(AND(D76="Bruno",OR(E76="De-Novo Merge",E76="Assisted Merge")),A76&amp;"_SA_BD",IF(AND(D76="Daniel",OR(E76="Manual",E76="Assisted Manual")),A76&amp;"_DR",IF(AND(D76="Daniel",OR(E76="De-Novo Merge",E76="Assisted Merge")),A76&amp;"_SA_DR",IF(AND(D76="Monet",OR(E76="Manual",E76="Assisted Manual")),A76&amp;"_MW",IF(AND(D76="Monet",OR(E76="De-Novo Merge",E76="Assisted Merge")),A76&amp;"_SA_MW",IF(AND(D76="Julia",OR(E76="Manual",E76="Assisted Manual")),A76&amp;"_JS",IF(AND(D76="Julia",OR(E76="De-Novo Merge",E76="Assisted Merge")),A76&amp;"_SA_JS",""))))))))))))))))))</f>
        <v>2018-04-13_R-014_BD</v>
      </c>
      <c r="G76" s="89">
        <v>43269</v>
      </c>
      <c r="H76" s="89">
        <v>43270</v>
      </c>
      <c r="I76" s="68">
        <v>3.75</v>
      </c>
      <c r="J76" s="68">
        <v>64</v>
      </c>
      <c r="K76" s="73">
        <f t="shared" si="2"/>
        <v>17.066666666666666</v>
      </c>
      <c r="L76" s="118">
        <v>43279</v>
      </c>
      <c r="M76" s="87" t="str">
        <f>IF(AND(NOT(OR(G76="",G76="Ø")),H76=""),"In Progress",IF(AND(NOT(OR(H76="Ø",H76="")),NOT(OR(G76="Ø",G76=""))),"Completed",IF(AND(NOT(A76=""),NOT(OR(D76="",D76="???")),G76=""),"Waiting",IF(D76="???","Waiting",""))))</f>
        <v>Completed</v>
      </c>
      <c r="N76" s="116" t="str">
        <f>IF(AND(NOT(OR(H76="Ø",H76="")),L76="Split"),"In Progress",IF(AND(NOT(OR(H76="Ø",H76="")),L76="Needs to be Split"),"Waiting",IF(AND(M76="Review",M77="Review"),"Review",IF(OR(AND(M76="Review",M77="Incomplete"),AND(M76="Incomplete",M77="Review")),"Review",IF(OR(AND(M76="Untraceable",M77="Review"),AND(M76="Review",M77="Untraceable")),"Review",IF(OR(AND(M76="Review",M77="Completed"),AND(M76="Completed",M77="Review")),"Review",IF(OR(AND(M76="Other",M77="Review"),AND(M76="Review",M77="Other")),"Review",IF(OR(AND(M76="Other",M77="Incomplete"),AND(M76="Incomplete",M77="Other")),"Review",IF(OR(AND(M76="Other",M77="Untraceable"),AND(M76="Untraceable",M77="Other")),"Review",IF(OR(AND(M76="Other",M77="Completed"),AND(M76="Completed",M77="Other")),"Review",IF(AND(M76="Waiting",M77="Waiting"),"Waiting",IF(OR(AND(M76="Review",M77="Waiting"),AND(M76="Waiting",M77="Review")),"Waiting",IF(OR(AND(M76="Other",M77="Waiting"),AND(M76="Waiting",M77="Other")),"Waiting",IF(OR(AND(M76="Incomplete",M77="Waiting"),AND(M76="Waiting",M77="Incomplete")),"Waiting",IF(OR(AND(M76="Completed",M77="Waiting"),AND(M76="Waiting",M77="Completed")),"Waiting",IF(OR(M76="In Progress",M77="In Progress"),"In Progress",IF(OR(AND(M76="Completed",M77="Untraceable"),AND(M76="Untraceable",M77="Completed")),"Review",IF(OR(AND(M76="Completed",M77="Incomplete"),AND(M76="Incomplete",M77="Completed")),"Review",IF(OR(AND(M76="Incomplete",M77="Untraceable"),AND(M76="Untraceable",M77="Incomplete")),"Untraceable",IF(AND(NOT(OR(H76="Ø",H76="")),NOT(OR(H77="Ø",H77="")),L76=""),"In Progress",IF(AND(M76="Untraceable",M77="Untraceable"),"Untraceable",IF(AND(NOT(OR(H76="Ø",H76="")),NOT(OR(H77="Ø",H77="")),NOT(OR(L76="Ø",L76="",L76="Split",L76="Needs to be Split"))),"Completed",IF(AND(M76="Incomplete",M77="Incomplete"),"Incomplete",IF(AND(M76="Other",M77="Other"),"Review",IF(AND(M76="Untraceable",M77=""),"Untraceable","")))))))))))))))))))))))))</f>
        <v>Completed</v>
      </c>
      <c r="O76" s="116" t="s">
        <v>0</v>
      </c>
      <c r="P76" s="4"/>
      <c r="Q76" s="121" t="s">
        <v>25</v>
      </c>
      <c r="R76" s="116" t="s">
        <v>4157</v>
      </c>
    </row>
    <row r="77" spans="1:18" x14ac:dyDescent="0.25">
      <c r="A77" s="116"/>
      <c r="B77" s="116"/>
      <c r="C77" s="116"/>
      <c r="D77" s="87" t="s">
        <v>113</v>
      </c>
      <c r="E77" s="87" t="s">
        <v>1512</v>
      </c>
      <c r="F77" s="7" t="str">
        <f>IF(AND(D77="Amina",OR(E77="Manual",E77="Assisted Manual")),A76&amp;"_AZ",IF(AND(D77="Amina",OR(E77="De-Novo Merge",E77="Assisted Merge")),A76&amp;"_SA_AZ",IF(AND(D77="Mashtura",OR(E77="Manual",E77="Assisted Manual")),A76&amp;"_MH",IF(AND(D77="Mashtura",OR(E77="De-Novo Merge",E77="Assisted Merge")),A76&amp;"_SA_MH",IF(AND(D77="Perry",OR(E77="Manual",E77="Assisted Manual")),A76&amp;"_PB",IF(AND(D77="Perry",OR(E77="De-Novo Merge",E77="Assisted Merge")),A76&amp;"_SA_PB",IF(AND(D77="Gina",OR(E77="Manual",E77="Assisted Manual")),A76&amp;"_GB",IF(AND(D77="Gina",OR(E77="De-Novo Merge",E77="Assisted Merge")),A76&amp;"_SA_GB",IF(AND(D77="Cameron",OR(E77="Manual",E77="Assisted Manual")),A76&amp;"_CA",IF(AND(D77="Cameron",OR(E77="De-Novo Merge",E77="Assisted Merge")),A76&amp;"_SA_CA",IF(AND(D77="Bruno",OR(E77="Manual",E77="Assisted Manual")),A76&amp;"_BD",IF(AND(D77="Bruno",OR(E77="De-Novo Merge",E77="Assisted Merge")),A76&amp;"_SA_BD",IF(AND(D77="Daniel",OR(E77="Manual",E77="Assisted Manual")),A76&amp;"_DR",IF(AND(D77="Daniel",OR(E77="De-Novo Merge",E77="Assisted Merge")),A76&amp;"_SA_DR",IF(AND(D77="Monet",OR(E77="Manual",E77="Assisted Manual")),A76&amp;"_MW",IF(AND(D77="Monet",OR(E77="De-Novo Merge",E77="Assisted Merge")),A76&amp;"_SA_MW",IF(AND(D77="Julia",OR(E77="Manual",E77="Assisted Manual")),A76&amp;"_JS",IF(AND(D77="Julia",OR(E77="De-Novo Merge",E77="Assisted Merge")),A76&amp;"_SA_JS",""))))))))))))))))))</f>
        <v>2018-04-13_R-014_DR</v>
      </c>
      <c r="G77" s="89">
        <v>43272</v>
      </c>
      <c r="H77" s="89">
        <v>43273</v>
      </c>
      <c r="I77" s="68">
        <v>6</v>
      </c>
      <c r="J77" s="68">
        <v>69.762</v>
      </c>
      <c r="K77" s="73">
        <f t="shared" si="2"/>
        <v>11.627000000000001</v>
      </c>
      <c r="L77" s="116"/>
      <c r="M77" s="87" t="str">
        <f>IF(AND(NOT(OR(G77="",G77="Ø")),H77=""),"In Progress",IF(AND(NOT(OR(H77="Ø",H77="")),NOT(OR(G77="Ø",G77=""))),"Completed",IF(AND(NOT(A76=""),NOT(OR(D77="",D77="???")),G77=""),"Waiting",IF(D77="???","Waiting",""))))</f>
        <v>Completed</v>
      </c>
      <c r="N77" s="116"/>
      <c r="O77" s="116"/>
      <c r="P77" s="4"/>
      <c r="Q77" s="121"/>
      <c r="R77" s="116"/>
    </row>
    <row r="78" spans="1:18" x14ac:dyDescent="0.25">
      <c r="A78" s="122" t="s">
        <v>4158</v>
      </c>
      <c r="B78" s="117" t="s">
        <v>4159</v>
      </c>
      <c r="C78" s="116" t="s">
        <v>1167</v>
      </c>
      <c r="D78" s="87" t="s">
        <v>23</v>
      </c>
      <c r="E78" s="87" t="s">
        <v>24</v>
      </c>
      <c r="F78" s="7" t="str">
        <f>IF(AND(D78="Amina",OR(E78="Manual",E78="Assisted Manual")),A78&amp;"_AZ",IF(AND(D78="Amina",OR(E78="De-Novo Merge",E78="Assisted Merge")),A78&amp;"_SA_AZ",IF(AND(D78="Mashtura",OR(E78="Manual",E78="Assisted Manual")),A78&amp;"_MH",IF(AND(D78="Mashtura",OR(E78="De-Novo Merge",E78="Assisted Merge")),A78&amp;"_SA_MH",IF(AND(D78="Perry",OR(E78="Manual",E78="Assisted Manual")),A78&amp;"_PB",IF(AND(D78="Perry",OR(E78="De-Novo Merge",E78="Assisted Merge")),A78&amp;"_SA_PB",IF(AND(D78="Gina",OR(E78="Manual",E78="Assisted Manual")),A78&amp;"_GB",IF(AND(D78="Gina",OR(E78="De-Novo Merge",E78="Assisted Merge")),A78&amp;"_SA_GB",IF(AND(D78="Cameron",OR(E78="Manual",E78="Assisted Manual")),A78&amp;"_CA",IF(AND(D78="Cameron",OR(E78="De-Novo Merge",E78="Assisted Merge")),A78&amp;"_SA_CA",IF(AND(D78="Bruno",OR(E78="Manual",E78="Assisted Manual")),A78&amp;"_BD",IF(AND(D78="Bruno",OR(E78="De-Novo Merge",E78="Assisted Merge")),A78&amp;"_SA_BD",IF(AND(D78="Daniel",OR(E78="Manual",E78="Assisted Manual")),A78&amp;"_DR",IF(AND(D78="Daniel",OR(E78="De-Novo Merge",E78="Assisted Merge")),A78&amp;"_SA_DR",IF(AND(D78="Monet",OR(E78="Manual",E78="Assisted Manual")),A78&amp;"_MW",IF(AND(D78="Monet",OR(E78="De-Novo Merge",E78="Assisted Merge")),A78&amp;"_SA_MW",IF(AND(D78="Julia",OR(E78="Manual",E78="Assisted Manual")),A78&amp;"_JS",IF(AND(D78="Julia",OR(E78="De-Novo Merge",E78="Assisted Merge")),A78&amp;"_SA_JS",""))))))))))))))))))</f>
        <v>2018-04-13_R-015_CA</v>
      </c>
      <c r="G78" s="89">
        <v>43229</v>
      </c>
      <c r="H78" s="89">
        <v>43230</v>
      </c>
      <c r="I78" s="68"/>
      <c r="J78" s="68"/>
      <c r="K78" s="73" t="str">
        <f t="shared" si="2"/>
        <v/>
      </c>
      <c r="L78" s="118">
        <v>43256</v>
      </c>
      <c r="M78" s="87" t="str">
        <f>IF(AND(NOT(OR(G78="",G78="Ø")),H78=""),"In Progress",IF(AND(NOT(OR(H78="Ø",H78="")),NOT(OR(G78="Ø",G78=""))),"Completed",IF(AND(NOT(A78=""),NOT(OR(D78="",D78="???")),G78=""),"Waiting",IF(D78="???","Waiting",""))))</f>
        <v>Completed</v>
      </c>
      <c r="N78" s="116" t="str">
        <f>IF(AND(NOT(OR(H78="Ø",H78="")),L78="Split"),"In Progress",IF(AND(NOT(OR(H78="Ø",H78="")),L78="Needs to be Split"),"Waiting",IF(AND(M78="Review",M79="Review"),"Review",IF(OR(AND(M78="Review",M79="Incomplete"),AND(M78="Incomplete",M79="Review")),"Review",IF(OR(AND(M78="Untraceable",M79="Review"),AND(M78="Review",M79="Untraceable")),"Review",IF(OR(AND(M78="Review",M79="Completed"),AND(M78="Completed",M79="Review")),"Review",IF(OR(AND(M78="Other",M79="Review"),AND(M78="Review",M79="Other")),"Review",IF(OR(AND(M78="Other",M79="Incomplete"),AND(M78="Incomplete",M79="Other")),"Review",IF(OR(AND(M78="Other",M79="Untraceable"),AND(M78="Untraceable",M79="Other")),"Review",IF(OR(AND(M78="Other",M79="Completed"),AND(M78="Completed",M79="Other")),"Review",IF(AND(M78="Waiting",M79="Waiting"),"Waiting",IF(OR(AND(M78="Review",M79="Waiting"),AND(M78="Waiting",M79="Review")),"Waiting",IF(OR(AND(M78="Other",M79="Waiting"),AND(M78="Waiting",M79="Other")),"Waiting",IF(OR(AND(M78="Incomplete",M79="Waiting"),AND(M78="Waiting",M79="Incomplete")),"Waiting",IF(OR(AND(M78="Completed",M79="Waiting"),AND(M78="Waiting",M79="Completed")),"Waiting",IF(OR(M78="In Progress",M79="In Progress"),"In Progress",IF(OR(AND(M78="Completed",M79="Untraceable"),AND(M78="Untraceable",M79="Completed")),"Review",IF(OR(AND(M78="Completed",M79="Incomplete"),AND(M78="Incomplete",M79="Completed")),"Review",IF(OR(AND(M78="Incomplete",M79="Untraceable"),AND(M78="Untraceable",M79="Incomplete")),"Untraceable",IF(AND(NOT(OR(H78="Ø",H78="")),NOT(OR(H79="Ø",H79="")),L78=""),"In Progress",IF(AND(M78="Untraceable",M79="Untraceable"),"Untraceable",IF(AND(NOT(OR(H78="Ø",H78="")),NOT(OR(H79="Ø",H79="")),NOT(OR(L78="Ø",L78="",L78="Split",L78="Needs to be Split"))),"Completed",IF(AND(M78="Incomplete",M79="Incomplete"),"Incomplete",IF(AND(M78="Other",M79="Other"),"Review",IF(AND(M78="Untraceable",M79=""),"Untraceable","")))))))))))))))))))))))))</f>
        <v>Completed</v>
      </c>
      <c r="O78" s="116" t="s">
        <v>0</v>
      </c>
      <c r="P78" s="4"/>
      <c r="Q78" s="121" t="s">
        <v>25</v>
      </c>
      <c r="R78" s="116" t="s">
        <v>4160</v>
      </c>
    </row>
    <row r="79" spans="1:18" x14ac:dyDescent="0.25">
      <c r="A79" s="116"/>
      <c r="B79" s="116"/>
      <c r="C79" s="116"/>
      <c r="D79" s="87" t="s">
        <v>32</v>
      </c>
      <c r="E79" s="87" t="s">
        <v>1512</v>
      </c>
      <c r="F79" s="7" t="str">
        <f>IF(AND(D79="Amina",OR(E79="Manual",E79="Assisted Manual")),A78&amp;"_AZ",IF(AND(D79="Amina",OR(E79="De-Novo Merge",E79="Assisted Merge")),A78&amp;"_SA_AZ",IF(AND(D79="Mashtura",OR(E79="Manual",E79="Assisted Manual")),A78&amp;"_MH",IF(AND(D79="Mashtura",OR(E79="De-Novo Merge",E79="Assisted Merge")),A78&amp;"_SA_MH",IF(AND(D79="Perry",OR(E79="Manual",E79="Assisted Manual")),A78&amp;"_PB",IF(AND(D79="Perry",OR(E79="De-Novo Merge",E79="Assisted Merge")),A78&amp;"_SA_PB",IF(AND(D79="Gina",OR(E79="Manual",E79="Assisted Manual")),A78&amp;"_GB",IF(AND(D79="Gina",OR(E79="De-Novo Merge",E79="Assisted Merge")),A78&amp;"_SA_GB",IF(AND(D79="Cameron",OR(E79="Manual",E79="Assisted Manual")),A78&amp;"_CA",IF(AND(D79="Cameron",OR(E79="De-Novo Merge",E79="Assisted Merge")),A78&amp;"_SA_CA",IF(AND(D79="Bruno",OR(E79="Manual",E79="Assisted Manual")),A78&amp;"_BD",IF(AND(D79="Bruno",OR(E79="De-Novo Merge",E79="Assisted Merge")),A78&amp;"_SA_BD",IF(AND(D79="Daniel",OR(E79="Manual",E79="Assisted Manual")),A78&amp;"_DR",IF(AND(D79="Daniel",OR(E79="De-Novo Merge",E79="Assisted Merge")),A78&amp;"_SA_DR",IF(AND(D79="Monet",OR(E79="Manual",E79="Assisted Manual")),A78&amp;"_MW",IF(AND(D79="Monet",OR(E79="De-Novo Merge",E79="Assisted Merge")),A78&amp;"_SA_MW",IF(AND(D79="Julia",OR(E79="Manual",E79="Assisted Manual")),A78&amp;"_JS",IF(AND(D79="Julia",OR(E79="De-Novo Merge",E79="Assisted Merge")),A78&amp;"_SA_JS",""))))))))))))))))))</f>
        <v>2018-04-13_R-015_AZ</v>
      </c>
      <c r="G79" s="89">
        <v>43244</v>
      </c>
      <c r="H79" s="89">
        <v>43245</v>
      </c>
      <c r="I79" s="68"/>
      <c r="J79" s="68"/>
      <c r="K79" s="73" t="str">
        <f t="shared" si="2"/>
        <v/>
      </c>
      <c r="L79" s="116"/>
      <c r="M79" s="87" t="str">
        <f>IF(AND(NOT(OR(G79="",G79="Ø")),H79=""),"In Progress",IF(AND(NOT(OR(H79="Ø",H79="")),NOT(OR(G79="Ø",G79=""))),"Completed",IF(AND(NOT(A78=""),NOT(OR(D79="",D79="???")),G79=""),"Waiting",IF(D79="???","Waiting",""))))</f>
        <v>Completed</v>
      </c>
      <c r="N79" s="116"/>
      <c r="O79" s="116"/>
      <c r="P79" s="4"/>
      <c r="Q79" s="121"/>
      <c r="R79" s="116"/>
    </row>
    <row r="80" spans="1:18" x14ac:dyDescent="0.25">
      <c r="A80" s="122" t="s">
        <v>4161</v>
      </c>
      <c r="B80" s="117" t="s">
        <v>4162</v>
      </c>
      <c r="C80" s="116" t="s">
        <v>1167</v>
      </c>
      <c r="D80" s="87" t="s">
        <v>23</v>
      </c>
      <c r="E80" s="87" t="s">
        <v>24</v>
      </c>
      <c r="F80" s="7" t="str">
        <f>IF(AND(D80="Amina",OR(E80="Manual",E80="Assisted Manual")),A80&amp;"_AZ",IF(AND(D80="Amina",OR(E80="De-Novo Merge",E80="Assisted Merge")),A80&amp;"_SA_AZ",IF(AND(D80="Mashtura",OR(E80="Manual",E80="Assisted Manual")),A80&amp;"_MH",IF(AND(D80="Mashtura",OR(E80="De-Novo Merge",E80="Assisted Merge")),A80&amp;"_SA_MH",IF(AND(D80="Perry",OR(E80="Manual",E80="Assisted Manual")),A80&amp;"_PB",IF(AND(D80="Perry",OR(E80="De-Novo Merge",E80="Assisted Merge")),A80&amp;"_SA_PB",IF(AND(D80="Gina",OR(E80="Manual",E80="Assisted Manual")),A80&amp;"_GB",IF(AND(D80="Gina",OR(E80="De-Novo Merge",E80="Assisted Merge")),A80&amp;"_SA_GB",IF(AND(D80="Cameron",OR(E80="Manual",E80="Assisted Manual")),A80&amp;"_CA",IF(AND(D80="Cameron",OR(E80="De-Novo Merge",E80="Assisted Merge")),A80&amp;"_SA_CA",IF(AND(D80="Bruno",OR(E80="Manual",E80="Assisted Manual")),A80&amp;"_BD",IF(AND(D80="Bruno",OR(E80="De-Novo Merge",E80="Assisted Merge")),A80&amp;"_SA_BD",IF(AND(D80="Daniel",OR(E80="Manual",E80="Assisted Manual")),A80&amp;"_DR",IF(AND(D80="Daniel",OR(E80="De-Novo Merge",E80="Assisted Merge")),A80&amp;"_SA_DR",IF(AND(D80="Monet",OR(E80="Manual",E80="Assisted Manual")),A80&amp;"_MW",IF(AND(D80="Monet",OR(E80="De-Novo Merge",E80="Assisted Merge")),A80&amp;"_SA_MW",IF(AND(D80="Julia",OR(E80="Manual",E80="Assisted Manual")),A80&amp;"_JS",IF(AND(D80="Julia",OR(E80="De-Novo Merge",E80="Assisted Merge")),A80&amp;"_SA_JS",""))))))))))))))))))</f>
        <v>2018-04-13_R-016_CA</v>
      </c>
      <c r="G80" s="89">
        <v>43230</v>
      </c>
      <c r="H80" s="89">
        <v>43230</v>
      </c>
      <c r="I80" s="68"/>
      <c r="J80" s="68"/>
      <c r="K80" s="73" t="str">
        <f t="shared" si="2"/>
        <v/>
      </c>
      <c r="L80" s="118">
        <v>43277</v>
      </c>
      <c r="M80" s="87" t="str">
        <f>IF(AND(NOT(OR(G80="",G80="Ø")),H80=""),"In Progress",IF(AND(NOT(OR(H80="Ø",H80="")),NOT(OR(G80="Ø",G80=""))),"Completed",IF(AND(NOT(A80=""),NOT(OR(D80="",D80="???")),G80=""),"Waiting",IF(D80="???","Waiting",""))))</f>
        <v>Completed</v>
      </c>
      <c r="N80" s="116" t="str">
        <f>IF(AND(NOT(OR(H80="Ø",H80="")),L80="Split"),"In Progress",IF(AND(NOT(OR(H80="Ø",H80="")),L80="Needs to be Split"),"Waiting",IF(AND(M80="Review",M81="Review"),"Review",IF(OR(AND(M80="Review",M81="Incomplete"),AND(M80="Incomplete",M81="Review")),"Review",IF(OR(AND(M80="Untraceable",M81="Review"),AND(M80="Review",M81="Untraceable")),"Review",IF(OR(AND(M80="Review",M81="Completed"),AND(M80="Completed",M81="Review")),"Review",IF(OR(AND(M80="Other",M81="Review"),AND(M80="Review",M81="Other")),"Review",IF(OR(AND(M80="Other",M81="Incomplete"),AND(M80="Incomplete",M81="Other")),"Review",IF(OR(AND(M80="Other",M81="Untraceable"),AND(M80="Untraceable",M81="Other")),"Review",IF(OR(AND(M80="Other",M81="Completed"),AND(M80="Completed",M81="Other")),"Review",IF(AND(M80="Waiting",M81="Waiting"),"Waiting",IF(OR(AND(M80="Review",M81="Waiting"),AND(M80="Waiting",M81="Review")),"Waiting",IF(OR(AND(M80="Other",M81="Waiting"),AND(M80="Waiting",M81="Other")),"Waiting",IF(OR(AND(M80="Incomplete",M81="Waiting"),AND(M80="Waiting",M81="Incomplete")),"Waiting",IF(OR(AND(M80="Completed",M81="Waiting"),AND(M80="Waiting",M81="Completed")),"Waiting",IF(OR(M80="In Progress",M81="In Progress"),"In Progress",IF(OR(AND(M80="Completed",M81="Untraceable"),AND(M80="Untraceable",M81="Completed")),"Review",IF(OR(AND(M80="Completed",M81="Incomplete"),AND(M80="Incomplete",M81="Completed")),"Review",IF(OR(AND(M80="Incomplete",M81="Untraceable"),AND(M80="Untraceable",M81="Incomplete")),"Untraceable",IF(AND(NOT(OR(H80="Ø",H80="")),NOT(OR(H81="Ø",H81="")),L80=""),"In Progress",IF(AND(M80="Untraceable",M81="Untraceable"),"Untraceable",IF(AND(NOT(OR(H80="Ø",H80="")),NOT(OR(H81="Ø",H81="")),NOT(OR(L80="Ø",L80="",L80="Split",L80="Needs to be Split"))),"Completed",IF(AND(M80="Incomplete",M81="Incomplete"),"Incomplete",IF(AND(M80="Other",M81="Other"),"Review",IF(AND(M80="Untraceable",M81=""),"Untraceable","")))))))))))))))))))))))))</f>
        <v>Completed</v>
      </c>
      <c r="O80" s="116" t="s">
        <v>0</v>
      </c>
      <c r="P80" s="4"/>
      <c r="Q80" s="121" t="s">
        <v>25</v>
      </c>
      <c r="R80" s="116" t="s">
        <v>4163</v>
      </c>
    </row>
    <row r="81" spans="1:18" x14ac:dyDescent="0.25">
      <c r="A81" s="116"/>
      <c r="B81" s="116"/>
      <c r="C81" s="116"/>
      <c r="D81" s="87" t="s">
        <v>161</v>
      </c>
      <c r="E81" s="87" t="s">
        <v>1512</v>
      </c>
      <c r="F81" s="7" t="str">
        <f>IF(AND(D81="Amina",OR(E81="Manual",E81="Assisted Manual")),A80&amp;"_AZ",IF(AND(D81="Amina",OR(E81="De-Novo Merge",E81="Assisted Merge")),A80&amp;"_SA_AZ",IF(AND(D81="Mashtura",OR(E81="Manual",E81="Assisted Manual")),A80&amp;"_MH",IF(AND(D81="Mashtura",OR(E81="De-Novo Merge",E81="Assisted Merge")),A80&amp;"_SA_MH",IF(AND(D81="Perry",OR(E81="Manual",E81="Assisted Manual")),A80&amp;"_PB",IF(AND(D81="Perry",OR(E81="De-Novo Merge",E81="Assisted Merge")),A80&amp;"_SA_PB",IF(AND(D81="Gina",OR(E81="Manual",E81="Assisted Manual")),A80&amp;"_GB",IF(AND(D81="Gina",OR(E81="De-Novo Merge",E81="Assisted Merge")),A80&amp;"_SA_GB",IF(AND(D81="Cameron",OR(E81="Manual",E81="Assisted Manual")),A80&amp;"_CA",IF(AND(D81="Cameron",OR(E81="De-Novo Merge",E81="Assisted Merge")),A80&amp;"_SA_CA",IF(AND(D81="Bruno",OR(E81="Manual",E81="Assisted Manual")),A80&amp;"_BD",IF(AND(D81="Bruno",OR(E81="De-Novo Merge",E81="Assisted Merge")),A80&amp;"_SA_BD",IF(AND(D81="Daniel",OR(E81="Manual",E81="Assisted Manual")),A80&amp;"_DR",IF(AND(D81="Daniel",OR(E81="De-Novo Merge",E81="Assisted Merge")),A80&amp;"_SA_DR",IF(AND(D81="Monet",OR(E81="Manual",E81="Assisted Manual")),A80&amp;"_MW",IF(AND(D81="Monet",OR(E81="De-Novo Merge",E81="Assisted Merge")),A80&amp;"_SA_MW",IF(AND(D81="Julia",OR(E81="Manual",E81="Assisted Manual")),A80&amp;"_JS",IF(AND(D81="Julia",OR(E81="De-Novo Merge",E81="Assisted Merge")),A80&amp;"_SA_JS",""))))))))))))))))))</f>
        <v>2018-04-13_R-016_BD</v>
      </c>
      <c r="G81" s="89">
        <v>43266</v>
      </c>
      <c r="H81" s="89">
        <v>43269</v>
      </c>
      <c r="I81" s="68">
        <v>2.75</v>
      </c>
      <c r="J81" s="68">
        <v>52</v>
      </c>
      <c r="K81" s="73">
        <f t="shared" si="2"/>
        <v>18.90909090909091</v>
      </c>
      <c r="L81" s="116"/>
      <c r="M81" s="87" t="str">
        <f>IF(AND(NOT(OR(G81="",G81="Ø")),H81=""),"In Progress",IF(AND(NOT(OR(H81="Ø",H81="")),NOT(OR(G81="Ø",G81=""))),"Completed",IF(AND(NOT(A80=""),NOT(OR(D81="",D81="???")),G81=""),"Waiting",IF(D81="???","Waiting",""))))</f>
        <v>Completed</v>
      </c>
      <c r="N81" s="116"/>
      <c r="O81" s="116"/>
      <c r="P81" s="4"/>
      <c r="Q81" s="121"/>
      <c r="R81" s="116"/>
    </row>
    <row r="82" spans="1:18" x14ac:dyDescent="0.25">
      <c r="A82" s="122" t="s">
        <v>4164</v>
      </c>
      <c r="B82" s="117" t="s">
        <v>4165</v>
      </c>
      <c r="C82" s="116" t="s">
        <v>1167</v>
      </c>
      <c r="D82" s="87" t="s">
        <v>23</v>
      </c>
      <c r="E82" s="87" t="s">
        <v>24</v>
      </c>
      <c r="F82" s="7" t="str">
        <f>IF(AND(D82="Amina",OR(E82="Manual",E82="Assisted Manual")),A82&amp;"_AZ",IF(AND(D82="Amina",OR(E82="De-Novo Merge",E82="Assisted Merge")),A82&amp;"_SA_AZ",IF(AND(D82="Mashtura",OR(E82="Manual",E82="Assisted Manual")),A82&amp;"_MH",IF(AND(D82="Mashtura",OR(E82="De-Novo Merge",E82="Assisted Merge")),A82&amp;"_SA_MH",IF(AND(D82="Perry",OR(E82="Manual",E82="Assisted Manual")),A82&amp;"_PB",IF(AND(D82="Perry",OR(E82="De-Novo Merge",E82="Assisted Merge")),A82&amp;"_SA_PB",IF(AND(D82="Gina",OR(E82="Manual",E82="Assisted Manual")),A82&amp;"_GB",IF(AND(D82="Gina",OR(E82="De-Novo Merge",E82="Assisted Merge")),A82&amp;"_SA_GB",IF(AND(D82="Cameron",OR(E82="Manual",E82="Assisted Manual")),A82&amp;"_CA",IF(AND(D82="Cameron",OR(E82="De-Novo Merge",E82="Assisted Merge")),A82&amp;"_SA_CA",IF(AND(D82="Bruno",OR(E82="Manual",E82="Assisted Manual")),A82&amp;"_BD",IF(AND(D82="Bruno",OR(E82="De-Novo Merge",E82="Assisted Merge")),A82&amp;"_SA_BD",IF(AND(D82="Daniel",OR(E82="Manual",E82="Assisted Manual")),A82&amp;"_DR",IF(AND(D82="Daniel",OR(E82="De-Novo Merge",E82="Assisted Merge")),A82&amp;"_SA_DR",IF(AND(D82="Monet",OR(E82="Manual",E82="Assisted Manual")),A82&amp;"_MW",IF(AND(D82="Monet",OR(E82="De-Novo Merge",E82="Assisted Merge")),A82&amp;"_SA_MW",IF(AND(D82="Julia",OR(E82="Manual",E82="Assisted Manual")),A82&amp;"_JS",IF(AND(D82="Julia",OR(E82="De-Novo Merge",E82="Assisted Merge")),A82&amp;"_SA_JS",""))))))))))))))))))</f>
        <v>2018-04-13_R-017_CA</v>
      </c>
      <c r="G82" s="89">
        <v>43230</v>
      </c>
      <c r="H82" s="89">
        <v>43235</v>
      </c>
      <c r="I82" s="68"/>
      <c r="J82" s="68"/>
      <c r="K82" s="73" t="str">
        <f t="shared" si="2"/>
        <v/>
      </c>
      <c r="L82" s="118">
        <v>43278</v>
      </c>
      <c r="M82" s="87" t="str">
        <f>IF(AND(NOT(OR(G82="",G82="Ø")),H82=""),"In Progress",IF(AND(NOT(OR(H82="Ø",H82="")),NOT(OR(G82="Ø",G82=""))),"Completed",IF(AND(NOT(A82=""),NOT(OR(D82="",D82="???")),G82=""),"Waiting",IF(D82="???","Waiting",""))))</f>
        <v>Completed</v>
      </c>
      <c r="N82" s="116" t="str">
        <f>IF(AND(NOT(OR(H82="Ø",H82="")),L82="Split"),"In Progress",IF(AND(NOT(OR(H82="Ø",H82="")),L82="Needs to be Split"),"Waiting",IF(AND(M82="Review",M83="Review"),"Review",IF(OR(AND(M82="Review",M83="Incomplete"),AND(M82="Incomplete",M83="Review")),"Review",IF(OR(AND(M82="Untraceable",M83="Review"),AND(M82="Review",M83="Untraceable")),"Review",IF(OR(AND(M82="Review",M83="Completed"),AND(M82="Completed",M83="Review")),"Review",IF(OR(AND(M82="Other",M83="Review"),AND(M82="Review",M83="Other")),"Review",IF(OR(AND(M82="Other",M83="Incomplete"),AND(M82="Incomplete",M83="Other")),"Review",IF(OR(AND(M82="Other",M83="Untraceable"),AND(M82="Untraceable",M83="Other")),"Review",IF(OR(AND(M82="Other",M83="Completed"),AND(M82="Completed",M83="Other")),"Review",IF(AND(M82="Waiting",M83="Waiting"),"Waiting",IF(OR(AND(M82="Review",M83="Waiting"),AND(M82="Waiting",M83="Review")),"Waiting",IF(OR(AND(M82="Other",M83="Waiting"),AND(M82="Waiting",M83="Other")),"Waiting",IF(OR(AND(M82="Incomplete",M83="Waiting"),AND(M82="Waiting",M83="Incomplete")),"Waiting",IF(OR(AND(M82="Completed",M83="Waiting"),AND(M82="Waiting",M83="Completed")),"Waiting",IF(OR(M82="In Progress",M83="In Progress"),"In Progress",IF(OR(AND(M82="Completed",M83="Untraceable"),AND(M82="Untraceable",M83="Completed")),"Review",IF(OR(AND(M82="Completed",M83="Incomplete"),AND(M82="Incomplete",M83="Completed")),"Review",IF(OR(AND(M82="Incomplete",M83="Untraceable"),AND(M82="Untraceable",M83="Incomplete")),"Untraceable",IF(AND(NOT(OR(H82="Ø",H82="")),NOT(OR(H83="Ø",H83="")),L82=""),"In Progress",IF(AND(M82="Untraceable",M83="Untraceable"),"Untraceable",IF(AND(NOT(OR(H82="Ø",H82="")),NOT(OR(H83="Ø",H83="")),NOT(OR(L82="Ø",L82="",L82="Split",L82="Needs to be Split"))),"Completed",IF(AND(M82="Incomplete",M83="Incomplete"),"Incomplete",IF(AND(M82="Other",M83="Other"),"Review",IF(AND(M82="Untraceable",M83=""),"Untraceable","")))))))))))))))))))))))))</f>
        <v>Completed</v>
      </c>
      <c r="O82" s="116" t="s">
        <v>0</v>
      </c>
      <c r="P82" s="4"/>
      <c r="Q82" s="121" t="s">
        <v>25</v>
      </c>
      <c r="R82" s="116" t="s">
        <v>4166</v>
      </c>
    </row>
    <row r="83" spans="1:18" x14ac:dyDescent="0.25">
      <c r="A83" s="116"/>
      <c r="B83" s="116"/>
      <c r="C83" s="116"/>
      <c r="D83" s="87" t="s">
        <v>113</v>
      </c>
      <c r="E83" s="87" t="s">
        <v>1512</v>
      </c>
      <c r="F83" s="7" t="str">
        <f>IF(AND(D83="Amina",OR(E83="Manual",E83="Assisted Manual")),A82&amp;"_AZ",IF(AND(D83="Amina",OR(E83="De-Novo Merge",E83="Assisted Merge")),A82&amp;"_SA_AZ",IF(AND(D83="Mashtura",OR(E83="Manual",E83="Assisted Manual")),A82&amp;"_MH",IF(AND(D83="Mashtura",OR(E83="De-Novo Merge",E83="Assisted Merge")),A82&amp;"_SA_MH",IF(AND(D83="Perry",OR(E83="Manual",E83="Assisted Manual")),A82&amp;"_PB",IF(AND(D83="Perry",OR(E83="De-Novo Merge",E83="Assisted Merge")),A82&amp;"_SA_PB",IF(AND(D83="Gina",OR(E83="Manual",E83="Assisted Manual")),A82&amp;"_GB",IF(AND(D83="Gina",OR(E83="De-Novo Merge",E83="Assisted Merge")),A82&amp;"_SA_GB",IF(AND(D83="Cameron",OR(E83="Manual",E83="Assisted Manual")),A82&amp;"_CA",IF(AND(D83="Cameron",OR(E83="De-Novo Merge",E83="Assisted Merge")),A82&amp;"_SA_CA",IF(AND(D83="Bruno",OR(E83="Manual",E83="Assisted Manual")),A82&amp;"_BD",IF(AND(D83="Bruno",OR(E83="De-Novo Merge",E83="Assisted Merge")),A82&amp;"_SA_BD",IF(AND(D83="Daniel",OR(E83="Manual",E83="Assisted Manual")),A82&amp;"_DR",IF(AND(D83="Daniel",OR(E83="De-Novo Merge",E83="Assisted Merge")),A82&amp;"_SA_DR",IF(AND(D83="Monet",OR(E83="Manual",E83="Assisted Manual")),A82&amp;"_MW",IF(AND(D83="Monet",OR(E83="De-Novo Merge",E83="Assisted Merge")),A82&amp;"_SA_MW",IF(AND(D83="Julia",OR(E83="Manual",E83="Assisted Manual")),A82&amp;"_JS",IF(AND(D83="Julia",OR(E83="De-Novo Merge",E83="Assisted Merge")),A82&amp;"_SA_JS",""))))))))))))))))))</f>
        <v>2018-04-13_R-017_DR</v>
      </c>
      <c r="G83" s="89">
        <v>43269</v>
      </c>
      <c r="H83" s="89">
        <v>43270</v>
      </c>
      <c r="I83" s="68">
        <v>3.5</v>
      </c>
      <c r="J83" s="68">
        <v>63.662999999999997</v>
      </c>
      <c r="K83" s="73">
        <f t="shared" si="2"/>
        <v>18.189428571428572</v>
      </c>
      <c r="L83" s="116"/>
      <c r="M83" s="87" t="str">
        <f>IF(AND(NOT(OR(G83="",G83="Ø")),H83=""),"In Progress",IF(AND(NOT(OR(H83="Ø",H83="")),NOT(OR(G83="Ø",G83=""))),"Completed",IF(AND(NOT(A82=""),NOT(OR(D83="",D83="???")),G83=""),"Waiting",IF(D83="???","Waiting",""))))</f>
        <v>Completed</v>
      </c>
      <c r="N83" s="116"/>
      <c r="O83" s="116"/>
      <c r="P83" s="4"/>
      <c r="Q83" s="121"/>
      <c r="R83" s="116"/>
    </row>
    <row r="84" spans="1:18" x14ac:dyDescent="0.25">
      <c r="A84" s="122" t="s">
        <v>4167</v>
      </c>
      <c r="B84" s="117" t="s">
        <v>4168</v>
      </c>
      <c r="C84" s="116" t="s">
        <v>1167</v>
      </c>
      <c r="D84" s="87" t="s">
        <v>23</v>
      </c>
      <c r="E84" s="87" t="s">
        <v>24</v>
      </c>
      <c r="F84" s="7" t="str">
        <f>IF(AND(D84="Amina",OR(E84="Manual",E84="Assisted Manual")),A84&amp;"_AZ",IF(AND(D84="Amina",OR(E84="De-Novo Merge",E84="Assisted Merge")),A84&amp;"_SA_AZ",IF(AND(D84="Mashtura",OR(E84="Manual",E84="Assisted Manual")),A84&amp;"_MH",IF(AND(D84="Mashtura",OR(E84="De-Novo Merge",E84="Assisted Merge")),A84&amp;"_SA_MH",IF(AND(D84="Perry",OR(E84="Manual",E84="Assisted Manual")),A84&amp;"_PB",IF(AND(D84="Perry",OR(E84="De-Novo Merge",E84="Assisted Merge")),A84&amp;"_SA_PB",IF(AND(D84="Gina",OR(E84="Manual",E84="Assisted Manual")),A84&amp;"_GB",IF(AND(D84="Gina",OR(E84="De-Novo Merge",E84="Assisted Merge")),A84&amp;"_SA_GB",IF(AND(D84="Cameron",OR(E84="Manual",E84="Assisted Manual")),A84&amp;"_CA",IF(AND(D84="Cameron",OR(E84="De-Novo Merge",E84="Assisted Merge")),A84&amp;"_SA_CA",IF(AND(D84="Bruno",OR(E84="Manual",E84="Assisted Manual")),A84&amp;"_BD",IF(AND(D84="Bruno",OR(E84="De-Novo Merge",E84="Assisted Merge")),A84&amp;"_SA_BD",IF(AND(D84="Daniel",OR(E84="Manual",E84="Assisted Manual")),A84&amp;"_DR",IF(AND(D84="Daniel",OR(E84="De-Novo Merge",E84="Assisted Merge")),A84&amp;"_SA_DR",IF(AND(D84="Monet",OR(E84="Manual",E84="Assisted Manual")),A84&amp;"_MW",IF(AND(D84="Monet",OR(E84="De-Novo Merge",E84="Assisted Merge")),A84&amp;"_SA_MW",IF(AND(D84="Julia",OR(E84="Manual",E84="Assisted Manual")),A84&amp;"_JS",IF(AND(D84="Julia",OR(E84="De-Novo Merge",E84="Assisted Merge")),A84&amp;"_SA_JS",""))))))))))))))))))</f>
        <v>2018-04-13_R-018_CA</v>
      </c>
      <c r="G84" s="89">
        <v>43234</v>
      </c>
      <c r="H84" s="89">
        <v>43236</v>
      </c>
      <c r="I84" s="68"/>
      <c r="J84" s="68"/>
      <c r="K84" s="73" t="str">
        <f t="shared" si="2"/>
        <v/>
      </c>
      <c r="L84" s="118">
        <v>43278</v>
      </c>
      <c r="M84" s="87" t="str">
        <f>IF(AND(NOT(OR(G84="",G84="Ø")),H84=""),"In Progress",IF(AND(NOT(OR(H84="Ø",H84="")),NOT(OR(G84="Ø",G84=""))),"Completed",IF(AND(NOT(A84=""),NOT(OR(D84="",D84="???")),G84=""),"Waiting",IF(D84="???","Waiting",""))))</f>
        <v>Completed</v>
      </c>
      <c r="N84" s="116" t="str">
        <f>IF(AND(NOT(OR(H84="Ø",H84="")),L84="Split"),"In Progress",IF(AND(NOT(OR(H84="Ø",H84="")),L84="Needs to be Split"),"Waiting",IF(AND(M84="Review",M85="Review"),"Review",IF(OR(AND(M84="Review",M85="Incomplete"),AND(M84="Incomplete",M85="Review")),"Review",IF(OR(AND(M84="Untraceable",M85="Review"),AND(M84="Review",M85="Untraceable")),"Review",IF(OR(AND(M84="Review",M85="Completed"),AND(M84="Completed",M85="Review")),"Review",IF(OR(AND(M84="Other",M85="Review"),AND(M84="Review",M85="Other")),"Review",IF(OR(AND(M84="Other",M85="Incomplete"),AND(M84="Incomplete",M85="Other")),"Review",IF(OR(AND(M84="Other",M85="Untraceable"),AND(M84="Untraceable",M85="Other")),"Review",IF(OR(AND(M84="Other",M85="Completed"),AND(M84="Completed",M85="Other")),"Review",IF(AND(M84="Waiting",M85="Waiting"),"Waiting",IF(OR(AND(M84="Review",M85="Waiting"),AND(M84="Waiting",M85="Review")),"Waiting",IF(OR(AND(M84="Other",M85="Waiting"),AND(M84="Waiting",M85="Other")),"Waiting",IF(OR(AND(M84="Incomplete",M85="Waiting"),AND(M84="Waiting",M85="Incomplete")),"Waiting",IF(OR(AND(M84="Completed",M85="Waiting"),AND(M84="Waiting",M85="Completed")),"Waiting",IF(OR(M84="In Progress",M85="In Progress"),"In Progress",IF(OR(AND(M84="Completed",M85="Untraceable"),AND(M84="Untraceable",M85="Completed")),"Review",IF(OR(AND(M84="Completed",M85="Incomplete"),AND(M84="Incomplete",M85="Completed")),"Review",IF(OR(AND(M84="Incomplete",M85="Untraceable"),AND(M84="Untraceable",M85="Incomplete")),"Untraceable",IF(AND(NOT(OR(H84="Ø",H84="")),NOT(OR(H85="Ø",H85="")),L84=""),"In Progress",IF(AND(M84="Untraceable",M85="Untraceable"),"Untraceable",IF(AND(NOT(OR(H84="Ø",H84="")),NOT(OR(H85="Ø",H85="")),NOT(OR(L84="Ø",L84="",L84="Split",L84="Needs to be Split"))),"Completed",IF(AND(M84="Incomplete",M85="Incomplete"),"Incomplete",IF(AND(M84="Other",M85="Other"),"Review",IF(AND(M84="Untraceable",M85=""),"Untraceable","")))))))))))))))))))))))))</f>
        <v>Completed</v>
      </c>
      <c r="O84" s="116" t="s">
        <v>0</v>
      </c>
      <c r="P84" s="4"/>
      <c r="Q84" s="121" t="s">
        <v>25</v>
      </c>
      <c r="R84" s="116" t="s">
        <v>4169</v>
      </c>
    </row>
    <row r="85" spans="1:18" x14ac:dyDescent="0.25">
      <c r="A85" s="116"/>
      <c r="B85" s="116"/>
      <c r="C85" s="116"/>
      <c r="D85" s="87" t="s">
        <v>113</v>
      </c>
      <c r="E85" s="87" t="s">
        <v>1512</v>
      </c>
      <c r="F85" s="7" t="str">
        <f>IF(AND(D85="Amina",OR(E85="Manual",E85="Assisted Manual")),A84&amp;"_AZ",IF(AND(D85="Amina",OR(E85="De-Novo Merge",E85="Assisted Merge")),A84&amp;"_SA_AZ",IF(AND(D85="Mashtura",OR(E85="Manual",E85="Assisted Manual")),A84&amp;"_MH",IF(AND(D85="Mashtura",OR(E85="De-Novo Merge",E85="Assisted Merge")),A84&amp;"_SA_MH",IF(AND(D85="Perry",OR(E85="Manual",E85="Assisted Manual")),A84&amp;"_PB",IF(AND(D85="Perry",OR(E85="De-Novo Merge",E85="Assisted Merge")),A84&amp;"_SA_PB",IF(AND(D85="Gina",OR(E85="Manual",E85="Assisted Manual")),A84&amp;"_GB",IF(AND(D85="Gina",OR(E85="De-Novo Merge",E85="Assisted Merge")),A84&amp;"_SA_GB",IF(AND(D85="Cameron",OR(E85="Manual",E85="Assisted Manual")),A84&amp;"_CA",IF(AND(D85="Cameron",OR(E85="De-Novo Merge",E85="Assisted Merge")),A84&amp;"_SA_CA",IF(AND(D85="Bruno",OR(E85="Manual",E85="Assisted Manual")),A84&amp;"_BD",IF(AND(D85="Bruno",OR(E85="De-Novo Merge",E85="Assisted Merge")),A84&amp;"_SA_BD",IF(AND(D85="Daniel",OR(E85="Manual",E85="Assisted Manual")),A84&amp;"_DR",IF(AND(D85="Daniel",OR(E85="De-Novo Merge",E85="Assisted Merge")),A84&amp;"_SA_DR",IF(AND(D85="Monet",OR(E85="Manual",E85="Assisted Manual")),A84&amp;"_MW",IF(AND(D85="Monet",OR(E85="De-Novo Merge",E85="Assisted Merge")),A84&amp;"_SA_MW",IF(AND(D85="Julia",OR(E85="Manual",E85="Assisted Manual")),A84&amp;"_JS",IF(AND(D85="Julia",OR(E85="De-Novo Merge",E85="Assisted Merge")),A84&amp;"_SA_JS",""))))))))))))))))))</f>
        <v>2018-04-13_R-018_DR</v>
      </c>
      <c r="G85" s="89">
        <v>43270</v>
      </c>
      <c r="H85" s="89">
        <v>43271</v>
      </c>
      <c r="I85" s="68">
        <v>4.75</v>
      </c>
      <c r="J85" s="68">
        <v>67.010000000000005</v>
      </c>
      <c r="K85" s="73">
        <f t="shared" si="2"/>
        <v>14.107368421052632</v>
      </c>
      <c r="L85" s="116"/>
      <c r="M85" s="87" t="str">
        <f>IF(AND(NOT(OR(G85="",G85="Ø")),H85=""),"In Progress",IF(AND(NOT(OR(H85="Ø",H85="")),NOT(OR(G85="Ø",G85=""))),"Completed",IF(AND(NOT(A84=""),NOT(OR(D85="",D85="???")),G85=""),"Waiting",IF(D85="???","Waiting",""))))</f>
        <v>Completed</v>
      </c>
      <c r="N85" s="116"/>
      <c r="O85" s="116"/>
      <c r="P85" s="4"/>
      <c r="Q85" s="121"/>
      <c r="R85" s="116"/>
    </row>
    <row r="86" spans="1:18" x14ac:dyDescent="0.25">
      <c r="A86" s="122" t="s">
        <v>4170</v>
      </c>
      <c r="B86" s="117" t="s">
        <v>4171</v>
      </c>
      <c r="C86" s="116" t="s">
        <v>1001</v>
      </c>
      <c r="D86" s="87" t="s">
        <v>161</v>
      </c>
      <c r="E86" s="87" t="s">
        <v>24</v>
      </c>
      <c r="F86" s="7" t="str">
        <f>IF(AND(D86="Amina",OR(E86="Manual",E86="Assisted Manual")),A86&amp;"_AZ",IF(AND(D86="Amina",OR(E86="De-Novo Merge",E86="Assisted Merge")),A86&amp;"_SA_AZ",IF(AND(D86="Mashtura",OR(E86="Manual",E86="Assisted Manual")),A86&amp;"_MH",IF(AND(D86="Mashtura",OR(E86="De-Novo Merge",E86="Assisted Merge")),A86&amp;"_SA_MH",IF(AND(D86="Perry",OR(E86="Manual",E86="Assisted Manual")),A86&amp;"_PB",IF(AND(D86="Perry",OR(E86="De-Novo Merge",E86="Assisted Merge")),A86&amp;"_SA_PB",IF(AND(D86="Gina",OR(E86="Manual",E86="Assisted Manual")),A86&amp;"_GB",IF(AND(D86="Gina",OR(E86="De-Novo Merge",E86="Assisted Merge")),A86&amp;"_SA_GB",IF(AND(D86="Cameron",OR(E86="Manual",E86="Assisted Manual")),A86&amp;"_CA",IF(AND(D86="Cameron",OR(E86="De-Novo Merge",E86="Assisted Merge")),A86&amp;"_SA_CA",IF(AND(D86="Bruno",OR(E86="Manual",E86="Assisted Manual")),A86&amp;"_BD",IF(AND(D86="Bruno",OR(E86="De-Novo Merge",E86="Assisted Merge")),A86&amp;"_SA_BD",IF(AND(D86="Daniel",OR(E86="Manual",E86="Assisted Manual")),A86&amp;"_DR",IF(AND(D86="Daniel",OR(E86="De-Novo Merge",E86="Assisted Merge")),A86&amp;"_SA_DR",IF(AND(D86="Monet",OR(E86="Manual",E86="Assisted Manual")),A86&amp;"_MW",IF(AND(D86="Monet",OR(E86="De-Novo Merge",E86="Assisted Merge")),A86&amp;"_SA_MW",IF(AND(D86="Julia",OR(E86="Manual",E86="Assisted Manual")),A86&amp;"_JS",IF(AND(D86="Julia",OR(E86="De-Novo Merge",E86="Assisted Merge")),A86&amp;"_SA_JS",""))))))))))))))))))</f>
        <v>2018-04-13_G-025_BD</v>
      </c>
      <c r="G86" s="89">
        <v>43231</v>
      </c>
      <c r="H86" s="89">
        <v>43236</v>
      </c>
      <c r="I86" s="68">
        <v>4.5</v>
      </c>
      <c r="J86" s="68">
        <v>46</v>
      </c>
      <c r="K86" s="73">
        <f t="shared" si="2"/>
        <v>10.222222222222221</v>
      </c>
      <c r="L86" s="118">
        <v>43279</v>
      </c>
      <c r="M86" s="87" t="str">
        <f>IF(AND(NOT(OR(G86="",G86="Ø")),H86=""),"In Progress",IF(AND(NOT(OR(H86="Ø",H86="")),NOT(OR(G86="Ø",G86=""))),"Completed",IF(AND(NOT(A86=""),NOT(OR(D86="",D86="???")),G86=""),"Waiting",IF(D86="???","Waiting",""))))</f>
        <v>Completed</v>
      </c>
      <c r="N86" s="116" t="str">
        <f>IF(AND(NOT(OR(H86="Ø",H86="")),L86="Split"),"In Progress",IF(AND(NOT(OR(H86="Ø",H86="")),L86="Needs to be Split"),"Waiting",IF(AND(M86="Review",M87="Review"),"Review",IF(OR(AND(M86="Review",M87="Incomplete"),AND(M86="Incomplete",M87="Review")),"Review",IF(OR(AND(M86="Untraceable",M87="Review"),AND(M86="Review",M87="Untraceable")),"Review",IF(OR(AND(M86="Review",M87="Completed"),AND(M86="Completed",M87="Review")),"Review",IF(OR(AND(M86="Other",M87="Review"),AND(M86="Review",M87="Other")),"Review",IF(OR(AND(M86="Other",M87="Incomplete"),AND(M86="Incomplete",M87="Other")),"Review",IF(OR(AND(M86="Other",M87="Untraceable"),AND(M86="Untraceable",M87="Other")),"Review",IF(OR(AND(M86="Other",M87="Completed"),AND(M86="Completed",M87="Other")),"Review",IF(AND(M86="Waiting",M87="Waiting"),"Waiting",IF(OR(AND(M86="Review",M87="Waiting"),AND(M86="Waiting",M87="Review")),"Waiting",IF(OR(AND(M86="Other",M87="Waiting"),AND(M86="Waiting",M87="Other")),"Waiting",IF(OR(AND(M86="Incomplete",M87="Waiting"),AND(M86="Waiting",M87="Incomplete")),"Waiting",IF(OR(AND(M86="Completed",M87="Waiting"),AND(M86="Waiting",M87="Completed")),"Waiting",IF(OR(M86="In Progress",M87="In Progress"),"In Progress",IF(OR(AND(M86="Completed",M87="Untraceable"),AND(M86="Untraceable",M87="Completed")),"Review",IF(OR(AND(M86="Completed",M87="Incomplete"),AND(M86="Incomplete",M87="Completed")),"Review",IF(OR(AND(M86="Incomplete",M87="Untraceable"),AND(M86="Untraceable",M87="Incomplete")),"Untraceable",IF(AND(NOT(OR(H86="Ø",H86="")),NOT(OR(H87="Ø",H87="")),L86=""),"In Progress",IF(AND(M86="Untraceable",M87="Untraceable"),"Untraceable",IF(AND(NOT(OR(H86="Ø",H86="")),NOT(OR(H87="Ø",H87="")),NOT(OR(L86="Ø",L86="",L86="Split",L86="Needs to be Split"))),"Completed",IF(AND(M86="Incomplete",M87="Incomplete"),"Incomplete",IF(AND(M86="Other",M87="Other"),"Review",IF(AND(M86="Untraceable",M87=""),"Untraceable","")))))))))))))))))))))))))</f>
        <v>Completed</v>
      </c>
      <c r="O86" s="116" t="s">
        <v>0</v>
      </c>
      <c r="P86" s="4" t="s">
        <v>4172</v>
      </c>
      <c r="Q86" s="121" t="s">
        <v>25</v>
      </c>
      <c r="R86" s="116" t="s">
        <v>4173</v>
      </c>
    </row>
    <row r="87" spans="1:18" x14ac:dyDescent="0.25">
      <c r="A87" s="116"/>
      <c r="B87" s="116"/>
      <c r="C87" s="116"/>
      <c r="D87" s="87" t="s">
        <v>4061</v>
      </c>
      <c r="E87" s="87" t="s">
        <v>1512</v>
      </c>
      <c r="F87" s="7" t="str">
        <f>IF(AND(D87="Amina",OR(E87="Manual",E87="Assisted Manual")),A86&amp;"_AZ",IF(AND(D87="Amina",OR(E87="De-Novo Merge",E87="Assisted Merge")),A86&amp;"_SA_AZ",IF(AND(D87="Mashtura",OR(E87="Manual",E87="Assisted Manual")),A86&amp;"_MH",IF(AND(D87="Mashtura",OR(E87="De-Novo Merge",E87="Assisted Merge")),A86&amp;"_SA_MH",IF(AND(D87="Perry",OR(E87="Manual",E87="Assisted Manual")),A86&amp;"_PB",IF(AND(D87="Perry",OR(E87="De-Novo Merge",E87="Assisted Merge")),A86&amp;"_SA_PB",IF(AND(D87="Gina",OR(E87="Manual",E87="Assisted Manual")),A86&amp;"_GB",IF(AND(D87="Gina",OR(E87="De-Novo Merge",E87="Assisted Merge")),A86&amp;"_SA_GB",IF(AND(D87="Cameron",OR(E87="Manual",E87="Assisted Manual")),A86&amp;"_CA",IF(AND(D87="Cameron",OR(E87="De-Novo Merge",E87="Assisted Merge")),A86&amp;"_SA_CA",IF(AND(D87="Bruno",OR(E87="Manual",E87="Assisted Manual")),A86&amp;"_BD",IF(AND(D87="Bruno",OR(E87="De-Novo Merge",E87="Assisted Merge")),A86&amp;"_SA_BD",IF(AND(D87="Daniel",OR(E87="Manual",E87="Assisted Manual")),A86&amp;"_DR",IF(AND(D87="Daniel",OR(E87="De-Novo Merge",E87="Assisted Merge")),A86&amp;"_SA_DR",IF(AND(D87="Monet",OR(E87="Manual",E87="Assisted Manual")),A86&amp;"_MW",IF(AND(D87="Monet",OR(E87="De-Novo Merge",E87="Assisted Merge")),A86&amp;"_SA_MW",IF(AND(D87="Julia",OR(E87="Manual",E87="Assisted Manual")),A86&amp;"_JS",IF(AND(D87="Julia",OR(E87="De-Novo Merge",E87="Assisted Merge")),A86&amp;"_SA_JS",""))))))))))))))))))</f>
        <v>2018-04-13_G-025_JS</v>
      </c>
      <c r="G87" s="89">
        <v>43252</v>
      </c>
      <c r="H87" s="89">
        <v>43252</v>
      </c>
      <c r="I87" s="68"/>
      <c r="J87" s="68"/>
      <c r="K87" s="73" t="str">
        <f t="shared" si="2"/>
        <v/>
      </c>
      <c r="L87" s="116"/>
      <c r="M87" s="87" t="str">
        <f>IF(AND(NOT(OR(G87="",G87="Ø")),H87=""),"In Progress",IF(AND(NOT(OR(H87="Ø",H87="")),NOT(OR(G87="Ø",G87=""))),"Completed",IF(AND(NOT(A86=""),NOT(OR(D87="",D87="???")),G87=""),"Waiting",IF(D87="???","Waiting",""))))</f>
        <v>Completed</v>
      </c>
      <c r="N87" s="116"/>
      <c r="O87" s="116"/>
      <c r="P87" s="4"/>
      <c r="Q87" s="121"/>
      <c r="R87" s="116"/>
    </row>
    <row r="88" spans="1:18" x14ac:dyDescent="0.25">
      <c r="A88" s="122" t="s">
        <v>4174</v>
      </c>
      <c r="B88" s="117" t="s">
        <v>4175</v>
      </c>
      <c r="C88" s="116" t="s">
        <v>2065</v>
      </c>
      <c r="D88" s="87" t="s">
        <v>161</v>
      </c>
      <c r="E88" s="87" t="s">
        <v>24</v>
      </c>
      <c r="F88" s="7" t="str">
        <f>IF(AND(D88="Amina",OR(E88="Manual",E88="Assisted Manual")),A88&amp;"_AZ",IF(AND(D88="Amina",OR(E88="De-Novo Merge",E88="Assisted Merge")),A88&amp;"_SA_AZ",IF(AND(D88="Mashtura",OR(E88="Manual",E88="Assisted Manual")),A88&amp;"_MH",IF(AND(D88="Mashtura",OR(E88="De-Novo Merge",E88="Assisted Merge")),A88&amp;"_SA_MH",IF(AND(D88="Perry",OR(E88="Manual",E88="Assisted Manual")),A88&amp;"_PB",IF(AND(D88="Perry",OR(E88="De-Novo Merge",E88="Assisted Merge")),A88&amp;"_SA_PB",IF(AND(D88="Gina",OR(E88="Manual",E88="Assisted Manual")),A88&amp;"_GB",IF(AND(D88="Gina",OR(E88="De-Novo Merge",E88="Assisted Merge")),A88&amp;"_SA_GB",IF(AND(D88="Cameron",OR(E88="Manual",E88="Assisted Manual")),A88&amp;"_CA",IF(AND(D88="Cameron",OR(E88="De-Novo Merge",E88="Assisted Merge")),A88&amp;"_SA_CA",IF(AND(D88="Bruno",OR(E88="Manual",E88="Assisted Manual")),A88&amp;"_BD",IF(AND(D88="Bruno",OR(E88="De-Novo Merge",E88="Assisted Merge")),A88&amp;"_SA_BD",IF(AND(D88="Daniel",OR(E88="Manual",E88="Assisted Manual")),A88&amp;"_DR",IF(AND(D88="Daniel",OR(E88="De-Novo Merge",E88="Assisted Merge")),A88&amp;"_SA_DR",IF(AND(D88="Monet",OR(E88="Manual",E88="Assisted Manual")),A88&amp;"_MW",IF(AND(D88="Monet",OR(E88="De-Novo Merge",E88="Assisted Merge")),A88&amp;"_SA_MW",IF(AND(D88="Julia",OR(E88="Manual",E88="Assisted Manual")),A88&amp;"_JS",IF(AND(D88="Julia",OR(E88="De-Novo Merge",E88="Assisted Merge")),A88&amp;"_SA_JS",""))))))))))))))))))</f>
        <v>2018-04-13_G-026_BD</v>
      </c>
      <c r="G88" s="89">
        <v>43234</v>
      </c>
      <c r="H88" s="89">
        <v>43235</v>
      </c>
      <c r="I88" s="68">
        <v>5.75</v>
      </c>
      <c r="J88" s="68">
        <v>47</v>
      </c>
      <c r="K88" s="73">
        <f t="shared" si="2"/>
        <v>8.1739130434782616</v>
      </c>
      <c r="L88" s="118">
        <v>43264</v>
      </c>
      <c r="M88" s="87" t="str">
        <f>IF(AND(NOT(OR(G88="",G88="Ø")),H88=""),"In Progress",IF(AND(NOT(OR(H88="Ø",H88="")),NOT(OR(G88="Ø",G88=""))),"Completed",IF(AND(NOT(A88=""),NOT(OR(D88="",D88="???")),G88=""),"Waiting",IF(D88="???","Waiting",""))))</f>
        <v>Completed</v>
      </c>
      <c r="N88" s="116" t="str">
        <f>IF(AND(NOT(OR(H88="Ø",H88="")),L88="Split"),"In Progress",IF(AND(NOT(OR(H88="Ø",H88="")),L88="Needs to be Split"),"Waiting",IF(AND(M88="Review",M89="Review"),"Review",IF(OR(AND(M88="Review",M89="Incomplete"),AND(M88="Incomplete",M89="Review")),"Review",IF(OR(AND(M88="Untraceable",M89="Review"),AND(M88="Review",M89="Untraceable")),"Review",IF(OR(AND(M88="Review",M89="Completed"),AND(M88="Completed",M89="Review")),"Review",IF(OR(AND(M88="Other",M89="Review"),AND(M88="Review",M89="Other")),"Review",IF(OR(AND(M88="Other",M89="Incomplete"),AND(M88="Incomplete",M89="Other")),"Review",IF(OR(AND(M88="Other",M89="Untraceable"),AND(M88="Untraceable",M89="Other")),"Review",IF(OR(AND(M88="Other",M89="Completed"),AND(M88="Completed",M89="Other")),"Review",IF(AND(M88="Waiting",M89="Waiting"),"Waiting",IF(OR(AND(M88="Review",M89="Waiting"),AND(M88="Waiting",M89="Review")),"Waiting",IF(OR(AND(M88="Other",M89="Waiting"),AND(M88="Waiting",M89="Other")),"Waiting",IF(OR(AND(M88="Incomplete",M89="Waiting"),AND(M88="Waiting",M89="Incomplete")),"Waiting",IF(OR(AND(M88="Completed",M89="Waiting"),AND(M88="Waiting",M89="Completed")),"Waiting",IF(OR(M88="In Progress",M89="In Progress"),"In Progress",IF(OR(AND(M88="Completed",M89="Untraceable"),AND(M88="Untraceable",M89="Completed")),"Review",IF(OR(AND(M88="Completed",M89="Incomplete"),AND(M88="Incomplete",M89="Completed")),"Review",IF(OR(AND(M88="Incomplete",M89="Untraceable"),AND(M88="Untraceable",M89="Incomplete")),"Untraceable",IF(AND(NOT(OR(H88="Ø",H88="")),NOT(OR(H89="Ø",H89="")),L88=""),"In Progress",IF(AND(M88="Untraceable",M89="Untraceable"),"Untraceable",IF(AND(NOT(OR(H88="Ø",H88="")),NOT(OR(H89="Ø",H89="")),NOT(OR(L88="Ø",L88="",L88="Split",L88="Needs to be Split"))),"Completed",IF(AND(M88="Incomplete",M89="Incomplete"),"Incomplete",IF(AND(M88="Other",M89="Other"),"Review",IF(AND(M88="Untraceable",M89=""),"Untraceable","")))))))))))))))))))))))))</f>
        <v>Completed</v>
      </c>
      <c r="O88" s="116" t="s">
        <v>0</v>
      </c>
      <c r="P88" s="4"/>
      <c r="Q88" s="121" t="s">
        <v>25</v>
      </c>
      <c r="R88" s="116" t="s">
        <v>4176</v>
      </c>
    </row>
    <row r="89" spans="1:18" x14ac:dyDescent="0.25">
      <c r="A89" s="116"/>
      <c r="B89" s="116"/>
      <c r="C89" s="116"/>
      <c r="D89" s="87" t="s">
        <v>4061</v>
      </c>
      <c r="E89" s="87" t="s">
        <v>1512</v>
      </c>
      <c r="F89" s="7" t="str">
        <f>IF(AND(D89="Amina",OR(E89="Manual",E89="Assisted Manual")),A88&amp;"_AZ",IF(AND(D89="Amina",OR(E89="De-Novo Merge",E89="Assisted Merge")),A88&amp;"_SA_AZ",IF(AND(D89="Mashtura",OR(E89="Manual",E89="Assisted Manual")),A88&amp;"_MH",IF(AND(D89="Mashtura",OR(E89="De-Novo Merge",E89="Assisted Merge")),A88&amp;"_SA_MH",IF(AND(D89="Perry",OR(E89="Manual",E89="Assisted Manual")),A88&amp;"_PB",IF(AND(D89="Perry",OR(E89="De-Novo Merge",E89="Assisted Merge")),A88&amp;"_SA_PB",IF(AND(D89="Gina",OR(E89="Manual",E89="Assisted Manual")),A88&amp;"_GB",IF(AND(D89="Gina",OR(E89="De-Novo Merge",E89="Assisted Merge")),A88&amp;"_SA_GB",IF(AND(D89="Cameron",OR(E89="Manual",E89="Assisted Manual")),A88&amp;"_CA",IF(AND(D89="Cameron",OR(E89="De-Novo Merge",E89="Assisted Merge")),A88&amp;"_SA_CA",IF(AND(D89="Bruno",OR(E89="Manual",E89="Assisted Manual")),A88&amp;"_BD",IF(AND(D89="Bruno",OR(E89="De-Novo Merge",E89="Assisted Merge")),A88&amp;"_SA_BD",IF(AND(D89="Daniel",OR(E89="Manual",E89="Assisted Manual")),A88&amp;"_DR",IF(AND(D89="Daniel",OR(E89="De-Novo Merge",E89="Assisted Merge")),A88&amp;"_SA_DR",IF(AND(D89="Monet",OR(E89="Manual",E89="Assisted Manual")),A88&amp;"_MW",IF(AND(D89="Monet",OR(E89="De-Novo Merge",E89="Assisted Merge")),A88&amp;"_SA_MW",IF(AND(D89="Julia",OR(E89="Manual",E89="Assisted Manual")),A88&amp;"_JS",IF(AND(D89="Julia",OR(E89="De-Novo Merge",E89="Assisted Merge")),A88&amp;"_SA_JS",""))))))))))))))))))</f>
        <v>2018-04-13_G-026_JS</v>
      </c>
      <c r="G89" s="89">
        <v>43243</v>
      </c>
      <c r="H89" s="89">
        <v>43244</v>
      </c>
      <c r="I89" s="68"/>
      <c r="J89" s="68"/>
      <c r="K89" s="73" t="str">
        <f t="shared" si="2"/>
        <v/>
      </c>
      <c r="L89" s="116"/>
      <c r="M89" s="87" t="str">
        <f>IF(AND(NOT(OR(G89="",G89="Ø")),H89=""),"In Progress",IF(AND(NOT(OR(H89="Ø",H89="")),NOT(OR(G89="Ø",G89=""))),"Completed",IF(AND(NOT(A88=""),NOT(OR(D89="",D89="???")),G89=""),"Waiting",IF(D89="???","Waiting",""))))</f>
        <v>Completed</v>
      </c>
      <c r="N89" s="116"/>
      <c r="O89" s="116"/>
      <c r="P89" s="4"/>
      <c r="Q89" s="121"/>
      <c r="R89" s="116"/>
    </row>
    <row r="90" spans="1:18" x14ac:dyDescent="0.25">
      <c r="A90" s="122" t="s">
        <v>4177</v>
      </c>
      <c r="B90" s="117" t="s">
        <v>4178</v>
      </c>
      <c r="C90" s="116" t="s">
        <v>2065</v>
      </c>
      <c r="D90" s="87" t="s">
        <v>161</v>
      </c>
      <c r="E90" s="87" t="s">
        <v>24</v>
      </c>
      <c r="F90" s="7" t="str">
        <f>IF(AND(D90="Amina",OR(E90="Manual",E90="Assisted Manual")),A90&amp;"_AZ",IF(AND(D90="Amina",OR(E90="De-Novo Merge",E90="Assisted Merge")),A90&amp;"_SA_AZ",IF(AND(D90="Mashtura",OR(E90="Manual",E90="Assisted Manual")),A90&amp;"_MH",IF(AND(D90="Mashtura",OR(E90="De-Novo Merge",E90="Assisted Merge")),A90&amp;"_SA_MH",IF(AND(D90="Perry",OR(E90="Manual",E90="Assisted Manual")),A90&amp;"_PB",IF(AND(D90="Perry",OR(E90="De-Novo Merge",E90="Assisted Merge")),A90&amp;"_SA_PB",IF(AND(D90="Gina",OR(E90="Manual",E90="Assisted Manual")),A90&amp;"_GB",IF(AND(D90="Gina",OR(E90="De-Novo Merge",E90="Assisted Merge")),A90&amp;"_SA_GB",IF(AND(D90="Cameron",OR(E90="Manual",E90="Assisted Manual")),A90&amp;"_CA",IF(AND(D90="Cameron",OR(E90="De-Novo Merge",E90="Assisted Merge")),A90&amp;"_SA_CA",IF(AND(D90="Bruno",OR(E90="Manual",E90="Assisted Manual")),A90&amp;"_BD",IF(AND(D90="Bruno",OR(E90="De-Novo Merge",E90="Assisted Merge")),A90&amp;"_SA_BD",IF(AND(D90="Daniel",OR(E90="Manual",E90="Assisted Manual")),A90&amp;"_DR",IF(AND(D90="Daniel",OR(E90="De-Novo Merge",E90="Assisted Merge")),A90&amp;"_SA_DR",IF(AND(D90="Monet",OR(E90="Manual",E90="Assisted Manual")),A90&amp;"_MW",IF(AND(D90="Monet",OR(E90="De-Novo Merge",E90="Assisted Merge")),A90&amp;"_SA_MW",IF(AND(D90="Julia",OR(E90="Manual",E90="Assisted Manual")),A90&amp;"_JS",IF(AND(D90="Julia",OR(E90="De-Novo Merge",E90="Assisted Merge")),A90&amp;"_SA_JS",""))))))))))))))))))</f>
        <v>2018-04-13_G-027_BD</v>
      </c>
      <c r="G90" s="89">
        <v>43241</v>
      </c>
      <c r="H90" s="89">
        <v>43242</v>
      </c>
      <c r="I90" s="68">
        <v>4</v>
      </c>
      <c r="J90" s="68">
        <v>41</v>
      </c>
      <c r="K90" s="73">
        <f t="shared" si="2"/>
        <v>10.25</v>
      </c>
      <c r="L90" s="118">
        <v>43279</v>
      </c>
      <c r="M90" s="87" t="str">
        <f>IF(AND(NOT(OR(G90="",G90="Ø")),H90=""),"In Progress",IF(AND(NOT(OR(H90="Ø",H90="")),NOT(OR(G90="Ø",G90=""))),"Completed",IF(AND(NOT(A90=""),NOT(OR(D90="",D90="???")),G90=""),"Waiting",IF(D90="???","Waiting",""))))</f>
        <v>Completed</v>
      </c>
      <c r="N90" s="116" t="str">
        <f>IF(AND(NOT(OR(H90="Ø",H90="")),L90="Split"),"In Progress",IF(AND(NOT(OR(H90="Ø",H90="")),L90="Needs to be Split"),"Waiting",IF(AND(M90="Review",M91="Review"),"Review",IF(OR(AND(M90="Review",M91="Incomplete"),AND(M90="Incomplete",M91="Review")),"Review",IF(OR(AND(M90="Untraceable",M91="Review"),AND(M90="Review",M91="Untraceable")),"Review",IF(OR(AND(M90="Review",M91="Completed"),AND(M90="Completed",M91="Review")),"Review",IF(OR(AND(M90="Other",M91="Review"),AND(M90="Review",M91="Other")),"Review",IF(OR(AND(M90="Other",M91="Incomplete"),AND(M90="Incomplete",M91="Other")),"Review",IF(OR(AND(M90="Other",M91="Untraceable"),AND(M90="Untraceable",M91="Other")),"Review",IF(OR(AND(M90="Other",M91="Completed"),AND(M90="Completed",M91="Other")),"Review",IF(AND(M90="Waiting",M91="Waiting"),"Waiting",IF(OR(AND(M90="Review",M91="Waiting"),AND(M90="Waiting",M91="Review")),"Waiting",IF(OR(AND(M90="Other",M91="Waiting"),AND(M90="Waiting",M91="Other")),"Waiting",IF(OR(AND(M90="Incomplete",M91="Waiting"),AND(M90="Waiting",M91="Incomplete")),"Waiting",IF(OR(AND(M90="Completed",M91="Waiting"),AND(M90="Waiting",M91="Completed")),"Waiting",IF(OR(M90="In Progress",M91="In Progress"),"In Progress",IF(OR(AND(M90="Completed",M91="Untraceable"),AND(M90="Untraceable",M91="Completed")),"Review",IF(OR(AND(M90="Completed",M91="Incomplete"),AND(M90="Incomplete",M91="Completed")),"Review",IF(OR(AND(M90="Incomplete",M91="Untraceable"),AND(M90="Untraceable",M91="Incomplete")),"Untraceable",IF(AND(NOT(OR(H90="Ø",H90="")),NOT(OR(H91="Ø",H91="")),L90=""),"In Progress",IF(AND(M90="Untraceable",M91="Untraceable"),"Untraceable",IF(AND(NOT(OR(H90="Ø",H90="")),NOT(OR(H91="Ø",H91="")),NOT(OR(L90="Ø",L90="",L90="Split",L90="Needs to be Split"))),"Completed",IF(AND(M90="Incomplete",M91="Incomplete"),"Incomplete",IF(AND(M90="Other",M91="Other"),"Review",IF(AND(M90="Untraceable",M91=""),"Untraceable","")))))))))))))))))))))))))</f>
        <v>Completed</v>
      </c>
      <c r="O90" s="116" t="s">
        <v>0</v>
      </c>
      <c r="P90" s="4"/>
      <c r="Q90" s="121" t="s">
        <v>25</v>
      </c>
      <c r="R90" s="116" t="s">
        <v>4179</v>
      </c>
    </row>
    <row r="91" spans="1:18" x14ac:dyDescent="0.25">
      <c r="A91" s="116"/>
      <c r="B91" s="116"/>
      <c r="C91" s="116"/>
      <c r="D91" s="87" t="s">
        <v>187</v>
      </c>
      <c r="E91" s="87" t="s">
        <v>1512</v>
      </c>
      <c r="F91" s="7" t="str">
        <f>IF(AND(D91="Amina",OR(E91="Manual",E91="Assisted Manual")),A90&amp;"_AZ",IF(AND(D91="Amina",OR(E91="De-Novo Merge",E91="Assisted Merge")),A90&amp;"_SA_AZ",IF(AND(D91="Mashtura",OR(E91="Manual",E91="Assisted Manual")),A90&amp;"_MH",IF(AND(D91="Mashtura",OR(E91="De-Novo Merge",E91="Assisted Merge")),A90&amp;"_SA_MH",IF(AND(D91="Perry",OR(E91="Manual",E91="Assisted Manual")),A90&amp;"_PB",IF(AND(D91="Perry",OR(E91="De-Novo Merge",E91="Assisted Merge")),A90&amp;"_SA_PB",IF(AND(D91="Gina",OR(E91="Manual",E91="Assisted Manual")),A90&amp;"_GB",IF(AND(D91="Gina",OR(E91="De-Novo Merge",E91="Assisted Merge")),A90&amp;"_SA_GB",IF(AND(D91="Cameron",OR(E91="Manual",E91="Assisted Manual")),A90&amp;"_CA",IF(AND(D91="Cameron",OR(E91="De-Novo Merge",E91="Assisted Merge")),A90&amp;"_SA_CA",IF(AND(D91="Bruno",OR(E91="Manual",E91="Assisted Manual")),A90&amp;"_BD",IF(AND(D91="Bruno",OR(E91="De-Novo Merge",E91="Assisted Merge")),A90&amp;"_SA_BD",IF(AND(D91="Daniel",OR(E91="Manual",E91="Assisted Manual")),A90&amp;"_DR",IF(AND(D91="Daniel",OR(E91="De-Novo Merge",E91="Assisted Merge")),A90&amp;"_SA_DR",IF(AND(D91="Monet",OR(E91="Manual",E91="Assisted Manual")),A90&amp;"_MW",IF(AND(D91="Monet",OR(E91="De-Novo Merge",E91="Assisted Merge")),A90&amp;"_SA_MW",IF(AND(D91="Julia",OR(E91="Manual",E91="Assisted Manual")),A90&amp;"_JS",IF(AND(D91="Julia",OR(E91="De-Novo Merge",E91="Assisted Merge")),A90&amp;"_SA_JS",""))))))))))))))))))</f>
        <v>2018-04-13_G-027_MW</v>
      </c>
      <c r="G91" s="89">
        <v>43244</v>
      </c>
      <c r="H91" s="89">
        <v>43245</v>
      </c>
      <c r="I91" s="68">
        <v>4</v>
      </c>
      <c r="J91" s="68">
        <v>44</v>
      </c>
      <c r="K91" s="73">
        <f t="shared" si="2"/>
        <v>11</v>
      </c>
      <c r="L91" s="116"/>
      <c r="M91" s="87" t="str">
        <f>IF(AND(NOT(OR(G91="",G91="Ø")),H91=""),"In Progress",IF(AND(NOT(OR(H91="Ø",H91="")),NOT(OR(G91="Ø",G91=""))),"Completed",IF(AND(NOT(A90=""),NOT(OR(D91="",D91="???")),G91=""),"Waiting",IF(D91="???","Waiting",""))))</f>
        <v>Completed</v>
      </c>
      <c r="N91" s="116"/>
      <c r="O91" s="116"/>
      <c r="P91" s="4"/>
      <c r="Q91" s="121"/>
      <c r="R91" s="116"/>
    </row>
    <row r="92" spans="1:18" x14ac:dyDescent="0.25">
      <c r="A92" s="122" t="s">
        <v>4180</v>
      </c>
      <c r="B92" s="117" t="s">
        <v>4181</v>
      </c>
      <c r="C92" s="116" t="s">
        <v>1167</v>
      </c>
      <c r="D92" s="87" t="s">
        <v>161</v>
      </c>
      <c r="E92" s="87" t="s">
        <v>24</v>
      </c>
      <c r="F92" s="7" t="str">
        <f>IF(AND(D92="Amina",OR(E92="Manual",E92="Assisted Manual")),A92&amp;"_AZ",IF(AND(D92="Amina",OR(E92="De-Novo Merge",E92="Assisted Merge")),A92&amp;"_SA_AZ",IF(AND(D92="Mashtura",OR(E92="Manual",E92="Assisted Manual")),A92&amp;"_MH",IF(AND(D92="Mashtura",OR(E92="De-Novo Merge",E92="Assisted Merge")),A92&amp;"_SA_MH",IF(AND(D92="Perry",OR(E92="Manual",E92="Assisted Manual")),A92&amp;"_PB",IF(AND(D92="Perry",OR(E92="De-Novo Merge",E92="Assisted Merge")),A92&amp;"_SA_PB",IF(AND(D92="Gina",OR(E92="Manual",E92="Assisted Manual")),A92&amp;"_GB",IF(AND(D92="Gina",OR(E92="De-Novo Merge",E92="Assisted Merge")),A92&amp;"_SA_GB",IF(AND(D92="Cameron",OR(E92="Manual",E92="Assisted Manual")),A92&amp;"_CA",IF(AND(D92="Cameron",OR(E92="De-Novo Merge",E92="Assisted Merge")),A92&amp;"_SA_CA",IF(AND(D92="Bruno",OR(E92="Manual",E92="Assisted Manual")),A92&amp;"_BD",IF(AND(D92="Bruno",OR(E92="De-Novo Merge",E92="Assisted Merge")),A92&amp;"_SA_BD",IF(AND(D92="Daniel",OR(E92="Manual",E92="Assisted Manual")),A92&amp;"_DR",IF(AND(D92="Daniel",OR(E92="De-Novo Merge",E92="Assisted Merge")),A92&amp;"_SA_DR",IF(AND(D92="Monet",OR(E92="Manual",E92="Assisted Manual")),A92&amp;"_MW",IF(AND(D92="Monet",OR(E92="De-Novo Merge",E92="Assisted Merge")),A92&amp;"_SA_MW",IF(AND(D92="Julia",OR(E92="Manual",E92="Assisted Manual")),A92&amp;"_JS",IF(AND(D92="Julia",OR(E92="De-Novo Merge",E92="Assisted Merge")),A92&amp;"_SA_JS",""))))))))))))))))))</f>
        <v>2018-04-13_R-019_BD</v>
      </c>
      <c r="G92" s="89">
        <v>43270</v>
      </c>
      <c r="H92" s="89" t="s">
        <v>51</v>
      </c>
      <c r="I92" s="68"/>
      <c r="J92" s="68"/>
      <c r="K92" s="73" t="str">
        <f t="shared" si="2"/>
        <v/>
      </c>
      <c r="L92" s="118" t="str">
        <f>IF(AND(NOT(OR(H92="",H92="Ø")),NOT(OR(H93="",H93="Ø"))),"Needs to be Split","")</f>
        <v/>
      </c>
      <c r="M92" s="87" t="s">
        <v>1</v>
      </c>
      <c r="N92" s="116" t="str">
        <f>IF(AND(NOT(OR(H92="Ø",H92="")),L92="Split"),"In Progress",IF(AND(NOT(OR(H92="Ø",H92="")),L92="Needs to be Split"),"Waiting",IF(AND(M92="Review",M93="Review"),"Review",IF(OR(AND(M92="Review",M93="Incomplete"),AND(M92="Incomplete",M93="Review")),"Review",IF(OR(AND(M92="Untraceable",M93="Review"),AND(M92="Review",M93="Untraceable")),"Review",IF(OR(AND(M92="Review",M93="Completed"),AND(M92="Completed",M93="Review")),"Review",IF(OR(AND(M92="Other",M93="Review"),AND(M92="Review",M93="Other")),"Review",IF(OR(AND(M92="Other",M93="Incomplete"),AND(M92="Incomplete",M93="Other")),"Review",IF(OR(AND(M92="Other",M93="Untraceable"),AND(M92="Untraceable",M93="Other")),"Review",IF(OR(AND(M92="Other",M93="Completed"),AND(M92="Completed",M93="Other")),"Review",IF(AND(M92="Waiting",M93="Waiting"),"Waiting",IF(OR(AND(M92="Review",M93="Waiting"),AND(M92="Waiting",M93="Review")),"Waiting",IF(OR(AND(M92="Other",M93="Waiting"),AND(M92="Waiting",M93="Other")),"Waiting",IF(OR(AND(M92="Incomplete",M93="Waiting"),AND(M92="Waiting",M93="Incomplete")),"Waiting",IF(OR(AND(M92="Completed",M93="Waiting"),AND(M92="Waiting",M93="Completed")),"Waiting",IF(OR(M92="In Progress",M93="In Progress"),"In Progress",IF(OR(AND(M92="Completed",M93="Untraceable"),AND(M92="Untraceable",M93="Completed")),"Review",IF(OR(AND(M92="Completed",M93="Incomplete"),AND(M92="Incomplete",M93="Completed")),"Review",IF(OR(AND(M92="Incomplete",M93="Untraceable"),AND(M92="Untraceable",M93="Incomplete")),"Untraceable",IF(AND(NOT(OR(H92="Ø",H92="")),NOT(OR(H93="Ø",H93="")),L92=""),"In Progress",IF(AND(M92="Untraceable",M93="Untraceable"),"Untraceable",IF(AND(NOT(OR(H92="Ø",H92="")),NOT(OR(H93="Ø",H93="")),NOT(OR(L92="Ø",L92="",L92="Split",L92="Needs to be Split"))),"Completed",IF(AND(M92="Incomplete",M93="Incomplete"),"Incomplete",IF(AND(M92="Other",M93="Other"),"Review",IF(AND(M92="Untraceable",M93=""),"Untraceable","")))))))))))))))))))))))))</f>
        <v>Untraceable</v>
      </c>
      <c r="O92" s="116" t="str">
        <f>IF(OR(N92="Untraceable",N92="Incomplete"),"Ignore",IF(N92="Completed","Waiting",IF(OR(N92="Waiting",N92="In Progress",N92="Review",N92="Other"),"HOLD","")))</f>
        <v>Ignore</v>
      </c>
      <c r="P92" s="4" t="s">
        <v>4182</v>
      </c>
      <c r="Q92" s="121" t="str">
        <f>IF(OR(N92="Untraceable",N92="Incomplete"),"No",IF(N92="Completed","In Progress",""))</f>
        <v>No</v>
      </c>
      <c r="R92" s="116"/>
    </row>
    <row r="93" spans="1:18" x14ac:dyDescent="0.25">
      <c r="A93" s="116"/>
      <c r="B93" s="116"/>
      <c r="C93" s="116"/>
      <c r="D93" s="87" t="str">
        <f>IF(AND(NOT(A92=""),NOT(B92=""),NOT(M92="Untraceable")),"???","")</f>
        <v/>
      </c>
      <c r="E93" s="87"/>
      <c r="F93" s="7"/>
      <c r="G93" s="89"/>
      <c r="H93" s="89"/>
      <c r="I93" s="68"/>
      <c r="J93" s="68"/>
      <c r="K93" s="73" t="str">
        <f t="shared" si="2"/>
        <v/>
      </c>
      <c r="L93" s="116"/>
      <c r="M93" s="87" t="str">
        <f>IF(AND(NOT(OR(G93="",G93="Ø")),H93=""),"In Progress",IF(AND(NOT(OR(H93="Ø",H93="")),NOT(OR(G93="Ø",G93=""))),"Completed",IF(AND(NOT(A92=""),NOT(OR(D93="",D93="???")),G93=""),"Waiting",IF(D93="???","Waiting",""))))</f>
        <v/>
      </c>
      <c r="N93" s="116"/>
      <c r="O93" s="116"/>
      <c r="P93" s="4"/>
      <c r="Q93" s="121"/>
      <c r="R93" s="116"/>
    </row>
    <row r="94" spans="1:18" x14ac:dyDescent="0.25">
      <c r="A94" s="122" t="s">
        <v>4183</v>
      </c>
      <c r="B94" s="117" t="s">
        <v>4184</v>
      </c>
      <c r="C94" s="116"/>
      <c r="D94" s="87" t="s">
        <v>23</v>
      </c>
      <c r="E94" s="87" t="s">
        <v>24</v>
      </c>
      <c r="F94" s="7" t="str">
        <f>IF(AND(D94="Amina",OR(E94="Manual",E94="Assisted Manual")),A94&amp;"_AZ",IF(AND(D94="Amina",OR(E94="De-Novo Merge",E94="Assisted Merge")),A94&amp;"_SA_AZ",IF(AND(D94="Mashtura",OR(E94="Manual",E94="Assisted Manual")),A94&amp;"_MH",IF(AND(D94="Mashtura",OR(E94="De-Novo Merge",E94="Assisted Merge")),A94&amp;"_SA_MH",IF(AND(D94="Perry",OR(E94="Manual",E94="Assisted Manual")),A94&amp;"_PB",IF(AND(D94="Perry",OR(E94="De-Novo Merge",E94="Assisted Merge")),A94&amp;"_SA_PB",IF(AND(D94="Gina",OR(E94="Manual",E94="Assisted Manual")),A94&amp;"_GB",IF(AND(D94="Gina",OR(E94="De-Novo Merge",E94="Assisted Merge")),A94&amp;"_SA_GB",IF(AND(D94="Cameron",OR(E94="Manual",E94="Assisted Manual")),A94&amp;"_CA",IF(AND(D94="Cameron",OR(E94="De-Novo Merge",E94="Assisted Merge")),A94&amp;"_SA_CA",IF(AND(D94="Bruno",OR(E94="Manual",E94="Assisted Manual")),A94&amp;"_BD",IF(AND(D94="Bruno",OR(E94="De-Novo Merge",E94="Assisted Merge")),A94&amp;"_SA_BD",IF(AND(D94="Daniel",OR(E94="Manual",E94="Assisted Manual")),A94&amp;"_DR",IF(AND(D94="Daniel",OR(E94="De-Novo Merge",E94="Assisted Merge")),A94&amp;"_SA_DR",IF(AND(D94="Monet",OR(E94="Manual",E94="Assisted Manual")),A94&amp;"_MW",IF(AND(D94="Monet",OR(E94="De-Novo Merge",E94="Assisted Merge")),A94&amp;"_SA_MW",IF(AND(D94="Julia",OR(E94="Manual",E94="Assisted Manual")),A94&amp;"_JS",IF(AND(D94="Julia",OR(E94="De-Novo Merge",E94="Assisted Merge")),A94&amp;"_SA_JS",""))))))))))))))))))</f>
        <v>2018-04-13_G-028_CA</v>
      </c>
      <c r="G94" s="89">
        <v>43236</v>
      </c>
      <c r="H94" s="89">
        <v>43236</v>
      </c>
      <c r="I94" s="68"/>
      <c r="J94" s="68"/>
      <c r="K94" s="73"/>
      <c r="L94" s="118">
        <v>43256</v>
      </c>
      <c r="M94" s="87" t="str">
        <f>IF(AND(NOT(OR(G94="",G94="Ø")),H94=""),"In Progress",IF(AND(NOT(OR(H94="Ø",H94="")),NOT(OR(G94="Ø",G94=""))),"Completed",IF(AND(NOT(A94=""),NOT(OR(D94="",D94="???")),G94=""),"Waiting",IF(D94="???","Waiting",""))))</f>
        <v>Completed</v>
      </c>
      <c r="N94" s="116" t="str">
        <f>IF(AND(NOT(OR(H94="Ø",H94="")),L94="Split"),"In Progress",IF(AND(NOT(OR(H94="Ø",H94="")),L94="Needs to be Split"),"Waiting",IF(AND(M94="Review",M95="Review"),"Review",IF(OR(AND(M94="Review",M95="Incomplete"),AND(M94="Incomplete",M95="Review")),"Review",IF(OR(AND(M94="Untraceable",M95="Review"),AND(M94="Review",M95="Untraceable")),"Review",IF(OR(AND(M94="Review",M95="Completed"),AND(M94="Completed",M95="Review")),"Review",IF(OR(AND(M94="Other",M95="Review"),AND(M94="Review",M95="Other")),"Review",IF(OR(AND(M94="Other",M95="Incomplete"),AND(M94="Incomplete",M95="Other")),"Review",IF(OR(AND(M94="Other",M95="Untraceable"),AND(M94="Untraceable",M95="Other")),"Review",IF(OR(AND(M94="Other",M95="Completed"),AND(M94="Completed",M95="Other")),"Review",IF(AND(M94="Waiting",M95="Waiting"),"Waiting",IF(OR(AND(M94="Review",M95="Waiting"),AND(M94="Waiting",M95="Review")),"Waiting",IF(OR(AND(M94="Other",M95="Waiting"),AND(M94="Waiting",M95="Other")),"Waiting",IF(OR(AND(M94="Incomplete",M95="Waiting"),AND(M94="Waiting",M95="Incomplete")),"Waiting",IF(OR(AND(M94="Completed",M95="Waiting"),AND(M94="Waiting",M95="Completed")),"Waiting",IF(OR(M94="In Progress",M95="In Progress"),"In Progress",IF(OR(AND(M94="Completed",M95="Untraceable"),AND(M94="Untraceable",M95="Completed")),"Review",IF(OR(AND(M94="Completed",M95="Incomplete"),AND(M94="Incomplete",M95="Completed")),"Review",IF(OR(AND(M94="Incomplete",M95="Untraceable"),AND(M94="Untraceable",M95="Incomplete")),"Untraceable",IF(AND(NOT(OR(H94="Ø",H94="")),NOT(OR(H95="Ø",H95="")),L94=""),"In Progress",IF(AND(M94="Untraceable",M95="Untraceable"),"Untraceable",IF(AND(NOT(OR(H94="Ø",H94="")),NOT(OR(H95="Ø",H95="")),NOT(OR(L94="Ø",L94="",L94="Split",L94="Needs to be Split"))),"Completed",IF(AND(M94="Incomplete",M95="Incomplete"),"Incomplete",IF(AND(M94="Other",M95="Other"),"Review",IF(AND(M94="Untraceable",M95=""),"Untraceable","")))))))))))))))))))))))))</f>
        <v>Completed</v>
      </c>
      <c r="O94" s="116" t="s">
        <v>0</v>
      </c>
      <c r="P94" s="4"/>
      <c r="Q94" s="121" t="s">
        <v>25</v>
      </c>
      <c r="R94" s="116" t="s">
        <v>4185</v>
      </c>
    </row>
    <row r="95" spans="1:18" x14ac:dyDescent="0.25">
      <c r="A95" s="116"/>
      <c r="B95" s="116"/>
      <c r="C95" s="116"/>
      <c r="D95" s="87" t="s">
        <v>187</v>
      </c>
      <c r="E95" s="87" t="s">
        <v>1512</v>
      </c>
      <c r="F95" s="7" t="str">
        <f>IF(AND(D95="Amina",OR(E95="Manual",E95="Assisted Manual")),A94&amp;"_AZ",IF(AND(D95="Amina",OR(E95="De-Novo Merge",E95="Assisted Merge")),A94&amp;"_SA_AZ",IF(AND(D95="Mashtura",OR(E95="Manual",E95="Assisted Manual")),A94&amp;"_MH",IF(AND(D95="Mashtura",OR(E95="De-Novo Merge",E95="Assisted Merge")),A94&amp;"_SA_MH",IF(AND(D95="Perry",OR(E95="Manual",E95="Assisted Manual")),A94&amp;"_PB",IF(AND(D95="Perry",OR(E95="De-Novo Merge",E95="Assisted Merge")),A94&amp;"_SA_PB",IF(AND(D95="Gina",OR(E95="Manual",E95="Assisted Manual")),A94&amp;"_GB",IF(AND(D95="Gina",OR(E95="De-Novo Merge",E95="Assisted Merge")),A94&amp;"_SA_GB",IF(AND(D95="Cameron",OR(E95="Manual",E95="Assisted Manual")),A94&amp;"_CA",IF(AND(D95="Cameron",OR(E95="De-Novo Merge",E95="Assisted Merge")),A94&amp;"_SA_CA",IF(AND(D95="Bruno",OR(E95="Manual",E95="Assisted Manual")),A94&amp;"_BD",IF(AND(D95="Bruno",OR(E95="De-Novo Merge",E95="Assisted Merge")),A94&amp;"_SA_BD",IF(AND(D95="Daniel",OR(E95="Manual",E95="Assisted Manual")),A94&amp;"_DR",IF(AND(D95="Daniel",OR(E95="De-Novo Merge",E95="Assisted Merge")),A94&amp;"_SA_DR",IF(AND(D95="Monet",OR(E95="Manual",E95="Assisted Manual")),A94&amp;"_MW",IF(AND(D95="Monet",OR(E95="De-Novo Merge",E95="Assisted Merge")),A94&amp;"_SA_MW",IF(AND(D95="Julia",OR(E95="Manual",E95="Assisted Manual")),A94&amp;"_JS",IF(AND(D95="Julia",OR(E95="De-Novo Merge",E95="Assisted Merge")),A94&amp;"_SA_JS",""))))))))))))))))))</f>
        <v>2018-04-13_G-028_MW</v>
      </c>
      <c r="G95" s="89">
        <v>43249</v>
      </c>
      <c r="H95" s="89">
        <v>43249</v>
      </c>
      <c r="I95" s="68"/>
      <c r="J95" s="68"/>
      <c r="K95" s="73" t="str">
        <f t="shared" ref="K95:K126" si="3">IF(AND(NOT(I95=""),NOT(J95=""),NOT(H95="")),J95/I95,"")</f>
        <v/>
      </c>
      <c r="L95" s="116"/>
      <c r="M95" s="87" t="str">
        <f>IF(AND(NOT(OR(G95="",G95="Ø")),H95=""),"In Progress",IF(AND(NOT(OR(H95="Ø",H95="")),NOT(OR(G95="Ø",G95=""))),"Completed",IF(AND(NOT(A94=""),NOT(OR(D95="",D95="???")),G95=""),"Waiting",IF(D95="???","Waiting",""))))</f>
        <v>Completed</v>
      </c>
      <c r="N95" s="116"/>
      <c r="O95" s="116"/>
      <c r="P95" s="4"/>
      <c r="Q95" s="121"/>
      <c r="R95" s="116"/>
    </row>
    <row r="96" spans="1:18" x14ac:dyDescent="0.25">
      <c r="A96" s="122" t="s">
        <v>4186</v>
      </c>
      <c r="B96" s="117" t="s">
        <v>4187</v>
      </c>
      <c r="C96" s="116"/>
      <c r="D96" s="87" t="s">
        <v>32</v>
      </c>
      <c r="E96" s="87" t="s">
        <v>24</v>
      </c>
      <c r="F96" s="7" t="str">
        <f>IF(AND(D96="Amina",OR(E96="Manual",E96="Assisted Manual")),A96&amp;"_AZ",IF(AND(D96="Amina",OR(E96="De-Novo Merge",E96="Assisted Merge")),A96&amp;"_SA_AZ",IF(AND(D96="Mashtura",OR(E96="Manual",E96="Assisted Manual")),A96&amp;"_MH",IF(AND(D96="Mashtura",OR(E96="De-Novo Merge",E96="Assisted Merge")),A96&amp;"_SA_MH",IF(AND(D96="Perry",OR(E96="Manual",E96="Assisted Manual")),A96&amp;"_PB",IF(AND(D96="Perry",OR(E96="De-Novo Merge",E96="Assisted Merge")),A96&amp;"_SA_PB",IF(AND(D96="Gina",OR(E96="Manual",E96="Assisted Manual")),A96&amp;"_GB",IF(AND(D96="Gina",OR(E96="De-Novo Merge",E96="Assisted Merge")),A96&amp;"_SA_GB",IF(AND(D96="Cameron",OR(E96="Manual",E96="Assisted Manual")),A96&amp;"_CA",IF(AND(D96="Cameron",OR(E96="De-Novo Merge",E96="Assisted Merge")),A96&amp;"_SA_CA",IF(AND(D96="Bruno",OR(E96="Manual",E96="Assisted Manual")),A96&amp;"_BD",IF(AND(D96="Bruno",OR(E96="De-Novo Merge",E96="Assisted Merge")),A96&amp;"_SA_BD",IF(AND(D96="Daniel",OR(E96="Manual",E96="Assisted Manual")),A96&amp;"_DR",IF(AND(D96="Daniel",OR(E96="De-Novo Merge",E96="Assisted Merge")),A96&amp;"_SA_DR",IF(AND(D96="Monet",OR(E96="Manual",E96="Assisted Manual")),A96&amp;"_MW",IF(AND(D96="Monet",OR(E96="De-Novo Merge",E96="Assisted Merge")),A96&amp;"_SA_MW",IF(AND(D96="Julia",OR(E96="Manual",E96="Assisted Manual")),A96&amp;"_JS",IF(AND(D96="Julia",OR(E96="De-Novo Merge",E96="Assisted Merge")),A96&amp;"_SA_JS",""))))))))))))))))))</f>
        <v>2018-04-13_G-029_AZ</v>
      </c>
      <c r="G96" s="89">
        <v>43238</v>
      </c>
      <c r="H96" s="89">
        <v>43241</v>
      </c>
      <c r="I96" s="68"/>
      <c r="J96" s="68"/>
      <c r="K96" s="73" t="str">
        <f t="shared" si="3"/>
        <v/>
      </c>
      <c r="L96" s="118">
        <v>43264</v>
      </c>
      <c r="M96" s="87" t="str">
        <f>IF(AND(NOT(OR(G96="",G96="Ø")),H96=""),"In Progress",IF(AND(NOT(OR(H96="Ø",H96="")),NOT(OR(G96="Ø",G96=""))),"Completed",IF(AND(NOT(A96=""),NOT(OR(D96="",D96="???")),G96=""),"Waiting",IF(D96="???","Waiting",""))))</f>
        <v>Completed</v>
      </c>
      <c r="N96" s="116" t="str">
        <f>IF(AND(NOT(OR(H96="Ø",H96="")),L96="Split"),"In Progress",IF(AND(NOT(OR(H96="Ø",H96="")),L96="Needs to be Split"),"Waiting",IF(AND(M96="Review",M97="Review"),"Review",IF(OR(AND(M96="Review",M97="Incomplete"),AND(M96="Incomplete",M97="Review")),"Review",IF(OR(AND(M96="Untraceable",M97="Review"),AND(M96="Review",M97="Untraceable")),"Review",IF(OR(AND(M96="Review",M97="Completed"),AND(M96="Completed",M97="Review")),"Review",IF(OR(AND(M96="Other",M97="Review"),AND(M96="Review",M97="Other")),"Review",IF(OR(AND(M96="Other",M97="Incomplete"),AND(M96="Incomplete",M97="Other")),"Review",IF(OR(AND(M96="Other",M97="Untraceable"),AND(M96="Untraceable",M97="Other")),"Review",IF(OR(AND(M96="Other",M97="Completed"),AND(M96="Completed",M97="Other")),"Review",IF(AND(M96="Waiting",M97="Waiting"),"Waiting",IF(OR(AND(M96="Review",M97="Waiting"),AND(M96="Waiting",M97="Review")),"Waiting",IF(OR(AND(M96="Other",M97="Waiting"),AND(M96="Waiting",M97="Other")),"Waiting",IF(OR(AND(M96="Incomplete",M97="Waiting"),AND(M96="Waiting",M97="Incomplete")),"Waiting",IF(OR(AND(M96="Completed",M97="Waiting"),AND(M96="Waiting",M97="Completed")),"Waiting",IF(OR(M96="In Progress",M97="In Progress"),"In Progress",IF(OR(AND(M96="Completed",M97="Untraceable"),AND(M96="Untraceable",M97="Completed")),"Review",IF(OR(AND(M96="Completed",M97="Incomplete"),AND(M96="Incomplete",M97="Completed")),"Review",IF(OR(AND(M96="Incomplete",M97="Untraceable"),AND(M96="Untraceable",M97="Incomplete")),"Untraceable",IF(AND(NOT(OR(H96="Ø",H96="")),NOT(OR(H97="Ø",H97="")),L96=""),"In Progress",IF(AND(M96="Untraceable",M97="Untraceable"),"Untraceable",IF(AND(NOT(OR(H96="Ø",H96="")),NOT(OR(H97="Ø",H97="")),NOT(OR(L96="Ø",L96="",L96="Split",L96="Needs to be Split"))),"Completed",IF(AND(M96="Incomplete",M97="Incomplete"),"Incomplete",IF(AND(M96="Other",M97="Other"),"Review",IF(AND(M96="Untraceable",M97=""),"Untraceable","")))))))))))))))))))))))))</f>
        <v>Completed</v>
      </c>
      <c r="O96" s="116" t="s">
        <v>0</v>
      </c>
      <c r="P96" s="4"/>
      <c r="Q96" s="121" t="s">
        <v>25</v>
      </c>
      <c r="R96" s="116" t="s">
        <v>4188</v>
      </c>
    </row>
    <row r="97" spans="1:18" x14ac:dyDescent="0.25">
      <c r="A97" s="116"/>
      <c r="B97" s="116"/>
      <c r="C97" s="116"/>
      <c r="D97" s="87" t="s">
        <v>187</v>
      </c>
      <c r="E97" s="87" t="s">
        <v>1512</v>
      </c>
      <c r="F97" s="7" t="str">
        <f>IF(AND(D97="Amina",OR(E97="Manual",E97="Assisted Manual")),A96&amp;"_AZ",IF(AND(D97="Amina",OR(E97="De-Novo Merge",E97="Assisted Merge")),A96&amp;"_SA_AZ",IF(AND(D97="Mashtura",OR(E97="Manual",E97="Assisted Manual")),A96&amp;"_MH",IF(AND(D97="Mashtura",OR(E97="De-Novo Merge",E97="Assisted Merge")),A96&amp;"_SA_MH",IF(AND(D97="Perry",OR(E97="Manual",E97="Assisted Manual")),A96&amp;"_PB",IF(AND(D97="Perry",OR(E97="De-Novo Merge",E97="Assisted Merge")),A96&amp;"_SA_PB",IF(AND(D97="Gina",OR(E97="Manual",E97="Assisted Manual")),A96&amp;"_GB",IF(AND(D97="Gina",OR(E97="De-Novo Merge",E97="Assisted Merge")),A96&amp;"_SA_GB",IF(AND(D97="Cameron",OR(E97="Manual",E97="Assisted Manual")),A96&amp;"_CA",IF(AND(D97="Cameron",OR(E97="De-Novo Merge",E97="Assisted Merge")),A96&amp;"_SA_CA",IF(AND(D97="Bruno",OR(E97="Manual",E97="Assisted Manual")),A96&amp;"_BD",IF(AND(D97="Bruno",OR(E97="De-Novo Merge",E97="Assisted Merge")),A96&amp;"_SA_BD",IF(AND(D97="Daniel",OR(E97="Manual",E97="Assisted Manual")),A96&amp;"_DR",IF(AND(D97="Daniel",OR(E97="De-Novo Merge",E97="Assisted Merge")),A96&amp;"_SA_DR",IF(AND(D97="Monet",OR(E97="Manual",E97="Assisted Manual")),A96&amp;"_MW",IF(AND(D97="Monet",OR(E97="De-Novo Merge",E97="Assisted Merge")),A96&amp;"_SA_MW",IF(AND(D97="Julia",OR(E97="Manual",E97="Assisted Manual")),A96&amp;"_JS",IF(AND(D97="Julia",OR(E97="De-Novo Merge",E97="Assisted Merge")),A96&amp;"_SA_JS",""))))))))))))))))))</f>
        <v>2018-04-13_G-029_MW</v>
      </c>
      <c r="G97" s="89">
        <v>43245</v>
      </c>
      <c r="H97" s="89">
        <v>43249</v>
      </c>
      <c r="I97" s="68">
        <v>3</v>
      </c>
      <c r="J97" s="68">
        <v>81</v>
      </c>
      <c r="K97" s="73">
        <f t="shared" si="3"/>
        <v>27</v>
      </c>
      <c r="L97" s="116"/>
      <c r="M97" s="87" t="str">
        <f>IF(AND(NOT(OR(G97="",G97="Ø")),H97=""),"In Progress",IF(AND(NOT(OR(H97="Ø",H97="")),NOT(OR(G97="Ø",G97=""))),"Completed",IF(AND(NOT(A96=""),NOT(OR(D97="",D97="???")),G97=""),"Waiting",IF(D97="???","Waiting",""))))</f>
        <v>Completed</v>
      </c>
      <c r="N97" s="116"/>
      <c r="O97" s="116"/>
      <c r="P97" s="4"/>
      <c r="Q97" s="121"/>
      <c r="R97" s="116"/>
    </row>
    <row r="98" spans="1:18" x14ac:dyDescent="0.25">
      <c r="A98" s="122" t="s">
        <v>4189</v>
      </c>
      <c r="B98" s="117" t="s">
        <v>4190</v>
      </c>
      <c r="C98" s="116" t="s">
        <v>2065</v>
      </c>
      <c r="D98" s="87" t="s">
        <v>161</v>
      </c>
      <c r="E98" s="87" t="s">
        <v>24</v>
      </c>
      <c r="F98" s="7" t="str">
        <f>IF(AND(D98="Amina",OR(E98="Manual",E98="Assisted Manual")),A98&amp;"_AZ",IF(AND(D98="Amina",OR(E98="De-Novo Merge",E98="Assisted Merge")),A98&amp;"_SA_AZ",IF(AND(D98="Mashtura",OR(E98="Manual",E98="Assisted Manual")),A98&amp;"_MH",IF(AND(D98="Mashtura",OR(E98="De-Novo Merge",E98="Assisted Merge")),A98&amp;"_SA_MH",IF(AND(D98="Perry",OR(E98="Manual",E98="Assisted Manual")),A98&amp;"_PB",IF(AND(D98="Perry",OR(E98="De-Novo Merge",E98="Assisted Merge")),A98&amp;"_SA_PB",IF(AND(D98="Gina",OR(E98="Manual",E98="Assisted Manual")),A98&amp;"_GB",IF(AND(D98="Gina",OR(E98="De-Novo Merge",E98="Assisted Merge")),A98&amp;"_SA_GB",IF(AND(D98="Cameron",OR(E98="Manual",E98="Assisted Manual")),A98&amp;"_CA",IF(AND(D98="Cameron",OR(E98="De-Novo Merge",E98="Assisted Merge")),A98&amp;"_SA_CA",IF(AND(D98="Bruno",OR(E98="Manual",E98="Assisted Manual")),A98&amp;"_BD",IF(AND(D98="Bruno",OR(E98="De-Novo Merge",E98="Assisted Merge")),A98&amp;"_SA_BD",IF(AND(D98="Daniel",OR(E98="Manual",E98="Assisted Manual")),A98&amp;"_DR",IF(AND(D98="Daniel",OR(E98="De-Novo Merge",E98="Assisted Merge")),A98&amp;"_SA_DR",IF(AND(D98="Monet",OR(E98="Manual",E98="Assisted Manual")),A98&amp;"_MW",IF(AND(D98="Monet",OR(E98="De-Novo Merge",E98="Assisted Merge")),A98&amp;"_SA_MW",IF(AND(D98="Julia",OR(E98="Manual",E98="Assisted Manual")),A98&amp;"_JS",IF(AND(D98="Julia",OR(E98="De-Novo Merge",E98="Assisted Merge")),A98&amp;"_SA_JS",""))))))))))))))))))</f>
        <v>2018-04-13_G-030_BD</v>
      </c>
      <c r="G98" s="89">
        <v>43242</v>
      </c>
      <c r="H98" s="89" t="s">
        <v>51</v>
      </c>
      <c r="I98" s="68"/>
      <c r="J98" s="68"/>
      <c r="K98" s="73" t="str">
        <f t="shared" si="3"/>
        <v/>
      </c>
      <c r="L98" s="118" t="str">
        <f>IF(AND(NOT(OR(H98="",H98="Ø")),NOT(OR(H99="",H99="Ø"))),"Needs to be Split","")</f>
        <v/>
      </c>
      <c r="M98" s="87" t="s">
        <v>1</v>
      </c>
      <c r="N98" s="116" t="str">
        <f>IF(AND(NOT(OR(H98="Ø",H98="")),L98="Split"),"In Progress",IF(AND(NOT(OR(H98="Ø",H98="")),L98="Needs to be Split"),"Waiting",IF(AND(M98="Review",M99="Review"),"Review",IF(OR(AND(M98="Review",M99="Incomplete"),AND(M98="Incomplete",M99="Review")),"Review",IF(OR(AND(M98="Untraceable",M99="Review"),AND(M98="Review",M99="Untraceable")),"Review",IF(OR(AND(M98="Review",M99="Completed"),AND(M98="Completed",M99="Review")),"Review",IF(OR(AND(M98="Other",M99="Review"),AND(M98="Review",M99="Other")),"Review",IF(OR(AND(M98="Other",M99="Incomplete"),AND(M98="Incomplete",M99="Other")),"Review",IF(OR(AND(M98="Other",M99="Untraceable"),AND(M98="Untraceable",M99="Other")),"Review",IF(OR(AND(M98="Other",M99="Completed"),AND(M98="Completed",M99="Other")),"Review",IF(AND(M98="Waiting",M99="Waiting"),"Waiting",IF(OR(AND(M98="Review",M99="Waiting"),AND(M98="Waiting",M99="Review")),"Waiting",IF(OR(AND(M98="Other",M99="Waiting"),AND(M98="Waiting",M99="Other")),"Waiting",IF(OR(AND(M98="Incomplete",M99="Waiting"),AND(M98="Waiting",M99="Incomplete")),"Waiting",IF(OR(AND(M98="Completed",M99="Waiting"),AND(M98="Waiting",M99="Completed")),"Waiting",IF(OR(M98="In Progress",M99="In Progress"),"In Progress",IF(OR(AND(M98="Completed",M99="Untraceable"),AND(M98="Untraceable",M99="Completed")),"Review",IF(OR(AND(M98="Completed",M99="Incomplete"),AND(M98="Incomplete",M99="Completed")),"Review",IF(OR(AND(M98="Incomplete",M99="Untraceable"),AND(M98="Untraceable",M99="Incomplete")),"Untraceable",IF(AND(NOT(OR(H98="Ø",H98="")),NOT(OR(H99="Ø",H99="")),L98=""),"In Progress",IF(AND(M98="Untraceable",M99="Untraceable"),"Untraceable",IF(AND(NOT(OR(H98="Ø",H98="")),NOT(OR(H99="Ø",H99="")),NOT(OR(L98="Ø",L98="",L98="Split",L98="Needs to be Split"))),"Completed",IF(AND(M98="Incomplete",M99="Incomplete"),"Incomplete",IF(AND(M98="Other",M99="Other"),"Review",IF(AND(M98="Untraceable",M99=""),"Untraceable","")))))))))))))))))))))))))</f>
        <v>Untraceable</v>
      </c>
      <c r="O98" s="116" t="str">
        <f>IF(OR(N98="Untraceable",N98="Incomplete"),"Ignore",IF(N98="Completed","Waiting",IF(OR(N98="Waiting",N98="In Progress",N98="Review",N98="Other"),"HOLD","")))</f>
        <v>Ignore</v>
      </c>
      <c r="P98" s="4" t="s">
        <v>4191</v>
      </c>
      <c r="Q98" s="121" t="str">
        <f>IF(OR(N98="Untraceable",N98="Incomplete"),"No",IF(N98="Completed","In Progress",""))</f>
        <v>No</v>
      </c>
      <c r="R98" s="116"/>
    </row>
    <row r="99" spans="1:18" x14ac:dyDescent="0.25">
      <c r="A99" s="116"/>
      <c r="B99" s="116"/>
      <c r="C99" s="116"/>
      <c r="D99" s="87" t="str">
        <f>IF(AND(NOT(A98=""),NOT(B98=""),NOT(M98="Untraceable")),"???","")</f>
        <v/>
      </c>
      <c r="E99" s="87"/>
      <c r="F99" s="7" t="str">
        <f>IF(AND(D99="Amina",OR(E99="Manual",E99="Assisted Manual")),A98&amp;"_AZ",IF(AND(D99="Amina",OR(E99="De-Novo Merge",E99="Assisted Merge")),A98&amp;"_SA_AZ",IF(AND(D99="Mashtura",OR(E99="Manual",E99="Assisted Manual")),A98&amp;"_MH",IF(AND(D99="Mashtura",OR(E99="De-Novo Merge",E99="Assisted Merge")),A98&amp;"_SA_MH",IF(AND(D99="Perry",OR(E99="Manual",E99="Assisted Manual")),A98&amp;"_PB",IF(AND(D99="Perry",OR(E99="De-Novo Merge",E99="Assisted Merge")),A98&amp;"_SA_PB",IF(AND(D99="Gina",OR(E99="Manual",E99="Assisted Manual")),A98&amp;"_GB",IF(AND(D99="Gina",OR(E99="De-Novo Merge",E99="Assisted Merge")),A98&amp;"_SA_GB",IF(AND(D99="Cameron",OR(E99="Manual",E99="Assisted Manual")),A98&amp;"_CA",IF(AND(D99="Cameron",OR(E99="De-Novo Merge",E99="Assisted Merge")),A98&amp;"_SA_CA",IF(AND(D99="Bruno",OR(E99="Manual",E99="Assisted Manual")),A98&amp;"_BD",IF(AND(D99="Bruno",OR(E99="De-Novo Merge",E99="Assisted Merge")),A98&amp;"_SA_BD",IF(AND(D99="Daniel",OR(E99="Manual",E99="Assisted Manual")),A98&amp;"_DR",IF(AND(D99="Daniel",OR(E99="De-Novo Merge",E99="Assisted Merge")),A98&amp;"_SA_DR",IF(AND(D99="Monet",OR(E99="Manual",E99="Assisted Manual")),A98&amp;"_MW",IF(AND(D99="Monet",OR(E99="De-Novo Merge",E99="Assisted Merge")),A98&amp;"_SA_MW",IF(AND(D99="Julia",OR(E99="Manual",E99="Assisted Manual")),A98&amp;"_JS",IF(AND(D99="Julia",OR(E99="De-Novo Merge",E99="Assisted Merge")),A98&amp;"_SA_JS",""))))))))))))))))))</f>
        <v/>
      </c>
      <c r="G99" s="89"/>
      <c r="H99" s="89"/>
      <c r="I99" s="68"/>
      <c r="J99" s="68"/>
      <c r="K99" s="73" t="str">
        <f t="shared" si="3"/>
        <v/>
      </c>
      <c r="L99" s="116"/>
      <c r="M99" s="87" t="str">
        <f>IF(AND(NOT(OR(G99="",G99="Ø")),H99=""),"In Progress",IF(AND(NOT(OR(H99="Ø",H99="")),NOT(OR(G99="Ø",G99=""))),"Completed",IF(AND(NOT(A98=""),NOT(OR(D99="",D99="???")),G99=""),"Waiting",IF(D99="???","Waiting",""))))</f>
        <v/>
      </c>
      <c r="N99" s="116"/>
      <c r="O99" s="116"/>
      <c r="P99" s="4"/>
      <c r="Q99" s="121"/>
      <c r="R99" s="116"/>
    </row>
    <row r="100" spans="1:18" x14ac:dyDescent="0.25">
      <c r="A100" s="122" t="s">
        <v>4192</v>
      </c>
      <c r="B100" s="117" t="s">
        <v>4193</v>
      </c>
      <c r="C100" s="116"/>
      <c r="D100" s="87" t="s">
        <v>32</v>
      </c>
      <c r="E100" s="87" t="s">
        <v>24</v>
      </c>
      <c r="F100" s="7" t="str">
        <f>IF(AND(D100="Amina",OR(E100="Manual",E100="Assisted Manual")),A100&amp;"_AZ",IF(AND(D100="Amina",OR(E100="De-Novo Merge",E100="Assisted Merge")),A100&amp;"_SA_AZ",IF(AND(D100="Mashtura",OR(E100="Manual",E100="Assisted Manual")),A100&amp;"_MH",IF(AND(D100="Mashtura",OR(E100="De-Novo Merge",E100="Assisted Merge")),A100&amp;"_SA_MH",IF(AND(D100="Perry",OR(E100="Manual",E100="Assisted Manual")),A100&amp;"_PB",IF(AND(D100="Perry",OR(E100="De-Novo Merge",E100="Assisted Merge")),A100&amp;"_SA_PB",IF(AND(D100="Gina",OR(E100="Manual",E100="Assisted Manual")),A100&amp;"_GB",IF(AND(D100="Gina",OR(E100="De-Novo Merge",E100="Assisted Merge")),A100&amp;"_SA_GB",IF(AND(D100="Cameron",OR(E100="Manual",E100="Assisted Manual")),A100&amp;"_CA",IF(AND(D100="Cameron",OR(E100="De-Novo Merge",E100="Assisted Merge")),A100&amp;"_SA_CA",IF(AND(D100="Bruno",OR(E100="Manual",E100="Assisted Manual")),A100&amp;"_BD",IF(AND(D100="Bruno",OR(E100="De-Novo Merge",E100="Assisted Merge")),A100&amp;"_SA_BD",IF(AND(D100="Daniel",OR(E100="Manual",E100="Assisted Manual")),A100&amp;"_DR",IF(AND(D100="Daniel",OR(E100="De-Novo Merge",E100="Assisted Merge")),A100&amp;"_SA_DR",IF(AND(D100="Monet",OR(E100="Manual",E100="Assisted Manual")),A100&amp;"_MW",IF(AND(D100="Monet",OR(E100="De-Novo Merge",E100="Assisted Merge")),A100&amp;"_SA_MW",IF(AND(D100="Julia",OR(E100="Manual",E100="Assisted Manual")),A100&amp;"_JS",IF(AND(D100="Julia",OR(E100="De-Novo Merge",E100="Assisted Merge")),A100&amp;"_SA_JS",""))))))))))))))))))</f>
        <v>2018-04-13_G-031_AZ</v>
      </c>
      <c r="G100" s="89">
        <v>43241</v>
      </c>
      <c r="H100" s="89">
        <v>43251</v>
      </c>
      <c r="I100" s="68"/>
      <c r="J100" s="68"/>
      <c r="K100" s="73" t="str">
        <f t="shared" si="3"/>
        <v/>
      </c>
      <c r="L100" s="118">
        <v>43297</v>
      </c>
      <c r="M100" s="87" t="str">
        <f>IF(AND(NOT(OR(G100="",G100="Ø")),H100=""),"In Progress",IF(AND(NOT(OR(H100="Ø",H100="")),NOT(OR(G100="Ø",G100=""))),"Completed",IF(AND(NOT(A100=""),NOT(OR(D100="",D100="???")),G100=""),"Waiting",IF(D100="???","Waiting",""))))</f>
        <v>Completed</v>
      </c>
      <c r="N100" s="116" t="str">
        <f>IF(AND(NOT(OR(H100="Ø",H100="")),L100="Split"),"In Progress",IF(AND(NOT(OR(H100="Ø",H100="")),L100="Needs to be Split"),"Waiting",IF(AND(M100="Review",M101="Review"),"Review",IF(OR(AND(M100="Review",M101="Incomplete"),AND(M100="Incomplete",M101="Review")),"Review",IF(OR(AND(M100="Untraceable",M101="Review"),AND(M100="Review",M101="Untraceable")),"Review",IF(OR(AND(M100="Review",M101="Completed"),AND(M100="Completed",M101="Review")),"Review",IF(OR(AND(M100="Other",M101="Review"),AND(M100="Review",M101="Other")),"Review",IF(OR(AND(M100="Other",M101="Incomplete"),AND(M100="Incomplete",M101="Other")),"Review",IF(OR(AND(M100="Other",M101="Untraceable"),AND(M100="Untraceable",M101="Other")),"Review",IF(OR(AND(M100="Other",M101="Completed"),AND(M100="Completed",M101="Other")),"Review",IF(AND(M100="Waiting",M101="Waiting"),"Waiting",IF(OR(AND(M100="Review",M101="Waiting"),AND(M100="Waiting",M101="Review")),"Waiting",IF(OR(AND(M100="Other",M101="Waiting"),AND(M100="Waiting",M101="Other")),"Waiting",IF(OR(AND(M100="Incomplete",M101="Waiting"),AND(M100="Waiting",M101="Incomplete")),"Waiting",IF(OR(AND(M100="Completed",M101="Waiting"),AND(M100="Waiting",M101="Completed")),"Waiting",IF(OR(M100="In Progress",M101="In Progress"),"In Progress",IF(OR(AND(M100="Completed",M101="Untraceable"),AND(M100="Untraceable",M101="Completed")),"Review",IF(OR(AND(M100="Completed",M101="Incomplete"),AND(M100="Incomplete",M101="Completed")),"Review",IF(OR(AND(M100="Incomplete",M101="Untraceable"),AND(M100="Untraceable",M101="Incomplete")),"Untraceable",IF(AND(NOT(OR(H100="Ø",H100="")),NOT(OR(H101="Ø",H101="")),L100=""),"In Progress",IF(AND(M100="Untraceable",M101="Untraceable"),"Untraceable",IF(AND(NOT(OR(H100="Ø",H100="")),NOT(OR(H101="Ø",H101="")),NOT(OR(L100="Ø",L100="",L100="Split",L100="Needs to be Split"))),"Completed",IF(AND(M100="Incomplete",M101="Incomplete"),"Incomplete",IF(AND(M100="Other",M101="Other"),"Review",IF(AND(M100="Untraceable",M101=""),"Untraceable","")))))))))))))))))))))))))</f>
        <v>Completed</v>
      </c>
      <c r="O100" s="116" t="s">
        <v>0</v>
      </c>
      <c r="P100" s="4" t="s">
        <v>4194</v>
      </c>
      <c r="Q100" s="121" t="s">
        <v>25</v>
      </c>
      <c r="R100" s="116" t="s">
        <v>4195</v>
      </c>
    </row>
    <row r="101" spans="1:18" x14ac:dyDescent="0.25">
      <c r="A101" s="116"/>
      <c r="B101" s="116"/>
      <c r="C101" s="116"/>
      <c r="D101" s="87" t="s">
        <v>4061</v>
      </c>
      <c r="E101" s="87" t="s">
        <v>1512</v>
      </c>
      <c r="F101" s="7" t="str">
        <f>IF(AND(D101="Amina",OR(E101="Manual",E101="Assisted Manual")),A100&amp;"_AZ",IF(AND(D101="Amina",OR(E101="De-Novo Merge",E101="Assisted Merge")),A100&amp;"_SA_AZ",IF(AND(D101="Mashtura",OR(E101="Manual",E101="Assisted Manual")),A100&amp;"_MH",IF(AND(D101="Mashtura",OR(E101="De-Novo Merge",E101="Assisted Merge")),A100&amp;"_SA_MH",IF(AND(D101="Perry",OR(E101="Manual",E101="Assisted Manual")),A100&amp;"_PB",IF(AND(D101="Perry",OR(E101="De-Novo Merge",E101="Assisted Merge")),A100&amp;"_SA_PB",IF(AND(D101="Gina",OR(E101="Manual",E101="Assisted Manual")),A100&amp;"_GB",IF(AND(D101="Gina",OR(E101="De-Novo Merge",E101="Assisted Merge")),A100&amp;"_SA_GB",IF(AND(D101="Cameron",OR(E101="Manual",E101="Assisted Manual")),A100&amp;"_CA",IF(AND(D101="Cameron",OR(E101="De-Novo Merge",E101="Assisted Merge")),A100&amp;"_SA_CA",IF(AND(D101="Bruno",OR(E101="Manual",E101="Assisted Manual")),A100&amp;"_BD",IF(AND(D101="Bruno",OR(E101="De-Novo Merge",E101="Assisted Merge")),A100&amp;"_SA_BD",IF(AND(D101="Daniel",OR(E101="Manual",E101="Assisted Manual")),A100&amp;"_DR",IF(AND(D101="Daniel",OR(E101="De-Novo Merge",E101="Assisted Merge")),A100&amp;"_SA_DR",IF(AND(D101="Monet",OR(E101="Manual",E101="Assisted Manual")),A100&amp;"_MW",IF(AND(D101="Monet",OR(E101="De-Novo Merge",E101="Assisted Merge")),A100&amp;"_SA_MW",IF(AND(D101="Julia",OR(E101="Manual",E101="Assisted Manual")),A100&amp;"_JS",IF(AND(D101="Julia",OR(E101="De-Novo Merge",E101="Assisted Merge")),A100&amp;"_SA_JS",""))))))))))))))))))</f>
        <v>2018-04-13_G-031_JS</v>
      </c>
      <c r="G101" s="89">
        <v>43270</v>
      </c>
      <c r="H101" s="89">
        <v>43273</v>
      </c>
      <c r="I101" s="68"/>
      <c r="J101" s="68"/>
      <c r="K101" s="73" t="str">
        <f t="shared" si="3"/>
        <v/>
      </c>
      <c r="L101" s="116"/>
      <c r="M101" s="87" t="str">
        <f>IF(AND(NOT(OR(G101="",G101="Ø")),H101=""),"In Progress",IF(AND(NOT(OR(H101="Ø",H101="")),NOT(OR(G101="Ø",G101=""))),"Completed",IF(AND(NOT(A100=""),NOT(OR(D101="",D101="???")),G101=""),"Waiting",IF(D101="???","Waiting",""))))</f>
        <v>Completed</v>
      </c>
      <c r="N101" s="116"/>
      <c r="O101" s="116"/>
      <c r="P101" s="4"/>
      <c r="Q101" s="121"/>
      <c r="R101" s="116"/>
    </row>
    <row r="102" spans="1:18" x14ac:dyDescent="0.25">
      <c r="A102" s="122" t="s">
        <v>4196</v>
      </c>
      <c r="B102" s="117" t="s">
        <v>4197</v>
      </c>
      <c r="C102" s="116"/>
      <c r="D102" s="87" t="s">
        <v>23</v>
      </c>
      <c r="E102" s="87" t="s">
        <v>24</v>
      </c>
      <c r="F102" s="7" t="str">
        <f>IF(AND(D102="Amina",OR(E102="Manual",E102="Assisted Manual")),A102&amp;"_AZ",IF(AND(D102="Amina",OR(E102="De-Novo Merge",E102="Assisted Merge")),A102&amp;"_SA_AZ",IF(AND(D102="Mashtura",OR(E102="Manual",E102="Assisted Manual")),A102&amp;"_MH",IF(AND(D102="Mashtura",OR(E102="De-Novo Merge",E102="Assisted Merge")),A102&amp;"_SA_MH",IF(AND(D102="Perry",OR(E102="Manual",E102="Assisted Manual")),A102&amp;"_PB",IF(AND(D102="Perry",OR(E102="De-Novo Merge",E102="Assisted Merge")),A102&amp;"_SA_PB",IF(AND(D102="Gina",OR(E102="Manual",E102="Assisted Manual")),A102&amp;"_GB",IF(AND(D102="Gina",OR(E102="De-Novo Merge",E102="Assisted Merge")),A102&amp;"_SA_GB",IF(AND(D102="Cameron",OR(E102="Manual",E102="Assisted Manual")),A102&amp;"_CA",IF(AND(D102="Cameron",OR(E102="De-Novo Merge",E102="Assisted Merge")),A102&amp;"_SA_CA",IF(AND(D102="Bruno",OR(E102="Manual",E102="Assisted Manual")),A102&amp;"_BD",IF(AND(D102="Bruno",OR(E102="De-Novo Merge",E102="Assisted Merge")),A102&amp;"_SA_BD",IF(AND(D102="Daniel",OR(E102="Manual",E102="Assisted Manual")),A102&amp;"_DR",IF(AND(D102="Daniel",OR(E102="De-Novo Merge",E102="Assisted Merge")),A102&amp;"_SA_DR",IF(AND(D102="Monet",OR(E102="Manual",E102="Assisted Manual")),A102&amp;"_MW",IF(AND(D102="Monet",OR(E102="De-Novo Merge",E102="Assisted Merge")),A102&amp;"_SA_MW",IF(AND(D102="Julia",OR(E102="Manual",E102="Assisted Manual")),A102&amp;"_JS",IF(AND(D102="Julia",OR(E102="De-Novo Merge",E102="Assisted Merge")),A102&amp;"_SA_JS",""))))))))))))))))))</f>
        <v>2018-04-13_R-020_CA</v>
      </c>
      <c r="G102" s="89">
        <v>43241</v>
      </c>
      <c r="H102" s="89">
        <v>43241</v>
      </c>
      <c r="I102" s="68">
        <v>1</v>
      </c>
      <c r="J102" s="68">
        <v>13</v>
      </c>
      <c r="K102" s="73">
        <f t="shared" si="3"/>
        <v>13</v>
      </c>
      <c r="L102" s="118">
        <v>43271</v>
      </c>
      <c r="M102" s="87" t="str">
        <f>IF(AND(NOT(OR(G102="",G102="Ø")),H102=""),"In Progress",IF(AND(NOT(OR(H102="Ø",H102="")),NOT(OR(G102="Ø",G102=""))),"Completed",IF(AND(NOT(A102=""),NOT(OR(D102="",D102="???")),G102=""),"Waiting",IF(D102="???","Waiting",""))))</f>
        <v>Completed</v>
      </c>
      <c r="N102" s="116" t="str">
        <f>IF(AND(NOT(OR(H102="Ø",H102="")),L102="Split"),"In Progress",IF(AND(NOT(OR(H102="Ø",H102="")),L102="Needs to be Split"),"Waiting",IF(AND(M102="Review",M103="Review"),"Review",IF(OR(AND(M102="Review",M103="Incomplete"),AND(M102="Incomplete",M103="Review")),"Review",IF(OR(AND(M102="Untraceable",M103="Review"),AND(M102="Review",M103="Untraceable")),"Review",IF(OR(AND(M102="Review",M103="Completed"),AND(M102="Completed",M103="Review")),"Review",IF(OR(AND(M102="Other",M103="Review"),AND(M102="Review",M103="Other")),"Review",IF(OR(AND(M102="Other",M103="Incomplete"),AND(M102="Incomplete",M103="Other")),"Review",IF(OR(AND(M102="Other",M103="Untraceable"),AND(M102="Untraceable",M103="Other")),"Review",IF(OR(AND(M102="Other",M103="Completed"),AND(M102="Completed",M103="Other")),"Review",IF(AND(M102="Waiting",M103="Waiting"),"Waiting",IF(OR(AND(M102="Review",M103="Waiting"),AND(M102="Waiting",M103="Review")),"Waiting",IF(OR(AND(M102="Other",M103="Waiting"),AND(M102="Waiting",M103="Other")),"Waiting",IF(OR(AND(M102="Incomplete",M103="Waiting"),AND(M102="Waiting",M103="Incomplete")),"Waiting",IF(OR(AND(M102="Completed",M103="Waiting"),AND(M102="Waiting",M103="Completed")),"Waiting",IF(OR(M102="In Progress",M103="In Progress"),"In Progress",IF(OR(AND(M102="Completed",M103="Untraceable"),AND(M102="Untraceable",M103="Completed")),"Review",IF(OR(AND(M102="Completed",M103="Incomplete"),AND(M102="Incomplete",M103="Completed")),"Review",IF(OR(AND(M102="Incomplete",M103="Untraceable"),AND(M102="Untraceable",M103="Incomplete")),"Untraceable",IF(AND(NOT(OR(H102="Ø",H102="")),NOT(OR(H103="Ø",H103="")),L102=""),"In Progress",IF(AND(M102="Untraceable",M103="Untraceable"),"Untraceable",IF(AND(NOT(OR(H102="Ø",H102="")),NOT(OR(H103="Ø",H103="")),NOT(OR(L102="Ø",L102="",L102="Split",L102="Needs to be Split"))),"Completed",IF(AND(M102="Incomplete",M103="Incomplete"),"Incomplete",IF(AND(M102="Other",M103="Other"),"Review",IF(AND(M102="Untraceable",M103=""),"Untraceable","")))))))))))))))))))))))))</f>
        <v>Completed</v>
      </c>
      <c r="O102" s="116" t="s">
        <v>0</v>
      </c>
      <c r="P102" s="4"/>
      <c r="Q102" s="121" t="s">
        <v>25</v>
      </c>
      <c r="R102" s="116" t="s">
        <v>4198</v>
      </c>
    </row>
    <row r="103" spans="1:18" x14ac:dyDescent="0.25">
      <c r="A103" s="116"/>
      <c r="B103" s="116"/>
      <c r="C103" s="116"/>
      <c r="D103" s="87" t="s">
        <v>161</v>
      </c>
      <c r="E103" s="87" t="s">
        <v>1512</v>
      </c>
      <c r="F103" s="7" t="str">
        <f>IF(AND(D103="Amina",OR(E103="Manual",E103="Assisted Manual")),A102&amp;"_AZ",IF(AND(D103="Amina",OR(E103="De-Novo Merge",E103="Assisted Merge")),A102&amp;"_SA_AZ",IF(AND(D103="Mashtura",OR(E103="Manual",E103="Assisted Manual")),A102&amp;"_MH",IF(AND(D103="Mashtura",OR(E103="De-Novo Merge",E103="Assisted Merge")),A102&amp;"_SA_MH",IF(AND(D103="Perry",OR(E103="Manual",E103="Assisted Manual")),A102&amp;"_PB",IF(AND(D103="Perry",OR(E103="De-Novo Merge",E103="Assisted Merge")),A102&amp;"_SA_PB",IF(AND(D103="Gina",OR(E103="Manual",E103="Assisted Manual")),A102&amp;"_GB",IF(AND(D103="Gina",OR(E103="De-Novo Merge",E103="Assisted Merge")),A102&amp;"_SA_GB",IF(AND(D103="Cameron",OR(E103="Manual",E103="Assisted Manual")),A102&amp;"_CA",IF(AND(D103="Cameron",OR(E103="De-Novo Merge",E103="Assisted Merge")),A102&amp;"_SA_CA",IF(AND(D103="Bruno",OR(E103="Manual",E103="Assisted Manual")),A102&amp;"_BD",IF(AND(D103="Bruno",OR(E103="De-Novo Merge",E103="Assisted Merge")),A102&amp;"_SA_BD",IF(AND(D103="Daniel",OR(E103="Manual",E103="Assisted Manual")),A102&amp;"_DR",IF(AND(D103="Daniel",OR(E103="De-Novo Merge",E103="Assisted Merge")),A102&amp;"_SA_DR",IF(AND(D103="Monet",OR(E103="Manual",E103="Assisted Manual")),A102&amp;"_MW",IF(AND(D103="Monet",OR(E103="De-Novo Merge",E103="Assisted Merge")),A102&amp;"_SA_MW",IF(AND(D103="Julia",OR(E103="Manual",E103="Assisted Manual")),A102&amp;"_JS",IF(AND(D103="Julia",OR(E103="De-Novo Merge",E103="Assisted Merge")),A102&amp;"_SA_JS",""))))))))))))))))))</f>
        <v>2018-04-13_R-020_BD</v>
      </c>
      <c r="G103" s="89">
        <v>43271</v>
      </c>
      <c r="H103" s="89">
        <v>43271</v>
      </c>
      <c r="I103" s="68">
        <v>1.25</v>
      </c>
      <c r="J103" s="68">
        <v>13</v>
      </c>
      <c r="K103" s="73">
        <f t="shared" si="3"/>
        <v>10.4</v>
      </c>
      <c r="L103" s="116"/>
      <c r="M103" s="87" t="str">
        <f>IF(AND(NOT(OR(G103="",G103="Ø")),H103=""),"In Progress",IF(AND(NOT(OR(H103="Ø",H103="")),NOT(OR(G103="Ø",G103=""))),"Completed",IF(AND(NOT(A102=""),NOT(OR(D103="",D103="???")),G103=""),"Waiting",IF(D103="???","Waiting",""))))</f>
        <v>Completed</v>
      </c>
      <c r="N103" s="116"/>
      <c r="O103" s="116"/>
      <c r="P103" s="4"/>
      <c r="Q103" s="121"/>
      <c r="R103" s="116"/>
    </row>
    <row r="104" spans="1:18" x14ac:dyDescent="0.25">
      <c r="A104" s="122" t="s">
        <v>4199</v>
      </c>
      <c r="B104" s="117" t="s">
        <v>4200</v>
      </c>
      <c r="C104" s="116"/>
      <c r="D104" s="87" t="s">
        <v>23</v>
      </c>
      <c r="E104" s="87" t="s">
        <v>24</v>
      </c>
      <c r="F104" s="7" t="str">
        <f>IF(AND(D104="Amina",OR(E104="Manual",E104="Assisted Manual")),A104&amp;"_AZ",IF(AND(D104="Amina",OR(E104="De-Novo Merge",E104="Assisted Merge")),A104&amp;"_SA_AZ",IF(AND(D104="Mashtura",OR(E104="Manual",E104="Assisted Manual")),A104&amp;"_MH",IF(AND(D104="Mashtura",OR(E104="De-Novo Merge",E104="Assisted Merge")),A104&amp;"_SA_MH",IF(AND(D104="Perry",OR(E104="Manual",E104="Assisted Manual")),A104&amp;"_PB",IF(AND(D104="Perry",OR(E104="De-Novo Merge",E104="Assisted Merge")),A104&amp;"_SA_PB",IF(AND(D104="Gina",OR(E104="Manual",E104="Assisted Manual")),A104&amp;"_GB",IF(AND(D104="Gina",OR(E104="De-Novo Merge",E104="Assisted Merge")),A104&amp;"_SA_GB",IF(AND(D104="Cameron",OR(E104="Manual",E104="Assisted Manual")),A104&amp;"_CA",IF(AND(D104="Cameron",OR(E104="De-Novo Merge",E104="Assisted Merge")),A104&amp;"_SA_CA",IF(AND(D104="Bruno",OR(E104="Manual",E104="Assisted Manual")),A104&amp;"_BD",IF(AND(D104="Bruno",OR(E104="De-Novo Merge",E104="Assisted Merge")),A104&amp;"_SA_BD",IF(AND(D104="Daniel",OR(E104="Manual",E104="Assisted Manual")),A104&amp;"_DR",IF(AND(D104="Daniel",OR(E104="De-Novo Merge",E104="Assisted Merge")),A104&amp;"_SA_DR",IF(AND(D104="Monet",OR(E104="Manual",E104="Assisted Manual")),A104&amp;"_MW",IF(AND(D104="Monet",OR(E104="De-Novo Merge",E104="Assisted Merge")),A104&amp;"_SA_MW",IF(AND(D104="Julia",OR(E104="Manual",E104="Assisted Manual")),A104&amp;"_JS",IF(AND(D104="Julia",OR(E104="De-Novo Merge",E104="Assisted Merge")),A104&amp;"_SA_JS",""))))))))))))))))))</f>
        <v>2018-04-13_R-021_CA</v>
      </c>
      <c r="G104" s="89">
        <v>43241</v>
      </c>
      <c r="H104" s="89">
        <v>43241</v>
      </c>
      <c r="I104" s="68">
        <v>1</v>
      </c>
      <c r="J104" s="68">
        <v>10</v>
      </c>
      <c r="K104" s="73">
        <f t="shared" si="3"/>
        <v>10</v>
      </c>
      <c r="L104" s="118">
        <v>43271</v>
      </c>
      <c r="M104" s="87" t="str">
        <f>IF(AND(NOT(OR(G104="",G104="Ø")),H104=""),"In Progress",IF(AND(NOT(OR(H104="Ø",H104="")),NOT(OR(G104="Ø",G104=""))),"Completed",IF(AND(NOT(A104=""),NOT(OR(D104="",D104="???")),G104=""),"Waiting",IF(D104="???","Waiting",""))))</f>
        <v>Completed</v>
      </c>
      <c r="N104" s="116" t="str">
        <f>IF(AND(NOT(OR(H104="Ø",H104="")),L104="Split"),"In Progress",IF(AND(NOT(OR(H104="Ø",H104="")),L104="Needs to be Split"),"Waiting",IF(AND(M104="Review",M105="Review"),"Review",IF(OR(AND(M104="Review",M105="Incomplete"),AND(M104="Incomplete",M105="Review")),"Review",IF(OR(AND(M104="Untraceable",M105="Review"),AND(M104="Review",M105="Untraceable")),"Review",IF(OR(AND(M104="Review",M105="Completed"),AND(M104="Completed",M105="Review")),"Review",IF(OR(AND(M104="Other",M105="Review"),AND(M104="Review",M105="Other")),"Review",IF(OR(AND(M104="Other",M105="Incomplete"),AND(M104="Incomplete",M105="Other")),"Review",IF(OR(AND(M104="Other",M105="Untraceable"),AND(M104="Untraceable",M105="Other")),"Review",IF(OR(AND(M104="Other",M105="Completed"),AND(M104="Completed",M105="Other")),"Review",IF(AND(M104="Waiting",M105="Waiting"),"Waiting",IF(OR(AND(M104="Review",M105="Waiting"),AND(M104="Waiting",M105="Review")),"Waiting",IF(OR(AND(M104="Other",M105="Waiting"),AND(M104="Waiting",M105="Other")),"Waiting",IF(OR(AND(M104="Incomplete",M105="Waiting"),AND(M104="Waiting",M105="Incomplete")),"Waiting",IF(OR(AND(M104="Completed",M105="Waiting"),AND(M104="Waiting",M105="Completed")),"Waiting",IF(OR(M104="In Progress",M105="In Progress"),"In Progress",IF(OR(AND(M104="Completed",M105="Untraceable"),AND(M104="Untraceable",M105="Completed")),"Review",IF(OR(AND(M104="Completed",M105="Incomplete"),AND(M104="Incomplete",M105="Completed")),"Review",IF(OR(AND(M104="Incomplete",M105="Untraceable"),AND(M104="Untraceable",M105="Incomplete")),"Untraceable",IF(AND(NOT(OR(H104="Ø",H104="")),NOT(OR(H105="Ø",H105="")),L104=""),"In Progress",IF(AND(M104="Untraceable",M105="Untraceable"),"Untraceable",IF(AND(NOT(OR(H104="Ø",H104="")),NOT(OR(H105="Ø",H105="")),NOT(OR(L104="Ø",L104="",L104="Split",L104="Needs to be Split"))),"Completed",IF(AND(M104="Incomplete",M105="Incomplete"),"Incomplete",IF(AND(M104="Other",M105="Other"),"Review",IF(AND(M104="Untraceable",M105=""),"Untraceable","")))))))))))))))))))))))))</f>
        <v>Completed</v>
      </c>
      <c r="O104" s="116" t="s">
        <v>0</v>
      </c>
      <c r="P104" s="4"/>
      <c r="Q104" s="121" t="s">
        <v>25</v>
      </c>
      <c r="R104" s="116" t="s">
        <v>4201</v>
      </c>
    </row>
    <row r="105" spans="1:18" x14ac:dyDescent="0.25">
      <c r="A105" s="116"/>
      <c r="B105" s="116"/>
      <c r="C105" s="116"/>
      <c r="D105" s="87" t="s">
        <v>27</v>
      </c>
      <c r="E105" s="87" t="s">
        <v>1512</v>
      </c>
      <c r="F105" s="7" t="str">
        <f>IF(AND(D105="Amina",OR(E105="Manual",E105="Assisted Manual")),A104&amp;"_AZ",IF(AND(D105="Amina",OR(E105="De-Novo Merge",E105="Assisted Merge")),A104&amp;"_SA_AZ",IF(AND(D105="Mashtura",OR(E105="Manual",E105="Assisted Manual")),A104&amp;"_MH",IF(AND(D105="Mashtura",OR(E105="De-Novo Merge",E105="Assisted Merge")),A104&amp;"_SA_MH",IF(AND(D105="Perry",OR(E105="Manual",E105="Assisted Manual")),A104&amp;"_PB",IF(AND(D105="Perry",OR(E105="De-Novo Merge",E105="Assisted Merge")),A104&amp;"_SA_PB",IF(AND(D105="Gina",OR(E105="Manual",E105="Assisted Manual")),A104&amp;"_GB",IF(AND(D105="Gina",OR(E105="De-Novo Merge",E105="Assisted Merge")),A104&amp;"_SA_GB",IF(AND(D105="Cameron",OR(E105="Manual",E105="Assisted Manual")),A104&amp;"_CA",IF(AND(D105="Cameron",OR(E105="De-Novo Merge",E105="Assisted Merge")),A104&amp;"_SA_CA",IF(AND(D105="Bruno",OR(E105="Manual",E105="Assisted Manual")),A104&amp;"_BD",IF(AND(D105="Bruno",OR(E105="De-Novo Merge",E105="Assisted Merge")),A104&amp;"_SA_BD",IF(AND(D105="Daniel",OR(E105="Manual",E105="Assisted Manual")),A104&amp;"_DR",IF(AND(D105="Daniel",OR(E105="De-Novo Merge",E105="Assisted Merge")),A104&amp;"_SA_DR",IF(AND(D105="Monet",OR(E105="Manual",E105="Assisted Manual")),A104&amp;"_MW",IF(AND(D105="Monet",OR(E105="De-Novo Merge",E105="Assisted Merge")),A104&amp;"_SA_MW",IF(AND(D105="Julia",OR(E105="Manual",E105="Assisted Manual")),A104&amp;"_JS",IF(AND(D105="Julia",OR(E105="De-Novo Merge",E105="Assisted Merge")),A104&amp;"_SA_JS",""))))))))))))))))))</f>
        <v>2018-04-13_R-021_GB</v>
      </c>
      <c r="G105" s="89">
        <v>43271</v>
      </c>
      <c r="H105" s="89">
        <v>43271</v>
      </c>
      <c r="I105" s="68">
        <v>1.25</v>
      </c>
      <c r="J105" s="68">
        <v>12</v>
      </c>
      <c r="K105" s="73">
        <f t="shared" si="3"/>
        <v>9.6</v>
      </c>
      <c r="L105" s="116"/>
      <c r="M105" s="87" t="str">
        <f>IF(AND(NOT(OR(G105="",G105="Ø")),H105=""),"In Progress",IF(AND(NOT(OR(H105="Ø",H105="")),NOT(OR(G105="Ø",G105=""))),"Completed",IF(AND(NOT(A104=""),NOT(OR(D105="",D105="???")),G105=""),"Waiting",IF(D105="???","Waiting",""))))</f>
        <v>Completed</v>
      </c>
      <c r="N105" s="116"/>
      <c r="O105" s="116"/>
      <c r="P105" s="4"/>
      <c r="Q105" s="121"/>
      <c r="R105" s="116"/>
    </row>
    <row r="106" spans="1:18" x14ac:dyDescent="0.25">
      <c r="A106" s="122" t="s">
        <v>4202</v>
      </c>
      <c r="B106" s="117" t="s">
        <v>4203</v>
      </c>
      <c r="C106" s="116"/>
      <c r="D106" s="87" t="s">
        <v>23</v>
      </c>
      <c r="E106" s="87" t="s">
        <v>24</v>
      </c>
      <c r="F106" s="7" t="str">
        <f>IF(AND(D106="Amina",OR(E106="Manual",E106="Assisted Manual")),A106&amp;"_AZ",IF(AND(D106="Amina",OR(E106="De-Novo Merge",E106="Assisted Merge")),A106&amp;"_SA_AZ",IF(AND(D106="Mashtura",OR(E106="Manual",E106="Assisted Manual")),A106&amp;"_MH",IF(AND(D106="Mashtura",OR(E106="De-Novo Merge",E106="Assisted Merge")),A106&amp;"_SA_MH",IF(AND(D106="Perry",OR(E106="Manual",E106="Assisted Manual")),A106&amp;"_PB",IF(AND(D106="Perry",OR(E106="De-Novo Merge",E106="Assisted Merge")),A106&amp;"_SA_PB",IF(AND(D106="Gina",OR(E106="Manual",E106="Assisted Manual")),A106&amp;"_GB",IF(AND(D106="Gina",OR(E106="De-Novo Merge",E106="Assisted Merge")),A106&amp;"_SA_GB",IF(AND(D106="Cameron",OR(E106="Manual",E106="Assisted Manual")),A106&amp;"_CA",IF(AND(D106="Cameron",OR(E106="De-Novo Merge",E106="Assisted Merge")),A106&amp;"_SA_CA",IF(AND(D106="Bruno",OR(E106="Manual",E106="Assisted Manual")),A106&amp;"_BD",IF(AND(D106="Bruno",OR(E106="De-Novo Merge",E106="Assisted Merge")),A106&amp;"_SA_BD",IF(AND(D106="Daniel",OR(E106="Manual",E106="Assisted Manual")),A106&amp;"_DR",IF(AND(D106="Daniel",OR(E106="De-Novo Merge",E106="Assisted Merge")),A106&amp;"_SA_DR",IF(AND(D106="Monet",OR(E106="Manual",E106="Assisted Manual")),A106&amp;"_MW",IF(AND(D106="Monet",OR(E106="De-Novo Merge",E106="Assisted Merge")),A106&amp;"_SA_MW",IF(AND(D106="Julia",OR(E106="Manual",E106="Assisted Manual")),A106&amp;"_JS",IF(AND(D106="Julia",OR(E106="De-Novo Merge",E106="Assisted Merge")),A106&amp;"_SA_JS",""))))))))))))))))))</f>
        <v>2018-04-13_R-022_CA</v>
      </c>
      <c r="G106" s="89">
        <v>43241</v>
      </c>
      <c r="H106" s="89">
        <v>43241</v>
      </c>
      <c r="I106" s="68">
        <v>3</v>
      </c>
      <c r="J106" s="68">
        <v>41</v>
      </c>
      <c r="K106" s="73">
        <f t="shared" si="3"/>
        <v>13.666666666666666</v>
      </c>
      <c r="L106" s="118">
        <v>43272</v>
      </c>
      <c r="M106" s="87" t="str">
        <f>IF(AND(NOT(OR(G106="",G106="Ø")),H106=""),"In Progress",IF(AND(NOT(OR(H106="Ø",H106="")),NOT(OR(G106="Ø",G106=""))),"Completed",IF(AND(NOT(A106=""),NOT(OR(D106="",D106="???")),G106=""),"Waiting",IF(D106="???","Waiting",""))))</f>
        <v>Completed</v>
      </c>
      <c r="N106" s="116" t="str">
        <f>IF(AND(NOT(OR(H106="Ø",H106="")),L106="Split"),"In Progress",IF(AND(NOT(OR(H106="Ø",H106="")),L106="Needs to be Split"),"Waiting",IF(AND(M106="Review",M107="Review"),"Review",IF(OR(AND(M106="Review",M107="Incomplete"),AND(M106="Incomplete",M107="Review")),"Review",IF(OR(AND(M106="Untraceable",M107="Review"),AND(M106="Review",M107="Untraceable")),"Review",IF(OR(AND(M106="Review",M107="Completed"),AND(M106="Completed",M107="Review")),"Review",IF(OR(AND(M106="Other",M107="Review"),AND(M106="Review",M107="Other")),"Review",IF(OR(AND(M106="Other",M107="Incomplete"),AND(M106="Incomplete",M107="Other")),"Review",IF(OR(AND(M106="Other",M107="Untraceable"),AND(M106="Untraceable",M107="Other")),"Review",IF(OR(AND(M106="Other",M107="Completed"),AND(M106="Completed",M107="Other")),"Review",IF(AND(M106="Waiting",M107="Waiting"),"Waiting",IF(OR(AND(M106="Review",M107="Waiting"),AND(M106="Waiting",M107="Review")),"Waiting",IF(OR(AND(M106="Other",M107="Waiting"),AND(M106="Waiting",M107="Other")),"Waiting",IF(OR(AND(M106="Incomplete",M107="Waiting"),AND(M106="Waiting",M107="Incomplete")),"Waiting",IF(OR(AND(M106="Completed",M107="Waiting"),AND(M106="Waiting",M107="Completed")),"Waiting",IF(OR(M106="In Progress",M107="In Progress"),"In Progress",IF(OR(AND(M106="Completed",M107="Untraceable"),AND(M106="Untraceable",M107="Completed")),"Review",IF(OR(AND(M106="Completed",M107="Incomplete"),AND(M106="Incomplete",M107="Completed")),"Review",IF(OR(AND(M106="Incomplete",M107="Untraceable"),AND(M106="Untraceable",M107="Incomplete")),"Untraceable",IF(AND(NOT(OR(H106="Ø",H106="")),NOT(OR(H107="Ø",H107="")),L106=""),"In Progress",IF(AND(M106="Untraceable",M107="Untraceable"),"Untraceable",IF(AND(NOT(OR(H106="Ø",H106="")),NOT(OR(H107="Ø",H107="")),NOT(OR(L106="Ø",L106="",L106="Split",L106="Needs to be Split"))),"Completed",IF(AND(M106="Incomplete",M107="Incomplete"),"Incomplete",IF(AND(M106="Other",M107="Other"),"Review",IF(AND(M106="Untraceable",M107=""),"Untraceable","")))))))))))))))))))))))))</f>
        <v>Completed</v>
      </c>
      <c r="O106" s="116" t="s">
        <v>0</v>
      </c>
      <c r="P106" s="4"/>
      <c r="Q106" s="121" t="s">
        <v>25</v>
      </c>
      <c r="R106" s="116" t="s">
        <v>4204</v>
      </c>
    </row>
    <row r="107" spans="1:18" x14ac:dyDescent="0.25">
      <c r="A107" s="116"/>
      <c r="B107" s="116"/>
      <c r="C107" s="116"/>
      <c r="D107" s="87" t="s">
        <v>27</v>
      </c>
      <c r="E107" s="87" t="s">
        <v>1512</v>
      </c>
      <c r="F107" s="7" t="str">
        <f>IF(AND(D107="Amina",OR(E107="Manual",E107="Assisted Manual")),A106&amp;"_AZ",IF(AND(D107="Amina",OR(E107="De-Novo Merge",E107="Assisted Merge")),A106&amp;"_SA_AZ",IF(AND(D107="Mashtura",OR(E107="Manual",E107="Assisted Manual")),A106&amp;"_MH",IF(AND(D107="Mashtura",OR(E107="De-Novo Merge",E107="Assisted Merge")),A106&amp;"_SA_MH",IF(AND(D107="Perry",OR(E107="Manual",E107="Assisted Manual")),A106&amp;"_PB",IF(AND(D107="Perry",OR(E107="De-Novo Merge",E107="Assisted Merge")),A106&amp;"_SA_PB",IF(AND(D107="Gina",OR(E107="Manual",E107="Assisted Manual")),A106&amp;"_GB",IF(AND(D107="Gina",OR(E107="De-Novo Merge",E107="Assisted Merge")),A106&amp;"_SA_GB",IF(AND(D107="Cameron",OR(E107="Manual",E107="Assisted Manual")),A106&amp;"_CA",IF(AND(D107="Cameron",OR(E107="De-Novo Merge",E107="Assisted Merge")),A106&amp;"_SA_CA",IF(AND(D107="Bruno",OR(E107="Manual",E107="Assisted Manual")),A106&amp;"_BD",IF(AND(D107="Bruno",OR(E107="De-Novo Merge",E107="Assisted Merge")),A106&amp;"_SA_BD",IF(AND(D107="Daniel",OR(E107="Manual",E107="Assisted Manual")),A106&amp;"_DR",IF(AND(D107="Daniel",OR(E107="De-Novo Merge",E107="Assisted Merge")),A106&amp;"_SA_DR",IF(AND(D107="Monet",OR(E107="Manual",E107="Assisted Manual")),A106&amp;"_MW",IF(AND(D107="Monet",OR(E107="De-Novo Merge",E107="Assisted Merge")),A106&amp;"_SA_MW",IF(AND(D107="Julia",OR(E107="Manual",E107="Assisted Manual")),A106&amp;"_JS",IF(AND(D107="Julia",OR(E107="De-Novo Merge",E107="Assisted Merge")),A106&amp;"_SA_JS",""))))))))))))))))))</f>
        <v>2018-04-13_R-022_GB</v>
      </c>
      <c r="G107" s="89">
        <v>43271</v>
      </c>
      <c r="H107" s="89">
        <v>43272</v>
      </c>
      <c r="I107" s="68">
        <v>2</v>
      </c>
      <c r="J107" s="68">
        <v>42</v>
      </c>
      <c r="K107" s="73">
        <f t="shared" si="3"/>
        <v>21</v>
      </c>
      <c r="L107" s="116"/>
      <c r="M107" s="87" t="str">
        <f>IF(AND(NOT(OR(G107="",G107="Ø")),H107=""),"In Progress",IF(AND(NOT(OR(H107="Ø",H107="")),NOT(OR(G107="Ø",G107=""))),"Completed",IF(AND(NOT(A106=""),NOT(OR(D107="",D107="???")),G107=""),"Waiting",IF(D107="???","Waiting",""))))</f>
        <v>Completed</v>
      </c>
      <c r="N107" s="116"/>
      <c r="O107" s="116"/>
      <c r="P107" s="4"/>
      <c r="Q107" s="121"/>
      <c r="R107" s="116"/>
    </row>
    <row r="108" spans="1:18" x14ac:dyDescent="0.25">
      <c r="A108" s="122" t="s">
        <v>4205</v>
      </c>
      <c r="B108" s="117" t="s">
        <v>4206</v>
      </c>
      <c r="C108" s="116"/>
      <c r="D108" s="87" t="s">
        <v>23</v>
      </c>
      <c r="E108" s="87" t="s">
        <v>24</v>
      </c>
      <c r="F108" s="7" t="str">
        <f>IF(AND(D108="Amina",OR(E108="Manual",E108="Assisted Manual")),A108&amp;"_AZ",IF(AND(D108="Amina",OR(E108="De-Novo Merge",E108="Assisted Merge")),A108&amp;"_SA_AZ",IF(AND(D108="Mashtura",OR(E108="Manual",E108="Assisted Manual")),A108&amp;"_MH",IF(AND(D108="Mashtura",OR(E108="De-Novo Merge",E108="Assisted Merge")),A108&amp;"_SA_MH",IF(AND(D108="Perry",OR(E108="Manual",E108="Assisted Manual")),A108&amp;"_PB",IF(AND(D108="Perry",OR(E108="De-Novo Merge",E108="Assisted Merge")),A108&amp;"_SA_PB",IF(AND(D108="Gina",OR(E108="Manual",E108="Assisted Manual")),A108&amp;"_GB",IF(AND(D108="Gina",OR(E108="De-Novo Merge",E108="Assisted Merge")),A108&amp;"_SA_GB",IF(AND(D108="Cameron",OR(E108="Manual",E108="Assisted Manual")),A108&amp;"_CA",IF(AND(D108="Cameron",OR(E108="De-Novo Merge",E108="Assisted Merge")),A108&amp;"_SA_CA",IF(AND(D108="Bruno",OR(E108="Manual",E108="Assisted Manual")),A108&amp;"_BD",IF(AND(D108="Bruno",OR(E108="De-Novo Merge",E108="Assisted Merge")),A108&amp;"_SA_BD",IF(AND(D108="Daniel",OR(E108="Manual",E108="Assisted Manual")),A108&amp;"_DR",IF(AND(D108="Daniel",OR(E108="De-Novo Merge",E108="Assisted Merge")),A108&amp;"_SA_DR",IF(AND(D108="Monet",OR(E108="Manual",E108="Assisted Manual")),A108&amp;"_MW",IF(AND(D108="Monet",OR(E108="De-Novo Merge",E108="Assisted Merge")),A108&amp;"_SA_MW",IF(AND(D108="Julia",OR(E108="Manual",E108="Assisted Manual")),A108&amp;"_JS",IF(AND(D108="Julia",OR(E108="De-Novo Merge",E108="Assisted Merge")),A108&amp;"_SA_JS",""))))))))))))))))))</f>
        <v>2018-04-13_R-023_CA</v>
      </c>
      <c r="G108" s="89">
        <v>43242</v>
      </c>
      <c r="H108" s="89">
        <v>43242</v>
      </c>
      <c r="I108" s="68"/>
      <c r="J108" s="68"/>
      <c r="K108" s="73" t="str">
        <f t="shared" si="3"/>
        <v/>
      </c>
      <c r="L108" s="118">
        <v>43272</v>
      </c>
      <c r="M108" s="87" t="str">
        <f>IF(AND(NOT(OR(G108="",G108="Ø")),H108=""),"In Progress",IF(AND(NOT(OR(H108="Ø",H108="")),NOT(OR(G108="Ø",G108=""))),"Completed",IF(AND(NOT(A108=""),NOT(OR(D108="",D108="???")),G108=""),"Waiting",IF(D108="???","Waiting",""))))</f>
        <v>Completed</v>
      </c>
      <c r="N108" s="116" t="str">
        <f>IF(AND(NOT(OR(H108="Ø",H108="")),L108="Split"),"In Progress",IF(AND(NOT(OR(H108="Ø",H108="")),L108="Needs to be Split"),"Waiting",IF(AND(M108="Review",M109="Review"),"Review",IF(OR(AND(M108="Review",M109="Incomplete"),AND(M108="Incomplete",M109="Review")),"Review",IF(OR(AND(M108="Untraceable",M109="Review"),AND(M108="Review",M109="Untraceable")),"Review",IF(OR(AND(M108="Review",M109="Completed"),AND(M108="Completed",M109="Review")),"Review",IF(OR(AND(M108="Other",M109="Review"),AND(M108="Review",M109="Other")),"Review",IF(OR(AND(M108="Other",M109="Incomplete"),AND(M108="Incomplete",M109="Other")),"Review",IF(OR(AND(M108="Other",M109="Untraceable"),AND(M108="Untraceable",M109="Other")),"Review",IF(OR(AND(M108="Other",M109="Completed"),AND(M108="Completed",M109="Other")),"Review",IF(AND(M108="Waiting",M109="Waiting"),"Waiting",IF(OR(AND(M108="Review",M109="Waiting"),AND(M108="Waiting",M109="Review")),"Waiting",IF(OR(AND(M108="Other",M109="Waiting"),AND(M108="Waiting",M109="Other")),"Waiting",IF(OR(AND(M108="Incomplete",M109="Waiting"),AND(M108="Waiting",M109="Incomplete")),"Waiting",IF(OR(AND(M108="Completed",M109="Waiting"),AND(M108="Waiting",M109="Completed")),"Waiting",IF(OR(M108="In Progress",M109="In Progress"),"In Progress",IF(OR(AND(M108="Completed",M109="Untraceable"),AND(M108="Untraceable",M109="Completed")),"Review",IF(OR(AND(M108="Completed",M109="Incomplete"),AND(M108="Incomplete",M109="Completed")),"Review",IF(OR(AND(M108="Incomplete",M109="Untraceable"),AND(M108="Untraceable",M109="Incomplete")),"Untraceable",IF(AND(NOT(OR(H108="Ø",H108="")),NOT(OR(H109="Ø",H109="")),L108=""),"In Progress",IF(AND(M108="Untraceable",M109="Untraceable"),"Untraceable",IF(AND(NOT(OR(H108="Ø",H108="")),NOT(OR(H109="Ø",H109="")),NOT(OR(L108="Ø",L108="",L108="Split",L108="Needs to be Split"))),"Completed",IF(AND(M108="Incomplete",M109="Incomplete"),"Incomplete",IF(AND(M108="Other",M109="Other"),"Review",IF(AND(M108="Untraceable",M109=""),"Untraceable","")))))))))))))))))))))))))</f>
        <v>Completed</v>
      </c>
      <c r="O108" s="116" t="s">
        <v>0</v>
      </c>
      <c r="P108" s="4"/>
      <c r="Q108" s="121" t="s">
        <v>25</v>
      </c>
      <c r="R108" s="116" t="s">
        <v>4207</v>
      </c>
    </row>
    <row r="109" spans="1:18" x14ac:dyDescent="0.25">
      <c r="A109" s="116"/>
      <c r="B109" s="116"/>
      <c r="C109" s="116"/>
      <c r="D109" s="87" t="s">
        <v>161</v>
      </c>
      <c r="E109" s="87" t="s">
        <v>1512</v>
      </c>
      <c r="F109" s="7" t="str">
        <f>IF(AND(D109="Amina",OR(E109="Manual",E109="Assisted Manual")),A108&amp;"_AZ",IF(AND(D109="Amina",OR(E109="De-Novo Merge",E109="Assisted Merge")),A108&amp;"_SA_AZ",IF(AND(D109="Mashtura",OR(E109="Manual",E109="Assisted Manual")),A108&amp;"_MH",IF(AND(D109="Mashtura",OR(E109="De-Novo Merge",E109="Assisted Merge")),A108&amp;"_SA_MH",IF(AND(D109="Perry",OR(E109="Manual",E109="Assisted Manual")),A108&amp;"_PB",IF(AND(D109="Perry",OR(E109="De-Novo Merge",E109="Assisted Merge")),A108&amp;"_SA_PB",IF(AND(D109="Gina",OR(E109="Manual",E109="Assisted Manual")),A108&amp;"_GB",IF(AND(D109="Gina",OR(E109="De-Novo Merge",E109="Assisted Merge")),A108&amp;"_SA_GB",IF(AND(D109="Cameron",OR(E109="Manual",E109="Assisted Manual")),A108&amp;"_CA",IF(AND(D109="Cameron",OR(E109="De-Novo Merge",E109="Assisted Merge")),A108&amp;"_SA_CA",IF(AND(D109="Bruno",OR(E109="Manual",E109="Assisted Manual")),A108&amp;"_BD",IF(AND(D109="Bruno",OR(E109="De-Novo Merge",E109="Assisted Merge")),A108&amp;"_SA_BD",IF(AND(D109="Daniel",OR(E109="Manual",E109="Assisted Manual")),A108&amp;"_DR",IF(AND(D109="Daniel",OR(E109="De-Novo Merge",E109="Assisted Merge")),A108&amp;"_SA_DR",IF(AND(D109="Monet",OR(E109="Manual",E109="Assisted Manual")),A108&amp;"_MW",IF(AND(D109="Monet",OR(E109="De-Novo Merge",E109="Assisted Merge")),A108&amp;"_SA_MW",IF(AND(D109="Julia",OR(E109="Manual",E109="Assisted Manual")),A108&amp;"_JS",IF(AND(D109="Julia",OR(E109="De-Novo Merge",E109="Assisted Merge")),A108&amp;"_SA_JS",""))))))))))))))))))</f>
        <v>2018-04-13_R-023_BD</v>
      </c>
      <c r="G109" s="89">
        <v>43271</v>
      </c>
      <c r="H109" s="89">
        <v>43272</v>
      </c>
      <c r="I109" s="68">
        <v>3</v>
      </c>
      <c r="J109" s="68">
        <v>36</v>
      </c>
      <c r="K109" s="73">
        <f t="shared" si="3"/>
        <v>12</v>
      </c>
      <c r="L109" s="116"/>
      <c r="M109" s="87" t="str">
        <f>IF(AND(NOT(OR(G109="",G109="Ø")),H109=""),"In Progress",IF(AND(NOT(OR(H109="Ø",H109="")),NOT(OR(G109="Ø",G109=""))),"Completed",IF(AND(NOT(A108=""),NOT(OR(D109="",D109="???")),G109=""),"Waiting",IF(D109="???","Waiting",""))))</f>
        <v>Completed</v>
      </c>
      <c r="N109" s="116"/>
      <c r="O109" s="116"/>
      <c r="P109" s="4"/>
      <c r="Q109" s="121"/>
      <c r="R109" s="116"/>
    </row>
    <row r="110" spans="1:18" x14ac:dyDescent="0.25">
      <c r="A110" s="122" t="s">
        <v>4208</v>
      </c>
      <c r="B110" s="117" t="s">
        <v>4209</v>
      </c>
      <c r="C110" s="116"/>
      <c r="D110" s="87" t="s">
        <v>2404</v>
      </c>
      <c r="E110" s="87" t="s">
        <v>24</v>
      </c>
      <c r="F110" s="7" t="str">
        <f>IF(AND(D110="Amina",OR(E110="Manual",E110="Assisted Manual")),A110&amp;"_AZ",IF(AND(D110="Amina",OR(E110="De-Novo Merge",E110="Assisted Merge")),A110&amp;"_SA_AZ",IF(AND(D110="Mashtura",OR(E110="Manual",E110="Assisted Manual")),A110&amp;"_MH",IF(AND(D110="Mashtura",OR(E110="De-Novo Merge",E110="Assisted Merge")),A110&amp;"_SA_MH",IF(AND(D110="Perry",OR(E110="Manual",E110="Assisted Manual")),A110&amp;"_PB",IF(AND(D110="Perry",OR(E110="De-Novo Merge",E110="Assisted Merge")),A110&amp;"_SA_PB",IF(AND(D110="Gina",OR(E110="Manual",E110="Assisted Manual")),A110&amp;"_GB",IF(AND(D110="Gina",OR(E110="De-Novo Merge",E110="Assisted Merge")),A110&amp;"_SA_GB",IF(AND(D110="Cameron",OR(E110="Manual",E110="Assisted Manual")),A110&amp;"_CA",IF(AND(D110="Cameron",OR(E110="De-Novo Merge",E110="Assisted Merge")),A110&amp;"_SA_CA",IF(AND(D110="Bruno",OR(E110="Manual",E110="Assisted Manual")),A110&amp;"_BD",IF(AND(D110="Bruno",OR(E110="De-Novo Merge",E110="Assisted Merge")),A110&amp;"_SA_BD",IF(AND(D110="Daniel",OR(E110="Manual",E110="Assisted Manual")),A110&amp;"_DR",IF(AND(D110="Daniel",OR(E110="De-Novo Merge",E110="Assisted Merge")),A110&amp;"_SA_DR",IF(AND(D110="Monet",OR(E110="Manual",E110="Assisted Manual")),A110&amp;"_MW",IF(AND(D110="Monet",OR(E110="De-Novo Merge",E110="Assisted Merge")),A110&amp;"_SA_MW",IF(AND(D110="Julia",OR(E110="Manual",E110="Assisted Manual")),A110&amp;"_JS",IF(AND(D110="Julia",OR(E110="De-Novo Merge",E110="Assisted Merge")),A110&amp;"_SA_JS",""))))))))))))))))))</f>
        <v>2018-04-13_G-032_MH</v>
      </c>
      <c r="G110" s="89">
        <v>43242</v>
      </c>
      <c r="H110" s="89" t="s">
        <v>51</v>
      </c>
      <c r="I110" s="68"/>
      <c r="J110" s="68"/>
      <c r="K110" s="73" t="str">
        <f t="shared" si="3"/>
        <v/>
      </c>
      <c r="L110" s="118" t="str">
        <f>IF(AND(NOT(OR(H110="",H110="Ø")),NOT(OR(H111="",H111="Ø"))),"Needs to be Split","")</f>
        <v/>
      </c>
      <c r="M110" s="87" t="s">
        <v>2</v>
      </c>
      <c r="N110" s="116" t="s">
        <v>2</v>
      </c>
      <c r="O110" s="116" t="str">
        <f>IF(OR(N110="Untraceable",N110="Incomplete"),"Ignore",IF(N110="Completed","Waiting",IF(OR(N110="Waiting",N110="In Progress",N110="Review",N110="Other"),"HOLD","")))</f>
        <v>Ignore</v>
      </c>
      <c r="P110" s="4" t="s">
        <v>4210</v>
      </c>
      <c r="Q110" s="121" t="str">
        <f>IF(OR(N110="Untraceable",N110="Incomplete"),"No",IF(N110="Completed","In Progress",""))</f>
        <v>No</v>
      </c>
      <c r="R110" s="116"/>
    </row>
    <row r="111" spans="1:18" x14ac:dyDescent="0.25">
      <c r="A111" s="116"/>
      <c r="B111" s="116"/>
      <c r="C111" s="116"/>
      <c r="D111" s="87"/>
      <c r="E111" s="87"/>
      <c r="F111" s="7" t="str">
        <f>IF(AND(D111="Amina",OR(E111="Manual",E111="Assisted Manual")),A110&amp;"_AZ",IF(AND(D111="Amina",OR(E111="De-Novo Merge",E111="Assisted Merge")),A110&amp;"_SA_AZ",IF(AND(D111="Mashtura",OR(E111="Manual",E111="Assisted Manual")),A110&amp;"_MH",IF(AND(D111="Mashtura",OR(E111="De-Novo Merge",E111="Assisted Merge")),A110&amp;"_SA_MH",IF(AND(D111="Perry",OR(E111="Manual",E111="Assisted Manual")),A110&amp;"_PB",IF(AND(D111="Perry",OR(E111="De-Novo Merge",E111="Assisted Merge")),A110&amp;"_SA_PB",IF(AND(D111="Gina",OR(E111="Manual",E111="Assisted Manual")),A110&amp;"_GB",IF(AND(D111="Gina",OR(E111="De-Novo Merge",E111="Assisted Merge")),A110&amp;"_SA_GB",IF(AND(D111="Cameron",OR(E111="Manual",E111="Assisted Manual")),A110&amp;"_CA",IF(AND(D111="Cameron",OR(E111="De-Novo Merge",E111="Assisted Merge")),A110&amp;"_SA_CA",IF(AND(D111="Bruno",OR(E111="Manual",E111="Assisted Manual")),A110&amp;"_BD",IF(AND(D111="Bruno",OR(E111="De-Novo Merge",E111="Assisted Merge")),A110&amp;"_SA_BD",IF(AND(D111="Daniel",OR(E111="Manual",E111="Assisted Manual")),A110&amp;"_DR",IF(AND(D111="Daniel",OR(E111="De-Novo Merge",E111="Assisted Merge")),A110&amp;"_SA_DR",IF(AND(D111="Monet",OR(E111="Manual",E111="Assisted Manual")),A110&amp;"_MW",IF(AND(D111="Monet",OR(E111="De-Novo Merge",E111="Assisted Merge")),A110&amp;"_SA_MW",IF(AND(D111="Julia",OR(E111="Manual",E111="Assisted Manual")),A110&amp;"_JS",IF(AND(D111="Julia",OR(E111="De-Novo Merge",E111="Assisted Merge")),A110&amp;"_SA_JS",""))))))))))))))))))</f>
        <v/>
      </c>
      <c r="G111" s="89"/>
      <c r="H111" s="89"/>
      <c r="I111" s="68"/>
      <c r="J111" s="68"/>
      <c r="K111" s="73" t="str">
        <f t="shared" si="3"/>
        <v/>
      </c>
      <c r="L111" s="116"/>
      <c r="M111" s="87" t="str">
        <f>IF(AND(NOT(OR(G111="",G111="Ø")),H111=""),"In Progress",IF(AND(NOT(OR(H111="Ø",H111="")),NOT(OR(G111="Ø",G111=""))),"Completed",IF(AND(NOT(A110=""),NOT(OR(D111="",D111="???")),G111=""),"Waiting",IF(D111="???","Waiting",""))))</f>
        <v/>
      </c>
      <c r="N111" s="116"/>
      <c r="O111" s="116"/>
      <c r="P111" s="4"/>
      <c r="Q111" s="121"/>
      <c r="R111" s="116"/>
    </row>
    <row r="112" spans="1:18" x14ac:dyDescent="0.25">
      <c r="A112" s="122" t="s">
        <v>4211</v>
      </c>
      <c r="B112" s="117" t="s">
        <v>4212</v>
      </c>
      <c r="C112" s="116" t="s">
        <v>2065</v>
      </c>
      <c r="D112" s="87" t="s">
        <v>161</v>
      </c>
      <c r="E112" s="87" t="s">
        <v>24</v>
      </c>
      <c r="F112" s="7" t="str">
        <f>IF(AND(D112="Amina",OR(E112="Manual",E112="Assisted Manual")),A112&amp;"_AZ",IF(AND(D112="Amina",OR(E112="De-Novo Merge",E112="Assisted Merge")),A112&amp;"_SA_AZ",IF(AND(D112="Mashtura",OR(E112="Manual",E112="Assisted Manual")),A112&amp;"_MH",IF(AND(D112="Mashtura",OR(E112="De-Novo Merge",E112="Assisted Merge")),A112&amp;"_SA_MH",IF(AND(D112="Perry",OR(E112="Manual",E112="Assisted Manual")),A112&amp;"_PB",IF(AND(D112="Perry",OR(E112="De-Novo Merge",E112="Assisted Merge")),A112&amp;"_SA_PB",IF(AND(D112="Gina",OR(E112="Manual",E112="Assisted Manual")),A112&amp;"_GB",IF(AND(D112="Gina",OR(E112="De-Novo Merge",E112="Assisted Merge")),A112&amp;"_SA_GB",IF(AND(D112="Cameron",OR(E112="Manual",E112="Assisted Manual")),A112&amp;"_CA",IF(AND(D112="Cameron",OR(E112="De-Novo Merge",E112="Assisted Merge")),A112&amp;"_SA_CA",IF(AND(D112="Bruno",OR(E112="Manual",E112="Assisted Manual")),A112&amp;"_BD",IF(AND(D112="Bruno",OR(E112="De-Novo Merge",E112="Assisted Merge")),A112&amp;"_SA_BD",IF(AND(D112="Daniel",OR(E112="Manual",E112="Assisted Manual")),A112&amp;"_DR",IF(AND(D112="Daniel",OR(E112="De-Novo Merge",E112="Assisted Merge")),A112&amp;"_SA_DR",IF(AND(D112="Monet",OR(E112="Manual",E112="Assisted Manual")),A112&amp;"_MW",IF(AND(D112="Monet",OR(E112="De-Novo Merge",E112="Assisted Merge")),A112&amp;"_SA_MW",IF(AND(D112="Julia",OR(E112="Manual",E112="Assisted Manual")),A112&amp;"_JS",IF(AND(D112="Julia",OR(E112="De-Novo Merge",E112="Assisted Merge")),A112&amp;"_SA_JS",""))))))))))))))))))</f>
        <v>2018-04-13_G-033_BD</v>
      </c>
      <c r="G112" s="89">
        <v>43242</v>
      </c>
      <c r="H112" s="89">
        <v>43244</v>
      </c>
      <c r="I112" s="68">
        <v>11</v>
      </c>
      <c r="J112" s="68">
        <v>211</v>
      </c>
      <c r="K112" s="73">
        <f t="shared" si="3"/>
        <v>19.181818181818183</v>
      </c>
      <c r="L112" s="118">
        <v>43297</v>
      </c>
      <c r="M112" s="87" t="str">
        <f>IF(AND(NOT(OR(G112="",G112="Ø")),H112=""),"In Progress",IF(AND(NOT(OR(H112="Ø",H112="")),NOT(OR(G112="Ø",G112=""))),"Completed",IF(AND(NOT(A112=""),NOT(OR(D112="",D112="???")),G112=""),"Waiting",IF(D112="???","Waiting",""))))</f>
        <v>Completed</v>
      </c>
      <c r="N112" s="116" t="str">
        <f>IF(AND(NOT(OR(H112="Ø",H112="")),L112="Split"),"In Progress",IF(AND(NOT(OR(H112="Ø",H112="")),L112="Needs to be Split"),"Waiting",IF(AND(M112="Review",M113="Review"),"Review",IF(OR(AND(M112="Review",M113="Incomplete"),AND(M112="Incomplete",M113="Review")),"Review",IF(OR(AND(M112="Untraceable",M113="Review"),AND(M112="Review",M113="Untraceable")),"Review",IF(OR(AND(M112="Review",M113="Completed"),AND(M112="Completed",M113="Review")),"Review",IF(OR(AND(M112="Other",M113="Review"),AND(M112="Review",M113="Other")),"Review",IF(OR(AND(M112="Other",M113="Incomplete"),AND(M112="Incomplete",M113="Other")),"Review",IF(OR(AND(M112="Other",M113="Untraceable"),AND(M112="Untraceable",M113="Other")),"Review",IF(OR(AND(M112="Other",M113="Completed"),AND(M112="Completed",M113="Other")),"Review",IF(AND(M112="Waiting",M113="Waiting"),"Waiting",IF(OR(AND(M112="Review",M113="Waiting"),AND(M112="Waiting",M113="Review")),"Waiting",IF(OR(AND(M112="Other",M113="Waiting"),AND(M112="Waiting",M113="Other")),"Waiting",IF(OR(AND(M112="Incomplete",M113="Waiting"),AND(M112="Waiting",M113="Incomplete")),"Waiting",IF(OR(AND(M112="Completed",M113="Waiting"),AND(M112="Waiting",M113="Completed")),"Waiting",IF(OR(M112="In Progress",M113="In Progress"),"In Progress",IF(OR(AND(M112="Completed",M113="Untraceable"),AND(M112="Untraceable",M113="Completed")),"Review",IF(OR(AND(M112="Completed",M113="Incomplete"),AND(M112="Incomplete",M113="Completed")),"Review",IF(OR(AND(M112="Incomplete",M113="Untraceable"),AND(M112="Untraceable",M113="Incomplete")),"Untraceable",IF(AND(NOT(OR(H112="Ø",H112="")),NOT(OR(H113="Ø",H113="")),L112=""),"In Progress",IF(AND(M112="Untraceable",M113="Untraceable"),"Untraceable",IF(AND(NOT(OR(H112="Ø",H112="")),NOT(OR(H113="Ø",H113="")),NOT(OR(L112="Ø",L112="",L112="Split",L112="Needs to be Split"))),"Completed",IF(AND(M112="Incomplete",M113="Incomplete"),"Incomplete",IF(AND(M112="Other",M113="Other"),"Review",IF(AND(M112="Untraceable",M113=""),"Untraceable","")))))))))))))))))))))))))</f>
        <v>Completed</v>
      </c>
      <c r="O112" s="116" t="s">
        <v>0</v>
      </c>
      <c r="P112" s="4"/>
      <c r="Q112" s="121" t="s">
        <v>25</v>
      </c>
      <c r="R112" s="116" t="s">
        <v>4213</v>
      </c>
    </row>
    <row r="113" spans="1:18" x14ac:dyDescent="0.25">
      <c r="A113" s="116"/>
      <c r="B113" s="116"/>
      <c r="C113" s="116"/>
      <c r="D113" s="87" t="s">
        <v>4061</v>
      </c>
      <c r="E113" s="87" t="s">
        <v>1512</v>
      </c>
      <c r="F113" s="7" t="str">
        <f>IF(AND(D113="Amina",OR(E113="Manual",E113="Assisted Manual")),A112&amp;"_AZ",IF(AND(D113="Amina",OR(E113="De-Novo Merge",E113="Assisted Merge")),A112&amp;"_SA_AZ",IF(AND(D113="Mashtura",OR(E113="Manual",E113="Assisted Manual")),A112&amp;"_MH",IF(AND(D113="Mashtura",OR(E113="De-Novo Merge",E113="Assisted Merge")),A112&amp;"_SA_MH",IF(AND(D113="Perry",OR(E113="Manual",E113="Assisted Manual")),A112&amp;"_PB",IF(AND(D113="Perry",OR(E113="De-Novo Merge",E113="Assisted Merge")),A112&amp;"_SA_PB",IF(AND(D113="Gina",OR(E113="Manual",E113="Assisted Manual")),A112&amp;"_GB",IF(AND(D113="Gina",OR(E113="De-Novo Merge",E113="Assisted Merge")),A112&amp;"_SA_GB",IF(AND(D113="Cameron",OR(E113="Manual",E113="Assisted Manual")),A112&amp;"_CA",IF(AND(D113="Cameron",OR(E113="De-Novo Merge",E113="Assisted Merge")),A112&amp;"_SA_CA",IF(AND(D113="Bruno",OR(E113="Manual",E113="Assisted Manual")),A112&amp;"_BD",IF(AND(D113="Bruno",OR(E113="De-Novo Merge",E113="Assisted Merge")),A112&amp;"_SA_BD",IF(AND(D113="Daniel",OR(E113="Manual",E113="Assisted Manual")),A112&amp;"_DR",IF(AND(D113="Daniel",OR(E113="De-Novo Merge",E113="Assisted Merge")),A112&amp;"_SA_DR",IF(AND(D113="Monet",OR(E113="Manual",E113="Assisted Manual")),A112&amp;"_MW",IF(AND(D113="Monet",OR(E113="De-Novo Merge",E113="Assisted Merge")),A112&amp;"_SA_MW",IF(AND(D113="Julia",OR(E113="Manual",E113="Assisted Manual")),A112&amp;"_JS",IF(AND(D113="Julia",OR(E113="De-Novo Merge",E113="Assisted Merge")),A112&amp;"_SA_JS",""))))))))))))))))))</f>
        <v>2018-04-13_G-033_JS</v>
      </c>
      <c r="G113" s="89">
        <v>43245</v>
      </c>
      <c r="H113" s="89">
        <v>43251</v>
      </c>
      <c r="I113" s="68"/>
      <c r="J113" s="68"/>
      <c r="K113" s="73" t="str">
        <f t="shared" si="3"/>
        <v/>
      </c>
      <c r="L113" s="116"/>
      <c r="M113" s="87" t="str">
        <f>IF(AND(NOT(OR(G113="",G113="Ø")),H113=""),"In Progress",IF(AND(NOT(OR(H113="Ø",H113="")),NOT(OR(G113="Ø",G113=""))),"Completed",IF(AND(NOT(A112=""),NOT(OR(D113="",D113="???")),G113=""),"Waiting",IF(D113="???","Waiting",""))))</f>
        <v>Completed</v>
      </c>
      <c r="N113" s="116"/>
      <c r="O113" s="116"/>
      <c r="P113" s="4"/>
      <c r="Q113" s="121"/>
      <c r="R113" s="116"/>
    </row>
    <row r="114" spans="1:18" x14ac:dyDescent="0.25">
      <c r="A114" s="122" t="s">
        <v>4214</v>
      </c>
      <c r="B114" s="117" t="s">
        <v>4215</v>
      </c>
      <c r="C114" s="116" t="s">
        <v>2065</v>
      </c>
      <c r="D114" s="87" t="s">
        <v>161</v>
      </c>
      <c r="E114" s="87" t="s">
        <v>24</v>
      </c>
      <c r="F114" s="7" t="str">
        <f>IF(AND(D114="Amina",OR(E114="Manual",E114="Assisted Manual")),A114&amp;"_AZ",IF(AND(D114="Amina",OR(E114="De-Novo Merge",E114="Assisted Merge")),A114&amp;"_SA_AZ",IF(AND(D114="Mashtura",OR(E114="Manual",E114="Assisted Manual")),A114&amp;"_MH",IF(AND(D114="Mashtura",OR(E114="De-Novo Merge",E114="Assisted Merge")),A114&amp;"_SA_MH",IF(AND(D114="Perry",OR(E114="Manual",E114="Assisted Manual")),A114&amp;"_PB",IF(AND(D114="Perry",OR(E114="De-Novo Merge",E114="Assisted Merge")),A114&amp;"_SA_PB",IF(AND(D114="Gina",OR(E114="Manual",E114="Assisted Manual")),A114&amp;"_GB",IF(AND(D114="Gina",OR(E114="De-Novo Merge",E114="Assisted Merge")),A114&amp;"_SA_GB",IF(AND(D114="Cameron",OR(E114="Manual",E114="Assisted Manual")),A114&amp;"_CA",IF(AND(D114="Cameron",OR(E114="De-Novo Merge",E114="Assisted Merge")),A114&amp;"_SA_CA",IF(AND(D114="Bruno",OR(E114="Manual",E114="Assisted Manual")),A114&amp;"_BD",IF(AND(D114="Bruno",OR(E114="De-Novo Merge",E114="Assisted Merge")),A114&amp;"_SA_BD",IF(AND(D114="Daniel",OR(E114="Manual",E114="Assisted Manual")),A114&amp;"_DR",IF(AND(D114="Daniel",OR(E114="De-Novo Merge",E114="Assisted Merge")),A114&amp;"_SA_DR",IF(AND(D114="Monet",OR(E114="Manual",E114="Assisted Manual")),A114&amp;"_MW",IF(AND(D114="Monet",OR(E114="De-Novo Merge",E114="Assisted Merge")),A114&amp;"_SA_MW",IF(AND(D114="Julia",OR(E114="Manual",E114="Assisted Manual")),A114&amp;"_JS",IF(AND(D114="Julia",OR(E114="De-Novo Merge",E114="Assisted Merge")),A114&amp;"_SA_JS",""))))))))))))))))))</f>
        <v>2018-04-13_G-034_BD</v>
      </c>
      <c r="G114" s="89">
        <v>43244</v>
      </c>
      <c r="H114" s="89">
        <v>43245</v>
      </c>
      <c r="I114" s="68">
        <v>2.5</v>
      </c>
      <c r="J114" s="68">
        <v>32</v>
      </c>
      <c r="K114" s="73">
        <f t="shared" si="3"/>
        <v>12.8</v>
      </c>
      <c r="L114" s="118">
        <v>43279</v>
      </c>
      <c r="M114" s="87" t="str">
        <f>IF(AND(NOT(OR(G114="",G114="Ø")),H114=""),"In Progress",IF(AND(NOT(OR(H114="Ø",H114="")),NOT(OR(G114="Ø",G114=""))),"Completed",IF(AND(NOT(A114=""),NOT(OR(D114="",D114="???")),G114=""),"Waiting",IF(D114="???","Waiting",""))))</f>
        <v>Completed</v>
      </c>
      <c r="N114" s="116" t="str">
        <f>IF(AND(NOT(OR(H114="Ø",H114="")),L114="Split"),"In Progress",IF(AND(NOT(OR(H114="Ø",H114="")),L114="Needs to be Split"),"Waiting",IF(AND(M114="Review",M115="Review"),"Review",IF(OR(AND(M114="Review",M115="Incomplete"),AND(M114="Incomplete",M115="Review")),"Review",IF(OR(AND(M114="Untraceable",M115="Review"),AND(M114="Review",M115="Untraceable")),"Review",IF(OR(AND(M114="Review",M115="Completed"),AND(M114="Completed",M115="Review")),"Review",IF(OR(AND(M114="Other",M115="Review"),AND(M114="Review",M115="Other")),"Review",IF(OR(AND(M114="Other",M115="Incomplete"),AND(M114="Incomplete",M115="Other")),"Review",IF(OR(AND(M114="Other",M115="Untraceable"),AND(M114="Untraceable",M115="Other")),"Review",IF(OR(AND(M114="Other",M115="Completed"),AND(M114="Completed",M115="Other")),"Review",IF(AND(M114="Waiting",M115="Waiting"),"Waiting",IF(OR(AND(M114="Review",M115="Waiting"),AND(M114="Waiting",M115="Review")),"Waiting",IF(OR(AND(M114="Other",M115="Waiting"),AND(M114="Waiting",M115="Other")),"Waiting",IF(OR(AND(M114="Incomplete",M115="Waiting"),AND(M114="Waiting",M115="Incomplete")),"Waiting",IF(OR(AND(M114="Completed",M115="Waiting"),AND(M114="Waiting",M115="Completed")),"Waiting",IF(OR(M114="In Progress",M115="In Progress"),"In Progress",IF(OR(AND(M114="Completed",M115="Untraceable"),AND(M114="Untraceable",M115="Completed")),"Review",IF(OR(AND(M114="Completed",M115="Incomplete"),AND(M114="Incomplete",M115="Completed")),"Review",IF(OR(AND(M114="Incomplete",M115="Untraceable"),AND(M114="Untraceable",M115="Incomplete")),"Untraceable",IF(AND(NOT(OR(H114="Ø",H114="")),NOT(OR(H115="Ø",H115="")),L114=""),"In Progress",IF(AND(M114="Untraceable",M115="Untraceable"),"Untraceable",IF(AND(NOT(OR(H114="Ø",H114="")),NOT(OR(H115="Ø",H115="")),NOT(OR(L114="Ø",L114="",L114="Split",L114="Needs to be Split"))),"Completed",IF(AND(M114="Incomplete",M115="Incomplete"),"Incomplete",IF(AND(M114="Other",M115="Other"),"Review",IF(AND(M114="Untraceable",M115=""),"Untraceable","")))))))))))))))))))))))))</f>
        <v>Completed</v>
      </c>
      <c r="O114" s="116" t="s">
        <v>0</v>
      </c>
      <c r="P114" s="4" t="s">
        <v>4216</v>
      </c>
      <c r="Q114" s="121" t="s">
        <v>25</v>
      </c>
      <c r="R114" s="116" t="s">
        <v>4217</v>
      </c>
    </row>
    <row r="115" spans="1:18" x14ac:dyDescent="0.25">
      <c r="A115" s="116"/>
      <c r="B115" s="116"/>
      <c r="C115" s="116"/>
      <c r="D115" s="87" t="s">
        <v>23</v>
      </c>
      <c r="E115" s="87" t="s">
        <v>1512</v>
      </c>
      <c r="F115" s="7" t="str">
        <f>IF(AND(D115="Amina",OR(E115="Manual",E115="Assisted Manual")),A114&amp;"_AZ",IF(AND(D115="Amina",OR(E115="De-Novo Merge",E115="Assisted Merge")),A114&amp;"_SA_AZ",IF(AND(D115="Mashtura",OR(E115="Manual",E115="Assisted Manual")),A114&amp;"_MH",IF(AND(D115="Mashtura",OR(E115="De-Novo Merge",E115="Assisted Merge")),A114&amp;"_SA_MH",IF(AND(D115="Perry",OR(E115="Manual",E115="Assisted Manual")),A114&amp;"_PB",IF(AND(D115="Perry",OR(E115="De-Novo Merge",E115="Assisted Merge")),A114&amp;"_SA_PB",IF(AND(D115="Gina",OR(E115="Manual",E115="Assisted Manual")),A114&amp;"_GB",IF(AND(D115="Gina",OR(E115="De-Novo Merge",E115="Assisted Merge")),A114&amp;"_SA_GB",IF(AND(D115="Cameron",OR(E115="Manual",E115="Assisted Manual")),A114&amp;"_CA",IF(AND(D115="Cameron",OR(E115="De-Novo Merge",E115="Assisted Merge")),A114&amp;"_SA_CA",IF(AND(D115="Bruno",OR(E115="Manual",E115="Assisted Manual")),A114&amp;"_BD",IF(AND(D115="Bruno",OR(E115="De-Novo Merge",E115="Assisted Merge")),A114&amp;"_SA_BD",IF(AND(D115="Daniel",OR(E115="Manual",E115="Assisted Manual")),A114&amp;"_DR",IF(AND(D115="Daniel",OR(E115="De-Novo Merge",E115="Assisted Merge")),A114&amp;"_SA_DR",IF(AND(D115="Monet",OR(E115="Manual",E115="Assisted Manual")),A114&amp;"_MW",IF(AND(D115="Monet",OR(E115="De-Novo Merge",E115="Assisted Merge")),A114&amp;"_SA_MW",IF(AND(D115="Julia",OR(E115="Manual",E115="Assisted Manual")),A114&amp;"_JS",IF(AND(D115="Julia",OR(E115="De-Novo Merge",E115="Assisted Merge")),A114&amp;"_SA_JS",""))))))))))))))))))</f>
        <v>2018-04-13_G-034_CA</v>
      </c>
      <c r="G115" s="89">
        <v>43245</v>
      </c>
      <c r="H115" s="89">
        <v>43249</v>
      </c>
      <c r="I115" s="68">
        <v>2.5</v>
      </c>
      <c r="J115" s="68">
        <v>31</v>
      </c>
      <c r="K115" s="73">
        <f t="shared" si="3"/>
        <v>12.4</v>
      </c>
      <c r="L115" s="116"/>
      <c r="M115" s="87" t="str">
        <f>IF(AND(NOT(OR(G115="",G115="Ø")),H115=""),"In Progress",IF(AND(NOT(OR(H115="Ø",H115="")),NOT(OR(G115="Ø",G115=""))),"Completed",IF(AND(NOT(A114=""),NOT(OR(D115="",D115="???")),G115=""),"Waiting",IF(D115="???","Waiting",""))))</f>
        <v>Completed</v>
      </c>
      <c r="N115" s="116"/>
      <c r="O115" s="116"/>
      <c r="P115" s="4"/>
      <c r="Q115" s="121"/>
      <c r="R115" s="116"/>
    </row>
    <row r="116" spans="1:18" x14ac:dyDescent="0.25">
      <c r="A116" s="122" t="s">
        <v>4218</v>
      </c>
      <c r="B116" s="117" t="s">
        <v>4219</v>
      </c>
      <c r="C116" s="116" t="s">
        <v>2065</v>
      </c>
      <c r="D116" s="87" t="s">
        <v>161</v>
      </c>
      <c r="E116" s="87" t="s">
        <v>24</v>
      </c>
      <c r="F116" s="7" t="str">
        <f>IF(AND(D116="Amina",OR(E116="Manual",E116="Assisted Manual")),A116&amp;"_AZ",IF(AND(D116="Amina",OR(E116="De-Novo Merge",E116="Assisted Merge")),A116&amp;"_SA_AZ",IF(AND(D116="Mashtura",OR(E116="Manual",E116="Assisted Manual")),A116&amp;"_MH",IF(AND(D116="Mashtura",OR(E116="De-Novo Merge",E116="Assisted Merge")),A116&amp;"_SA_MH",IF(AND(D116="Perry",OR(E116="Manual",E116="Assisted Manual")),A116&amp;"_PB",IF(AND(D116="Perry",OR(E116="De-Novo Merge",E116="Assisted Merge")),A116&amp;"_SA_PB",IF(AND(D116="Gina",OR(E116="Manual",E116="Assisted Manual")),A116&amp;"_GB",IF(AND(D116="Gina",OR(E116="De-Novo Merge",E116="Assisted Merge")),A116&amp;"_SA_GB",IF(AND(D116="Cameron",OR(E116="Manual",E116="Assisted Manual")),A116&amp;"_CA",IF(AND(D116="Cameron",OR(E116="De-Novo Merge",E116="Assisted Merge")),A116&amp;"_SA_CA",IF(AND(D116="Bruno",OR(E116="Manual",E116="Assisted Manual")),A116&amp;"_BD",IF(AND(D116="Bruno",OR(E116="De-Novo Merge",E116="Assisted Merge")),A116&amp;"_SA_BD",IF(AND(D116="Daniel",OR(E116="Manual",E116="Assisted Manual")),A116&amp;"_DR",IF(AND(D116="Daniel",OR(E116="De-Novo Merge",E116="Assisted Merge")),A116&amp;"_SA_DR",IF(AND(D116="Monet",OR(E116="Manual",E116="Assisted Manual")),A116&amp;"_MW",IF(AND(D116="Monet",OR(E116="De-Novo Merge",E116="Assisted Merge")),A116&amp;"_SA_MW",IF(AND(D116="Julia",OR(E116="Manual",E116="Assisted Manual")),A116&amp;"_JS",IF(AND(D116="Julia",OR(E116="De-Novo Merge",E116="Assisted Merge")),A116&amp;"_SA_JS",""))))))))))))))))))</f>
        <v>2018-04-13_G-035_BD</v>
      </c>
      <c r="G116" s="89">
        <v>43244</v>
      </c>
      <c r="H116" s="89">
        <v>43244</v>
      </c>
      <c r="I116" s="68">
        <v>2.5</v>
      </c>
      <c r="J116" s="68">
        <v>34</v>
      </c>
      <c r="K116" s="73">
        <f t="shared" si="3"/>
        <v>13.6</v>
      </c>
      <c r="L116" s="118">
        <v>43279</v>
      </c>
      <c r="M116" s="87" t="str">
        <f>IF(AND(NOT(OR(G116="",G116="Ø")),H116=""),"In Progress",IF(AND(NOT(OR(H116="Ø",H116="")),NOT(OR(G116="Ø",G116=""))),"Completed",IF(AND(NOT(A116=""),NOT(OR(D116="",D116="???")),G116=""),"Waiting",IF(D116="???","Waiting",""))))</f>
        <v>Completed</v>
      </c>
      <c r="N116" s="116" t="str">
        <f>IF(AND(NOT(OR(H116="Ø",H116="")),L116="Split"),"In Progress",IF(AND(NOT(OR(H116="Ø",H116="")),L116="Needs to be Split"),"Waiting",IF(AND(M116="Review",M117="Review"),"Review",IF(OR(AND(M116="Review",M117="Incomplete"),AND(M116="Incomplete",M117="Review")),"Review",IF(OR(AND(M116="Untraceable",M117="Review"),AND(M116="Review",M117="Untraceable")),"Review",IF(OR(AND(M116="Review",M117="Completed"),AND(M116="Completed",M117="Review")),"Review",IF(OR(AND(M116="Other",M117="Review"),AND(M116="Review",M117="Other")),"Review",IF(OR(AND(M116="Other",M117="Incomplete"),AND(M116="Incomplete",M117="Other")),"Review",IF(OR(AND(M116="Other",M117="Untraceable"),AND(M116="Untraceable",M117="Other")),"Review",IF(OR(AND(M116="Other",M117="Completed"),AND(M116="Completed",M117="Other")),"Review",IF(AND(M116="Waiting",M117="Waiting"),"Waiting",IF(OR(AND(M116="Review",M117="Waiting"),AND(M116="Waiting",M117="Review")),"Waiting",IF(OR(AND(M116="Other",M117="Waiting"),AND(M116="Waiting",M117="Other")),"Waiting",IF(OR(AND(M116="Incomplete",M117="Waiting"),AND(M116="Waiting",M117="Incomplete")),"Waiting",IF(OR(AND(M116="Completed",M117="Waiting"),AND(M116="Waiting",M117="Completed")),"Waiting",IF(OR(M116="In Progress",M117="In Progress"),"In Progress",IF(OR(AND(M116="Completed",M117="Untraceable"),AND(M116="Untraceable",M117="Completed")),"Review",IF(OR(AND(M116="Completed",M117="Incomplete"),AND(M116="Incomplete",M117="Completed")),"Review",IF(OR(AND(M116="Incomplete",M117="Untraceable"),AND(M116="Untraceable",M117="Incomplete")),"Untraceable",IF(AND(NOT(OR(H116="Ø",H116="")),NOT(OR(H117="Ø",H117="")),L116=""),"In Progress",IF(AND(M116="Untraceable",M117="Untraceable"),"Untraceable",IF(AND(NOT(OR(H116="Ø",H116="")),NOT(OR(H117="Ø",H117="")),NOT(OR(L116="Ø",L116="",L116="Split",L116="Needs to be Split"))),"Completed",IF(AND(M116="Incomplete",M117="Incomplete"),"Incomplete",IF(AND(M116="Other",M117="Other"),"Review",IF(AND(M116="Untraceable",M117=""),"Untraceable","")))))))))))))))))))))))))</f>
        <v>Completed</v>
      </c>
      <c r="O116" s="116" t="s">
        <v>0</v>
      </c>
      <c r="P116" s="4" t="s">
        <v>4220</v>
      </c>
      <c r="Q116" s="121" t="s">
        <v>25</v>
      </c>
      <c r="R116" s="116" t="s">
        <v>4221</v>
      </c>
    </row>
    <row r="117" spans="1:18" x14ac:dyDescent="0.25">
      <c r="A117" s="116"/>
      <c r="B117" s="116"/>
      <c r="C117" s="116"/>
      <c r="D117" s="87" t="s">
        <v>23</v>
      </c>
      <c r="E117" s="87" t="s">
        <v>1512</v>
      </c>
      <c r="F117" s="7" t="str">
        <f>IF(AND(D117="Amina",OR(E117="Manual",E117="Assisted Manual")),A116&amp;"_AZ",IF(AND(D117="Amina",OR(E117="De-Novo Merge",E117="Assisted Merge")),A116&amp;"_SA_AZ",IF(AND(D117="Mashtura",OR(E117="Manual",E117="Assisted Manual")),A116&amp;"_MH",IF(AND(D117="Mashtura",OR(E117="De-Novo Merge",E117="Assisted Merge")),A116&amp;"_SA_MH",IF(AND(D117="Perry",OR(E117="Manual",E117="Assisted Manual")),A116&amp;"_PB",IF(AND(D117="Perry",OR(E117="De-Novo Merge",E117="Assisted Merge")),A116&amp;"_SA_PB",IF(AND(D117="Gina",OR(E117="Manual",E117="Assisted Manual")),A116&amp;"_GB",IF(AND(D117="Gina",OR(E117="De-Novo Merge",E117="Assisted Merge")),A116&amp;"_SA_GB",IF(AND(D117="Cameron",OR(E117="Manual",E117="Assisted Manual")),A116&amp;"_CA",IF(AND(D117="Cameron",OR(E117="De-Novo Merge",E117="Assisted Merge")),A116&amp;"_SA_CA",IF(AND(D117="Bruno",OR(E117="Manual",E117="Assisted Manual")),A116&amp;"_BD",IF(AND(D117="Bruno",OR(E117="De-Novo Merge",E117="Assisted Merge")),A116&amp;"_SA_BD",IF(AND(D117="Daniel",OR(E117="Manual",E117="Assisted Manual")),A116&amp;"_DR",IF(AND(D117="Daniel",OR(E117="De-Novo Merge",E117="Assisted Merge")),A116&amp;"_SA_DR",IF(AND(D117="Monet",OR(E117="Manual",E117="Assisted Manual")),A116&amp;"_MW",IF(AND(D117="Monet",OR(E117="De-Novo Merge",E117="Assisted Merge")),A116&amp;"_SA_MW",IF(AND(D117="Julia",OR(E117="Manual",E117="Assisted Manual")),A116&amp;"_JS",IF(AND(D117="Julia",OR(E117="De-Novo Merge",E117="Assisted Merge")),A116&amp;"_SA_JS",""))))))))))))))))))</f>
        <v>2018-04-13_G-035_CA</v>
      </c>
      <c r="G117" s="89">
        <v>43249</v>
      </c>
      <c r="H117" s="89">
        <v>43249</v>
      </c>
      <c r="I117" s="68">
        <v>2</v>
      </c>
      <c r="J117" s="68">
        <v>38</v>
      </c>
      <c r="K117" s="73">
        <f t="shared" si="3"/>
        <v>19</v>
      </c>
      <c r="L117" s="116"/>
      <c r="M117" s="87" t="str">
        <f>IF(AND(NOT(OR(G117="",G117="Ø")),H117=""),"In Progress",IF(AND(NOT(OR(H117="Ø",H117="")),NOT(OR(G117="Ø",G117=""))),"Completed",IF(AND(NOT(A116=""),NOT(OR(D117="",D117="???")),G117=""),"Waiting",IF(D117="???","Waiting",""))))</f>
        <v>Completed</v>
      </c>
      <c r="N117" s="116"/>
      <c r="O117" s="116"/>
      <c r="P117" s="4"/>
      <c r="Q117" s="121"/>
      <c r="R117" s="116"/>
    </row>
    <row r="118" spans="1:18" x14ac:dyDescent="0.25">
      <c r="A118" s="122" t="s">
        <v>4222</v>
      </c>
      <c r="B118" s="117" t="s">
        <v>4223</v>
      </c>
      <c r="C118" s="116"/>
      <c r="D118" s="87" t="s">
        <v>23</v>
      </c>
      <c r="E118" s="87" t="s">
        <v>24</v>
      </c>
      <c r="F118" s="7" t="str">
        <f>IF(AND(D118="Amina",OR(E118="Manual",E118="Assisted Manual")),A118&amp;"_AZ",IF(AND(D118="Amina",OR(E118="De-Novo Merge",E118="Assisted Merge")),A118&amp;"_SA_AZ",IF(AND(D118="Mashtura",OR(E118="Manual",E118="Assisted Manual")),A118&amp;"_MH",IF(AND(D118="Mashtura",OR(E118="De-Novo Merge",E118="Assisted Merge")),A118&amp;"_SA_MH",IF(AND(D118="Perry",OR(E118="Manual",E118="Assisted Manual")),A118&amp;"_PB",IF(AND(D118="Perry",OR(E118="De-Novo Merge",E118="Assisted Merge")),A118&amp;"_SA_PB",IF(AND(D118="Gina",OR(E118="Manual",E118="Assisted Manual")),A118&amp;"_GB",IF(AND(D118="Gina",OR(E118="De-Novo Merge",E118="Assisted Merge")),A118&amp;"_SA_GB",IF(AND(D118="Cameron",OR(E118="Manual",E118="Assisted Manual")),A118&amp;"_CA",IF(AND(D118="Cameron",OR(E118="De-Novo Merge",E118="Assisted Merge")),A118&amp;"_SA_CA",IF(AND(D118="Bruno",OR(E118="Manual",E118="Assisted Manual")),A118&amp;"_BD",IF(AND(D118="Bruno",OR(E118="De-Novo Merge",E118="Assisted Merge")),A118&amp;"_SA_BD",IF(AND(D118="Daniel",OR(E118="Manual",E118="Assisted Manual")),A118&amp;"_DR",IF(AND(D118="Daniel",OR(E118="De-Novo Merge",E118="Assisted Merge")),A118&amp;"_SA_DR",IF(AND(D118="Monet",OR(E118="Manual",E118="Assisted Manual")),A118&amp;"_MW",IF(AND(D118="Monet",OR(E118="De-Novo Merge",E118="Assisted Merge")),A118&amp;"_SA_MW",IF(AND(D118="Julia",OR(E118="Manual",E118="Assisted Manual")),A118&amp;"_JS",IF(AND(D118="Julia",OR(E118="De-Novo Merge",E118="Assisted Merge")),A118&amp;"_SA_JS",""))))))))))))))))))</f>
        <v>2018-04-13_R-024_CA</v>
      </c>
      <c r="G118" s="89">
        <v>43242</v>
      </c>
      <c r="H118" s="89">
        <v>43242</v>
      </c>
      <c r="I118" s="68">
        <v>2</v>
      </c>
      <c r="J118" s="68">
        <v>51</v>
      </c>
      <c r="K118" s="73">
        <f t="shared" si="3"/>
        <v>25.5</v>
      </c>
      <c r="L118" s="118">
        <v>43256</v>
      </c>
      <c r="M118" s="87" t="str">
        <f>IF(AND(NOT(OR(G118="",G118="Ø")),H118=""),"In Progress",IF(AND(NOT(OR(H118="Ø",H118="")),NOT(OR(G118="Ø",G118=""))),"Completed",IF(AND(NOT(A118=""),NOT(OR(D118="",D118="???")),G118=""),"Waiting",IF(D118="???","Waiting",""))))</f>
        <v>Completed</v>
      </c>
      <c r="N118" s="116" t="str">
        <f>IF(AND(NOT(OR(H118="Ø",H118="")),L118="Split"),"In Progress",IF(AND(NOT(OR(H118="Ø",H118="")),L118="Needs to be Split"),"Waiting",IF(AND(M118="Review",M119="Review"),"Review",IF(OR(AND(M118="Review",M119="Incomplete"),AND(M118="Incomplete",M119="Review")),"Review",IF(OR(AND(M118="Untraceable",M119="Review"),AND(M118="Review",M119="Untraceable")),"Review",IF(OR(AND(M118="Review",M119="Completed"),AND(M118="Completed",M119="Review")),"Review",IF(OR(AND(M118="Other",M119="Review"),AND(M118="Review",M119="Other")),"Review",IF(OR(AND(M118="Other",M119="Incomplete"),AND(M118="Incomplete",M119="Other")),"Review",IF(OR(AND(M118="Other",M119="Untraceable"),AND(M118="Untraceable",M119="Other")),"Review",IF(OR(AND(M118="Other",M119="Completed"),AND(M118="Completed",M119="Other")),"Review",IF(AND(M118="Waiting",M119="Waiting"),"Waiting",IF(OR(AND(M118="Review",M119="Waiting"),AND(M118="Waiting",M119="Review")),"Waiting",IF(OR(AND(M118="Other",M119="Waiting"),AND(M118="Waiting",M119="Other")),"Waiting",IF(OR(AND(M118="Incomplete",M119="Waiting"),AND(M118="Waiting",M119="Incomplete")),"Waiting",IF(OR(AND(M118="Completed",M119="Waiting"),AND(M118="Waiting",M119="Completed")),"Waiting",IF(OR(M118="In Progress",M119="In Progress"),"In Progress",IF(OR(AND(M118="Completed",M119="Untraceable"),AND(M118="Untraceable",M119="Completed")),"Review",IF(OR(AND(M118="Completed",M119="Incomplete"),AND(M118="Incomplete",M119="Completed")),"Review",IF(OR(AND(M118="Incomplete",M119="Untraceable"),AND(M118="Untraceable",M119="Incomplete")),"Untraceable",IF(AND(NOT(OR(H118="Ø",H118="")),NOT(OR(H119="Ø",H119="")),L118=""),"In Progress",IF(AND(M118="Untraceable",M119="Untraceable"),"Untraceable",IF(AND(NOT(OR(H118="Ø",H118="")),NOT(OR(H119="Ø",H119="")),NOT(OR(L118="Ø",L118="",L118="Split",L118="Needs to be Split"))),"Completed",IF(AND(M118="Incomplete",M119="Incomplete"),"Incomplete",IF(AND(M118="Other",M119="Other"),"Review",IF(AND(M118="Untraceable",M119=""),"Untraceable","")))))))))))))))))))))))))</f>
        <v>Completed</v>
      </c>
      <c r="O118" s="116" t="s">
        <v>0</v>
      </c>
      <c r="P118" s="4"/>
      <c r="Q118" s="121" t="s">
        <v>25</v>
      </c>
      <c r="R118" s="116" t="s">
        <v>4224</v>
      </c>
    </row>
    <row r="119" spans="1:18" x14ac:dyDescent="0.25">
      <c r="A119" s="116"/>
      <c r="B119" s="116"/>
      <c r="C119" s="116"/>
      <c r="D119" s="87" t="s">
        <v>27</v>
      </c>
      <c r="E119" s="87" t="s">
        <v>1512</v>
      </c>
      <c r="F119" s="7" t="str">
        <f>IF(AND(D119="Amina",OR(E119="Manual",E119="Assisted Manual")),A118&amp;"_AZ",IF(AND(D119="Amina",OR(E119="De-Novo Merge",E119="Assisted Merge")),A118&amp;"_SA_AZ",IF(AND(D119="Mashtura",OR(E119="Manual",E119="Assisted Manual")),A118&amp;"_MH",IF(AND(D119="Mashtura",OR(E119="De-Novo Merge",E119="Assisted Merge")),A118&amp;"_SA_MH",IF(AND(D119="Perry",OR(E119="Manual",E119="Assisted Manual")),A118&amp;"_PB",IF(AND(D119="Perry",OR(E119="De-Novo Merge",E119="Assisted Merge")),A118&amp;"_SA_PB",IF(AND(D119="Gina",OR(E119="Manual",E119="Assisted Manual")),A118&amp;"_GB",IF(AND(D119="Gina",OR(E119="De-Novo Merge",E119="Assisted Merge")),A118&amp;"_SA_GB",IF(AND(D119="Cameron",OR(E119="Manual",E119="Assisted Manual")),A118&amp;"_CA",IF(AND(D119="Cameron",OR(E119="De-Novo Merge",E119="Assisted Merge")),A118&amp;"_SA_CA",IF(AND(D119="Bruno",OR(E119="Manual",E119="Assisted Manual")),A118&amp;"_BD",IF(AND(D119="Bruno",OR(E119="De-Novo Merge",E119="Assisted Merge")),A118&amp;"_SA_BD",IF(AND(D119="Daniel",OR(E119="Manual",E119="Assisted Manual")),A118&amp;"_DR",IF(AND(D119="Daniel",OR(E119="De-Novo Merge",E119="Assisted Merge")),A118&amp;"_SA_DR",IF(AND(D119="Monet",OR(E119="Manual",E119="Assisted Manual")),A118&amp;"_MW",IF(AND(D119="Monet",OR(E119="De-Novo Merge",E119="Assisted Merge")),A118&amp;"_SA_MW",IF(AND(D119="Julia",OR(E119="Manual",E119="Assisted Manual")),A118&amp;"_JS",IF(AND(D119="Julia",OR(E119="De-Novo Merge",E119="Assisted Merge")),A118&amp;"_SA_JS",""))))))))))))))))))</f>
        <v>2018-04-13_R-024_GB</v>
      </c>
      <c r="G119" s="89">
        <v>43255</v>
      </c>
      <c r="H119" s="89">
        <v>43256</v>
      </c>
      <c r="I119" s="68">
        <v>1.5</v>
      </c>
      <c r="J119" s="68">
        <v>51</v>
      </c>
      <c r="K119" s="73">
        <f t="shared" si="3"/>
        <v>34</v>
      </c>
      <c r="L119" s="116"/>
      <c r="M119" s="87" t="str">
        <f>IF(AND(NOT(OR(G119="",G119="Ø")),H119=""),"In Progress",IF(AND(NOT(OR(H119="Ø",H119="")),NOT(OR(G119="Ø",G119=""))),"Completed",IF(AND(NOT(A118=""),NOT(OR(D119="",D119="???")),G119=""),"Waiting",IF(D119="???","Waiting",""))))</f>
        <v>Completed</v>
      </c>
      <c r="N119" s="116"/>
      <c r="O119" s="116"/>
      <c r="P119" s="4"/>
      <c r="Q119" s="121"/>
      <c r="R119" s="116"/>
    </row>
    <row r="120" spans="1:18" x14ac:dyDescent="0.25">
      <c r="A120" s="122" t="s">
        <v>4225</v>
      </c>
      <c r="B120" s="117" t="s">
        <v>4226</v>
      </c>
      <c r="C120" s="116"/>
      <c r="D120" s="87" t="s">
        <v>23</v>
      </c>
      <c r="E120" s="87" t="s">
        <v>24</v>
      </c>
      <c r="F120" s="7" t="str">
        <f>IF(AND(D120="Amina",OR(E120="Manual",E120="Assisted Manual")),A120&amp;"_AZ",IF(AND(D120="Amina",OR(E120="De-Novo Merge",E120="Assisted Merge")),A120&amp;"_SA_AZ",IF(AND(D120="Mashtura",OR(E120="Manual",E120="Assisted Manual")),A120&amp;"_MH",IF(AND(D120="Mashtura",OR(E120="De-Novo Merge",E120="Assisted Merge")),A120&amp;"_SA_MH",IF(AND(D120="Perry",OR(E120="Manual",E120="Assisted Manual")),A120&amp;"_PB",IF(AND(D120="Perry",OR(E120="De-Novo Merge",E120="Assisted Merge")),A120&amp;"_SA_PB",IF(AND(D120="Gina",OR(E120="Manual",E120="Assisted Manual")),A120&amp;"_GB",IF(AND(D120="Gina",OR(E120="De-Novo Merge",E120="Assisted Merge")),A120&amp;"_SA_GB",IF(AND(D120="Cameron",OR(E120="Manual",E120="Assisted Manual")),A120&amp;"_CA",IF(AND(D120="Cameron",OR(E120="De-Novo Merge",E120="Assisted Merge")),A120&amp;"_SA_CA",IF(AND(D120="Bruno",OR(E120="Manual",E120="Assisted Manual")),A120&amp;"_BD",IF(AND(D120="Bruno",OR(E120="De-Novo Merge",E120="Assisted Merge")),A120&amp;"_SA_BD",IF(AND(D120="Daniel",OR(E120="Manual",E120="Assisted Manual")),A120&amp;"_DR",IF(AND(D120="Daniel",OR(E120="De-Novo Merge",E120="Assisted Merge")),A120&amp;"_SA_DR",IF(AND(D120="Monet",OR(E120="Manual",E120="Assisted Manual")),A120&amp;"_MW",IF(AND(D120="Monet",OR(E120="De-Novo Merge",E120="Assisted Merge")),A120&amp;"_SA_MW",IF(AND(D120="Julia",OR(E120="Manual",E120="Assisted Manual")),A120&amp;"_JS",IF(AND(D120="Julia",OR(E120="De-Novo Merge",E120="Assisted Merge")),A120&amp;"_SA_JS",""))))))))))))))))))</f>
        <v>2018-04-13_R-025_CA</v>
      </c>
      <c r="G120" s="89">
        <v>43242</v>
      </c>
      <c r="H120" s="89">
        <v>43243</v>
      </c>
      <c r="I120" s="68"/>
      <c r="J120" s="68"/>
      <c r="K120" s="73" t="str">
        <f t="shared" si="3"/>
        <v/>
      </c>
      <c r="L120" s="118">
        <v>43277</v>
      </c>
      <c r="M120" s="87" t="str">
        <f>IF(AND(NOT(OR(G120="",G120="Ø")),H120=""),"In Progress",IF(AND(NOT(OR(H120="Ø",H120="")),NOT(OR(G120="Ø",G120=""))),"Completed",IF(AND(NOT(A120=""),NOT(OR(D120="",D120="???")),G120=""),"Waiting",IF(D120="???","Waiting",""))))</f>
        <v>Completed</v>
      </c>
      <c r="N120" s="116" t="str">
        <f>IF(AND(NOT(OR(H120="Ø",H120="")),L120="Split"),"In Progress",IF(AND(NOT(OR(H120="Ø",H120="")),L120="Needs to be Split"),"Waiting",IF(AND(M120="Review",M121="Review"),"Review",IF(OR(AND(M120="Review",M121="Incomplete"),AND(M120="Incomplete",M121="Review")),"Review",IF(OR(AND(M120="Untraceable",M121="Review"),AND(M120="Review",M121="Untraceable")),"Review",IF(OR(AND(M120="Review",M121="Completed"),AND(M120="Completed",M121="Review")),"Review",IF(OR(AND(M120="Other",M121="Review"),AND(M120="Review",M121="Other")),"Review",IF(OR(AND(M120="Other",M121="Incomplete"),AND(M120="Incomplete",M121="Other")),"Review",IF(OR(AND(M120="Other",M121="Untraceable"),AND(M120="Untraceable",M121="Other")),"Review",IF(OR(AND(M120="Other",M121="Completed"),AND(M120="Completed",M121="Other")),"Review",IF(AND(M120="Waiting",M121="Waiting"),"Waiting",IF(OR(AND(M120="Review",M121="Waiting"),AND(M120="Waiting",M121="Review")),"Waiting",IF(OR(AND(M120="Other",M121="Waiting"),AND(M120="Waiting",M121="Other")),"Waiting",IF(OR(AND(M120="Incomplete",M121="Waiting"),AND(M120="Waiting",M121="Incomplete")),"Waiting",IF(OR(AND(M120="Completed",M121="Waiting"),AND(M120="Waiting",M121="Completed")),"Waiting",IF(OR(M120="In Progress",M121="In Progress"),"In Progress",IF(OR(AND(M120="Completed",M121="Untraceable"),AND(M120="Untraceable",M121="Completed")),"Review",IF(OR(AND(M120="Completed",M121="Incomplete"),AND(M120="Incomplete",M121="Completed")),"Review",IF(OR(AND(M120="Incomplete",M121="Untraceable"),AND(M120="Untraceable",M121="Incomplete")),"Untraceable",IF(AND(NOT(OR(H120="Ø",H120="")),NOT(OR(H121="Ø",H121="")),L120=""),"In Progress",IF(AND(M120="Untraceable",M121="Untraceable"),"Untraceable",IF(AND(NOT(OR(H120="Ø",H120="")),NOT(OR(H121="Ø",H121="")),NOT(OR(L120="Ø",L120="",L120="Split",L120="Needs to be Split"))),"Completed",IF(AND(M120="Incomplete",M121="Incomplete"),"Incomplete",IF(AND(M120="Other",M121="Other"),"Review",IF(AND(M120="Untraceable",M121=""),"Untraceable","")))))))))))))))))))))))))</f>
        <v>Completed</v>
      </c>
      <c r="O120" s="116" t="s">
        <v>0</v>
      </c>
      <c r="P120" s="4"/>
      <c r="Q120" s="121" t="s">
        <v>25</v>
      </c>
      <c r="R120" s="116" t="s">
        <v>4227</v>
      </c>
    </row>
    <row r="121" spans="1:18" x14ac:dyDescent="0.25">
      <c r="A121" s="116"/>
      <c r="B121" s="116"/>
      <c r="C121" s="116"/>
      <c r="D121" s="87" t="s">
        <v>161</v>
      </c>
      <c r="E121" s="87" t="s">
        <v>1512</v>
      </c>
      <c r="F121" s="7" t="str">
        <f>IF(AND(D121="Amina",OR(E121="Manual",E121="Assisted Manual")),A120&amp;"_AZ",IF(AND(D121="Amina",OR(E121="De-Novo Merge",E121="Assisted Merge")),A120&amp;"_SA_AZ",IF(AND(D121="Mashtura",OR(E121="Manual",E121="Assisted Manual")),A120&amp;"_MH",IF(AND(D121="Mashtura",OR(E121="De-Novo Merge",E121="Assisted Merge")),A120&amp;"_SA_MH",IF(AND(D121="Perry",OR(E121="Manual",E121="Assisted Manual")),A120&amp;"_PB",IF(AND(D121="Perry",OR(E121="De-Novo Merge",E121="Assisted Merge")),A120&amp;"_SA_PB",IF(AND(D121="Gina",OR(E121="Manual",E121="Assisted Manual")),A120&amp;"_GB",IF(AND(D121="Gina",OR(E121="De-Novo Merge",E121="Assisted Merge")),A120&amp;"_SA_GB",IF(AND(D121="Cameron",OR(E121="Manual",E121="Assisted Manual")),A120&amp;"_CA",IF(AND(D121="Cameron",OR(E121="De-Novo Merge",E121="Assisted Merge")),A120&amp;"_SA_CA",IF(AND(D121="Bruno",OR(E121="Manual",E121="Assisted Manual")),A120&amp;"_BD",IF(AND(D121="Bruno",OR(E121="De-Novo Merge",E121="Assisted Merge")),A120&amp;"_SA_BD",IF(AND(D121="Daniel",OR(E121="Manual",E121="Assisted Manual")),A120&amp;"_DR",IF(AND(D121="Daniel",OR(E121="De-Novo Merge",E121="Assisted Merge")),A120&amp;"_SA_DR",IF(AND(D121="Monet",OR(E121="Manual",E121="Assisted Manual")),A120&amp;"_MW",IF(AND(D121="Monet",OR(E121="De-Novo Merge",E121="Assisted Merge")),A120&amp;"_SA_MW",IF(AND(D121="Julia",OR(E121="Manual",E121="Assisted Manual")),A120&amp;"_JS",IF(AND(D121="Julia",OR(E121="De-Novo Merge",E121="Assisted Merge")),A120&amp;"_SA_JS",""))))))))))))))))))</f>
        <v>2018-04-13_R-025_BD</v>
      </c>
      <c r="G121" s="89">
        <v>43273</v>
      </c>
      <c r="H121" s="89">
        <v>43276</v>
      </c>
      <c r="I121" s="68">
        <v>2.75</v>
      </c>
      <c r="J121" s="68">
        <v>39</v>
      </c>
      <c r="K121" s="73">
        <f t="shared" si="3"/>
        <v>14.181818181818182</v>
      </c>
      <c r="L121" s="116"/>
      <c r="M121" s="87" t="str">
        <f>IF(AND(NOT(OR(G121="",G121="Ø")),H121=""),"In Progress",IF(AND(NOT(OR(H121="Ø",H121="")),NOT(OR(G121="Ø",G121=""))),"Completed",IF(AND(NOT(A120=""),NOT(OR(D121="",D121="???")),G121=""),"Waiting",IF(D121="???","Waiting",""))))</f>
        <v>Completed</v>
      </c>
      <c r="N121" s="116"/>
      <c r="O121" s="116"/>
      <c r="P121" s="4"/>
      <c r="Q121" s="121"/>
      <c r="R121" s="116"/>
    </row>
    <row r="122" spans="1:18" x14ac:dyDescent="0.25">
      <c r="A122" s="122" t="s">
        <v>4228</v>
      </c>
      <c r="B122" s="117" t="s">
        <v>4229</v>
      </c>
      <c r="C122" s="116"/>
      <c r="D122" s="87" t="s">
        <v>2404</v>
      </c>
      <c r="E122" s="87" t="s">
        <v>24</v>
      </c>
      <c r="F122" s="7" t="str">
        <f>IF(AND(D122="Amina",OR(E122="Manual",E122="Assisted Manual")),A122&amp;"_AZ",IF(AND(D122="Amina",OR(E122="De-Novo Merge",E122="Assisted Merge")),A122&amp;"_SA_AZ",IF(AND(D122="Mashtura",OR(E122="Manual",E122="Assisted Manual")),A122&amp;"_MH",IF(AND(D122="Mashtura",OR(E122="De-Novo Merge",E122="Assisted Merge")),A122&amp;"_SA_MH",IF(AND(D122="Perry",OR(E122="Manual",E122="Assisted Manual")),A122&amp;"_PB",IF(AND(D122="Perry",OR(E122="De-Novo Merge",E122="Assisted Merge")),A122&amp;"_SA_PB",IF(AND(D122="Gina",OR(E122="Manual",E122="Assisted Manual")),A122&amp;"_GB",IF(AND(D122="Gina",OR(E122="De-Novo Merge",E122="Assisted Merge")),A122&amp;"_SA_GB",IF(AND(D122="Cameron",OR(E122="Manual",E122="Assisted Manual")),A122&amp;"_CA",IF(AND(D122="Cameron",OR(E122="De-Novo Merge",E122="Assisted Merge")),A122&amp;"_SA_CA",IF(AND(D122="Bruno",OR(E122="Manual",E122="Assisted Manual")),A122&amp;"_BD",IF(AND(D122="Bruno",OR(E122="De-Novo Merge",E122="Assisted Merge")),A122&amp;"_SA_BD",IF(AND(D122="Daniel",OR(E122="Manual",E122="Assisted Manual")),A122&amp;"_DR",IF(AND(D122="Daniel",OR(E122="De-Novo Merge",E122="Assisted Merge")),A122&amp;"_SA_DR",IF(AND(D122="Monet",OR(E122="Manual",E122="Assisted Manual")),A122&amp;"_MW",IF(AND(D122="Monet",OR(E122="De-Novo Merge",E122="Assisted Merge")),A122&amp;"_SA_MW",IF(AND(D122="Julia",OR(E122="Manual",E122="Assisted Manual")),A122&amp;"_JS",IF(AND(D122="Julia",OR(E122="De-Novo Merge",E122="Assisted Merge")),A122&amp;"_SA_JS",""))))))))))))))))))</f>
        <v>2018-04-13_R-026_MH</v>
      </c>
      <c r="G122" s="89">
        <v>43243</v>
      </c>
      <c r="H122" s="89">
        <v>43244</v>
      </c>
      <c r="I122" s="68"/>
      <c r="J122" s="68"/>
      <c r="K122" s="73" t="str">
        <f t="shared" si="3"/>
        <v/>
      </c>
      <c r="L122" s="118">
        <v>43278</v>
      </c>
      <c r="M122" s="87" t="s">
        <v>0</v>
      </c>
      <c r="N122" s="116" t="str">
        <f>IF(AND(NOT(OR(H122="Ø",H122="")),L122="Split"),"In Progress",IF(AND(NOT(OR(H122="Ø",H122="")),L122="Needs to be Split"),"Waiting",IF(AND(M122="Review",M123="Review"),"Review",IF(OR(AND(M122="Review",M123="Incomplete"),AND(M122="Incomplete",M123="Review")),"Review",IF(OR(AND(M122="Untraceable",M123="Review"),AND(M122="Review",M123="Untraceable")),"Review",IF(OR(AND(M122="Review",M123="Completed"),AND(M122="Completed",M123="Review")),"Review",IF(OR(AND(M122="Other",M123="Review"),AND(M122="Review",M123="Other")),"Review",IF(OR(AND(M122="Other",M123="Incomplete"),AND(M122="Incomplete",M123="Other")),"Review",IF(OR(AND(M122="Other",M123="Untraceable"),AND(M122="Untraceable",M123="Other")),"Review",IF(OR(AND(M122="Other",M123="Completed"),AND(M122="Completed",M123="Other")),"Review",IF(AND(M122="Waiting",M123="Waiting"),"Waiting",IF(OR(AND(M122="Review",M123="Waiting"),AND(M122="Waiting",M123="Review")),"Waiting",IF(OR(AND(M122="Other",M123="Waiting"),AND(M122="Waiting",M123="Other")),"Waiting",IF(OR(AND(M122="Incomplete",M123="Waiting"),AND(M122="Waiting",M123="Incomplete")),"Waiting",IF(OR(AND(M122="Completed",M123="Waiting"),AND(M122="Waiting",M123="Completed")),"Waiting",IF(OR(M122="In Progress",M123="In Progress"),"In Progress",IF(OR(AND(M122="Completed",M123="Untraceable"),AND(M122="Untraceable",M123="Completed")),"Review",IF(OR(AND(M122="Completed",M123="Incomplete"),AND(M122="Incomplete",M123="Completed")),"Review",IF(OR(AND(M122="Incomplete",M123="Untraceable"),AND(M122="Untraceable",M123="Incomplete")),"Untraceable",IF(AND(NOT(OR(H122="Ø",H122="")),NOT(OR(H123="Ø",H123="")),L122=""),"In Progress",IF(AND(M122="Untraceable",M123="Untraceable"),"Untraceable",IF(AND(NOT(OR(H122="Ø",H122="")),NOT(OR(H123="Ø",H123="")),NOT(OR(L122="Ø",L122="",L122="Split",L122="Needs to be Split"))),"Completed",IF(AND(M122="Incomplete",M123="Incomplete"),"Incomplete",IF(AND(M122="Other",M123="Other"),"Review",IF(AND(M122="Untraceable",M123=""),"Untraceable","")))))))))))))))))))))))))</f>
        <v>Completed</v>
      </c>
      <c r="O122" s="116" t="s">
        <v>0</v>
      </c>
      <c r="P122" s="4" t="s">
        <v>4230</v>
      </c>
      <c r="Q122" s="121" t="s">
        <v>25</v>
      </c>
      <c r="R122" s="116" t="s">
        <v>4231</v>
      </c>
    </row>
    <row r="123" spans="1:18" x14ac:dyDescent="0.25">
      <c r="A123" s="116"/>
      <c r="B123" s="116"/>
      <c r="C123" s="116"/>
      <c r="D123" s="87" t="s">
        <v>161</v>
      </c>
      <c r="E123" s="87" t="s">
        <v>1512</v>
      </c>
      <c r="F123" s="7" t="str">
        <f>IF(AND(D123="Amina",OR(E123="Manual",E123="Assisted Manual")),A122&amp;"_AZ",IF(AND(D123="Amina",OR(E123="De-Novo Merge",E123="Assisted Merge")),A122&amp;"_SA_AZ",IF(AND(D123="Mashtura",OR(E123="Manual",E123="Assisted Manual")),A122&amp;"_MH",IF(AND(D123="Mashtura",OR(E123="De-Novo Merge",E123="Assisted Merge")),A122&amp;"_SA_MH",IF(AND(D123="Perry",OR(E123="Manual",E123="Assisted Manual")),A122&amp;"_PB",IF(AND(D123="Perry",OR(E123="De-Novo Merge",E123="Assisted Merge")),A122&amp;"_SA_PB",IF(AND(D123="Gina",OR(E123="Manual",E123="Assisted Manual")),A122&amp;"_GB",IF(AND(D123="Gina",OR(E123="De-Novo Merge",E123="Assisted Merge")),A122&amp;"_SA_GB",IF(AND(D123="Cameron",OR(E123="Manual",E123="Assisted Manual")),A122&amp;"_CA",IF(AND(D123="Cameron",OR(E123="De-Novo Merge",E123="Assisted Merge")),A122&amp;"_SA_CA",IF(AND(D123="Bruno",OR(E123="Manual",E123="Assisted Manual")),A122&amp;"_BD",IF(AND(D123="Bruno",OR(E123="De-Novo Merge",E123="Assisted Merge")),A122&amp;"_SA_BD",IF(AND(D123="Daniel",OR(E123="Manual",E123="Assisted Manual")),A122&amp;"_DR",IF(AND(D123="Daniel",OR(E123="De-Novo Merge",E123="Assisted Merge")),A122&amp;"_SA_DR",IF(AND(D123="Monet",OR(E123="Manual",E123="Assisted Manual")),A122&amp;"_MW",IF(AND(D123="Monet",OR(E123="De-Novo Merge",E123="Assisted Merge")),A122&amp;"_SA_MW",IF(AND(D123="Julia",OR(E123="Manual",E123="Assisted Manual")),A122&amp;"_JS",IF(AND(D123="Julia",OR(E123="De-Novo Merge",E123="Assisted Merge")),A122&amp;"_SA_JS",""))))))))))))))))))</f>
        <v>2018-04-13_R-026_BD</v>
      </c>
      <c r="G123" s="89">
        <v>43277</v>
      </c>
      <c r="H123" s="89">
        <v>43278</v>
      </c>
      <c r="I123" s="68">
        <v>3</v>
      </c>
      <c r="J123" s="68">
        <v>32</v>
      </c>
      <c r="K123" s="73">
        <f t="shared" si="3"/>
        <v>10.666666666666666</v>
      </c>
      <c r="L123" s="116"/>
      <c r="M123" s="87" t="str">
        <f>IF(AND(NOT(OR(G123="",G123="Ø")),H123=""),"In Progress",IF(AND(NOT(OR(H123="Ø",H123="")),NOT(OR(G123="Ø",G123=""))),"Completed",IF(AND(NOT(A122=""),NOT(OR(D123="",D123="???")),G123=""),"Waiting",IF(D123="???","Waiting",""))))</f>
        <v>Completed</v>
      </c>
      <c r="N123" s="116"/>
      <c r="O123" s="116"/>
      <c r="P123" s="4"/>
      <c r="Q123" s="121"/>
      <c r="R123" s="116"/>
    </row>
    <row r="124" spans="1:18" x14ac:dyDescent="0.25">
      <c r="A124" s="122" t="s">
        <v>4232</v>
      </c>
      <c r="B124" s="117" t="s">
        <v>4233</v>
      </c>
      <c r="C124" s="116"/>
      <c r="D124" s="87" t="s">
        <v>23</v>
      </c>
      <c r="E124" s="87" t="s">
        <v>24</v>
      </c>
      <c r="F124" s="7" t="str">
        <f>IF(AND(D124="Amina",OR(E124="Manual",E124="Assisted Manual")),A124&amp;"_AZ",IF(AND(D124="Amina",OR(E124="De-Novo Merge",E124="Assisted Merge")),A124&amp;"_SA_AZ",IF(AND(D124="Mashtura",OR(E124="Manual",E124="Assisted Manual")),A124&amp;"_MH",IF(AND(D124="Mashtura",OR(E124="De-Novo Merge",E124="Assisted Merge")),A124&amp;"_SA_MH",IF(AND(D124="Perry",OR(E124="Manual",E124="Assisted Manual")),A124&amp;"_PB",IF(AND(D124="Perry",OR(E124="De-Novo Merge",E124="Assisted Merge")),A124&amp;"_SA_PB",IF(AND(D124="Gina",OR(E124="Manual",E124="Assisted Manual")),A124&amp;"_GB",IF(AND(D124="Gina",OR(E124="De-Novo Merge",E124="Assisted Merge")),A124&amp;"_SA_GB",IF(AND(D124="Cameron",OR(E124="Manual",E124="Assisted Manual")),A124&amp;"_CA",IF(AND(D124="Cameron",OR(E124="De-Novo Merge",E124="Assisted Merge")),A124&amp;"_SA_CA",IF(AND(D124="Bruno",OR(E124="Manual",E124="Assisted Manual")),A124&amp;"_BD",IF(AND(D124="Bruno",OR(E124="De-Novo Merge",E124="Assisted Merge")),A124&amp;"_SA_BD",IF(AND(D124="Daniel",OR(E124="Manual",E124="Assisted Manual")),A124&amp;"_DR",IF(AND(D124="Daniel",OR(E124="De-Novo Merge",E124="Assisted Merge")),A124&amp;"_SA_DR",IF(AND(D124="Monet",OR(E124="Manual",E124="Assisted Manual")),A124&amp;"_MW",IF(AND(D124="Monet",OR(E124="De-Novo Merge",E124="Assisted Merge")),A124&amp;"_SA_MW",IF(AND(D124="Julia",OR(E124="Manual",E124="Assisted Manual")),A124&amp;"_JS",IF(AND(D124="Julia",OR(E124="De-Novo Merge",E124="Assisted Merge")),A124&amp;"_SA_JS",""))))))))))))))))))</f>
        <v>2018-04-13_R-027_CA</v>
      </c>
      <c r="G124" s="89">
        <v>43244</v>
      </c>
      <c r="H124" s="89">
        <v>43244</v>
      </c>
      <c r="I124" s="68">
        <v>2</v>
      </c>
      <c r="J124" s="68">
        <v>47</v>
      </c>
      <c r="K124" s="73">
        <f t="shared" si="3"/>
        <v>23.5</v>
      </c>
      <c r="L124" s="118">
        <v>43272</v>
      </c>
      <c r="M124" s="87" t="str">
        <f>IF(AND(NOT(OR(G124="",G124="Ø")),H124=""),"In Progress",IF(AND(NOT(OR(H124="Ø",H124="")),NOT(OR(G124="Ø",G124=""))),"Completed",IF(AND(NOT(A124=""),NOT(OR(D124="",D124="???")),G124=""),"Waiting",IF(D124="???","Waiting",""))))</f>
        <v>Completed</v>
      </c>
      <c r="N124" s="116" t="str">
        <f>IF(AND(NOT(OR(H124="Ø",H124="")),L124="Split"),"In Progress",IF(AND(NOT(OR(H124="Ø",H124="")),L124="Needs to be Split"),"Waiting",IF(AND(M124="Review",M125="Review"),"Review",IF(OR(AND(M124="Review",M125="Incomplete"),AND(M124="Incomplete",M125="Review")),"Review",IF(OR(AND(M124="Untraceable",M125="Review"),AND(M124="Review",M125="Untraceable")),"Review",IF(OR(AND(M124="Review",M125="Completed"),AND(M124="Completed",M125="Review")),"Review",IF(OR(AND(M124="Other",M125="Review"),AND(M124="Review",M125="Other")),"Review",IF(OR(AND(M124="Other",M125="Incomplete"),AND(M124="Incomplete",M125="Other")),"Review",IF(OR(AND(M124="Other",M125="Untraceable"),AND(M124="Untraceable",M125="Other")),"Review",IF(OR(AND(M124="Other",M125="Completed"),AND(M124="Completed",M125="Other")),"Review",IF(AND(M124="Waiting",M125="Waiting"),"Waiting",IF(OR(AND(M124="Review",M125="Waiting"),AND(M124="Waiting",M125="Review")),"Waiting",IF(OR(AND(M124="Other",M125="Waiting"),AND(M124="Waiting",M125="Other")),"Waiting",IF(OR(AND(M124="Incomplete",M125="Waiting"),AND(M124="Waiting",M125="Incomplete")),"Waiting",IF(OR(AND(M124="Completed",M125="Waiting"),AND(M124="Waiting",M125="Completed")),"Waiting",IF(OR(M124="In Progress",M125="In Progress"),"In Progress",IF(OR(AND(M124="Completed",M125="Untraceable"),AND(M124="Untraceable",M125="Completed")),"Review",IF(OR(AND(M124="Completed",M125="Incomplete"),AND(M124="Incomplete",M125="Completed")),"Review",IF(OR(AND(M124="Incomplete",M125="Untraceable"),AND(M124="Untraceable",M125="Incomplete")),"Untraceable",IF(AND(NOT(OR(H124="Ø",H124="")),NOT(OR(H125="Ø",H125="")),L124=""),"In Progress",IF(AND(M124="Untraceable",M125="Untraceable"),"Untraceable",IF(AND(NOT(OR(H124="Ø",H124="")),NOT(OR(H125="Ø",H125="")),NOT(OR(L124="Ø",L124="",L124="Split",L124="Needs to be Split"))),"Completed",IF(AND(M124="Incomplete",M125="Incomplete"),"Incomplete",IF(AND(M124="Other",M125="Other"),"Review",IF(AND(M124="Untraceable",M125=""),"Untraceable","")))))))))))))))))))))))))</f>
        <v>Completed</v>
      </c>
      <c r="O124" s="116" t="s">
        <v>0</v>
      </c>
      <c r="P124" s="4" t="s">
        <v>4234</v>
      </c>
      <c r="Q124" s="121" t="s">
        <v>25</v>
      </c>
      <c r="R124" s="116" t="s">
        <v>4235</v>
      </c>
    </row>
    <row r="125" spans="1:18" x14ac:dyDescent="0.25">
      <c r="A125" s="116"/>
      <c r="B125" s="116"/>
      <c r="C125" s="116"/>
      <c r="D125" s="87" t="s">
        <v>161</v>
      </c>
      <c r="E125" s="87" t="s">
        <v>1512</v>
      </c>
      <c r="F125" s="7" t="str">
        <f>IF(AND(D125="Amina",OR(E125="Manual",E125="Assisted Manual")),A124&amp;"_AZ",IF(AND(D125="Amina",OR(E125="De-Novo Merge",E125="Assisted Merge")),A124&amp;"_SA_AZ",IF(AND(D125="Mashtura",OR(E125="Manual",E125="Assisted Manual")),A124&amp;"_MH",IF(AND(D125="Mashtura",OR(E125="De-Novo Merge",E125="Assisted Merge")),A124&amp;"_SA_MH",IF(AND(D125="Perry",OR(E125="Manual",E125="Assisted Manual")),A124&amp;"_PB",IF(AND(D125="Perry",OR(E125="De-Novo Merge",E125="Assisted Merge")),A124&amp;"_SA_PB",IF(AND(D125="Gina",OR(E125="Manual",E125="Assisted Manual")),A124&amp;"_GB",IF(AND(D125="Gina",OR(E125="De-Novo Merge",E125="Assisted Merge")),A124&amp;"_SA_GB",IF(AND(D125="Cameron",OR(E125="Manual",E125="Assisted Manual")),A124&amp;"_CA",IF(AND(D125="Cameron",OR(E125="De-Novo Merge",E125="Assisted Merge")),A124&amp;"_SA_CA",IF(AND(D125="Bruno",OR(E125="Manual",E125="Assisted Manual")),A124&amp;"_BD",IF(AND(D125="Bruno",OR(E125="De-Novo Merge",E125="Assisted Merge")),A124&amp;"_SA_BD",IF(AND(D125="Daniel",OR(E125="Manual",E125="Assisted Manual")),A124&amp;"_DR",IF(AND(D125="Daniel",OR(E125="De-Novo Merge",E125="Assisted Merge")),A124&amp;"_SA_DR",IF(AND(D125="Monet",OR(E125="Manual",E125="Assisted Manual")),A124&amp;"_MW",IF(AND(D125="Monet",OR(E125="De-Novo Merge",E125="Assisted Merge")),A124&amp;"_SA_MW",IF(AND(D125="Julia",OR(E125="Manual",E125="Assisted Manual")),A124&amp;"_JS",IF(AND(D125="Julia",OR(E125="De-Novo Merge",E125="Assisted Merge")),A124&amp;"_SA_JS",""))))))))))))))))))</f>
        <v>2018-04-13_R-027_BD</v>
      </c>
      <c r="G125" s="89">
        <v>43272</v>
      </c>
      <c r="H125" s="89">
        <v>43272</v>
      </c>
      <c r="I125" s="68">
        <v>2</v>
      </c>
      <c r="J125" s="68">
        <v>46</v>
      </c>
      <c r="K125" s="73">
        <f t="shared" si="3"/>
        <v>23</v>
      </c>
      <c r="L125" s="116"/>
      <c r="M125" s="87" t="str">
        <f>IF(AND(NOT(OR(G125="",G125="Ø")),H125=""),"In Progress",IF(AND(NOT(OR(H125="Ø",H125="")),NOT(OR(G125="Ø",G125=""))),"Completed",IF(AND(NOT(A124=""),NOT(OR(D125="",D125="???")),G125=""),"Waiting",IF(D125="???","Waiting",""))))</f>
        <v>Completed</v>
      </c>
      <c r="N125" s="116"/>
      <c r="O125" s="116"/>
      <c r="P125" s="4"/>
      <c r="Q125" s="121"/>
      <c r="R125" s="116"/>
    </row>
    <row r="126" spans="1:18" x14ac:dyDescent="0.25">
      <c r="A126" s="122" t="s">
        <v>4236</v>
      </c>
      <c r="B126" s="117" t="s">
        <v>4237</v>
      </c>
      <c r="C126" s="116"/>
      <c r="D126" s="87" t="s">
        <v>23</v>
      </c>
      <c r="E126" s="87" t="s">
        <v>24</v>
      </c>
      <c r="F126" s="7" t="str">
        <f>IF(AND(D126="Amina",OR(E126="Manual",E126="Assisted Manual")),A126&amp;"_AZ",IF(AND(D126="Amina",OR(E126="De-Novo Merge",E126="Assisted Merge")),A126&amp;"_SA_AZ",IF(AND(D126="Mashtura",OR(E126="Manual",E126="Assisted Manual")),A126&amp;"_MH",IF(AND(D126="Mashtura",OR(E126="De-Novo Merge",E126="Assisted Merge")),A126&amp;"_SA_MH",IF(AND(D126="Perry",OR(E126="Manual",E126="Assisted Manual")),A126&amp;"_PB",IF(AND(D126="Perry",OR(E126="De-Novo Merge",E126="Assisted Merge")),A126&amp;"_SA_PB",IF(AND(D126="Gina",OR(E126="Manual",E126="Assisted Manual")),A126&amp;"_GB",IF(AND(D126="Gina",OR(E126="De-Novo Merge",E126="Assisted Merge")),A126&amp;"_SA_GB",IF(AND(D126="Cameron",OR(E126="Manual",E126="Assisted Manual")),A126&amp;"_CA",IF(AND(D126="Cameron",OR(E126="De-Novo Merge",E126="Assisted Merge")),A126&amp;"_SA_CA",IF(AND(D126="Bruno",OR(E126="Manual",E126="Assisted Manual")),A126&amp;"_BD",IF(AND(D126="Bruno",OR(E126="De-Novo Merge",E126="Assisted Merge")),A126&amp;"_SA_BD",IF(AND(D126="Daniel",OR(E126="Manual",E126="Assisted Manual")),A126&amp;"_DR",IF(AND(D126="Daniel",OR(E126="De-Novo Merge",E126="Assisted Merge")),A126&amp;"_SA_DR",IF(AND(D126="Monet",OR(E126="Manual",E126="Assisted Manual")),A126&amp;"_MW",IF(AND(D126="Monet",OR(E126="De-Novo Merge",E126="Assisted Merge")),A126&amp;"_SA_MW",IF(AND(D126="Julia",OR(E126="Manual",E126="Assisted Manual")),A126&amp;"_JS",IF(AND(D126="Julia",OR(E126="De-Novo Merge",E126="Assisted Merge")),A126&amp;"_SA_JS",""))))))))))))))))))</f>
        <v>2018-04-13_R-028_CA</v>
      </c>
      <c r="G126" s="89">
        <v>43244</v>
      </c>
      <c r="H126" s="89">
        <v>43245</v>
      </c>
      <c r="I126" s="68">
        <v>1.5</v>
      </c>
      <c r="J126" s="68">
        <v>18.5</v>
      </c>
      <c r="K126" s="73">
        <f t="shared" si="3"/>
        <v>12.333333333333334</v>
      </c>
      <c r="L126" s="118">
        <v>43277</v>
      </c>
      <c r="M126" s="87" t="str">
        <f>IF(AND(NOT(OR(G126="",G126="Ø")),H126=""),"In Progress",IF(AND(NOT(OR(H126="Ø",H126="")),NOT(OR(G126="Ø",G126=""))),"Completed",IF(AND(NOT(A126=""),NOT(OR(D126="",D126="???")),G126=""),"Waiting",IF(D126="???","Waiting",""))))</f>
        <v>Completed</v>
      </c>
      <c r="N126" s="116" t="str">
        <f>IF(AND(NOT(OR(H126="Ø",H126="")),L126="Split"),"In Progress",IF(AND(NOT(OR(H126="Ø",H126="")),L126="Needs to be Split"),"Waiting",IF(AND(M126="Review",M127="Review"),"Review",IF(OR(AND(M126="Review",M127="Incomplete"),AND(M126="Incomplete",M127="Review")),"Review",IF(OR(AND(M126="Untraceable",M127="Review"),AND(M126="Review",M127="Untraceable")),"Review",IF(OR(AND(M126="Review",M127="Completed"),AND(M126="Completed",M127="Review")),"Review",IF(OR(AND(M126="Other",M127="Review"),AND(M126="Review",M127="Other")),"Review",IF(OR(AND(M126="Other",M127="Incomplete"),AND(M126="Incomplete",M127="Other")),"Review",IF(OR(AND(M126="Other",M127="Untraceable"),AND(M126="Untraceable",M127="Other")),"Review",IF(OR(AND(M126="Other",M127="Completed"),AND(M126="Completed",M127="Other")),"Review",IF(AND(M126="Waiting",M127="Waiting"),"Waiting",IF(OR(AND(M126="Review",M127="Waiting"),AND(M126="Waiting",M127="Review")),"Waiting",IF(OR(AND(M126="Other",M127="Waiting"),AND(M126="Waiting",M127="Other")),"Waiting",IF(OR(AND(M126="Incomplete",M127="Waiting"),AND(M126="Waiting",M127="Incomplete")),"Waiting",IF(OR(AND(M126="Completed",M127="Waiting"),AND(M126="Waiting",M127="Completed")),"Waiting",IF(OR(M126="In Progress",M127="In Progress"),"In Progress",IF(OR(AND(M126="Completed",M127="Untraceable"),AND(M126="Untraceable",M127="Completed")),"Review",IF(OR(AND(M126="Completed",M127="Incomplete"),AND(M126="Incomplete",M127="Completed")),"Review",IF(OR(AND(M126="Incomplete",M127="Untraceable"),AND(M126="Untraceable",M127="Incomplete")),"Untraceable",IF(AND(NOT(OR(H126="Ø",H126="")),NOT(OR(H127="Ø",H127="")),L126=""),"In Progress",IF(AND(M126="Untraceable",M127="Untraceable"),"Untraceable",IF(AND(NOT(OR(H126="Ø",H126="")),NOT(OR(H127="Ø",H127="")),NOT(OR(L126="Ø",L126="",L126="Split",L126="Needs to be Split"))),"Completed",IF(AND(M126="Incomplete",M127="Incomplete"),"Incomplete",IF(AND(M126="Other",M127="Other"),"Review",IF(AND(M126="Untraceable",M127=""),"Untraceable","")))))))))))))))))))))))))</f>
        <v>Completed</v>
      </c>
      <c r="O126" s="116" t="s">
        <v>0</v>
      </c>
      <c r="P126" s="4"/>
      <c r="Q126" s="121" t="s">
        <v>25</v>
      </c>
      <c r="R126" s="116" t="s">
        <v>4238</v>
      </c>
    </row>
    <row r="127" spans="1:18" x14ac:dyDescent="0.25">
      <c r="A127" s="116"/>
      <c r="B127" s="116"/>
      <c r="C127" s="116"/>
      <c r="D127" s="87" t="s">
        <v>161</v>
      </c>
      <c r="E127" s="87" t="s">
        <v>1512</v>
      </c>
      <c r="F127" s="7" t="str">
        <f>IF(AND(D127="Amina",OR(E127="Manual",E127="Assisted Manual")),A126&amp;"_AZ",IF(AND(D127="Amina",OR(E127="De-Novo Merge",E127="Assisted Merge")),A126&amp;"_SA_AZ",IF(AND(D127="Mashtura",OR(E127="Manual",E127="Assisted Manual")),A126&amp;"_MH",IF(AND(D127="Mashtura",OR(E127="De-Novo Merge",E127="Assisted Merge")),A126&amp;"_SA_MH",IF(AND(D127="Perry",OR(E127="Manual",E127="Assisted Manual")),A126&amp;"_PB",IF(AND(D127="Perry",OR(E127="De-Novo Merge",E127="Assisted Merge")),A126&amp;"_SA_PB",IF(AND(D127="Gina",OR(E127="Manual",E127="Assisted Manual")),A126&amp;"_GB",IF(AND(D127="Gina",OR(E127="De-Novo Merge",E127="Assisted Merge")),A126&amp;"_SA_GB",IF(AND(D127="Cameron",OR(E127="Manual",E127="Assisted Manual")),A126&amp;"_CA",IF(AND(D127="Cameron",OR(E127="De-Novo Merge",E127="Assisted Merge")),A126&amp;"_SA_CA",IF(AND(D127="Bruno",OR(E127="Manual",E127="Assisted Manual")),A126&amp;"_BD",IF(AND(D127="Bruno",OR(E127="De-Novo Merge",E127="Assisted Merge")),A126&amp;"_SA_BD",IF(AND(D127="Daniel",OR(E127="Manual",E127="Assisted Manual")),A126&amp;"_DR",IF(AND(D127="Daniel",OR(E127="De-Novo Merge",E127="Assisted Merge")),A126&amp;"_SA_DR",IF(AND(D127="Monet",OR(E127="Manual",E127="Assisted Manual")),A126&amp;"_MW",IF(AND(D127="Monet",OR(E127="De-Novo Merge",E127="Assisted Merge")),A126&amp;"_SA_MW",IF(AND(D127="Julia",OR(E127="Manual",E127="Assisted Manual")),A126&amp;"_JS",IF(AND(D127="Julia",OR(E127="De-Novo Merge",E127="Assisted Merge")),A126&amp;"_SA_JS",""))))))))))))))))))</f>
        <v>2018-04-13_R-028_BD</v>
      </c>
      <c r="G127" s="89">
        <v>43276</v>
      </c>
      <c r="H127" s="89">
        <v>43276</v>
      </c>
      <c r="I127" s="68">
        <v>1</v>
      </c>
      <c r="J127" s="68">
        <v>21</v>
      </c>
      <c r="K127" s="73">
        <f t="shared" ref="K127:K158" si="4">IF(AND(NOT(I127=""),NOT(J127=""),NOT(H127="")),J127/I127,"")</f>
        <v>21</v>
      </c>
      <c r="L127" s="116"/>
      <c r="M127" s="87" t="str">
        <f>IF(AND(NOT(OR(G127="",G127="Ø")),H127=""),"In Progress",IF(AND(NOT(OR(H127="Ø",H127="")),NOT(OR(G127="Ø",G127=""))),"Completed",IF(AND(NOT(A126=""),NOT(OR(D127="",D127="???")),G127=""),"Waiting",IF(D127="???","Waiting",""))))</f>
        <v>Completed</v>
      </c>
      <c r="N127" s="116"/>
      <c r="O127" s="116"/>
      <c r="P127" s="4"/>
      <c r="Q127" s="121"/>
      <c r="R127" s="116"/>
    </row>
    <row r="128" spans="1:18" x14ac:dyDescent="0.25">
      <c r="A128" s="122" t="s">
        <v>4239</v>
      </c>
      <c r="B128" s="117" t="s">
        <v>4240</v>
      </c>
      <c r="C128" s="116"/>
      <c r="D128" s="87" t="s">
        <v>32</v>
      </c>
      <c r="E128" s="87" t="s">
        <v>24</v>
      </c>
      <c r="F128" s="7" t="str">
        <f>IF(AND(D128="Amina",OR(E128="Manual",E128="Assisted Manual")),A128&amp;"_AZ",IF(AND(D128="Amina",OR(E128="De-Novo Merge",E128="Assisted Merge")),A128&amp;"_SA_AZ",IF(AND(D128="Mashtura",OR(E128="Manual",E128="Assisted Manual")),A128&amp;"_MH",IF(AND(D128="Mashtura",OR(E128="De-Novo Merge",E128="Assisted Merge")),A128&amp;"_SA_MH",IF(AND(D128="Perry",OR(E128="Manual",E128="Assisted Manual")),A128&amp;"_PB",IF(AND(D128="Perry",OR(E128="De-Novo Merge",E128="Assisted Merge")),A128&amp;"_SA_PB",IF(AND(D128="Gina",OR(E128="Manual",E128="Assisted Manual")),A128&amp;"_GB",IF(AND(D128="Gina",OR(E128="De-Novo Merge",E128="Assisted Merge")),A128&amp;"_SA_GB",IF(AND(D128="Cameron",OR(E128="Manual",E128="Assisted Manual")),A128&amp;"_CA",IF(AND(D128="Cameron",OR(E128="De-Novo Merge",E128="Assisted Merge")),A128&amp;"_SA_CA",IF(AND(D128="Bruno",OR(E128="Manual",E128="Assisted Manual")),A128&amp;"_BD",IF(AND(D128="Bruno",OR(E128="De-Novo Merge",E128="Assisted Merge")),A128&amp;"_SA_BD",IF(AND(D128="Daniel",OR(E128="Manual",E128="Assisted Manual")),A128&amp;"_DR",IF(AND(D128="Daniel",OR(E128="De-Novo Merge",E128="Assisted Merge")),A128&amp;"_SA_DR",IF(AND(D128="Monet",OR(E128="Manual",E128="Assisted Manual")),A128&amp;"_MW",IF(AND(D128="Monet",OR(E128="De-Novo Merge",E128="Assisted Merge")),A128&amp;"_SA_MW",IF(AND(D128="Julia",OR(E128="Manual",E128="Assisted Manual")),A128&amp;"_JS",IF(AND(D128="Julia",OR(E128="De-Novo Merge",E128="Assisted Merge")),A128&amp;"_SA_JS",""))))))))))))))))))</f>
        <v>2018-04-13_R-029_AZ</v>
      </c>
      <c r="G128" s="89">
        <v>43245</v>
      </c>
      <c r="H128" s="89">
        <v>43245</v>
      </c>
      <c r="I128" s="68"/>
      <c r="J128" s="68"/>
      <c r="K128" s="73" t="str">
        <f t="shared" si="4"/>
        <v/>
      </c>
      <c r="L128" s="118">
        <v>42914</v>
      </c>
      <c r="M128" s="87" t="str">
        <f>IF(AND(NOT(OR(G128="",G128="Ø")),H128=""),"In Progress",IF(AND(NOT(OR(H128="Ø",H128="")),NOT(OR(G128="Ø",G128=""))),"Completed",IF(AND(NOT(A128=""),NOT(OR(D128="",D128="???")),G128=""),"Waiting",IF(D128="???","Waiting",""))))</f>
        <v>Completed</v>
      </c>
      <c r="N128" s="116" t="str">
        <f>IF(AND(NOT(OR(H128="Ø",H128="")),L128="Split"),"In Progress",IF(AND(NOT(OR(H128="Ø",H128="")),L128="Needs to be Split"),"Waiting",IF(AND(M128="Review",M129="Review"),"Review",IF(OR(AND(M128="Review",M129="Incomplete"),AND(M128="Incomplete",M129="Review")),"Review",IF(OR(AND(M128="Untraceable",M129="Review"),AND(M128="Review",M129="Untraceable")),"Review",IF(OR(AND(M128="Review",M129="Completed"),AND(M128="Completed",M129="Review")),"Review",IF(OR(AND(M128="Other",M129="Review"),AND(M128="Review",M129="Other")),"Review",IF(OR(AND(M128="Other",M129="Incomplete"),AND(M128="Incomplete",M129="Other")),"Review",IF(OR(AND(M128="Other",M129="Untraceable"),AND(M128="Untraceable",M129="Other")),"Review",IF(OR(AND(M128="Other",M129="Completed"),AND(M128="Completed",M129="Other")),"Review",IF(AND(M128="Waiting",M129="Waiting"),"Waiting",IF(OR(AND(M128="Review",M129="Waiting"),AND(M128="Waiting",M129="Review")),"Waiting",IF(OR(AND(M128="Other",M129="Waiting"),AND(M128="Waiting",M129="Other")),"Waiting",IF(OR(AND(M128="Incomplete",M129="Waiting"),AND(M128="Waiting",M129="Incomplete")),"Waiting",IF(OR(AND(M128="Completed",M129="Waiting"),AND(M128="Waiting",M129="Completed")),"Waiting",IF(OR(M128="In Progress",M129="In Progress"),"In Progress",IF(OR(AND(M128="Completed",M129="Untraceable"),AND(M128="Untraceable",M129="Completed")),"Review",IF(OR(AND(M128="Completed",M129="Incomplete"),AND(M128="Incomplete",M129="Completed")),"Review",IF(OR(AND(M128="Incomplete",M129="Untraceable"),AND(M128="Untraceable",M129="Incomplete")),"Untraceable",IF(AND(NOT(OR(H128="Ø",H128="")),NOT(OR(H129="Ø",H129="")),L128=""),"In Progress",IF(AND(M128="Untraceable",M129="Untraceable"),"Untraceable",IF(AND(NOT(OR(H128="Ø",H128="")),NOT(OR(H129="Ø",H129="")),NOT(OR(L128="Ø",L128="",L128="Split",L128="Needs to be Split"))),"Completed",IF(AND(M128="Incomplete",M129="Incomplete"),"Incomplete",IF(AND(M128="Other",M129="Other"),"Review",IF(AND(M128="Untraceable",M129=""),"Untraceable","")))))))))))))))))))))))))</f>
        <v>Completed</v>
      </c>
      <c r="O128" s="116" t="s">
        <v>0</v>
      </c>
      <c r="P128" s="4"/>
      <c r="Q128" s="121" t="s">
        <v>25</v>
      </c>
      <c r="R128" s="116" t="s">
        <v>4241</v>
      </c>
    </row>
    <row r="129" spans="1:18" x14ac:dyDescent="0.25">
      <c r="A129" s="116"/>
      <c r="B129" s="116"/>
      <c r="C129" s="116"/>
      <c r="D129" s="87" t="s">
        <v>23</v>
      </c>
      <c r="E129" s="87" t="s">
        <v>1512</v>
      </c>
      <c r="F129" s="7" t="str">
        <f>IF(AND(D129="Amina",OR(E129="Manual",E129="Assisted Manual")),A128&amp;"_AZ",IF(AND(D129="Amina",OR(E129="De-Novo Merge",E129="Assisted Merge")),A128&amp;"_SA_AZ",IF(AND(D129="Mashtura",OR(E129="Manual",E129="Assisted Manual")),A128&amp;"_MH",IF(AND(D129="Mashtura",OR(E129="De-Novo Merge",E129="Assisted Merge")),A128&amp;"_SA_MH",IF(AND(D129="Perry",OR(E129="Manual",E129="Assisted Manual")),A128&amp;"_PB",IF(AND(D129="Perry",OR(E129="De-Novo Merge",E129="Assisted Merge")),A128&amp;"_SA_PB",IF(AND(D129="Gina",OR(E129="Manual",E129="Assisted Manual")),A128&amp;"_GB",IF(AND(D129="Gina",OR(E129="De-Novo Merge",E129="Assisted Merge")),A128&amp;"_SA_GB",IF(AND(D129="Cameron",OR(E129="Manual",E129="Assisted Manual")),A128&amp;"_CA",IF(AND(D129="Cameron",OR(E129="De-Novo Merge",E129="Assisted Merge")),A128&amp;"_SA_CA",IF(AND(D129="Bruno",OR(E129="Manual",E129="Assisted Manual")),A128&amp;"_BD",IF(AND(D129="Bruno",OR(E129="De-Novo Merge",E129="Assisted Merge")),A128&amp;"_SA_BD",IF(AND(D129="Daniel",OR(E129="Manual",E129="Assisted Manual")),A128&amp;"_DR",IF(AND(D129="Daniel",OR(E129="De-Novo Merge",E129="Assisted Merge")),A128&amp;"_SA_DR",IF(AND(D129="Monet",OR(E129="Manual",E129="Assisted Manual")),A128&amp;"_MW",IF(AND(D129="Monet",OR(E129="De-Novo Merge",E129="Assisted Merge")),A128&amp;"_SA_MW",IF(AND(D129="Julia",OR(E129="Manual",E129="Assisted Manual")),A128&amp;"_JS",IF(AND(D129="Julia",OR(E129="De-Novo Merge",E129="Assisted Merge")),A128&amp;"_SA_JS",""))))))))))))))))))</f>
        <v>2018-04-13_R-029_CA</v>
      </c>
      <c r="G129" s="89">
        <v>43249</v>
      </c>
      <c r="H129" s="89">
        <v>43250</v>
      </c>
      <c r="I129" s="68">
        <v>6.5</v>
      </c>
      <c r="J129" s="68">
        <v>34</v>
      </c>
      <c r="K129" s="73">
        <f t="shared" si="4"/>
        <v>5.2307692307692308</v>
      </c>
      <c r="L129" s="116"/>
      <c r="M129" s="87" t="str">
        <f>IF(AND(NOT(OR(G129="",G129="Ø")),H129=""),"In Progress",IF(AND(NOT(OR(H129="Ø",H129="")),NOT(OR(G129="Ø",G129=""))),"Completed",IF(AND(NOT(A128=""),NOT(OR(D129="",D129="???")),G129=""),"Waiting",IF(D129="???","Waiting",""))))</f>
        <v>Completed</v>
      </c>
      <c r="N129" s="116"/>
      <c r="O129" s="116"/>
      <c r="P129" s="4"/>
      <c r="Q129" s="121"/>
      <c r="R129" s="116"/>
    </row>
    <row r="130" spans="1:18" x14ac:dyDescent="0.25">
      <c r="A130" s="122" t="s">
        <v>4242</v>
      </c>
      <c r="B130" s="117" t="s">
        <v>4243</v>
      </c>
      <c r="C130" s="116" t="s">
        <v>2065</v>
      </c>
      <c r="D130" s="87" t="s">
        <v>161</v>
      </c>
      <c r="E130" s="87" t="s">
        <v>24</v>
      </c>
      <c r="F130" s="7" t="str">
        <f>IF(AND(D130="Amina",OR(E130="Manual",E130="Assisted Manual")),A130&amp;"_AZ",IF(AND(D130="Amina",OR(E130="De-Novo Merge",E130="Assisted Merge")),A130&amp;"_SA_AZ",IF(AND(D130="Mashtura",OR(E130="Manual",E130="Assisted Manual")),A130&amp;"_MH",IF(AND(D130="Mashtura",OR(E130="De-Novo Merge",E130="Assisted Merge")),A130&amp;"_SA_MH",IF(AND(D130="Perry",OR(E130="Manual",E130="Assisted Manual")),A130&amp;"_PB",IF(AND(D130="Perry",OR(E130="De-Novo Merge",E130="Assisted Merge")),A130&amp;"_SA_PB",IF(AND(D130="Gina",OR(E130="Manual",E130="Assisted Manual")),A130&amp;"_GB",IF(AND(D130="Gina",OR(E130="De-Novo Merge",E130="Assisted Merge")),A130&amp;"_SA_GB",IF(AND(D130="Cameron",OR(E130="Manual",E130="Assisted Manual")),A130&amp;"_CA",IF(AND(D130="Cameron",OR(E130="De-Novo Merge",E130="Assisted Merge")),A130&amp;"_SA_CA",IF(AND(D130="Bruno",OR(E130="Manual",E130="Assisted Manual")),A130&amp;"_BD",IF(AND(D130="Bruno",OR(E130="De-Novo Merge",E130="Assisted Merge")),A130&amp;"_SA_BD",IF(AND(D130="Daniel",OR(E130="Manual",E130="Assisted Manual")),A130&amp;"_DR",IF(AND(D130="Daniel",OR(E130="De-Novo Merge",E130="Assisted Merge")),A130&amp;"_SA_DR",IF(AND(D130="Monet",OR(E130="Manual",E130="Assisted Manual")),A130&amp;"_MW",IF(AND(D130="Monet",OR(E130="De-Novo Merge",E130="Assisted Merge")),A130&amp;"_SA_MW",IF(AND(D130="Julia",OR(E130="Manual",E130="Assisted Manual")),A130&amp;"_JS",IF(AND(D130="Julia",OR(E130="De-Novo Merge",E130="Assisted Merge")),A130&amp;"_SA_JS",""))))))))))))))))))</f>
        <v>2018-04-13_G-036_BD</v>
      </c>
      <c r="G130" s="89">
        <v>43245</v>
      </c>
      <c r="H130" s="89">
        <v>43250</v>
      </c>
      <c r="I130" s="68">
        <v>5.5</v>
      </c>
      <c r="J130" s="68">
        <v>48</v>
      </c>
      <c r="K130" s="73">
        <f t="shared" si="4"/>
        <v>8.7272727272727266</v>
      </c>
      <c r="L130" s="118">
        <v>43264</v>
      </c>
      <c r="M130" s="87" t="str">
        <f>IF(AND(NOT(OR(G130="",G130="Ø")),H130=""),"In Progress",IF(AND(NOT(OR(H130="Ø",H130="")),NOT(OR(G130="Ø",G130=""))),"Completed",IF(AND(NOT(A130=""),NOT(OR(D130="",D130="???")),G130=""),"Waiting",IF(D130="???","Waiting",""))))</f>
        <v>Completed</v>
      </c>
      <c r="N130" s="116" t="str">
        <f>IF(AND(NOT(OR(H130="Ø",H130="")),L130="Split"),"In Progress",IF(AND(NOT(OR(H130="Ø",H130="")),L130="Needs to be Split"),"Waiting",IF(AND(M130="Review",M131="Review"),"Review",IF(OR(AND(M130="Review",M131="Incomplete"),AND(M130="Incomplete",M131="Review")),"Review",IF(OR(AND(M130="Untraceable",M131="Review"),AND(M130="Review",M131="Untraceable")),"Review",IF(OR(AND(M130="Review",M131="Completed"),AND(M130="Completed",M131="Review")),"Review",IF(OR(AND(M130="Other",M131="Review"),AND(M130="Review",M131="Other")),"Review",IF(OR(AND(M130="Other",M131="Incomplete"),AND(M130="Incomplete",M131="Other")),"Review",IF(OR(AND(M130="Other",M131="Untraceable"),AND(M130="Untraceable",M131="Other")),"Review",IF(OR(AND(M130="Other",M131="Completed"),AND(M130="Completed",M131="Other")),"Review",IF(AND(M130="Waiting",M131="Waiting"),"Waiting",IF(OR(AND(M130="Review",M131="Waiting"),AND(M130="Waiting",M131="Review")),"Waiting",IF(OR(AND(M130="Other",M131="Waiting"),AND(M130="Waiting",M131="Other")),"Waiting",IF(OR(AND(M130="Incomplete",M131="Waiting"),AND(M130="Waiting",M131="Incomplete")),"Waiting",IF(OR(AND(M130="Completed",M131="Waiting"),AND(M130="Waiting",M131="Completed")),"Waiting",IF(OR(M130="In Progress",M131="In Progress"),"In Progress",IF(OR(AND(M130="Completed",M131="Untraceable"),AND(M130="Untraceable",M131="Completed")),"Review",IF(OR(AND(M130="Completed",M131="Incomplete"),AND(M130="Incomplete",M131="Completed")),"Review",IF(OR(AND(M130="Incomplete",M131="Untraceable"),AND(M130="Untraceable",M131="Incomplete")),"Untraceable",IF(AND(NOT(OR(H130="Ø",H130="")),NOT(OR(H131="Ø",H131="")),L130=""),"In Progress",IF(AND(M130="Untraceable",M131="Untraceable"),"Untraceable",IF(AND(NOT(OR(H130="Ø",H130="")),NOT(OR(H131="Ø",H131="")),NOT(OR(L130="Ø",L130="",L130="Split",L130="Needs to be Split"))),"Completed",IF(AND(M130="Incomplete",M131="Incomplete"),"Incomplete",IF(AND(M130="Other",M131="Other"),"Review",IF(AND(M130="Untraceable",M131=""),"Untraceable","")))))))))))))))))))))))))</f>
        <v>Completed</v>
      </c>
      <c r="O130" s="116" t="s">
        <v>0</v>
      </c>
      <c r="P130" s="4" t="s">
        <v>4244</v>
      </c>
      <c r="Q130" s="121" t="s">
        <v>25</v>
      </c>
      <c r="R130" s="116" t="s">
        <v>4245</v>
      </c>
    </row>
    <row r="131" spans="1:18" x14ac:dyDescent="0.25">
      <c r="A131" s="116"/>
      <c r="B131" s="116"/>
      <c r="C131" s="116"/>
      <c r="D131" s="87" t="s">
        <v>4061</v>
      </c>
      <c r="E131" s="87" t="s">
        <v>1512</v>
      </c>
      <c r="F131" s="7" t="str">
        <f>IF(AND(D131="Amina",OR(E131="Manual",E131="Assisted Manual")),A130&amp;"_AZ",IF(AND(D131="Amina",OR(E131="De-Novo Merge",E131="Assisted Merge")),A130&amp;"_SA_AZ",IF(AND(D131="Mashtura",OR(E131="Manual",E131="Assisted Manual")),A130&amp;"_MH",IF(AND(D131="Mashtura",OR(E131="De-Novo Merge",E131="Assisted Merge")),A130&amp;"_SA_MH",IF(AND(D131="Perry",OR(E131="Manual",E131="Assisted Manual")),A130&amp;"_PB",IF(AND(D131="Perry",OR(E131="De-Novo Merge",E131="Assisted Merge")),A130&amp;"_SA_PB",IF(AND(D131="Gina",OR(E131="Manual",E131="Assisted Manual")),A130&amp;"_GB",IF(AND(D131="Gina",OR(E131="De-Novo Merge",E131="Assisted Merge")),A130&amp;"_SA_GB",IF(AND(D131="Cameron",OR(E131="Manual",E131="Assisted Manual")),A130&amp;"_CA",IF(AND(D131="Cameron",OR(E131="De-Novo Merge",E131="Assisted Merge")),A130&amp;"_SA_CA",IF(AND(D131="Bruno",OR(E131="Manual",E131="Assisted Manual")),A130&amp;"_BD",IF(AND(D131="Bruno",OR(E131="De-Novo Merge",E131="Assisted Merge")),A130&amp;"_SA_BD",IF(AND(D131="Daniel",OR(E131="Manual",E131="Assisted Manual")),A130&amp;"_DR",IF(AND(D131="Daniel",OR(E131="De-Novo Merge",E131="Assisted Merge")),A130&amp;"_SA_DR",IF(AND(D131="Monet",OR(E131="Manual",E131="Assisted Manual")),A130&amp;"_MW",IF(AND(D131="Monet",OR(E131="De-Novo Merge",E131="Assisted Merge")),A130&amp;"_SA_MW",IF(AND(D131="Julia",OR(E131="Manual",E131="Assisted Manual")),A130&amp;"_JS",IF(AND(D131="Julia",OR(E131="De-Novo Merge",E131="Assisted Merge")),A130&amp;"_SA_JS",""))))))))))))))))))</f>
        <v>2018-04-13_G-036_JS</v>
      </c>
      <c r="G131" s="89">
        <v>43251</v>
      </c>
      <c r="H131" s="89">
        <v>43252</v>
      </c>
      <c r="I131" s="68"/>
      <c r="J131" s="68"/>
      <c r="K131" s="73" t="str">
        <f t="shared" si="4"/>
        <v/>
      </c>
      <c r="L131" s="116"/>
      <c r="M131" s="87" t="str">
        <f>IF(AND(NOT(OR(G131="",G131="Ø")),H131=""),"In Progress",IF(AND(NOT(OR(H131="Ø",H131="")),NOT(OR(G131="Ø",G131=""))),"Completed",IF(AND(NOT(A130=""),NOT(OR(D131="",D131="???")),G131=""),"Waiting",IF(D131="???","Waiting",""))))</f>
        <v>Completed</v>
      </c>
      <c r="N131" s="116"/>
      <c r="O131" s="116"/>
      <c r="P131" s="4"/>
      <c r="Q131" s="121"/>
      <c r="R131" s="116"/>
    </row>
    <row r="132" spans="1:18" x14ac:dyDescent="0.25">
      <c r="A132" s="122" t="s">
        <v>4246</v>
      </c>
      <c r="B132" s="117" t="s">
        <v>4247</v>
      </c>
      <c r="C132" s="116" t="s">
        <v>2065</v>
      </c>
      <c r="D132" s="87" t="s">
        <v>161</v>
      </c>
      <c r="E132" s="87" t="s">
        <v>24</v>
      </c>
      <c r="F132" s="7" t="str">
        <f>IF(AND(D132="Amina",OR(E132="Manual",E132="Assisted Manual")),A132&amp;"_AZ",IF(AND(D132="Amina",OR(E132="De-Novo Merge",E132="Assisted Merge")),A132&amp;"_SA_AZ",IF(AND(D132="Mashtura",OR(E132="Manual",E132="Assisted Manual")),A132&amp;"_MH",IF(AND(D132="Mashtura",OR(E132="De-Novo Merge",E132="Assisted Merge")),A132&amp;"_SA_MH",IF(AND(D132="Perry",OR(E132="Manual",E132="Assisted Manual")),A132&amp;"_PB",IF(AND(D132="Perry",OR(E132="De-Novo Merge",E132="Assisted Merge")),A132&amp;"_SA_PB",IF(AND(D132="Gina",OR(E132="Manual",E132="Assisted Manual")),A132&amp;"_GB",IF(AND(D132="Gina",OR(E132="De-Novo Merge",E132="Assisted Merge")),A132&amp;"_SA_GB",IF(AND(D132="Cameron",OR(E132="Manual",E132="Assisted Manual")),A132&amp;"_CA",IF(AND(D132="Cameron",OR(E132="De-Novo Merge",E132="Assisted Merge")),A132&amp;"_SA_CA",IF(AND(D132="Bruno",OR(E132="Manual",E132="Assisted Manual")),A132&amp;"_BD",IF(AND(D132="Bruno",OR(E132="De-Novo Merge",E132="Assisted Merge")),A132&amp;"_SA_BD",IF(AND(D132="Daniel",OR(E132="Manual",E132="Assisted Manual")),A132&amp;"_DR",IF(AND(D132="Daniel",OR(E132="De-Novo Merge",E132="Assisted Merge")),A132&amp;"_SA_DR",IF(AND(D132="Monet",OR(E132="Manual",E132="Assisted Manual")),A132&amp;"_MW",IF(AND(D132="Monet",OR(E132="De-Novo Merge",E132="Assisted Merge")),A132&amp;"_SA_MW",IF(AND(D132="Julia",OR(E132="Manual",E132="Assisted Manual")),A132&amp;"_JS",IF(AND(D132="Julia",OR(E132="De-Novo Merge",E132="Assisted Merge")),A132&amp;"_SA_JS",""))))))))))))))))))</f>
        <v>2018-04-13_G-037_BD</v>
      </c>
      <c r="G132" s="89">
        <v>43262</v>
      </c>
      <c r="H132" s="89">
        <v>43262</v>
      </c>
      <c r="I132" s="68">
        <v>2.75</v>
      </c>
      <c r="J132" s="68">
        <v>44</v>
      </c>
      <c r="K132" s="73">
        <f t="shared" si="4"/>
        <v>16</v>
      </c>
      <c r="L132" s="118">
        <v>43279</v>
      </c>
      <c r="M132" s="87" t="str">
        <f>IF(AND(NOT(OR(G132="",G132="Ø")),H132=""),"In Progress",IF(AND(NOT(OR(H132="Ø",H132="")),NOT(OR(G132="Ø",G132=""))),"Completed",IF(AND(NOT(A132=""),NOT(OR(D132="",D132="???")),G132=""),"Waiting",IF(D132="???","Waiting",""))))</f>
        <v>Completed</v>
      </c>
      <c r="N132" s="116" t="str">
        <f>IF(AND(NOT(OR(H132="Ø",H132="")),L132="Split"),"In Progress",IF(AND(NOT(OR(H132="Ø",H132="")),L132="Needs to be Split"),"Waiting",IF(AND(M132="Review",M133="Review"),"Review",IF(OR(AND(M132="Review",M133="Incomplete"),AND(M132="Incomplete",M133="Review")),"Review",IF(OR(AND(M132="Untraceable",M133="Review"),AND(M132="Review",M133="Untraceable")),"Review",IF(OR(AND(M132="Review",M133="Completed"),AND(M132="Completed",M133="Review")),"Review",IF(OR(AND(M132="Other",M133="Review"),AND(M132="Review",M133="Other")),"Review",IF(OR(AND(M132="Other",M133="Incomplete"),AND(M132="Incomplete",M133="Other")),"Review",IF(OR(AND(M132="Other",M133="Untraceable"),AND(M132="Untraceable",M133="Other")),"Review",IF(OR(AND(M132="Other",M133="Completed"),AND(M132="Completed",M133="Other")),"Review",IF(AND(M132="Waiting",M133="Waiting"),"Waiting",IF(OR(AND(M132="Review",M133="Waiting"),AND(M132="Waiting",M133="Review")),"Waiting",IF(OR(AND(M132="Other",M133="Waiting"),AND(M132="Waiting",M133="Other")),"Waiting",IF(OR(AND(M132="Incomplete",M133="Waiting"),AND(M132="Waiting",M133="Incomplete")),"Waiting",IF(OR(AND(M132="Completed",M133="Waiting"),AND(M132="Waiting",M133="Completed")),"Waiting",IF(OR(M132="In Progress",M133="In Progress"),"In Progress",IF(OR(AND(M132="Completed",M133="Untraceable"),AND(M132="Untraceable",M133="Completed")),"Review",IF(OR(AND(M132="Completed",M133="Incomplete"),AND(M132="Incomplete",M133="Completed")),"Review",IF(OR(AND(M132="Incomplete",M133="Untraceable"),AND(M132="Untraceable",M133="Incomplete")),"Untraceable",IF(AND(NOT(OR(H132="Ø",H132="")),NOT(OR(H133="Ø",H133="")),L132=""),"In Progress",IF(AND(M132="Untraceable",M133="Untraceable"),"Untraceable",IF(AND(NOT(OR(H132="Ø",H132="")),NOT(OR(H133="Ø",H133="")),NOT(OR(L132="Ø",L132="",L132="Split",L132="Needs to be Split"))),"Completed",IF(AND(M132="Incomplete",M133="Incomplete"),"Incomplete",IF(AND(M132="Other",M133="Other"),"Review",IF(AND(M132="Untraceable",M133=""),"Untraceable","")))))))))))))))))))))))))</f>
        <v>Completed</v>
      </c>
      <c r="O132" s="116" t="s">
        <v>0</v>
      </c>
      <c r="P132" s="4"/>
      <c r="Q132" s="121" t="s">
        <v>25</v>
      </c>
      <c r="R132" s="116" t="s">
        <v>4248</v>
      </c>
    </row>
    <row r="133" spans="1:18" x14ac:dyDescent="0.25">
      <c r="A133" s="116"/>
      <c r="B133" s="116"/>
      <c r="C133" s="116"/>
      <c r="D133" s="87" t="s">
        <v>23</v>
      </c>
      <c r="E133" s="87" t="s">
        <v>1512</v>
      </c>
      <c r="F133" s="7" t="str">
        <f>IF(AND(D133="Amina",OR(E133="Manual",E133="Assisted Manual")),A132&amp;"_AZ",IF(AND(D133="Amina",OR(E133="De-Novo Merge",E133="Assisted Merge")),A132&amp;"_SA_AZ",IF(AND(D133="Mashtura",OR(E133="Manual",E133="Assisted Manual")),A132&amp;"_MH",IF(AND(D133="Mashtura",OR(E133="De-Novo Merge",E133="Assisted Merge")),A132&amp;"_SA_MH",IF(AND(D133="Perry",OR(E133="Manual",E133="Assisted Manual")),A132&amp;"_PB",IF(AND(D133="Perry",OR(E133="De-Novo Merge",E133="Assisted Merge")),A132&amp;"_SA_PB",IF(AND(D133="Gina",OR(E133="Manual",E133="Assisted Manual")),A132&amp;"_GB",IF(AND(D133="Gina",OR(E133="De-Novo Merge",E133="Assisted Merge")),A132&amp;"_SA_GB",IF(AND(D133="Cameron",OR(E133="Manual",E133="Assisted Manual")),A132&amp;"_CA",IF(AND(D133="Cameron",OR(E133="De-Novo Merge",E133="Assisted Merge")),A132&amp;"_SA_CA",IF(AND(D133="Bruno",OR(E133="Manual",E133="Assisted Manual")),A132&amp;"_BD",IF(AND(D133="Bruno",OR(E133="De-Novo Merge",E133="Assisted Merge")),A132&amp;"_SA_BD",IF(AND(D133="Daniel",OR(E133="Manual",E133="Assisted Manual")),A132&amp;"_DR",IF(AND(D133="Daniel",OR(E133="De-Novo Merge",E133="Assisted Merge")),A132&amp;"_SA_DR",IF(AND(D133="Monet",OR(E133="Manual",E133="Assisted Manual")),A132&amp;"_MW",IF(AND(D133="Monet",OR(E133="De-Novo Merge",E133="Assisted Merge")),A132&amp;"_SA_MW",IF(AND(D133="Julia",OR(E133="Manual",E133="Assisted Manual")),A132&amp;"_JS",IF(AND(D133="Julia",OR(E133="De-Novo Merge",E133="Assisted Merge")),A132&amp;"_SA_JS",""))))))))))))))))))</f>
        <v>2018-04-13_G-037_CA</v>
      </c>
      <c r="G133" s="89">
        <v>43264</v>
      </c>
      <c r="H133" s="89">
        <v>43265</v>
      </c>
      <c r="I133" s="85">
        <v>2.5</v>
      </c>
      <c r="J133" s="68">
        <v>48</v>
      </c>
      <c r="K133" s="73">
        <f t="shared" si="4"/>
        <v>19.2</v>
      </c>
      <c r="L133" s="116"/>
      <c r="M133" s="87" t="str">
        <f>IF(AND(NOT(OR(G133="",G133="Ø")),H133=""),"In Progress",IF(AND(NOT(OR(H133="Ø",H133="")),NOT(OR(G133="Ø",G133=""))),"Completed",IF(AND(NOT(A132=""),NOT(OR(D133="",D133="???")),G133=""),"Waiting",IF(D133="???","Waiting",""))))</f>
        <v>Completed</v>
      </c>
      <c r="N133" s="116"/>
      <c r="O133" s="116"/>
      <c r="P133" s="4"/>
      <c r="Q133" s="121"/>
      <c r="R133" s="116"/>
    </row>
    <row r="134" spans="1:18" x14ac:dyDescent="0.25">
      <c r="A134" s="122" t="s">
        <v>4249</v>
      </c>
      <c r="B134" s="117" t="s">
        <v>4250</v>
      </c>
      <c r="C134" s="116"/>
      <c r="D134" s="87" t="s">
        <v>187</v>
      </c>
      <c r="E134" s="87" t="s">
        <v>24</v>
      </c>
      <c r="F134" s="7" t="str">
        <f>IF(AND(D134="Amina",OR(E134="Manual",E134="Assisted Manual")),A134&amp;"_AZ",IF(AND(D134="Amina",OR(E134="De-Novo Merge",E134="Assisted Merge")),A134&amp;"_SA_AZ",IF(AND(D134="Mashtura",OR(E134="Manual",E134="Assisted Manual")),A134&amp;"_MH",IF(AND(D134="Mashtura",OR(E134="De-Novo Merge",E134="Assisted Merge")),A134&amp;"_SA_MH",IF(AND(D134="Perry",OR(E134="Manual",E134="Assisted Manual")),A134&amp;"_PB",IF(AND(D134="Perry",OR(E134="De-Novo Merge",E134="Assisted Merge")),A134&amp;"_SA_PB",IF(AND(D134="Gina",OR(E134="Manual",E134="Assisted Manual")),A134&amp;"_GB",IF(AND(D134="Gina",OR(E134="De-Novo Merge",E134="Assisted Merge")),A134&amp;"_SA_GB",IF(AND(D134="Cameron",OR(E134="Manual",E134="Assisted Manual")),A134&amp;"_CA",IF(AND(D134="Cameron",OR(E134="De-Novo Merge",E134="Assisted Merge")),A134&amp;"_SA_CA",IF(AND(D134="Bruno",OR(E134="Manual",E134="Assisted Manual")),A134&amp;"_BD",IF(AND(D134="Bruno",OR(E134="De-Novo Merge",E134="Assisted Merge")),A134&amp;"_SA_BD",IF(AND(D134="Daniel",OR(E134="Manual",E134="Assisted Manual")),A134&amp;"_DR",IF(AND(D134="Daniel",OR(E134="De-Novo Merge",E134="Assisted Merge")),A134&amp;"_SA_DR",IF(AND(D134="Monet",OR(E134="Manual",E134="Assisted Manual")),A134&amp;"_MW",IF(AND(D134="Monet",OR(E134="De-Novo Merge",E134="Assisted Merge")),A134&amp;"_SA_MW",IF(AND(D134="Julia",OR(E134="Manual",E134="Assisted Manual")),A134&amp;"_JS",IF(AND(D134="Julia",OR(E134="De-Novo Merge",E134="Assisted Merge")),A134&amp;"_SA_JS",""))))))))))))))))))</f>
        <v>2018-04-13_G-038_MW</v>
      </c>
      <c r="G134" s="89">
        <v>43249</v>
      </c>
      <c r="H134" s="89">
        <v>43252</v>
      </c>
      <c r="I134" s="68">
        <v>5.25</v>
      </c>
      <c r="J134" s="68">
        <v>221</v>
      </c>
      <c r="K134" s="73">
        <f t="shared" si="4"/>
        <v>42.095238095238095</v>
      </c>
      <c r="L134" s="118">
        <v>43287</v>
      </c>
      <c r="M134" s="87" t="str">
        <f>IF(AND(NOT(OR(G134="",G134="Ø")),H134=""),"In Progress",IF(AND(NOT(OR(H134="Ø",H134="")),NOT(OR(G134="Ø",G134=""))),"Completed",IF(AND(NOT(A134=""),NOT(OR(D134="",D134="???")),G134=""),"Waiting",IF(D134="???","Waiting",""))))</f>
        <v>Completed</v>
      </c>
      <c r="N134" s="116" t="str">
        <f>IF(AND(NOT(OR(H134="Ø",H134="")),L134="Split"),"In Progress",IF(AND(NOT(OR(H134="Ø",H134="")),L134="Needs to be Split"),"Waiting",IF(AND(M134="Review",M135="Review"),"Review",IF(OR(AND(M134="Review",M135="Incomplete"),AND(M134="Incomplete",M135="Review")),"Review",IF(OR(AND(M134="Untraceable",M135="Review"),AND(M134="Review",M135="Untraceable")),"Review",IF(OR(AND(M134="Review",M135="Completed"),AND(M134="Completed",M135="Review")),"Review",IF(OR(AND(M134="Other",M135="Review"),AND(M134="Review",M135="Other")),"Review",IF(OR(AND(M134="Other",M135="Incomplete"),AND(M134="Incomplete",M135="Other")),"Review",IF(OR(AND(M134="Other",M135="Untraceable"),AND(M134="Untraceable",M135="Other")),"Review",IF(OR(AND(M134="Other",M135="Completed"),AND(M134="Completed",M135="Other")),"Review",IF(AND(M134="Waiting",M135="Waiting"),"Waiting",IF(OR(AND(M134="Review",M135="Waiting"),AND(M134="Waiting",M135="Review")),"Waiting",IF(OR(AND(M134="Other",M135="Waiting"),AND(M134="Waiting",M135="Other")),"Waiting",IF(OR(AND(M134="Incomplete",M135="Waiting"),AND(M134="Waiting",M135="Incomplete")),"Waiting",IF(OR(AND(M134="Completed",M135="Waiting"),AND(M134="Waiting",M135="Completed")),"Waiting",IF(OR(M134="In Progress",M135="In Progress"),"In Progress",IF(OR(AND(M134="Completed",M135="Untraceable"),AND(M134="Untraceable",M135="Completed")),"Review",IF(OR(AND(M134="Completed",M135="Incomplete"),AND(M134="Incomplete",M135="Completed")),"Review",IF(OR(AND(M134="Incomplete",M135="Untraceable"),AND(M134="Untraceable",M135="Incomplete")),"Untraceable",IF(AND(NOT(OR(H134="Ø",H134="")),NOT(OR(H135="Ø",H135="")),L134=""),"In Progress",IF(AND(M134="Untraceable",M135="Untraceable"),"Untraceable",IF(AND(NOT(OR(H134="Ø",H134="")),NOT(OR(H135="Ø",H135="")),NOT(OR(L134="Ø",L134="",L134="Split",L134="Needs to be Split"))),"Completed",IF(AND(M134="Incomplete",M135="Incomplete"),"Incomplete",IF(AND(M134="Other",M135="Other"),"Review",IF(AND(M134="Untraceable",M135=""),"Untraceable","")))))))))))))))))))))))))</f>
        <v>Completed</v>
      </c>
      <c r="O134" s="116" t="s">
        <v>0</v>
      </c>
      <c r="P134" s="4"/>
      <c r="Q134" s="121" t="s">
        <v>25</v>
      </c>
      <c r="R134" s="116" t="s">
        <v>4251</v>
      </c>
    </row>
    <row r="135" spans="1:18" x14ac:dyDescent="0.25">
      <c r="A135" s="116"/>
      <c r="B135" s="116"/>
      <c r="C135" s="116"/>
      <c r="D135" s="87" t="s">
        <v>4061</v>
      </c>
      <c r="E135" s="87" t="s">
        <v>1512</v>
      </c>
      <c r="F135" s="7" t="str">
        <f>IF(AND(D135="Amina",OR(E135="Manual",E135="Assisted Manual")),A134&amp;"_AZ",IF(AND(D135="Amina",OR(E135="De-Novo Merge",E135="Assisted Merge")),A134&amp;"_SA_AZ",IF(AND(D135="Mashtura",OR(E135="Manual",E135="Assisted Manual")),A134&amp;"_MH",IF(AND(D135="Mashtura",OR(E135="De-Novo Merge",E135="Assisted Merge")),A134&amp;"_SA_MH",IF(AND(D135="Perry",OR(E135="Manual",E135="Assisted Manual")),A134&amp;"_PB",IF(AND(D135="Perry",OR(E135="De-Novo Merge",E135="Assisted Merge")),A134&amp;"_SA_PB",IF(AND(D135="Gina",OR(E135="Manual",E135="Assisted Manual")),A134&amp;"_GB",IF(AND(D135="Gina",OR(E135="De-Novo Merge",E135="Assisted Merge")),A134&amp;"_SA_GB",IF(AND(D135="Cameron",OR(E135="Manual",E135="Assisted Manual")),A134&amp;"_CA",IF(AND(D135="Cameron",OR(E135="De-Novo Merge",E135="Assisted Merge")),A134&amp;"_SA_CA",IF(AND(D135="Bruno",OR(E135="Manual",E135="Assisted Manual")),A134&amp;"_BD",IF(AND(D135="Bruno",OR(E135="De-Novo Merge",E135="Assisted Merge")),A134&amp;"_SA_BD",IF(AND(D135="Daniel",OR(E135="Manual",E135="Assisted Manual")),A134&amp;"_DR",IF(AND(D135="Daniel",OR(E135="De-Novo Merge",E135="Assisted Merge")),A134&amp;"_SA_DR",IF(AND(D135="Monet",OR(E135="Manual",E135="Assisted Manual")),A134&amp;"_MW",IF(AND(D135="Monet",OR(E135="De-Novo Merge",E135="Assisted Merge")),A134&amp;"_SA_MW",IF(AND(D135="Julia",OR(E135="Manual",E135="Assisted Manual")),A134&amp;"_JS",IF(AND(D135="Julia",OR(E135="De-Novo Merge",E135="Assisted Merge")),A134&amp;"_SA_JS",""))))))))))))))))))</f>
        <v>2018-04-13_G-038_JS</v>
      </c>
      <c r="G135" s="89">
        <v>43264</v>
      </c>
      <c r="H135" s="89">
        <v>43269</v>
      </c>
      <c r="I135" s="68"/>
      <c r="J135" s="68"/>
      <c r="K135" s="73" t="str">
        <f t="shared" si="4"/>
        <v/>
      </c>
      <c r="L135" s="116"/>
      <c r="M135" s="87" t="str">
        <f>IF(AND(NOT(OR(G135="",G135="Ø")),H135=""),"In Progress",IF(AND(NOT(OR(H135="Ø",H135="")),NOT(OR(G135="Ø",G135=""))),"Completed",IF(AND(NOT(A134=""),NOT(OR(D135="",D135="???")),G135=""),"Waiting",IF(D135="???","Waiting",""))))</f>
        <v>Completed</v>
      </c>
      <c r="N135" s="116"/>
      <c r="O135" s="116"/>
      <c r="P135" s="4"/>
      <c r="Q135" s="121"/>
      <c r="R135" s="116"/>
    </row>
    <row r="136" spans="1:18" x14ac:dyDescent="0.25">
      <c r="A136" s="122" t="s">
        <v>4252</v>
      </c>
      <c r="B136" s="117" t="s">
        <v>4253</v>
      </c>
      <c r="C136" s="116" t="s">
        <v>2065</v>
      </c>
      <c r="D136" s="87" t="s">
        <v>161</v>
      </c>
      <c r="E136" s="87" t="s">
        <v>24</v>
      </c>
      <c r="F136" s="7" t="str">
        <f>IF(AND(D136="Amina",OR(E136="Manual",E136="Assisted Manual")),A136&amp;"_AZ",IF(AND(D136="Amina",OR(E136="De-Novo Merge",E136="Assisted Merge")),A136&amp;"_SA_AZ",IF(AND(D136="Mashtura",OR(E136="Manual",E136="Assisted Manual")),A136&amp;"_MH",IF(AND(D136="Mashtura",OR(E136="De-Novo Merge",E136="Assisted Merge")),A136&amp;"_SA_MH",IF(AND(D136="Perry",OR(E136="Manual",E136="Assisted Manual")),A136&amp;"_PB",IF(AND(D136="Perry",OR(E136="De-Novo Merge",E136="Assisted Merge")),A136&amp;"_SA_PB",IF(AND(D136="Gina",OR(E136="Manual",E136="Assisted Manual")),A136&amp;"_GB",IF(AND(D136="Gina",OR(E136="De-Novo Merge",E136="Assisted Merge")),A136&amp;"_SA_GB",IF(AND(D136="Cameron",OR(E136="Manual",E136="Assisted Manual")),A136&amp;"_CA",IF(AND(D136="Cameron",OR(E136="De-Novo Merge",E136="Assisted Merge")),A136&amp;"_SA_CA",IF(AND(D136="Bruno",OR(E136="Manual",E136="Assisted Manual")),A136&amp;"_BD",IF(AND(D136="Bruno",OR(E136="De-Novo Merge",E136="Assisted Merge")),A136&amp;"_SA_BD",IF(AND(D136="Daniel",OR(E136="Manual",E136="Assisted Manual")),A136&amp;"_DR",IF(AND(D136="Daniel",OR(E136="De-Novo Merge",E136="Assisted Merge")),A136&amp;"_SA_DR",IF(AND(D136="Monet",OR(E136="Manual",E136="Assisted Manual")),A136&amp;"_MW",IF(AND(D136="Monet",OR(E136="De-Novo Merge",E136="Assisted Merge")),A136&amp;"_SA_MW",IF(AND(D136="Julia",OR(E136="Manual",E136="Assisted Manual")),A136&amp;"_JS",IF(AND(D136="Julia",OR(E136="De-Novo Merge",E136="Assisted Merge")),A136&amp;"_SA_JS",""))))))))))))))))))</f>
        <v>2018-04-13_G-039_BD</v>
      </c>
      <c r="G136" s="89">
        <v>43250</v>
      </c>
      <c r="H136" s="89">
        <v>43251</v>
      </c>
      <c r="I136" s="68">
        <v>5.5</v>
      </c>
      <c r="J136" s="68">
        <v>42</v>
      </c>
      <c r="K136" s="73">
        <f t="shared" si="4"/>
        <v>7.6363636363636367</v>
      </c>
      <c r="L136" s="118">
        <v>43279</v>
      </c>
      <c r="M136" s="87" t="str">
        <f>IF(AND(NOT(OR(G136="",G136="Ø")),H136=""),"In Progress",IF(AND(NOT(OR(H136="Ø",H136="")),NOT(OR(G136="Ø",G136=""))),"Completed",IF(AND(NOT(A136=""),NOT(OR(D136="",D136="???")),G136=""),"Waiting",IF(D136="???","Waiting",""))))</f>
        <v>Completed</v>
      </c>
      <c r="N136" s="116" t="str">
        <f>IF(AND(NOT(OR(H136="Ø",H136="")),L136="Split"),"In Progress",IF(AND(NOT(OR(H136="Ø",H136="")),L136="Needs to be Split"),"Waiting",IF(AND(M136="Review",M137="Review"),"Review",IF(OR(AND(M136="Review",M137="Incomplete"),AND(M136="Incomplete",M137="Review")),"Review",IF(OR(AND(M136="Untraceable",M137="Review"),AND(M136="Review",M137="Untraceable")),"Review",IF(OR(AND(M136="Review",M137="Completed"),AND(M136="Completed",M137="Review")),"Review",IF(OR(AND(M136="Other",M137="Review"),AND(M136="Review",M137="Other")),"Review",IF(OR(AND(M136="Other",M137="Incomplete"),AND(M136="Incomplete",M137="Other")),"Review",IF(OR(AND(M136="Other",M137="Untraceable"),AND(M136="Untraceable",M137="Other")),"Review",IF(OR(AND(M136="Other",M137="Completed"),AND(M136="Completed",M137="Other")),"Review",IF(AND(M136="Waiting",M137="Waiting"),"Waiting",IF(OR(AND(M136="Review",M137="Waiting"),AND(M136="Waiting",M137="Review")),"Waiting",IF(OR(AND(M136="Other",M137="Waiting"),AND(M136="Waiting",M137="Other")),"Waiting",IF(OR(AND(M136="Incomplete",M137="Waiting"),AND(M136="Waiting",M137="Incomplete")),"Waiting",IF(OR(AND(M136="Completed",M137="Waiting"),AND(M136="Waiting",M137="Completed")),"Waiting",IF(OR(M136="In Progress",M137="In Progress"),"In Progress",IF(OR(AND(M136="Completed",M137="Untraceable"),AND(M136="Untraceable",M137="Completed")),"Review",IF(OR(AND(M136="Completed",M137="Incomplete"),AND(M136="Incomplete",M137="Completed")),"Review",IF(OR(AND(M136="Incomplete",M137="Untraceable"),AND(M136="Untraceable",M137="Incomplete")),"Untraceable",IF(AND(NOT(OR(H136="Ø",H136="")),NOT(OR(H137="Ø",H137="")),L136=""),"In Progress",IF(AND(M136="Untraceable",M137="Untraceable"),"Untraceable",IF(AND(NOT(OR(H136="Ø",H136="")),NOT(OR(H137="Ø",H137="")),NOT(OR(L136="Ø",L136="",L136="Split",L136="Needs to be Split"))),"Completed",IF(AND(M136="Incomplete",M137="Incomplete"),"Incomplete",IF(AND(M136="Other",M137="Other"),"Review",IF(AND(M136="Untraceable",M137=""),"Untraceable","")))))))))))))))))))))))))</f>
        <v>Completed</v>
      </c>
      <c r="O136" s="116" t="s">
        <v>0</v>
      </c>
      <c r="P136" s="4"/>
      <c r="Q136" s="121" t="s">
        <v>25</v>
      </c>
      <c r="R136" s="116" t="s">
        <v>4254</v>
      </c>
    </row>
    <row r="137" spans="1:18" x14ac:dyDescent="0.25">
      <c r="A137" s="116"/>
      <c r="B137" s="116"/>
      <c r="C137" s="116"/>
      <c r="D137" s="87" t="s">
        <v>23</v>
      </c>
      <c r="E137" s="87" t="s">
        <v>1512</v>
      </c>
      <c r="F137" s="7" t="str">
        <f>IF(AND(D137="Amina",OR(E137="Manual",E137="Assisted Manual")),A136&amp;"_AZ",IF(AND(D137="Amina",OR(E137="De-Novo Merge",E137="Assisted Merge")),A136&amp;"_SA_AZ",IF(AND(D137="Mashtura",OR(E137="Manual",E137="Assisted Manual")),A136&amp;"_MH",IF(AND(D137="Mashtura",OR(E137="De-Novo Merge",E137="Assisted Merge")),A136&amp;"_SA_MH",IF(AND(D137="Perry",OR(E137="Manual",E137="Assisted Manual")),A136&amp;"_PB",IF(AND(D137="Perry",OR(E137="De-Novo Merge",E137="Assisted Merge")),A136&amp;"_SA_PB",IF(AND(D137="Gina",OR(E137="Manual",E137="Assisted Manual")),A136&amp;"_GB",IF(AND(D137="Gina",OR(E137="De-Novo Merge",E137="Assisted Merge")),A136&amp;"_SA_GB",IF(AND(D137="Cameron",OR(E137="Manual",E137="Assisted Manual")),A136&amp;"_CA",IF(AND(D137="Cameron",OR(E137="De-Novo Merge",E137="Assisted Merge")),A136&amp;"_SA_CA",IF(AND(D137="Bruno",OR(E137="Manual",E137="Assisted Manual")),A136&amp;"_BD",IF(AND(D137="Bruno",OR(E137="De-Novo Merge",E137="Assisted Merge")),A136&amp;"_SA_BD",IF(AND(D137="Daniel",OR(E137="Manual",E137="Assisted Manual")),A136&amp;"_DR",IF(AND(D137="Daniel",OR(E137="De-Novo Merge",E137="Assisted Merge")),A136&amp;"_SA_DR",IF(AND(D137="Monet",OR(E137="Manual",E137="Assisted Manual")),A136&amp;"_MW",IF(AND(D137="Monet",OR(E137="De-Novo Merge",E137="Assisted Merge")),A136&amp;"_SA_MW",IF(AND(D137="Julia",OR(E137="Manual",E137="Assisted Manual")),A136&amp;"_JS",IF(AND(D137="Julia",OR(E137="De-Novo Merge",E137="Assisted Merge")),A136&amp;"_SA_JS",""))))))))))))))))))</f>
        <v>2018-04-13_G-039_CA</v>
      </c>
      <c r="G137" s="89">
        <v>43252</v>
      </c>
      <c r="H137" s="89">
        <v>43255</v>
      </c>
      <c r="I137" s="68"/>
      <c r="J137" s="68"/>
      <c r="K137" s="73" t="str">
        <f t="shared" si="4"/>
        <v/>
      </c>
      <c r="L137" s="116"/>
      <c r="M137" s="87" t="str">
        <f>IF(AND(NOT(OR(G137="",G137="Ø")),H137=""),"In Progress",IF(AND(NOT(OR(H137="Ø",H137="")),NOT(OR(G137="Ø",G137=""))),"Completed",IF(AND(NOT(A136=""),NOT(OR(D137="",D137="???")),G137=""),"Waiting",IF(D137="???","Waiting",""))))</f>
        <v>Completed</v>
      </c>
      <c r="N137" s="116"/>
      <c r="O137" s="116"/>
      <c r="P137" s="4" t="s">
        <v>4255</v>
      </c>
      <c r="Q137" s="121"/>
      <c r="R137" s="116"/>
    </row>
    <row r="138" spans="1:18" x14ac:dyDescent="0.25">
      <c r="A138" s="122" t="s">
        <v>4256</v>
      </c>
      <c r="B138" s="117" t="s">
        <v>4257</v>
      </c>
      <c r="C138" s="116" t="s">
        <v>1001</v>
      </c>
      <c r="D138" s="87" t="s">
        <v>161</v>
      </c>
      <c r="E138" s="87" t="s">
        <v>24</v>
      </c>
      <c r="F138" s="7" t="str">
        <f>IF(AND(D138="Amina",OR(E138="Manual",E138="Assisted Manual")),A138&amp;"_AZ",IF(AND(D138="Amina",OR(E138="De-Novo Merge",E138="Assisted Merge")),A138&amp;"_SA_AZ",IF(AND(D138="Mashtura",OR(E138="Manual",E138="Assisted Manual")),A138&amp;"_MH",IF(AND(D138="Mashtura",OR(E138="De-Novo Merge",E138="Assisted Merge")),A138&amp;"_SA_MH",IF(AND(D138="Perry",OR(E138="Manual",E138="Assisted Manual")),A138&amp;"_PB",IF(AND(D138="Perry",OR(E138="De-Novo Merge",E138="Assisted Merge")),A138&amp;"_SA_PB",IF(AND(D138="Gina",OR(E138="Manual",E138="Assisted Manual")),A138&amp;"_GB",IF(AND(D138="Gina",OR(E138="De-Novo Merge",E138="Assisted Merge")),A138&amp;"_SA_GB",IF(AND(D138="Cameron",OR(E138="Manual",E138="Assisted Manual")),A138&amp;"_CA",IF(AND(D138="Cameron",OR(E138="De-Novo Merge",E138="Assisted Merge")),A138&amp;"_SA_CA",IF(AND(D138="Bruno",OR(E138="Manual",E138="Assisted Manual")),A138&amp;"_BD",IF(AND(D138="Bruno",OR(E138="De-Novo Merge",E138="Assisted Merge")),A138&amp;"_SA_BD",IF(AND(D138="Daniel",OR(E138="Manual",E138="Assisted Manual")),A138&amp;"_DR",IF(AND(D138="Daniel",OR(E138="De-Novo Merge",E138="Assisted Merge")),A138&amp;"_SA_DR",IF(AND(D138="Monet",OR(E138="Manual",E138="Assisted Manual")),A138&amp;"_MW",IF(AND(D138="Monet",OR(E138="De-Novo Merge",E138="Assisted Merge")),A138&amp;"_SA_MW",IF(AND(D138="Julia",OR(E138="Manual",E138="Assisted Manual")),A138&amp;"_JS",IF(AND(D138="Julia",OR(E138="De-Novo Merge",E138="Assisted Merge")),A138&amp;"_SA_JS",""))))))))))))))))))</f>
        <v>2018-04-13_G-040_BD</v>
      </c>
      <c r="G138" s="89">
        <v>43251</v>
      </c>
      <c r="H138" s="89">
        <v>43252</v>
      </c>
      <c r="I138" s="68">
        <v>4.75</v>
      </c>
      <c r="J138" s="68">
        <v>52</v>
      </c>
      <c r="K138" s="73">
        <f t="shared" si="4"/>
        <v>10.947368421052632</v>
      </c>
      <c r="L138" s="118">
        <v>43297</v>
      </c>
      <c r="M138" s="87" t="str">
        <f>IF(AND(NOT(OR(G138="",G138="Ø")),H138=""),"In Progress",IF(AND(NOT(OR(H138="Ø",H138="")),NOT(OR(G138="Ø",G138=""))),"Completed",IF(AND(NOT(A138=""),NOT(OR(D138="",D138="???")),G138=""),"Waiting",IF(D138="???","Waiting",""))))</f>
        <v>Completed</v>
      </c>
      <c r="N138" s="116" t="str">
        <f>IF(AND(NOT(OR(H138="Ø",H138="")),L138="Split"),"In Progress",IF(AND(NOT(OR(H138="Ø",H138="")),L138="Needs to be Split"),"Waiting",IF(AND(M138="Review",M139="Review"),"Review",IF(OR(AND(M138="Review",M139="Incomplete"),AND(M138="Incomplete",M139="Review")),"Review",IF(OR(AND(M138="Untraceable",M139="Review"),AND(M138="Review",M139="Untraceable")),"Review",IF(OR(AND(M138="Review",M139="Completed"),AND(M138="Completed",M139="Review")),"Review",IF(OR(AND(M138="Other",M139="Review"),AND(M138="Review",M139="Other")),"Review",IF(OR(AND(M138="Other",M139="Incomplete"),AND(M138="Incomplete",M139="Other")),"Review",IF(OR(AND(M138="Other",M139="Untraceable"),AND(M138="Untraceable",M139="Other")),"Review",IF(OR(AND(M138="Other",M139="Completed"),AND(M138="Completed",M139="Other")),"Review",IF(AND(M138="Waiting",M139="Waiting"),"Waiting",IF(OR(AND(M138="Review",M139="Waiting"),AND(M138="Waiting",M139="Review")),"Waiting",IF(OR(AND(M138="Other",M139="Waiting"),AND(M138="Waiting",M139="Other")),"Waiting",IF(OR(AND(M138="Incomplete",M139="Waiting"),AND(M138="Waiting",M139="Incomplete")),"Waiting",IF(OR(AND(M138="Completed",M139="Waiting"),AND(M138="Waiting",M139="Completed")),"Waiting",IF(OR(M138="In Progress",M139="In Progress"),"In Progress",IF(OR(AND(M138="Completed",M139="Untraceable"),AND(M138="Untraceable",M139="Completed")),"Review",IF(OR(AND(M138="Completed",M139="Incomplete"),AND(M138="Incomplete",M139="Completed")),"Review",IF(OR(AND(M138="Incomplete",M139="Untraceable"),AND(M138="Untraceable",M139="Incomplete")),"Untraceable",IF(AND(NOT(OR(H138="Ø",H138="")),NOT(OR(H139="Ø",H139="")),L138=""),"In Progress",IF(AND(M138="Untraceable",M139="Untraceable"),"Untraceable",IF(AND(NOT(OR(H138="Ø",H138="")),NOT(OR(H139="Ø",H139="")),NOT(OR(L138="Ø",L138="",L138="Split",L138="Needs to be Split"))),"Completed",IF(AND(M138="Incomplete",M139="Incomplete"),"Incomplete",IF(AND(M138="Other",M139="Other"),"Review",IF(AND(M138="Untraceable",M139=""),"Untraceable","")))))))))))))))))))))))))</f>
        <v>Completed</v>
      </c>
      <c r="O138" s="116" t="s">
        <v>0</v>
      </c>
      <c r="P138" s="4" t="s">
        <v>4258</v>
      </c>
      <c r="Q138" s="121" t="s">
        <v>25</v>
      </c>
      <c r="R138" s="116" t="s">
        <v>4259</v>
      </c>
    </row>
    <row r="139" spans="1:18" x14ac:dyDescent="0.25">
      <c r="A139" s="116"/>
      <c r="B139" s="116"/>
      <c r="C139" s="116"/>
      <c r="D139" s="87" t="s">
        <v>113</v>
      </c>
      <c r="E139" s="87" t="s">
        <v>1512</v>
      </c>
      <c r="F139" s="7" t="str">
        <f>IF(AND(D139="Amina",OR(E139="Manual",E139="Assisted Manual")),A138&amp;"_AZ",IF(AND(D139="Amina",OR(E139="De-Novo Merge",E139="Assisted Merge")),A138&amp;"_SA_AZ",IF(AND(D139="Mashtura",OR(E139="Manual",E139="Assisted Manual")),A138&amp;"_MH",IF(AND(D139="Mashtura",OR(E139="De-Novo Merge",E139="Assisted Merge")),A138&amp;"_SA_MH",IF(AND(D139="Perry",OR(E139="Manual",E139="Assisted Manual")),A138&amp;"_PB",IF(AND(D139="Perry",OR(E139="De-Novo Merge",E139="Assisted Merge")),A138&amp;"_SA_PB",IF(AND(D139="Gina",OR(E139="Manual",E139="Assisted Manual")),A138&amp;"_GB",IF(AND(D139="Gina",OR(E139="De-Novo Merge",E139="Assisted Merge")),A138&amp;"_SA_GB",IF(AND(D139="Cameron",OR(E139="Manual",E139="Assisted Manual")),A138&amp;"_CA",IF(AND(D139="Cameron",OR(E139="De-Novo Merge",E139="Assisted Merge")),A138&amp;"_SA_CA",IF(AND(D139="Bruno",OR(E139="Manual",E139="Assisted Manual")),A138&amp;"_BD",IF(AND(D139="Bruno",OR(E139="De-Novo Merge",E139="Assisted Merge")),A138&amp;"_SA_BD",IF(AND(D139="Daniel",OR(E139="Manual",E139="Assisted Manual")),A138&amp;"_DR",IF(AND(D139="Daniel",OR(E139="De-Novo Merge",E139="Assisted Merge")),A138&amp;"_SA_DR",IF(AND(D139="Monet",OR(E139="Manual",E139="Assisted Manual")),A138&amp;"_MW",IF(AND(D139="Monet",OR(E139="De-Novo Merge",E139="Assisted Merge")),A138&amp;"_SA_MW",IF(AND(D139="Julia",OR(E139="Manual",E139="Assisted Manual")),A138&amp;"_JS",IF(AND(D139="Julia",OR(E139="De-Novo Merge",E139="Assisted Merge")),A138&amp;"_SA_JS",""))))))))))))))))))</f>
        <v>2018-04-13_G-040_DR</v>
      </c>
      <c r="G139" s="89">
        <v>43290</v>
      </c>
      <c r="H139" s="89">
        <v>43294</v>
      </c>
      <c r="I139" s="68">
        <v>4</v>
      </c>
      <c r="J139" s="68">
        <v>54.570999999999998</v>
      </c>
      <c r="K139" s="73">
        <f t="shared" si="4"/>
        <v>13.642749999999999</v>
      </c>
      <c r="L139" s="116"/>
      <c r="M139" s="87" t="str">
        <f>IF(AND(NOT(OR(G139="",G139="Ø")),H139=""),"In Progress",IF(AND(NOT(OR(H139="Ø",H139="")),NOT(OR(G139="Ø",G139=""))),"Completed",IF(AND(NOT(A138=""),NOT(OR(D139="",D139="???")),G139=""),"Waiting",IF(D139="???","Waiting",""))))</f>
        <v>Completed</v>
      </c>
      <c r="N139" s="116"/>
      <c r="O139" s="116"/>
      <c r="P139" s="4"/>
      <c r="Q139" s="121"/>
      <c r="R139" s="116"/>
    </row>
    <row r="140" spans="1:18" x14ac:dyDescent="0.25">
      <c r="A140" s="122" t="s">
        <v>4260</v>
      </c>
      <c r="B140" s="117" t="s">
        <v>4261</v>
      </c>
      <c r="C140" s="116"/>
      <c r="D140" s="87" t="s">
        <v>23</v>
      </c>
      <c r="E140" s="87" t="s">
        <v>24</v>
      </c>
      <c r="F140" s="7" t="str">
        <f>IF(AND(D140="Amina",OR(E140="Manual",E140="Assisted Manual")),A140&amp;"_AZ",IF(AND(D140="Amina",OR(E140="De-Novo Merge",E140="Assisted Merge")),A140&amp;"_SA_AZ",IF(AND(D140="Mashtura",OR(E140="Manual",E140="Assisted Manual")),A140&amp;"_MH",IF(AND(D140="Mashtura",OR(E140="De-Novo Merge",E140="Assisted Merge")),A140&amp;"_SA_MH",IF(AND(D140="Perry",OR(E140="Manual",E140="Assisted Manual")),A140&amp;"_PB",IF(AND(D140="Perry",OR(E140="De-Novo Merge",E140="Assisted Merge")),A140&amp;"_SA_PB",IF(AND(D140="Gina",OR(E140="Manual",E140="Assisted Manual")),A140&amp;"_GB",IF(AND(D140="Gina",OR(E140="De-Novo Merge",E140="Assisted Merge")),A140&amp;"_SA_GB",IF(AND(D140="Cameron",OR(E140="Manual",E140="Assisted Manual")),A140&amp;"_CA",IF(AND(D140="Cameron",OR(E140="De-Novo Merge",E140="Assisted Merge")),A140&amp;"_SA_CA",IF(AND(D140="Bruno",OR(E140="Manual",E140="Assisted Manual")),A140&amp;"_BD",IF(AND(D140="Bruno",OR(E140="De-Novo Merge",E140="Assisted Merge")),A140&amp;"_SA_BD",IF(AND(D140="Daniel",OR(E140="Manual",E140="Assisted Manual")),A140&amp;"_DR",IF(AND(D140="Daniel",OR(E140="De-Novo Merge",E140="Assisted Merge")),A140&amp;"_SA_DR",IF(AND(D140="Monet",OR(E140="Manual",E140="Assisted Manual")),A140&amp;"_MW",IF(AND(D140="Monet",OR(E140="De-Novo Merge",E140="Assisted Merge")),A140&amp;"_SA_MW",IF(AND(D140="Julia",OR(E140="Manual",E140="Assisted Manual")),A140&amp;"_JS",IF(AND(D140="Julia",OR(E140="De-Novo Merge",E140="Assisted Merge")),A140&amp;"_SA_JS",""))))))))))))))))))</f>
        <v>2018-04-13_R-030_CA</v>
      </c>
      <c r="G140" s="89">
        <v>43245</v>
      </c>
      <c r="H140" s="89">
        <v>43245</v>
      </c>
      <c r="I140" s="84"/>
      <c r="J140" s="68">
        <v>58.3</v>
      </c>
      <c r="K140" s="73" t="str">
        <f t="shared" si="4"/>
        <v/>
      </c>
      <c r="L140" s="118">
        <v>43255</v>
      </c>
      <c r="M140" s="87" t="str">
        <f>IF(AND(NOT(OR(G140="",G140="Ø")),H140=""),"In Progress",IF(AND(NOT(OR(H140="Ø",H140="")),NOT(OR(G140="Ø",G140=""))),"Completed",IF(AND(NOT(A140=""),NOT(OR(D140="",D140="???")),G140=""),"Waiting",IF(D140="???","Waiting",""))))</f>
        <v>Completed</v>
      </c>
      <c r="N140" s="116" t="str">
        <f>IF(AND(NOT(OR(H140="Ø",H140="")),L140="Split"),"In Progress",IF(AND(NOT(OR(H140="Ø",H140="")),L140="Needs to be Split"),"Waiting",IF(AND(M140="Review",M141="Review"),"Review",IF(OR(AND(M140="Review",M141="Incomplete"),AND(M140="Incomplete",M141="Review")),"Review",IF(OR(AND(M140="Untraceable",M141="Review"),AND(M140="Review",M141="Untraceable")),"Review",IF(OR(AND(M140="Review",M141="Completed"),AND(M140="Completed",M141="Review")),"Review",IF(OR(AND(M140="Other",M141="Review"),AND(M140="Review",M141="Other")),"Review",IF(OR(AND(M140="Other",M141="Incomplete"),AND(M140="Incomplete",M141="Other")),"Review",IF(OR(AND(M140="Other",M141="Untraceable"),AND(M140="Untraceable",M141="Other")),"Review",IF(OR(AND(M140="Other",M141="Completed"),AND(M140="Completed",M141="Other")),"Review",IF(AND(M140="Waiting",M141="Waiting"),"Waiting",IF(OR(AND(M140="Review",M141="Waiting"),AND(M140="Waiting",M141="Review")),"Waiting",IF(OR(AND(M140="Other",M141="Waiting"),AND(M140="Waiting",M141="Other")),"Waiting",IF(OR(AND(M140="Incomplete",M141="Waiting"),AND(M140="Waiting",M141="Incomplete")),"Waiting",IF(OR(AND(M140="Completed",M141="Waiting"),AND(M140="Waiting",M141="Completed")),"Waiting",IF(OR(M140="In Progress",M141="In Progress"),"In Progress",IF(OR(AND(M140="Completed",M141="Untraceable"),AND(M140="Untraceable",M141="Completed")),"Review",IF(OR(AND(M140="Completed",M141="Incomplete"),AND(M140="Incomplete",M141="Completed")),"Review",IF(OR(AND(M140="Incomplete",M141="Untraceable"),AND(M140="Untraceable",M141="Incomplete")),"Untraceable",IF(AND(NOT(OR(H140="Ø",H140="")),NOT(OR(H141="Ø",H141="")),L140=""),"In Progress",IF(AND(M140="Untraceable",M141="Untraceable"),"Untraceable",IF(AND(NOT(OR(H140="Ø",H140="")),NOT(OR(H141="Ø",H141="")),NOT(OR(L140="Ø",L140="",L140="Split",L140="Needs to be Split"))),"Completed",IF(AND(M140="Incomplete",M141="Incomplete"),"Incomplete",IF(AND(M140="Other",M141="Other"),"Review",IF(AND(M140="Untraceable",M141=""),"Untraceable","")))))))))))))))))))))))))</f>
        <v>Completed</v>
      </c>
      <c r="O140" s="116" t="s">
        <v>0</v>
      </c>
      <c r="P140" s="4"/>
      <c r="Q140" s="121" t="s">
        <v>25</v>
      </c>
      <c r="R140" s="116" t="s">
        <v>4262</v>
      </c>
    </row>
    <row r="141" spans="1:18" x14ac:dyDescent="0.25">
      <c r="A141" s="116"/>
      <c r="B141" s="116"/>
      <c r="C141" s="116"/>
      <c r="D141" s="87" t="s">
        <v>27</v>
      </c>
      <c r="E141" s="87" t="s">
        <v>1512</v>
      </c>
      <c r="F141" s="7" t="str">
        <f>IF(AND(D141="Amina",OR(E141="Manual",E141="Assisted Manual")),A140&amp;"_AZ",IF(AND(D141="Amina",OR(E141="De-Novo Merge",E141="Assisted Merge")),A140&amp;"_SA_AZ",IF(AND(D141="Mashtura",OR(E141="Manual",E141="Assisted Manual")),A140&amp;"_MH",IF(AND(D141="Mashtura",OR(E141="De-Novo Merge",E141="Assisted Merge")),A140&amp;"_SA_MH",IF(AND(D141="Perry",OR(E141="Manual",E141="Assisted Manual")),A140&amp;"_PB",IF(AND(D141="Perry",OR(E141="De-Novo Merge",E141="Assisted Merge")),A140&amp;"_SA_PB",IF(AND(D141="Gina",OR(E141="Manual",E141="Assisted Manual")),A140&amp;"_GB",IF(AND(D141="Gina",OR(E141="De-Novo Merge",E141="Assisted Merge")),A140&amp;"_SA_GB",IF(AND(D141="Cameron",OR(E141="Manual",E141="Assisted Manual")),A140&amp;"_CA",IF(AND(D141="Cameron",OR(E141="De-Novo Merge",E141="Assisted Merge")),A140&amp;"_SA_CA",IF(AND(D141="Bruno",OR(E141="Manual",E141="Assisted Manual")),A140&amp;"_BD",IF(AND(D141="Bruno",OR(E141="De-Novo Merge",E141="Assisted Merge")),A140&amp;"_SA_BD",IF(AND(D141="Daniel",OR(E141="Manual",E141="Assisted Manual")),A140&amp;"_DR",IF(AND(D141="Daniel",OR(E141="De-Novo Merge",E141="Assisted Merge")),A140&amp;"_SA_DR",IF(AND(D141="Monet",OR(E141="Manual",E141="Assisted Manual")),A140&amp;"_MW",IF(AND(D141="Monet",OR(E141="De-Novo Merge",E141="Assisted Merge")),A140&amp;"_SA_MW",IF(AND(D141="Julia",OR(E141="Manual",E141="Assisted Manual")),A140&amp;"_JS",IF(AND(D141="Julia",OR(E141="De-Novo Merge",E141="Assisted Merge")),A140&amp;"_SA_JS",""))))))))))))))))))</f>
        <v>2018-04-13_R-030_GB</v>
      </c>
      <c r="G141" s="89">
        <v>43252</v>
      </c>
      <c r="H141" s="89">
        <v>43255</v>
      </c>
      <c r="I141" s="68"/>
      <c r="J141" s="68"/>
      <c r="K141" s="73" t="str">
        <f t="shared" si="4"/>
        <v/>
      </c>
      <c r="L141" s="116"/>
      <c r="M141" s="87" t="str">
        <f>IF(AND(NOT(OR(G141="",G141="Ø")),H141=""),"In Progress",IF(AND(NOT(OR(H141="Ø",H141="")),NOT(OR(G141="Ø",G141=""))),"Completed",IF(AND(NOT(A140=""),NOT(OR(D141="",D141="???")),G141=""),"Waiting",IF(D141="???","Waiting",""))))</f>
        <v>Completed</v>
      </c>
      <c r="N141" s="116"/>
      <c r="O141" s="116"/>
      <c r="P141" s="4"/>
      <c r="Q141" s="121"/>
      <c r="R141" s="116"/>
    </row>
    <row r="142" spans="1:18" x14ac:dyDescent="0.25">
      <c r="A142" s="122" t="s">
        <v>4263</v>
      </c>
      <c r="B142" s="117" t="s">
        <v>4264</v>
      </c>
      <c r="C142" s="116"/>
      <c r="D142" s="87" t="s">
        <v>2404</v>
      </c>
      <c r="E142" s="87" t="s">
        <v>24</v>
      </c>
      <c r="F142" s="7" t="str">
        <f>IF(AND(D142="Amina",OR(E142="Manual",E142="Assisted Manual")),A142&amp;"_AZ",IF(AND(D142="Amina",OR(E142="De-Novo Merge",E142="Assisted Merge")),A142&amp;"_SA_AZ",IF(AND(D142="Mashtura",OR(E142="Manual",E142="Assisted Manual")),A142&amp;"_MH",IF(AND(D142="Mashtura",OR(E142="De-Novo Merge",E142="Assisted Merge")),A142&amp;"_SA_MH",IF(AND(D142="Perry",OR(E142="Manual",E142="Assisted Manual")),A142&amp;"_PB",IF(AND(D142="Perry",OR(E142="De-Novo Merge",E142="Assisted Merge")),A142&amp;"_SA_PB",IF(AND(D142="Gina",OR(E142="Manual",E142="Assisted Manual")),A142&amp;"_GB",IF(AND(D142="Gina",OR(E142="De-Novo Merge",E142="Assisted Merge")),A142&amp;"_SA_GB",IF(AND(D142="Cameron",OR(E142="Manual",E142="Assisted Manual")),A142&amp;"_CA",IF(AND(D142="Cameron",OR(E142="De-Novo Merge",E142="Assisted Merge")),A142&amp;"_SA_CA",IF(AND(D142="Bruno",OR(E142="Manual",E142="Assisted Manual")),A142&amp;"_BD",IF(AND(D142="Bruno",OR(E142="De-Novo Merge",E142="Assisted Merge")),A142&amp;"_SA_BD",IF(AND(D142="Daniel",OR(E142="Manual",E142="Assisted Manual")),A142&amp;"_DR",IF(AND(D142="Daniel",OR(E142="De-Novo Merge",E142="Assisted Merge")),A142&amp;"_SA_DR",IF(AND(D142="Monet",OR(E142="Manual",E142="Assisted Manual")),A142&amp;"_MW",IF(AND(D142="Monet",OR(E142="De-Novo Merge",E142="Assisted Merge")),A142&amp;"_SA_MW",IF(AND(D142="Julia",OR(E142="Manual",E142="Assisted Manual")),A142&amp;"_JS",IF(AND(D142="Julia",OR(E142="De-Novo Merge",E142="Assisted Merge")),A142&amp;"_SA_JS",""))))))))))))))))))</f>
        <v>2018-04-13_R-031_MH</v>
      </c>
      <c r="G142" s="89">
        <v>43245</v>
      </c>
      <c r="H142" s="89">
        <v>43250</v>
      </c>
      <c r="I142" s="68"/>
      <c r="J142" s="68"/>
      <c r="K142" s="73" t="str">
        <f t="shared" si="4"/>
        <v/>
      </c>
      <c r="L142" s="118">
        <v>43279</v>
      </c>
      <c r="M142" s="87" t="str">
        <f>IF(AND(NOT(OR(G142="",G142="Ø")),H142=""),"In Progress",IF(AND(NOT(OR(H142="Ø",H142="")),NOT(OR(G142="Ø",G142=""))),"Completed",IF(AND(NOT(A142=""),NOT(OR(D142="",D142="???")),G142=""),"Waiting",IF(D142="???","Waiting",""))))</f>
        <v>Completed</v>
      </c>
      <c r="N142" s="116" t="str">
        <f>IF(AND(NOT(OR(H142="Ø",H142="")),L142="Split"),"In Progress",IF(AND(NOT(OR(H142="Ø",H142="")),L142="Needs to be Split"),"Waiting",IF(AND(M142="Review",M143="Review"),"Review",IF(OR(AND(M142="Review",M143="Incomplete"),AND(M142="Incomplete",M143="Review")),"Review",IF(OR(AND(M142="Untraceable",M143="Review"),AND(M142="Review",M143="Untraceable")),"Review",IF(OR(AND(M142="Review",M143="Completed"),AND(M142="Completed",M143="Review")),"Review",IF(OR(AND(M142="Other",M143="Review"),AND(M142="Review",M143="Other")),"Review",IF(OR(AND(M142="Other",M143="Incomplete"),AND(M142="Incomplete",M143="Other")),"Review",IF(OR(AND(M142="Other",M143="Untraceable"),AND(M142="Untraceable",M143="Other")),"Review",IF(OR(AND(M142="Other",M143="Completed"),AND(M142="Completed",M143="Other")),"Review",IF(AND(M142="Waiting",M143="Waiting"),"Waiting",IF(OR(AND(M142="Review",M143="Waiting"),AND(M142="Waiting",M143="Review")),"Waiting",IF(OR(AND(M142="Other",M143="Waiting"),AND(M142="Waiting",M143="Other")),"Waiting",IF(OR(AND(M142="Incomplete",M143="Waiting"),AND(M142="Waiting",M143="Incomplete")),"Waiting",IF(OR(AND(M142="Completed",M143="Waiting"),AND(M142="Waiting",M143="Completed")),"Waiting",IF(OR(M142="In Progress",M143="In Progress"),"In Progress",IF(OR(AND(M142="Completed",M143="Untraceable"),AND(M142="Untraceable",M143="Completed")),"Review",IF(OR(AND(M142="Completed",M143="Incomplete"),AND(M142="Incomplete",M143="Completed")),"Review",IF(OR(AND(M142="Incomplete",M143="Untraceable"),AND(M142="Untraceable",M143="Incomplete")),"Untraceable",IF(AND(NOT(OR(H142="Ø",H142="")),NOT(OR(H143="Ø",H143="")),L142=""),"In Progress",IF(AND(M142="Untraceable",M143="Untraceable"),"Untraceable",IF(AND(NOT(OR(H142="Ø",H142="")),NOT(OR(H143="Ø",H143="")),NOT(OR(L142="Ø",L142="",L142="Split",L142="Needs to be Split"))),"Completed",IF(AND(M142="Incomplete",M143="Incomplete"),"Incomplete",IF(AND(M142="Other",M143="Other"),"Review",IF(AND(M142="Untraceable",M143=""),"Untraceable","")))))))))))))))))))))))))</f>
        <v>Completed</v>
      </c>
      <c r="O142" s="116" t="s">
        <v>0</v>
      </c>
      <c r="P142" s="4" t="s">
        <v>4265</v>
      </c>
      <c r="Q142" s="121" t="s">
        <v>25</v>
      </c>
      <c r="R142" s="116" t="s">
        <v>4266</v>
      </c>
    </row>
    <row r="143" spans="1:18" x14ac:dyDescent="0.25">
      <c r="A143" s="116"/>
      <c r="B143" s="116"/>
      <c r="C143" s="116"/>
      <c r="D143" s="87" t="s">
        <v>23</v>
      </c>
      <c r="E143" s="87" t="s">
        <v>1512</v>
      </c>
      <c r="F143" s="7" t="str">
        <f>IF(AND(D143="Amina",OR(E143="Manual",E143="Assisted Manual")),A142&amp;"_AZ",IF(AND(D143="Amina",OR(E143="De-Novo Merge",E143="Assisted Merge")),A142&amp;"_SA_AZ",IF(AND(D143="Mashtura",OR(E143="Manual",E143="Assisted Manual")),A142&amp;"_MH",IF(AND(D143="Mashtura",OR(E143="De-Novo Merge",E143="Assisted Merge")),A142&amp;"_SA_MH",IF(AND(D143="Perry",OR(E143="Manual",E143="Assisted Manual")),A142&amp;"_PB",IF(AND(D143="Perry",OR(E143="De-Novo Merge",E143="Assisted Merge")),A142&amp;"_SA_PB",IF(AND(D143="Gina",OR(E143="Manual",E143="Assisted Manual")),A142&amp;"_GB",IF(AND(D143="Gina",OR(E143="De-Novo Merge",E143="Assisted Merge")),A142&amp;"_SA_GB",IF(AND(D143="Cameron",OR(E143="Manual",E143="Assisted Manual")),A142&amp;"_CA",IF(AND(D143="Cameron",OR(E143="De-Novo Merge",E143="Assisted Merge")),A142&amp;"_SA_CA",IF(AND(D143="Bruno",OR(E143="Manual",E143="Assisted Manual")),A142&amp;"_BD",IF(AND(D143="Bruno",OR(E143="De-Novo Merge",E143="Assisted Merge")),A142&amp;"_SA_BD",IF(AND(D143="Daniel",OR(E143="Manual",E143="Assisted Manual")),A142&amp;"_DR",IF(AND(D143="Daniel",OR(E143="De-Novo Merge",E143="Assisted Merge")),A142&amp;"_SA_DR",IF(AND(D143="Monet",OR(E143="Manual",E143="Assisted Manual")),A142&amp;"_MW",IF(AND(D143="Monet",OR(E143="De-Novo Merge",E143="Assisted Merge")),A142&amp;"_SA_MW",IF(AND(D143="Julia",OR(E143="Manual",E143="Assisted Manual")),A142&amp;"_JS",IF(AND(D143="Julia",OR(E143="De-Novo Merge",E143="Assisted Merge")),A142&amp;"_SA_JS",""))))))))))))))))))</f>
        <v>2018-04-13_R-031_CA</v>
      </c>
      <c r="G143" s="89">
        <v>43250</v>
      </c>
      <c r="H143" s="89">
        <v>43251</v>
      </c>
      <c r="I143" s="68"/>
      <c r="J143" s="68"/>
      <c r="K143" s="73" t="str">
        <f t="shared" si="4"/>
        <v/>
      </c>
      <c r="L143" s="116"/>
      <c r="M143" s="87" t="str">
        <f>IF(AND(NOT(OR(G143="",G143="Ø")),H143=""),"In Progress",IF(AND(NOT(OR(H143="Ø",H143="")),NOT(OR(G143="Ø",G143=""))),"Completed",IF(AND(NOT(A142=""),NOT(OR(D143="",D143="???")),G143=""),"Waiting",IF(D143="???","Waiting",""))))</f>
        <v>Completed</v>
      </c>
      <c r="N143" s="116"/>
      <c r="O143" s="116"/>
      <c r="P143" s="4"/>
      <c r="Q143" s="121"/>
      <c r="R143" s="116"/>
    </row>
    <row r="144" spans="1:18" x14ac:dyDescent="0.25">
      <c r="A144" s="122" t="s">
        <v>4267</v>
      </c>
      <c r="B144" s="117" t="s">
        <v>4268</v>
      </c>
      <c r="C144" s="116"/>
      <c r="D144" s="87" t="s">
        <v>2404</v>
      </c>
      <c r="E144" s="87" t="s">
        <v>24</v>
      </c>
      <c r="F144" s="7" t="str">
        <f>IF(AND(D144="Amina",OR(E144="Manual",E144="Assisted Manual")),A144&amp;"_AZ",IF(AND(D144="Amina",OR(E144="De-Novo Merge",E144="Assisted Merge")),A144&amp;"_SA_AZ",IF(AND(D144="Mashtura",OR(E144="Manual",E144="Assisted Manual")),A144&amp;"_MH",IF(AND(D144="Mashtura",OR(E144="De-Novo Merge",E144="Assisted Merge")),A144&amp;"_SA_MH",IF(AND(D144="Perry",OR(E144="Manual",E144="Assisted Manual")),A144&amp;"_PB",IF(AND(D144="Perry",OR(E144="De-Novo Merge",E144="Assisted Merge")),A144&amp;"_SA_PB",IF(AND(D144="Gina",OR(E144="Manual",E144="Assisted Manual")),A144&amp;"_GB",IF(AND(D144="Gina",OR(E144="De-Novo Merge",E144="Assisted Merge")),A144&amp;"_SA_GB",IF(AND(D144="Cameron",OR(E144="Manual",E144="Assisted Manual")),A144&amp;"_CA",IF(AND(D144="Cameron",OR(E144="De-Novo Merge",E144="Assisted Merge")),A144&amp;"_SA_CA",IF(AND(D144="Bruno",OR(E144="Manual",E144="Assisted Manual")),A144&amp;"_BD",IF(AND(D144="Bruno",OR(E144="De-Novo Merge",E144="Assisted Merge")),A144&amp;"_SA_BD",IF(AND(D144="Daniel",OR(E144="Manual",E144="Assisted Manual")),A144&amp;"_DR",IF(AND(D144="Daniel",OR(E144="De-Novo Merge",E144="Assisted Merge")),A144&amp;"_SA_DR",IF(AND(D144="Monet",OR(E144="Manual",E144="Assisted Manual")),A144&amp;"_MW",IF(AND(D144="Monet",OR(E144="De-Novo Merge",E144="Assisted Merge")),A144&amp;"_SA_MW",IF(AND(D144="Julia",OR(E144="Manual",E144="Assisted Manual")),A144&amp;"_JS",IF(AND(D144="Julia",OR(E144="De-Novo Merge",E144="Assisted Merge")),A144&amp;"_SA_JS",""))))))))))))))))))</f>
        <v>2018-04-13_R-032_MH</v>
      </c>
      <c r="G144" s="89">
        <v>43250</v>
      </c>
      <c r="H144" s="89">
        <v>43251</v>
      </c>
      <c r="I144" s="68">
        <v>2</v>
      </c>
      <c r="J144" s="68">
        <v>55</v>
      </c>
      <c r="K144" s="73">
        <f t="shared" si="4"/>
        <v>27.5</v>
      </c>
      <c r="L144" s="118">
        <v>43279</v>
      </c>
      <c r="M144" s="87" t="str">
        <f>IF(AND(NOT(OR(G144="",G144="Ø")),H144=""),"In Progress",IF(AND(NOT(OR(H144="Ø",H144="")),NOT(OR(G144="Ø",G144=""))),"Completed",IF(AND(NOT(A144=""),NOT(OR(D144="",D144="???")),G144=""),"Waiting",IF(D144="???","Waiting",""))))</f>
        <v>Completed</v>
      </c>
      <c r="N144" s="116" t="str">
        <f>IF(AND(NOT(OR(H144="Ø",H144="")),L144="Split"),"In Progress",IF(AND(NOT(OR(H144="Ø",H144="")),L144="Needs to be Split"),"Waiting",IF(AND(M144="Review",M145="Review"),"Review",IF(OR(AND(M144="Review",M145="Incomplete"),AND(M144="Incomplete",M145="Review")),"Review",IF(OR(AND(M144="Untraceable",M145="Review"),AND(M144="Review",M145="Untraceable")),"Review",IF(OR(AND(M144="Review",M145="Completed"),AND(M144="Completed",M145="Review")),"Review",IF(OR(AND(M144="Other",M145="Review"),AND(M144="Review",M145="Other")),"Review",IF(OR(AND(M144="Other",M145="Incomplete"),AND(M144="Incomplete",M145="Other")),"Review",IF(OR(AND(M144="Other",M145="Untraceable"),AND(M144="Untraceable",M145="Other")),"Review",IF(OR(AND(M144="Other",M145="Completed"),AND(M144="Completed",M145="Other")),"Review",IF(AND(M144="Waiting",M145="Waiting"),"Waiting",IF(OR(AND(M144="Review",M145="Waiting"),AND(M144="Waiting",M145="Review")),"Waiting",IF(OR(AND(M144="Other",M145="Waiting"),AND(M144="Waiting",M145="Other")),"Waiting",IF(OR(AND(M144="Incomplete",M145="Waiting"),AND(M144="Waiting",M145="Incomplete")),"Waiting",IF(OR(AND(M144="Completed",M145="Waiting"),AND(M144="Waiting",M145="Completed")),"Waiting",IF(OR(M144="In Progress",M145="In Progress"),"In Progress",IF(OR(AND(M144="Completed",M145="Untraceable"),AND(M144="Untraceable",M145="Completed")),"Review",IF(OR(AND(M144="Completed",M145="Incomplete"),AND(M144="Incomplete",M145="Completed")),"Review",IF(OR(AND(M144="Incomplete",M145="Untraceable"),AND(M144="Untraceable",M145="Incomplete")),"Untraceable",IF(AND(NOT(OR(H144="Ø",H144="")),NOT(OR(H145="Ø",H145="")),L144=""),"In Progress",IF(AND(M144="Untraceable",M145="Untraceable"),"Untraceable",IF(AND(NOT(OR(H144="Ø",H144="")),NOT(OR(H145="Ø",H145="")),NOT(OR(L144="Ø",L144="",L144="Split",L144="Needs to be Split"))),"Completed",IF(AND(M144="Incomplete",M145="Incomplete"),"Incomplete",IF(AND(M144="Other",M145="Other"),"Review",IF(AND(M144="Untraceable",M145=""),"Untraceable","")))))))))))))))))))))))))</f>
        <v>Completed</v>
      </c>
      <c r="O144" s="116" t="s">
        <v>0</v>
      </c>
      <c r="P144" s="4"/>
      <c r="Q144" s="121" t="s">
        <v>25</v>
      </c>
      <c r="R144" s="116" t="s">
        <v>4269</v>
      </c>
    </row>
    <row r="145" spans="1:18" x14ac:dyDescent="0.25">
      <c r="A145" s="116"/>
      <c r="B145" s="116"/>
      <c r="C145" s="116"/>
      <c r="D145" s="87" t="s">
        <v>23</v>
      </c>
      <c r="E145" s="87" t="s">
        <v>1512</v>
      </c>
      <c r="F145" s="7" t="str">
        <f>IF(AND(D145="Amina",OR(E145="Manual",E145="Assisted Manual")),A144&amp;"_AZ",IF(AND(D145="Amina",OR(E145="De-Novo Merge",E145="Assisted Merge")),A144&amp;"_SA_AZ",IF(AND(D145="Mashtura",OR(E145="Manual",E145="Assisted Manual")),A144&amp;"_MH",IF(AND(D145="Mashtura",OR(E145="De-Novo Merge",E145="Assisted Merge")),A144&amp;"_SA_MH",IF(AND(D145="Perry",OR(E145="Manual",E145="Assisted Manual")),A144&amp;"_PB",IF(AND(D145="Perry",OR(E145="De-Novo Merge",E145="Assisted Merge")),A144&amp;"_SA_PB",IF(AND(D145="Gina",OR(E145="Manual",E145="Assisted Manual")),A144&amp;"_GB",IF(AND(D145="Gina",OR(E145="De-Novo Merge",E145="Assisted Merge")),A144&amp;"_SA_GB",IF(AND(D145="Cameron",OR(E145="Manual",E145="Assisted Manual")),A144&amp;"_CA",IF(AND(D145="Cameron",OR(E145="De-Novo Merge",E145="Assisted Merge")),A144&amp;"_SA_CA",IF(AND(D145="Bruno",OR(E145="Manual",E145="Assisted Manual")),A144&amp;"_BD",IF(AND(D145="Bruno",OR(E145="De-Novo Merge",E145="Assisted Merge")),A144&amp;"_SA_BD",IF(AND(D145="Daniel",OR(E145="Manual",E145="Assisted Manual")),A144&amp;"_DR",IF(AND(D145="Daniel",OR(E145="De-Novo Merge",E145="Assisted Merge")),A144&amp;"_SA_DR",IF(AND(D145="Monet",OR(E145="Manual",E145="Assisted Manual")),A144&amp;"_MW",IF(AND(D145="Monet",OR(E145="De-Novo Merge",E145="Assisted Merge")),A144&amp;"_SA_MW",IF(AND(D145="Julia",OR(E145="Manual",E145="Assisted Manual")),A144&amp;"_JS",IF(AND(D145="Julia",OR(E145="De-Novo Merge",E145="Assisted Merge")),A144&amp;"_SA_JS",""))))))))))))))))))</f>
        <v>2018-04-13_R-032_CA</v>
      </c>
      <c r="G145" s="89">
        <v>43251</v>
      </c>
      <c r="H145" s="89">
        <v>43251</v>
      </c>
      <c r="I145" s="68">
        <v>2</v>
      </c>
      <c r="J145" s="68">
        <v>57</v>
      </c>
      <c r="K145" s="73">
        <f t="shared" si="4"/>
        <v>28.5</v>
      </c>
      <c r="L145" s="116"/>
      <c r="M145" s="87" t="str">
        <f>IF(AND(NOT(OR(G145="",G145="Ø")),H145=""),"In Progress",IF(AND(NOT(OR(H145="Ø",H145="")),NOT(OR(G145="Ø",G145=""))),"Completed",IF(AND(NOT(A144=""),NOT(OR(D145="",D145="???")),G145=""),"Waiting",IF(D145="???","Waiting",""))))</f>
        <v>Completed</v>
      </c>
      <c r="N145" s="116"/>
      <c r="O145" s="116"/>
      <c r="P145" s="4"/>
      <c r="Q145" s="121"/>
      <c r="R145" s="116"/>
    </row>
    <row r="146" spans="1:18" x14ac:dyDescent="0.25">
      <c r="A146" s="122" t="s">
        <v>4270</v>
      </c>
      <c r="B146" s="117" t="s">
        <v>4271</v>
      </c>
      <c r="C146" s="116"/>
      <c r="D146" s="87" t="s">
        <v>2404</v>
      </c>
      <c r="E146" s="87" t="s">
        <v>24</v>
      </c>
      <c r="F146" s="7" t="str">
        <f>IF(AND(D146="Amina",OR(E146="Manual",E146="Assisted Manual")),A146&amp;"_AZ",IF(AND(D146="Amina",OR(E146="De-Novo Merge",E146="Assisted Merge")),A146&amp;"_SA_AZ",IF(AND(D146="Mashtura",OR(E146="Manual",E146="Assisted Manual")),A146&amp;"_MH",IF(AND(D146="Mashtura",OR(E146="De-Novo Merge",E146="Assisted Merge")),A146&amp;"_SA_MH",IF(AND(D146="Perry",OR(E146="Manual",E146="Assisted Manual")),A146&amp;"_PB",IF(AND(D146="Perry",OR(E146="De-Novo Merge",E146="Assisted Merge")),A146&amp;"_SA_PB",IF(AND(D146="Gina",OR(E146="Manual",E146="Assisted Manual")),A146&amp;"_GB",IF(AND(D146="Gina",OR(E146="De-Novo Merge",E146="Assisted Merge")),A146&amp;"_SA_GB",IF(AND(D146="Cameron",OR(E146="Manual",E146="Assisted Manual")),A146&amp;"_CA",IF(AND(D146="Cameron",OR(E146="De-Novo Merge",E146="Assisted Merge")),A146&amp;"_SA_CA",IF(AND(D146="Bruno",OR(E146="Manual",E146="Assisted Manual")),A146&amp;"_BD",IF(AND(D146="Bruno",OR(E146="De-Novo Merge",E146="Assisted Merge")),A146&amp;"_SA_BD",IF(AND(D146="Daniel",OR(E146="Manual",E146="Assisted Manual")),A146&amp;"_DR",IF(AND(D146="Daniel",OR(E146="De-Novo Merge",E146="Assisted Merge")),A146&amp;"_SA_DR",IF(AND(D146="Monet",OR(E146="Manual",E146="Assisted Manual")),A146&amp;"_MW",IF(AND(D146="Monet",OR(E146="De-Novo Merge",E146="Assisted Merge")),A146&amp;"_SA_MW",IF(AND(D146="Julia",OR(E146="Manual",E146="Assisted Manual")),A146&amp;"_JS",IF(AND(D146="Julia",OR(E146="De-Novo Merge",E146="Assisted Merge")),A146&amp;"_SA_JS",""))))))))))))))))))</f>
        <v>2018-04-13_R-033_MH</v>
      </c>
      <c r="G146" s="89">
        <v>43251</v>
      </c>
      <c r="H146" s="89">
        <v>43251</v>
      </c>
      <c r="I146" s="68"/>
      <c r="J146" s="68"/>
      <c r="K146" s="73" t="str">
        <f t="shared" si="4"/>
        <v/>
      </c>
      <c r="L146" s="118">
        <v>43279</v>
      </c>
      <c r="M146" s="87" t="str">
        <f>IF(AND(NOT(OR(G146="",G146="Ø")),H146=""),"In Progress",IF(AND(NOT(OR(H146="Ø",H146="")),NOT(OR(G146="Ø",G146=""))),"Completed",IF(AND(NOT(A146=""),NOT(OR(D146="",D146="???")),G146=""),"Waiting",IF(D146="???","Waiting",""))))</f>
        <v>Completed</v>
      </c>
      <c r="N146" s="116" t="str">
        <f>IF(AND(NOT(OR(H146="Ø",H146="")),L146="Split"),"In Progress",IF(AND(NOT(OR(H146="Ø",H146="")),L146="Needs to be Split"),"Waiting",IF(AND(M146="Review",M147="Review"),"Review",IF(OR(AND(M146="Review",M147="Incomplete"),AND(M146="Incomplete",M147="Review")),"Review",IF(OR(AND(M146="Untraceable",M147="Review"),AND(M146="Review",M147="Untraceable")),"Review",IF(OR(AND(M146="Review",M147="Completed"),AND(M146="Completed",M147="Review")),"Review",IF(OR(AND(M146="Other",M147="Review"),AND(M146="Review",M147="Other")),"Review",IF(OR(AND(M146="Other",M147="Incomplete"),AND(M146="Incomplete",M147="Other")),"Review",IF(OR(AND(M146="Other",M147="Untraceable"),AND(M146="Untraceable",M147="Other")),"Review",IF(OR(AND(M146="Other",M147="Completed"),AND(M146="Completed",M147="Other")),"Review",IF(AND(M146="Waiting",M147="Waiting"),"Waiting",IF(OR(AND(M146="Review",M147="Waiting"),AND(M146="Waiting",M147="Review")),"Waiting",IF(OR(AND(M146="Other",M147="Waiting"),AND(M146="Waiting",M147="Other")),"Waiting",IF(OR(AND(M146="Incomplete",M147="Waiting"),AND(M146="Waiting",M147="Incomplete")),"Waiting",IF(OR(AND(M146="Completed",M147="Waiting"),AND(M146="Waiting",M147="Completed")),"Waiting",IF(OR(M146="In Progress",M147="In Progress"),"In Progress",IF(OR(AND(M146="Completed",M147="Untraceable"),AND(M146="Untraceable",M147="Completed")),"Review",IF(OR(AND(M146="Completed",M147="Incomplete"),AND(M146="Incomplete",M147="Completed")),"Review",IF(OR(AND(M146="Incomplete",M147="Untraceable"),AND(M146="Untraceable",M147="Incomplete")),"Untraceable",IF(AND(NOT(OR(H146="Ø",H146="")),NOT(OR(H147="Ø",H147="")),L146=""),"In Progress",IF(AND(M146="Untraceable",M147="Untraceable"),"Untraceable",IF(AND(NOT(OR(H146="Ø",H146="")),NOT(OR(H147="Ø",H147="")),NOT(OR(L146="Ø",L146="",L146="Split",L146="Needs to be Split"))),"Completed",IF(AND(M146="Incomplete",M147="Incomplete"),"Incomplete",IF(AND(M146="Other",M147="Other"),"Review",IF(AND(M146="Untraceable",M147=""),"Untraceable","")))))))))))))))))))))))))</f>
        <v>Completed</v>
      </c>
      <c r="O146" s="116" t="s">
        <v>0</v>
      </c>
      <c r="P146" s="4" t="s">
        <v>4272</v>
      </c>
      <c r="Q146" s="121" t="s">
        <v>25</v>
      </c>
      <c r="R146" s="116" t="s">
        <v>4273</v>
      </c>
    </row>
    <row r="147" spans="1:18" x14ac:dyDescent="0.25">
      <c r="A147" s="116"/>
      <c r="B147" s="116"/>
      <c r="C147" s="116"/>
      <c r="D147" s="87" t="s">
        <v>23</v>
      </c>
      <c r="E147" s="87" t="s">
        <v>1512</v>
      </c>
      <c r="F147" s="7" t="str">
        <f>IF(AND(D147="Amina",OR(E147="Manual",E147="Assisted Manual")),A146&amp;"_AZ",IF(AND(D147="Amina",OR(E147="De-Novo Merge",E147="Assisted Merge")),A146&amp;"_SA_AZ",IF(AND(D147="Mashtura",OR(E147="Manual",E147="Assisted Manual")),A146&amp;"_MH",IF(AND(D147="Mashtura",OR(E147="De-Novo Merge",E147="Assisted Merge")),A146&amp;"_SA_MH",IF(AND(D147="Perry",OR(E147="Manual",E147="Assisted Manual")),A146&amp;"_PB",IF(AND(D147="Perry",OR(E147="De-Novo Merge",E147="Assisted Merge")),A146&amp;"_SA_PB",IF(AND(D147="Gina",OR(E147="Manual",E147="Assisted Manual")),A146&amp;"_GB",IF(AND(D147="Gina",OR(E147="De-Novo Merge",E147="Assisted Merge")),A146&amp;"_SA_GB",IF(AND(D147="Cameron",OR(E147="Manual",E147="Assisted Manual")),A146&amp;"_CA",IF(AND(D147="Cameron",OR(E147="De-Novo Merge",E147="Assisted Merge")),A146&amp;"_SA_CA",IF(AND(D147="Bruno",OR(E147="Manual",E147="Assisted Manual")),A146&amp;"_BD",IF(AND(D147="Bruno",OR(E147="De-Novo Merge",E147="Assisted Merge")),A146&amp;"_SA_BD",IF(AND(D147="Daniel",OR(E147="Manual",E147="Assisted Manual")),A146&amp;"_DR",IF(AND(D147="Daniel",OR(E147="De-Novo Merge",E147="Assisted Merge")),A146&amp;"_SA_DR",IF(AND(D147="Monet",OR(E147="Manual",E147="Assisted Manual")),A146&amp;"_MW",IF(AND(D147="Monet",OR(E147="De-Novo Merge",E147="Assisted Merge")),A146&amp;"_SA_MW",IF(AND(D147="Julia",OR(E147="Manual",E147="Assisted Manual")),A146&amp;"_JS",IF(AND(D147="Julia",OR(E147="De-Novo Merge",E147="Assisted Merge")),A146&amp;"_SA_JS",""))))))))))))))))))</f>
        <v>2018-04-13_R-033_CA</v>
      </c>
      <c r="G147" s="89">
        <v>43265</v>
      </c>
      <c r="H147" s="89">
        <v>43265</v>
      </c>
      <c r="I147" s="68">
        <v>1.5</v>
      </c>
      <c r="J147" s="68">
        <v>26</v>
      </c>
      <c r="K147" s="73">
        <f t="shared" si="4"/>
        <v>17.333333333333332</v>
      </c>
      <c r="L147" s="116"/>
      <c r="M147" s="87" t="str">
        <f>IF(AND(NOT(OR(G147="",G147="Ø")),H147=""),"In Progress",IF(AND(NOT(OR(H147="Ø",H147="")),NOT(OR(G147="Ø",G147=""))),"Completed",IF(AND(NOT(A146=""),NOT(OR(D147="",D147="???")),G147=""),"Waiting",IF(D147="???","Waiting",""))))</f>
        <v>Completed</v>
      </c>
      <c r="N147" s="116"/>
      <c r="O147" s="116"/>
      <c r="P147" s="4"/>
      <c r="Q147" s="121"/>
      <c r="R147" s="116"/>
    </row>
    <row r="148" spans="1:18" x14ac:dyDescent="0.25">
      <c r="A148" s="122" t="s">
        <v>4274</v>
      </c>
      <c r="B148" s="117" t="s">
        <v>4275</v>
      </c>
      <c r="C148" s="116"/>
      <c r="D148" s="87" t="s">
        <v>32</v>
      </c>
      <c r="E148" s="87" t="s">
        <v>24</v>
      </c>
      <c r="F148" s="7" t="str">
        <f>IF(AND(D148="Amina",OR(E148="Manual",E148="Assisted Manual")),A148&amp;"_AZ",IF(AND(D148="Amina",OR(E148="De-Novo Merge",E148="Assisted Merge")),A148&amp;"_SA_AZ",IF(AND(D148="Mashtura",OR(E148="Manual",E148="Assisted Manual")),A148&amp;"_MH",IF(AND(D148="Mashtura",OR(E148="De-Novo Merge",E148="Assisted Merge")),A148&amp;"_SA_MH",IF(AND(D148="Perry",OR(E148="Manual",E148="Assisted Manual")),A148&amp;"_PB",IF(AND(D148="Perry",OR(E148="De-Novo Merge",E148="Assisted Merge")),A148&amp;"_SA_PB",IF(AND(D148="Gina",OR(E148="Manual",E148="Assisted Manual")),A148&amp;"_GB",IF(AND(D148="Gina",OR(E148="De-Novo Merge",E148="Assisted Merge")),A148&amp;"_SA_GB",IF(AND(D148="Cameron",OR(E148="Manual",E148="Assisted Manual")),A148&amp;"_CA",IF(AND(D148="Cameron",OR(E148="De-Novo Merge",E148="Assisted Merge")),A148&amp;"_SA_CA",IF(AND(D148="Bruno",OR(E148="Manual",E148="Assisted Manual")),A148&amp;"_BD",IF(AND(D148="Bruno",OR(E148="De-Novo Merge",E148="Assisted Merge")),A148&amp;"_SA_BD",IF(AND(D148="Daniel",OR(E148="Manual",E148="Assisted Manual")),A148&amp;"_DR",IF(AND(D148="Daniel",OR(E148="De-Novo Merge",E148="Assisted Merge")),A148&amp;"_SA_DR",IF(AND(D148="Monet",OR(E148="Manual",E148="Assisted Manual")),A148&amp;"_MW",IF(AND(D148="Monet",OR(E148="De-Novo Merge",E148="Assisted Merge")),A148&amp;"_SA_MW",IF(AND(D148="Julia",OR(E148="Manual",E148="Assisted Manual")),A148&amp;"_JS",IF(AND(D148="Julia",OR(E148="De-Novo Merge",E148="Assisted Merge")),A148&amp;"_SA_JS",""))))))))))))))))))</f>
        <v>2018-04-03_G-041_AZ</v>
      </c>
      <c r="G148" s="89">
        <v>43251</v>
      </c>
      <c r="H148" s="89">
        <v>43252</v>
      </c>
      <c r="I148" s="68"/>
      <c r="J148" s="68"/>
      <c r="K148" s="73" t="str">
        <f t="shared" si="4"/>
        <v/>
      </c>
      <c r="L148" s="118">
        <v>43279</v>
      </c>
      <c r="M148" s="87" t="str">
        <f>IF(AND(NOT(OR(G148="",G148="Ø")),H148=""),"In Progress",IF(AND(NOT(OR(H148="Ø",H148="")),NOT(OR(G148="Ø",G148=""))),"Completed",IF(AND(NOT(A148=""),NOT(OR(D148="",D148="???")),G148=""),"Waiting",IF(D148="???","Waiting",""))))</f>
        <v>Completed</v>
      </c>
      <c r="N148" s="116" t="str">
        <f>IF(AND(NOT(OR(H148="Ø",H148="")),L148="Split"),"In Progress",IF(AND(NOT(OR(H148="Ø",H148="")),L148="Needs to be Split"),"Waiting",IF(AND(M148="Review",M149="Review"),"Review",IF(OR(AND(M148="Review",M149="Incomplete"),AND(M148="Incomplete",M149="Review")),"Review",IF(OR(AND(M148="Untraceable",M149="Review"),AND(M148="Review",M149="Untraceable")),"Review",IF(OR(AND(M148="Review",M149="Completed"),AND(M148="Completed",M149="Review")),"Review",IF(OR(AND(M148="Other",M149="Review"),AND(M148="Review",M149="Other")),"Review",IF(OR(AND(M148="Other",M149="Incomplete"),AND(M148="Incomplete",M149="Other")),"Review",IF(OR(AND(M148="Other",M149="Untraceable"),AND(M148="Untraceable",M149="Other")),"Review",IF(OR(AND(M148="Other",M149="Completed"),AND(M148="Completed",M149="Other")),"Review",IF(AND(M148="Waiting",M149="Waiting"),"Waiting",IF(OR(AND(M148="Review",M149="Waiting"),AND(M148="Waiting",M149="Review")),"Waiting",IF(OR(AND(M148="Other",M149="Waiting"),AND(M148="Waiting",M149="Other")),"Waiting",IF(OR(AND(M148="Incomplete",M149="Waiting"),AND(M148="Waiting",M149="Incomplete")),"Waiting",IF(OR(AND(M148="Completed",M149="Waiting"),AND(M148="Waiting",M149="Completed")),"Waiting",IF(OR(M148="In Progress",M149="In Progress"),"In Progress",IF(OR(AND(M148="Completed",M149="Untraceable"),AND(M148="Untraceable",M149="Completed")),"Review",IF(OR(AND(M148="Completed",M149="Incomplete"),AND(M148="Incomplete",M149="Completed")),"Review",IF(OR(AND(M148="Incomplete",M149="Untraceable"),AND(M148="Untraceable",M149="Incomplete")),"Untraceable",IF(AND(NOT(OR(H148="Ø",H148="")),NOT(OR(H149="Ø",H149="")),L148=""),"In Progress",IF(AND(M148="Untraceable",M149="Untraceable"),"Untraceable",IF(AND(NOT(OR(H148="Ø",H148="")),NOT(OR(H149="Ø",H149="")),NOT(OR(L148="Ø",L148="",L148="Split",L148="Needs to be Split"))),"Completed",IF(AND(M148="Incomplete",M149="Incomplete"),"Incomplete",IF(AND(M148="Other",M149="Other"),"Review",IF(AND(M148="Untraceable",M149=""),"Untraceable","")))))))))))))))))))))))))</f>
        <v>Completed</v>
      </c>
      <c r="O148" s="116" t="s">
        <v>0</v>
      </c>
      <c r="P148" s="4"/>
      <c r="Q148" s="121" t="s">
        <v>25</v>
      </c>
      <c r="R148" s="116" t="s">
        <v>4276</v>
      </c>
    </row>
    <row r="149" spans="1:18" x14ac:dyDescent="0.25">
      <c r="A149" s="116"/>
      <c r="B149" s="116"/>
      <c r="C149" s="116"/>
      <c r="D149" s="87" t="s">
        <v>23</v>
      </c>
      <c r="E149" s="87" t="s">
        <v>1512</v>
      </c>
      <c r="F149" s="7" t="str">
        <f>IF(AND(D149="Amina",OR(E149="Manual",E149="Assisted Manual")),A148&amp;"_AZ",IF(AND(D149="Amina",OR(E149="De-Novo Merge",E149="Assisted Merge")),A148&amp;"_SA_AZ",IF(AND(D149="Mashtura",OR(E149="Manual",E149="Assisted Manual")),A148&amp;"_MH",IF(AND(D149="Mashtura",OR(E149="De-Novo Merge",E149="Assisted Merge")),A148&amp;"_SA_MH",IF(AND(D149="Perry",OR(E149="Manual",E149="Assisted Manual")),A148&amp;"_PB",IF(AND(D149="Perry",OR(E149="De-Novo Merge",E149="Assisted Merge")),A148&amp;"_SA_PB",IF(AND(D149="Gina",OR(E149="Manual",E149="Assisted Manual")),A148&amp;"_GB",IF(AND(D149="Gina",OR(E149="De-Novo Merge",E149="Assisted Merge")),A148&amp;"_SA_GB",IF(AND(D149="Cameron",OR(E149="Manual",E149="Assisted Manual")),A148&amp;"_CA",IF(AND(D149="Cameron",OR(E149="De-Novo Merge",E149="Assisted Merge")),A148&amp;"_SA_CA",IF(AND(D149="Bruno",OR(E149="Manual",E149="Assisted Manual")),A148&amp;"_BD",IF(AND(D149="Bruno",OR(E149="De-Novo Merge",E149="Assisted Merge")),A148&amp;"_SA_BD",IF(AND(D149="Daniel",OR(E149="Manual",E149="Assisted Manual")),A148&amp;"_DR",IF(AND(D149="Daniel",OR(E149="De-Novo Merge",E149="Assisted Merge")),A148&amp;"_SA_DR",IF(AND(D149="Monet",OR(E149="Manual",E149="Assisted Manual")),A148&amp;"_MW",IF(AND(D149="Monet",OR(E149="De-Novo Merge",E149="Assisted Merge")),A148&amp;"_SA_MW",IF(AND(D149="Julia",OR(E149="Manual",E149="Assisted Manual")),A148&amp;"_JS",IF(AND(D149="Julia",OR(E149="De-Novo Merge",E149="Assisted Merge")),A148&amp;"_SA_JS",""))))))))))))))))))</f>
        <v>2018-04-03_G-041_CA</v>
      </c>
      <c r="G149" s="89">
        <v>43252</v>
      </c>
      <c r="H149" s="89">
        <v>43252</v>
      </c>
      <c r="I149" s="68">
        <v>1.5</v>
      </c>
      <c r="J149" s="68">
        <v>26</v>
      </c>
      <c r="K149" s="73">
        <f t="shared" si="4"/>
        <v>17.333333333333332</v>
      </c>
      <c r="L149" s="116"/>
      <c r="M149" s="87" t="str">
        <f>IF(AND(NOT(OR(G149="",G149="Ø")),H149=""),"In Progress",IF(AND(NOT(OR(H149="Ø",H149="")),NOT(OR(G149="Ø",G149=""))),"Completed",IF(AND(NOT(A148=""),NOT(OR(D149="",D149="???")),G149=""),"Waiting",IF(D149="???","Waiting",""))))</f>
        <v>Completed</v>
      </c>
      <c r="N149" s="116"/>
      <c r="O149" s="116"/>
      <c r="P149" s="4"/>
      <c r="Q149" s="121"/>
      <c r="R149" s="116"/>
    </row>
    <row r="150" spans="1:18" x14ac:dyDescent="0.25">
      <c r="A150" s="122" t="s">
        <v>4277</v>
      </c>
      <c r="B150" s="117" t="s">
        <v>4278</v>
      </c>
      <c r="C150" s="116"/>
      <c r="D150" s="87" t="s">
        <v>2404</v>
      </c>
      <c r="E150" s="87" t="s">
        <v>24</v>
      </c>
      <c r="F150" s="7" t="str">
        <f>IF(AND(D150="Amina",OR(E150="Manual",E150="Assisted Manual")),A150&amp;"_AZ",IF(AND(D150="Amina",OR(E150="De-Novo Merge",E150="Assisted Merge")),A150&amp;"_SA_AZ",IF(AND(D150="Mashtura",OR(E150="Manual",E150="Assisted Manual")),A150&amp;"_MH",IF(AND(D150="Mashtura",OR(E150="De-Novo Merge",E150="Assisted Merge")),A150&amp;"_SA_MH",IF(AND(D150="Perry",OR(E150="Manual",E150="Assisted Manual")),A150&amp;"_PB",IF(AND(D150="Perry",OR(E150="De-Novo Merge",E150="Assisted Merge")),A150&amp;"_SA_PB",IF(AND(D150="Gina",OR(E150="Manual",E150="Assisted Manual")),A150&amp;"_GB",IF(AND(D150="Gina",OR(E150="De-Novo Merge",E150="Assisted Merge")),A150&amp;"_SA_GB",IF(AND(D150="Cameron",OR(E150="Manual",E150="Assisted Manual")),A150&amp;"_CA",IF(AND(D150="Cameron",OR(E150="De-Novo Merge",E150="Assisted Merge")),A150&amp;"_SA_CA",IF(AND(D150="Bruno",OR(E150="Manual",E150="Assisted Manual")),A150&amp;"_BD",IF(AND(D150="Bruno",OR(E150="De-Novo Merge",E150="Assisted Merge")),A150&amp;"_SA_BD",IF(AND(D150="Daniel",OR(E150="Manual",E150="Assisted Manual")),A150&amp;"_DR",IF(AND(D150="Daniel",OR(E150="De-Novo Merge",E150="Assisted Merge")),A150&amp;"_SA_DR",IF(AND(D150="Monet",OR(E150="Manual",E150="Assisted Manual")),A150&amp;"_MW",IF(AND(D150="Monet",OR(E150="De-Novo Merge",E150="Assisted Merge")),A150&amp;"_SA_MW",IF(AND(D150="Julia",OR(E150="Manual",E150="Assisted Manual")),A150&amp;"_JS",IF(AND(D150="Julia",OR(E150="De-Novo Merge",E150="Assisted Merge")),A150&amp;"_SA_JS",""))))))))))))))))))</f>
        <v>2018-04-03_G-042_MH</v>
      </c>
      <c r="G150" s="89">
        <v>43252</v>
      </c>
      <c r="H150" s="89">
        <v>43255</v>
      </c>
      <c r="I150" s="68"/>
      <c r="J150" s="68"/>
      <c r="K150" s="73" t="str">
        <f t="shared" si="4"/>
        <v/>
      </c>
      <c r="L150" s="118">
        <v>43258</v>
      </c>
      <c r="M150" s="87" t="str">
        <f>IF(AND(NOT(OR(G150="",G150="Ø")),H150=""),"In Progress",IF(AND(NOT(OR(H150="Ø",H150="")),NOT(OR(G150="Ø",G150=""))),"Completed",IF(AND(NOT(A150=""),NOT(OR(D150="",D150="???")),G150=""),"Waiting",IF(D150="???","Waiting",""))))</f>
        <v>Completed</v>
      </c>
      <c r="N150" s="116" t="str">
        <f>IF(AND(NOT(OR(H150="Ø",H150="")),L150="Split"),"In Progress",IF(AND(NOT(OR(H150="Ø",H150="")),L150="Needs to be Split"),"Waiting",IF(AND(M150="Review",M151="Review"),"Review",IF(OR(AND(M150="Review",M151="Incomplete"),AND(M150="Incomplete",M151="Review")),"Review",IF(OR(AND(M150="Untraceable",M151="Review"),AND(M150="Review",M151="Untraceable")),"Review",IF(OR(AND(M150="Review",M151="Completed"),AND(M150="Completed",M151="Review")),"Review",IF(OR(AND(M150="Other",M151="Review"),AND(M150="Review",M151="Other")),"Review",IF(OR(AND(M150="Other",M151="Incomplete"),AND(M150="Incomplete",M151="Other")),"Review",IF(OR(AND(M150="Other",M151="Untraceable"),AND(M150="Untraceable",M151="Other")),"Review",IF(OR(AND(M150="Other",M151="Completed"),AND(M150="Completed",M151="Other")),"Review",IF(AND(M150="Waiting",M151="Waiting"),"Waiting",IF(OR(AND(M150="Review",M151="Waiting"),AND(M150="Waiting",M151="Review")),"Waiting",IF(OR(AND(M150="Other",M151="Waiting"),AND(M150="Waiting",M151="Other")),"Waiting",IF(OR(AND(M150="Incomplete",M151="Waiting"),AND(M150="Waiting",M151="Incomplete")),"Waiting",IF(OR(AND(M150="Completed",M151="Waiting"),AND(M150="Waiting",M151="Completed")),"Waiting",IF(OR(M150="In Progress",M151="In Progress"),"In Progress",IF(OR(AND(M150="Completed",M151="Untraceable"),AND(M150="Untraceable",M151="Completed")),"Review",IF(OR(AND(M150="Completed",M151="Incomplete"),AND(M150="Incomplete",M151="Completed")),"Review",IF(OR(AND(M150="Incomplete",M151="Untraceable"),AND(M150="Untraceable",M151="Incomplete")),"Untraceable",IF(AND(NOT(OR(H150="Ø",H150="")),NOT(OR(H151="Ø",H151="")),L150=""),"In Progress",IF(AND(M150="Untraceable",M151="Untraceable"),"Untraceable",IF(AND(NOT(OR(H150="Ø",H150="")),NOT(OR(H151="Ø",H151="")),NOT(OR(L150="Ø",L150="",L150="Split",L150="Needs to be Split"))),"Completed",IF(AND(M150="Incomplete",M151="Incomplete"),"Incomplete",IF(AND(M150="Other",M151="Other"),"Review",IF(AND(M150="Untraceable",M151=""),"Untraceable","")))))))))))))))))))))))))</f>
        <v>Completed</v>
      </c>
      <c r="O150" s="116" t="s">
        <v>0</v>
      </c>
      <c r="P150" s="4"/>
      <c r="Q150" s="121" t="s">
        <v>25</v>
      </c>
      <c r="R150" s="116" t="s">
        <v>4279</v>
      </c>
    </row>
    <row r="151" spans="1:18" x14ac:dyDescent="0.25">
      <c r="A151" s="116"/>
      <c r="B151" s="116"/>
      <c r="C151" s="116"/>
      <c r="D151" s="87" t="s">
        <v>27</v>
      </c>
      <c r="E151" s="87" t="s">
        <v>1512</v>
      </c>
      <c r="F151" s="7" t="str">
        <f>IF(AND(D151="Amina",OR(E151="Manual",E151="Assisted Manual")),A150&amp;"_AZ",IF(AND(D151="Amina",OR(E151="De-Novo Merge",E151="Assisted Merge")),A150&amp;"_SA_AZ",IF(AND(D151="Mashtura",OR(E151="Manual",E151="Assisted Manual")),A150&amp;"_MH",IF(AND(D151="Mashtura",OR(E151="De-Novo Merge",E151="Assisted Merge")),A150&amp;"_SA_MH",IF(AND(D151="Perry",OR(E151="Manual",E151="Assisted Manual")),A150&amp;"_PB",IF(AND(D151="Perry",OR(E151="De-Novo Merge",E151="Assisted Merge")),A150&amp;"_SA_PB",IF(AND(D151="Gina",OR(E151="Manual",E151="Assisted Manual")),A150&amp;"_GB",IF(AND(D151="Gina",OR(E151="De-Novo Merge",E151="Assisted Merge")),A150&amp;"_SA_GB",IF(AND(D151="Cameron",OR(E151="Manual",E151="Assisted Manual")),A150&amp;"_CA",IF(AND(D151="Cameron",OR(E151="De-Novo Merge",E151="Assisted Merge")),A150&amp;"_SA_CA",IF(AND(D151="Bruno",OR(E151="Manual",E151="Assisted Manual")),A150&amp;"_BD",IF(AND(D151="Bruno",OR(E151="De-Novo Merge",E151="Assisted Merge")),A150&amp;"_SA_BD",IF(AND(D151="Daniel",OR(E151="Manual",E151="Assisted Manual")),A150&amp;"_DR",IF(AND(D151="Daniel",OR(E151="De-Novo Merge",E151="Assisted Merge")),A150&amp;"_SA_DR",IF(AND(D151="Monet",OR(E151="Manual",E151="Assisted Manual")),A150&amp;"_MW",IF(AND(D151="Monet",OR(E151="De-Novo Merge",E151="Assisted Merge")),A150&amp;"_SA_MW",IF(AND(D151="Julia",OR(E151="Manual",E151="Assisted Manual")),A150&amp;"_JS",IF(AND(D151="Julia",OR(E151="De-Novo Merge",E151="Assisted Merge")),A150&amp;"_SA_JS",""))))))))))))))))))</f>
        <v>2018-04-03_G-042_GB</v>
      </c>
      <c r="G151" s="89">
        <v>43258</v>
      </c>
      <c r="H151" s="89">
        <v>43258</v>
      </c>
      <c r="I151" s="68">
        <v>1.3</v>
      </c>
      <c r="J151" s="68">
        <v>42</v>
      </c>
      <c r="K151" s="73">
        <f t="shared" si="4"/>
        <v>32.307692307692307</v>
      </c>
      <c r="L151" s="116"/>
      <c r="M151" s="87" t="str">
        <f>IF(AND(NOT(OR(G151="",G151="Ø")),H151=""),"In Progress",IF(AND(NOT(OR(H151="Ø",H151="")),NOT(OR(G151="Ø",G151=""))),"Completed",IF(AND(NOT(A150=""),NOT(OR(D151="",D151="???")),G151=""),"Waiting",IF(D151="???","Waiting",""))))</f>
        <v>Completed</v>
      </c>
      <c r="N151" s="116"/>
      <c r="O151" s="116"/>
      <c r="P151" s="4"/>
      <c r="Q151" s="121"/>
      <c r="R151" s="116"/>
    </row>
    <row r="152" spans="1:18" x14ac:dyDescent="0.25">
      <c r="A152" s="122" t="s">
        <v>4280</v>
      </c>
      <c r="B152" s="117" t="s">
        <v>4281</v>
      </c>
      <c r="C152" s="116"/>
      <c r="D152" s="87" t="s">
        <v>23</v>
      </c>
      <c r="E152" s="87" t="s">
        <v>24</v>
      </c>
      <c r="F152" s="7" t="str">
        <f>IF(AND(D152="Amina",OR(E152="Manual",E152="Assisted Manual")),A152&amp;"_AZ",IF(AND(D152="Amina",OR(E152="De-Novo Merge",E152="Assisted Merge")),A152&amp;"_SA_AZ",IF(AND(D152="Mashtura",OR(E152="Manual",E152="Assisted Manual")),A152&amp;"_MH",IF(AND(D152="Mashtura",OR(E152="De-Novo Merge",E152="Assisted Merge")),A152&amp;"_SA_MH",IF(AND(D152="Perry",OR(E152="Manual",E152="Assisted Manual")),A152&amp;"_PB",IF(AND(D152="Perry",OR(E152="De-Novo Merge",E152="Assisted Merge")),A152&amp;"_SA_PB",IF(AND(D152="Gina",OR(E152="Manual",E152="Assisted Manual")),A152&amp;"_GB",IF(AND(D152="Gina",OR(E152="De-Novo Merge",E152="Assisted Merge")),A152&amp;"_SA_GB",IF(AND(D152="Cameron",OR(E152="Manual",E152="Assisted Manual")),A152&amp;"_CA",IF(AND(D152="Cameron",OR(E152="De-Novo Merge",E152="Assisted Merge")),A152&amp;"_SA_CA",IF(AND(D152="Bruno",OR(E152="Manual",E152="Assisted Manual")),A152&amp;"_BD",IF(AND(D152="Bruno",OR(E152="De-Novo Merge",E152="Assisted Merge")),A152&amp;"_SA_BD",IF(AND(D152="Daniel",OR(E152="Manual",E152="Assisted Manual")),A152&amp;"_DR",IF(AND(D152="Daniel",OR(E152="De-Novo Merge",E152="Assisted Merge")),A152&amp;"_SA_DR",IF(AND(D152="Monet",OR(E152="Manual",E152="Assisted Manual")),A152&amp;"_MW",IF(AND(D152="Monet",OR(E152="De-Novo Merge",E152="Assisted Merge")),A152&amp;"_SA_MW",IF(AND(D152="Julia",OR(E152="Manual",E152="Assisted Manual")),A152&amp;"_JS",IF(AND(D152="Julia",OR(E152="De-Novo Merge",E152="Assisted Merge")),A152&amp;"_SA_JS",""))))))))))))))))))</f>
        <v>2018-04-13_R-034_CA</v>
      </c>
      <c r="G152" s="89">
        <v>43251</v>
      </c>
      <c r="H152" s="89">
        <v>43252</v>
      </c>
      <c r="I152" s="68"/>
      <c r="J152" s="68"/>
      <c r="K152" s="73" t="str">
        <f t="shared" si="4"/>
        <v/>
      </c>
      <c r="L152" s="118">
        <v>43280</v>
      </c>
      <c r="M152" s="87" t="str">
        <f>IF(AND(NOT(OR(G152="",G152="Ø")),H152=""),"In Progress",IF(AND(NOT(OR(H152="Ø",H152="")),NOT(OR(G152="Ø",G152=""))),"Completed",IF(AND(NOT(A152=""),NOT(OR(D152="",D152="???")),G152=""),"Waiting",IF(D152="???","Waiting",""))))</f>
        <v>Completed</v>
      </c>
      <c r="N152" s="116" t="str">
        <f>IF(AND(NOT(OR(H152="Ø",H152="")),L152="Split"),"In Progress",IF(AND(NOT(OR(H152="Ø",H152="")),L152="Needs to be Split"),"Waiting",IF(AND(M152="Review",M153="Review"),"Review",IF(OR(AND(M152="Review",M153="Incomplete"),AND(M152="Incomplete",M153="Review")),"Review",IF(OR(AND(M152="Untraceable",M153="Review"),AND(M152="Review",M153="Untraceable")),"Review",IF(OR(AND(M152="Review",M153="Completed"),AND(M152="Completed",M153="Review")),"Review",IF(OR(AND(M152="Other",M153="Review"),AND(M152="Review",M153="Other")),"Review",IF(OR(AND(M152="Other",M153="Incomplete"),AND(M152="Incomplete",M153="Other")),"Review",IF(OR(AND(M152="Other",M153="Untraceable"),AND(M152="Untraceable",M153="Other")),"Review",IF(OR(AND(M152="Other",M153="Completed"),AND(M152="Completed",M153="Other")),"Review",IF(AND(M152="Waiting",M153="Waiting"),"Waiting",IF(OR(AND(M152="Review",M153="Waiting"),AND(M152="Waiting",M153="Review")),"Waiting",IF(OR(AND(M152="Other",M153="Waiting"),AND(M152="Waiting",M153="Other")),"Waiting",IF(OR(AND(M152="Incomplete",M153="Waiting"),AND(M152="Waiting",M153="Incomplete")),"Waiting",IF(OR(AND(M152="Completed",M153="Waiting"),AND(M152="Waiting",M153="Completed")),"Waiting",IF(OR(M152="In Progress",M153="In Progress"),"In Progress",IF(OR(AND(M152="Completed",M153="Untraceable"),AND(M152="Untraceable",M153="Completed")),"Review",IF(OR(AND(M152="Completed",M153="Incomplete"),AND(M152="Incomplete",M153="Completed")),"Review",IF(OR(AND(M152="Incomplete",M153="Untraceable"),AND(M152="Untraceable",M153="Incomplete")),"Untraceable",IF(AND(NOT(OR(H152="Ø",H152="")),NOT(OR(H153="Ø",H153="")),L152=""),"In Progress",IF(AND(M152="Untraceable",M153="Untraceable"),"Untraceable",IF(AND(NOT(OR(H152="Ø",H152="")),NOT(OR(H153="Ø",H153="")),NOT(OR(L152="Ø",L152="",L152="Split",L152="Needs to be Split"))),"Completed",IF(AND(M152="Incomplete",M153="Incomplete"),"Incomplete",IF(AND(M152="Other",M153="Other"),"Review",IF(AND(M152="Untraceable",M153=""),"Untraceable","")))))))))))))))))))))))))</f>
        <v>Completed</v>
      </c>
      <c r="O152" s="116" t="s">
        <v>0</v>
      </c>
      <c r="P152" s="4"/>
      <c r="Q152" s="121" t="s">
        <v>25</v>
      </c>
      <c r="R152" s="116" t="s">
        <v>4282</v>
      </c>
    </row>
    <row r="153" spans="1:18" x14ac:dyDescent="0.25">
      <c r="A153" s="116"/>
      <c r="B153" s="116"/>
      <c r="C153" s="116"/>
      <c r="D153" s="87" t="s">
        <v>27</v>
      </c>
      <c r="E153" s="87" t="s">
        <v>1512</v>
      </c>
      <c r="F153" s="7" t="str">
        <f>IF(AND(D153="Amina",OR(E153="Manual",E153="Assisted Manual")),A152&amp;"_AZ",IF(AND(D153="Amina",OR(E153="De-Novo Merge",E153="Assisted Merge")),A152&amp;"_SA_AZ",IF(AND(D153="Mashtura",OR(E153="Manual",E153="Assisted Manual")),A152&amp;"_MH",IF(AND(D153="Mashtura",OR(E153="De-Novo Merge",E153="Assisted Merge")),A152&amp;"_SA_MH",IF(AND(D153="Perry",OR(E153="Manual",E153="Assisted Manual")),A152&amp;"_PB",IF(AND(D153="Perry",OR(E153="De-Novo Merge",E153="Assisted Merge")),A152&amp;"_SA_PB",IF(AND(D153="Gina",OR(E153="Manual",E153="Assisted Manual")),A152&amp;"_GB",IF(AND(D153="Gina",OR(E153="De-Novo Merge",E153="Assisted Merge")),A152&amp;"_SA_GB",IF(AND(D153="Cameron",OR(E153="Manual",E153="Assisted Manual")),A152&amp;"_CA",IF(AND(D153="Cameron",OR(E153="De-Novo Merge",E153="Assisted Merge")),A152&amp;"_SA_CA",IF(AND(D153="Bruno",OR(E153="Manual",E153="Assisted Manual")),A152&amp;"_BD",IF(AND(D153="Bruno",OR(E153="De-Novo Merge",E153="Assisted Merge")),A152&amp;"_SA_BD",IF(AND(D153="Daniel",OR(E153="Manual",E153="Assisted Manual")),A152&amp;"_DR",IF(AND(D153="Daniel",OR(E153="De-Novo Merge",E153="Assisted Merge")),A152&amp;"_SA_DR",IF(AND(D153="Monet",OR(E153="Manual",E153="Assisted Manual")),A152&amp;"_MW",IF(AND(D153="Monet",OR(E153="De-Novo Merge",E153="Assisted Merge")),A152&amp;"_SA_MW",IF(AND(D153="Julia",OR(E153="Manual",E153="Assisted Manual")),A152&amp;"_JS",IF(AND(D153="Julia",OR(E153="De-Novo Merge",E153="Assisted Merge")),A152&amp;"_SA_JS",""))))))))))))))))))</f>
        <v>2018-04-13_R-034_GB</v>
      </c>
      <c r="G153" s="89">
        <v>43276</v>
      </c>
      <c r="H153" s="89">
        <v>43276</v>
      </c>
      <c r="I153" s="68">
        <v>2.25</v>
      </c>
      <c r="J153" s="68">
        <v>30</v>
      </c>
      <c r="K153" s="73">
        <f t="shared" si="4"/>
        <v>13.333333333333334</v>
      </c>
      <c r="L153" s="116"/>
      <c r="M153" s="87" t="str">
        <f>IF(AND(NOT(OR(G153="",G153="Ø")),H153=""),"In Progress",IF(AND(NOT(OR(H153="Ø",H153="")),NOT(OR(G153="Ø",G153=""))),"Completed",IF(AND(NOT(A152=""),NOT(OR(D153="",D153="???")),G153=""),"Waiting",IF(D153="???","Waiting",""))))</f>
        <v>Completed</v>
      </c>
      <c r="N153" s="116"/>
      <c r="O153" s="116"/>
      <c r="P153" s="4"/>
      <c r="Q153" s="121"/>
      <c r="R153" s="116"/>
    </row>
    <row r="154" spans="1:18" x14ac:dyDescent="0.25">
      <c r="A154" s="122" t="s">
        <v>4283</v>
      </c>
      <c r="B154" s="117" t="s">
        <v>4284</v>
      </c>
      <c r="C154" s="116"/>
      <c r="D154" s="87" t="s">
        <v>187</v>
      </c>
      <c r="E154" s="87" t="s">
        <v>24</v>
      </c>
      <c r="F154" s="7" t="str">
        <f>IF(AND(D154="Amina",OR(E154="Manual",E154="Assisted Manual")),A154&amp;"_AZ",IF(AND(D154="Amina",OR(E154="De-Novo Merge",E154="Assisted Merge")),A154&amp;"_SA_AZ",IF(AND(D154="Mashtura",OR(E154="Manual",E154="Assisted Manual")),A154&amp;"_MH",IF(AND(D154="Mashtura",OR(E154="De-Novo Merge",E154="Assisted Merge")),A154&amp;"_SA_MH",IF(AND(D154="Perry",OR(E154="Manual",E154="Assisted Manual")),A154&amp;"_PB",IF(AND(D154="Perry",OR(E154="De-Novo Merge",E154="Assisted Merge")),A154&amp;"_SA_PB",IF(AND(D154="Gina",OR(E154="Manual",E154="Assisted Manual")),A154&amp;"_GB",IF(AND(D154="Gina",OR(E154="De-Novo Merge",E154="Assisted Merge")),A154&amp;"_SA_GB",IF(AND(D154="Cameron",OR(E154="Manual",E154="Assisted Manual")),A154&amp;"_CA",IF(AND(D154="Cameron",OR(E154="De-Novo Merge",E154="Assisted Merge")),A154&amp;"_SA_CA",IF(AND(D154="Bruno",OR(E154="Manual",E154="Assisted Manual")),A154&amp;"_BD",IF(AND(D154="Bruno",OR(E154="De-Novo Merge",E154="Assisted Merge")),A154&amp;"_SA_BD",IF(AND(D154="Daniel",OR(E154="Manual",E154="Assisted Manual")),A154&amp;"_DR",IF(AND(D154="Daniel",OR(E154="De-Novo Merge",E154="Assisted Merge")),A154&amp;"_SA_DR",IF(AND(D154="Monet",OR(E154="Manual",E154="Assisted Manual")),A154&amp;"_MW",IF(AND(D154="Monet",OR(E154="De-Novo Merge",E154="Assisted Merge")),A154&amp;"_SA_MW",IF(AND(D154="Julia",OR(E154="Manual",E154="Assisted Manual")),A154&amp;"_JS",IF(AND(D154="Julia",OR(E154="De-Novo Merge",E154="Assisted Merge")),A154&amp;"_SA_JS",""))))))))))))))))))</f>
        <v>2018-04-13_G-043_MW</v>
      </c>
      <c r="G154" s="89">
        <v>43252</v>
      </c>
      <c r="H154" s="89">
        <v>43256</v>
      </c>
      <c r="I154" s="68">
        <v>5</v>
      </c>
      <c r="J154" s="68">
        <v>115</v>
      </c>
      <c r="K154" s="73">
        <f t="shared" si="4"/>
        <v>23</v>
      </c>
      <c r="L154" s="118">
        <v>43269</v>
      </c>
      <c r="M154" s="87" t="str">
        <f>IF(AND(NOT(OR(G154="",G154="Ø")),H154=""),"In Progress",IF(AND(NOT(OR(H154="Ø",H154="")),NOT(OR(G154="Ø",G154=""))),"Completed",IF(AND(NOT(A154=""),NOT(OR(D154="",D154="???")),G154=""),"Waiting",IF(D154="???","Waiting",""))))</f>
        <v>Completed</v>
      </c>
      <c r="N154" s="116" t="str">
        <f>IF(AND(NOT(OR(H154="Ø",H154="")),L154="Split"),"In Progress",IF(AND(NOT(OR(H154="Ø",H154="")),L154="Needs to be Split"),"Waiting",IF(AND(M154="Review",M155="Review"),"Review",IF(OR(AND(M154="Review",M155="Incomplete"),AND(M154="Incomplete",M155="Review")),"Review",IF(OR(AND(M154="Untraceable",M155="Review"),AND(M154="Review",M155="Untraceable")),"Review",IF(OR(AND(M154="Review",M155="Completed"),AND(M154="Completed",M155="Review")),"Review",IF(OR(AND(M154="Other",M155="Review"),AND(M154="Review",M155="Other")),"Review",IF(OR(AND(M154="Other",M155="Incomplete"),AND(M154="Incomplete",M155="Other")),"Review",IF(OR(AND(M154="Other",M155="Untraceable"),AND(M154="Untraceable",M155="Other")),"Review",IF(OR(AND(M154="Other",M155="Completed"),AND(M154="Completed",M155="Other")),"Review",IF(AND(M154="Waiting",M155="Waiting"),"Waiting",IF(OR(AND(M154="Review",M155="Waiting"),AND(M154="Waiting",M155="Review")),"Waiting",IF(OR(AND(M154="Other",M155="Waiting"),AND(M154="Waiting",M155="Other")),"Waiting",IF(OR(AND(M154="Incomplete",M155="Waiting"),AND(M154="Waiting",M155="Incomplete")),"Waiting",IF(OR(AND(M154="Completed",M155="Waiting"),AND(M154="Waiting",M155="Completed")),"Waiting",IF(OR(M154="In Progress",M155="In Progress"),"In Progress",IF(OR(AND(M154="Completed",M155="Untraceable"),AND(M154="Untraceable",M155="Completed")),"Review",IF(OR(AND(M154="Completed",M155="Incomplete"),AND(M154="Incomplete",M155="Completed")),"Review",IF(OR(AND(M154="Incomplete",M155="Untraceable"),AND(M154="Untraceable",M155="Incomplete")),"Untraceable",IF(AND(NOT(OR(H154="Ø",H154="")),NOT(OR(H155="Ø",H155="")),L154=""),"In Progress",IF(AND(M154="Untraceable",M155="Untraceable"),"Untraceable",IF(AND(NOT(OR(H154="Ø",H154="")),NOT(OR(H155="Ø",H155="")),NOT(OR(L154="Ø",L154="",L154="Split",L154="Needs to be Split"))),"Completed",IF(AND(M154="Incomplete",M155="Incomplete"),"Incomplete",IF(AND(M154="Other",M155="Other"),"Review",IF(AND(M154="Untraceable",M155=""),"Untraceable","")))))))))))))))))))))))))</f>
        <v>Completed</v>
      </c>
      <c r="O154" s="116" t="s">
        <v>0</v>
      </c>
      <c r="P154" s="4"/>
      <c r="Q154" s="121" t="s">
        <v>25</v>
      </c>
      <c r="R154" s="116" t="s">
        <v>4285</v>
      </c>
    </row>
    <row r="155" spans="1:18" x14ac:dyDescent="0.25">
      <c r="A155" s="116"/>
      <c r="B155" s="116"/>
      <c r="C155" s="116"/>
      <c r="D155" s="87" t="s">
        <v>4061</v>
      </c>
      <c r="E155" s="87" t="s">
        <v>1512</v>
      </c>
      <c r="F155" s="7" t="str">
        <f>IF(AND(D155="Amina",OR(E155="Manual",E155="Assisted Manual")),A154&amp;"_AZ",IF(AND(D155="Amina",OR(E155="De-Novo Merge",E155="Assisted Merge")),A154&amp;"_SA_AZ",IF(AND(D155="Mashtura",OR(E155="Manual",E155="Assisted Manual")),A154&amp;"_MH",IF(AND(D155="Mashtura",OR(E155="De-Novo Merge",E155="Assisted Merge")),A154&amp;"_SA_MH",IF(AND(D155="Perry",OR(E155="Manual",E155="Assisted Manual")),A154&amp;"_PB",IF(AND(D155="Perry",OR(E155="De-Novo Merge",E155="Assisted Merge")),A154&amp;"_SA_PB",IF(AND(D155="Gina",OR(E155="Manual",E155="Assisted Manual")),A154&amp;"_GB",IF(AND(D155="Gina",OR(E155="De-Novo Merge",E155="Assisted Merge")),A154&amp;"_SA_GB",IF(AND(D155="Cameron",OR(E155="Manual",E155="Assisted Manual")),A154&amp;"_CA",IF(AND(D155="Cameron",OR(E155="De-Novo Merge",E155="Assisted Merge")),A154&amp;"_SA_CA",IF(AND(D155="Bruno",OR(E155="Manual",E155="Assisted Manual")),A154&amp;"_BD",IF(AND(D155="Bruno",OR(E155="De-Novo Merge",E155="Assisted Merge")),A154&amp;"_SA_BD",IF(AND(D155="Daniel",OR(E155="Manual",E155="Assisted Manual")),A154&amp;"_DR",IF(AND(D155="Daniel",OR(E155="De-Novo Merge",E155="Assisted Merge")),A154&amp;"_SA_DR",IF(AND(D155="Monet",OR(E155="Manual",E155="Assisted Manual")),A154&amp;"_MW",IF(AND(D155="Monet",OR(E155="De-Novo Merge",E155="Assisted Merge")),A154&amp;"_SA_MW",IF(AND(D155="Julia",OR(E155="Manual",E155="Assisted Manual")),A154&amp;"_JS",IF(AND(D155="Julia",OR(E155="De-Novo Merge",E155="Assisted Merge")),A154&amp;"_SA_JS",""))))))))))))))))))</f>
        <v>2018-04-13_G-043_JS</v>
      </c>
      <c r="G155" s="89">
        <v>43256</v>
      </c>
      <c r="H155" s="89">
        <v>43258</v>
      </c>
      <c r="I155" s="68"/>
      <c r="J155" s="68"/>
      <c r="K155" s="73" t="str">
        <f t="shared" si="4"/>
        <v/>
      </c>
      <c r="L155" s="116"/>
      <c r="M155" s="87" t="str">
        <f>IF(AND(NOT(OR(G155="",G155="Ø")),H155=""),"In Progress",IF(AND(NOT(OR(H155="Ø",H155="")),NOT(OR(G155="Ø",G155=""))),"Completed",IF(AND(NOT(A154=""),NOT(OR(D155="",D155="???")),G155=""),"Waiting",IF(D155="???","Waiting",""))))</f>
        <v>Completed</v>
      </c>
      <c r="N155" s="116"/>
      <c r="O155" s="116"/>
      <c r="P155" s="4"/>
      <c r="Q155" s="121"/>
      <c r="R155" s="116"/>
    </row>
    <row r="156" spans="1:18" x14ac:dyDescent="0.25">
      <c r="A156" s="122" t="s">
        <v>4286</v>
      </c>
      <c r="B156" s="117" t="s">
        <v>4287</v>
      </c>
      <c r="C156" s="116"/>
      <c r="D156" s="87" t="s">
        <v>32</v>
      </c>
      <c r="E156" s="87" t="s">
        <v>24</v>
      </c>
      <c r="F156" s="7" t="str">
        <f>IF(AND(D156="Amina",OR(E156="Manual",E156="Assisted Manual")),A156&amp;"_AZ",IF(AND(D156="Amina",OR(E156="De-Novo Merge",E156="Assisted Merge")),A156&amp;"_SA_AZ",IF(AND(D156="Mashtura",OR(E156="Manual",E156="Assisted Manual")),A156&amp;"_MH",IF(AND(D156="Mashtura",OR(E156="De-Novo Merge",E156="Assisted Merge")),A156&amp;"_SA_MH",IF(AND(D156="Perry",OR(E156="Manual",E156="Assisted Manual")),A156&amp;"_PB",IF(AND(D156="Perry",OR(E156="De-Novo Merge",E156="Assisted Merge")),A156&amp;"_SA_PB",IF(AND(D156="Gina",OR(E156="Manual",E156="Assisted Manual")),A156&amp;"_GB",IF(AND(D156="Gina",OR(E156="De-Novo Merge",E156="Assisted Merge")),A156&amp;"_SA_GB",IF(AND(D156="Cameron",OR(E156="Manual",E156="Assisted Manual")),A156&amp;"_CA",IF(AND(D156="Cameron",OR(E156="De-Novo Merge",E156="Assisted Merge")),A156&amp;"_SA_CA",IF(AND(D156="Bruno",OR(E156="Manual",E156="Assisted Manual")),A156&amp;"_BD",IF(AND(D156="Bruno",OR(E156="De-Novo Merge",E156="Assisted Merge")),A156&amp;"_SA_BD",IF(AND(D156="Daniel",OR(E156="Manual",E156="Assisted Manual")),A156&amp;"_DR",IF(AND(D156="Daniel",OR(E156="De-Novo Merge",E156="Assisted Merge")),A156&amp;"_SA_DR",IF(AND(D156="Monet",OR(E156="Manual",E156="Assisted Manual")),A156&amp;"_MW",IF(AND(D156="Monet",OR(E156="De-Novo Merge",E156="Assisted Merge")),A156&amp;"_SA_MW",IF(AND(D156="Julia",OR(E156="Manual",E156="Assisted Manual")),A156&amp;"_JS",IF(AND(D156="Julia",OR(E156="De-Novo Merge",E156="Assisted Merge")),A156&amp;"_SA_JS",""))))))))))))))))))</f>
        <v>2018-04-13_G-044_AZ</v>
      </c>
      <c r="G156" s="89">
        <v>43252</v>
      </c>
      <c r="H156" s="89">
        <v>43255</v>
      </c>
      <c r="I156" s="68"/>
      <c r="J156" s="68"/>
      <c r="K156" s="73" t="str">
        <f t="shared" si="4"/>
        <v/>
      </c>
      <c r="L156" s="118">
        <v>43264</v>
      </c>
      <c r="M156" s="87" t="str">
        <f>IF(AND(NOT(OR(G156="",G156="Ø")),H156=""),"In Progress",IF(AND(NOT(OR(H156="Ø",H156="")),NOT(OR(G156="Ø",G156=""))),"Completed",IF(AND(NOT(A156=""),NOT(OR(D156="",D156="???")),G156=""),"Waiting",IF(D156="???","Waiting",""))))</f>
        <v>Completed</v>
      </c>
      <c r="N156" s="116" t="str">
        <f>IF(AND(NOT(OR(H156="Ø",H156="")),L156="Split"),"In Progress",IF(AND(NOT(OR(H156="Ø",H156="")),L156="Needs to be Split"),"Waiting",IF(AND(M156="Review",M157="Review"),"Review",IF(OR(AND(M156="Review",M157="Incomplete"),AND(M156="Incomplete",M157="Review")),"Review",IF(OR(AND(M156="Untraceable",M157="Review"),AND(M156="Review",M157="Untraceable")),"Review",IF(OR(AND(M156="Review",M157="Completed"),AND(M156="Completed",M157="Review")),"Review",IF(OR(AND(M156="Other",M157="Review"),AND(M156="Review",M157="Other")),"Review",IF(OR(AND(M156="Other",M157="Incomplete"),AND(M156="Incomplete",M157="Other")),"Review",IF(OR(AND(M156="Other",M157="Untraceable"),AND(M156="Untraceable",M157="Other")),"Review",IF(OR(AND(M156="Other",M157="Completed"),AND(M156="Completed",M157="Other")),"Review",IF(AND(M156="Waiting",M157="Waiting"),"Waiting",IF(OR(AND(M156="Review",M157="Waiting"),AND(M156="Waiting",M157="Review")),"Waiting",IF(OR(AND(M156="Other",M157="Waiting"),AND(M156="Waiting",M157="Other")),"Waiting",IF(OR(AND(M156="Incomplete",M157="Waiting"),AND(M156="Waiting",M157="Incomplete")),"Waiting",IF(OR(AND(M156="Completed",M157="Waiting"),AND(M156="Waiting",M157="Completed")),"Waiting",IF(OR(M156="In Progress",M157="In Progress"),"In Progress",IF(OR(AND(M156="Completed",M157="Untraceable"),AND(M156="Untraceable",M157="Completed")),"Review",IF(OR(AND(M156="Completed",M157="Incomplete"),AND(M156="Incomplete",M157="Completed")),"Review",IF(OR(AND(M156="Incomplete",M157="Untraceable"),AND(M156="Untraceable",M157="Incomplete")),"Untraceable",IF(AND(NOT(OR(H156="Ø",H156="")),NOT(OR(H157="Ø",H157="")),L156=""),"In Progress",IF(AND(M156="Untraceable",M157="Untraceable"),"Untraceable",IF(AND(NOT(OR(H156="Ø",H156="")),NOT(OR(H157="Ø",H157="")),NOT(OR(L156="Ø",L156="",L156="Split",L156="Needs to be Split"))),"Completed",IF(AND(M156="Incomplete",M157="Incomplete"),"Incomplete",IF(AND(M156="Other",M157="Other"),"Review",IF(AND(M156="Untraceable",M157=""),"Untraceable","")))))))))))))))))))))))))</f>
        <v>Completed</v>
      </c>
      <c r="O156" s="116" t="s">
        <v>0</v>
      </c>
      <c r="P156" s="4" t="s">
        <v>256</v>
      </c>
      <c r="Q156" s="121" t="s">
        <v>25</v>
      </c>
      <c r="R156" s="116" t="s">
        <v>4288</v>
      </c>
    </row>
    <row r="157" spans="1:18" x14ac:dyDescent="0.25">
      <c r="A157" s="116"/>
      <c r="B157" s="116"/>
      <c r="C157" s="116"/>
      <c r="D157" s="87" t="s">
        <v>4061</v>
      </c>
      <c r="E157" s="87" t="s">
        <v>1512</v>
      </c>
      <c r="F157" s="7" t="str">
        <f>IF(AND(D157="Amina",OR(E157="Manual",E157="Assisted Manual")),A156&amp;"_AZ",IF(AND(D157="Amina",OR(E157="De-Novo Merge",E157="Assisted Merge")),A156&amp;"_SA_AZ",IF(AND(D157="Mashtura",OR(E157="Manual",E157="Assisted Manual")),A156&amp;"_MH",IF(AND(D157="Mashtura",OR(E157="De-Novo Merge",E157="Assisted Merge")),A156&amp;"_SA_MH",IF(AND(D157="Perry",OR(E157="Manual",E157="Assisted Manual")),A156&amp;"_PB",IF(AND(D157="Perry",OR(E157="De-Novo Merge",E157="Assisted Merge")),A156&amp;"_SA_PB",IF(AND(D157="Gina",OR(E157="Manual",E157="Assisted Manual")),A156&amp;"_GB",IF(AND(D157="Gina",OR(E157="De-Novo Merge",E157="Assisted Merge")),A156&amp;"_SA_GB",IF(AND(D157="Cameron",OR(E157="Manual",E157="Assisted Manual")),A156&amp;"_CA",IF(AND(D157="Cameron",OR(E157="De-Novo Merge",E157="Assisted Merge")),A156&amp;"_SA_CA",IF(AND(D157="Bruno",OR(E157="Manual",E157="Assisted Manual")),A156&amp;"_BD",IF(AND(D157="Bruno",OR(E157="De-Novo Merge",E157="Assisted Merge")),A156&amp;"_SA_BD",IF(AND(D157="Daniel",OR(E157="Manual",E157="Assisted Manual")),A156&amp;"_DR",IF(AND(D157="Daniel",OR(E157="De-Novo Merge",E157="Assisted Merge")),A156&amp;"_SA_DR",IF(AND(D157="Monet",OR(E157="Manual",E157="Assisted Manual")),A156&amp;"_MW",IF(AND(D157="Monet",OR(E157="De-Novo Merge",E157="Assisted Merge")),A156&amp;"_SA_MW",IF(AND(D157="Julia",OR(E157="Manual",E157="Assisted Manual")),A156&amp;"_JS",IF(AND(D157="Julia",OR(E157="De-Novo Merge",E157="Assisted Merge")),A156&amp;"_SA_JS",""))))))))))))))))))</f>
        <v>2018-04-13_G-044_JS</v>
      </c>
      <c r="G157" s="89">
        <v>43256</v>
      </c>
      <c r="H157" s="89">
        <v>43256</v>
      </c>
      <c r="I157" s="68"/>
      <c r="J157" s="68"/>
      <c r="K157" s="73" t="str">
        <f t="shared" si="4"/>
        <v/>
      </c>
      <c r="L157" s="116"/>
      <c r="M157" s="87" t="str">
        <f>IF(AND(NOT(OR(G157="",G157="Ø")),H157=""),"In Progress",IF(AND(NOT(OR(H157="Ø",H157="")),NOT(OR(G157="Ø",G157=""))),"Completed",IF(AND(NOT(A156=""),NOT(OR(D157="",D157="???")),G157=""),"Waiting",IF(D157="???","Waiting",""))))</f>
        <v>Completed</v>
      </c>
      <c r="N157" s="116"/>
      <c r="O157" s="116"/>
      <c r="P157" s="4"/>
      <c r="Q157" s="121"/>
      <c r="R157" s="116"/>
    </row>
    <row r="158" spans="1:18" x14ac:dyDescent="0.25">
      <c r="A158" s="122" t="s">
        <v>4289</v>
      </c>
      <c r="B158" s="117" t="s">
        <v>4290</v>
      </c>
      <c r="C158" s="116"/>
      <c r="D158" s="87" t="s">
        <v>32</v>
      </c>
      <c r="E158" s="87" t="s">
        <v>24</v>
      </c>
      <c r="F158" s="7" t="str">
        <f>IF(AND(D158="Amina",OR(E158="Manual",E158="Assisted Manual")),A158&amp;"_AZ",IF(AND(D158="Amina",OR(E158="De-Novo Merge",E158="Assisted Merge")),A158&amp;"_SA_AZ",IF(AND(D158="Mashtura",OR(E158="Manual",E158="Assisted Manual")),A158&amp;"_MH",IF(AND(D158="Mashtura",OR(E158="De-Novo Merge",E158="Assisted Merge")),A158&amp;"_SA_MH",IF(AND(D158="Perry",OR(E158="Manual",E158="Assisted Manual")),A158&amp;"_PB",IF(AND(D158="Perry",OR(E158="De-Novo Merge",E158="Assisted Merge")),A158&amp;"_SA_PB",IF(AND(D158="Gina",OR(E158="Manual",E158="Assisted Manual")),A158&amp;"_GB",IF(AND(D158="Gina",OR(E158="De-Novo Merge",E158="Assisted Merge")),A158&amp;"_SA_GB",IF(AND(D158="Cameron",OR(E158="Manual",E158="Assisted Manual")),A158&amp;"_CA",IF(AND(D158="Cameron",OR(E158="De-Novo Merge",E158="Assisted Merge")),A158&amp;"_SA_CA",IF(AND(D158="Bruno",OR(E158="Manual",E158="Assisted Manual")),A158&amp;"_BD",IF(AND(D158="Bruno",OR(E158="De-Novo Merge",E158="Assisted Merge")),A158&amp;"_SA_BD",IF(AND(D158="Daniel",OR(E158="Manual",E158="Assisted Manual")),A158&amp;"_DR",IF(AND(D158="Daniel",OR(E158="De-Novo Merge",E158="Assisted Merge")),A158&amp;"_SA_DR",IF(AND(D158="Monet",OR(E158="Manual",E158="Assisted Manual")),A158&amp;"_MW",IF(AND(D158="Monet",OR(E158="De-Novo Merge",E158="Assisted Merge")),A158&amp;"_SA_MW",IF(AND(D158="Julia",OR(E158="Manual",E158="Assisted Manual")),A158&amp;"_JS",IF(AND(D158="Julia",OR(E158="De-Novo Merge",E158="Assisted Merge")),A158&amp;"_SA_JS",""))))))))))))))))))</f>
        <v>2018-04-13_G-045_AZ</v>
      </c>
      <c r="G158" s="89">
        <v>43255</v>
      </c>
      <c r="H158" s="89">
        <v>43255</v>
      </c>
      <c r="I158" s="68"/>
      <c r="J158" s="68"/>
      <c r="K158" s="73" t="str">
        <f t="shared" si="4"/>
        <v/>
      </c>
      <c r="L158" s="118">
        <v>43264</v>
      </c>
      <c r="M158" s="87" t="str">
        <f>IF(AND(NOT(OR(G158="",G158="Ø")),H158=""),"In Progress",IF(AND(NOT(OR(H158="Ø",H158="")),NOT(OR(G158="Ø",G158=""))),"Completed",IF(AND(NOT(A158=""),NOT(OR(D158="",D158="???")),G158=""),"Waiting",IF(D158="???","Waiting",""))))</f>
        <v>Completed</v>
      </c>
      <c r="N158" s="116" t="str">
        <f>IF(AND(NOT(OR(H158="Ø",H158="")),L158="Split"),"In Progress",IF(AND(NOT(OR(H158="Ø",H158="")),L158="Needs to be Split"),"Waiting",IF(AND(M158="Review",M159="Review"),"Review",IF(OR(AND(M158="Review",M159="Incomplete"),AND(M158="Incomplete",M159="Review")),"Review",IF(OR(AND(M158="Untraceable",M159="Review"),AND(M158="Review",M159="Untraceable")),"Review",IF(OR(AND(M158="Review",M159="Completed"),AND(M158="Completed",M159="Review")),"Review",IF(OR(AND(M158="Other",M159="Review"),AND(M158="Review",M159="Other")),"Review",IF(OR(AND(M158="Other",M159="Incomplete"),AND(M158="Incomplete",M159="Other")),"Review",IF(OR(AND(M158="Other",M159="Untraceable"),AND(M158="Untraceable",M159="Other")),"Review",IF(OR(AND(M158="Other",M159="Completed"),AND(M158="Completed",M159="Other")),"Review",IF(AND(M158="Waiting",M159="Waiting"),"Waiting",IF(OR(AND(M158="Review",M159="Waiting"),AND(M158="Waiting",M159="Review")),"Waiting",IF(OR(AND(M158="Other",M159="Waiting"),AND(M158="Waiting",M159="Other")),"Waiting",IF(OR(AND(M158="Incomplete",M159="Waiting"),AND(M158="Waiting",M159="Incomplete")),"Waiting",IF(OR(AND(M158="Completed",M159="Waiting"),AND(M158="Waiting",M159="Completed")),"Waiting",IF(OR(M158="In Progress",M159="In Progress"),"In Progress",IF(OR(AND(M158="Completed",M159="Untraceable"),AND(M158="Untraceable",M159="Completed")),"Review",IF(OR(AND(M158="Completed",M159="Incomplete"),AND(M158="Incomplete",M159="Completed")),"Review",IF(OR(AND(M158="Incomplete",M159="Untraceable"),AND(M158="Untraceable",M159="Incomplete")),"Untraceable",IF(AND(NOT(OR(H158="Ø",H158="")),NOT(OR(H159="Ø",H159="")),L158=""),"In Progress",IF(AND(M158="Untraceable",M159="Untraceable"),"Untraceable",IF(AND(NOT(OR(H158="Ø",H158="")),NOT(OR(H159="Ø",H159="")),NOT(OR(L158="Ø",L158="",L158="Split",L158="Needs to be Split"))),"Completed",IF(AND(M158="Incomplete",M159="Incomplete"),"Incomplete",IF(AND(M158="Other",M159="Other"),"Review",IF(AND(M158="Untraceable",M159=""),"Untraceable","")))))))))))))))))))))))))</f>
        <v>Completed</v>
      </c>
      <c r="O158" s="116" t="s">
        <v>0</v>
      </c>
      <c r="P158" s="4"/>
      <c r="Q158" s="121" t="s">
        <v>25</v>
      </c>
      <c r="R158" s="116" t="s">
        <v>4291</v>
      </c>
    </row>
    <row r="159" spans="1:18" x14ac:dyDescent="0.25">
      <c r="A159" s="116"/>
      <c r="B159" s="116"/>
      <c r="C159" s="116"/>
      <c r="D159" s="87" t="s">
        <v>187</v>
      </c>
      <c r="E159" s="87" t="s">
        <v>1512</v>
      </c>
      <c r="F159" s="7" t="str">
        <f>IF(AND(D159="Amina",OR(E159="Manual",E159="Assisted Manual")),A158&amp;"_AZ",IF(AND(D159="Amina",OR(E159="De-Novo Merge",E159="Assisted Merge")),A158&amp;"_SA_AZ",IF(AND(D159="Mashtura",OR(E159="Manual",E159="Assisted Manual")),A158&amp;"_MH",IF(AND(D159="Mashtura",OR(E159="De-Novo Merge",E159="Assisted Merge")),A158&amp;"_SA_MH",IF(AND(D159="Perry",OR(E159="Manual",E159="Assisted Manual")),A158&amp;"_PB",IF(AND(D159="Perry",OR(E159="De-Novo Merge",E159="Assisted Merge")),A158&amp;"_SA_PB",IF(AND(D159="Gina",OR(E159="Manual",E159="Assisted Manual")),A158&amp;"_GB",IF(AND(D159="Gina",OR(E159="De-Novo Merge",E159="Assisted Merge")),A158&amp;"_SA_GB",IF(AND(D159="Cameron",OR(E159="Manual",E159="Assisted Manual")),A158&amp;"_CA",IF(AND(D159="Cameron",OR(E159="De-Novo Merge",E159="Assisted Merge")),A158&amp;"_SA_CA",IF(AND(D159="Bruno",OR(E159="Manual",E159="Assisted Manual")),A158&amp;"_BD",IF(AND(D159="Bruno",OR(E159="De-Novo Merge",E159="Assisted Merge")),A158&amp;"_SA_BD",IF(AND(D159="Daniel",OR(E159="Manual",E159="Assisted Manual")),A158&amp;"_DR",IF(AND(D159="Daniel",OR(E159="De-Novo Merge",E159="Assisted Merge")),A158&amp;"_SA_DR",IF(AND(D159="Monet",OR(E159="Manual",E159="Assisted Manual")),A158&amp;"_MW",IF(AND(D159="Monet",OR(E159="De-Novo Merge",E159="Assisted Merge")),A158&amp;"_SA_MW",IF(AND(D159="Julia",OR(E159="Manual",E159="Assisted Manual")),A158&amp;"_JS",IF(AND(D159="Julia",OR(E159="De-Novo Merge",E159="Assisted Merge")),A158&amp;"_SA_JS",""))))))))))))))))))</f>
        <v>2018-04-13_G-045_MW</v>
      </c>
      <c r="G159" s="89">
        <v>43256</v>
      </c>
      <c r="H159" s="89">
        <v>43256</v>
      </c>
      <c r="I159" s="68">
        <v>2.5</v>
      </c>
      <c r="J159" s="68">
        <v>39</v>
      </c>
      <c r="K159" s="73">
        <f t="shared" ref="K159:K190" si="5">IF(AND(NOT(I159=""),NOT(J159=""),NOT(H159="")),J159/I159,"")</f>
        <v>15.6</v>
      </c>
      <c r="L159" s="116"/>
      <c r="M159" s="87" t="str">
        <f>IF(AND(NOT(OR(G159="",G159="Ø")),H159=""),"In Progress",IF(AND(NOT(OR(H159="Ø",H159="")),NOT(OR(G159="Ø",G159=""))),"Completed",IF(AND(NOT(A158=""),NOT(OR(D159="",D159="???")),G159=""),"Waiting",IF(D159="???","Waiting",""))))</f>
        <v>Completed</v>
      </c>
      <c r="N159" s="116"/>
      <c r="O159" s="116"/>
      <c r="P159" s="4"/>
      <c r="Q159" s="121"/>
      <c r="R159" s="116"/>
    </row>
    <row r="160" spans="1:18" x14ac:dyDescent="0.25">
      <c r="A160" s="122" t="s">
        <v>4292</v>
      </c>
      <c r="B160" s="117" t="s">
        <v>4293</v>
      </c>
      <c r="C160" s="116" t="s">
        <v>2065</v>
      </c>
      <c r="D160" s="87" t="s">
        <v>161</v>
      </c>
      <c r="E160" s="87" t="s">
        <v>24</v>
      </c>
      <c r="F160" s="7" t="str">
        <f>IF(AND(D160="Amina",OR(E160="Manual",E160="Assisted Manual")),A160&amp;"_AZ",IF(AND(D160="Amina",OR(E160="De-Novo Merge",E160="Assisted Merge")),A160&amp;"_SA_AZ",IF(AND(D160="Mashtura",OR(E160="Manual",E160="Assisted Manual")),A160&amp;"_MH",IF(AND(D160="Mashtura",OR(E160="De-Novo Merge",E160="Assisted Merge")),A160&amp;"_SA_MH",IF(AND(D160="Perry",OR(E160="Manual",E160="Assisted Manual")),A160&amp;"_PB",IF(AND(D160="Perry",OR(E160="De-Novo Merge",E160="Assisted Merge")),A160&amp;"_SA_PB",IF(AND(D160="Gina",OR(E160="Manual",E160="Assisted Manual")),A160&amp;"_GB",IF(AND(D160="Gina",OR(E160="De-Novo Merge",E160="Assisted Merge")),A160&amp;"_SA_GB",IF(AND(D160="Cameron",OR(E160="Manual",E160="Assisted Manual")),A160&amp;"_CA",IF(AND(D160="Cameron",OR(E160="De-Novo Merge",E160="Assisted Merge")),A160&amp;"_SA_CA",IF(AND(D160="Bruno",OR(E160="Manual",E160="Assisted Manual")),A160&amp;"_BD",IF(AND(D160="Bruno",OR(E160="De-Novo Merge",E160="Assisted Merge")),A160&amp;"_SA_BD",IF(AND(D160="Daniel",OR(E160="Manual",E160="Assisted Manual")),A160&amp;"_DR",IF(AND(D160="Daniel",OR(E160="De-Novo Merge",E160="Assisted Merge")),A160&amp;"_SA_DR",IF(AND(D160="Monet",OR(E160="Manual",E160="Assisted Manual")),A160&amp;"_MW",IF(AND(D160="Monet",OR(E160="De-Novo Merge",E160="Assisted Merge")),A160&amp;"_SA_MW",IF(AND(D160="Julia",OR(E160="Manual",E160="Assisted Manual")),A160&amp;"_JS",IF(AND(D160="Julia",OR(E160="De-Novo Merge",E160="Assisted Merge")),A160&amp;"_SA_JS",""))))))))))))))))))</f>
        <v>2018-04-13_G-046_BD</v>
      </c>
      <c r="G160" s="89">
        <v>43252</v>
      </c>
      <c r="H160" s="89">
        <v>43255</v>
      </c>
      <c r="I160" s="68">
        <v>4.75</v>
      </c>
      <c r="J160" s="68">
        <v>44</v>
      </c>
      <c r="K160" s="73">
        <f t="shared" si="5"/>
        <v>9.2631578947368425</v>
      </c>
      <c r="L160" s="118">
        <v>43279</v>
      </c>
      <c r="M160" s="87" t="str">
        <f>IF(AND(NOT(OR(G160="",G160="Ø")),H160=""),"In Progress",IF(AND(NOT(OR(H160="Ø",H160="")),NOT(OR(G160="Ø",G160=""))),"Completed",IF(AND(NOT(A160=""),NOT(OR(D160="",D160="???")),G160=""),"Waiting",IF(D160="???","Waiting",""))))</f>
        <v>Completed</v>
      </c>
      <c r="N160" s="116" t="str">
        <f>IF(AND(NOT(OR(H160="Ø",H160="")),L160="Split"),"In Progress",IF(AND(NOT(OR(H160="Ø",H160="")),L160="Needs to be Split"),"Waiting",IF(AND(M160="Review",M161="Review"),"Review",IF(OR(AND(M160="Review",M161="Incomplete"),AND(M160="Incomplete",M161="Review")),"Review",IF(OR(AND(M160="Untraceable",M161="Review"),AND(M160="Review",M161="Untraceable")),"Review",IF(OR(AND(M160="Review",M161="Completed"),AND(M160="Completed",M161="Review")),"Review",IF(OR(AND(M160="Other",M161="Review"),AND(M160="Review",M161="Other")),"Review",IF(OR(AND(M160="Other",M161="Incomplete"),AND(M160="Incomplete",M161="Other")),"Review",IF(OR(AND(M160="Other",M161="Untraceable"),AND(M160="Untraceable",M161="Other")),"Review",IF(OR(AND(M160="Other",M161="Completed"),AND(M160="Completed",M161="Other")),"Review",IF(AND(M160="Waiting",M161="Waiting"),"Waiting",IF(OR(AND(M160="Review",M161="Waiting"),AND(M160="Waiting",M161="Review")),"Waiting",IF(OR(AND(M160="Other",M161="Waiting"),AND(M160="Waiting",M161="Other")),"Waiting",IF(OR(AND(M160="Incomplete",M161="Waiting"),AND(M160="Waiting",M161="Incomplete")),"Waiting",IF(OR(AND(M160="Completed",M161="Waiting"),AND(M160="Waiting",M161="Completed")),"Waiting",IF(OR(M160="In Progress",M161="In Progress"),"In Progress",IF(OR(AND(M160="Completed",M161="Untraceable"),AND(M160="Untraceable",M161="Completed")),"Review",IF(OR(AND(M160="Completed",M161="Incomplete"),AND(M160="Incomplete",M161="Completed")),"Review",IF(OR(AND(M160="Incomplete",M161="Untraceable"),AND(M160="Untraceable",M161="Incomplete")),"Untraceable",IF(AND(NOT(OR(H160="Ø",H160="")),NOT(OR(H161="Ø",H161="")),L160=""),"In Progress",IF(AND(M160="Untraceable",M161="Untraceable"),"Untraceable",IF(AND(NOT(OR(H160="Ø",H160="")),NOT(OR(H161="Ø",H161="")),NOT(OR(L160="Ø",L160="",L160="Split",L160="Needs to be Split"))),"Completed",IF(AND(M160="Incomplete",M161="Incomplete"),"Incomplete",IF(AND(M160="Other",M161="Other"),"Review",IF(AND(M160="Untraceable",M161=""),"Untraceable","")))))))))))))))))))))))))</f>
        <v>Completed</v>
      </c>
      <c r="O160" s="116" t="s">
        <v>0</v>
      </c>
      <c r="P160" s="4"/>
      <c r="Q160" s="121" t="s">
        <v>25</v>
      </c>
      <c r="R160" s="116" t="s">
        <v>4294</v>
      </c>
    </row>
    <row r="161" spans="1:18" x14ac:dyDescent="0.25">
      <c r="A161" s="116"/>
      <c r="B161" s="116"/>
      <c r="C161" s="116"/>
      <c r="D161" s="87" t="s">
        <v>23</v>
      </c>
      <c r="E161" s="87" t="s">
        <v>1512</v>
      </c>
      <c r="F161" s="7" t="str">
        <f>IF(AND(D161="Amina",OR(E161="Manual",E161="Assisted Manual")),A160&amp;"_AZ",IF(AND(D161="Amina",OR(E161="De-Novo Merge",E161="Assisted Merge")),A160&amp;"_SA_AZ",IF(AND(D161="Mashtura",OR(E161="Manual",E161="Assisted Manual")),A160&amp;"_MH",IF(AND(D161="Mashtura",OR(E161="De-Novo Merge",E161="Assisted Merge")),A160&amp;"_SA_MH",IF(AND(D161="Perry",OR(E161="Manual",E161="Assisted Manual")),A160&amp;"_PB",IF(AND(D161="Perry",OR(E161="De-Novo Merge",E161="Assisted Merge")),A160&amp;"_SA_PB",IF(AND(D161="Gina",OR(E161="Manual",E161="Assisted Manual")),A160&amp;"_GB",IF(AND(D161="Gina",OR(E161="De-Novo Merge",E161="Assisted Merge")),A160&amp;"_SA_GB",IF(AND(D161="Cameron",OR(E161="Manual",E161="Assisted Manual")),A160&amp;"_CA",IF(AND(D161="Cameron",OR(E161="De-Novo Merge",E161="Assisted Merge")),A160&amp;"_SA_CA",IF(AND(D161="Bruno",OR(E161="Manual",E161="Assisted Manual")),A160&amp;"_BD",IF(AND(D161="Bruno",OR(E161="De-Novo Merge",E161="Assisted Merge")),A160&amp;"_SA_BD",IF(AND(D161="Daniel",OR(E161="Manual",E161="Assisted Manual")),A160&amp;"_DR",IF(AND(D161="Daniel",OR(E161="De-Novo Merge",E161="Assisted Merge")),A160&amp;"_SA_DR",IF(AND(D161="Monet",OR(E161="Manual",E161="Assisted Manual")),A160&amp;"_MW",IF(AND(D161="Monet",OR(E161="De-Novo Merge",E161="Assisted Merge")),A160&amp;"_SA_MW",IF(AND(D161="Julia",OR(E161="Manual",E161="Assisted Manual")),A160&amp;"_JS",IF(AND(D161="Julia",OR(E161="De-Novo Merge",E161="Assisted Merge")),A160&amp;"_SA_JS",""))))))))))))))))))</f>
        <v>2018-04-13_G-046_CA</v>
      </c>
      <c r="G161" s="89">
        <v>43262</v>
      </c>
      <c r="H161" s="89">
        <v>43262</v>
      </c>
      <c r="I161" s="68"/>
      <c r="J161" s="68"/>
      <c r="K161" s="73" t="str">
        <f t="shared" si="5"/>
        <v/>
      </c>
      <c r="L161" s="116"/>
      <c r="M161" s="87" t="str">
        <f>IF(AND(NOT(OR(G161="",G161="Ø")),H161=""),"In Progress",IF(AND(NOT(OR(H161="Ø",H161="")),NOT(OR(G161="Ø",G161=""))),"Completed",IF(AND(NOT(A160=""),NOT(OR(D161="",D161="???")),G161=""),"Waiting",IF(D161="???","Waiting",""))))</f>
        <v>Completed</v>
      </c>
      <c r="N161" s="116"/>
      <c r="O161" s="116"/>
      <c r="P161" s="4"/>
      <c r="Q161" s="121"/>
      <c r="R161" s="116"/>
    </row>
    <row r="162" spans="1:18" x14ac:dyDescent="0.25">
      <c r="A162" s="122" t="s">
        <v>4295</v>
      </c>
      <c r="B162" s="117" t="s">
        <v>4296</v>
      </c>
      <c r="C162" s="116"/>
      <c r="D162" s="87" t="s">
        <v>113</v>
      </c>
      <c r="E162" s="87" t="s">
        <v>24</v>
      </c>
      <c r="F162" s="7" t="str">
        <f>IF(AND(D162="Amina",OR(E162="Manual",E162="Assisted Manual")),A162&amp;"_AZ",IF(AND(D162="Amina",OR(E162="De-Novo Merge",E162="Assisted Merge")),A162&amp;"_SA_AZ",IF(AND(D162="Mashtura",OR(E162="Manual",E162="Assisted Manual")),A162&amp;"_MH",IF(AND(D162="Mashtura",OR(E162="De-Novo Merge",E162="Assisted Merge")),A162&amp;"_SA_MH",IF(AND(D162="Perry",OR(E162="Manual",E162="Assisted Manual")),A162&amp;"_PB",IF(AND(D162="Perry",OR(E162="De-Novo Merge",E162="Assisted Merge")),A162&amp;"_SA_PB",IF(AND(D162="Gina",OR(E162="Manual",E162="Assisted Manual")),A162&amp;"_GB",IF(AND(D162="Gina",OR(E162="De-Novo Merge",E162="Assisted Merge")),A162&amp;"_SA_GB",IF(AND(D162="Cameron",OR(E162="Manual",E162="Assisted Manual")),A162&amp;"_CA",IF(AND(D162="Cameron",OR(E162="De-Novo Merge",E162="Assisted Merge")),A162&amp;"_SA_CA",IF(AND(D162="Bruno",OR(E162="Manual",E162="Assisted Manual")),A162&amp;"_BD",IF(AND(D162="Bruno",OR(E162="De-Novo Merge",E162="Assisted Merge")),A162&amp;"_SA_BD",IF(AND(D162="Daniel",OR(E162="Manual",E162="Assisted Manual")),A162&amp;"_DR",IF(AND(D162="Daniel",OR(E162="De-Novo Merge",E162="Assisted Merge")),A162&amp;"_SA_DR",IF(AND(D162="Monet",OR(E162="Manual",E162="Assisted Manual")),A162&amp;"_MW",IF(AND(D162="Monet",OR(E162="De-Novo Merge",E162="Assisted Merge")),A162&amp;"_SA_MW",IF(AND(D162="Julia",OR(E162="Manual",E162="Assisted Manual")),A162&amp;"_JS",IF(AND(D162="Julia",OR(E162="De-Novo Merge",E162="Assisted Merge")),A162&amp;"_SA_JS",""))))))))))))))))))</f>
        <v>2018-04-13_G-047_DR</v>
      </c>
      <c r="G162" s="89">
        <v>43255</v>
      </c>
      <c r="H162" s="89">
        <v>43257</v>
      </c>
      <c r="I162" s="68">
        <v>2</v>
      </c>
      <c r="J162" s="68">
        <v>54.820999999999998</v>
      </c>
      <c r="K162" s="73">
        <f t="shared" si="5"/>
        <v>27.410499999999999</v>
      </c>
      <c r="L162" s="118">
        <v>43279</v>
      </c>
      <c r="M162" s="87" t="str">
        <f>IF(AND(NOT(OR(G162="",G162="Ø")),H162=""),"In Progress",IF(AND(NOT(OR(H162="Ø",H162="")),NOT(OR(G162="Ø",G162=""))),"Completed",IF(AND(NOT(A162=""),NOT(OR(D162="",D162="???")),G162=""),"Waiting",IF(D162="???","Waiting",""))))</f>
        <v>Completed</v>
      </c>
      <c r="N162" s="116" t="str">
        <f>IF(AND(NOT(OR(H162="Ø",H162="")),L162="Split"),"In Progress",IF(AND(NOT(OR(H162="Ø",H162="")),L162="Needs to be Split"),"Waiting",IF(AND(M162="Review",M163="Review"),"Review",IF(OR(AND(M162="Review",M163="Incomplete"),AND(M162="Incomplete",M163="Review")),"Review",IF(OR(AND(M162="Untraceable",M163="Review"),AND(M162="Review",M163="Untraceable")),"Review",IF(OR(AND(M162="Review",M163="Completed"),AND(M162="Completed",M163="Review")),"Review",IF(OR(AND(M162="Other",M163="Review"),AND(M162="Review",M163="Other")),"Review",IF(OR(AND(M162="Other",M163="Incomplete"),AND(M162="Incomplete",M163="Other")),"Review",IF(OR(AND(M162="Other",M163="Untraceable"),AND(M162="Untraceable",M163="Other")),"Review",IF(OR(AND(M162="Other",M163="Completed"),AND(M162="Completed",M163="Other")),"Review",IF(AND(M162="Waiting",M163="Waiting"),"Waiting",IF(OR(AND(M162="Review",M163="Waiting"),AND(M162="Waiting",M163="Review")),"Waiting",IF(OR(AND(M162="Other",M163="Waiting"),AND(M162="Waiting",M163="Other")),"Waiting",IF(OR(AND(M162="Incomplete",M163="Waiting"),AND(M162="Waiting",M163="Incomplete")),"Waiting",IF(OR(AND(M162="Completed",M163="Waiting"),AND(M162="Waiting",M163="Completed")),"Waiting",IF(OR(M162="In Progress",M163="In Progress"),"In Progress",IF(OR(AND(M162="Completed",M163="Untraceable"),AND(M162="Untraceable",M163="Completed")),"Review",IF(OR(AND(M162="Completed",M163="Incomplete"),AND(M162="Incomplete",M163="Completed")),"Review",IF(OR(AND(M162="Incomplete",M163="Untraceable"),AND(M162="Untraceable",M163="Incomplete")),"Untraceable",IF(AND(NOT(OR(H162="Ø",H162="")),NOT(OR(H163="Ø",H163="")),L162=""),"In Progress",IF(AND(M162="Untraceable",M163="Untraceable"),"Untraceable",IF(AND(NOT(OR(H162="Ø",H162="")),NOT(OR(H163="Ø",H163="")),NOT(OR(L162="Ø",L162="",L162="Split",L162="Needs to be Split"))),"Completed",IF(AND(M162="Incomplete",M163="Incomplete"),"Incomplete",IF(AND(M162="Other",M163="Other"),"Review",IF(AND(M162="Untraceable",M163=""),"Untraceable","")))))))))))))))))))))))))</f>
        <v>Completed</v>
      </c>
      <c r="O162" s="116" t="s">
        <v>0</v>
      </c>
      <c r="P162" s="4"/>
      <c r="Q162" s="121" t="s">
        <v>25</v>
      </c>
      <c r="R162" s="116" t="s">
        <v>4297</v>
      </c>
    </row>
    <row r="163" spans="1:18" x14ac:dyDescent="0.25">
      <c r="A163" s="116"/>
      <c r="B163" s="116"/>
      <c r="C163" s="116"/>
      <c r="D163" s="87" t="s">
        <v>23</v>
      </c>
      <c r="E163" s="87" t="s">
        <v>1512</v>
      </c>
      <c r="F163" s="7" t="str">
        <f>IF(AND(D163="Amina",OR(E163="Manual",E163="Assisted Manual")),A162&amp;"_AZ",IF(AND(D163="Amina",OR(E163="De-Novo Merge",E163="Assisted Merge")),A162&amp;"_SA_AZ",IF(AND(D163="Mashtura",OR(E163="Manual",E163="Assisted Manual")),A162&amp;"_MH",IF(AND(D163="Mashtura",OR(E163="De-Novo Merge",E163="Assisted Merge")),A162&amp;"_SA_MH",IF(AND(D163="Perry",OR(E163="Manual",E163="Assisted Manual")),A162&amp;"_PB",IF(AND(D163="Perry",OR(E163="De-Novo Merge",E163="Assisted Merge")),A162&amp;"_SA_PB",IF(AND(D163="Gina",OR(E163="Manual",E163="Assisted Manual")),A162&amp;"_GB",IF(AND(D163="Gina",OR(E163="De-Novo Merge",E163="Assisted Merge")),A162&amp;"_SA_GB",IF(AND(D163="Cameron",OR(E163="Manual",E163="Assisted Manual")),A162&amp;"_CA",IF(AND(D163="Cameron",OR(E163="De-Novo Merge",E163="Assisted Merge")),A162&amp;"_SA_CA",IF(AND(D163="Bruno",OR(E163="Manual",E163="Assisted Manual")),A162&amp;"_BD",IF(AND(D163="Bruno",OR(E163="De-Novo Merge",E163="Assisted Merge")),A162&amp;"_SA_BD",IF(AND(D163="Daniel",OR(E163="Manual",E163="Assisted Manual")),A162&amp;"_DR",IF(AND(D163="Daniel",OR(E163="De-Novo Merge",E163="Assisted Merge")),A162&amp;"_SA_DR",IF(AND(D163="Monet",OR(E163="Manual",E163="Assisted Manual")),A162&amp;"_MW",IF(AND(D163="Monet",OR(E163="De-Novo Merge",E163="Assisted Merge")),A162&amp;"_SA_MW",IF(AND(D163="Julia",OR(E163="Manual",E163="Assisted Manual")),A162&amp;"_JS",IF(AND(D163="Julia",OR(E163="De-Novo Merge",E163="Assisted Merge")),A162&amp;"_SA_JS",""))))))))))))))))))</f>
        <v>2018-04-13_G-047_CA</v>
      </c>
      <c r="G163" s="89">
        <v>43258</v>
      </c>
      <c r="H163" s="89">
        <v>43258</v>
      </c>
      <c r="I163" s="68"/>
      <c r="J163" s="68"/>
      <c r="K163" s="73" t="str">
        <f t="shared" si="5"/>
        <v/>
      </c>
      <c r="L163" s="116"/>
      <c r="M163" s="87" t="str">
        <f>IF(AND(NOT(OR(G163="",G163="Ø")),H163=""),"In Progress",IF(AND(NOT(OR(H163="Ø",H163="")),NOT(OR(G163="Ø",G163=""))),"Completed",IF(AND(NOT(A162=""),NOT(OR(D163="",D163="???")),G163=""),"Waiting",IF(D163="???","Waiting",""))))</f>
        <v>Completed</v>
      </c>
      <c r="N163" s="116"/>
      <c r="O163" s="116"/>
      <c r="P163" s="4"/>
      <c r="Q163" s="121"/>
      <c r="R163" s="116"/>
    </row>
    <row r="164" spans="1:18" x14ac:dyDescent="0.25">
      <c r="A164" s="122" t="s">
        <v>4298</v>
      </c>
      <c r="B164" s="117" t="s">
        <v>4299</v>
      </c>
      <c r="C164" s="116" t="s">
        <v>2065</v>
      </c>
      <c r="D164" s="87" t="s">
        <v>161</v>
      </c>
      <c r="E164" s="87" t="s">
        <v>24</v>
      </c>
      <c r="F164" s="7" t="str">
        <f>IF(AND(D164="Amina",OR(E164="Manual",E164="Assisted Manual")),A164&amp;"_AZ",IF(AND(D164="Amina",OR(E164="De-Novo Merge",E164="Assisted Merge")),A164&amp;"_SA_AZ",IF(AND(D164="Mashtura",OR(E164="Manual",E164="Assisted Manual")),A164&amp;"_MH",IF(AND(D164="Mashtura",OR(E164="De-Novo Merge",E164="Assisted Merge")),A164&amp;"_SA_MH",IF(AND(D164="Perry",OR(E164="Manual",E164="Assisted Manual")),A164&amp;"_PB",IF(AND(D164="Perry",OR(E164="De-Novo Merge",E164="Assisted Merge")),A164&amp;"_SA_PB",IF(AND(D164="Gina",OR(E164="Manual",E164="Assisted Manual")),A164&amp;"_GB",IF(AND(D164="Gina",OR(E164="De-Novo Merge",E164="Assisted Merge")),A164&amp;"_SA_GB",IF(AND(D164="Cameron",OR(E164="Manual",E164="Assisted Manual")),A164&amp;"_CA",IF(AND(D164="Cameron",OR(E164="De-Novo Merge",E164="Assisted Merge")),A164&amp;"_SA_CA",IF(AND(D164="Bruno",OR(E164="Manual",E164="Assisted Manual")),A164&amp;"_BD",IF(AND(D164="Bruno",OR(E164="De-Novo Merge",E164="Assisted Merge")),A164&amp;"_SA_BD",IF(AND(D164="Daniel",OR(E164="Manual",E164="Assisted Manual")),A164&amp;"_DR",IF(AND(D164="Daniel",OR(E164="De-Novo Merge",E164="Assisted Merge")),A164&amp;"_SA_DR",IF(AND(D164="Monet",OR(E164="Manual",E164="Assisted Manual")),A164&amp;"_MW",IF(AND(D164="Monet",OR(E164="De-Novo Merge",E164="Assisted Merge")),A164&amp;"_SA_MW",IF(AND(D164="Julia",OR(E164="Manual",E164="Assisted Manual")),A164&amp;"_JS",IF(AND(D164="Julia",OR(E164="De-Novo Merge",E164="Assisted Merge")),A164&amp;"_SA_JS",""))))))))))))))))))</f>
        <v>2018-04-13_G-048_BD</v>
      </c>
      <c r="G164" s="89">
        <v>43255</v>
      </c>
      <c r="H164" s="89">
        <v>43256</v>
      </c>
      <c r="I164" s="68">
        <v>3</v>
      </c>
      <c r="J164" s="68">
        <v>12</v>
      </c>
      <c r="K164" s="73">
        <f t="shared" si="5"/>
        <v>4</v>
      </c>
      <c r="L164" s="118">
        <v>43257</v>
      </c>
      <c r="M164" s="87" t="str">
        <f>IF(AND(NOT(OR(G164="",G164="Ø")),H164=""),"In Progress",IF(AND(NOT(OR(H164="Ø",H164="")),NOT(OR(G164="Ø",G164=""))),"Completed",IF(AND(NOT(A164=""),NOT(OR(D164="",D164="???")),G164=""),"Waiting",IF(D164="???","Waiting",""))))</f>
        <v>Completed</v>
      </c>
      <c r="N164" s="116" t="str">
        <f>IF(AND(NOT(OR(H164="Ø",H164="")),L164="Split"),"In Progress",IF(AND(NOT(OR(H164="Ø",H164="")),L164="Needs to be Split"),"Waiting",IF(AND(M164="Review",M165="Review"),"Review",IF(OR(AND(M164="Review",M165="Incomplete"),AND(M164="Incomplete",M165="Review")),"Review",IF(OR(AND(M164="Untraceable",M165="Review"),AND(M164="Review",M165="Untraceable")),"Review",IF(OR(AND(M164="Review",M165="Completed"),AND(M164="Completed",M165="Review")),"Review",IF(OR(AND(M164="Other",M165="Review"),AND(M164="Review",M165="Other")),"Review",IF(OR(AND(M164="Other",M165="Incomplete"),AND(M164="Incomplete",M165="Other")),"Review",IF(OR(AND(M164="Other",M165="Untraceable"),AND(M164="Untraceable",M165="Other")),"Review",IF(OR(AND(M164="Other",M165="Completed"),AND(M164="Completed",M165="Other")),"Review",IF(AND(M164="Waiting",M165="Waiting"),"Waiting",IF(OR(AND(M164="Review",M165="Waiting"),AND(M164="Waiting",M165="Review")),"Waiting",IF(OR(AND(M164="Other",M165="Waiting"),AND(M164="Waiting",M165="Other")),"Waiting",IF(OR(AND(M164="Incomplete",M165="Waiting"),AND(M164="Waiting",M165="Incomplete")),"Waiting",IF(OR(AND(M164="Completed",M165="Waiting"),AND(M164="Waiting",M165="Completed")),"Waiting",IF(OR(M164="In Progress",M165="In Progress"),"In Progress",IF(OR(AND(M164="Completed",M165="Untraceable"),AND(M164="Untraceable",M165="Completed")),"Review",IF(OR(AND(M164="Completed",M165="Incomplete"),AND(M164="Incomplete",M165="Completed")),"Review",IF(OR(AND(M164="Incomplete",M165="Untraceable"),AND(M164="Untraceable",M165="Incomplete")),"Untraceable",IF(AND(NOT(OR(H164="Ø",H164="")),NOT(OR(H165="Ø",H165="")),L164=""),"In Progress",IF(AND(M164="Untraceable",M165="Untraceable"),"Untraceable",IF(AND(NOT(OR(H164="Ø",H164="")),NOT(OR(H165="Ø",H165="")),NOT(OR(L164="Ø",L164="",L164="Split",L164="Needs to be Split"))),"Completed",IF(AND(M164="Incomplete",M165="Incomplete"),"Incomplete",IF(AND(M164="Other",M165="Other"),"Review",IF(AND(M164="Untraceable",M165=""),"Untraceable","")))))))))))))))))))))))))</f>
        <v>Completed</v>
      </c>
      <c r="O164" s="116" t="s">
        <v>0</v>
      </c>
      <c r="P164" s="4"/>
      <c r="Q164" s="121" t="s">
        <v>25</v>
      </c>
      <c r="R164" s="116" t="s">
        <v>4300</v>
      </c>
    </row>
    <row r="165" spans="1:18" x14ac:dyDescent="0.25">
      <c r="A165" s="116"/>
      <c r="B165" s="116"/>
      <c r="C165" s="116"/>
      <c r="D165" s="87" t="s">
        <v>23</v>
      </c>
      <c r="E165" s="87" t="s">
        <v>1512</v>
      </c>
      <c r="F165" s="7" t="str">
        <f>IF(AND(D165="Amina",OR(E165="Manual",E165="Assisted Manual")),A164&amp;"_AZ",IF(AND(D165="Amina",OR(E165="De-Novo Merge",E165="Assisted Merge")),A164&amp;"_SA_AZ",IF(AND(D165="Mashtura",OR(E165="Manual",E165="Assisted Manual")),A164&amp;"_MH",IF(AND(D165="Mashtura",OR(E165="De-Novo Merge",E165="Assisted Merge")),A164&amp;"_SA_MH",IF(AND(D165="Perry",OR(E165="Manual",E165="Assisted Manual")),A164&amp;"_PB",IF(AND(D165="Perry",OR(E165="De-Novo Merge",E165="Assisted Merge")),A164&amp;"_SA_PB",IF(AND(D165="Gina",OR(E165="Manual",E165="Assisted Manual")),A164&amp;"_GB",IF(AND(D165="Gina",OR(E165="De-Novo Merge",E165="Assisted Merge")),A164&amp;"_SA_GB",IF(AND(D165="Cameron",OR(E165="Manual",E165="Assisted Manual")),A164&amp;"_CA",IF(AND(D165="Cameron",OR(E165="De-Novo Merge",E165="Assisted Merge")),A164&amp;"_SA_CA",IF(AND(D165="Bruno",OR(E165="Manual",E165="Assisted Manual")),A164&amp;"_BD",IF(AND(D165="Bruno",OR(E165="De-Novo Merge",E165="Assisted Merge")),A164&amp;"_SA_BD",IF(AND(D165="Daniel",OR(E165="Manual",E165="Assisted Manual")),A164&amp;"_DR",IF(AND(D165="Daniel",OR(E165="De-Novo Merge",E165="Assisted Merge")),A164&amp;"_SA_DR",IF(AND(D165="Monet",OR(E165="Manual",E165="Assisted Manual")),A164&amp;"_MW",IF(AND(D165="Monet",OR(E165="De-Novo Merge",E165="Assisted Merge")),A164&amp;"_SA_MW",IF(AND(D165="Julia",OR(E165="Manual",E165="Assisted Manual")),A164&amp;"_JS",IF(AND(D165="Julia",OR(E165="De-Novo Merge",E165="Assisted Merge")),A164&amp;"_SA_JS",""))))))))))))))))))</f>
        <v>2018-04-13_G-048_CA</v>
      </c>
      <c r="G165" s="89">
        <v>43256</v>
      </c>
      <c r="H165" s="89">
        <v>43256</v>
      </c>
      <c r="I165" s="68">
        <v>1.5</v>
      </c>
      <c r="J165" s="68">
        <v>11</v>
      </c>
      <c r="K165" s="73">
        <f t="shared" si="5"/>
        <v>7.333333333333333</v>
      </c>
      <c r="L165" s="116"/>
      <c r="M165" s="87" t="str">
        <f>IF(AND(NOT(OR(G165="",G165="Ø")),H165=""),"In Progress",IF(AND(NOT(OR(H165="Ø",H165="")),NOT(OR(G165="Ø",G165=""))),"Completed",IF(AND(NOT(A164=""),NOT(OR(D165="",D165="???")),G165=""),"Waiting",IF(D165="???","Waiting",""))))</f>
        <v>Completed</v>
      </c>
      <c r="N165" s="116"/>
      <c r="O165" s="116"/>
      <c r="P165" s="4"/>
      <c r="Q165" s="121"/>
      <c r="R165" s="116"/>
    </row>
    <row r="166" spans="1:18" x14ac:dyDescent="0.25">
      <c r="A166" s="122" t="s">
        <v>4301</v>
      </c>
      <c r="B166" s="117" t="s">
        <v>4302</v>
      </c>
      <c r="C166" s="116"/>
      <c r="D166" s="87" t="s">
        <v>2404</v>
      </c>
      <c r="E166" s="87" t="s">
        <v>24</v>
      </c>
      <c r="F166" s="7" t="str">
        <f>IF(AND(D166="Amina",OR(E166="Manual",E166="Assisted Manual")),A166&amp;"_AZ",IF(AND(D166="Amina",OR(E166="De-Novo Merge",E166="Assisted Merge")),A166&amp;"_SA_AZ",IF(AND(D166="Mashtura",OR(E166="Manual",E166="Assisted Manual")),A166&amp;"_MH",IF(AND(D166="Mashtura",OR(E166="De-Novo Merge",E166="Assisted Merge")),A166&amp;"_SA_MH",IF(AND(D166="Perry",OR(E166="Manual",E166="Assisted Manual")),A166&amp;"_PB",IF(AND(D166="Perry",OR(E166="De-Novo Merge",E166="Assisted Merge")),A166&amp;"_SA_PB",IF(AND(D166="Gina",OR(E166="Manual",E166="Assisted Manual")),A166&amp;"_GB",IF(AND(D166="Gina",OR(E166="De-Novo Merge",E166="Assisted Merge")),A166&amp;"_SA_GB",IF(AND(D166="Cameron",OR(E166="Manual",E166="Assisted Manual")),A166&amp;"_CA",IF(AND(D166="Cameron",OR(E166="De-Novo Merge",E166="Assisted Merge")),A166&amp;"_SA_CA",IF(AND(D166="Bruno",OR(E166="Manual",E166="Assisted Manual")),A166&amp;"_BD",IF(AND(D166="Bruno",OR(E166="De-Novo Merge",E166="Assisted Merge")),A166&amp;"_SA_BD",IF(AND(D166="Daniel",OR(E166="Manual",E166="Assisted Manual")),A166&amp;"_DR",IF(AND(D166="Daniel",OR(E166="De-Novo Merge",E166="Assisted Merge")),A166&amp;"_SA_DR",IF(AND(D166="Monet",OR(E166="Manual",E166="Assisted Manual")),A166&amp;"_MW",IF(AND(D166="Monet",OR(E166="De-Novo Merge",E166="Assisted Merge")),A166&amp;"_SA_MW",IF(AND(D166="Julia",OR(E166="Manual",E166="Assisted Manual")),A166&amp;"_JS",IF(AND(D166="Julia",OR(E166="De-Novo Merge",E166="Assisted Merge")),A166&amp;"_SA_JS",""))))))))))))))))))</f>
        <v>2018-04-13_G-049_MH</v>
      </c>
      <c r="G166" s="89">
        <v>43255</v>
      </c>
      <c r="H166" s="89">
        <v>43256</v>
      </c>
      <c r="I166" s="68"/>
      <c r="J166" s="68"/>
      <c r="K166" s="73" t="str">
        <f t="shared" si="5"/>
        <v/>
      </c>
      <c r="L166" s="118">
        <v>43280</v>
      </c>
      <c r="M166" s="87" t="str">
        <f>IF(AND(NOT(OR(G166="",G166="Ø")),H166=""),"In Progress",IF(AND(NOT(OR(H166="Ø",H166="")),NOT(OR(G166="Ø",G166=""))),"Completed",IF(AND(NOT(A166=""),NOT(OR(D166="",D166="???")),G166=""),"Waiting",IF(D166="???","Waiting",""))))</f>
        <v>Completed</v>
      </c>
      <c r="N166" s="116" t="str">
        <f>IF(AND(NOT(OR(H166="Ø",H166="")),L166="Split"),"In Progress",IF(AND(NOT(OR(H166="Ø",H166="")),L166="Needs to be Split"),"Waiting",IF(AND(M166="Review",M167="Review"),"Review",IF(OR(AND(M166="Review",M167="Incomplete"),AND(M166="Incomplete",M167="Review")),"Review",IF(OR(AND(M166="Untraceable",M167="Review"),AND(M166="Review",M167="Untraceable")),"Review",IF(OR(AND(M166="Review",M167="Completed"),AND(M166="Completed",M167="Review")),"Review",IF(OR(AND(M166="Other",M167="Review"),AND(M166="Review",M167="Other")),"Review",IF(OR(AND(M166="Other",M167="Incomplete"),AND(M166="Incomplete",M167="Other")),"Review",IF(OR(AND(M166="Other",M167="Untraceable"),AND(M166="Untraceable",M167="Other")),"Review",IF(OR(AND(M166="Other",M167="Completed"),AND(M166="Completed",M167="Other")),"Review",IF(AND(M166="Waiting",M167="Waiting"),"Waiting",IF(OR(AND(M166="Review",M167="Waiting"),AND(M166="Waiting",M167="Review")),"Waiting",IF(OR(AND(M166="Other",M167="Waiting"),AND(M166="Waiting",M167="Other")),"Waiting",IF(OR(AND(M166="Incomplete",M167="Waiting"),AND(M166="Waiting",M167="Incomplete")),"Waiting",IF(OR(AND(M166="Completed",M167="Waiting"),AND(M166="Waiting",M167="Completed")),"Waiting",IF(OR(M166="In Progress",M167="In Progress"),"In Progress",IF(OR(AND(M166="Completed",M167="Untraceable"),AND(M166="Untraceable",M167="Completed")),"Review",IF(OR(AND(M166="Completed",M167="Incomplete"),AND(M166="Incomplete",M167="Completed")),"Review",IF(OR(AND(M166="Incomplete",M167="Untraceable"),AND(M166="Untraceable",M167="Incomplete")),"Untraceable",IF(AND(NOT(OR(H166="Ø",H166="")),NOT(OR(H167="Ø",H167="")),L166=""),"In Progress",IF(AND(M166="Untraceable",M167="Untraceable"),"Untraceable",IF(AND(NOT(OR(H166="Ø",H166="")),NOT(OR(H167="Ø",H167="")),NOT(OR(L166="Ø",L166="",L166="Split",L166="Needs to be Split"))),"Completed",IF(AND(M166="Incomplete",M167="Incomplete"),"Incomplete",IF(AND(M166="Other",M167="Other"),"Review",IF(AND(M166="Untraceable",M167=""),"Untraceable","")))))))))))))))))))))))))</f>
        <v>Completed</v>
      </c>
      <c r="O166" s="116" t="s">
        <v>0</v>
      </c>
      <c r="P166" s="4"/>
      <c r="Q166" s="121" t="s">
        <v>25</v>
      </c>
      <c r="R166" s="116" t="s">
        <v>4303</v>
      </c>
    </row>
    <row r="167" spans="1:18" x14ac:dyDescent="0.25">
      <c r="A167" s="116"/>
      <c r="B167" s="116"/>
      <c r="C167" s="116"/>
      <c r="D167" s="87" t="s">
        <v>23</v>
      </c>
      <c r="E167" s="87" t="s">
        <v>1512</v>
      </c>
      <c r="F167" s="7" t="str">
        <f>IF(AND(D167="Amina",OR(E167="Manual",E167="Assisted Manual")),A166&amp;"_AZ",IF(AND(D167="Amina",OR(E167="De-Novo Merge",E167="Assisted Merge")),A166&amp;"_SA_AZ",IF(AND(D167="Mashtura",OR(E167="Manual",E167="Assisted Manual")),A166&amp;"_MH",IF(AND(D167="Mashtura",OR(E167="De-Novo Merge",E167="Assisted Merge")),A166&amp;"_SA_MH",IF(AND(D167="Perry",OR(E167="Manual",E167="Assisted Manual")),A166&amp;"_PB",IF(AND(D167="Perry",OR(E167="De-Novo Merge",E167="Assisted Merge")),A166&amp;"_SA_PB",IF(AND(D167="Gina",OR(E167="Manual",E167="Assisted Manual")),A166&amp;"_GB",IF(AND(D167="Gina",OR(E167="De-Novo Merge",E167="Assisted Merge")),A166&amp;"_SA_GB",IF(AND(D167="Cameron",OR(E167="Manual",E167="Assisted Manual")),A166&amp;"_CA",IF(AND(D167="Cameron",OR(E167="De-Novo Merge",E167="Assisted Merge")),A166&amp;"_SA_CA",IF(AND(D167="Bruno",OR(E167="Manual",E167="Assisted Manual")),A166&amp;"_BD",IF(AND(D167="Bruno",OR(E167="De-Novo Merge",E167="Assisted Merge")),A166&amp;"_SA_BD",IF(AND(D167="Daniel",OR(E167="Manual",E167="Assisted Manual")),A166&amp;"_DR",IF(AND(D167="Daniel",OR(E167="De-Novo Merge",E167="Assisted Merge")),A166&amp;"_SA_DR",IF(AND(D167="Monet",OR(E167="Manual",E167="Assisted Manual")),A166&amp;"_MW",IF(AND(D167="Monet",OR(E167="De-Novo Merge",E167="Assisted Merge")),A166&amp;"_SA_MW",IF(AND(D167="Julia",OR(E167="Manual",E167="Assisted Manual")),A166&amp;"_JS",IF(AND(D167="Julia",OR(E167="De-Novo Merge",E167="Assisted Merge")),A166&amp;"_SA_JS",""))))))))))))))))))</f>
        <v>2018-04-13_G-049_CA</v>
      </c>
      <c r="G167" s="89">
        <v>43256</v>
      </c>
      <c r="H167" s="89">
        <v>43257</v>
      </c>
      <c r="I167" s="68"/>
      <c r="J167" s="68"/>
      <c r="K167" s="73" t="str">
        <f t="shared" si="5"/>
        <v/>
      </c>
      <c r="L167" s="116"/>
      <c r="M167" s="87" t="str">
        <f>IF(AND(NOT(OR(G167="",G167="Ø")),H167=""),"In Progress",IF(AND(NOT(OR(H167="Ø",H167="")),NOT(OR(G167="Ø",G167=""))),"Completed",IF(AND(NOT(A166=""),NOT(OR(D167="",D167="???")),G167=""),"Waiting",IF(D167="???","Waiting",""))))</f>
        <v>Completed</v>
      </c>
      <c r="N167" s="116"/>
      <c r="O167" s="116"/>
      <c r="P167" s="4"/>
      <c r="Q167" s="121"/>
      <c r="R167" s="116"/>
    </row>
    <row r="168" spans="1:18" x14ac:dyDescent="0.25">
      <c r="A168" s="122" t="s">
        <v>4304</v>
      </c>
      <c r="B168" s="117" t="s">
        <v>4305</v>
      </c>
      <c r="C168" s="116"/>
      <c r="D168" s="87" t="s">
        <v>187</v>
      </c>
      <c r="E168" s="87" t="s">
        <v>24</v>
      </c>
      <c r="F168" s="7" t="str">
        <f>IF(AND(D168="Amina",OR(E168="Manual",E168="Assisted Manual")),A168&amp;"_AZ",IF(AND(D168="Amina",OR(E168="De-Novo Merge",E168="Assisted Merge")),A168&amp;"_SA_AZ",IF(AND(D168="Mashtura",OR(E168="Manual",E168="Assisted Manual")),A168&amp;"_MH",IF(AND(D168="Mashtura",OR(E168="De-Novo Merge",E168="Assisted Merge")),A168&amp;"_SA_MH",IF(AND(D168="Perry",OR(E168="Manual",E168="Assisted Manual")),A168&amp;"_PB",IF(AND(D168="Perry",OR(E168="De-Novo Merge",E168="Assisted Merge")),A168&amp;"_SA_PB",IF(AND(D168="Gina",OR(E168="Manual",E168="Assisted Manual")),A168&amp;"_GB",IF(AND(D168="Gina",OR(E168="De-Novo Merge",E168="Assisted Merge")),A168&amp;"_SA_GB",IF(AND(D168="Cameron",OR(E168="Manual",E168="Assisted Manual")),A168&amp;"_CA",IF(AND(D168="Cameron",OR(E168="De-Novo Merge",E168="Assisted Merge")),A168&amp;"_SA_CA",IF(AND(D168="Bruno",OR(E168="Manual",E168="Assisted Manual")),A168&amp;"_BD",IF(AND(D168="Bruno",OR(E168="De-Novo Merge",E168="Assisted Merge")),A168&amp;"_SA_BD",IF(AND(D168="Daniel",OR(E168="Manual",E168="Assisted Manual")),A168&amp;"_DR",IF(AND(D168="Daniel",OR(E168="De-Novo Merge",E168="Assisted Merge")),A168&amp;"_SA_DR",IF(AND(D168="Monet",OR(E168="Manual",E168="Assisted Manual")),A168&amp;"_MW",IF(AND(D168="Monet",OR(E168="De-Novo Merge",E168="Assisted Merge")),A168&amp;"_SA_MW",IF(AND(D168="Julia",OR(E168="Manual",E168="Assisted Manual")),A168&amp;"_JS",IF(AND(D168="Julia",OR(E168="De-Novo Merge",E168="Assisted Merge")),A168&amp;"_SA_JS",""))))))))))))))))))</f>
        <v>2018-04-13_G-050_MW</v>
      </c>
      <c r="G168" s="89">
        <v>43256</v>
      </c>
      <c r="H168" s="89">
        <v>43258</v>
      </c>
      <c r="I168" s="68"/>
      <c r="J168" s="68"/>
      <c r="K168" s="73" t="str">
        <f t="shared" si="5"/>
        <v/>
      </c>
      <c r="L168" s="118">
        <v>43269</v>
      </c>
      <c r="M168" s="87" t="str">
        <f>IF(AND(NOT(OR(G168="",G168="Ø")),H168=""),"In Progress",IF(AND(NOT(OR(H168="Ø",H168="")),NOT(OR(G168="Ø",G168=""))),"Completed",IF(AND(NOT(A168=""),NOT(OR(D168="",D168="???")),G168=""),"Waiting",IF(D168="???","Waiting",""))))</f>
        <v>Completed</v>
      </c>
      <c r="N168" s="116" t="str">
        <f>IF(AND(NOT(OR(H168="Ø",H168="")),L168="Split"),"In Progress",IF(AND(NOT(OR(H168="Ø",H168="")),L168="Needs to be Split"),"Waiting",IF(AND(M168="Review",M169="Review"),"Review",IF(OR(AND(M168="Review",M169="Incomplete"),AND(M168="Incomplete",M169="Review")),"Review",IF(OR(AND(M168="Untraceable",M169="Review"),AND(M168="Review",M169="Untraceable")),"Review",IF(OR(AND(M168="Review",M169="Completed"),AND(M168="Completed",M169="Review")),"Review",IF(OR(AND(M168="Other",M169="Review"),AND(M168="Review",M169="Other")),"Review",IF(OR(AND(M168="Other",M169="Incomplete"),AND(M168="Incomplete",M169="Other")),"Review",IF(OR(AND(M168="Other",M169="Untraceable"),AND(M168="Untraceable",M169="Other")),"Review",IF(OR(AND(M168="Other",M169="Completed"),AND(M168="Completed",M169="Other")),"Review",IF(AND(M168="Waiting",M169="Waiting"),"Waiting",IF(OR(AND(M168="Review",M169="Waiting"),AND(M168="Waiting",M169="Review")),"Waiting",IF(OR(AND(M168="Other",M169="Waiting"),AND(M168="Waiting",M169="Other")),"Waiting",IF(OR(AND(M168="Incomplete",M169="Waiting"),AND(M168="Waiting",M169="Incomplete")),"Waiting",IF(OR(AND(M168="Completed",M169="Waiting"),AND(M168="Waiting",M169="Completed")),"Waiting",IF(OR(M168="In Progress",M169="In Progress"),"In Progress",IF(OR(AND(M168="Completed",M169="Untraceable"),AND(M168="Untraceable",M169="Completed")),"Review",IF(OR(AND(M168="Completed",M169="Incomplete"),AND(M168="Incomplete",M169="Completed")),"Review",IF(OR(AND(M168="Incomplete",M169="Untraceable"),AND(M168="Untraceable",M169="Incomplete")),"Untraceable",IF(AND(NOT(OR(H168="Ø",H168="")),NOT(OR(H169="Ø",H169="")),L168=""),"In Progress",IF(AND(M168="Untraceable",M169="Untraceable"),"Untraceable",IF(AND(NOT(OR(H168="Ø",H168="")),NOT(OR(H169="Ø",H169="")),NOT(OR(L168="Ø",L168="",L168="Split",L168="Needs to be Split"))),"Completed",IF(AND(M168="Incomplete",M169="Incomplete"),"Incomplete",IF(AND(M168="Other",M169="Other"),"Review",IF(AND(M168="Untraceable",M169=""),"Untraceable","")))))))))))))))))))))))))</f>
        <v>Completed</v>
      </c>
      <c r="O168" s="116" t="s">
        <v>1</v>
      </c>
      <c r="P168" s="4"/>
      <c r="Q168" s="121" t="s">
        <v>25</v>
      </c>
      <c r="R168" s="116" t="s">
        <v>4306</v>
      </c>
    </row>
    <row r="169" spans="1:18" x14ac:dyDescent="0.25">
      <c r="A169" s="116"/>
      <c r="B169" s="116"/>
      <c r="C169" s="116"/>
      <c r="D169" s="87" t="s">
        <v>4061</v>
      </c>
      <c r="E169" s="87" t="s">
        <v>1512</v>
      </c>
      <c r="F169" s="7" t="str">
        <f>IF(AND(D169="Amina",OR(E169="Manual",E169="Assisted Manual")),A168&amp;"_AZ",IF(AND(D169="Amina",OR(E169="De-Novo Merge",E169="Assisted Merge")),A168&amp;"_SA_AZ",IF(AND(D169="Mashtura",OR(E169="Manual",E169="Assisted Manual")),A168&amp;"_MH",IF(AND(D169="Mashtura",OR(E169="De-Novo Merge",E169="Assisted Merge")),A168&amp;"_SA_MH",IF(AND(D169="Perry",OR(E169="Manual",E169="Assisted Manual")),A168&amp;"_PB",IF(AND(D169="Perry",OR(E169="De-Novo Merge",E169="Assisted Merge")),A168&amp;"_SA_PB",IF(AND(D169="Gina",OR(E169="Manual",E169="Assisted Manual")),A168&amp;"_GB",IF(AND(D169="Gina",OR(E169="De-Novo Merge",E169="Assisted Merge")),A168&amp;"_SA_GB",IF(AND(D169="Cameron",OR(E169="Manual",E169="Assisted Manual")),A168&amp;"_CA",IF(AND(D169="Cameron",OR(E169="De-Novo Merge",E169="Assisted Merge")),A168&amp;"_SA_CA",IF(AND(D169="Bruno",OR(E169="Manual",E169="Assisted Manual")),A168&amp;"_BD",IF(AND(D169="Bruno",OR(E169="De-Novo Merge",E169="Assisted Merge")),A168&amp;"_SA_BD",IF(AND(D169="Daniel",OR(E169="Manual",E169="Assisted Manual")),A168&amp;"_DR",IF(AND(D169="Daniel",OR(E169="De-Novo Merge",E169="Assisted Merge")),A168&amp;"_SA_DR",IF(AND(D169="Monet",OR(E169="Manual",E169="Assisted Manual")),A168&amp;"_MW",IF(AND(D169="Monet",OR(E169="De-Novo Merge",E169="Assisted Merge")),A168&amp;"_SA_MW",IF(AND(D169="Julia",OR(E169="Manual",E169="Assisted Manual")),A168&amp;"_JS",IF(AND(D169="Julia",OR(E169="De-Novo Merge",E169="Assisted Merge")),A168&amp;"_SA_JS",""))))))))))))))))))</f>
        <v>2018-04-13_G-050_JS</v>
      </c>
      <c r="G169" s="89">
        <v>43259</v>
      </c>
      <c r="H169" s="89">
        <v>43262</v>
      </c>
      <c r="I169" s="68"/>
      <c r="J169" s="68"/>
      <c r="K169" s="73" t="str">
        <f t="shared" si="5"/>
        <v/>
      </c>
      <c r="L169" s="116"/>
      <c r="M169" s="87" t="str">
        <f>IF(AND(NOT(OR(G169="",G169="Ø")),H169=""),"In Progress",IF(AND(NOT(OR(H169="Ø",H169="")),NOT(OR(G169="Ø",G169=""))),"Completed",IF(AND(NOT(A168=""),NOT(OR(D169="",D169="???")),G169=""),"Waiting",IF(D169="???","Waiting",""))))</f>
        <v>Completed</v>
      </c>
      <c r="N169" s="116"/>
      <c r="O169" s="116"/>
      <c r="P169" s="4"/>
      <c r="Q169" s="121"/>
      <c r="R169" s="116"/>
    </row>
    <row r="170" spans="1:18" x14ac:dyDescent="0.25">
      <c r="A170" s="122" t="s">
        <v>4307</v>
      </c>
      <c r="B170" s="117" t="s">
        <v>4308</v>
      </c>
      <c r="C170" s="116" t="s">
        <v>2065</v>
      </c>
      <c r="D170" s="87" t="s">
        <v>161</v>
      </c>
      <c r="E170" s="87" t="s">
        <v>24</v>
      </c>
      <c r="F170" s="7" t="str">
        <f>IF(AND(D170="Amina",OR(E170="Manual",E170="Assisted Manual")),A170&amp;"_AZ",IF(AND(D170="Amina",OR(E170="De-Novo Merge",E170="Assisted Merge")),A170&amp;"_SA_AZ",IF(AND(D170="Mashtura",OR(E170="Manual",E170="Assisted Manual")),A170&amp;"_MH",IF(AND(D170="Mashtura",OR(E170="De-Novo Merge",E170="Assisted Merge")),A170&amp;"_SA_MH",IF(AND(D170="Perry",OR(E170="Manual",E170="Assisted Manual")),A170&amp;"_PB",IF(AND(D170="Perry",OR(E170="De-Novo Merge",E170="Assisted Merge")),A170&amp;"_SA_PB",IF(AND(D170="Gina",OR(E170="Manual",E170="Assisted Manual")),A170&amp;"_GB",IF(AND(D170="Gina",OR(E170="De-Novo Merge",E170="Assisted Merge")),A170&amp;"_SA_GB",IF(AND(D170="Cameron",OR(E170="Manual",E170="Assisted Manual")),A170&amp;"_CA",IF(AND(D170="Cameron",OR(E170="De-Novo Merge",E170="Assisted Merge")),A170&amp;"_SA_CA",IF(AND(D170="Bruno",OR(E170="Manual",E170="Assisted Manual")),A170&amp;"_BD",IF(AND(D170="Bruno",OR(E170="De-Novo Merge",E170="Assisted Merge")),A170&amp;"_SA_BD",IF(AND(D170="Daniel",OR(E170="Manual",E170="Assisted Manual")),A170&amp;"_DR",IF(AND(D170="Daniel",OR(E170="De-Novo Merge",E170="Assisted Merge")),A170&amp;"_SA_DR",IF(AND(D170="Monet",OR(E170="Manual",E170="Assisted Manual")),A170&amp;"_MW",IF(AND(D170="Monet",OR(E170="De-Novo Merge",E170="Assisted Merge")),A170&amp;"_SA_MW",IF(AND(D170="Julia",OR(E170="Manual",E170="Assisted Manual")),A170&amp;"_JS",IF(AND(D170="Julia",OR(E170="De-Novo Merge",E170="Assisted Merge")),A170&amp;"_SA_JS",""))))))))))))))))))</f>
        <v>2018-04-13_G-051_BD</v>
      </c>
      <c r="G170" s="89">
        <v>43256</v>
      </c>
      <c r="H170" s="89">
        <v>43256</v>
      </c>
      <c r="I170" s="68">
        <v>3</v>
      </c>
      <c r="J170" s="68">
        <v>33</v>
      </c>
      <c r="K170" s="73">
        <f t="shared" si="5"/>
        <v>11</v>
      </c>
      <c r="L170" s="118">
        <v>43283</v>
      </c>
      <c r="M170" s="87" t="str">
        <f>IF(AND(NOT(OR(G170="",G170="Ø")),H170=""),"In Progress",IF(AND(NOT(OR(H170="Ø",H170="")),NOT(OR(G170="Ø",G170=""))),"Completed",IF(AND(NOT(A170=""),NOT(OR(D170="",D170="???")),G170=""),"Waiting",IF(D170="???","Waiting",""))))</f>
        <v>Completed</v>
      </c>
      <c r="N170" s="116" t="str">
        <f>IF(AND(NOT(OR(H170="Ø",H170="")),L170="Split"),"In Progress",IF(AND(NOT(OR(H170="Ø",H170="")),L170="Needs to be Split"),"Waiting",IF(AND(M170="Review",M171="Review"),"Review",IF(OR(AND(M170="Review",M171="Incomplete"),AND(M170="Incomplete",M171="Review")),"Review",IF(OR(AND(M170="Untraceable",M171="Review"),AND(M170="Review",M171="Untraceable")),"Review",IF(OR(AND(M170="Review",M171="Completed"),AND(M170="Completed",M171="Review")),"Review",IF(OR(AND(M170="Other",M171="Review"),AND(M170="Review",M171="Other")),"Review",IF(OR(AND(M170="Other",M171="Incomplete"),AND(M170="Incomplete",M171="Other")),"Review",IF(OR(AND(M170="Other",M171="Untraceable"),AND(M170="Untraceable",M171="Other")),"Review",IF(OR(AND(M170="Other",M171="Completed"),AND(M170="Completed",M171="Other")),"Review",IF(AND(M170="Waiting",M171="Waiting"),"Waiting",IF(OR(AND(M170="Review",M171="Waiting"),AND(M170="Waiting",M171="Review")),"Waiting",IF(OR(AND(M170="Other",M171="Waiting"),AND(M170="Waiting",M171="Other")),"Waiting",IF(OR(AND(M170="Incomplete",M171="Waiting"),AND(M170="Waiting",M171="Incomplete")),"Waiting",IF(OR(AND(M170="Completed",M171="Waiting"),AND(M170="Waiting",M171="Completed")),"Waiting",IF(OR(M170="In Progress",M171="In Progress"),"In Progress",IF(OR(AND(M170="Completed",M171="Untraceable"),AND(M170="Untraceable",M171="Completed")),"Review",IF(OR(AND(M170="Completed",M171="Incomplete"),AND(M170="Incomplete",M171="Completed")),"Review",IF(OR(AND(M170="Incomplete",M171="Untraceable"),AND(M170="Untraceable",M171="Incomplete")),"Untraceable",IF(AND(NOT(OR(H170="Ø",H170="")),NOT(OR(H171="Ø",H171="")),L170=""),"In Progress",IF(AND(M170="Untraceable",M171="Untraceable"),"Untraceable",IF(AND(NOT(OR(H170="Ø",H170="")),NOT(OR(H171="Ø",H171="")),NOT(OR(L170="Ø",L170="",L170="Split",L170="Needs to be Split"))),"Completed",IF(AND(M170="Incomplete",M171="Incomplete"),"Incomplete",IF(AND(M170="Other",M171="Other"),"Review",IF(AND(M170="Untraceable",M171=""),"Untraceable","")))))))))))))))))))))))))</f>
        <v>Completed</v>
      </c>
      <c r="O170" s="116" t="s">
        <v>0</v>
      </c>
      <c r="P170" s="4"/>
      <c r="Q170" s="121" t="s">
        <v>25</v>
      </c>
      <c r="R170" s="116" t="s">
        <v>4309</v>
      </c>
    </row>
    <row r="171" spans="1:18" x14ac:dyDescent="0.25">
      <c r="A171" s="116"/>
      <c r="B171" s="116"/>
      <c r="C171" s="116"/>
      <c r="D171" s="87" t="s">
        <v>23</v>
      </c>
      <c r="E171" s="87" t="s">
        <v>1512</v>
      </c>
      <c r="F171" s="7" t="str">
        <f>IF(AND(D171="Amina",OR(E171="Manual",E171="Assisted Manual")),A170&amp;"_AZ",IF(AND(D171="Amina",OR(E171="De-Novo Merge",E171="Assisted Merge")),A170&amp;"_SA_AZ",IF(AND(D171="Mashtura",OR(E171="Manual",E171="Assisted Manual")),A170&amp;"_MH",IF(AND(D171="Mashtura",OR(E171="De-Novo Merge",E171="Assisted Merge")),A170&amp;"_SA_MH",IF(AND(D171="Perry",OR(E171="Manual",E171="Assisted Manual")),A170&amp;"_PB",IF(AND(D171="Perry",OR(E171="De-Novo Merge",E171="Assisted Merge")),A170&amp;"_SA_PB",IF(AND(D171="Gina",OR(E171="Manual",E171="Assisted Manual")),A170&amp;"_GB",IF(AND(D171="Gina",OR(E171="De-Novo Merge",E171="Assisted Merge")),A170&amp;"_SA_GB",IF(AND(D171="Cameron",OR(E171="Manual",E171="Assisted Manual")),A170&amp;"_CA",IF(AND(D171="Cameron",OR(E171="De-Novo Merge",E171="Assisted Merge")),A170&amp;"_SA_CA",IF(AND(D171="Bruno",OR(E171="Manual",E171="Assisted Manual")),A170&amp;"_BD",IF(AND(D171="Bruno",OR(E171="De-Novo Merge",E171="Assisted Merge")),A170&amp;"_SA_BD",IF(AND(D171="Daniel",OR(E171="Manual",E171="Assisted Manual")),A170&amp;"_DR",IF(AND(D171="Daniel",OR(E171="De-Novo Merge",E171="Assisted Merge")),A170&amp;"_SA_DR",IF(AND(D171="Monet",OR(E171="Manual",E171="Assisted Manual")),A170&amp;"_MW",IF(AND(D171="Monet",OR(E171="De-Novo Merge",E171="Assisted Merge")),A170&amp;"_SA_MW",IF(AND(D171="Julia",OR(E171="Manual",E171="Assisted Manual")),A170&amp;"_JS",IF(AND(D171="Julia",OR(E171="De-Novo Merge",E171="Assisted Merge")),A170&amp;"_SA_JS",""))))))))))))))))))</f>
        <v>2018-04-13_G-051_CA</v>
      </c>
      <c r="G171" s="89">
        <v>43257</v>
      </c>
      <c r="H171" s="89">
        <v>43257</v>
      </c>
      <c r="I171" s="68">
        <v>3</v>
      </c>
      <c r="J171" s="68">
        <v>38</v>
      </c>
      <c r="K171" s="73">
        <f t="shared" si="5"/>
        <v>12.666666666666666</v>
      </c>
      <c r="L171" s="116"/>
      <c r="M171" s="87" t="str">
        <f>IF(AND(NOT(OR(G171="",G171="Ø")),H171=""),"In Progress",IF(AND(NOT(OR(H171="Ø",H171="")),NOT(OR(G171="Ø",G171=""))),"Completed",IF(AND(NOT(A170=""),NOT(OR(D171="",D171="???")),G171=""),"Waiting",IF(D171="???","Waiting",""))))</f>
        <v>Completed</v>
      </c>
      <c r="N171" s="116"/>
      <c r="O171" s="116"/>
      <c r="P171" s="4"/>
      <c r="Q171" s="121"/>
      <c r="R171" s="116"/>
    </row>
    <row r="172" spans="1:18" x14ac:dyDescent="0.25">
      <c r="A172" s="122" t="s">
        <v>4310</v>
      </c>
      <c r="B172" s="117" t="s">
        <v>4311</v>
      </c>
      <c r="C172" s="116"/>
      <c r="D172" s="87" t="s">
        <v>32</v>
      </c>
      <c r="E172" s="87" t="s">
        <v>24</v>
      </c>
      <c r="F172" s="7" t="str">
        <f>IF(AND(D172="Amina",OR(E172="Manual",E172="Assisted Manual")),A172&amp;"_AZ",IF(AND(D172="Amina",OR(E172="De-Novo Merge",E172="Assisted Merge")),A172&amp;"_SA_AZ",IF(AND(D172="Mashtura",OR(E172="Manual",E172="Assisted Manual")),A172&amp;"_MH",IF(AND(D172="Mashtura",OR(E172="De-Novo Merge",E172="Assisted Merge")),A172&amp;"_SA_MH",IF(AND(D172="Perry",OR(E172="Manual",E172="Assisted Manual")),A172&amp;"_PB",IF(AND(D172="Perry",OR(E172="De-Novo Merge",E172="Assisted Merge")),A172&amp;"_SA_PB",IF(AND(D172="Gina",OR(E172="Manual",E172="Assisted Manual")),A172&amp;"_GB",IF(AND(D172="Gina",OR(E172="De-Novo Merge",E172="Assisted Merge")),A172&amp;"_SA_GB",IF(AND(D172="Cameron",OR(E172="Manual",E172="Assisted Manual")),A172&amp;"_CA",IF(AND(D172="Cameron",OR(E172="De-Novo Merge",E172="Assisted Merge")),A172&amp;"_SA_CA",IF(AND(D172="Bruno",OR(E172="Manual",E172="Assisted Manual")),A172&amp;"_BD",IF(AND(D172="Bruno",OR(E172="De-Novo Merge",E172="Assisted Merge")),A172&amp;"_SA_BD",IF(AND(D172="Daniel",OR(E172="Manual",E172="Assisted Manual")),A172&amp;"_DR",IF(AND(D172="Daniel",OR(E172="De-Novo Merge",E172="Assisted Merge")),A172&amp;"_SA_DR",IF(AND(D172="Monet",OR(E172="Manual",E172="Assisted Manual")),A172&amp;"_MW",IF(AND(D172="Monet",OR(E172="De-Novo Merge",E172="Assisted Merge")),A172&amp;"_SA_MW",IF(AND(D172="Julia",OR(E172="Manual",E172="Assisted Manual")),A172&amp;"_JS",IF(AND(D172="Julia",OR(E172="De-Novo Merge",E172="Assisted Merge")),A172&amp;"_SA_JS",""))))))))))))))))))</f>
        <v>2018-04-13_G-052_AZ</v>
      </c>
      <c r="G172" s="89">
        <v>43256</v>
      </c>
      <c r="H172" s="89">
        <v>43257</v>
      </c>
      <c r="I172" s="68"/>
      <c r="J172" s="68"/>
      <c r="K172" s="73" t="str">
        <f t="shared" si="5"/>
        <v/>
      </c>
      <c r="L172" s="118">
        <v>43265</v>
      </c>
      <c r="M172" s="87" t="str">
        <f>IF(AND(NOT(OR(G172="",G172="Ø")),H172=""),"In Progress",IF(AND(NOT(OR(H172="Ø",H172="")),NOT(OR(G172="Ø",G172=""))),"Completed",IF(AND(NOT(A172=""),NOT(OR(D172="",D172="???")),G172=""),"Waiting",IF(D172="???","Waiting",""))))</f>
        <v>Completed</v>
      </c>
      <c r="N172" s="116" t="str">
        <f>IF(AND(NOT(OR(H172="Ø",H172="")),L172="Split"),"In Progress",IF(AND(NOT(OR(H172="Ø",H172="")),L172="Needs to be Split"),"Waiting",IF(AND(M172="Review",M173="Review"),"Review",IF(OR(AND(M172="Review",M173="Incomplete"),AND(M172="Incomplete",M173="Review")),"Review",IF(OR(AND(M172="Untraceable",M173="Review"),AND(M172="Review",M173="Untraceable")),"Review",IF(OR(AND(M172="Review",M173="Completed"),AND(M172="Completed",M173="Review")),"Review",IF(OR(AND(M172="Other",M173="Review"),AND(M172="Review",M173="Other")),"Review",IF(OR(AND(M172="Other",M173="Incomplete"),AND(M172="Incomplete",M173="Other")),"Review",IF(OR(AND(M172="Other",M173="Untraceable"),AND(M172="Untraceable",M173="Other")),"Review",IF(OR(AND(M172="Other",M173="Completed"),AND(M172="Completed",M173="Other")),"Review",IF(AND(M172="Waiting",M173="Waiting"),"Waiting",IF(OR(AND(M172="Review",M173="Waiting"),AND(M172="Waiting",M173="Review")),"Waiting",IF(OR(AND(M172="Other",M173="Waiting"),AND(M172="Waiting",M173="Other")),"Waiting",IF(OR(AND(M172="Incomplete",M173="Waiting"),AND(M172="Waiting",M173="Incomplete")),"Waiting",IF(OR(AND(M172="Completed",M173="Waiting"),AND(M172="Waiting",M173="Completed")),"Waiting",IF(OR(M172="In Progress",M173="In Progress"),"In Progress",IF(OR(AND(M172="Completed",M173="Untraceable"),AND(M172="Untraceable",M173="Completed")),"Review",IF(OR(AND(M172="Completed",M173="Incomplete"),AND(M172="Incomplete",M173="Completed")),"Review",IF(OR(AND(M172="Incomplete",M173="Untraceable"),AND(M172="Untraceable",M173="Incomplete")),"Untraceable",IF(AND(NOT(OR(H172="Ø",H172="")),NOT(OR(H173="Ø",H173="")),L172=""),"In Progress",IF(AND(M172="Untraceable",M173="Untraceable"),"Untraceable",IF(AND(NOT(OR(H172="Ø",H172="")),NOT(OR(H173="Ø",H173="")),NOT(OR(L172="Ø",L172="",L172="Split",L172="Needs to be Split"))),"Completed",IF(AND(M172="Incomplete",M173="Incomplete"),"Incomplete",IF(AND(M172="Other",M173="Other"),"Review",IF(AND(M172="Untraceable",M173=""),"Untraceable","")))))))))))))))))))))))))</f>
        <v>Completed</v>
      </c>
      <c r="O172" s="116" t="s">
        <v>0</v>
      </c>
      <c r="P172" s="4"/>
      <c r="Q172" s="121" t="s">
        <v>25</v>
      </c>
      <c r="R172" s="116" t="s">
        <v>4312</v>
      </c>
    </row>
    <row r="173" spans="1:18" x14ac:dyDescent="0.25">
      <c r="A173" s="116"/>
      <c r="B173" s="116"/>
      <c r="C173" s="116"/>
      <c r="D173" s="87" t="s">
        <v>4061</v>
      </c>
      <c r="E173" s="87" t="s">
        <v>1512</v>
      </c>
      <c r="F173" s="7" t="str">
        <f>IF(AND(D173="Amina",OR(E173="Manual",E173="Assisted Manual")),A172&amp;"_AZ",IF(AND(D173="Amina",OR(E173="De-Novo Merge",E173="Assisted Merge")),A172&amp;"_SA_AZ",IF(AND(D173="Mashtura",OR(E173="Manual",E173="Assisted Manual")),A172&amp;"_MH",IF(AND(D173="Mashtura",OR(E173="De-Novo Merge",E173="Assisted Merge")),A172&amp;"_SA_MH",IF(AND(D173="Perry",OR(E173="Manual",E173="Assisted Manual")),A172&amp;"_PB",IF(AND(D173="Perry",OR(E173="De-Novo Merge",E173="Assisted Merge")),A172&amp;"_SA_PB",IF(AND(D173="Gina",OR(E173="Manual",E173="Assisted Manual")),A172&amp;"_GB",IF(AND(D173="Gina",OR(E173="De-Novo Merge",E173="Assisted Merge")),A172&amp;"_SA_GB",IF(AND(D173="Cameron",OR(E173="Manual",E173="Assisted Manual")),A172&amp;"_CA",IF(AND(D173="Cameron",OR(E173="De-Novo Merge",E173="Assisted Merge")),A172&amp;"_SA_CA",IF(AND(D173="Bruno",OR(E173="Manual",E173="Assisted Manual")),A172&amp;"_BD",IF(AND(D173="Bruno",OR(E173="De-Novo Merge",E173="Assisted Merge")),A172&amp;"_SA_BD",IF(AND(D173="Daniel",OR(E173="Manual",E173="Assisted Manual")),A172&amp;"_DR",IF(AND(D173="Daniel",OR(E173="De-Novo Merge",E173="Assisted Merge")),A172&amp;"_SA_DR",IF(AND(D173="Monet",OR(E173="Manual",E173="Assisted Manual")),A172&amp;"_MW",IF(AND(D173="Monet",OR(E173="De-Novo Merge",E173="Assisted Merge")),A172&amp;"_SA_MW",IF(AND(D173="Julia",OR(E173="Manual",E173="Assisted Manual")),A172&amp;"_JS",IF(AND(D173="Julia",OR(E173="De-Novo Merge",E173="Assisted Merge")),A172&amp;"_SA_JS",""))))))))))))))))))</f>
        <v>2018-04-13_G-052_JS</v>
      </c>
      <c r="G173" s="89">
        <v>43258</v>
      </c>
      <c r="H173" s="89">
        <v>43259</v>
      </c>
      <c r="I173" s="68"/>
      <c r="J173" s="68"/>
      <c r="K173" s="73" t="str">
        <f t="shared" si="5"/>
        <v/>
      </c>
      <c r="L173" s="116"/>
      <c r="M173" s="87" t="str">
        <f>IF(AND(NOT(OR(G173="",G173="Ø")),H173=""),"In Progress",IF(AND(NOT(OR(H173="Ø",H173="")),NOT(OR(G173="Ø",G173=""))),"Completed",IF(AND(NOT(A172=""),NOT(OR(D173="",D173="???")),G173=""),"Waiting",IF(D173="???","Waiting",""))))</f>
        <v>Completed</v>
      </c>
      <c r="N173" s="116"/>
      <c r="O173" s="116"/>
      <c r="P173" s="4"/>
      <c r="Q173" s="121"/>
      <c r="R173" s="116"/>
    </row>
    <row r="174" spans="1:18" x14ac:dyDescent="0.25">
      <c r="A174" s="122" t="s">
        <v>4313</v>
      </c>
      <c r="B174" s="117" t="s">
        <v>4314</v>
      </c>
      <c r="C174" s="116"/>
      <c r="D174" s="87" t="s">
        <v>32</v>
      </c>
      <c r="E174" s="87" t="s">
        <v>24</v>
      </c>
      <c r="F174" s="7" t="str">
        <f>IF(AND(D174="Amina",OR(E174="Manual",E174="Assisted Manual")),A174&amp;"_AZ",IF(AND(D174="Amina",OR(E174="De-Novo Merge",E174="Assisted Merge")),A174&amp;"_SA_AZ",IF(AND(D174="Mashtura",OR(E174="Manual",E174="Assisted Manual")),A174&amp;"_MH",IF(AND(D174="Mashtura",OR(E174="De-Novo Merge",E174="Assisted Merge")),A174&amp;"_SA_MH",IF(AND(D174="Perry",OR(E174="Manual",E174="Assisted Manual")),A174&amp;"_PB",IF(AND(D174="Perry",OR(E174="De-Novo Merge",E174="Assisted Merge")),A174&amp;"_SA_PB",IF(AND(D174="Gina",OR(E174="Manual",E174="Assisted Manual")),A174&amp;"_GB",IF(AND(D174="Gina",OR(E174="De-Novo Merge",E174="Assisted Merge")),A174&amp;"_SA_GB",IF(AND(D174="Cameron",OR(E174="Manual",E174="Assisted Manual")),A174&amp;"_CA",IF(AND(D174="Cameron",OR(E174="De-Novo Merge",E174="Assisted Merge")),A174&amp;"_SA_CA",IF(AND(D174="Bruno",OR(E174="Manual",E174="Assisted Manual")),A174&amp;"_BD",IF(AND(D174="Bruno",OR(E174="De-Novo Merge",E174="Assisted Merge")),A174&amp;"_SA_BD",IF(AND(D174="Daniel",OR(E174="Manual",E174="Assisted Manual")),A174&amp;"_DR",IF(AND(D174="Daniel",OR(E174="De-Novo Merge",E174="Assisted Merge")),A174&amp;"_SA_DR",IF(AND(D174="Monet",OR(E174="Manual",E174="Assisted Manual")),A174&amp;"_MW",IF(AND(D174="Monet",OR(E174="De-Novo Merge",E174="Assisted Merge")),A174&amp;"_SA_MW",IF(AND(D174="Julia",OR(E174="Manual",E174="Assisted Manual")),A174&amp;"_JS",IF(AND(D174="Julia",OR(E174="De-Novo Merge",E174="Assisted Merge")),A174&amp;"_SA_JS",""))))))))))))))))))</f>
        <v>2018-04-13_G-053_AZ</v>
      </c>
      <c r="G174" s="89">
        <v>43257</v>
      </c>
      <c r="H174" s="89">
        <v>43257</v>
      </c>
      <c r="I174" s="68"/>
      <c r="J174" s="68"/>
      <c r="K174" s="73" t="str">
        <f t="shared" si="5"/>
        <v/>
      </c>
      <c r="L174" s="118">
        <v>43283</v>
      </c>
      <c r="M174" s="87" t="str">
        <f>IF(AND(NOT(OR(G174="",G174="Ø")),H174=""),"In Progress",IF(AND(NOT(OR(H174="Ø",H174="")),NOT(OR(G174="Ø",G174=""))),"Completed",IF(AND(NOT(A174=""),NOT(OR(D174="",D174="???")),G174=""),"Waiting",IF(D174="???","Waiting",""))))</f>
        <v>Completed</v>
      </c>
      <c r="N174" s="116" t="str">
        <f>IF(AND(NOT(OR(H174="Ø",H174="")),L174="Split"),"In Progress",IF(AND(NOT(OR(H174="Ø",H174="")),L174="Needs to be Split"),"Waiting",IF(AND(M174="Review",M175="Review"),"Review",IF(OR(AND(M174="Review",M175="Incomplete"),AND(M174="Incomplete",M175="Review")),"Review",IF(OR(AND(M174="Untraceable",M175="Review"),AND(M174="Review",M175="Untraceable")),"Review",IF(OR(AND(M174="Review",M175="Completed"),AND(M174="Completed",M175="Review")),"Review",IF(OR(AND(M174="Other",M175="Review"),AND(M174="Review",M175="Other")),"Review",IF(OR(AND(M174="Other",M175="Incomplete"),AND(M174="Incomplete",M175="Other")),"Review",IF(OR(AND(M174="Other",M175="Untraceable"),AND(M174="Untraceable",M175="Other")),"Review",IF(OR(AND(M174="Other",M175="Completed"),AND(M174="Completed",M175="Other")),"Review",IF(AND(M174="Waiting",M175="Waiting"),"Waiting",IF(OR(AND(M174="Review",M175="Waiting"),AND(M174="Waiting",M175="Review")),"Waiting",IF(OR(AND(M174="Other",M175="Waiting"),AND(M174="Waiting",M175="Other")),"Waiting",IF(OR(AND(M174="Incomplete",M175="Waiting"),AND(M174="Waiting",M175="Incomplete")),"Waiting",IF(OR(AND(M174="Completed",M175="Waiting"),AND(M174="Waiting",M175="Completed")),"Waiting",IF(OR(M174="In Progress",M175="In Progress"),"In Progress",IF(OR(AND(M174="Completed",M175="Untraceable"),AND(M174="Untraceable",M175="Completed")),"Review",IF(OR(AND(M174="Completed",M175="Incomplete"),AND(M174="Incomplete",M175="Completed")),"Review",IF(OR(AND(M174="Incomplete",M175="Untraceable"),AND(M174="Untraceable",M175="Incomplete")),"Untraceable",IF(AND(NOT(OR(H174="Ø",H174="")),NOT(OR(H175="Ø",H175="")),L174=""),"In Progress",IF(AND(M174="Untraceable",M175="Untraceable"),"Untraceable",IF(AND(NOT(OR(H174="Ø",H174="")),NOT(OR(H175="Ø",H175="")),NOT(OR(L174="Ø",L174="",L174="Split",L174="Needs to be Split"))),"Completed",IF(AND(M174="Incomplete",M175="Incomplete"),"Incomplete",IF(AND(M174="Other",M175="Other"),"Review",IF(AND(M174="Untraceable",M175=""),"Untraceable","")))))))))))))))))))))))))</f>
        <v>Completed</v>
      </c>
      <c r="O174" s="116" t="s">
        <v>0</v>
      </c>
      <c r="P174" s="4"/>
      <c r="Q174" s="121" t="s">
        <v>25</v>
      </c>
      <c r="R174" s="116" t="s">
        <v>4315</v>
      </c>
    </row>
    <row r="175" spans="1:18" x14ac:dyDescent="0.25">
      <c r="A175" s="116"/>
      <c r="B175" s="116"/>
      <c r="C175" s="116"/>
      <c r="D175" s="87" t="s">
        <v>23</v>
      </c>
      <c r="E175" s="87" t="s">
        <v>1512</v>
      </c>
      <c r="F175" s="7" t="str">
        <f>IF(AND(D175="Amina",OR(E175="Manual",E175="Assisted Manual")),A174&amp;"_AZ",IF(AND(D175="Amina",OR(E175="De-Novo Merge",E175="Assisted Merge")),A174&amp;"_SA_AZ",IF(AND(D175="Mashtura",OR(E175="Manual",E175="Assisted Manual")),A174&amp;"_MH",IF(AND(D175="Mashtura",OR(E175="De-Novo Merge",E175="Assisted Merge")),A174&amp;"_SA_MH",IF(AND(D175="Perry",OR(E175="Manual",E175="Assisted Manual")),A174&amp;"_PB",IF(AND(D175="Perry",OR(E175="De-Novo Merge",E175="Assisted Merge")),A174&amp;"_SA_PB",IF(AND(D175="Gina",OR(E175="Manual",E175="Assisted Manual")),A174&amp;"_GB",IF(AND(D175="Gina",OR(E175="De-Novo Merge",E175="Assisted Merge")),A174&amp;"_SA_GB",IF(AND(D175="Cameron",OR(E175="Manual",E175="Assisted Manual")),A174&amp;"_CA",IF(AND(D175="Cameron",OR(E175="De-Novo Merge",E175="Assisted Merge")),A174&amp;"_SA_CA",IF(AND(D175="Bruno",OR(E175="Manual",E175="Assisted Manual")),A174&amp;"_BD",IF(AND(D175="Bruno",OR(E175="De-Novo Merge",E175="Assisted Merge")),A174&amp;"_SA_BD",IF(AND(D175="Daniel",OR(E175="Manual",E175="Assisted Manual")),A174&amp;"_DR",IF(AND(D175="Daniel",OR(E175="De-Novo Merge",E175="Assisted Merge")),A174&amp;"_SA_DR",IF(AND(D175="Monet",OR(E175="Manual",E175="Assisted Manual")),A174&amp;"_MW",IF(AND(D175="Monet",OR(E175="De-Novo Merge",E175="Assisted Merge")),A174&amp;"_SA_MW",IF(AND(D175="Julia",OR(E175="Manual",E175="Assisted Manual")),A174&amp;"_JS",IF(AND(D175="Julia",OR(E175="De-Novo Merge",E175="Assisted Merge")),A174&amp;"_SA_JS",""))))))))))))))))))</f>
        <v>2018-04-13_G-053_CA</v>
      </c>
      <c r="G175" s="89">
        <v>43257</v>
      </c>
      <c r="H175" s="89">
        <v>43258</v>
      </c>
      <c r="I175" s="68"/>
      <c r="J175" s="68"/>
      <c r="K175" s="73" t="str">
        <f t="shared" si="5"/>
        <v/>
      </c>
      <c r="L175" s="116"/>
      <c r="M175" s="87" t="str">
        <f>IF(AND(NOT(OR(G175="",G175="Ø")),H175=""),"In Progress",IF(AND(NOT(OR(H175="Ø",H175="")),NOT(OR(G175="Ø",G175=""))),"Completed",IF(AND(NOT(A174=""),NOT(OR(D175="",D175="???")),G175=""),"Waiting",IF(D175="???","Waiting",""))))</f>
        <v>Completed</v>
      </c>
      <c r="N175" s="116"/>
      <c r="O175" s="116"/>
      <c r="P175" s="4"/>
      <c r="Q175" s="121"/>
      <c r="R175" s="116"/>
    </row>
    <row r="176" spans="1:18" x14ac:dyDescent="0.25">
      <c r="A176" s="122" t="s">
        <v>4316</v>
      </c>
      <c r="B176" s="117" t="s">
        <v>4317</v>
      </c>
      <c r="C176" s="116"/>
      <c r="D176" s="87" t="s">
        <v>2404</v>
      </c>
      <c r="E176" s="87" t="s">
        <v>24</v>
      </c>
      <c r="F176" s="7" t="str">
        <f>IF(AND(D176="Amina",OR(E176="Manual",E176="Assisted Manual")),A176&amp;"_AZ",IF(AND(D176="Amina",OR(E176="De-Novo Merge",E176="Assisted Merge")),A176&amp;"_SA_AZ",IF(AND(D176="Mashtura",OR(E176="Manual",E176="Assisted Manual")),A176&amp;"_MH",IF(AND(D176="Mashtura",OR(E176="De-Novo Merge",E176="Assisted Merge")),A176&amp;"_SA_MH",IF(AND(D176="Perry",OR(E176="Manual",E176="Assisted Manual")),A176&amp;"_PB",IF(AND(D176="Perry",OR(E176="De-Novo Merge",E176="Assisted Merge")),A176&amp;"_SA_PB",IF(AND(D176="Gina",OR(E176="Manual",E176="Assisted Manual")),A176&amp;"_GB",IF(AND(D176="Gina",OR(E176="De-Novo Merge",E176="Assisted Merge")),A176&amp;"_SA_GB",IF(AND(D176="Cameron",OR(E176="Manual",E176="Assisted Manual")),A176&amp;"_CA",IF(AND(D176="Cameron",OR(E176="De-Novo Merge",E176="Assisted Merge")),A176&amp;"_SA_CA",IF(AND(D176="Bruno",OR(E176="Manual",E176="Assisted Manual")),A176&amp;"_BD",IF(AND(D176="Bruno",OR(E176="De-Novo Merge",E176="Assisted Merge")),A176&amp;"_SA_BD",IF(AND(D176="Daniel",OR(E176="Manual",E176="Assisted Manual")),A176&amp;"_DR",IF(AND(D176="Daniel",OR(E176="De-Novo Merge",E176="Assisted Merge")),A176&amp;"_SA_DR",IF(AND(D176="Monet",OR(E176="Manual",E176="Assisted Manual")),A176&amp;"_MW",IF(AND(D176="Monet",OR(E176="De-Novo Merge",E176="Assisted Merge")),A176&amp;"_SA_MW",IF(AND(D176="Julia",OR(E176="Manual",E176="Assisted Manual")),A176&amp;"_JS",IF(AND(D176="Julia",OR(E176="De-Novo Merge",E176="Assisted Merge")),A176&amp;"_SA_JS",""))))))))))))))))))</f>
        <v>2018-04-13_G-054_MH</v>
      </c>
      <c r="G176" s="89">
        <v>43256</v>
      </c>
      <c r="H176" s="89">
        <v>43259</v>
      </c>
      <c r="I176" s="68"/>
      <c r="J176" s="68"/>
      <c r="K176" s="73" t="str">
        <f t="shared" si="5"/>
        <v/>
      </c>
      <c r="L176" s="118">
        <v>43278</v>
      </c>
      <c r="M176" s="87" t="str">
        <f>IF(AND(NOT(OR(G176="",G176="Ø")),H176=""),"In Progress",IF(AND(NOT(OR(H176="Ø",H176="")),NOT(OR(G176="Ø",G176=""))),"Completed",IF(AND(NOT(A176=""),NOT(OR(D176="",D176="???")),G176=""),"Waiting",IF(D176="???","Waiting",""))))</f>
        <v>Completed</v>
      </c>
      <c r="N176" s="116" t="str">
        <f>IF(AND(NOT(OR(H176="Ø",H176="")),L176="Split"),"In Progress",IF(AND(NOT(OR(H176="Ø",H176="")),L176="Needs to be Split"),"Waiting",IF(AND(M176="Review",M177="Review"),"Review",IF(OR(AND(M176="Review",M177="Incomplete"),AND(M176="Incomplete",M177="Review")),"Review",IF(OR(AND(M176="Untraceable",M177="Review"),AND(M176="Review",M177="Untraceable")),"Review",IF(OR(AND(M176="Review",M177="Completed"),AND(M176="Completed",M177="Review")),"Review",IF(OR(AND(M176="Other",M177="Review"),AND(M176="Review",M177="Other")),"Review",IF(OR(AND(M176="Other",M177="Incomplete"),AND(M176="Incomplete",M177="Other")),"Review",IF(OR(AND(M176="Other",M177="Untraceable"),AND(M176="Untraceable",M177="Other")),"Review",IF(OR(AND(M176="Other",M177="Completed"),AND(M176="Completed",M177="Other")),"Review",IF(AND(M176="Waiting",M177="Waiting"),"Waiting",IF(OR(AND(M176="Review",M177="Waiting"),AND(M176="Waiting",M177="Review")),"Waiting",IF(OR(AND(M176="Other",M177="Waiting"),AND(M176="Waiting",M177="Other")),"Waiting",IF(OR(AND(M176="Incomplete",M177="Waiting"),AND(M176="Waiting",M177="Incomplete")),"Waiting",IF(OR(AND(M176="Completed",M177="Waiting"),AND(M176="Waiting",M177="Completed")),"Waiting",IF(OR(M176="In Progress",M177="In Progress"),"In Progress",IF(OR(AND(M176="Completed",M177="Untraceable"),AND(M176="Untraceable",M177="Completed")),"Review",IF(OR(AND(M176="Completed",M177="Incomplete"),AND(M176="Incomplete",M177="Completed")),"Review",IF(OR(AND(M176="Incomplete",M177="Untraceable"),AND(M176="Untraceable",M177="Incomplete")),"Untraceable",IF(AND(NOT(OR(H176="Ø",H176="")),NOT(OR(H177="Ø",H177="")),L176=""),"In Progress",IF(AND(M176="Untraceable",M177="Untraceable"),"Untraceable",IF(AND(NOT(OR(H176="Ø",H176="")),NOT(OR(H177="Ø",H177="")),NOT(OR(L176="Ø",L176="",L176="Split",L176="Needs to be Split"))),"Completed",IF(AND(M176="Incomplete",M177="Incomplete"),"Incomplete",IF(AND(M176="Other",M177="Other"),"Review",IF(AND(M176="Untraceable",M177=""),"Untraceable","")))))))))))))))))))))))))</f>
        <v>Completed</v>
      </c>
      <c r="O176" s="116" t="s">
        <v>0</v>
      </c>
      <c r="P176" s="4"/>
      <c r="Q176" s="121" t="s">
        <v>25</v>
      </c>
      <c r="R176" s="116" t="s">
        <v>4318</v>
      </c>
    </row>
    <row r="177" spans="1:18" x14ac:dyDescent="0.25">
      <c r="A177" s="116"/>
      <c r="B177" s="116"/>
      <c r="C177" s="116"/>
      <c r="D177" s="87" t="s">
        <v>161</v>
      </c>
      <c r="E177" s="87" t="s">
        <v>1512</v>
      </c>
      <c r="F177" s="7" t="str">
        <f>IF(AND(D177="Amina",OR(E177="Manual",E177="Assisted Manual")),A176&amp;"_AZ",IF(AND(D177="Amina",OR(E177="De-Novo Merge",E177="Assisted Merge")),A176&amp;"_SA_AZ",IF(AND(D177="Mashtura",OR(E177="Manual",E177="Assisted Manual")),A176&amp;"_MH",IF(AND(D177="Mashtura",OR(E177="De-Novo Merge",E177="Assisted Merge")),A176&amp;"_SA_MH",IF(AND(D177="Perry",OR(E177="Manual",E177="Assisted Manual")),A176&amp;"_PB",IF(AND(D177="Perry",OR(E177="De-Novo Merge",E177="Assisted Merge")),A176&amp;"_SA_PB",IF(AND(D177="Gina",OR(E177="Manual",E177="Assisted Manual")),A176&amp;"_GB",IF(AND(D177="Gina",OR(E177="De-Novo Merge",E177="Assisted Merge")),A176&amp;"_SA_GB",IF(AND(D177="Cameron",OR(E177="Manual",E177="Assisted Manual")),A176&amp;"_CA",IF(AND(D177="Cameron",OR(E177="De-Novo Merge",E177="Assisted Merge")),A176&amp;"_SA_CA",IF(AND(D177="Bruno",OR(E177="Manual",E177="Assisted Manual")),A176&amp;"_BD",IF(AND(D177="Bruno",OR(E177="De-Novo Merge",E177="Assisted Merge")),A176&amp;"_SA_BD",IF(AND(D177="Daniel",OR(E177="Manual",E177="Assisted Manual")),A176&amp;"_DR",IF(AND(D177="Daniel",OR(E177="De-Novo Merge",E177="Assisted Merge")),A176&amp;"_SA_DR",IF(AND(D177="Monet",OR(E177="Manual",E177="Assisted Manual")),A176&amp;"_MW",IF(AND(D177="Monet",OR(E177="De-Novo Merge",E177="Assisted Merge")),A176&amp;"_SA_MW",IF(AND(D177="Julia",OR(E177="Manual",E177="Assisted Manual")),A176&amp;"_JS",IF(AND(D177="Julia",OR(E177="De-Novo Merge",E177="Assisted Merge")),A176&amp;"_SA_JS",""))))))))))))))))))</f>
        <v>2018-04-13_G-054_BD</v>
      </c>
      <c r="G177" s="65">
        <v>43262</v>
      </c>
      <c r="H177" s="89">
        <v>43263</v>
      </c>
      <c r="I177" s="68">
        <v>4.25</v>
      </c>
      <c r="J177" s="68">
        <v>100</v>
      </c>
      <c r="K177" s="73">
        <f t="shared" si="5"/>
        <v>23.529411764705884</v>
      </c>
      <c r="L177" s="116"/>
      <c r="M177" s="87" t="str">
        <f>IF(AND(NOT(OR(G177="",G177="Ø")),H177=""),"In Progress",IF(AND(NOT(OR(H177="Ø",H177="")),NOT(OR(G177="Ø",G177=""))),"Completed",IF(AND(NOT(A176=""),NOT(OR(D177="",D177="???")),G177=""),"Waiting",IF(D177="???","Waiting",""))))</f>
        <v>Completed</v>
      </c>
      <c r="N177" s="116"/>
      <c r="O177" s="116"/>
      <c r="P177" s="4"/>
      <c r="Q177" s="121"/>
      <c r="R177" s="116"/>
    </row>
    <row r="178" spans="1:18" x14ac:dyDescent="0.25">
      <c r="A178" s="122" t="s">
        <v>4319</v>
      </c>
      <c r="B178" s="117" t="s">
        <v>4320</v>
      </c>
      <c r="C178" s="116"/>
      <c r="D178" s="87" t="s">
        <v>113</v>
      </c>
      <c r="E178" s="87" t="s">
        <v>1512</v>
      </c>
      <c r="F178" s="7" t="str">
        <f>IF(AND(D178="Amina",OR(E178="Manual",E178="Assisted Manual")),A178&amp;"_AZ",IF(AND(D178="Amina",OR(E178="De-Novo Merge",E178="Assisted Merge")),A178&amp;"_SA_AZ",IF(AND(D178="Mashtura",OR(E178="Manual",E178="Assisted Manual")),A178&amp;"_MH",IF(AND(D178="Mashtura",OR(E178="De-Novo Merge",E178="Assisted Merge")),A178&amp;"_SA_MH",IF(AND(D178="Perry",OR(E178="Manual",E178="Assisted Manual")),A178&amp;"_PB",IF(AND(D178="Perry",OR(E178="De-Novo Merge",E178="Assisted Merge")),A178&amp;"_SA_PB",IF(AND(D178="Gina",OR(E178="Manual",E178="Assisted Manual")),A178&amp;"_GB",IF(AND(D178="Gina",OR(E178="De-Novo Merge",E178="Assisted Merge")),A178&amp;"_SA_GB",IF(AND(D178="Cameron",OR(E178="Manual",E178="Assisted Manual")),A178&amp;"_CA",IF(AND(D178="Cameron",OR(E178="De-Novo Merge",E178="Assisted Merge")),A178&amp;"_SA_CA",IF(AND(D178="Bruno",OR(E178="Manual",E178="Assisted Manual")),A178&amp;"_BD",IF(AND(D178="Bruno",OR(E178="De-Novo Merge",E178="Assisted Merge")),A178&amp;"_SA_BD",IF(AND(D178="Daniel",OR(E178="Manual",E178="Assisted Manual")),A178&amp;"_DR",IF(AND(D178="Daniel",OR(E178="De-Novo Merge",E178="Assisted Merge")),A178&amp;"_SA_DR",IF(AND(D178="Monet",OR(E178="Manual",E178="Assisted Manual")),A178&amp;"_MW",IF(AND(D178="Monet",OR(E178="De-Novo Merge",E178="Assisted Merge")),A178&amp;"_SA_MW",IF(AND(D178="Julia",OR(E178="Manual",E178="Assisted Manual")),A178&amp;"_JS",IF(AND(D178="Julia",OR(E178="De-Novo Merge",E178="Assisted Merge")),A178&amp;"_SA_JS",""))))))))))))))))))</f>
        <v>2018-04-13_G-055_DR</v>
      </c>
      <c r="G178" s="89">
        <v>43257</v>
      </c>
      <c r="H178" s="89">
        <v>43276</v>
      </c>
      <c r="I178" s="68">
        <v>9.33</v>
      </c>
      <c r="J178" s="68">
        <v>132.65600000000001</v>
      </c>
      <c r="K178" s="73">
        <f t="shared" si="5"/>
        <v>14.218220793140407</v>
      </c>
      <c r="L178" s="118">
        <v>43287</v>
      </c>
      <c r="M178" s="87" t="str">
        <f>IF(AND(NOT(OR(G178="",G178="Ø")),H178=""),"In Progress",IF(AND(NOT(OR(H178="Ø",H178="")),NOT(OR(G178="Ø",G178=""))),"Completed",IF(AND(NOT(A178=""),NOT(OR(D178="",D178="???")),G178=""),"Waiting",IF(D178="???","Waiting",""))))</f>
        <v>Completed</v>
      </c>
      <c r="N178" s="116" t="str">
        <f>IF(AND(NOT(OR(H178="Ø",H178="")),L178="Split"),"In Progress",IF(AND(NOT(OR(H178="Ø",H178="")),L178="Needs to be Split"),"Waiting",IF(AND(M178="Review",M179="Review"),"Review",IF(OR(AND(M178="Review",M179="Incomplete"),AND(M178="Incomplete",M179="Review")),"Review",IF(OR(AND(M178="Untraceable",M179="Review"),AND(M178="Review",M179="Untraceable")),"Review",IF(OR(AND(M178="Review",M179="Completed"),AND(M178="Completed",M179="Review")),"Review",IF(OR(AND(M178="Other",M179="Review"),AND(M178="Review",M179="Other")),"Review",IF(OR(AND(M178="Other",M179="Incomplete"),AND(M178="Incomplete",M179="Other")),"Review",IF(OR(AND(M178="Other",M179="Untraceable"),AND(M178="Untraceable",M179="Other")),"Review",IF(OR(AND(M178="Other",M179="Completed"),AND(M178="Completed",M179="Other")),"Review",IF(AND(M178="Waiting",M179="Waiting"),"Waiting",IF(OR(AND(M178="Review",M179="Waiting"),AND(M178="Waiting",M179="Review")),"Waiting",IF(OR(AND(M178="Other",M179="Waiting"),AND(M178="Waiting",M179="Other")),"Waiting",IF(OR(AND(M178="Incomplete",M179="Waiting"),AND(M178="Waiting",M179="Incomplete")),"Waiting",IF(OR(AND(M178="Completed",M179="Waiting"),AND(M178="Waiting",M179="Completed")),"Waiting",IF(OR(M178="In Progress",M179="In Progress"),"In Progress",IF(OR(AND(M178="Completed",M179="Untraceable"),AND(M178="Untraceable",M179="Completed")),"Review",IF(OR(AND(M178="Completed",M179="Incomplete"),AND(M178="Incomplete",M179="Completed")),"Review",IF(OR(AND(M178="Incomplete",M179="Untraceable"),AND(M178="Untraceable",M179="Incomplete")),"Untraceable",IF(AND(NOT(OR(H178="Ø",H178="")),NOT(OR(H179="Ø",H179="")),L178=""),"In Progress",IF(AND(M178="Untraceable",M179="Untraceable"),"Untraceable",IF(AND(NOT(OR(H178="Ø",H178="")),NOT(OR(H179="Ø",H179="")),NOT(OR(L178="Ø",L178="",L178="Split",L178="Needs to be Split"))),"Completed",IF(AND(M178="Incomplete",M179="Incomplete"),"Incomplete",IF(AND(M178="Other",M179="Other"),"Review",IF(AND(M178="Untraceable",M179=""),"Untraceable","")))))))))))))))))))))))))</f>
        <v>Completed</v>
      </c>
      <c r="O178" s="116" t="s">
        <v>0</v>
      </c>
      <c r="P178" s="4"/>
      <c r="Q178" s="121" t="s">
        <v>25</v>
      </c>
      <c r="R178" s="116" t="s">
        <v>4321</v>
      </c>
    </row>
    <row r="179" spans="1:18" x14ac:dyDescent="0.25">
      <c r="A179" s="116"/>
      <c r="B179" s="116"/>
      <c r="C179" s="116"/>
      <c r="D179" s="87" t="s">
        <v>187</v>
      </c>
      <c r="E179" s="87" t="s">
        <v>24</v>
      </c>
      <c r="F179" s="7" t="str">
        <f>IF(AND(D179="Amina",OR(E179="Manual",E179="Assisted Manual")),A178&amp;"_AZ",IF(AND(D179="Amina",OR(E179="De-Novo Merge",E179="Assisted Merge")),A178&amp;"_SA_AZ",IF(AND(D179="Mashtura",OR(E179="Manual",E179="Assisted Manual")),A178&amp;"_MH",IF(AND(D179="Mashtura",OR(E179="De-Novo Merge",E179="Assisted Merge")),A178&amp;"_SA_MH",IF(AND(D179="Perry",OR(E179="Manual",E179="Assisted Manual")),A178&amp;"_PB",IF(AND(D179="Perry",OR(E179="De-Novo Merge",E179="Assisted Merge")),A178&amp;"_SA_PB",IF(AND(D179="Gina",OR(E179="Manual",E179="Assisted Manual")),A178&amp;"_GB",IF(AND(D179="Gina",OR(E179="De-Novo Merge",E179="Assisted Merge")),A178&amp;"_SA_GB",IF(AND(D179="Cameron",OR(E179="Manual",E179="Assisted Manual")),A178&amp;"_CA",IF(AND(D179="Cameron",OR(E179="De-Novo Merge",E179="Assisted Merge")),A178&amp;"_SA_CA",IF(AND(D179="Bruno",OR(E179="Manual",E179="Assisted Manual")),A178&amp;"_BD",IF(AND(D179="Bruno",OR(E179="De-Novo Merge",E179="Assisted Merge")),A178&amp;"_SA_BD",IF(AND(D179="Daniel",OR(E179="Manual",E179="Assisted Manual")),A178&amp;"_DR",IF(AND(D179="Daniel",OR(E179="De-Novo Merge",E179="Assisted Merge")),A178&amp;"_SA_DR",IF(AND(D179="Monet",OR(E179="Manual",E179="Assisted Manual")),A178&amp;"_MW",IF(AND(D179="Monet",OR(E179="De-Novo Merge",E179="Assisted Merge")),A178&amp;"_SA_MW",IF(AND(D179="Julia",OR(E179="Manual",E179="Assisted Manual")),A178&amp;"_JS",IF(AND(D179="Julia",OR(E179="De-Novo Merge",E179="Assisted Merge")),A178&amp;"_SA_JS",""))))))))))))))))))</f>
        <v>2018-04-13_G-055_MW</v>
      </c>
      <c r="G179" s="89">
        <v>43263</v>
      </c>
      <c r="H179" s="89">
        <v>43265</v>
      </c>
      <c r="I179" s="68"/>
      <c r="J179" s="68"/>
      <c r="K179" s="73" t="str">
        <f t="shared" si="5"/>
        <v/>
      </c>
      <c r="L179" s="116"/>
      <c r="M179" s="87" t="str">
        <f>IF(AND(NOT(OR(G179="",G179="Ø")),H179=""),"In Progress",IF(AND(NOT(OR(H179="Ø",H179="")),NOT(OR(G179="Ø",G179=""))),"Completed",IF(AND(NOT(A178=""),NOT(OR(D179="",D179="???")),G179=""),"Waiting",IF(D179="???","Waiting",""))))</f>
        <v>Completed</v>
      </c>
      <c r="N179" s="116"/>
      <c r="O179" s="116"/>
      <c r="P179" s="4"/>
      <c r="Q179" s="121"/>
      <c r="R179" s="116"/>
    </row>
    <row r="180" spans="1:18" x14ac:dyDescent="0.25">
      <c r="A180" s="122" t="s">
        <v>4322</v>
      </c>
      <c r="B180" s="117" t="s">
        <v>4323</v>
      </c>
      <c r="C180" s="116"/>
      <c r="D180" s="87" t="s">
        <v>113</v>
      </c>
      <c r="E180" s="87" t="s">
        <v>24</v>
      </c>
      <c r="F180" s="7" t="str">
        <f>IF(AND(D180="Amina",OR(E180="Manual",E180="Assisted Manual")),A180&amp;"_AZ",IF(AND(D180="Amina",OR(E180="De-Novo Merge",E180="Assisted Merge")),A180&amp;"_SA_AZ",IF(AND(D180="Mashtura",OR(E180="Manual",E180="Assisted Manual")),A180&amp;"_MH",IF(AND(D180="Mashtura",OR(E180="De-Novo Merge",E180="Assisted Merge")),A180&amp;"_SA_MH",IF(AND(D180="Perry",OR(E180="Manual",E180="Assisted Manual")),A180&amp;"_PB",IF(AND(D180="Perry",OR(E180="De-Novo Merge",E180="Assisted Merge")),A180&amp;"_SA_PB",IF(AND(D180="Gina",OR(E180="Manual",E180="Assisted Manual")),A180&amp;"_GB",IF(AND(D180="Gina",OR(E180="De-Novo Merge",E180="Assisted Merge")),A180&amp;"_SA_GB",IF(AND(D180="Cameron",OR(E180="Manual",E180="Assisted Manual")),A180&amp;"_CA",IF(AND(D180="Cameron",OR(E180="De-Novo Merge",E180="Assisted Merge")),A180&amp;"_SA_CA",IF(AND(D180="Bruno",OR(E180="Manual",E180="Assisted Manual")),A180&amp;"_BD",IF(AND(D180="Bruno",OR(E180="De-Novo Merge",E180="Assisted Merge")),A180&amp;"_SA_BD",IF(AND(D180="Daniel",OR(E180="Manual",E180="Assisted Manual")),A180&amp;"_DR",IF(AND(D180="Daniel",OR(E180="De-Novo Merge",E180="Assisted Merge")),A180&amp;"_SA_DR",IF(AND(D180="Monet",OR(E180="Manual",E180="Assisted Manual")),A180&amp;"_MW",IF(AND(D180="Monet",OR(E180="De-Novo Merge",E180="Assisted Merge")),A180&amp;"_SA_MW",IF(AND(D180="Julia",OR(E180="Manual",E180="Assisted Manual")),A180&amp;"_JS",IF(AND(D180="Julia",OR(E180="De-Novo Merge",E180="Assisted Merge")),A180&amp;"_SA_JS",""))))))))))))))))))</f>
        <v>2018-04-13_G-056_DR</v>
      </c>
      <c r="G180" s="89">
        <v>43257</v>
      </c>
      <c r="H180" s="89">
        <v>43259</v>
      </c>
      <c r="I180" s="68">
        <v>7</v>
      </c>
      <c r="J180" s="68">
        <v>83.783000000000001</v>
      </c>
      <c r="K180" s="73">
        <f t="shared" si="5"/>
        <v>11.968999999999999</v>
      </c>
      <c r="L180" s="118">
        <v>43276</v>
      </c>
      <c r="M180" s="87" t="str">
        <f>IF(AND(NOT(OR(G180="",G180="Ø")),H180=""),"In Progress",IF(AND(NOT(OR(H180="Ø",H180="")),NOT(OR(G180="Ø",G180=""))),"Completed",IF(AND(NOT(A180=""),NOT(OR(D180="",D180="???")),G180=""),"Waiting",IF(D180="???","Waiting",""))))</f>
        <v>Completed</v>
      </c>
      <c r="N180" s="116" t="str">
        <f>IF(AND(NOT(OR(H180="Ø",H180="")),L180="Split"),"In Progress",IF(AND(NOT(OR(H180="Ø",H180="")),L180="Needs to be Split"),"Waiting",IF(AND(M180="Review",M181="Review"),"Review",IF(OR(AND(M180="Review",M181="Incomplete"),AND(M180="Incomplete",M181="Review")),"Review",IF(OR(AND(M180="Untraceable",M181="Review"),AND(M180="Review",M181="Untraceable")),"Review",IF(OR(AND(M180="Review",M181="Completed"),AND(M180="Completed",M181="Review")),"Review",IF(OR(AND(M180="Other",M181="Review"),AND(M180="Review",M181="Other")),"Review",IF(OR(AND(M180="Other",M181="Incomplete"),AND(M180="Incomplete",M181="Other")),"Review",IF(OR(AND(M180="Other",M181="Untraceable"),AND(M180="Untraceable",M181="Other")),"Review",IF(OR(AND(M180="Other",M181="Completed"),AND(M180="Completed",M181="Other")),"Review",IF(AND(M180="Waiting",M181="Waiting"),"Waiting",IF(OR(AND(M180="Review",M181="Waiting"),AND(M180="Waiting",M181="Review")),"Waiting",IF(OR(AND(M180="Other",M181="Waiting"),AND(M180="Waiting",M181="Other")),"Waiting",IF(OR(AND(M180="Incomplete",M181="Waiting"),AND(M180="Waiting",M181="Incomplete")),"Waiting",IF(OR(AND(M180="Completed",M181="Waiting"),AND(M180="Waiting",M181="Completed")),"Waiting",IF(OR(M180="In Progress",M181="In Progress"),"In Progress",IF(OR(AND(M180="Completed",M181="Untraceable"),AND(M180="Untraceable",M181="Completed")),"Review",IF(OR(AND(M180="Completed",M181="Incomplete"),AND(M180="Incomplete",M181="Completed")),"Review",IF(OR(AND(M180="Incomplete",M181="Untraceable"),AND(M180="Untraceable",M181="Incomplete")),"Untraceable",IF(AND(NOT(OR(H180="Ø",H180="")),NOT(OR(H181="Ø",H181="")),L180=""),"In Progress",IF(AND(M180="Untraceable",M181="Untraceable"),"Untraceable",IF(AND(NOT(OR(H180="Ø",H180="")),NOT(OR(H181="Ø",H181="")),NOT(OR(L180="Ø",L180="",L180="Split",L180="Needs to be Split"))),"Completed",IF(AND(M180="Incomplete",M181="Incomplete"),"Incomplete",IF(AND(M180="Other",M181="Other"),"Review",IF(AND(M180="Untraceable",M181=""),"Untraceable","")))))))))))))))))))))))))</f>
        <v>Completed</v>
      </c>
      <c r="O180" s="116" t="s">
        <v>0</v>
      </c>
      <c r="P180" s="4"/>
      <c r="Q180" s="121" t="s">
        <v>25</v>
      </c>
      <c r="R180" s="116" t="s">
        <v>4324</v>
      </c>
    </row>
    <row r="181" spans="1:18" x14ac:dyDescent="0.25">
      <c r="A181" s="116"/>
      <c r="B181" s="116"/>
      <c r="C181" s="116"/>
      <c r="D181" s="87" t="s">
        <v>2404</v>
      </c>
      <c r="E181" s="87" t="s">
        <v>1512</v>
      </c>
      <c r="F181" s="7" t="str">
        <f>IF(AND(D181="Amina",OR(E181="Manual",E181="Assisted Manual")),A180&amp;"_AZ",IF(AND(D181="Amina",OR(E181="De-Novo Merge",E181="Assisted Merge")),A180&amp;"_SA_AZ",IF(AND(D181="Mashtura",OR(E181="Manual",E181="Assisted Manual")),A180&amp;"_MH",IF(AND(D181="Mashtura",OR(E181="De-Novo Merge",E181="Assisted Merge")),A180&amp;"_SA_MH",IF(AND(D181="Perry",OR(E181="Manual",E181="Assisted Manual")),A180&amp;"_PB",IF(AND(D181="Perry",OR(E181="De-Novo Merge",E181="Assisted Merge")),A180&amp;"_SA_PB",IF(AND(D181="Gina",OR(E181="Manual",E181="Assisted Manual")),A180&amp;"_GB",IF(AND(D181="Gina",OR(E181="De-Novo Merge",E181="Assisted Merge")),A180&amp;"_SA_GB",IF(AND(D181="Cameron",OR(E181="Manual",E181="Assisted Manual")),A180&amp;"_CA",IF(AND(D181="Cameron",OR(E181="De-Novo Merge",E181="Assisted Merge")),A180&amp;"_SA_CA",IF(AND(D181="Bruno",OR(E181="Manual",E181="Assisted Manual")),A180&amp;"_BD",IF(AND(D181="Bruno",OR(E181="De-Novo Merge",E181="Assisted Merge")),A180&amp;"_SA_BD",IF(AND(D181="Daniel",OR(E181="Manual",E181="Assisted Manual")),A180&amp;"_DR",IF(AND(D181="Daniel",OR(E181="De-Novo Merge",E181="Assisted Merge")),A180&amp;"_SA_DR",IF(AND(D181="Monet",OR(E181="Manual",E181="Assisted Manual")),A180&amp;"_MW",IF(AND(D181="Monet",OR(E181="De-Novo Merge",E181="Assisted Merge")),A180&amp;"_SA_MW",IF(AND(D181="Julia",OR(E181="Manual",E181="Assisted Manual")),A180&amp;"_JS",IF(AND(D181="Julia",OR(E181="De-Novo Merge",E181="Assisted Merge")),A180&amp;"_SA_JS",""))))))))))))))))))</f>
        <v>2018-04-13_G-056_MH</v>
      </c>
      <c r="G181" s="89">
        <v>43259</v>
      </c>
      <c r="H181" s="89">
        <v>43262</v>
      </c>
      <c r="I181" s="68"/>
      <c r="J181" s="68"/>
      <c r="K181" s="73" t="str">
        <f t="shared" si="5"/>
        <v/>
      </c>
      <c r="L181" s="116"/>
      <c r="M181" s="87" t="str">
        <f>IF(AND(NOT(OR(G181="",G181="Ø")),H181=""),"In Progress",IF(AND(NOT(OR(H181="Ø",H181="")),NOT(OR(G181="Ø",G181=""))),"Completed",IF(AND(NOT(A180=""),NOT(OR(D181="",D181="???")),G181=""),"Waiting",IF(D181="???","Waiting",""))))</f>
        <v>Completed</v>
      </c>
      <c r="N181" s="116"/>
      <c r="O181" s="116"/>
      <c r="P181" s="4"/>
      <c r="Q181" s="121"/>
      <c r="R181" s="116"/>
    </row>
    <row r="182" spans="1:18" x14ac:dyDescent="0.25">
      <c r="A182" s="122" t="s">
        <v>4325</v>
      </c>
      <c r="B182" s="117" t="s">
        <v>4326</v>
      </c>
      <c r="C182" s="116"/>
      <c r="D182" s="87" t="s">
        <v>113</v>
      </c>
      <c r="E182" s="87" t="s">
        <v>24</v>
      </c>
      <c r="F182" s="7" t="str">
        <f>IF(AND(D182="Amina",OR(E182="Manual",E182="Assisted Manual")),A182&amp;"_AZ",IF(AND(D182="Amina",OR(E182="De-Novo Merge",E182="Assisted Merge")),A182&amp;"_SA_AZ",IF(AND(D182="Mashtura",OR(E182="Manual",E182="Assisted Manual")),A182&amp;"_MH",IF(AND(D182="Mashtura",OR(E182="De-Novo Merge",E182="Assisted Merge")),A182&amp;"_SA_MH",IF(AND(D182="Perry",OR(E182="Manual",E182="Assisted Manual")),A182&amp;"_PB",IF(AND(D182="Perry",OR(E182="De-Novo Merge",E182="Assisted Merge")),A182&amp;"_SA_PB",IF(AND(D182="Gina",OR(E182="Manual",E182="Assisted Manual")),A182&amp;"_GB",IF(AND(D182="Gina",OR(E182="De-Novo Merge",E182="Assisted Merge")),A182&amp;"_SA_GB",IF(AND(D182="Cameron",OR(E182="Manual",E182="Assisted Manual")),A182&amp;"_CA",IF(AND(D182="Cameron",OR(E182="De-Novo Merge",E182="Assisted Merge")),A182&amp;"_SA_CA",IF(AND(D182="Bruno",OR(E182="Manual",E182="Assisted Manual")),A182&amp;"_BD",IF(AND(D182="Bruno",OR(E182="De-Novo Merge",E182="Assisted Merge")),A182&amp;"_SA_BD",IF(AND(D182="Daniel",OR(E182="Manual",E182="Assisted Manual")),A182&amp;"_DR",IF(AND(D182="Daniel",OR(E182="De-Novo Merge",E182="Assisted Merge")),A182&amp;"_SA_DR",IF(AND(D182="Monet",OR(E182="Manual",E182="Assisted Manual")),A182&amp;"_MW",IF(AND(D182="Monet",OR(E182="De-Novo Merge",E182="Assisted Merge")),A182&amp;"_SA_MW",IF(AND(D182="Julia",OR(E182="Manual",E182="Assisted Manual")),A182&amp;"_JS",IF(AND(D182="Julia",OR(E182="De-Novo Merge",E182="Assisted Merge")),A182&amp;"_SA_JS",""))))))))))))))))))</f>
        <v>2018-04-13_G-057_DR</v>
      </c>
      <c r="G182" s="89">
        <v>43262</v>
      </c>
      <c r="H182" s="89">
        <v>43265</v>
      </c>
      <c r="I182" s="68">
        <v>4.5</v>
      </c>
      <c r="J182" s="68">
        <v>83.346999999999994</v>
      </c>
      <c r="K182" s="73">
        <f t="shared" si="5"/>
        <v>18.521555555555555</v>
      </c>
      <c r="L182" s="118">
        <v>43287</v>
      </c>
      <c r="M182" s="87" t="str">
        <f>IF(AND(NOT(OR(G182="",G182="Ø")),H182=""),"In Progress",IF(AND(NOT(OR(H182="Ø",H182="")),NOT(OR(G182="Ø",G182=""))),"Completed",IF(AND(NOT(A182=""),NOT(OR(D182="",D182="???")),G182=""),"Waiting",IF(D182="???","Waiting",""))))</f>
        <v>Completed</v>
      </c>
      <c r="N182" s="116" t="str">
        <f>IF(AND(NOT(OR(H182="Ø",H182="")),L182="Split"),"In Progress",IF(AND(NOT(OR(H182="Ø",H182="")),L182="Needs to be Split"),"Waiting",IF(AND(M182="Review",M183="Review"),"Review",IF(OR(AND(M182="Review",M183="Incomplete"),AND(M182="Incomplete",M183="Review")),"Review",IF(OR(AND(M182="Untraceable",M183="Review"),AND(M182="Review",M183="Untraceable")),"Review",IF(OR(AND(M182="Review",M183="Completed"),AND(M182="Completed",M183="Review")),"Review",IF(OR(AND(M182="Other",M183="Review"),AND(M182="Review",M183="Other")),"Review",IF(OR(AND(M182="Other",M183="Incomplete"),AND(M182="Incomplete",M183="Other")),"Review",IF(OR(AND(M182="Other",M183="Untraceable"),AND(M182="Untraceable",M183="Other")),"Review",IF(OR(AND(M182="Other",M183="Completed"),AND(M182="Completed",M183="Other")),"Review",IF(AND(M182="Waiting",M183="Waiting"),"Waiting",IF(OR(AND(M182="Review",M183="Waiting"),AND(M182="Waiting",M183="Review")),"Waiting",IF(OR(AND(M182="Other",M183="Waiting"),AND(M182="Waiting",M183="Other")),"Waiting",IF(OR(AND(M182="Incomplete",M183="Waiting"),AND(M182="Waiting",M183="Incomplete")),"Waiting",IF(OR(AND(M182="Completed",M183="Waiting"),AND(M182="Waiting",M183="Completed")),"Waiting",IF(OR(M182="In Progress",M183="In Progress"),"In Progress",IF(OR(AND(M182="Completed",M183="Untraceable"),AND(M182="Untraceable",M183="Completed")),"Review",IF(OR(AND(M182="Completed",M183="Incomplete"),AND(M182="Incomplete",M183="Completed")),"Review",IF(OR(AND(M182="Incomplete",M183="Untraceable"),AND(M182="Untraceable",M183="Incomplete")),"Untraceable",IF(AND(NOT(OR(H182="Ø",H182="")),NOT(OR(H183="Ø",H183="")),L182=""),"In Progress",IF(AND(M182="Untraceable",M183="Untraceable"),"Untraceable",IF(AND(NOT(OR(H182="Ø",H182="")),NOT(OR(H183="Ø",H183="")),NOT(OR(L182="Ø",L182="",L182="Split",L182="Needs to be Split"))),"Completed",IF(AND(M182="Incomplete",M183="Incomplete"),"Incomplete",IF(AND(M182="Other",M183="Other"),"Review",IF(AND(M182="Untraceable",M183=""),"Untraceable","")))))))))))))))))))))))))</f>
        <v>Completed</v>
      </c>
      <c r="O182" s="116" t="s">
        <v>0</v>
      </c>
      <c r="P182" s="4"/>
      <c r="Q182" s="121" t="s">
        <v>25</v>
      </c>
      <c r="R182" s="116" t="s">
        <v>4327</v>
      </c>
    </row>
    <row r="183" spans="1:18" x14ac:dyDescent="0.25">
      <c r="A183" s="116"/>
      <c r="B183" s="116"/>
      <c r="C183" s="116"/>
      <c r="D183" s="87" t="s">
        <v>187</v>
      </c>
      <c r="E183" s="87" t="s">
        <v>1512</v>
      </c>
      <c r="F183" s="7" t="str">
        <f>IF(AND(D183="Amina",OR(E183="Manual",E183="Assisted Manual")),A182&amp;"_AZ",IF(AND(D183="Amina",OR(E183="De-Novo Merge",E183="Assisted Merge")),A182&amp;"_SA_AZ",IF(AND(D183="Mashtura",OR(E183="Manual",E183="Assisted Manual")),A182&amp;"_MH",IF(AND(D183="Mashtura",OR(E183="De-Novo Merge",E183="Assisted Merge")),A182&amp;"_SA_MH",IF(AND(D183="Perry",OR(E183="Manual",E183="Assisted Manual")),A182&amp;"_PB",IF(AND(D183="Perry",OR(E183="De-Novo Merge",E183="Assisted Merge")),A182&amp;"_SA_PB",IF(AND(D183="Gina",OR(E183="Manual",E183="Assisted Manual")),A182&amp;"_GB",IF(AND(D183="Gina",OR(E183="De-Novo Merge",E183="Assisted Merge")),A182&amp;"_SA_GB",IF(AND(D183="Cameron",OR(E183="Manual",E183="Assisted Manual")),A182&amp;"_CA",IF(AND(D183="Cameron",OR(E183="De-Novo Merge",E183="Assisted Merge")),A182&amp;"_SA_CA",IF(AND(D183="Bruno",OR(E183="Manual",E183="Assisted Manual")),A182&amp;"_BD",IF(AND(D183="Bruno",OR(E183="De-Novo Merge",E183="Assisted Merge")),A182&amp;"_SA_BD",IF(AND(D183="Daniel",OR(E183="Manual",E183="Assisted Manual")),A182&amp;"_DR",IF(AND(D183="Daniel",OR(E183="De-Novo Merge",E183="Assisted Merge")),A182&amp;"_SA_DR",IF(AND(D183="Monet",OR(E183="Manual",E183="Assisted Manual")),A182&amp;"_MW",IF(AND(D183="Monet",OR(E183="De-Novo Merge",E183="Assisted Merge")),A182&amp;"_SA_MW",IF(AND(D183="Julia",OR(E183="Manual",E183="Assisted Manual")),A182&amp;"_JS",IF(AND(D183="Julia",OR(E183="De-Novo Merge",E183="Assisted Merge")),A182&amp;"_SA_JS",""))))))))))))))))))</f>
        <v>2018-04-13_G-057_MW</v>
      </c>
      <c r="G183" s="89">
        <v>43265</v>
      </c>
      <c r="H183" s="89">
        <v>43266</v>
      </c>
      <c r="I183" s="68">
        <v>3.75</v>
      </c>
      <c r="J183" s="68">
        <v>84</v>
      </c>
      <c r="K183" s="73">
        <f t="shared" si="5"/>
        <v>22.4</v>
      </c>
      <c r="L183" s="116"/>
      <c r="M183" s="87" t="str">
        <f>IF(AND(NOT(OR(G183="",G183="Ø")),H183=""),"In Progress",IF(AND(NOT(OR(H183="Ø",H183="")),NOT(OR(G183="Ø",G183=""))),"Completed",IF(AND(NOT(A182=""),NOT(OR(D183="",D183="???")),G183=""),"Waiting",IF(D183="???","Waiting",""))))</f>
        <v>Completed</v>
      </c>
      <c r="N183" s="116"/>
      <c r="O183" s="116"/>
      <c r="P183" s="4"/>
      <c r="Q183" s="121"/>
      <c r="R183" s="116"/>
    </row>
    <row r="184" spans="1:18" x14ac:dyDescent="0.25">
      <c r="A184" s="122" t="s">
        <v>4328</v>
      </c>
      <c r="B184" s="117" t="s">
        <v>4329</v>
      </c>
      <c r="C184" s="116"/>
      <c r="D184" s="87" t="s">
        <v>27</v>
      </c>
      <c r="E184" s="87" t="s">
        <v>24</v>
      </c>
      <c r="F184" s="7" t="str">
        <f>IF(AND(D184="Amina",OR(E184="Manual",E184="Assisted Manual")),A184&amp;"_AZ",IF(AND(D184="Amina",OR(E184="De-Novo Merge",E184="Assisted Merge")),A184&amp;"_SA_AZ",IF(AND(D184="Mashtura",OR(E184="Manual",E184="Assisted Manual")),A184&amp;"_MH",IF(AND(D184="Mashtura",OR(E184="De-Novo Merge",E184="Assisted Merge")),A184&amp;"_SA_MH",IF(AND(D184="Perry",OR(E184="Manual",E184="Assisted Manual")),A184&amp;"_PB",IF(AND(D184="Perry",OR(E184="De-Novo Merge",E184="Assisted Merge")),A184&amp;"_SA_PB",IF(AND(D184="Gina",OR(E184="Manual",E184="Assisted Manual")),A184&amp;"_GB",IF(AND(D184="Gina",OR(E184="De-Novo Merge",E184="Assisted Merge")),A184&amp;"_SA_GB",IF(AND(D184="Cameron",OR(E184="Manual",E184="Assisted Manual")),A184&amp;"_CA",IF(AND(D184="Cameron",OR(E184="De-Novo Merge",E184="Assisted Merge")),A184&amp;"_SA_CA",IF(AND(D184="Bruno",OR(E184="Manual",E184="Assisted Manual")),A184&amp;"_BD",IF(AND(D184="Bruno",OR(E184="De-Novo Merge",E184="Assisted Merge")),A184&amp;"_SA_BD",IF(AND(D184="Daniel",OR(E184="Manual",E184="Assisted Manual")),A184&amp;"_DR",IF(AND(D184="Daniel",OR(E184="De-Novo Merge",E184="Assisted Merge")),A184&amp;"_SA_DR",IF(AND(D184="Monet",OR(E184="Manual",E184="Assisted Manual")),A184&amp;"_MW",IF(AND(D184="Monet",OR(E184="De-Novo Merge",E184="Assisted Merge")),A184&amp;"_SA_MW",IF(AND(D184="Julia",OR(E184="Manual",E184="Assisted Manual")),A184&amp;"_JS",IF(AND(D184="Julia",OR(E184="De-Novo Merge",E184="Assisted Merge")),A184&amp;"_SA_JS",""))))))))))))))))))</f>
        <v>2018-04-13_R-035_GB</v>
      </c>
      <c r="G184" s="89">
        <v>43256</v>
      </c>
      <c r="H184" s="89">
        <v>43256</v>
      </c>
      <c r="I184" s="68">
        <v>3</v>
      </c>
      <c r="J184" s="68">
        <v>15</v>
      </c>
      <c r="K184" s="73">
        <f t="shared" si="5"/>
        <v>5</v>
      </c>
      <c r="L184" s="118">
        <v>43258</v>
      </c>
      <c r="M184" s="87" t="str">
        <f>IF(AND(NOT(OR(G184="",G184="Ø")),H184=""),"In Progress",IF(AND(NOT(OR(H184="Ø",H184="")),NOT(OR(G184="Ø",G184=""))),"Completed",IF(AND(NOT(A184=""),NOT(OR(D184="",D184="???")),G184=""),"Waiting",IF(D184="???","Waiting",""))))</f>
        <v>Completed</v>
      </c>
      <c r="N184" s="116" t="str">
        <f>IF(AND(NOT(OR(H184="Ø",H184="")),L184="Split"),"In Progress",IF(AND(NOT(OR(H184="Ø",H184="")),L184="Needs to be Split"),"Waiting",IF(AND(M184="Review",M185="Review"),"Review",IF(OR(AND(M184="Review",M185="Incomplete"),AND(M184="Incomplete",M185="Review")),"Review",IF(OR(AND(M184="Untraceable",M185="Review"),AND(M184="Review",M185="Untraceable")),"Review",IF(OR(AND(M184="Review",M185="Completed"),AND(M184="Completed",M185="Review")),"Review",IF(OR(AND(M184="Other",M185="Review"),AND(M184="Review",M185="Other")),"Review",IF(OR(AND(M184="Other",M185="Incomplete"),AND(M184="Incomplete",M185="Other")),"Review",IF(OR(AND(M184="Other",M185="Untraceable"),AND(M184="Untraceable",M185="Other")),"Review",IF(OR(AND(M184="Other",M185="Completed"),AND(M184="Completed",M185="Other")),"Review",IF(AND(M184="Waiting",M185="Waiting"),"Waiting",IF(OR(AND(M184="Review",M185="Waiting"),AND(M184="Waiting",M185="Review")),"Waiting",IF(OR(AND(M184="Other",M185="Waiting"),AND(M184="Waiting",M185="Other")),"Waiting",IF(OR(AND(M184="Incomplete",M185="Waiting"),AND(M184="Waiting",M185="Incomplete")),"Waiting",IF(OR(AND(M184="Completed",M185="Waiting"),AND(M184="Waiting",M185="Completed")),"Waiting",IF(OR(M184="In Progress",M185="In Progress"),"In Progress",IF(OR(AND(M184="Completed",M185="Untraceable"),AND(M184="Untraceable",M185="Completed")),"Review",IF(OR(AND(M184="Completed",M185="Incomplete"),AND(M184="Incomplete",M185="Completed")),"Review",IF(OR(AND(M184="Incomplete",M185="Untraceable"),AND(M184="Untraceable",M185="Incomplete")),"Untraceable",IF(AND(NOT(OR(H184="Ø",H184="")),NOT(OR(H185="Ø",H185="")),L184=""),"In Progress",IF(AND(M184="Untraceable",M185="Untraceable"),"Untraceable",IF(AND(NOT(OR(H184="Ø",H184="")),NOT(OR(H185="Ø",H185="")),NOT(OR(L184="Ø",L184="",L184="Split",L184="Needs to be Split"))),"Completed",IF(AND(M184="Incomplete",M185="Incomplete"),"Incomplete",IF(AND(M184="Other",M185="Other"),"Review",IF(AND(M184="Untraceable",M185=""),"Untraceable","")))))))))))))))))))))))))</f>
        <v>Completed</v>
      </c>
      <c r="O184" s="116" t="s">
        <v>0</v>
      </c>
      <c r="P184" s="4"/>
      <c r="Q184" s="121" t="s">
        <v>25</v>
      </c>
      <c r="R184" s="116" t="s">
        <v>4330</v>
      </c>
    </row>
    <row r="185" spans="1:18" x14ac:dyDescent="0.25">
      <c r="A185" s="116"/>
      <c r="B185" s="116"/>
      <c r="C185" s="116"/>
      <c r="D185" s="87" t="s">
        <v>23</v>
      </c>
      <c r="E185" s="87" t="s">
        <v>1512</v>
      </c>
      <c r="F185" s="7" t="str">
        <f>IF(AND(D185="Amina",OR(E185="Manual",E185="Assisted Manual")),A184&amp;"_AZ",IF(AND(D185="Amina",OR(E185="De-Novo Merge",E185="Assisted Merge")),A184&amp;"_SA_AZ",IF(AND(D185="Mashtura",OR(E185="Manual",E185="Assisted Manual")),A184&amp;"_MH",IF(AND(D185="Mashtura",OR(E185="De-Novo Merge",E185="Assisted Merge")),A184&amp;"_SA_MH",IF(AND(D185="Perry",OR(E185="Manual",E185="Assisted Manual")),A184&amp;"_PB",IF(AND(D185="Perry",OR(E185="De-Novo Merge",E185="Assisted Merge")),A184&amp;"_SA_PB",IF(AND(D185="Gina",OR(E185="Manual",E185="Assisted Manual")),A184&amp;"_GB",IF(AND(D185="Gina",OR(E185="De-Novo Merge",E185="Assisted Merge")),A184&amp;"_SA_GB",IF(AND(D185="Cameron",OR(E185="Manual",E185="Assisted Manual")),A184&amp;"_CA",IF(AND(D185="Cameron",OR(E185="De-Novo Merge",E185="Assisted Merge")),A184&amp;"_SA_CA",IF(AND(D185="Bruno",OR(E185="Manual",E185="Assisted Manual")),A184&amp;"_BD",IF(AND(D185="Bruno",OR(E185="De-Novo Merge",E185="Assisted Merge")),A184&amp;"_SA_BD",IF(AND(D185="Daniel",OR(E185="Manual",E185="Assisted Manual")),A184&amp;"_DR",IF(AND(D185="Daniel",OR(E185="De-Novo Merge",E185="Assisted Merge")),A184&amp;"_SA_DR",IF(AND(D185="Monet",OR(E185="Manual",E185="Assisted Manual")),A184&amp;"_MW",IF(AND(D185="Monet",OR(E185="De-Novo Merge",E185="Assisted Merge")),A184&amp;"_SA_MW",IF(AND(D185="Julia",OR(E185="Manual",E185="Assisted Manual")),A184&amp;"_JS",IF(AND(D185="Julia",OR(E185="De-Novo Merge",E185="Assisted Merge")),A184&amp;"_SA_JS",""))))))))))))))))))</f>
        <v>2018-04-13_R-035_CA</v>
      </c>
      <c r="G185" s="89">
        <v>43257</v>
      </c>
      <c r="H185" s="89">
        <v>43257</v>
      </c>
      <c r="I185" s="68"/>
      <c r="J185" s="68"/>
      <c r="K185" s="73" t="str">
        <f t="shared" si="5"/>
        <v/>
      </c>
      <c r="L185" s="116"/>
      <c r="M185" s="87" t="str">
        <f>IF(AND(NOT(OR(G185="",G185="Ø")),H185=""),"In Progress",IF(AND(NOT(OR(H185="Ø",H185="")),NOT(OR(G185="Ø",G185=""))),"Completed",IF(AND(NOT(A184=""),NOT(OR(D185="",D185="???")),G185=""),"Waiting",IF(D185="???","Waiting",""))))</f>
        <v>Completed</v>
      </c>
      <c r="N185" s="116"/>
      <c r="O185" s="116"/>
      <c r="P185" s="4"/>
      <c r="Q185" s="121"/>
      <c r="R185" s="116"/>
    </row>
    <row r="186" spans="1:18" x14ac:dyDescent="0.25">
      <c r="A186" s="122" t="s">
        <v>4331</v>
      </c>
      <c r="B186" s="117" t="s">
        <v>4332</v>
      </c>
      <c r="C186" s="116"/>
      <c r="D186" s="87" t="s">
        <v>32</v>
      </c>
      <c r="E186" s="87" t="s">
        <v>24</v>
      </c>
      <c r="F186" s="7" t="str">
        <f>IF(AND(D186="Amina",OR(E186="Manual",E186="Assisted Manual")),A186&amp;"_AZ",IF(AND(D186="Amina",OR(E186="De-Novo Merge",E186="Assisted Merge")),A186&amp;"_SA_AZ",IF(AND(D186="Mashtura",OR(E186="Manual",E186="Assisted Manual")),A186&amp;"_MH",IF(AND(D186="Mashtura",OR(E186="De-Novo Merge",E186="Assisted Merge")),A186&amp;"_SA_MH",IF(AND(D186="Perry",OR(E186="Manual",E186="Assisted Manual")),A186&amp;"_PB",IF(AND(D186="Perry",OR(E186="De-Novo Merge",E186="Assisted Merge")),A186&amp;"_SA_PB",IF(AND(D186="Gina",OR(E186="Manual",E186="Assisted Manual")),A186&amp;"_GB",IF(AND(D186="Gina",OR(E186="De-Novo Merge",E186="Assisted Merge")),A186&amp;"_SA_GB",IF(AND(D186="Cameron",OR(E186="Manual",E186="Assisted Manual")),A186&amp;"_CA",IF(AND(D186="Cameron",OR(E186="De-Novo Merge",E186="Assisted Merge")),A186&amp;"_SA_CA",IF(AND(D186="Bruno",OR(E186="Manual",E186="Assisted Manual")),A186&amp;"_BD",IF(AND(D186="Bruno",OR(E186="De-Novo Merge",E186="Assisted Merge")),A186&amp;"_SA_BD",IF(AND(D186="Daniel",OR(E186="Manual",E186="Assisted Manual")),A186&amp;"_DR",IF(AND(D186="Daniel",OR(E186="De-Novo Merge",E186="Assisted Merge")),A186&amp;"_SA_DR",IF(AND(D186="Monet",OR(E186="Manual",E186="Assisted Manual")),A186&amp;"_MW",IF(AND(D186="Monet",OR(E186="De-Novo Merge",E186="Assisted Merge")),A186&amp;"_SA_MW",IF(AND(D186="Julia",OR(E186="Manual",E186="Assisted Manual")),A186&amp;"_JS",IF(AND(D186="Julia",OR(E186="De-Novo Merge",E186="Assisted Merge")),A186&amp;"_SA_JS",""))))))))))))))))))</f>
        <v>2018-04-13_G-058_AZ</v>
      </c>
      <c r="G186" s="89">
        <v>43257</v>
      </c>
      <c r="H186" s="89">
        <v>43258</v>
      </c>
      <c r="I186" s="68"/>
      <c r="J186" s="68"/>
      <c r="K186" s="73" t="str">
        <f t="shared" si="5"/>
        <v/>
      </c>
      <c r="L186" s="118">
        <v>43264</v>
      </c>
      <c r="M186" s="87" t="str">
        <f>IF(AND(NOT(OR(G186="",G186="Ø")),H186=""),"In Progress",IF(AND(NOT(OR(H186="Ø",H186="")),NOT(OR(G186="Ø",G186=""))),"Completed",IF(AND(NOT(A186=""),NOT(OR(D186="",D186="???")),G186=""),"Waiting",IF(D186="???","Waiting",""))))</f>
        <v>Completed</v>
      </c>
      <c r="N186" s="116" t="str">
        <f>IF(AND(NOT(OR(H186="Ø",H186="")),L186="Split"),"In Progress",IF(AND(NOT(OR(H186="Ø",H186="")),L186="Needs to be Split"),"Waiting",IF(AND(M186="Review",M187="Review"),"Review",IF(OR(AND(M186="Review",M187="Incomplete"),AND(M186="Incomplete",M187="Review")),"Review",IF(OR(AND(M186="Untraceable",M187="Review"),AND(M186="Review",M187="Untraceable")),"Review",IF(OR(AND(M186="Review",M187="Completed"),AND(M186="Completed",M187="Review")),"Review",IF(OR(AND(M186="Other",M187="Review"),AND(M186="Review",M187="Other")),"Review",IF(OR(AND(M186="Other",M187="Incomplete"),AND(M186="Incomplete",M187="Other")),"Review",IF(OR(AND(M186="Other",M187="Untraceable"),AND(M186="Untraceable",M187="Other")),"Review",IF(OR(AND(M186="Other",M187="Completed"),AND(M186="Completed",M187="Other")),"Review",IF(AND(M186="Waiting",M187="Waiting"),"Waiting",IF(OR(AND(M186="Review",M187="Waiting"),AND(M186="Waiting",M187="Review")),"Waiting",IF(OR(AND(M186="Other",M187="Waiting"),AND(M186="Waiting",M187="Other")),"Waiting",IF(OR(AND(M186="Incomplete",M187="Waiting"),AND(M186="Waiting",M187="Incomplete")),"Waiting",IF(OR(AND(M186="Completed",M187="Waiting"),AND(M186="Waiting",M187="Completed")),"Waiting",IF(OR(M186="In Progress",M187="In Progress"),"In Progress",IF(OR(AND(M186="Completed",M187="Untraceable"),AND(M186="Untraceable",M187="Completed")),"Review",IF(OR(AND(M186="Completed",M187="Incomplete"),AND(M186="Incomplete",M187="Completed")),"Review",IF(OR(AND(M186="Incomplete",M187="Untraceable"),AND(M186="Untraceable",M187="Incomplete")),"Untraceable",IF(AND(NOT(OR(H186="Ø",H186="")),NOT(OR(H187="Ø",H187="")),L186=""),"In Progress",IF(AND(M186="Untraceable",M187="Untraceable"),"Untraceable",IF(AND(NOT(OR(H186="Ø",H186="")),NOT(OR(H187="Ø",H187="")),NOT(OR(L186="Ø",L186="",L186="Split",L186="Needs to be Split"))),"Completed",IF(AND(M186="Incomplete",M187="Incomplete"),"Incomplete",IF(AND(M186="Other",M187="Other"),"Review",IF(AND(M186="Untraceable",M187=""),"Untraceable","")))))))))))))))))))))))))</f>
        <v>Completed</v>
      </c>
      <c r="O186" s="116" t="s">
        <v>0</v>
      </c>
      <c r="P186" s="4"/>
      <c r="Q186" s="121" t="s">
        <v>25</v>
      </c>
      <c r="R186" s="116" t="s">
        <v>4333</v>
      </c>
    </row>
    <row r="187" spans="1:18" x14ac:dyDescent="0.25">
      <c r="A187" s="116"/>
      <c r="B187" s="116"/>
      <c r="C187" s="116"/>
      <c r="D187" s="87" t="s">
        <v>187</v>
      </c>
      <c r="E187" s="87" t="s">
        <v>1512</v>
      </c>
      <c r="F187" s="7" t="str">
        <f>IF(AND(D187="Amina",OR(E187="Manual",E187="Assisted Manual")),A186&amp;"_AZ",IF(AND(D187="Amina",OR(E187="De-Novo Merge",E187="Assisted Merge")),A186&amp;"_SA_AZ",IF(AND(D187="Mashtura",OR(E187="Manual",E187="Assisted Manual")),A186&amp;"_MH",IF(AND(D187="Mashtura",OR(E187="De-Novo Merge",E187="Assisted Merge")),A186&amp;"_SA_MH",IF(AND(D187="Perry",OR(E187="Manual",E187="Assisted Manual")),A186&amp;"_PB",IF(AND(D187="Perry",OR(E187="De-Novo Merge",E187="Assisted Merge")),A186&amp;"_SA_PB",IF(AND(D187="Gina",OR(E187="Manual",E187="Assisted Manual")),A186&amp;"_GB",IF(AND(D187="Gina",OR(E187="De-Novo Merge",E187="Assisted Merge")),A186&amp;"_SA_GB",IF(AND(D187="Cameron",OR(E187="Manual",E187="Assisted Manual")),A186&amp;"_CA",IF(AND(D187="Cameron",OR(E187="De-Novo Merge",E187="Assisted Merge")),A186&amp;"_SA_CA",IF(AND(D187="Bruno",OR(E187="Manual",E187="Assisted Manual")),A186&amp;"_BD",IF(AND(D187="Bruno",OR(E187="De-Novo Merge",E187="Assisted Merge")),A186&amp;"_SA_BD",IF(AND(D187="Daniel",OR(E187="Manual",E187="Assisted Manual")),A186&amp;"_DR",IF(AND(D187="Daniel",OR(E187="De-Novo Merge",E187="Assisted Merge")),A186&amp;"_SA_DR",IF(AND(D187="Monet",OR(E187="Manual",E187="Assisted Manual")),A186&amp;"_MW",IF(AND(D187="Monet",OR(E187="De-Novo Merge",E187="Assisted Merge")),A186&amp;"_SA_MW",IF(AND(D187="Julia",OR(E187="Manual",E187="Assisted Manual")),A186&amp;"_JS",IF(AND(D187="Julia",OR(E187="De-Novo Merge",E187="Assisted Merge")),A186&amp;"_SA_JS",""))))))))))))))))))</f>
        <v>2018-04-13_G-058_MW</v>
      </c>
      <c r="G187" s="89">
        <v>43258</v>
      </c>
      <c r="H187" s="89">
        <v>43259</v>
      </c>
      <c r="I187" s="68"/>
      <c r="J187" s="68"/>
      <c r="K187" s="73" t="str">
        <f t="shared" si="5"/>
        <v/>
      </c>
      <c r="L187" s="116"/>
      <c r="M187" s="87" t="str">
        <f>IF(AND(NOT(OR(G187="",G187="Ø")),H187=""),"In Progress",IF(AND(NOT(OR(H187="Ø",H187="")),NOT(OR(G187="Ø",G187=""))),"Completed",IF(AND(NOT(A186=""),NOT(OR(D187="",D187="???")),G187=""),"Waiting",IF(D187="???","Waiting",""))))</f>
        <v>Completed</v>
      </c>
      <c r="N187" s="116"/>
      <c r="O187" s="116"/>
      <c r="P187" s="4"/>
      <c r="Q187" s="121"/>
      <c r="R187" s="116"/>
    </row>
    <row r="188" spans="1:18" x14ac:dyDescent="0.25">
      <c r="A188" s="122" t="s">
        <v>4334</v>
      </c>
      <c r="B188" s="117" t="s">
        <v>4335</v>
      </c>
      <c r="C188" s="116" t="s">
        <v>2065</v>
      </c>
      <c r="D188" s="87" t="s">
        <v>161</v>
      </c>
      <c r="E188" s="87" t="s">
        <v>24</v>
      </c>
      <c r="F188" s="7" t="str">
        <f>IF(AND(D188="Amina",OR(E188="Manual",E188="Assisted Manual")),A188&amp;"_AZ",IF(AND(D188="Amina",OR(E188="De-Novo Merge",E188="Assisted Merge")),A188&amp;"_SA_AZ",IF(AND(D188="Mashtura",OR(E188="Manual",E188="Assisted Manual")),A188&amp;"_MH",IF(AND(D188="Mashtura",OR(E188="De-Novo Merge",E188="Assisted Merge")),A188&amp;"_SA_MH",IF(AND(D188="Perry",OR(E188="Manual",E188="Assisted Manual")),A188&amp;"_PB",IF(AND(D188="Perry",OR(E188="De-Novo Merge",E188="Assisted Merge")),A188&amp;"_SA_PB",IF(AND(D188="Gina",OR(E188="Manual",E188="Assisted Manual")),A188&amp;"_GB",IF(AND(D188="Gina",OR(E188="De-Novo Merge",E188="Assisted Merge")),A188&amp;"_SA_GB",IF(AND(D188="Cameron",OR(E188="Manual",E188="Assisted Manual")),A188&amp;"_CA",IF(AND(D188="Cameron",OR(E188="De-Novo Merge",E188="Assisted Merge")),A188&amp;"_SA_CA",IF(AND(D188="Bruno",OR(E188="Manual",E188="Assisted Manual")),A188&amp;"_BD",IF(AND(D188="Bruno",OR(E188="De-Novo Merge",E188="Assisted Merge")),A188&amp;"_SA_BD",IF(AND(D188="Daniel",OR(E188="Manual",E188="Assisted Manual")),A188&amp;"_DR",IF(AND(D188="Daniel",OR(E188="De-Novo Merge",E188="Assisted Merge")),A188&amp;"_SA_DR",IF(AND(D188="Monet",OR(E188="Manual",E188="Assisted Manual")),A188&amp;"_MW",IF(AND(D188="Monet",OR(E188="De-Novo Merge",E188="Assisted Merge")),A188&amp;"_SA_MW",IF(AND(D188="Julia",OR(E188="Manual",E188="Assisted Manual")),A188&amp;"_JS",IF(AND(D188="Julia",OR(E188="De-Novo Merge",E188="Assisted Merge")),A188&amp;"_SA_JS",""))))))))))))))))))</f>
        <v>2018-04-13_G-059_BD</v>
      </c>
      <c r="G188" s="89">
        <v>43258</v>
      </c>
      <c r="H188" s="89">
        <v>43258</v>
      </c>
      <c r="I188" s="68">
        <v>2.75</v>
      </c>
      <c r="J188" s="68">
        <v>39</v>
      </c>
      <c r="K188" s="73">
        <f t="shared" si="5"/>
        <v>14.181818181818182</v>
      </c>
      <c r="L188" s="118">
        <v>43279</v>
      </c>
      <c r="M188" s="87" t="str">
        <f>IF(AND(NOT(OR(G188="",G188="Ø")),H188=""),"In Progress",IF(AND(NOT(OR(H188="Ø",H188="")),NOT(OR(G188="Ø",G188=""))),"Completed",IF(AND(NOT(A188=""),NOT(OR(D188="",D188="???")),G188=""),"Waiting",IF(D188="???","Waiting",""))))</f>
        <v>Completed</v>
      </c>
      <c r="N188" s="116" t="str">
        <f>IF(AND(NOT(OR(H188="Ø",H188="")),L188="Split"),"In Progress",IF(AND(NOT(OR(H188="Ø",H188="")),L188="Needs to be Split"),"Waiting",IF(AND(M188="Review",M189="Review"),"Review",IF(OR(AND(M188="Review",M189="Incomplete"),AND(M188="Incomplete",M189="Review")),"Review",IF(OR(AND(M188="Untraceable",M189="Review"),AND(M188="Review",M189="Untraceable")),"Review",IF(OR(AND(M188="Review",M189="Completed"),AND(M188="Completed",M189="Review")),"Review",IF(OR(AND(M188="Other",M189="Review"),AND(M188="Review",M189="Other")),"Review",IF(OR(AND(M188="Other",M189="Incomplete"),AND(M188="Incomplete",M189="Other")),"Review",IF(OR(AND(M188="Other",M189="Untraceable"),AND(M188="Untraceable",M189="Other")),"Review",IF(OR(AND(M188="Other",M189="Completed"),AND(M188="Completed",M189="Other")),"Review",IF(AND(M188="Waiting",M189="Waiting"),"Waiting",IF(OR(AND(M188="Review",M189="Waiting"),AND(M188="Waiting",M189="Review")),"Waiting",IF(OR(AND(M188="Other",M189="Waiting"),AND(M188="Waiting",M189="Other")),"Waiting",IF(OR(AND(M188="Incomplete",M189="Waiting"),AND(M188="Waiting",M189="Incomplete")),"Waiting",IF(OR(AND(M188="Completed",M189="Waiting"),AND(M188="Waiting",M189="Completed")),"Waiting",IF(OR(M188="In Progress",M189="In Progress"),"In Progress",IF(OR(AND(M188="Completed",M189="Untraceable"),AND(M188="Untraceable",M189="Completed")),"Review",IF(OR(AND(M188="Completed",M189="Incomplete"),AND(M188="Incomplete",M189="Completed")),"Review",IF(OR(AND(M188="Incomplete",M189="Untraceable"),AND(M188="Untraceable",M189="Incomplete")),"Untraceable",IF(AND(NOT(OR(H188="Ø",H188="")),NOT(OR(H189="Ø",H189="")),L188=""),"In Progress",IF(AND(M188="Untraceable",M189="Untraceable"),"Untraceable",IF(AND(NOT(OR(H188="Ø",H188="")),NOT(OR(H189="Ø",H189="")),NOT(OR(L188="Ø",L188="",L188="Split",L188="Needs to be Split"))),"Completed",IF(AND(M188="Incomplete",M189="Incomplete"),"Incomplete",IF(AND(M188="Other",M189="Other"),"Review",IF(AND(M188="Untraceable",M189=""),"Untraceable","")))))))))))))))))))))))))</f>
        <v>Completed</v>
      </c>
      <c r="O188" s="116" t="s">
        <v>0</v>
      </c>
      <c r="P188" s="4"/>
      <c r="Q188" s="121" t="s">
        <v>25</v>
      </c>
      <c r="R188" s="116" t="s">
        <v>4336</v>
      </c>
    </row>
    <row r="189" spans="1:18" x14ac:dyDescent="0.25">
      <c r="A189" s="116"/>
      <c r="B189" s="116"/>
      <c r="C189" s="116"/>
      <c r="D189" s="87" t="s">
        <v>23</v>
      </c>
      <c r="E189" s="87" t="s">
        <v>1512</v>
      </c>
      <c r="F189" s="7" t="str">
        <f>IF(AND(D189="Amina",OR(E189="Manual",E189="Assisted Manual")),A188&amp;"_AZ",IF(AND(D189="Amina",OR(E189="De-Novo Merge",E189="Assisted Merge")),A188&amp;"_SA_AZ",IF(AND(D189="Mashtura",OR(E189="Manual",E189="Assisted Manual")),A188&amp;"_MH",IF(AND(D189="Mashtura",OR(E189="De-Novo Merge",E189="Assisted Merge")),A188&amp;"_SA_MH",IF(AND(D189="Perry",OR(E189="Manual",E189="Assisted Manual")),A188&amp;"_PB",IF(AND(D189="Perry",OR(E189="De-Novo Merge",E189="Assisted Merge")),A188&amp;"_SA_PB",IF(AND(D189="Gina",OR(E189="Manual",E189="Assisted Manual")),A188&amp;"_GB",IF(AND(D189="Gina",OR(E189="De-Novo Merge",E189="Assisted Merge")),A188&amp;"_SA_GB",IF(AND(D189="Cameron",OR(E189="Manual",E189="Assisted Manual")),A188&amp;"_CA",IF(AND(D189="Cameron",OR(E189="De-Novo Merge",E189="Assisted Merge")),A188&amp;"_SA_CA",IF(AND(D189="Bruno",OR(E189="Manual",E189="Assisted Manual")),A188&amp;"_BD",IF(AND(D189="Bruno",OR(E189="De-Novo Merge",E189="Assisted Merge")),A188&amp;"_SA_BD",IF(AND(D189="Daniel",OR(E189="Manual",E189="Assisted Manual")),A188&amp;"_DR",IF(AND(D189="Daniel",OR(E189="De-Novo Merge",E189="Assisted Merge")),A188&amp;"_SA_DR",IF(AND(D189="Monet",OR(E189="Manual",E189="Assisted Manual")),A188&amp;"_MW",IF(AND(D189="Monet",OR(E189="De-Novo Merge",E189="Assisted Merge")),A188&amp;"_SA_MW",IF(AND(D189="Julia",OR(E189="Manual",E189="Assisted Manual")),A188&amp;"_JS",IF(AND(D189="Julia",OR(E189="De-Novo Merge",E189="Assisted Merge")),A188&amp;"_SA_JS",""))))))))))))))))))</f>
        <v>2018-04-13_G-059_CA</v>
      </c>
      <c r="G189" s="89">
        <v>43258</v>
      </c>
      <c r="H189" s="89">
        <v>43262</v>
      </c>
      <c r="I189" s="68"/>
      <c r="J189" s="68"/>
      <c r="K189" s="73" t="str">
        <f t="shared" si="5"/>
        <v/>
      </c>
      <c r="L189" s="116"/>
      <c r="M189" s="87" t="str">
        <f>IF(AND(NOT(OR(G189="",G189="Ø")),H189=""),"In Progress",IF(AND(NOT(OR(H189="Ø",H189="")),NOT(OR(G189="Ø",G189=""))),"Completed",IF(AND(NOT(A188=""),NOT(OR(D189="",D189="???")),G189=""),"Waiting",IF(D189="???","Waiting",""))))</f>
        <v>Completed</v>
      </c>
      <c r="N189" s="116"/>
      <c r="O189" s="116"/>
      <c r="P189" s="4"/>
      <c r="Q189" s="121"/>
      <c r="R189" s="116"/>
    </row>
    <row r="190" spans="1:18" x14ac:dyDescent="0.25">
      <c r="A190" s="122" t="s">
        <v>4337</v>
      </c>
      <c r="B190" s="117" t="s">
        <v>4338</v>
      </c>
      <c r="C190" s="116"/>
      <c r="D190" s="87" t="s">
        <v>32</v>
      </c>
      <c r="E190" s="87" t="s">
        <v>24</v>
      </c>
      <c r="F190" s="7" t="str">
        <f>IF(AND(D190="Amina",OR(E190="Manual",E190="Assisted Manual")),A190&amp;"_AZ",IF(AND(D190="Amina",OR(E190="De-Novo Merge",E190="Assisted Merge")),A190&amp;"_SA_AZ",IF(AND(D190="Mashtura",OR(E190="Manual",E190="Assisted Manual")),A190&amp;"_MH",IF(AND(D190="Mashtura",OR(E190="De-Novo Merge",E190="Assisted Merge")),A190&amp;"_SA_MH",IF(AND(D190="Perry",OR(E190="Manual",E190="Assisted Manual")),A190&amp;"_PB",IF(AND(D190="Perry",OR(E190="De-Novo Merge",E190="Assisted Merge")),A190&amp;"_SA_PB",IF(AND(D190="Gina",OR(E190="Manual",E190="Assisted Manual")),A190&amp;"_GB",IF(AND(D190="Gina",OR(E190="De-Novo Merge",E190="Assisted Merge")),A190&amp;"_SA_GB",IF(AND(D190="Cameron",OR(E190="Manual",E190="Assisted Manual")),A190&amp;"_CA",IF(AND(D190="Cameron",OR(E190="De-Novo Merge",E190="Assisted Merge")),A190&amp;"_SA_CA",IF(AND(D190="Bruno",OR(E190="Manual",E190="Assisted Manual")),A190&amp;"_BD",IF(AND(D190="Bruno",OR(E190="De-Novo Merge",E190="Assisted Merge")),A190&amp;"_SA_BD",IF(AND(D190="Daniel",OR(E190="Manual",E190="Assisted Manual")),A190&amp;"_DR",IF(AND(D190="Daniel",OR(E190="De-Novo Merge",E190="Assisted Merge")),A190&amp;"_SA_DR",IF(AND(D190="Monet",OR(E190="Manual",E190="Assisted Manual")),A190&amp;"_MW",IF(AND(D190="Monet",OR(E190="De-Novo Merge",E190="Assisted Merge")),A190&amp;"_SA_MW",IF(AND(D190="Julia",OR(E190="Manual",E190="Assisted Manual")),A190&amp;"_JS",IF(AND(D190="Julia",OR(E190="De-Novo Merge",E190="Assisted Merge")),A190&amp;"_SA_JS",""))))))))))))))))))</f>
        <v>2018-04-13_G-060_AZ</v>
      </c>
      <c r="G190" s="89">
        <v>43258</v>
      </c>
      <c r="H190" s="89">
        <v>43258</v>
      </c>
      <c r="I190" s="68"/>
      <c r="J190" s="68"/>
      <c r="K190" s="73" t="str">
        <f t="shared" si="5"/>
        <v/>
      </c>
      <c r="L190" s="118">
        <v>43264</v>
      </c>
      <c r="M190" s="87" t="str">
        <f>IF(AND(NOT(OR(G190="",G190="Ø")),H190=""),"In Progress",IF(AND(NOT(OR(H190="Ø",H190="")),NOT(OR(G190="Ø",G190=""))),"Completed",IF(AND(NOT(A190=""),NOT(OR(D190="",D190="???")),G190=""),"Waiting",IF(D190="???","Waiting",""))))</f>
        <v>Completed</v>
      </c>
      <c r="N190" s="116" t="str">
        <f>IF(AND(NOT(OR(H190="Ø",H190="")),L190="Split"),"In Progress",IF(AND(NOT(OR(H190="Ø",H190="")),L190="Needs to be Split"),"Waiting",IF(AND(M190="Review",M191="Review"),"Review",IF(OR(AND(M190="Review",M191="Incomplete"),AND(M190="Incomplete",M191="Review")),"Review",IF(OR(AND(M190="Untraceable",M191="Review"),AND(M190="Review",M191="Untraceable")),"Review",IF(OR(AND(M190="Review",M191="Completed"),AND(M190="Completed",M191="Review")),"Review",IF(OR(AND(M190="Other",M191="Review"),AND(M190="Review",M191="Other")),"Review",IF(OR(AND(M190="Other",M191="Incomplete"),AND(M190="Incomplete",M191="Other")),"Review",IF(OR(AND(M190="Other",M191="Untraceable"),AND(M190="Untraceable",M191="Other")),"Review",IF(OR(AND(M190="Other",M191="Completed"),AND(M190="Completed",M191="Other")),"Review",IF(AND(M190="Waiting",M191="Waiting"),"Waiting",IF(OR(AND(M190="Review",M191="Waiting"),AND(M190="Waiting",M191="Review")),"Waiting",IF(OR(AND(M190="Other",M191="Waiting"),AND(M190="Waiting",M191="Other")),"Waiting",IF(OR(AND(M190="Incomplete",M191="Waiting"),AND(M190="Waiting",M191="Incomplete")),"Waiting",IF(OR(AND(M190="Completed",M191="Waiting"),AND(M190="Waiting",M191="Completed")),"Waiting",IF(OR(M190="In Progress",M191="In Progress"),"In Progress",IF(OR(AND(M190="Completed",M191="Untraceable"),AND(M190="Untraceable",M191="Completed")),"Review",IF(OR(AND(M190="Completed",M191="Incomplete"),AND(M190="Incomplete",M191="Completed")),"Review",IF(OR(AND(M190="Incomplete",M191="Untraceable"),AND(M190="Untraceable",M191="Incomplete")),"Untraceable",IF(AND(NOT(OR(H190="Ø",H190="")),NOT(OR(H191="Ø",H191="")),L190=""),"In Progress",IF(AND(M190="Untraceable",M191="Untraceable"),"Untraceable",IF(AND(NOT(OR(H190="Ø",H190="")),NOT(OR(H191="Ø",H191="")),NOT(OR(L190="Ø",L190="",L190="Split",L190="Needs to be Split"))),"Completed",IF(AND(M190="Incomplete",M191="Incomplete"),"Incomplete",IF(AND(M190="Other",M191="Other"),"Review",IF(AND(M190="Untraceable",M191=""),"Untraceable","")))))))))))))))))))))))))</f>
        <v>Completed</v>
      </c>
      <c r="O190" s="116" t="s">
        <v>0</v>
      </c>
      <c r="P190" s="4"/>
      <c r="Q190" s="121" t="s">
        <v>25</v>
      </c>
      <c r="R190" s="116" t="s">
        <v>4339</v>
      </c>
    </row>
    <row r="191" spans="1:18" x14ac:dyDescent="0.25">
      <c r="A191" s="116"/>
      <c r="B191" s="116"/>
      <c r="C191" s="116"/>
      <c r="D191" s="87" t="s">
        <v>187</v>
      </c>
      <c r="E191" s="87" t="s">
        <v>1512</v>
      </c>
      <c r="F191" s="7" t="str">
        <f>IF(AND(D191="Amina",OR(E191="Manual",E191="Assisted Manual")),A190&amp;"_AZ",IF(AND(D191="Amina",OR(E191="De-Novo Merge",E191="Assisted Merge")),A190&amp;"_SA_AZ",IF(AND(D191="Mashtura",OR(E191="Manual",E191="Assisted Manual")),A190&amp;"_MH",IF(AND(D191="Mashtura",OR(E191="De-Novo Merge",E191="Assisted Merge")),A190&amp;"_SA_MH",IF(AND(D191="Perry",OR(E191="Manual",E191="Assisted Manual")),A190&amp;"_PB",IF(AND(D191="Perry",OR(E191="De-Novo Merge",E191="Assisted Merge")),A190&amp;"_SA_PB",IF(AND(D191="Gina",OR(E191="Manual",E191="Assisted Manual")),A190&amp;"_GB",IF(AND(D191="Gina",OR(E191="De-Novo Merge",E191="Assisted Merge")),A190&amp;"_SA_GB",IF(AND(D191="Cameron",OR(E191="Manual",E191="Assisted Manual")),A190&amp;"_CA",IF(AND(D191="Cameron",OR(E191="De-Novo Merge",E191="Assisted Merge")),A190&amp;"_SA_CA",IF(AND(D191="Bruno",OR(E191="Manual",E191="Assisted Manual")),A190&amp;"_BD",IF(AND(D191="Bruno",OR(E191="De-Novo Merge",E191="Assisted Merge")),A190&amp;"_SA_BD",IF(AND(D191="Daniel",OR(E191="Manual",E191="Assisted Manual")),A190&amp;"_DR",IF(AND(D191="Daniel",OR(E191="De-Novo Merge",E191="Assisted Merge")),A190&amp;"_SA_DR",IF(AND(D191="Monet",OR(E191="Manual",E191="Assisted Manual")),A190&amp;"_MW",IF(AND(D191="Monet",OR(E191="De-Novo Merge",E191="Assisted Merge")),A190&amp;"_SA_MW",IF(AND(D191="Julia",OR(E191="Manual",E191="Assisted Manual")),A190&amp;"_JS",IF(AND(D191="Julia",OR(E191="De-Novo Merge",E191="Assisted Merge")),A190&amp;"_SA_JS",""))))))))))))))))))</f>
        <v>2018-04-13_G-060_MW</v>
      </c>
      <c r="G191" s="89">
        <v>43259</v>
      </c>
      <c r="H191" s="89">
        <v>43262</v>
      </c>
      <c r="I191" s="68"/>
      <c r="J191" s="68"/>
      <c r="K191" s="73" t="str">
        <f t="shared" ref="K191:K222" si="6">IF(AND(NOT(I191=""),NOT(J191=""),NOT(H191="")),J191/I191,"")</f>
        <v/>
      </c>
      <c r="L191" s="116"/>
      <c r="M191" s="87" t="str">
        <f>IF(AND(NOT(OR(G191="",G191="Ø")),H191=""),"In Progress",IF(AND(NOT(OR(H191="Ø",H191="")),NOT(OR(G191="Ø",G191=""))),"Completed",IF(AND(NOT(A190=""),NOT(OR(D191="",D191="???")),G191=""),"Waiting",IF(D191="???","Waiting",""))))</f>
        <v>Completed</v>
      </c>
      <c r="N191" s="116"/>
      <c r="O191" s="116"/>
      <c r="P191" s="4"/>
      <c r="Q191" s="121"/>
      <c r="R191" s="116"/>
    </row>
    <row r="192" spans="1:18" x14ac:dyDescent="0.25">
      <c r="A192" s="122" t="s">
        <v>4340</v>
      </c>
      <c r="B192" s="117" t="s">
        <v>4341</v>
      </c>
      <c r="C192" s="116" t="s">
        <v>2065</v>
      </c>
      <c r="D192" s="87" t="s">
        <v>161</v>
      </c>
      <c r="E192" s="87" t="s">
        <v>24</v>
      </c>
      <c r="F192" s="7" t="str">
        <f>IF(AND(D192="Amina",OR(E192="Manual",E192="Assisted Manual")),A192&amp;"_AZ",IF(AND(D192="Amina",OR(E192="De-Novo Merge",E192="Assisted Merge")),A192&amp;"_SA_AZ",IF(AND(D192="Mashtura",OR(E192="Manual",E192="Assisted Manual")),A192&amp;"_MH",IF(AND(D192="Mashtura",OR(E192="De-Novo Merge",E192="Assisted Merge")),A192&amp;"_SA_MH",IF(AND(D192="Perry",OR(E192="Manual",E192="Assisted Manual")),A192&amp;"_PB",IF(AND(D192="Perry",OR(E192="De-Novo Merge",E192="Assisted Merge")),A192&amp;"_SA_PB",IF(AND(D192="Gina",OR(E192="Manual",E192="Assisted Manual")),A192&amp;"_GB",IF(AND(D192="Gina",OR(E192="De-Novo Merge",E192="Assisted Merge")),A192&amp;"_SA_GB",IF(AND(D192="Cameron",OR(E192="Manual",E192="Assisted Manual")),A192&amp;"_CA",IF(AND(D192="Cameron",OR(E192="De-Novo Merge",E192="Assisted Merge")),A192&amp;"_SA_CA",IF(AND(D192="Bruno",OR(E192="Manual",E192="Assisted Manual")),A192&amp;"_BD",IF(AND(D192="Bruno",OR(E192="De-Novo Merge",E192="Assisted Merge")),A192&amp;"_SA_BD",IF(AND(D192="Daniel",OR(E192="Manual",E192="Assisted Manual")),A192&amp;"_DR",IF(AND(D192="Daniel",OR(E192="De-Novo Merge",E192="Assisted Merge")),A192&amp;"_SA_DR",IF(AND(D192="Monet",OR(E192="Manual",E192="Assisted Manual")),A192&amp;"_MW",IF(AND(D192="Monet",OR(E192="De-Novo Merge",E192="Assisted Merge")),A192&amp;"_SA_MW",IF(AND(D192="Julia",OR(E192="Manual",E192="Assisted Manual")),A192&amp;"_JS",IF(AND(D192="Julia",OR(E192="De-Novo Merge",E192="Assisted Merge")),A192&amp;"_SA_JS",""))))))))))))))))))</f>
        <v>2018-04-13_G-061_BD</v>
      </c>
      <c r="G192" s="89">
        <v>43258</v>
      </c>
      <c r="H192" s="89">
        <v>43259</v>
      </c>
      <c r="I192" s="68">
        <v>1.75</v>
      </c>
      <c r="J192" s="68">
        <v>30</v>
      </c>
      <c r="K192" s="73">
        <f t="shared" si="6"/>
        <v>17.142857142857142</v>
      </c>
      <c r="L192" s="118">
        <v>43279</v>
      </c>
      <c r="M192" s="87" t="str">
        <f>IF(AND(NOT(OR(G192="",G192="Ø")),H192=""),"In Progress",IF(AND(NOT(OR(H192="Ø",H192="")),NOT(OR(G192="Ø",G192=""))),"Completed",IF(AND(NOT(A192=""),NOT(OR(D192="",D192="???")),G192=""),"Waiting",IF(D192="???","Waiting",""))))</f>
        <v>Completed</v>
      </c>
      <c r="N192" s="116" t="str">
        <f>IF(AND(NOT(OR(H192="Ø",H192="")),L192="Split"),"In Progress",IF(AND(NOT(OR(H192="Ø",H192="")),L192="Needs to be Split"),"Waiting",IF(AND(M192="Review",M193="Review"),"Review",IF(OR(AND(M192="Review",M193="Incomplete"),AND(M192="Incomplete",M193="Review")),"Review",IF(OR(AND(M192="Untraceable",M193="Review"),AND(M192="Review",M193="Untraceable")),"Review",IF(OR(AND(M192="Review",M193="Completed"),AND(M192="Completed",M193="Review")),"Review",IF(OR(AND(M192="Other",M193="Review"),AND(M192="Review",M193="Other")),"Review",IF(OR(AND(M192="Other",M193="Incomplete"),AND(M192="Incomplete",M193="Other")),"Review",IF(OR(AND(M192="Other",M193="Untraceable"),AND(M192="Untraceable",M193="Other")),"Review",IF(OR(AND(M192="Other",M193="Completed"),AND(M192="Completed",M193="Other")),"Review",IF(AND(M192="Waiting",M193="Waiting"),"Waiting",IF(OR(AND(M192="Review",M193="Waiting"),AND(M192="Waiting",M193="Review")),"Waiting",IF(OR(AND(M192="Other",M193="Waiting"),AND(M192="Waiting",M193="Other")),"Waiting",IF(OR(AND(M192="Incomplete",M193="Waiting"),AND(M192="Waiting",M193="Incomplete")),"Waiting",IF(OR(AND(M192="Completed",M193="Waiting"),AND(M192="Waiting",M193="Completed")),"Waiting",IF(OR(M192="In Progress",M193="In Progress"),"In Progress",IF(OR(AND(M192="Completed",M193="Untraceable"),AND(M192="Untraceable",M193="Completed")),"Review",IF(OR(AND(M192="Completed",M193="Incomplete"),AND(M192="Incomplete",M193="Completed")),"Review",IF(OR(AND(M192="Incomplete",M193="Untraceable"),AND(M192="Untraceable",M193="Incomplete")),"Untraceable",IF(AND(NOT(OR(H192="Ø",H192="")),NOT(OR(H193="Ø",H193="")),L192=""),"In Progress",IF(AND(M192="Untraceable",M193="Untraceable"),"Untraceable",IF(AND(NOT(OR(H192="Ø",H192="")),NOT(OR(H193="Ø",H193="")),NOT(OR(L192="Ø",L192="",L192="Split",L192="Needs to be Split"))),"Completed",IF(AND(M192="Incomplete",M193="Incomplete"),"Incomplete",IF(AND(M192="Other",M193="Other"),"Review",IF(AND(M192="Untraceable",M193=""),"Untraceable","")))))))))))))))))))))))))</f>
        <v>Completed</v>
      </c>
      <c r="O192" s="116" t="s">
        <v>0</v>
      </c>
      <c r="P192" s="4"/>
      <c r="Q192" s="121" t="s">
        <v>25</v>
      </c>
      <c r="R192" s="116" t="s">
        <v>4342</v>
      </c>
    </row>
    <row r="193" spans="1:18" x14ac:dyDescent="0.25">
      <c r="A193" s="116"/>
      <c r="B193" s="116"/>
      <c r="C193" s="116"/>
      <c r="D193" s="87" t="s">
        <v>4061</v>
      </c>
      <c r="E193" s="87" t="s">
        <v>1512</v>
      </c>
      <c r="F193" s="7" t="str">
        <f>IF(AND(D193="Amina",OR(E193="Manual",E193="Assisted Manual")),A192&amp;"_AZ",IF(AND(D193="Amina",OR(E193="De-Novo Merge",E193="Assisted Merge")),A192&amp;"_SA_AZ",IF(AND(D193="Mashtura",OR(E193="Manual",E193="Assisted Manual")),A192&amp;"_MH",IF(AND(D193="Mashtura",OR(E193="De-Novo Merge",E193="Assisted Merge")),A192&amp;"_SA_MH",IF(AND(D193="Perry",OR(E193="Manual",E193="Assisted Manual")),A192&amp;"_PB",IF(AND(D193="Perry",OR(E193="De-Novo Merge",E193="Assisted Merge")),A192&amp;"_SA_PB",IF(AND(D193="Gina",OR(E193="Manual",E193="Assisted Manual")),A192&amp;"_GB",IF(AND(D193="Gina",OR(E193="De-Novo Merge",E193="Assisted Merge")),A192&amp;"_SA_GB",IF(AND(D193="Cameron",OR(E193="Manual",E193="Assisted Manual")),A192&amp;"_CA",IF(AND(D193="Cameron",OR(E193="De-Novo Merge",E193="Assisted Merge")),A192&amp;"_SA_CA",IF(AND(D193="Bruno",OR(E193="Manual",E193="Assisted Manual")),A192&amp;"_BD",IF(AND(D193="Bruno",OR(E193="De-Novo Merge",E193="Assisted Merge")),A192&amp;"_SA_BD",IF(AND(D193="Daniel",OR(E193="Manual",E193="Assisted Manual")),A192&amp;"_DR",IF(AND(D193="Daniel",OR(E193="De-Novo Merge",E193="Assisted Merge")),A192&amp;"_SA_DR",IF(AND(D193="Monet",OR(E193="Manual",E193="Assisted Manual")),A192&amp;"_MW",IF(AND(D193="Monet",OR(E193="De-Novo Merge",E193="Assisted Merge")),A192&amp;"_SA_MW",IF(AND(D193="Julia",OR(E193="Manual",E193="Assisted Manual")),A192&amp;"_JS",IF(AND(D193="Julia",OR(E193="De-Novo Merge",E193="Assisted Merge")),A192&amp;"_SA_JS",""))))))))))))))))))</f>
        <v>2018-04-13_G-061_JS</v>
      </c>
      <c r="G193" s="89">
        <v>43269</v>
      </c>
      <c r="H193" s="89">
        <v>43270</v>
      </c>
      <c r="I193" s="68"/>
      <c r="J193" s="68"/>
      <c r="K193" s="73" t="str">
        <f t="shared" si="6"/>
        <v/>
      </c>
      <c r="L193" s="116"/>
      <c r="M193" s="87" t="str">
        <f>IF(AND(NOT(OR(G193="",G193="Ø")),H193=""),"In Progress",IF(AND(NOT(OR(H193="Ø",H193="")),NOT(OR(G193="Ø",G193=""))),"Completed",IF(AND(NOT(A192=""),NOT(OR(D193="",D193="???")),G193=""),"Waiting",IF(D193="???","Waiting",""))))</f>
        <v>Completed</v>
      </c>
      <c r="N193" s="116"/>
      <c r="O193" s="116"/>
      <c r="P193" s="4"/>
      <c r="Q193" s="121"/>
      <c r="R193" s="116"/>
    </row>
    <row r="194" spans="1:18" x14ac:dyDescent="0.25">
      <c r="A194" s="122" t="s">
        <v>4343</v>
      </c>
      <c r="B194" s="117" t="s">
        <v>4344</v>
      </c>
      <c r="C194" s="116"/>
      <c r="D194" s="87" t="s">
        <v>32</v>
      </c>
      <c r="E194" s="87" t="s">
        <v>24</v>
      </c>
      <c r="F194" s="7" t="str">
        <f>IF(AND(D194="Amina",OR(E194="Manual",E194="Assisted Manual")),A194&amp;"_AZ",IF(AND(D194="Amina",OR(E194="De-Novo Merge",E194="Assisted Merge")),A194&amp;"_SA_AZ",IF(AND(D194="Mashtura",OR(E194="Manual",E194="Assisted Manual")),A194&amp;"_MH",IF(AND(D194="Mashtura",OR(E194="De-Novo Merge",E194="Assisted Merge")),A194&amp;"_SA_MH",IF(AND(D194="Perry",OR(E194="Manual",E194="Assisted Manual")),A194&amp;"_PB",IF(AND(D194="Perry",OR(E194="De-Novo Merge",E194="Assisted Merge")),A194&amp;"_SA_PB",IF(AND(D194="Gina",OR(E194="Manual",E194="Assisted Manual")),A194&amp;"_GB",IF(AND(D194="Gina",OR(E194="De-Novo Merge",E194="Assisted Merge")),A194&amp;"_SA_GB",IF(AND(D194="Cameron",OR(E194="Manual",E194="Assisted Manual")),A194&amp;"_CA",IF(AND(D194="Cameron",OR(E194="De-Novo Merge",E194="Assisted Merge")),A194&amp;"_SA_CA",IF(AND(D194="Bruno",OR(E194="Manual",E194="Assisted Manual")),A194&amp;"_BD",IF(AND(D194="Bruno",OR(E194="De-Novo Merge",E194="Assisted Merge")),A194&amp;"_SA_BD",IF(AND(D194="Daniel",OR(E194="Manual",E194="Assisted Manual")),A194&amp;"_DR",IF(AND(D194="Daniel",OR(E194="De-Novo Merge",E194="Assisted Merge")),A194&amp;"_SA_DR",IF(AND(D194="Monet",OR(E194="Manual",E194="Assisted Manual")),A194&amp;"_MW",IF(AND(D194="Monet",OR(E194="De-Novo Merge",E194="Assisted Merge")),A194&amp;"_SA_MW",IF(AND(D194="Julia",OR(E194="Manual",E194="Assisted Manual")),A194&amp;"_JS",IF(AND(D194="Julia",OR(E194="De-Novo Merge",E194="Assisted Merge")),A194&amp;"_SA_JS",""))))))))))))))))))</f>
        <v>2018-04-13_G-062_AZ</v>
      </c>
      <c r="G194" s="89">
        <v>43258</v>
      </c>
      <c r="H194" s="89" t="s">
        <v>51</v>
      </c>
      <c r="I194" s="68"/>
      <c r="J194" s="68"/>
      <c r="K194" s="73" t="str">
        <f t="shared" si="6"/>
        <v/>
      </c>
      <c r="L194" s="118" t="str">
        <f>IF(AND(NOT(OR(H194="",H194="Ø")),NOT(OR(H195="",H195="Ø"))),"Needs to be Split","")</f>
        <v/>
      </c>
      <c r="M194" s="87" t="s">
        <v>2</v>
      </c>
      <c r="N194" s="116" t="str">
        <f>IF(AND(NOT(OR(H194="Ø",H194="")),L194="Split"),"In Progress",IF(AND(NOT(OR(H194="Ø",H194="")),L194="Needs to be Split"),"Waiting",IF(AND(M194="Review",M195="Review"),"Review",IF(OR(AND(M194="Review",M195="Incomplete"),AND(M194="Incomplete",M195="Review")),"Review",IF(OR(AND(M194="Untraceable",M195="Review"),AND(M194="Review",M195="Untraceable")),"Review",IF(OR(AND(M194="Review",M195="Completed"),AND(M194="Completed",M195="Review")),"Review",IF(OR(AND(M194="Other",M195="Review"),AND(M194="Review",M195="Other")),"Review",IF(OR(AND(M194="Other",M195="Incomplete"),AND(M194="Incomplete",M195="Other")),"Review",IF(OR(AND(M194="Other",M195="Untraceable"),AND(M194="Untraceable",M195="Other")),"Review",IF(OR(AND(M194="Other",M195="Completed"),AND(M194="Completed",M195="Other")),"Review",IF(AND(M194="Waiting",M195="Waiting"),"Waiting",IF(OR(AND(M194="Review",M195="Waiting"),AND(M194="Waiting",M195="Review")),"Waiting",IF(OR(AND(M194="Other",M195="Waiting"),AND(M194="Waiting",M195="Other")),"Waiting",IF(OR(AND(M194="Incomplete",M195="Waiting"),AND(M194="Waiting",M195="Incomplete")),"Waiting",IF(OR(AND(M194="Completed",M195="Waiting"),AND(M194="Waiting",M195="Completed")),"Waiting",IF(OR(M194="In Progress",M195="In Progress"),"In Progress",IF(OR(AND(M194="Completed",M195="Untraceable"),AND(M194="Untraceable",M195="Completed")),"Review",IF(OR(AND(M194="Completed",M195="Incomplete"),AND(M194="Incomplete",M195="Completed")),"Review",IF(OR(AND(M194="Incomplete",M195="Untraceable"),AND(M194="Untraceable",M195="Incomplete")),"Untraceable",IF(AND(NOT(OR(H194="Ø",H194="")),NOT(OR(H195="Ø",H195="")),L194=""),"In Progress",IF(AND(M194="Untraceable",M195="Untraceable"),"Untraceable",IF(AND(NOT(OR(H194="Ø",H194="")),NOT(OR(H195="Ø",H195="")),NOT(OR(L194="Ø",L194="",L194="Split",L194="Needs to be Split"))),"Completed",IF(AND(M194="Incomplete",M195="Incomplete"),"Incomplete",IF(AND(M194="Other",M195="Other"),"Review",IF(AND(M194="Untraceable",M195=""),"Untraceable","")))))))))))))))))))))))))</f>
        <v>Incomplete</v>
      </c>
      <c r="O194" s="116" t="s">
        <v>0</v>
      </c>
      <c r="P194" s="4"/>
      <c r="Q194" s="121" t="str">
        <f>IF(OR(N194="Untraceable",N194="Incomplete"),"No",IF(N194="Completed","In Progress",""))</f>
        <v>No</v>
      </c>
      <c r="R194" s="116"/>
    </row>
    <row r="195" spans="1:18" x14ac:dyDescent="0.25">
      <c r="A195" s="116"/>
      <c r="B195" s="116"/>
      <c r="C195" s="116"/>
      <c r="D195" s="87" t="s">
        <v>27</v>
      </c>
      <c r="E195" s="87" t="s">
        <v>1512</v>
      </c>
      <c r="F195" s="7" t="str">
        <f>IF(AND(D195="Amina",OR(E195="Manual",E195="Assisted Manual")),A194&amp;"_AZ",IF(AND(D195="Amina",OR(E195="De-Novo Merge",E195="Assisted Merge")),A194&amp;"_SA_AZ",IF(AND(D195="Mashtura",OR(E195="Manual",E195="Assisted Manual")),A194&amp;"_MH",IF(AND(D195="Mashtura",OR(E195="De-Novo Merge",E195="Assisted Merge")),A194&amp;"_SA_MH",IF(AND(D195="Perry",OR(E195="Manual",E195="Assisted Manual")),A194&amp;"_PB",IF(AND(D195="Perry",OR(E195="De-Novo Merge",E195="Assisted Merge")),A194&amp;"_SA_PB",IF(AND(D195="Gina",OR(E195="Manual",E195="Assisted Manual")),A194&amp;"_GB",IF(AND(D195="Gina",OR(E195="De-Novo Merge",E195="Assisted Merge")),A194&amp;"_SA_GB",IF(AND(D195="Cameron",OR(E195="Manual",E195="Assisted Manual")),A194&amp;"_CA",IF(AND(D195="Cameron",OR(E195="De-Novo Merge",E195="Assisted Merge")),A194&amp;"_SA_CA",IF(AND(D195="Bruno",OR(E195="Manual",E195="Assisted Manual")),A194&amp;"_BD",IF(AND(D195="Bruno",OR(E195="De-Novo Merge",E195="Assisted Merge")),A194&amp;"_SA_BD",IF(AND(D195="Daniel",OR(E195="Manual",E195="Assisted Manual")),A194&amp;"_DR",IF(AND(D195="Daniel",OR(E195="De-Novo Merge",E195="Assisted Merge")),A194&amp;"_SA_DR",IF(AND(D195="Monet",OR(E195="Manual",E195="Assisted Manual")),A194&amp;"_MW",IF(AND(D195="Monet",OR(E195="De-Novo Merge",E195="Assisted Merge")),A194&amp;"_SA_MW",IF(AND(D195="Julia",OR(E195="Manual",E195="Assisted Manual")),A194&amp;"_JS",IF(AND(D195="Julia",OR(E195="De-Novo Merge",E195="Assisted Merge")),A194&amp;"_SA_JS",""))))))))))))))))))</f>
        <v>2018-04-13_G-062_GB</v>
      </c>
      <c r="G195" s="89">
        <v>43264</v>
      </c>
      <c r="H195" s="89" t="s">
        <v>51</v>
      </c>
      <c r="I195" s="68"/>
      <c r="J195" s="68"/>
      <c r="K195" s="73" t="str">
        <f t="shared" si="6"/>
        <v/>
      </c>
      <c r="L195" s="116"/>
      <c r="M195" s="87" t="s">
        <v>2</v>
      </c>
      <c r="N195" s="116"/>
      <c r="O195" s="116"/>
      <c r="P195" s="4" t="s">
        <v>4345</v>
      </c>
      <c r="Q195" s="121"/>
      <c r="R195" s="116"/>
    </row>
    <row r="196" spans="1:18" x14ac:dyDescent="0.25">
      <c r="A196" s="122" t="s">
        <v>4346</v>
      </c>
      <c r="B196" s="117" t="s">
        <v>4347</v>
      </c>
      <c r="C196" s="116"/>
      <c r="D196" s="87" t="s">
        <v>32</v>
      </c>
      <c r="E196" s="87" t="s">
        <v>24</v>
      </c>
      <c r="F196" s="7" t="str">
        <f>IF(AND(D196="Amina",OR(E196="Manual",E196="Assisted Manual")),A196&amp;"_AZ",IF(AND(D196="Amina",OR(E196="De-Novo Merge",E196="Assisted Merge")),A196&amp;"_SA_AZ",IF(AND(D196="Mashtura",OR(E196="Manual",E196="Assisted Manual")),A196&amp;"_MH",IF(AND(D196="Mashtura",OR(E196="De-Novo Merge",E196="Assisted Merge")),A196&amp;"_SA_MH",IF(AND(D196="Perry",OR(E196="Manual",E196="Assisted Manual")),A196&amp;"_PB",IF(AND(D196="Perry",OR(E196="De-Novo Merge",E196="Assisted Merge")),A196&amp;"_SA_PB",IF(AND(D196="Gina",OR(E196="Manual",E196="Assisted Manual")),A196&amp;"_GB",IF(AND(D196="Gina",OR(E196="De-Novo Merge",E196="Assisted Merge")),A196&amp;"_SA_GB",IF(AND(D196="Cameron",OR(E196="Manual",E196="Assisted Manual")),A196&amp;"_CA",IF(AND(D196="Cameron",OR(E196="De-Novo Merge",E196="Assisted Merge")),A196&amp;"_SA_CA",IF(AND(D196="Bruno",OR(E196="Manual",E196="Assisted Manual")),A196&amp;"_BD",IF(AND(D196="Bruno",OR(E196="De-Novo Merge",E196="Assisted Merge")),A196&amp;"_SA_BD",IF(AND(D196="Daniel",OR(E196="Manual",E196="Assisted Manual")),A196&amp;"_DR",IF(AND(D196="Daniel",OR(E196="De-Novo Merge",E196="Assisted Merge")),A196&amp;"_SA_DR",IF(AND(D196="Monet",OR(E196="Manual",E196="Assisted Manual")),A196&amp;"_MW",IF(AND(D196="Monet",OR(E196="De-Novo Merge",E196="Assisted Merge")),A196&amp;"_SA_MW",IF(AND(D196="Julia",OR(E196="Manual",E196="Assisted Manual")),A196&amp;"_JS",IF(AND(D196="Julia",OR(E196="De-Novo Merge",E196="Assisted Merge")),A196&amp;"_SA_JS",""))))))))))))))))))</f>
        <v>2018-04-13_G-063_AZ</v>
      </c>
      <c r="G196" s="89">
        <v>43259</v>
      </c>
      <c r="H196" s="89">
        <v>43262</v>
      </c>
      <c r="I196" s="68"/>
      <c r="J196" s="68"/>
      <c r="K196" s="73" t="str">
        <f t="shared" si="6"/>
        <v/>
      </c>
      <c r="L196" s="118">
        <v>43297</v>
      </c>
      <c r="M196" s="87" t="str">
        <f>IF(AND(NOT(OR(G196="",G196="Ø")),H196=""),"In Progress",IF(AND(NOT(OR(H196="Ø",H196="")),NOT(OR(G196="Ø",G196=""))),"Completed",IF(AND(NOT(A196=""),NOT(OR(D196="",D196="???")),G196=""),"Waiting",IF(D196="???","Waiting",""))))</f>
        <v>Completed</v>
      </c>
      <c r="N196" s="116" t="s">
        <v>0</v>
      </c>
      <c r="O196" s="116" t="s">
        <v>0</v>
      </c>
      <c r="P196" s="4" t="s">
        <v>4348</v>
      </c>
      <c r="Q196" s="121" t="s">
        <v>25</v>
      </c>
      <c r="R196" s="116" t="s">
        <v>4349</v>
      </c>
    </row>
    <row r="197" spans="1:18" x14ac:dyDescent="0.25">
      <c r="A197" s="116"/>
      <c r="B197" s="116"/>
      <c r="C197" s="116"/>
      <c r="D197" s="87" t="s">
        <v>187</v>
      </c>
      <c r="E197" s="87" t="s">
        <v>1512</v>
      </c>
      <c r="F197" s="7" t="str">
        <f>IF(AND(D197="Amina",OR(E197="Manual",E197="Assisted Manual")),A196&amp;"_AZ",IF(AND(D197="Amina",OR(E197="De-Novo Merge",E197="Assisted Merge")),A196&amp;"_SA_AZ",IF(AND(D197="Mashtura",OR(E197="Manual",E197="Assisted Manual")),A196&amp;"_MH",IF(AND(D197="Mashtura",OR(E197="De-Novo Merge",E197="Assisted Merge")),A196&amp;"_SA_MH",IF(AND(D197="Perry",OR(E197="Manual",E197="Assisted Manual")),A196&amp;"_PB",IF(AND(D197="Perry",OR(E197="De-Novo Merge",E197="Assisted Merge")),A196&amp;"_SA_PB",IF(AND(D197="Gina",OR(E197="Manual",E197="Assisted Manual")),A196&amp;"_GB",IF(AND(D197="Gina",OR(E197="De-Novo Merge",E197="Assisted Merge")),A196&amp;"_SA_GB",IF(AND(D197="Cameron",OR(E197="Manual",E197="Assisted Manual")),A196&amp;"_CA",IF(AND(D197="Cameron",OR(E197="De-Novo Merge",E197="Assisted Merge")),A196&amp;"_SA_CA",IF(AND(D197="Bruno",OR(E197="Manual",E197="Assisted Manual")),A196&amp;"_BD",IF(AND(D197="Bruno",OR(E197="De-Novo Merge",E197="Assisted Merge")),A196&amp;"_SA_BD",IF(AND(D197="Daniel",OR(E197="Manual",E197="Assisted Manual")),A196&amp;"_DR",IF(AND(D197="Daniel",OR(E197="De-Novo Merge",E197="Assisted Merge")),A196&amp;"_SA_DR",IF(AND(D197="Monet",OR(E197="Manual",E197="Assisted Manual")),A196&amp;"_MW",IF(AND(D197="Monet",OR(E197="De-Novo Merge",E197="Assisted Merge")),A196&amp;"_SA_MW",IF(AND(D197="Julia",OR(E197="Manual",E197="Assisted Manual")),A196&amp;"_JS",IF(AND(D197="Julia",OR(E197="De-Novo Merge",E197="Assisted Merge")),A196&amp;"_SA_JS",""))))))))))))))))))</f>
        <v>2018-04-13_G-063_MW</v>
      </c>
      <c r="G197" s="89">
        <v>43262</v>
      </c>
      <c r="H197" s="89">
        <v>43272</v>
      </c>
      <c r="I197" s="68">
        <v>6</v>
      </c>
      <c r="J197" s="68">
        <v>83</v>
      </c>
      <c r="K197" s="73">
        <f t="shared" si="6"/>
        <v>13.833333333333334</v>
      </c>
      <c r="L197" s="116"/>
      <c r="M197" s="87" t="s">
        <v>4</v>
      </c>
      <c r="N197" s="116"/>
      <c r="O197" s="116"/>
      <c r="P197" s="4" t="s">
        <v>4350</v>
      </c>
      <c r="Q197" s="121"/>
      <c r="R197" s="116"/>
    </row>
    <row r="198" spans="1:18" x14ac:dyDescent="0.25">
      <c r="A198" s="122" t="s">
        <v>4351</v>
      </c>
      <c r="B198" s="117" t="s">
        <v>4352</v>
      </c>
      <c r="C198" s="116" t="s">
        <v>2065</v>
      </c>
      <c r="D198" s="87" t="s">
        <v>161</v>
      </c>
      <c r="E198" s="87" t="s">
        <v>24</v>
      </c>
      <c r="F198" s="7" t="str">
        <f>IF(AND(D198="Amina",OR(E198="Manual",E198="Assisted Manual")),A198&amp;"_AZ",IF(AND(D198="Amina",OR(E198="De-Novo Merge",E198="Assisted Merge")),A198&amp;"_SA_AZ",IF(AND(D198="Mashtura",OR(E198="Manual",E198="Assisted Manual")),A198&amp;"_MH",IF(AND(D198="Mashtura",OR(E198="De-Novo Merge",E198="Assisted Merge")),A198&amp;"_SA_MH",IF(AND(D198="Perry",OR(E198="Manual",E198="Assisted Manual")),A198&amp;"_PB",IF(AND(D198="Perry",OR(E198="De-Novo Merge",E198="Assisted Merge")),A198&amp;"_SA_PB",IF(AND(D198="Gina",OR(E198="Manual",E198="Assisted Manual")),A198&amp;"_GB",IF(AND(D198="Gina",OR(E198="De-Novo Merge",E198="Assisted Merge")),A198&amp;"_SA_GB",IF(AND(D198="Cameron",OR(E198="Manual",E198="Assisted Manual")),A198&amp;"_CA",IF(AND(D198="Cameron",OR(E198="De-Novo Merge",E198="Assisted Merge")),A198&amp;"_SA_CA",IF(AND(D198="Bruno",OR(E198="Manual",E198="Assisted Manual")),A198&amp;"_BD",IF(AND(D198="Bruno",OR(E198="De-Novo Merge",E198="Assisted Merge")),A198&amp;"_SA_BD",IF(AND(D198="Daniel",OR(E198="Manual",E198="Assisted Manual")),A198&amp;"_DR",IF(AND(D198="Daniel",OR(E198="De-Novo Merge",E198="Assisted Merge")),A198&amp;"_SA_DR",IF(AND(D198="Monet",OR(E198="Manual",E198="Assisted Manual")),A198&amp;"_MW",IF(AND(D198="Monet",OR(E198="De-Novo Merge",E198="Assisted Merge")),A198&amp;"_SA_MW",IF(AND(D198="Julia",OR(E198="Manual",E198="Assisted Manual")),A198&amp;"_JS",IF(AND(D198="Julia",OR(E198="De-Novo Merge",E198="Assisted Merge")),A198&amp;"_SA_JS",""))))))))))))))))))</f>
        <v>2018-04-13_G-064_BD</v>
      </c>
      <c r="G198" s="89">
        <v>43259</v>
      </c>
      <c r="H198" s="89">
        <v>43259</v>
      </c>
      <c r="I198" s="68">
        <v>1.25</v>
      </c>
      <c r="J198" s="68">
        <v>13</v>
      </c>
      <c r="K198" s="73">
        <f t="shared" si="6"/>
        <v>10.4</v>
      </c>
      <c r="L198" s="118">
        <v>43263</v>
      </c>
      <c r="M198" s="87" t="str">
        <f>IF(AND(NOT(OR(G198="",G198="Ø")),H198=""),"In Progress",IF(AND(NOT(OR(H198="Ø",H198="")),NOT(OR(G198="Ø",G198=""))),"Completed",IF(AND(NOT(A198=""),NOT(OR(D198="",D198="???")),G198=""),"Waiting",IF(D198="???","Waiting",""))))</f>
        <v>Completed</v>
      </c>
      <c r="N198" s="116" t="str">
        <f>IF(AND(NOT(OR(H198="Ø",H198="")),L198="Split"),"In Progress",IF(AND(NOT(OR(H198="Ø",H198="")),L198="Needs to be Split"),"Waiting",IF(AND(M198="Review",M199="Review"),"Review",IF(OR(AND(M198="Review",M199="Incomplete"),AND(M198="Incomplete",M199="Review")),"Review",IF(OR(AND(M198="Untraceable",M199="Review"),AND(M198="Review",M199="Untraceable")),"Review",IF(OR(AND(M198="Review",M199="Completed"),AND(M198="Completed",M199="Review")),"Review",IF(OR(AND(M198="Other",M199="Review"),AND(M198="Review",M199="Other")),"Review",IF(OR(AND(M198="Other",M199="Incomplete"),AND(M198="Incomplete",M199="Other")),"Review",IF(OR(AND(M198="Other",M199="Untraceable"),AND(M198="Untraceable",M199="Other")),"Review",IF(OR(AND(M198="Other",M199="Completed"),AND(M198="Completed",M199="Other")),"Review",IF(AND(M198="Waiting",M199="Waiting"),"Waiting",IF(OR(AND(M198="Review",M199="Waiting"),AND(M198="Waiting",M199="Review")),"Waiting",IF(OR(AND(M198="Other",M199="Waiting"),AND(M198="Waiting",M199="Other")),"Waiting",IF(OR(AND(M198="Incomplete",M199="Waiting"),AND(M198="Waiting",M199="Incomplete")),"Waiting",IF(OR(AND(M198="Completed",M199="Waiting"),AND(M198="Waiting",M199="Completed")),"Waiting",IF(OR(M198="In Progress",M199="In Progress"),"In Progress",IF(OR(AND(M198="Completed",M199="Untraceable"),AND(M198="Untraceable",M199="Completed")),"Review",IF(OR(AND(M198="Completed",M199="Incomplete"),AND(M198="Incomplete",M199="Completed")),"Review",IF(OR(AND(M198="Incomplete",M199="Untraceable"),AND(M198="Untraceable",M199="Incomplete")),"Untraceable",IF(AND(NOT(OR(H198="Ø",H198="")),NOT(OR(H199="Ø",H199="")),L198=""),"In Progress",IF(AND(M198="Untraceable",M199="Untraceable"),"Untraceable",IF(AND(NOT(OR(H198="Ø",H198="")),NOT(OR(H199="Ø",H199="")),NOT(OR(L198="Ø",L198="",L198="Split",L198="Needs to be Split"))),"Completed",IF(AND(M198="Incomplete",M199="Incomplete"),"Incomplete",IF(AND(M198="Other",M199="Other"),"Review",IF(AND(M198="Untraceable",M199=""),"Untraceable","")))))))))))))))))))))))))</f>
        <v>Completed</v>
      </c>
      <c r="O198" s="116" t="s">
        <v>0</v>
      </c>
      <c r="P198" s="4"/>
      <c r="Q198" s="121" t="s">
        <v>25</v>
      </c>
      <c r="R198" s="116" t="s">
        <v>4353</v>
      </c>
    </row>
    <row r="199" spans="1:18" x14ac:dyDescent="0.25">
      <c r="A199" s="116"/>
      <c r="B199" s="116"/>
      <c r="C199" s="116"/>
      <c r="D199" s="87" t="s">
        <v>23</v>
      </c>
      <c r="E199" s="87" t="s">
        <v>1512</v>
      </c>
      <c r="F199" s="7" t="str">
        <f>IF(AND(D199="Amina",OR(E199="Manual",E199="Assisted Manual")),A198&amp;"_AZ",IF(AND(D199="Amina",OR(E199="De-Novo Merge",E199="Assisted Merge")),A198&amp;"_SA_AZ",IF(AND(D199="Mashtura",OR(E199="Manual",E199="Assisted Manual")),A198&amp;"_MH",IF(AND(D199="Mashtura",OR(E199="De-Novo Merge",E199="Assisted Merge")),A198&amp;"_SA_MH",IF(AND(D199="Perry",OR(E199="Manual",E199="Assisted Manual")),A198&amp;"_PB",IF(AND(D199="Perry",OR(E199="De-Novo Merge",E199="Assisted Merge")),A198&amp;"_SA_PB",IF(AND(D199="Gina",OR(E199="Manual",E199="Assisted Manual")),A198&amp;"_GB",IF(AND(D199="Gina",OR(E199="De-Novo Merge",E199="Assisted Merge")),A198&amp;"_SA_GB",IF(AND(D199="Cameron",OR(E199="Manual",E199="Assisted Manual")),A198&amp;"_CA",IF(AND(D199="Cameron",OR(E199="De-Novo Merge",E199="Assisted Merge")),A198&amp;"_SA_CA",IF(AND(D199="Bruno",OR(E199="Manual",E199="Assisted Manual")),A198&amp;"_BD",IF(AND(D199="Bruno",OR(E199="De-Novo Merge",E199="Assisted Merge")),A198&amp;"_SA_BD",IF(AND(D199="Daniel",OR(E199="Manual",E199="Assisted Manual")),A198&amp;"_DR",IF(AND(D199="Daniel",OR(E199="De-Novo Merge",E199="Assisted Merge")),A198&amp;"_SA_DR",IF(AND(D199="Monet",OR(E199="Manual",E199="Assisted Manual")),A198&amp;"_MW",IF(AND(D199="Monet",OR(E199="De-Novo Merge",E199="Assisted Merge")),A198&amp;"_SA_MW",IF(AND(D199="Julia",OR(E199="Manual",E199="Assisted Manual")),A198&amp;"_JS",IF(AND(D199="Julia",OR(E199="De-Novo Merge",E199="Assisted Merge")),A198&amp;"_SA_JS",""))))))))))))))))))</f>
        <v>2018-04-13_G-064_CA</v>
      </c>
      <c r="G199" s="89">
        <v>43262</v>
      </c>
      <c r="H199" s="89">
        <v>43263</v>
      </c>
      <c r="I199" s="68"/>
      <c r="J199" s="68"/>
      <c r="K199" s="73" t="str">
        <f t="shared" si="6"/>
        <v/>
      </c>
      <c r="L199" s="116"/>
      <c r="M199" s="87" t="s">
        <v>0</v>
      </c>
      <c r="N199" s="116"/>
      <c r="O199" s="116"/>
      <c r="P199" s="4"/>
      <c r="Q199" s="121"/>
      <c r="R199" s="116"/>
    </row>
    <row r="200" spans="1:18" x14ac:dyDescent="0.25">
      <c r="A200" s="122" t="s">
        <v>4354</v>
      </c>
      <c r="B200" s="117" t="s">
        <v>4355</v>
      </c>
      <c r="C200" s="116"/>
      <c r="D200" s="87" t="s">
        <v>161</v>
      </c>
      <c r="E200" s="87" t="s">
        <v>24</v>
      </c>
      <c r="F200" s="7" t="s">
        <v>4356</v>
      </c>
      <c r="G200" s="89">
        <v>43264</v>
      </c>
      <c r="H200" s="89">
        <v>43266</v>
      </c>
      <c r="I200" s="68">
        <v>6</v>
      </c>
      <c r="J200" s="68">
        <v>75</v>
      </c>
      <c r="K200" s="73">
        <f t="shared" si="6"/>
        <v>12.5</v>
      </c>
      <c r="L200" s="118">
        <v>43280</v>
      </c>
      <c r="M200" s="87" t="str">
        <f>IF(AND(NOT(OR(G200="",G200="Ø")),H200=""),"In Progress",IF(AND(NOT(OR(H200="Ø",H200="")),NOT(OR(G200="Ø",G200=""))),"Completed",IF(AND(NOT(A200=""),NOT(OR(D200="",D200="???")),G200=""),"Waiting",IF(D200="???","Waiting",""))))</f>
        <v>Completed</v>
      </c>
      <c r="N200" s="116" t="str">
        <f>IF(AND(NOT(OR(H200="Ø",H200="")),L200="Split"),"In Progress",IF(AND(NOT(OR(H200="Ø",H200="")),L200="Needs to be Split"),"Waiting",IF(AND(M200="Review",M201="Review"),"Review",IF(OR(AND(M200="Review",M201="Incomplete"),AND(M200="Incomplete",M201="Review")),"Review",IF(OR(AND(M200="Untraceable",M201="Review"),AND(M200="Review",M201="Untraceable")),"Review",IF(OR(AND(M200="Review",M201="Completed"),AND(M200="Completed",M201="Review")),"Review",IF(OR(AND(M200="Other",M201="Review"),AND(M200="Review",M201="Other")),"Review",IF(OR(AND(M200="Other",M201="Incomplete"),AND(M200="Incomplete",M201="Other")),"Review",IF(OR(AND(M200="Other",M201="Untraceable"),AND(M200="Untraceable",M201="Other")),"Review",IF(OR(AND(M200="Other",M201="Completed"),AND(M200="Completed",M201="Other")),"Review",IF(AND(M200="Waiting",M201="Waiting"),"Waiting",IF(OR(AND(M200="Review",M201="Waiting"),AND(M200="Waiting",M201="Review")),"Waiting",IF(OR(AND(M200="Other",M201="Waiting"),AND(M200="Waiting",M201="Other")),"Waiting",IF(OR(AND(M200="Incomplete",M201="Waiting"),AND(M200="Waiting",M201="Incomplete")),"Waiting",IF(OR(AND(M200="Completed",M201="Waiting"),AND(M200="Waiting",M201="Completed")),"Waiting",IF(OR(M200="In Progress",M201="In Progress"),"In Progress",IF(OR(AND(M200="Completed",M201="Untraceable"),AND(M200="Untraceable",M201="Completed")),"Review",IF(OR(AND(M200="Completed",M201="Incomplete"),AND(M200="Incomplete",M201="Completed")),"Review",IF(OR(AND(M200="Incomplete",M201="Untraceable"),AND(M200="Untraceable",M201="Incomplete")),"Untraceable",IF(AND(NOT(OR(H200="Ø",H200="")),NOT(OR(H201="Ø",H201="")),L200=""),"In Progress",IF(AND(M200="Untraceable",M201="Untraceable"),"Untraceable",IF(AND(NOT(OR(H200="Ø",H200="")),NOT(OR(H201="Ø",H201="")),NOT(OR(L200="Ø",L200="",L200="Split",L200="Needs to be Split"))),"Completed",IF(AND(M200="Incomplete",M201="Incomplete"),"Incomplete",IF(AND(M200="Other",M201="Other"),"Review",IF(AND(M200="Untraceable",M201=""),"Untraceable","")))))))))))))))))))))))))</f>
        <v>Completed</v>
      </c>
      <c r="O200" s="116" t="s">
        <v>0</v>
      </c>
      <c r="P200" s="4"/>
      <c r="Q200" s="121" t="s">
        <v>25</v>
      </c>
      <c r="R200" s="116" t="s">
        <v>4357</v>
      </c>
    </row>
    <row r="201" spans="1:18" x14ac:dyDescent="0.25">
      <c r="A201" s="116"/>
      <c r="B201" s="116"/>
      <c r="C201" s="116"/>
      <c r="D201" s="87" t="s">
        <v>23</v>
      </c>
      <c r="E201" s="87" t="s">
        <v>1512</v>
      </c>
      <c r="F201" s="7" t="str">
        <f>IF(AND(D201="Amina",OR(E201="Manual",E201="Assisted Manual")),A200&amp;"_AZ",IF(AND(D201="Amina",OR(E201="De-Novo Merge",E201="Assisted Merge")),A200&amp;"_SA_AZ",IF(AND(D201="Mashtura",OR(E201="Manual",E201="Assisted Manual")),A200&amp;"_MH",IF(AND(D201="Mashtura",OR(E201="De-Novo Merge",E201="Assisted Merge")),A200&amp;"_SA_MH",IF(AND(D201="Perry",OR(E201="Manual",E201="Assisted Manual")),A200&amp;"_PB",IF(AND(D201="Perry",OR(E201="De-Novo Merge",E201="Assisted Merge")),A200&amp;"_SA_PB",IF(AND(D201="Gina",OR(E201="Manual",E201="Assisted Manual")),A200&amp;"_GB",IF(AND(D201="Gina",OR(E201="De-Novo Merge",E201="Assisted Merge")),A200&amp;"_SA_GB",IF(AND(D201="Cameron",OR(E201="Manual",E201="Assisted Manual")),A200&amp;"_CA",IF(AND(D201="Cameron",OR(E201="De-Novo Merge",E201="Assisted Merge")),A200&amp;"_SA_CA",IF(AND(D201="Bruno",OR(E201="Manual",E201="Assisted Manual")),A200&amp;"_BD",IF(AND(D201="Bruno",OR(E201="De-Novo Merge",E201="Assisted Merge")),A200&amp;"_SA_BD",IF(AND(D201="Daniel",OR(E201="Manual",E201="Assisted Manual")),A200&amp;"_DR",IF(AND(D201="Daniel",OR(E201="De-Novo Merge",E201="Assisted Merge")),A200&amp;"_SA_DR",IF(AND(D201="Monet",OR(E201="Manual",E201="Assisted Manual")),A200&amp;"_MW",IF(AND(D201="Monet",OR(E201="De-Novo Merge",E201="Assisted Merge")),A200&amp;"_SA_MW",IF(AND(D201="Julia",OR(E201="Manual",E201="Assisted Manual")),A200&amp;"_JS",IF(AND(D201="Julia",OR(E201="De-Novo Merge",E201="Assisted Merge")),A200&amp;"_SA_JS",""))))))))))))))))))</f>
        <v>2018-04-13_G-065_CA</v>
      </c>
      <c r="G201" s="89">
        <v>43269</v>
      </c>
      <c r="H201" s="89">
        <v>43270</v>
      </c>
      <c r="I201" s="85">
        <v>3.5</v>
      </c>
      <c r="J201" s="68">
        <v>76</v>
      </c>
      <c r="K201" s="73">
        <f t="shared" si="6"/>
        <v>21.714285714285715</v>
      </c>
      <c r="L201" s="116"/>
      <c r="M201" s="87" t="str">
        <f>IF(AND(NOT(OR(G201="",G201="Ø")),H201=""),"In Progress",IF(AND(NOT(OR(H201="Ø",H201="")),NOT(OR(G201="Ø",G201=""))),"Completed",IF(AND(NOT(A200=""),NOT(OR(D201="",D201="???")),G201=""),"Waiting",IF(D201="???","Waiting",""))))</f>
        <v>Completed</v>
      </c>
      <c r="N201" s="116"/>
      <c r="O201" s="116"/>
      <c r="P201" s="4"/>
      <c r="Q201" s="121"/>
      <c r="R201" s="116"/>
    </row>
    <row r="202" spans="1:18" x14ac:dyDescent="0.25">
      <c r="A202" s="122" t="s">
        <v>4358</v>
      </c>
      <c r="B202" s="117" t="s">
        <v>4359</v>
      </c>
      <c r="C202" s="116" t="s">
        <v>2065</v>
      </c>
      <c r="D202" s="87" t="s">
        <v>161</v>
      </c>
      <c r="E202" s="87" t="s">
        <v>24</v>
      </c>
      <c r="F202" s="7" t="str">
        <f>IF(AND(D202="Amina",OR(E202="Manual",E202="Assisted Manual")),A202&amp;"_AZ",IF(AND(D202="Amina",OR(E202="De-Novo Merge",E202="Assisted Merge")),A202&amp;"_SA_AZ",IF(AND(D202="Mashtura",OR(E202="Manual",E202="Assisted Manual")),A202&amp;"_MH",IF(AND(D202="Mashtura",OR(E202="De-Novo Merge",E202="Assisted Merge")),A202&amp;"_SA_MH",IF(AND(D202="Perry",OR(E202="Manual",E202="Assisted Manual")),A202&amp;"_PB",IF(AND(D202="Perry",OR(E202="De-Novo Merge",E202="Assisted Merge")),A202&amp;"_SA_PB",IF(AND(D202="Gina",OR(E202="Manual",E202="Assisted Manual")),A202&amp;"_GB",IF(AND(D202="Gina",OR(E202="De-Novo Merge",E202="Assisted Merge")),A202&amp;"_SA_GB",IF(AND(D202="Cameron",OR(E202="Manual",E202="Assisted Manual")),A202&amp;"_CA",IF(AND(D202="Cameron",OR(E202="De-Novo Merge",E202="Assisted Merge")),A202&amp;"_SA_CA",IF(AND(D202="Bruno",OR(E202="Manual",E202="Assisted Manual")),A202&amp;"_BD",IF(AND(D202="Bruno",OR(E202="De-Novo Merge",E202="Assisted Merge")),A202&amp;"_SA_BD",IF(AND(D202="Daniel",OR(E202="Manual",E202="Assisted Manual")),A202&amp;"_DR",IF(AND(D202="Daniel",OR(E202="De-Novo Merge",E202="Assisted Merge")),A202&amp;"_SA_DR",IF(AND(D202="Monet",OR(E202="Manual",E202="Assisted Manual")),A202&amp;"_MW",IF(AND(D202="Monet",OR(E202="De-Novo Merge",E202="Assisted Merge")),A202&amp;"_SA_MW",IF(AND(D202="Julia",OR(E202="Manual",E202="Assisted Manual")),A202&amp;"_JS",IF(AND(D202="Julia",OR(E202="De-Novo Merge",E202="Assisted Merge")),A202&amp;"_SA_JS",""))))))))))))))))))</f>
        <v>2018-04-13_G-066_BD</v>
      </c>
      <c r="G202" s="89">
        <v>43259</v>
      </c>
      <c r="H202" s="89">
        <v>43259</v>
      </c>
      <c r="I202" s="68">
        <v>1.5</v>
      </c>
      <c r="J202" s="68">
        <v>37</v>
      </c>
      <c r="K202" s="73">
        <f t="shared" si="6"/>
        <v>24.666666666666668</v>
      </c>
      <c r="L202" s="118">
        <v>43264</v>
      </c>
      <c r="M202" s="87" t="str">
        <f>IF(AND(NOT(OR(G202="",G202="Ø")),H202=""),"In Progress",IF(AND(NOT(OR(H202="Ø",H202="")),NOT(OR(G202="Ø",G202=""))),"Completed",IF(AND(NOT(A202=""),NOT(OR(D202="",D202="???")),G202=""),"Waiting",IF(D202="???","Waiting",""))))</f>
        <v>Completed</v>
      </c>
      <c r="N202" s="116" t="str">
        <f>IF(AND(NOT(OR(H202="Ø",H202="")),L202="Split"),"In Progress",IF(AND(NOT(OR(H202="Ø",H202="")),L202="Needs to be Split"),"Waiting",IF(AND(M202="Review",M203="Review"),"Review",IF(OR(AND(M202="Review",M203="Incomplete"),AND(M202="Incomplete",M203="Review")),"Review",IF(OR(AND(M202="Untraceable",M203="Review"),AND(M202="Review",M203="Untraceable")),"Review",IF(OR(AND(M202="Review",M203="Completed"),AND(M202="Completed",M203="Review")),"Review",IF(OR(AND(M202="Other",M203="Review"),AND(M202="Review",M203="Other")),"Review",IF(OR(AND(M202="Other",M203="Incomplete"),AND(M202="Incomplete",M203="Other")),"Review",IF(OR(AND(M202="Other",M203="Untraceable"),AND(M202="Untraceable",M203="Other")),"Review",IF(OR(AND(M202="Other",M203="Completed"),AND(M202="Completed",M203="Other")),"Review",IF(AND(M202="Waiting",M203="Waiting"),"Waiting",IF(OR(AND(M202="Review",M203="Waiting"),AND(M202="Waiting",M203="Review")),"Waiting",IF(OR(AND(M202="Other",M203="Waiting"),AND(M202="Waiting",M203="Other")),"Waiting",IF(OR(AND(M202="Incomplete",M203="Waiting"),AND(M202="Waiting",M203="Incomplete")),"Waiting",IF(OR(AND(M202="Completed",M203="Waiting"),AND(M202="Waiting",M203="Completed")),"Waiting",IF(OR(M202="In Progress",M203="In Progress"),"In Progress",IF(OR(AND(M202="Completed",M203="Untraceable"),AND(M202="Untraceable",M203="Completed")),"Review",IF(OR(AND(M202="Completed",M203="Incomplete"),AND(M202="Incomplete",M203="Completed")),"Review",IF(OR(AND(M202="Incomplete",M203="Untraceable"),AND(M202="Untraceable",M203="Incomplete")),"Untraceable",IF(AND(NOT(OR(H202="Ø",H202="")),NOT(OR(H203="Ø",H203="")),L202=""),"In Progress",IF(AND(M202="Untraceable",M203="Untraceable"),"Untraceable",IF(AND(NOT(OR(H202="Ø",H202="")),NOT(OR(H203="Ø",H203="")),NOT(OR(L202="Ø",L202="",L202="Split",L202="Needs to be Split"))),"Completed",IF(AND(M202="Incomplete",M203="Incomplete"),"Incomplete",IF(AND(M202="Other",M203="Other"),"Review",IF(AND(M202="Untraceable",M203=""),"Untraceable","")))))))))))))))))))))))))</f>
        <v>Completed</v>
      </c>
      <c r="O202" s="116" t="s">
        <v>0</v>
      </c>
      <c r="P202" s="4"/>
      <c r="Q202" s="121" t="s">
        <v>25</v>
      </c>
      <c r="R202" s="116" t="s">
        <v>4360</v>
      </c>
    </row>
    <row r="203" spans="1:18" x14ac:dyDescent="0.25">
      <c r="A203" s="116"/>
      <c r="B203" s="116"/>
      <c r="C203" s="116"/>
      <c r="D203" s="87" t="s">
        <v>27</v>
      </c>
      <c r="E203" s="87" t="s">
        <v>1512</v>
      </c>
      <c r="F203" s="7" t="str">
        <f>IF(AND(D203="Amina",OR(E203="Manual",E203="Assisted Manual")),A202&amp;"_AZ",IF(AND(D203="Amina",OR(E203="De-Novo Merge",E203="Assisted Merge")),A202&amp;"_SA_AZ",IF(AND(D203="Mashtura",OR(E203="Manual",E203="Assisted Manual")),A202&amp;"_MH",IF(AND(D203="Mashtura",OR(E203="De-Novo Merge",E203="Assisted Merge")),A202&amp;"_SA_MH",IF(AND(D203="Perry",OR(E203="Manual",E203="Assisted Manual")),A202&amp;"_PB",IF(AND(D203="Perry",OR(E203="De-Novo Merge",E203="Assisted Merge")),A202&amp;"_SA_PB",IF(AND(D203="Gina",OR(E203="Manual",E203="Assisted Manual")),A202&amp;"_GB",IF(AND(D203="Gina",OR(E203="De-Novo Merge",E203="Assisted Merge")),A202&amp;"_SA_GB",IF(AND(D203="Cameron",OR(E203="Manual",E203="Assisted Manual")),A202&amp;"_CA",IF(AND(D203="Cameron",OR(E203="De-Novo Merge",E203="Assisted Merge")),A202&amp;"_SA_CA",IF(AND(D203="Bruno",OR(E203="Manual",E203="Assisted Manual")),A202&amp;"_BD",IF(AND(D203="Bruno",OR(E203="De-Novo Merge",E203="Assisted Merge")),A202&amp;"_SA_BD",IF(AND(D203="Daniel",OR(E203="Manual",E203="Assisted Manual")),A202&amp;"_DR",IF(AND(D203="Daniel",OR(E203="De-Novo Merge",E203="Assisted Merge")),A202&amp;"_SA_DR",IF(AND(D203="Monet",OR(E203="Manual",E203="Assisted Manual")),A202&amp;"_MW",IF(AND(D203="Monet",OR(E203="De-Novo Merge",E203="Assisted Merge")),A202&amp;"_SA_MW",IF(AND(D203="Julia",OR(E203="Manual",E203="Assisted Manual")),A202&amp;"_JS",IF(AND(D203="Julia",OR(E203="De-Novo Merge",E203="Assisted Merge")),A202&amp;"_SA_JS",""))))))))))))))))))</f>
        <v>2018-04-13_G-066_GB</v>
      </c>
      <c r="G203" s="89">
        <v>43263</v>
      </c>
      <c r="H203" s="89">
        <v>43264</v>
      </c>
      <c r="I203" s="68">
        <v>1.25</v>
      </c>
      <c r="J203" s="68">
        <v>37</v>
      </c>
      <c r="K203" s="73">
        <f t="shared" si="6"/>
        <v>29.6</v>
      </c>
      <c r="L203" s="116"/>
      <c r="M203" s="87" t="str">
        <f>IF(AND(NOT(OR(G203="",G203="Ø")),H203=""),"In Progress",IF(AND(NOT(OR(H203="Ø",H203="")),NOT(OR(G203="Ø",G203=""))),"Completed",IF(AND(NOT(A202=""),NOT(OR(D203="",D203="???")),G203=""),"Waiting",IF(D203="???","Waiting",""))))</f>
        <v>Completed</v>
      </c>
      <c r="N203" s="116"/>
      <c r="O203" s="116"/>
      <c r="P203" s="4"/>
      <c r="Q203" s="121"/>
      <c r="R203" s="116"/>
    </row>
    <row r="204" spans="1:18" x14ac:dyDescent="0.25">
      <c r="A204" s="122" t="s">
        <v>4361</v>
      </c>
      <c r="B204" s="117" t="s">
        <v>4362</v>
      </c>
      <c r="C204" s="116" t="s">
        <v>2065</v>
      </c>
      <c r="D204" s="87" t="s">
        <v>161</v>
      </c>
      <c r="E204" s="87" t="s">
        <v>24</v>
      </c>
      <c r="F204" s="7" t="str">
        <f>IF(AND(D204="Amina",OR(E204="Manual",E204="Assisted Manual")),A204&amp;"_AZ",IF(AND(D204="Amina",OR(E204="De-Novo Merge",E204="Assisted Merge")),A204&amp;"_SA_AZ",IF(AND(D204="Mashtura",OR(E204="Manual",E204="Assisted Manual")),A204&amp;"_MH",IF(AND(D204="Mashtura",OR(E204="De-Novo Merge",E204="Assisted Merge")),A204&amp;"_SA_MH",IF(AND(D204="Perry",OR(E204="Manual",E204="Assisted Manual")),A204&amp;"_PB",IF(AND(D204="Perry",OR(E204="De-Novo Merge",E204="Assisted Merge")),A204&amp;"_SA_PB",IF(AND(D204="Gina",OR(E204="Manual",E204="Assisted Manual")),A204&amp;"_GB",IF(AND(D204="Gina",OR(E204="De-Novo Merge",E204="Assisted Merge")),A204&amp;"_SA_GB",IF(AND(D204="Cameron",OR(E204="Manual",E204="Assisted Manual")),A204&amp;"_CA",IF(AND(D204="Cameron",OR(E204="De-Novo Merge",E204="Assisted Merge")),A204&amp;"_SA_CA",IF(AND(D204="Bruno",OR(E204="Manual",E204="Assisted Manual")),A204&amp;"_BD",IF(AND(D204="Bruno",OR(E204="De-Novo Merge",E204="Assisted Merge")),A204&amp;"_SA_BD",IF(AND(D204="Daniel",OR(E204="Manual",E204="Assisted Manual")),A204&amp;"_DR",IF(AND(D204="Daniel",OR(E204="De-Novo Merge",E204="Assisted Merge")),A204&amp;"_SA_DR",IF(AND(D204="Monet",OR(E204="Manual",E204="Assisted Manual")),A204&amp;"_MW",IF(AND(D204="Monet",OR(E204="De-Novo Merge",E204="Assisted Merge")),A204&amp;"_SA_MW",IF(AND(D204="Julia",OR(E204="Manual",E204="Assisted Manual")),A204&amp;"_JS",IF(AND(D204="Julia",OR(E204="De-Novo Merge",E204="Assisted Merge")),A204&amp;"_SA_JS",""))))))))))))))))))</f>
        <v>2018-04-13_G-067_BD</v>
      </c>
      <c r="G204" s="89">
        <v>43259</v>
      </c>
      <c r="H204" s="89">
        <v>43262</v>
      </c>
      <c r="I204" s="68">
        <v>3</v>
      </c>
      <c r="J204" s="68">
        <v>70</v>
      </c>
      <c r="K204" s="73">
        <f t="shared" si="6"/>
        <v>23.333333333333332</v>
      </c>
      <c r="L204" s="118">
        <v>43297</v>
      </c>
      <c r="M204" s="87" t="str">
        <f>IF(AND(NOT(OR(G204="",G204="Ø")),H204=""),"In Progress",IF(AND(NOT(OR(H204="Ø",H204="")),NOT(OR(G204="Ø",G204=""))),"Completed",IF(AND(NOT(A204=""),NOT(OR(D204="",D204="???")),G204=""),"Waiting",IF(D204="???","Waiting",""))))</f>
        <v>Completed</v>
      </c>
      <c r="N204" s="116" t="str">
        <f>IF(AND(NOT(OR(H204="Ø",H204="")),L204="Split"),"In Progress",IF(AND(NOT(OR(H204="Ø",H204="")),L204="Needs to be Split"),"Waiting",IF(AND(M204="Review",M205="Review"),"Review",IF(OR(AND(M204="Review",M205="Incomplete"),AND(M204="Incomplete",M205="Review")),"Review",IF(OR(AND(M204="Untraceable",M205="Review"),AND(M204="Review",M205="Untraceable")),"Review",IF(OR(AND(M204="Review",M205="Completed"),AND(M204="Completed",M205="Review")),"Review",IF(OR(AND(M204="Other",M205="Review"),AND(M204="Review",M205="Other")),"Review",IF(OR(AND(M204="Other",M205="Incomplete"),AND(M204="Incomplete",M205="Other")),"Review",IF(OR(AND(M204="Other",M205="Untraceable"),AND(M204="Untraceable",M205="Other")),"Review",IF(OR(AND(M204="Other",M205="Completed"),AND(M204="Completed",M205="Other")),"Review",IF(AND(M204="Waiting",M205="Waiting"),"Waiting",IF(OR(AND(M204="Review",M205="Waiting"),AND(M204="Waiting",M205="Review")),"Waiting",IF(OR(AND(M204="Other",M205="Waiting"),AND(M204="Waiting",M205="Other")),"Waiting",IF(OR(AND(M204="Incomplete",M205="Waiting"),AND(M204="Waiting",M205="Incomplete")),"Waiting",IF(OR(AND(M204="Completed",M205="Waiting"),AND(M204="Waiting",M205="Completed")),"Waiting",IF(OR(M204="In Progress",M205="In Progress"),"In Progress",IF(OR(AND(M204="Completed",M205="Untraceable"),AND(M204="Untraceable",M205="Completed")),"Review",IF(OR(AND(M204="Completed",M205="Incomplete"),AND(M204="Incomplete",M205="Completed")),"Review",IF(OR(AND(M204="Incomplete",M205="Untraceable"),AND(M204="Untraceable",M205="Incomplete")),"Untraceable",IF(AND(NOT(OR(H204="Ø",H204="")),NOT(OR(H205="Ø",H205="")),L204=""),"In Progress",IF(AND(M204="Untraceable",M205="Untraceable"),"Untraceable",IF(AND(NOT(OR(H204="Ø",H204="")),NOT(OR(H205="Ø",H205="")),NOT(OR(L204="Ø",L204="",L204="Split",L204="Needs to be Split"))),"Completed",IF(AND(M204="Incomplete",M205="Incomplete"),"Incomplete",IF(AND(M204="Other",M205="Other"),"Review",IF(AND(M204="Untraceable",M205=""),"Untraceable","")))))))))))))))))))))))))</f>
        <v>Completed</v>
      </c>
      <c r="O204" s="116" t="s">
        <v>0</v>
      </c>
      <c r="P204" s="4"/>
      <c r="Q204" s="121" t="s">
        <v>25</v>
      </c>
      <c r="R204" s="116" t="s">
        <v>4363</v>
      </c>
    </row>
    <row r="205" spans="1:18" x14ac:dyDescent="0.25">
      <c r="A205" s="116"/>
      <c r="B205" s="116"/>
      <c r="C205" s="116"/>
      <c r="D205" s="87" t="s">
        <v>4061</v>
      </c>
      <c r="E205" s="87" t="s">
        <v>1512</v>
      </c>
      <c r="F205" s="7" t="str">
        <f>IF(AND(D205="Amina",OR(E205="Manual",E205="Assisted Manual")),A204&amp;"_AZ",IF(AND(D205="Amina",OR(E205="De-Novo Merge",E205="Assisted Merge")),A204&amp;"_SA_AZ",IF(AND(D205="Mashtura",OR(E205="Manual",E205="Assisted Manual")),A204&amp;"_MH",IF(AND(D205="Mashtura",OR(E205="De-Novo Merge",E205="Assisted Merge")),A204&amp;"_SA_MH",IF(AND(D205="Perry",OR(E205="Manual",E205="Assisted Manual")),A204&amp;"_PB",IF(AND(D205="Perry",OR(E205="De-Novo Merge",E205="Assisted Merge")),A204&amp;"_SA_PB",IF(AND(D205="Gina",OR(E205="Manual",E205="Assisted Manual")),A204&amp;"_GB",IF(AND(D205="Gina",OR(E205="De-Novo Merge",E205="Assisted Merge")),A204&amp;"_SA_GB",IF(AND(D205="Cameron",OR(E205="Manual",E205="Assisted Manual")),A204&amp;"_CA",IF(AND(D205="Cameron",OR(E205="De-Novo Merge",E205="Assisted Merge")),A204&amp;"_SA_CA",IF(AND(D205="Bruno",OR(E205="Manual",E205="Assisted Manual")),A204&amp;"_BD",IF(AND(D205="Bruno",OR(E205="De-Novo Merge",E205="Assisted Merge")),A204&amp;"_SA_BD",IF(AND(D205="Daniel",OR(E205="Manual",E205="Assisted Manual")),A204&amp;"_DR",IF(AND(D205="Daniel",OR(E205="De-Novo Merge",E205="Assisted Merge")),A204&amp;"_SA_DR",IF(AND(D205="Monet",OR(E205="Manual",E205="Assisted Manual")),A204&amp;"_MW",IF(AND(D205="Monet",OR(E205="De-Novo Merge",E205="Assisted Merge")),A204&amp;"_SA_MW",IF(AND(D205="Julia",OR(E205="Manual",E205="Assisted Manual")),A204&amp;"_JS",IF(AND(D205="Julia",OR(E205="De-Novo Merge",E205="Assisted Merge")),A204&amp;"_SA_JS",""))))))))))))))))))</f>
        <v>2018-04-13_G-067_JS</v>
      </c>
      <c r="G205" s="89">
        <v>43262</v>
      </c>
      <c r="H205" s="89">
        <v>43264</v>
      </c>
      <c r="I205" s="68"/>
      <c r="J205" s="68"/>
      <c r="K205" s="73" t="str">
        <f t="shared" si="6"/>
        <v/>
      </c>
      <c r="L205" s="116"/>
      <c r="M205" s="87" t="str">
        <f>IF(AND(NOT(OR(G205="",G205="Ø")),H205=""),"In Progress",IF(AND(NOT(OR(H205="Ø",H205="")),NOT(OR(G205="Ø",G205=""))),"Completed",IF(AND(NOT(A204=""),NOT(OR(D205="",D205="???")),G205=""),"Waiting",IF(D205="???","Waiting",""))))</f>
        <v>Completed</v>
      </c>
      <c r="N205" s="116"/>
      <c r="O205" s="116"/>
      <c r="P205" s="4"/>
      <c r="Q205" s="121"/>
      <c r="R205" s="116"/>
    </row>
    <row r="206" spans="1:18" x14ac:dyDescent="0.25">
      <c r="A206" s="122" t="s">
        <v>4364</v>
      </c>
      <c r="B206" s="117" t="s">
        <v>4365</v>
      </c>
      <c r="C206" s="116"/>
      <c r="D206" s="87" t="s">
        <v>113</v>
      </c>
      <c r="E206" s="87" t="s">
        <v>24</v>
      </c>
      <c r="F206" s="7" t="str">
        <f>IF(AND(D206="Amina",OR(E206="Manual",E206="Assisted Manual")),A206&amp;"_AZ",IF(AND(D206="Amina",OR(E206="De-Novo Merge",E206="Assisted Merge")),A206&amp;"_SA_AZ",IF(AND(D206="Mashtura",OR(E206="Manual",E206="Assisted Manual")),A206&amp;"_MH",IF(AND(D206="Mashtura",OR(E206="De-Novo Merge",E206="Assisted Merge")),A206&amp;"_SA_MH",IF(AND(D206="Perry",OR(E206="Manual",E206="Assisted Manual")),A206&amp;"_PB",IF(AND(D206="Perry",OR(E206="De-Novo Merge",E206="Assisted Merge")),A206&amp;"_SA_PB",IF(AND(D206="Gina",OR(E206="Manual",E206="Assisted Manual")),A206&amp;"_GB",IF(AND(D206="Gina",OR(E206="De-Novo Merge",E206="Assisted Merge")),A206&amp;"_SA_GB",IF(AND(D206="Cameron",OR(E206="Manual",E206="Assisted Manual")),A206&amp;"_CA",IF(AND(D206="Cameron",OR(E206="De-Novo Merge",E206="Assisted Merge")),A206&amp;"_SA_CA",IF(AND(D206="Bruno",OR(E206="Manual",E206="Assisted Manual")),A206&amp;"_BD",IF(AND(D206="Bruno",OR(E206="De-Novo Merge",E206="Assisted Merge")),A206&amp;"_SA_BD",IF(AND(D206="Daniel",OR(E206="Manual",E206="Assisted Manual")),A206&amp;"_DR",IF(AND(D206="Daniel",OR(E206="De-Novo Merge",E206="Assisted Merge")),A206&amp;"_SA_DR",IF(AND(D206="Monet",OR(E206="Manual",E206="Assisted Manual")),A206&amp;"_MW",IF(AND(D206="Monet",OR(E206="De-Novo Merge",E206="Assisted Merge")),A206&amp;"_SA_MW",IF(AND(D206="Julia",OR(E206="Manual",E206="Assisted Manual")),A206&amp;"_JS",IF(AND(D206="Julia",OR(E206="De-Novo Merge",E206="Assisted Merge")),A206&amp;"_SA_JS",""))))))))))))))))))</f>
        <v>2018-04-13_G-068_DR</v>
      </c>
      <c r="G206" s="89">
        <v>43257</v>
      </c>
      <c r="H206" s="89">
        <v>43263</v>
      </c>
      <c r="I206" s="68">
        <v>6.5</v>
      </c>
      <c r="J206" s="68">
        <v>101.129</v>
      </c>
      <c r="K206" s="73">
        <f t="shared" si="6"/>
        <v>15.558307692307693</v>
      </c>
      <c r="L206" s="118">
        <v>43283</v>
      </c>
      <c r="M206" s="87" t="str">
        <f>IF(AND(NOT(OR(G206="",G206="Ø")),H206=""),"In Progress",IF(AND(NOT(OR(H206="Ø",H206="")),NOT(OR(G206="Ø",G206=""))),"Completed",IF(AND(NOT(A206=""),NOT(OR(D206="",D206="???")),G206=""),"Waiting",IF(D206="???","Waiting",""))))</f>
        <v>Completed</v>
      </c>
      <c r="N206" s="116" t="str">
        <f>IF(AND(NOT(OR(H206="Ø",H206="")),L206="Split"),"In Progress",IF(AND(NOT(OR(H206="Ø",H206="")),L206="Needs to be Split"),"Waiting",IF(AND(M206="Review",M207="Review"),"Review",IF(OR(AND(M206="Review",M207="Incomplete"),AND(M206="Incomplete",M207="Review")),"Review",IF(OR(AND(M206="Untraceable",M207="Review"),AND(M206="Review",M207="Untraceable")),"Review",IF(OR(AND(M206="Review",M207="Completed"),AND(M206="Completed",M207="Review")),"Review",IF(OR(AND(M206="Other",M207="Review"),AND(M206="Review",M207="Other")),"Review",IF(OR(AND(M206="Other",M207="Incomplete"),AND(M206="Incomplete",M207="Other")),"Review",IF(OR(AND(M206="Other",M207="Untraceable"),AND(M206="Untraceable",M207="Other")),"Review",IF(OR(AND(M206="Other",M207="Completed"),AND(M206="Completed",M207="Other")),"Review",IF(AND(M206="Waiting",M207="Waiting"),"Waiting",IF(OR(AND(M206="Review",M207="Waiting"),AND(M206="Waiting",M207="Review")),"Waiting",IF(OR(AND(M206="Other",M207="Waiting"),AND(M206="Waiting",M207="Other")),"Waiting",IF(OR(AND(M206="Incomplete",M207="Waiting"),AND(M206="Waiting",M207="Incomplete")),"Waiting",IF(OR(AND(M206="Completed",M207="Waiting"),AND(M206="Waiting",M207="Completed")),"Waiting",IF(OR(M206="In Progress",M207="In Progress"),"In Progress",IF(OR(AND(M206="Completed",M207="Untraceable"),AND(M206="Untraceable",M207="Completed")),"Review",IF(OR(AND(M206="Completed",M207="Incomplete"),AND(M206="Incomplete",M207="Completed")),"Review",IF(OR(AND(M206="Incomplete",M207="Untraceable"),AND(M206="Untraceable",M207="Incomplete")),"Untraceable",IF(AND(NOT(OR(H206="Ø",H206="")),NOT(OR(H207="Ø",H207="")),L206=""),"In Progress",IF(AND(M206="Untraceable",M207="Untraceable"),"Untraceable",IF(AND(NOT(OR(H206="Ø",H206="")),NOT(OR(H207="Ø",H207="")),NOT(OR(L206="Ø",L206="",L206="Split",L206="Needs to be Split"))),"Completed",IF(AND(M206="Incomplete",M207="Incomplete"),"Incomplete",IF(AND(M206="Other",M207="Other"),"Review",IF(AND(M206="Untraceable",M207=""),"Untraceable","")))))))))))))))))))))))))</f>
        <v>Completed</v>
      </c>
      <c r="O206" s="116" t="s">
        <v>0</v>
      </c>
      <c r="P206" s="4" t="s">
        <v>4366</v>
      </c>
      <c r="Q206" s="121" t="s">
        <v>25</v>
      </c>
      <c r="R206" s="116" t="s">
        <v>4367</v>
      </c>
    </row>
    <row r="207" spans="1:18" x14ac:dyDescent="0.25">
      <c r="A207" s="116"/>
      <c r="B207" s="116"/>
      <c r="C207" s="116"/>
      <c r="D207" s="87" t="s">
        <v>23</v>
      </c>
      <c r="E207" s="87" t="s">
        <v>1512</v>
      </c>
      <c r="F207" s="7" t="str">
        <f>IF(AND(D207="Amina",OR(E207="Manual",E207="Assisted Manual")),A206&amp;"_AZ",IF(AND(D207="Amina",OR(E207="De-Novo Merge",E207="Assisted Merge")),A206&amp;"_SA_AZ",IF(AND(D207="Mashtura",OR(E207="Manual",E207="Assisted Manual")),A206&amp;"_MH",IF(AND(D207="Mashtura",OR(E207="De-Novo Merge",E207="Assisted Merge")),A206&amp;"_SA_MH",IF(AND(D207="Perry",OR(E207="Manual",E207="Assisted Manual")),A206&amp;"_PB",IF(AND(D207="Perry",OR(E207="De-Novo Merge",E207="Assisted Merge")),A206&amp;"_SA_PB",IF(AND(D207="Gina",OR(E207="Manual",E207="Assisted Manual")),A206&amp;"_GB",IF(AND(D207="Gina",OR(E207="De-Novo Merge",E207="Assisted Merge")),A206&amp;"_SA_GB",IF(AND(D207="Cameron",OR(E207="Manual",E207="Assisted Manual")),A206&amp;"_CA",IF(AND(D207="Cameron",OR(E207="De-Novo Merge",E207="Assisted Merge")),A206&amp;"_SA_CA",IF(AND(D207="Bruno",OR(E207="Manual",E207="Assisted Manual")),A206&amp;"_BD",IF(AND(D207="Bruno",OR(E207="De-Novo Merge",E207="Assisted Merge")),A206&amp;"_SA_BD",IF(AND(D207="Daniel",OR(E207="Manual",E207="Assisted Manual")),A206&amp;"_DR",IF(AND(D207="Daniel",OR(E207="De-Novo Merge",E207="Assisted Merge")),A206&amp;"_SA_DR",IF(AND(D207="Monet",OR(E207="Manual",E207="Assisted Manual")),A206&amp;"_MW",IF(AND(D207="Monet",OR(E207="De-Novo Merge",E207="Assisted Merge")),A206&amp;"_SA_MW",IF(AND(D207="Julia",OR(E207="Manual",E207="Assisted Manual")),A206&amp;"_JS",IF(AND(D207="Julia",OR(E207="De-Novo Merge",E207="Assisted Merge")),A206&amp;"_SA_JS",""))))))))))))))))))</f>
        <v>2018-04-13_G-068_CA</v>
      </c>
      <c r="G207" s="89">
        <v>43263</v>
      </c>
      <c r="H207" s="89">
        <v>43263</v>
      </c>
      <c r="I207" s="68">
        <v>4</v>
      </c>
      <c r="J207" s="68">
        <v>72</v>
      </c>
      <c r="K207" s="73">
        <f t="shared" si="6"/>
        <v>18</v>
      </c>
      <c r="L207" s="116"/>
      <c r="M207" s="87" t="str">
        <f>IF(AND(NOT(OR(G207="",G207="Ø")),H207=""),"In Progress",IF(AND(NOT(OR(H207="Ø",H207="")),NOT(OR(G207="Ø",G207=""))),"Completed",IF(AND(NOT(A206=""),NOT(OR(D207="",D207="???")),G207=""),"Waiting",IF(D207="???","Waiting",""))))</f>
        <v>Completed</v>
      </c>
      <c r="N207" s="116"/>
      <c r="O207" s="116"/>
      <c r="P207" s="4"/>
      <c r="Q207" s="121"/>
      <c r="R207" s="116"/>
    </row>
    <row r="208" spans="1:18" x14ac:dyDescent="0.25">
      <c r="A208" s="122" t="s">
        <v>4368</v>
      </c>
      <c r="B208" s="117" t="s">
        <v>4369</v>
      </c>
      <c r="C208" s="116" t="s">
        <v>2065</v>
      </c>
      <c r="D208" s="87" t="s">
        <v>161</v>
      </c>
      <c r="E208" s="87" t="s">
        <v>24</v>
      </c>
      <c r="F208" s="7" t="str">
        <f>IF(AND(D208="Amina",OR(E208="Manual",E208="Assisted Manual")),A208&amp;"_AZ",IF(AND(D208="Amina",OR(E208="De-Novo Merge",E208="Assisted Merge")),A208&amp;"_SA_AZ",IF(AND(D208="Mashtura",OR(E208="Manual",E208="Assisted Manual")),A208&amp;"_MH",IF(AND(D208="Mashtura",OR(E208="De-Novo Merge",E208="Assisted Merge")),A208&amp;"_SA_MH",IF(AND(D208="Perry",OR(E208="Manual",E208="Assisted Manual")),A208&amp;"_PB",IF(AND(D208="Perry",OR(E208="De-Novo Merge",E208="Assisted Merge")),A208&amp;"_SA_PB",IF(AND(D208="Gina",OR(E208="Manual",E208="Assisted Manual")),A208&amp;"_GB",IF(AND(D208="Gina",OR(E208="De-Novo Merge",E208="Assisted Merge")),A208&amp;"_SA_GB",IF(AND(D208="Cameron",OR(E208="Manual",E208="Assisted Manual")),A208&amp;"_CA",IF(AND(D208="Cameron",OR(E208="De-Novo Merge",E208="Assisted Merge")),A208&amp;"_SA_CA",IF(AND(D208="Bruno",OR(E208="Manual",E208="Assisted Manual")),A208&amp;"_BD",IF(AND(D208="Bruno",OR(E208="De-Novo Merge",E208="Assisted Merge")),A208&amp;"_SA_BD",IF(AND(D208="Daniel",OR(E208="Manual",E208="Assisted Manual")),A208&amp;"_DR",IF(AND(D208="Daniel",OR(E208="De-Novo Merge",E208="Assisted Merge")),A208&amp;"_SA_DR",IF(AND(D208="Monet",OR(E208="Manual",E208="Assisted Manual")),A208&amp;"_MW",IF(AND(D208="Monet",OR(E208="De-Novo Merge",E208="Assisted Merge")),A208&amp;"_SA_MW",IF(AND(D208="Julia",OR(E208="Manual",E208="Assisted Manual")),A208&amp;"_JS",IF(AND(D208="Julia",OR(E208="De-Novo Merge",E208="Assisted Merge")),A208&amp;"_SA_JS",""))))))))))))))))))</f>
        <v>2018-04-13_G-069_BD</v>
      </c>
      <c r="G208" s="89">
        <v>43265</v>
      </c>
      <c r="H208" s="89" t="s">
        <v>51</v>
      </c>
      <c r="I208" s="68"/>
      <c r="J208" s="68"/>
      <c r="K208" s="73" t="str">
        <f t="shared" si="6"/>
        <v/>
      </c>
      <c r="L208" s="118" t="str">
        <f>IF(AND(NOT(OR(H208="",H208="Ø")),NOT(OR(H209="",H209="Ø"))),"Needs to be Split","")</f>
        <v/>
      </c>
      <c r="M208" s="87" t="s">
        <v>1</v>
      </c>
      <c r="N208" s="116" t="str">
        <f>IF(AND(NOT(OR(H208="Ø",H208="")),L208="Split"),"In Progress",IF(AND(NOT(OR(H208="Ø",H208="")),L208="Needs to be Split"),"Waiting",IF(AND(M208="Review",M209="Review"),"Review",IF(OR(AND(M208="Review",M209="Incomplete"),AND(M208="Incomplete",M209="Review")),"Review",IF(OR(AND(M208="Untraceable",M209="Review"),AND(M208="Review",M209="Untraceable")),"Review",IF(OR(AND(M208="Review",M209="Completed"),AND(M208="Completed",M209="Review")),"Review",IF(OR(AND(M208="Other",M209="Review"),AND(M208="Review",M209="Other")),"Review",IF(OR(AND(M208="Other",M209="Incomplete"),AND(M208="Incomplete",M209="Other")),"Review",IF(OR(AND(M208="Other",M209="Untraceable"),AND(M208="Untraceable",M209="Other")),"Review",IF(OR(AND(M208="Other",M209="Completed"),AND(M208="Completed",M209="Other")),"Review",IF(AND(M208="Waiting",M209="Waiting"),"Waiting",IF(OR(AND(M208="Review",M209="Waiting"),AND(M208="Waiting",M209="Review")),"Waiting",IF(OR(AND(M208="Other",M209="Waiting"),AND(M208="Waiting",M209="Other")),"Waiting",IF(OR(AND(M208="Incomplete",M209="Waiting"),AND(M208="Waiting",M209="Incomplete")),"Waiting",IF(OR(AND(M208="Completed",M209="Waiting"),AND(M208="Waiting",M209="Completed")),"Waiting",IF(OR(M208="In Progress",M209="In Progress"),"In Progress",IF(OR(AND(M208="Completed",M209="Untraceable"),AND(M208="Untraceable",M209="Completed")),"Review",IF(OR(AND(M208="Completed",M209="Incomplete"),AND(M208="Incomplete",M209="Completed")),"Review",IF(OR(AND(M208="Incomplete",M209="Untraceable"),AND(M208="Untraceable",M209="Incomplete")),"Untraceable",IF(AND(NOT(OR(H208="Ø",H208="")),NOT(OR(H209="Ø",H209="")),L208=""),"In Progress",IF(AND(M208="Untraceable",M209="Untraceable"),"Untraceable",IF(AND(NOT(OR(H208="Ø",H208="")),NOT(OR(H209="Ø",H209="")),NOT(OR(L208="Ø",L208="",L208="Split",L208="Needs to be Split"))),"Completed",IF(AND(M208="Incomplete",M209="Incomplete"),"Incomplete",IF(AND(M208="Other",M209="Other"),"Review",IF(AND(M208="Untraceable",M209=""),"Untraceable","")))))))))))))))))))))))))</f>
        <v>Untraceable</v>
      </c>
      <c r="O208" s="116" t="str">
        <f>IF(OR(N208="Untraceable",N208="Incomplete"),"Ignore",IF(N208="Completed","Waiting",IF(OR(N208="Waiting",N208="In Progress",N208="Review",N208="Other"),"HOLD","")))</f>
        <v>Ignore</v>
      </c>
      <c r="P208" s="4" t="s">
        <v>4370</v>
      </c>
      <c r="Q208" s="121" t="str">
        <f>IF(OR(N208="Untraceable",N208="Incomplete"),"No",IF(N208="Completed","In Progress",""))</f>
        <v>No</v>
      </c>
      <c r="R208" s="116"/>
    </row>
    <row r="209" spans="1:18" x14ac:dyDescent="0.25">
      <c r="A209" s="116"/>
      <c r="B209" s="116"/>
      <c r="C209" s="116"/>
      <c r="D209" s="87" t="str">
        <f>IF(AND(NOT(A208=""),NOT(B208=""),NOT(M208="Untraceable")),"???","")</f>
        <v/>
      </c>
      <c r="E209" s="87"/>
      <c r="F209" s="7" t="str">
        <f>IF(AND(D209="Amina",OR(E209="Manual",E209="Assisted Manual")),A208&amp;"_AZ",IF(AND(D209="Amina",OR(E209="De-Novo Merge",E209="Assisted Merge")),A208&amp;"_SA_AZ",IF(AND(D209="Mashtura",OR(E209="Manual",E209="Assisted Manual")),A208&amp;"_MH",IF(AND(D209="Mashtura",OR(E209="De-Novo Merge",E209="Assisted Merge")),A208&amp;"_SA_MH",IF(AND(D209="Perry",OR(E209="Manual",E209="Assisted Manual")),A208&amp;"_PB",IF(AND(D209="Perry",OR(E209="De-Novo Merge",E209="Assisted Merge")),A208&amp;"_SA_PB",IF(AND(D209="Gina",OR(E209="Manual",E209="Assisted Manual")),A208&amp;"_GB",IF(AND(D209="Gina",OR(E209="De-Novo Merge",E209="Assisted Merge")),A208&amp;"_SA_GB",IF(AND(D209="Cameron",OR(E209="Manual",E209="Assisted Manual")),A208&amp;"_CA",IF(AND(D209="Cameron",OR(E209="De-Novo Merge",E209="Assisted Merge")),A208&amp;"_SA_CA",IF(AND(D209="Bruno",OR(E209="Manual",E209="Assisted Manual")),A208&amp;"_BD",IF(AND(D209="Bruno",OR(E209="De-Novo Merge",E209="Assisted Merge")),A208&amp;"_SA_BD",IF(AND(D209="Daniel",OR(E209="Manual",E209="Assisted Manual")),A208&amp;"_DR",IF(AND(D209="Daniel",OR(E209="De-Novo Merge",E209="Assisted Merge")),A208&amp;"_SA_DR",IF(AND(D209="Monet",OR(E209="Manual",E209="Assisted Manual")),A208&amp;"_MW",IF(AND(D209="Monet",OR(E209="De-Novo Merge",E209="Assisted Merge")),A208&amp;"_SA_MW",IF(AND(D209="Julia",OR(E209="Manual",E209="Assisted Manual")),A208&amp;"_JS",IF(AND(D209="Julia",OR(E209="De-Novo Merge",E209="Assisted Merge")),A208&amp;"_SA_JS",""))))))))))))))))))</f>
        <v/>
      </c>
      <c r="G209" s="89"/>
      <c r="H209" s="89"/>
      <c r="I209" s="68"/>
      <c r="J209" s="68"/>
      <c r="K209" s="73" t="str">
        <f t="shared" si="6"/>
        <v/>
      </c>
      <c r="L209" s="116"/>
      <c r="M209" s="87" t="str">
        <f>IF(AND(NOT(OR(G209="",G209="Ø")),H209=""),"In Progress",IF(AND(NOT(OR(H209="Ø",H209="")),NOT(OR(G209="Ø",G209=""))),"Completed",IF(AND(NOT(A208=""),NOT(OR(D209="",D209="???")),G209=""),"Waiting",IF(D209="???","Waiting",""))))</f>
        <v/>
      </c>
      <c r="N209" s="116"/>
      <c r="O209" s="116"/>
      <c r="P209" s="4"/>
      <c r="Q209" s="121"/>
      <c r="R209" s="116"/>
    </row>
    <row r="210" spans="1:18" x14ac:dyDescent="0.25">
      <c r="A210" s="122" t="s">
        <v>4371</v>
      </c>
      <c r="B210" s="117" t="s">
        <v>4372</v>
      </c>
      <c r="C210" s="116"/>
      <c r="D210" s="87" t="s">
        <v>32</v>
      </c>
      <c r="E210" s="87" t="s">
        <v>24</v>
      </c>
      <c r="F210" s="7" t="str">
        <f>IF(AND(D210="Amina",OR(E210="Manual",E210="Assisted Manual")),A210&amp;"_AZ",IF(AND(D210="Amina",OR(E210="De-Novo Merge",E210="Assisted Merge")),A210&amp;"_SA_AZ",IF(AND(D210="Mashtura",OR(E210="Manual",E210="Assisted Manual")),A210&amp;"_MH",IF(AND(D210="Mashtura",OR(E210="De-Novo Merge",E210="Assisted Merge")),A210&amp;"_SA_MH",IF(AND(D210="Perry",OR(E210="Manual",E210="Assisted Manual")),A210&amp;"_PB",IF(AND(D210="Perry",OR(E210="De-Novo Merge",E210="Assisted Merge")),A210&amp;"_SA_PB",IF(AND(D210="Gina",OR(E210="Manual",E210="Assisted Manual")),A210&amp;"_GB",IF(AND(D210="Gina",OR(E210="De-Novo Merge",E210="Assisted Merge")),A210&amp;"_SA_GB",IF(AND(D210="Cameron",OR(E210="Manual",E210="Assisted Manual")),A210&amp;"_CA",IF(AND(D210="Cameron",OR(E210="De-Novo Merge",E210="Assisted Merge")),A210&amp;"_SA_CA",IF(AND(D210="Bruno",OR(E210="Manual",E210="Assisted Manual")),A210&amp;"_BD",IF(AND(D210="Bruno",OR(E210="De-Novo Merge",E210="Assisted Merge")),A210&amp;"_SA_BD",IF(AND(D210="Daniel",OR(E210="Manual",E210="Assisted Manual")),A210&amp;"_DR",IF(AND(D210="Daniel",OR(E210="De-Novo Merge",E210="Assisted Merge")),A210&amp;"_SA_DR",IF(AND(D210="Monet",OR(E210="Manual",E210="Assisted Manual")),A210&amp;"_MW",IF(AND(D210="Monet",OR(E210="De-Novo Merge",E210="Assisted Merge")),A210&amp;"_SA_MW",IF(AND(D210="Julia",OR(E210="Manual",E210="Assisted Manual")),A210&amp;"_JS",IF(AND(D210="Julia",OR(E210="De-Novo Merge",E210="Assisted Merge")),A210&amp;"_SA_JS",""))))))))))))))))))</f>
        <v>2018-04-13_R-036_AZ</v>
      </c>
      <c r="G210" s="89">
        <v>43262</v>
      </c>
      <c r="H210" s="89">
        <v>43263</v>
      </c>
      <c r="I210" s="68"/>
      <c r="J210" s="68"/>
      <c r="K210" s="73" t="str">
        <f t="shared" si="6"/>
        <v/>
      </c>
      <c r="L210" s="118">
        <v>43279</v>
      </c>
      <c r="M210" s="87" t="str">
        <f>IF(AND(NOT(OR(G210="",G210="Ø")),H210=""),"In Progress",IF(AND(NOT(OR(H210="Ø",H210="")),NOT(OR(G210="Ø",G210=""))),"Completed",IF(AND(NOT(A210=""),NOT(OR(D210="",D210="???")),G210=""),"Waiting",IF(D210="???","Waiting",""))))</f>
        <v>Completed</v>
      </c>
      <c r="N210" s="116" t="str">
        <f>IF(AND(NOT(OR(H210="Ø",H210="")),L210="Split"),"In Progress",IF(AND(NOT(OR(H210="Ø",H210="")),L210="Needs to be Split"),"Waiting",IF(AND(M210="Review",M211="Review"),"Review",IF(OR(AND(M210="Review",M211="Incomplete"),AND(M210="Incomplete",M211="Review")),"Review",IF(OR(AND(M210="Untraceable",M211="Review"),AND(M210="Review",M211="Untraceable")),"Review",IF(OR(AND(M210="Review",M211="Completed"),AND(M210="Completed",M211="Review")),"Review",IF(OR(AND(M210="Other",M211="Review"),AND(M210="Review",M211="Other")),"Review",IF(OR(AND(M210="Other",M211="Incomplete"),AND(M210="Incomplete",M211="Other")),"Review",IF(OR(AND(M210="Other",M211="Untraceable"),AND(M210="Untraceable",M211="Other")),"Review",IF(OR(AND(M210="Other",M211="Completed"),AND(M210="Completed",M211="Other")),"Review",IF(AND(M210="Waiting",M211="Waiting"),"Waiting",IF(OR(AND(M210="Review",M211="Waiting"),AND(M210="Waiting",M211="Review")),"Waiting",IF(OR(AND(M210="Other",M211="Waiting"),AND(M210="Waiting",M211="Other")),"Waiting",IF(OR(AND(M210="Incomplete",M211="Waiting"),AND(M210="Waiting",M211="Incomplete")),"Waiting",IF(OR(AND(M210="Completed",M211="Waiting"),AND(M210="Waiting",M211="Completed")),"Waiting",IF(OR(M210="In Progress",M211="In Progress"),"In Progress",IF(OR(AND(M210="Completed",M211="Untraceable"),AND(M210="Untraceable",M211="Completed")),"Review",IF(OR(AND(M210="Completed",M211="Incomplete"),AND(M210="Incomplete",M211="Completed")),"Review",IF(OR(AND(M210="Incomplete",M211="Untraceable"),AND(M210="Untraceable",M211="Incomplete")),"Untraceable",IF(AND(NOT(OR(H210="Ø",H210="")),NOT(OR(H211="Ø",H211="")),L210=""),"In Progress",IF(AND(M210="Untraceable",M211="Untraceable"),"Untraceable",IF(AND(NOT(OR(H210="Ø",H210="")),NOT(OR(H211="Ø",H211="")),NOT(OR(L210="Ø",L210="",L210="Split",L210="Needs to be Split"))),"Completed",IF(AND(M210="Incomplete",M211="Incomplete"),"Incomplete",IF(AND(M210="Other",M211="Other"),"Review",IF(AND(M210="Untraceable",M211=""),"Untraceable","")))))))))))))))))))))))))</f>
        <v>Completed</v>
      </c>
      <c r="O210" s="116" t="s">
        <v>0</v>
      </c>
      <c r="P210" s="4"/>
      <c r="Q210" s="121" t="s">
        <v>25</v>
      </c>
      <c r="R210" s="116" t="s">
        <v>4373</v>
      </c>
    </row>
    <row r="211" spans="1:18" x14ac:dyDescent="0.25">
      <c r="A211" s="116"/>
      <c r="B211" s="116"/>
      <c r="C211" s="116"/>
      <c r="D211" s="87" t="s">
        <v>23</v>
      </c>
      <c r="E211" s="87" t="s">
        <v>1512</v>
      </c>
      <c r="F211" s="7" t="str">
        <f>IF(AND(D211="Amina",OR(E211="Manual",E211="Assisted Manual")),A210&amp;"_AZ",IF(AND(D211="Amina",OR(E211="De-Novo Merge",E211="Assisted Merge")),A210&amp;"_SA_AZ",IF(AND(D211="Mashtura",OR(E211="Manual",E211="Assisted Manual")),A210&amp;"_MH",IF(AND(D211="Mashtura",OR(E211="De-Novo Merge",E211="Assisted Merge")),A210&amp;"_SA_MH",IF(AND(D211="Perry",OR(E211="Manual",E211="Assisted Manual")),A210&amp;"_PB",IF(AND(D211="Perry",OR(E211="De-Novo Merge",E211="Assisted Merge")),A210&amp;"_SA_PB",IF(AND(D211="Gina",OR(E211="Manual",E211="Assisted Manual")),A210&amp;"_GB",IF(AND(D211="Gina",OR(E211="De-Novo Merge",E211="Assisted Merge")),A210&amp;"_SA_GB",IF(AND(D211="Cameron",OR(E211="Manual",E211="Assisted Manual")),A210&amp;"_CA",IF(AND(D211="Cameron",OR(E211="De-Novo Merge",E211="Assisted Merge")),A210&amp;"_SA_CA",IF(AND(D211="Bruno",OR(E211="Manual",E211="Assisted Manual")),A210&amp;"_BD",IF(AND(D211="Bruno",OR(E211="De-Novo Merge",E211="Assisted Merge")),A210&amp;"_SA_BD",IF(AND(D211="Daniel",OR(E211="Manual",E211="Assisted Manual")),A210&amp;"_DR",IF(AND(D211="Daniel",OR(E211="De-Novo Merge",E211="Assisted Merge")),A210&amp;"_SA_DR",IF(AND(D211="Monet",OR(E211="Manual",E211="Assisted Manual")),A210&amp;"_MW",IF(AND(D211="Monet",OR(E211="De-Novo Merge",E211="Assisted Merge")),A210&amp;"_SA_MW",IF(AND(D211="Julia",OR(E211="Manual",E211="Assisted Manual")),A210&amp;"_JS",IF(AND(D211="Julia",OR(E211="De-Novo Merge",E211="Assisted Merge")),A210&amp;"_SA_JS",""))))))))))))))))))</f>
        <v>2018-04-13_R-036_CA</v>
      </c>
      <c r="G211" s="89">
        <v>43263</v>
      </c>
      <c r="H211" s="89">
        <v>43264</v>
      </c>
      <c r="I211" s="68">
        <v>2.5</v>
      </c>
      <c r="J211" s="68">
        <v>59</v>
      </c>
      <c r="K211" s="73">
        <f t="shared" si="6"/>
        <v>23.6</v>
      </c>
      <c r="L211" s="116"/>
      <c r="M211" s="87" t="str">
        <f>IF(AND(NOT(OR(G211="",G211="Ø")),H211=""),"In Progress",IF(AND(NOT(OR(H211="Ø",H211="")),NOT(OR(G211="Ø",G211=""))),"Completed",IF(AND(NOT(A210=""),NOT(OR(D211="",D211="???")),G211=""),"Waiting",IF(D211="???","Waiting",""))))</f>
        <v>Completed</v>
      </c>
      <c r="N211" s="116"/>
      <c r="O211" s="116"/>
      <c r="P211" s="4"/>
      <c r="Q211" s="121"/>
      <c r="R211" s="116"/>
    </row>
    <row r="212" spans="1:18" x14ac:dyDescent="0.25">
      <c r="A212" s="122" t="s">
        <v>4374</v>
      </c>
      <c r="B212" s="117" t="s">
        <v>4375</v>
      </c>
      <c r="C212" s="116"/>
      <c r="D212" s="87" t="s">
        <v>32</v>
      </c>
      <c r="E212" s="87" t="s">
        <v>24</v>
      </c>
      <c r="F212" s="7" t="str">
        <f>IF(AND(D212="Amina",OR(E212="Manual",E212="Assisted Manual")),A212&amp;"_AZ",IF(AND(D212="Amina",OR(E212="De-Novo Merge",E212="Assisted Merge")),A212&amp;"_SA_AZ",IF(AND(D212="Mashtura",OR(E212="Manual",E212="Assisted Manual")),A212&amp;"_MH",IF(AND(D212="Mashtura",OR(E212="De-Novo Merge",E212="Assisted Merge")),A212&amp;"_SA_MH",IF(AND(D212="Perry",OR(E212="Manual",E212="Assisted Manual")),A212&amp;"_PB",IF(AND(D212="Perry",OR(E212="De-Novo Merge",E212="Assisted Merge")),A212&amp;"_SA_PB",IF(AND(D212="Gina",OR(E212="Manual",E212="Assisted Manual")),A212&amp;"_GB",IF(AND(D212="Gina",OR(E212="De-Novo Merge",E212="Assisted Merge")),A212&amp;"_SA_GB",IF(AND(D212="Cameron",OR(E212="Manual",E212="Assisted Manual")),A212&amp;"_CA",IF(AND(D212="Cameron",OR(E212="De-Novo Merge",E212="Assisted Merge")),A212&amp;"_SA_CA",IF(AND(D212="Bruno",OR(E212="Manual",E212="Assisted Manual")),A212&amp;"_BD",IF(AND(D212="Bruno",OR(E212="De-Novo Merge",E212="Assisted Merge")),A212&amp;"_SA_BD",IF(AND(D212="Daniel",OR(E212="Manual",E212="Assisted Manual")),A212&amp;"_DR",IF(AND(D212="Daniel",OR(E212="De-Novo Merge",E212="Assisted Merge")),A212&amp;"_SA_DR",IF(AND(D212="Monet",OR(E212="Manual",E212="Assisted Manual")),A212&amp;"_MW",IF(AND(D212="Monet",OR(E212="De-Novo Merge",E212="Assisted Merge")),A212&amp;"_SA_MW",IF(AND(D212="Julia",OR(E212="Manual",E212="Assisted Manual")),A212&amp;"_JS",IF(AND(D212="Julia",OR(E212="De-Novo Merge",E212="Assisted Merge")),A212&amp;"_SA_JS",""))))))))))))))))))</f>
        <v>2018-04-13_R-037_AZ</v>
      </c>
      <c r="G212" s="89">
        <v>43263</v>
      </c>
      <c r="H212" s="89" t="s">
        <v>51</v>
      </c>
      <c r="I212" s="68"/>
      <c r="J212" s="68"/>
      <c r="K212" s="73" t="str">
        <f t="shared" si="6"/>
        <v/>
      </c>
      <c r="L212" s="118" t="str">
        <f>IF(AND(NOT(OR(H212="",H212="Ø")),NOT(OR(H213="",H213="Ø"))),"Needs to be Split","")</f>
        <v/>
      </c>
      <c r="M212" s="87" t="s">
        <v>2</v>
      </c>
      <c r="N212" s="116" t="s">
        <v>2</v>
      </c>
      <c r="O212" s="116" t="str">
        <f>IF(OR(N212="Untraceable",N212="Incomplete"),"Ignore",IF(N212="Completed","Waiting",IF(OR(N212="Waiting",N212="In Progress",N212="Review",N212="Other"),"HOLD","")))</f>
        <v>Ignore</v>
      </c>
      <c r="P212" s="4" t="s">
        <v>4376</v>
      </c>
      <c r="Q212" s="121" t="str">
        <f>IF(OR(N212="Untraceable",N212="Incomplete"),"No",IF(N212="Completed","In Progress",""))</f>
        <v>No</v>
      </c>
      <c r="R212" s="116"/>
    </row>
    <row r="213" spans="1:18" x14ac:dyDescent="0.25">
      <c r="A213" s="116"/>
      <c r="B213" s="116"/>
      <c r="C213" s="116"/>
      <c r="D213" s="87"/>
      <c r="E213" s="87"/>
      <c r="F213" s="7" t="str">
        <f>IF(AND(D213="Amina",OR(E213="Manual",E213="Assisted Manual")),A212&amp;"_AZ",IF(AND(D213="Amina",OR(E213="De-Novo Merge",E213="Assisted Merge")),A212&amp;"_SA_AZ",IF(AND(D213="Mashtura",OR(E213="Manual",E213="Assisted Manual")),A212&amp;"_MH",IF(AND(D213="Mashtura",OR(E213="De-Novo Merge",E213="Assisted Merge")),A212&amp;"_SA_MH",IF(AND(D213="Perry",OR(E213="Manual",E213="Assisted Manual")),A212&amp;"_PB",IF(AND(D213="Perry",OR(E213="De-Novo Merge",E213="Assisted Merge")),A212&amp;"_SA_PB",IF(AND(D213="Gina",OR(E213="Manual",E213="Assisted Manual")),A212&amp;"_GB",IF(AND(D213="Gina",OR(E213="De-Novo Merge",E213="Assisted Merge")),A212&amp;"_SA_GB",IF(AND(D213="Cameron",OR(E213="Manual",E213="Assisted Manual")),A212&amp;"_CA",IF(AND(D213="Cameron",OR(E213="De-Novo Merge",E213="Assisted Merge")),A212&amp;"_SA_CA",IF(AND(D213="Bruno",OR(E213="Manual",E213="Assisted Manual")),A212&amp;"_BD",IF(AND(D213="Bruno",OR(E213="De-Novo Merge",E213="Assisted Merge")),A212&amp;"_SA_BD",IF(AND(D213="Daniel",OR(E213="Manual",E213="Assisted Manual")),A212&amp;"_DR",IF(AND(D213="Daniel",OR(E213="De-Novo Merge",E213="Assisted Merge")),A212&amp;"_SA_DR",IF(AND(D213="Monet",OR(E213="Manual",E213="Assisted Manual")),A212&amp;"_MW",IF(AND(D213="Monet",OR(E213="De-Novo Merge",E213="Assisted Merge")),A212&amp;"_SA_MW",IF(AND(D213="Julia",OR(E213="Manual",E213="Assisted Manual")),A212&amp;"_JS",IF(AND(D213="Julia",OR(E213="De-Novo Merge",E213="Assisted Merge")),A212&amp;"_SA_JS",""))))))))))))))))))</f>
        <v/>
      </c>
      <c r="G213" s="89"/>
      <c r="H213" s="89"/>
      <c r="I213" s="68"/>
      <c r="J213" s="68"/>
      <c r="K213" s="73" t="str">
        <f t="shared" si="6"/>
        <v/>
      </c>
      <c r="L213" s="116"/>
      <c r="M213" s="87" t="str">
        <f>IF(AND(NOT(OR(G213="",G213="Ø")),H213=""),"In Progress",IF(AND(NOT(OR(H213="Ø",H213="")),NOT(OR(G213="Ø",G213=""))),"Completed",IF(AND(NOT(A212=""),NOT(OR(D213="",D213="???")),G213=""),"Waiting",IF(D213="???","Waiting",""))))</f>
        <v/>
      </c>
      <c r="N213" s="116"/>
      <c r="O213" s="116"/>
      <c r="P213" s="4"/>
      <c r="Q213" s="121"/>
      <c r="R213" s="116"/>
    </row>
    <row r="214" spans="1:18" x14ac:dyDescent="0.25">
      <c r="A214" s="122" t="s">
        <v>4377</v>
      </c>
      <c r="B214" s="117" t="s">
        <v>4378</v>
      </c>
      <c r="C214" s="116" t="s">
        <v>1167</v>
      </c>
      <c r="D214" s="87" t="s">
        <v>161</v>
      </c>
      <c r="E214" s="87" t="s">
        <v>24</v>
      </c>
      <c r="F214" s="7" t="str">
        <f>IF(AND(D214="Amina",OR(E214="Manual",E214="Assisted Manual")),A214&amp;"_AZ",IF(AND(D214="Amina",OR(E214="De-Novo Merge",E214="Assisted Merge")),A214&amp;"_SA_AZ",IF(AND(D214="Mashtura",OR(E214="Manual",E214="Assisted Manual")),A214&amp;"_MH",IF(AND(D214="Mashtura",OR(E214="De-Novo Merge",E214="Assisted Merge")),A214&amp;"_SA_MH",IF(AND(D214="Perry",OR(E214="Manual",E214="Assisted Manual")),A214&amp;"_PB",IF(AND(D214="Perry",OR(E214="De-Novo Merge",E214="Assisted Merge")),A214&amp;"_SA_PB",IF(AND(D214="Gina",OR(E214="Manual",E214="Assisted Manual")),A214&amp;"_GB",IF(AND(D214="Gina",OR(E214="De-Novo Merge",E214="Assisted Merge")),A214&amp;"_SA_GB",IF(AND(D214="Cameron",OR(E214="Manual",E214="Assisted Manual")),A214&amp;"_CA",IF(AND(D214="Cameron",OR(E214="De-Novo Merge",E214="Assisted Merge")),A214&amp;"_SA_CA",IF(AND(D214="Bruno",OR(E214="Manual",E214="Assisted Manual")),A214&amp;"_BD",IF(AND(D214="Bruno",OR(E214="De-Novo Merge",E214="Assisted Merge")),A214&amp;"_SA_BD",IF(AND(D214="Daniel",OR(E214="Manual",E214="Assisted Manual")),A214&amp;"_DR",IF(AND(D214="Daniel",OR(E214="De-Novo Merge",E214="Assisted Merge")),A214&amp;"_SA_DR",IF(AND(D214="Monet",OR(E214="Manual",E214="Assisted Manual")),A214&amp;"_MW",IF(AND(D214="Monet",OR(E214="De-Novo Merge",E214="Assisted Merge")),A214&amp;"_SA_MW",IF(AND(D214="Julia",OR(E214="Manual",E214="Assisted Manual")),A214&amp;"_JS",IF(AND(D214="Julia",OR(E214="De-Novo Merge",E214="Assisted Merge")),A214&amp;"_SA_JS",""))))))))))))))))))</f>
        <v>2018-04-13_G-072_BD</v>
      </c>
      <c r="G214" s="89">
        <v>43264</v>
      </c>
      <c r="H214" s="89">
        <v>43265</v>
      </c>
      <c r="I214" s="68">
        <v>7</v>
      </c>
      <c r="J214" s="68">
        <v>79</v>
      </c>
      <c r="K214" s="73">
        <f t="shared" si="6"/>
        <v>11.285714285714286</v>
      </c>
      <c r="L214" s="118">
        <v>43270</v>
      </c>
      <c r="M214" s="87" t="str">
        <f>IF(AND(NOT(OR(G214="",G214="Ø")),H214=""),"In Progress",IF(AND(NOT(OR(H214="Ø",H214="")),NOT(OR(G214="Ø",G214=""))),"Completed",IF(AND(NOT(A214=""),NOT(OR(D214="",D214="???")),G214=""),"Waiting",IF(D214="???","Waiting",""))))</f>
        <v>Completed</v>
      </c>
      <c r="N214" s="116" t="str">
        <f>IF(AND(NOT(OR(H214="Ø",H214="")),L214="Split"),"In Progress",IF(AND(NOT(OR(H214="Ø",H214="")),L214="Needs to be Split"),"Waiting",IF(AND(M214="Review",M215="Review"),"Review",IF(OR(AND(M214="Review",M215="Incomplete"),AND(M214="Incomplete",M215="Review")),"Review",IF(OR(AND(M214="Untraceable",M215="Review"),AND(M214="Review",M215="Untraceable")),"Review",IF(OR(AND(M214="Review",M215="Completed"),AND(M214="Completed",M215="Review")),"Review",IF(OR(AND(M214="Other",M215="Review"),AND(M214="Review",M215="Other")),"Review",IF(OR(AND(M214="Other",M215="Incomplete"),AND(M214="Incomplete",M215="Other")),"Review",IF(OR(AND(M214="Other",M215="Untraceable"),AND(M214="Untraceable",M215="Other")),"Review",IF(OR(AND(M214="Other",M215="Completed"),AND(M214="Completed",M215="Other")),"Review",IF(AND(M214="Waiting",M215="Waiting"),"Waiting",IF(OR(AND(M214="Review",M215="Waiting"),AND(M214="Waiting",M215="Review")),"Waiting",IF(OR(AND(M214="Other",M215="Waiting"),AND(M214="Waiting",M215="Other")),"Waiting",IF(OR(AND(M214="Incomplete",M215="Waiting"),AND(M214="Waiting",M215="Incomplete")),"Waiting",IF(OR(AND(M214="Completed",M215="Waiting"),AND(M214="Waiting",M215="Completed")),"Waiting",IF(OR(M214="In Progress",M215="In Progress"),"In Progress",IF(OR(AND(M214="Completed",M215="Untraceable"),AND(M214="Untraceable",M215="Completed")),"Review",IF(OR(AND(M214="Completed",M215="Incomplete"),AND(M214="Incomplete",M215="Completed")),"Review",IF(OR(AND(M214="Incomplete",M215="Untraceable"),AND(M214="Untraceable",M215="Incomplete")),"Untraceable",IF(AND(NOT(OR(H214="Ø",H214="")),NOT(OR(H215="Ø",H215="")),L214=""),"In Progress",IF(AND(M214="Untraceable",M215="Untraceable"),"Untraceable",IF(AND(NOT(OR(H214="Ø",H214="")),NOT(OR(H215="Ø",H215="")),NOT(OR(L214="Ø",L214="",L214="Split",L214="Needs to be Split"))),"Completed",IF(AND(M214="Incomplete",M215="Incomplete"),"Incomplete",IF(AND(M214="Other",M215="Other"),"Review",IF(AND(M214="Untraceable",M215=""),"Untraceable","")))))))))))))))))))))))))</f>
        <v>Completed</v>
      </c>
      <c r="O214" s="116" t="s">
        <v>0</v>
      </c>
      <c r="P214" s="4"/>
      <c r="Q214" s="121" t="s">
        <v>25</v>
      </c>
      <c r="R214" s="116" t="s">
        <v>4379</v>
      </c>
    </row>
    <row r="215" spans="1:18" x14ac:dyDescent="0.25">
      <c r="A215" s="116"/>
      <c r="B215" s="116"/>
      <c r="C215" s="116"/>
      <c r="D215" s="87" t="s">
        <v>27</v>
      </c>
      <c r="E215" s="87" t="s">
        <v>1512</v>
      </c>
      <c r="F215" s="7" t="str">
        <f>IF(AND(D215="Amina",OR(E215="Manual",E215="Assisted Manual")),A214&amp;"_AZ",IF(AND(D215="Amina",OR(E215="De-Novo Merge",E215="Assisted Merge")),A214&amp;"_SA_AZ",IF(AND(D215="Mashtura",OR(E215="Manual",E215="Assisted Manual")),A214&amp;"_MH",IF(AND(D215="Mashtura",OR(E215="De-Novo Merge",E215="Assisted Merge")),A214&amp;"_SA_MH",IF(AND(D215="Perry",OR(E215="Manual",E215="Assisted Manual")),A214&amp;"_PB",IF(AND(D215="Perry",OR(E215="De-Novo Merge",E215="Assisted Merge")),A214&amp;"_SA_PB",IF(AND(D215="Gina",OR(E215="Manual",E215="Assisted Manual")),A214&amp;"_GB",IF(AND(D215="Gina",OR(E215="De-Novo Merge",E215="Assisted Merge")),A214&amp;"_SA_GB",IF(AND(D215="Cameron",OR(E215="Manual",E215="Assisted Manual")),A214&amp;"_CA",IF(AND(D215="Cameron",OR(E215="De-Novo Merge",E215="Assisted Merge")),A214&amp;"_SA_CA",IF(AND(D215="Bruno",OR(E215="Manual",E215="Assisted Manual")),A214&amp;"_BD",IF(AND(D215="Bruno",OR(E215="De-Novo Merge",E215="Assisted Merge")),A214&amp;"_SA_BD",IF(AND(D215="Daniel",OR(E215="Manual",E215="Assisted Manual")),A214&amp;"_DR",IF(AND(D215="Daniel",OR(E215="De-Novo Merge",E215="Assisted Merge")),A214&amp;"_SA_DR",IF(AND(D215="Monet",OR(E215="Manual",E215="Assisted Manual")),A214&amp;"_MW",IF(AND(D215="Monet",OR(E215="De-Novo Merge",E215="Assisted Merge")),A214&amp;"_SA_MW",IF(AND(D215="Julia",OR(E215="Manual",E215="Assisted Manual")),A214&amp;"_JS",IF(AND(D215="Julia",OR(E215="De-Novo Merge",E215="Assisted Merge")),A214&amp;"_SA_JS",""))))))))))))))))))</f>
        <v>2018-04-13_G-072_GB</v>
      </c>
      <c r="G215" s="89">
        <v>43266</v>
      </c>
      <c r="H215" s="89">
        <v>43270</v>
      </c>
      <c r="I215" s="68">
        <v>6.75</v>
      </c>
      <c r="J215" s="68">
        <v>85</v>
      </c>
      <c r="K215" s="73">
        <f t="shared" si="6"/>
        <v>12.592592592592593</v>
      </c>
      <c r="L215" s="116"/>
      <c r="M215" s="87" t="str">
        <f>IF(AND(NOT(OR(G215="",G215="Ø")),H215=""),"In Progress",IF(AND(NOT(OR(H215="Ø",H215="")),NOT(OR(G215="Ø",G215=""))),"Completed",IF(AND(NOT(A214=""),NOT(OR(D215="",D215="???")),G215=""),"Waiting",IF(D215="???","Waiting",""))))</f>
        <v>Completed</v>
      </c>
      <c r="N215" s="116"/>
      <c r="O215" s="116"/>
      <c r="P215" s="4"/>
      <c r="Q215" s="121"/>
      <c r="R215" s="116"/>
    </row>
    <row r="216" spans="1:18" x14ac:dyDescent="0.25">
      <c r="A216" s="122" t="s">
        <v>4380</v>
      </c>
      <c r="B216" s="117" t="s">
        <v>4381</v>
      </c>
      <c r="C216" s="116"/>
      <c r="D216" s="87" t="s">
        <v>2404</v>
      </c>
      <c r="E216" s="87" t="s">
        <v>24</v>
      </c>
      <c r="F216" s="7" t="str">
        <f>IF(AND(D216="Amina",OR(E216="Manual",E216="Assisted Manual")),A216&amp;"_AZ",IF(AND(D216="Amina",OR(E216="De-Novo Merge",E216="Assisted Merge")),A216&amp;"_SA_AZ",IF(AND(D216="Mashtura",OR(E216="Manual",E216="Assisted Manual")),A216&amp;"_MH",IF(AND(D216="Mashtura",OR(E216="De-Novo Merge",E216="Assisted Merge")),A216&amp;"_SA_MH",IF(AND(D216="Perry",OR(E216="Manual",E216="Assisted Manual")),A216&amp;"_PB",IF(AND(D216="Perry",OR(E216="De-Novo Merge",E216="Assisted Merge")),A216&amp;"_SA_PB",IF(AND(D216="Gina",OR(E216="Manual",E216="Assisted Manual")),A216&amp;"_GB",IF(AND(D216="Gina",OR(E216="De-Novo Merge",E216="Assisted Merge")),A216&amp;"_SA_GB",IF(AND(D216="Cameron",OR(E216="Manual",E216="Assisted Manual")),A216&amp;"_CA",IF(AND(D216="Cameron",OR(E216="De-Novo Merge",E216="Assisted Merge")),A216&amp;"_SA_CA",IF(AND(D216="Bruno",OR(E216="Manual",E216="Assisted Manual")),A216&amp;"_BD",IF(AND(D216="Bruno",OR(E216="De-Novo Merge",E216="Assisted Merge")),A216&amp;"_SA_BD",IF(AND(D216="Daniel",OR(E216="Manual",E216="Assisted Manual")),A216&amp;"_DR",IF(AND(D216="Daniel",OR(E216="De-Novo Merge",E216="Assisted Merge")),A216&amp;"_SA_DR",IF(AND(D216="Monet",OR(E216="Manual",E216="Assisted Manual")),A216&amp;"_MW",IF(AND(D216="Monet",OR(E216="De-Novo Merge",E216="Assisted Merge")),A216&amp;"_SA_MW",IF(AND(D216="Julia",OR(E216="Manual",E216="Assisted Manual")),A216&amp;"_JS",IF(AND(D216="Julia",OR(E216="De-Novo Merge",E216="Assisted Merge")),A216&amp;"_SA_JS",""))))))))))))))))))</f>
        <v>2018-04-13_G-073_MH</v>
      </c>
      <c r="G216" s="89">
        <v>43264</v>
      </c>
      <c r="H216" s="89">
        <v>43269</v>
      </c>
      <c r="I216" s="68">
        <v>5.5</v>
      </c>
      <c r="J216" s="68">
        <v>67</v>
      </c>
      <c r="K216" s="73">
        <f t="shared" si="6"/>
        <v>12.181818181818182</v>
      </c>
      <c r="L216" s="118">
        <v>43287</v>
      </c>
      <c r="M216" s="87" t="str">
        <f>IF(AND(NOT(OR(G216="",G216="Ø")),H216=""),"In Progress",IF(AND(NOT(OR(H216="Ø",H216="")),NOT(OR(G216="Ø",G216=""))),"Completed",IF(AND(NOT(A216=""),NOT(OR(D216="",D216="???")),G216=""),"Waiting",IF(D216="???","Waiting",""))))</f>
        <v>Completed</v>
      </c>
      <c r="N216" s="116" t="str">
        <f>IF(AND(NOT(OR(H216="Ø",H216="")),L216="Split"),"In Progress",IF(AND(NOT(OR(H216="Ø",H216="")),L216="Needs to be Split"),"Waiting",IF(AND(M216="Review",M217="Review"),"Review",IF(OR(AND(M216="Review",M217="Incomplete"),AND(M216="Incomplete",M217="Review")),"Review",IF(OR(AND(M216="Untraceable",M217="Review"),AND(M216="Review",M217="Untraceable")),"Review",IF(OR(AND(M216="Review",M217="Completed"),AND(M216="Completed",M217="Review")),"Review",IF(OR(AND(M216="Other",M217="Review"),AND(M216="Review",M217="Other")),"Review",IF(OR(AND(M216="Other",M217="Incomplete"),AND(M216="Incomplete",M217="Other")),"Review",IF(OR(AND(M216="Other",M217="Untraceable"),AND(M216="Untraceable",M217="Other")),"Review",IF(OR(AND(M216="Other",M217="Completed"),AND(M216="Completed",M217="Other")),"Review",IF(AND(M216="Waiting",M217="Waiting"),"Waiting",IF(OR(AND(M216="Review",M217="Waiting"),AND(M216="Waiting",M217="Review")),"Waiting",IF(OR(AND(M216="Other",M217="Waiting"),AND(M216="Waiting",M217="Other")),"Waiting",IF(OR(AND(M216="Incomplete",M217="Waiting"),AND(M216="Waiting",M217="Incomplete")),"Waiting",IF(OR(AND(M216="Completed",M217="Waiting"),AND(M216="Waiting",M217="Completed")),"Waiting",IF(OR(M216="In Progress",M217="In Progress"),"In Progress",IF(OR(AND(M216="Completed",M217="Untraceable"),AND(M216="Untraceable",M217="Completed")),"Review",IF(OR(AND(M216="Completed",M217="Incomplete"),AND(M216="Incomplete",M217="Completed")),"Review",IF(OR(AND(M216="Incomplete",M217="Untraceable"),AND(M216="Untraceable",M217="Incomplete")),"Untraceable",IF(AND(NOT(OR(H216="Ø",H216="")),NOT(OR(H217="Ø",H217="")),L216=""),"In Progress",IF(AND(M216="Untraceable",M217="Untraceable"),"Untraceable",IF(AND(NOT(OR(H216="Ø",H216="")),NOT(OR(H217="Ø",H217="")),NOT(OR(L216="Ø",L216="",L216="Split",L216="Needs to be Split"))),"Completed",IF(AND(M216="Incomplete",M217="Incomplete"),"Incomplete",IF(AND(M216="Other",M217="Other"),"Review",IF(AND(M216="Untraceable",M217=""),"Untraceable","")))))))))))))))))))))))))</f>
        <v>Completed</v>
      </c>
      <c r="O216" s="116" t="s">
        <v>0</v>
      </c>
      <c r="P216" s="4"/>
      <c r="Q216" s="121" t="s">
        <v>25</v>
      </c>
      <c r="R216" s="116" t="s">
        <v>4382</v>
      </c>
    </row>
    <row r="217" spans="1:18" x14ac:dyDescent="0.25">
      <c r="A217" s="116"/>
      <c r="B217" s="116"/>
      <c r="C217" s="116"/>
      <c r="D217" s="87" t="s">
        <v>187</v>
      </c>
      <c r="E217" s="87" t="s">
        <v>1512</v>
      </c>
      <c r="F217" s="7" t="str">
        <f>IF(AND(D217="Amina",OR(E217="Manual",E217="Assisted Manual")),A216&amp;"_AZ",IF(AND(D217="Amina",OR(E217="De-Novo Merge",E217="Assisted Merge")),A216&amp;"_SA_AZ",IF(AND(D217="Mashtura",OR(E217="Manual",E217="Assisted Manual")),A216&amp;"_MH",IF(AND(D217="Mashtura",OR(E217="De-Novo Merge",E217="Assisted Merge")),A216&amp;"_SA_MH",IF(AND(D217="Perry",OR(E217="Manual",E217="Assisted Manual")),A216&amp;"_PB",IF(AND(D217="Perry",OR(E217="De-Novo Merge",E217="Assisted Merge")),A216&amp;"_SA_PB",IF(AND(D217="Gina",OR(E217="Manual",E217="Assisted Manual")),A216&amp;"_GB",IF(AND(D217="Gina",OR(E217="De-Novo Merge",E217="Assisted Merge")),A216&amp;"_SA_GB",IF(AND(D217="Cameron",OR(E217="Manual",E217="Assisted Manual")),A216&amp;"_CA",IF(AND(D217="Cameron",OR(E217="De-Novo Merge",E217="Assisted Merge")),A216&amp;"_SA_CA",IF(AND(D217="Bruno",OR(E217="Manual",E217="Assisted Manual")),A216&amp;"_BD",IF(AND(D217="Bruno",OR(E217="De-Novo Merge",E217="Assisted Merge")),A216&amp;"_SA_BD",IF(AND(D217="Daniel",OR(E217="Manual",E217="Assisted Manual")),A216&amp;"_DR",IF(AND(D217="Daniel",OR(E217="De-Novo Merge",E217="Assisted Merge")),A216&amp;"_SA_DR",IF(AND(D217="Monet",OR(E217="Manual",E217="Assisted Manual")),A216&amp;"_MW",IF(AND(D217="Monet",OR(E217="De-Novo Merge",E217="Assisted Merge")),A216&amp;"_SA_MW",IF(AND(D217="Julia",OR(E217="Manual",E217="Assisted Manual")),A216&amp;"_JS",IF(AND(D217="Julia",OR(E217="De-Novo Merge",E217="Assisted Merge")),A216&amp;"_SA_JS",""))))))))))))))))))</f>
        <v>2018-04-13_G-073_MW</v>
      </c>
      <c r="G217" s="89">
        <v>43269</v>
      </c>
      <c r="H217" s="89">
        <v>43270</v>
      </c>
      <c r="I217" s="68">
        <v>5</v>
      </c>
      <c r="J217" s="68">
        <v>70</v>
      </c>
      <c r="K217" s="73">
        <f t="shared" si="6"/>
        <v>14</v>
      </c>
      <c r="L217" s="116"/>
      <c r="M217" s="87" t="str">
        <f>IF(AND(NOT(OR(G217="",G217="Ø")),H217=""),"In Progress",IF(AND(NOT(OR(H217="Ø",H217="")),NOT(OR(G217="Ø",G217=""))),"Completed",IF(AND(NOT(A216=""),NOT(OR(D217="",D217="???")),G217=""),"Waiting",IF(D217="???","Waiting",""))))</f>
        <v>Completed</v>
      </c>
      <c r="N217" s="116"/>
      <c r="O217" s="116"/>
      <c r="P217" s="4"/>
      <c r="Q217" s="121"/>
      <c r="R217" s="116"/>
    </row>
    <row r="218" spans="1:18" x14ac:dyDescent="0.25">
      <c r="A218" s="122" t="s">
        <v>4383</v>
      </c>
      <c r="B218" s="117" t="s">
        <v>4384</v>
      </c>
      <c r="C218" s="116"/>
      <c r="D218" s="87" t="s">
        <v>187</v>
      </c>
      <c r="E218" s="87" t="s">
        <v>24</v>
      </c>
      <c r="F218" s="7" t="str">
        <f>IF(AND(D218="Amina",OR(E218="Manual",E218="Assisted Manual")),A218&amp;"_AZ",IF(AND(D218="Amina",OR(E218="De-Novo Merge",E218="Assisted Merge")),A218&amp;"_SA_AZ",IF(AND(D218="Mashtura",OR(E218="Manual",E218="Assisted Manual")),A218&amp;"_MH",IF(AND(D218="Mashtura",OR(E218="De-Novo Merge",E218="Assisted Merge")),A218&amp;"_SA_MH",IF(AND(D218="Perry",OR(E218="Manual",E218="Assisted Manual")),A218&amp;"_PB",IF(AND(D218="Perry",OR(E218="De-Novo Merge",E218="Assisted Merge")),A218&amp;"_SA_PB",IF(AND(D218="Gina",OR(E218="Manual",E218="Assisted Manual")),A218&amp;"_GB",IF(AND(D218="Gina",OR(E218="De-Novo Merge",E218="Assisted Merge")),A218&amp;"_SA_GB",IF(AND(D218="Cameron",OR(E218="Manual",E218="Assisted Manual")),A218&amp;"_CA",IF(AND(D218="Cameron",OR(E218="De-Novo Merge",E218="Assisted Merge")),A218&amp;"_SA_CA",IF(AND(D218="Bruno",OR(E218="Manual",E218="Assisted Manual")),A218&amp;"_BD",IF(AND(D218="Bruno",OR(E218="De-Novo Merge",E218="Assisted Merge")),A218&amp;"_SA_BD",IF(AND(D218="Daniel",OR(E218="Manual",E218="Assisted Manual")),A218&amp;"_DR",IF(AND(D218="Daniel",OR(E218="De-Novo Merge",E218="Assisted Merge")),A218&amp;"_SA_DR",IF(AND(D218="Monet",OR(E218="Manual",E218="Assisted Manual")),A218&amp;"_MW",IF(AND(D218="Monet",OR(E218="De-Novo Merge",E218="Assisted Merge")),A218&amp;"_SA_MW",IF(AND(D218="Julia",OR(E218="Manual",E218="Assisted Manual")),A218&amp;"_JS",IF(AND(D218="Julia",OR(E218="De-Novo Merge",E218="Assisted Merge")),A218&amp;"_SA_JS",""))))))))))))))))))</f>
        <v>2018-04-13_G-074_MW</v>
      </c>
      <c r="G218" s="89">
        <v>43266</v>
      </c>
      <c r="H218" s="89">
        <v>43269</v>
      </c>
      <c r="I218" s="68">
        <v>5</v>
      </c>
      <c r="J218" s="68">
        <v>76</v>
      </c>
      <c r="K218" s="73">
        <f t="shared" si="6"/>
        <v>15.2</v>
      </c>
      <c r="L218" s="118">
        <v>43287</v>
      </c>
      <c r="M218" s="87" t="str">
        <f>IF(AND(NOT(OR(G218="",G218="Ø")),H218=""),"In Progress",IF(AND(NOT(OR(H218="Ø",H218="")),NOT(OR(G218="Ø",G218=""))),"Completed",IF(AND(NOT(A218=""),NOT(OR(D218="",D218="???")),G218=""),"Waiting",IF(D218="???","Waiting",""))))</f>
        <v>Completed</v>
      </c>
      <c r="N218" s="116" t="str">
        <f>IF(AND(NOT(OR(H218="Ø",H218="")),L218="Split"),"In Progress",IF(AND(NOT(OR(H218="Ø",H218="")),L218="Needs to be Split"),"Waiting",IF(AND(M218="Review",M219="Review"),"Review",IF(OR(AND(M218="Review",M219="Incomplete"),AND(M218="Incomplete",M219="Review")),"Review",IF(OR(AND(M218="Untraceable",M219="Review"),AND(M218="Review",M219="Untraceable")),"Review",IF(OR(AND(M218="Review",M219="Completed"),AND(M218="Completed",M219="Review")),"Review",IF(OR(AND(M218="Other",M219="Review"),AND(M218="Review",M219="Other")),"Review",IF(OR(AND(M218="Other",M219="Incomplete"),AND(M218="Incomplete",M219="Other")),"Review",IF(OR(AND(M218="Other",M219="Untraceable"),AND(M218="Untraceable",M219="Other")),"Review",IF(OR(AND(M218="Other",M219="Completed"),AND(M218="Completed",M219="Other")),"Review",IF(AND(M218="Waiting",M219="Waiting"),"Waiting",IF(OR(AND(M218="Review",M219="Waiting"),AND(M218="Waiting",M219="Review")),"Waiting",IF(OR(AND(M218="Other",M219="Waiting"),AND(M218="Waiting",M219="Other")),"Waiting",IF(OR(AND(M218="Incomplete",M219="Waiting"),AND(M218="Waiting",M219="Incomplete")),"Waiting",IF(OR(AND(M218="Completed",M219="Waiting"),AND(M218="Waiting",M219="Completed")),"Waiting",IF(OR(M218="In Progress",M219="In Progress"),"In Progress",IF(OR(AND(M218="Completed",M219="Untraceable"),AND(M218="Untraceable",M219="Completed")),"Review",IF(OR(AND(M218="Completed",M219="Incomplete"),AND(M218="Incomplete",M219="Completed")),"Review",IF(OR(AND(M218="Incomplete",M219="Untraceable"),AND(M218="Untraceable",M219="Incomplete")),"Untraceable",IF(AND(NOT(OR(H218="Ø",H218="")),NOT(OR(H219="Ø",H219="")),L218=""),"In Progress",IF(AND(M218="Untraceable",M219="Untraceable"),"Untraceable",IF(AND(NOT(OR(H218="Ø",H218="")),NOT(OR(H219="Ø",H219="")),NOT(OR(L218="Ø",L218="",L218="Split",L218="Needs to be Split"))),"Completed",IF(AND(M218="Incomplete",M219="Incomplete"),"Incomplete",IF(AND(M218="Other",M219="Other"),"Review",IF(AND(M218="Untraceable",M219=""),"Untraceable","")))))))))))))))))))))))))</f>
        <v>Completed</v>
      </c>
      <c r="O218" s="116" t="s">
        <v>0</v>
      </c>
      <c r="P218" s="4"/>
      <c r="Q218" s="121" t="s">
        <v>25</v>
      </c>
      <c r="R218" s="116" t="s">
        <v>4385</v>
      </c>
    </row>
    <row r="219" spans="1:18" x14ac:dyDescent="0.25">
      <c r="A219" s="116"/>
      <c r="B219" s="116"/>
      <c r="C219" s="116"/>
      <c r="D219" s="87" t="s">
        <v>23</v>
      </c>
      <c r="E219" s="87" t="s">
        <v>24</v>
      </c>
      <c r="F219" s="7" t="str">
        <f>IF(AND(D219="Amina",OR(E219="Manual",E219="Assisted Manual")),A218&amp;"_AZ",IF(AND(D219="Amina",OR(E219="De-Novo Merge",E219="Assisted Merge")),A218&amp;"_SA_AZ",IF(AND(D219="Mashtura",OR(E219="Manual",E219="Assisted Manual")),A218&amp;"_MH",IF(AND(D219="Mashtura",OR(E219="De-Novo Merge",E219="Assisted Merge")),A218&amp;"_SA_MH",IF(AND(D219="Perry",OR(E219="Manual",E219="Assisted Manual")),A218&amp;"_PB",IF(AND(D219="Perry",OR(E219="De-Novo Merge",E219="Assisted Merge")),A218&amp;"_SA_PB",IF(AND(D219="Gina",OR(E219="Manual",E219="Assisted Manual")),A218&amp;"_GB",IF(AND(D219="Gina",OR(E219="De-Novo Merge",E219="Assisted Merge")),A218&amp;"_SA_GB",IF(AND(D219="Cameron",OR(E219="Manual",E219="Assisted Manual")),A218&amp;"_CA",IF(AND(D219="Cameron",OR(E219="De-Novo Merge",E219="Assisted Merge")),A218&amp;"_SA_CA",IF(AND(D219="Bruno",OR(E219="Manual",E219="Assisted Manual")),A218&amp;"_BD",IF(AND(D219="Bruno",OR(E219="De-Novo Merge",E219="Assisted Merge")),A218&amp;"_SA_BD",IF(AND(D219="Daniel",OR(E219="Manual",E219="Assisted Manual")),A218&amp;"_DR",IF(AND(D219="Daniel",OR(E219="De-Novo Merge",E219="Assisted Merge")),A218&amp;"_SA_DR",IF(AND(D219="Monet",OR(E219="Manual",E219="Assisted Manual")),A218&amp;"_MW",IF(AND(D219="Monet",OR(E219="De-Novo Merge",E219="Assisted Merge")),A218&amp;"_SA_MW",IF(AND(D219="Julia",OR(E219="Manual",E219="Assisted Manual")),A218&amp;"_JS",IF(AND(D219="Julia",OR(E219="De-Novo Merge",E219="Assisted Merge")),A218&amp;"_SA_JS",""))))))))))))))))))</f>
        <v>2018-04-13_G-074_CA</v>
      </c>
      <c r="G219" s="89">
        <v>43266</v>
      </c>
      <c r="H219" s="89">
        <v>43269</v>
      </c>
      <c r="I219" s="68">
        <v>5</v>
      </c>
      <c r="J219" s="68">
        <v>76</v>
      </c>
      <c r="K219" s="73">
        <f t="shared" si="6"/>
        <v>15.2</v>
      </c>
      <c r="L219" s="116"/>
      <c r="M219" s="87" t="str">
        <f>IF(AND(NOT(OR(G219="",G219="Ø")),H219=""),"In Progress",IF(AND(NOT(OR(H219="Ø",H219="")),NOT(OR(G219="Ø",G219=""))),"Completed",IF(AND(NOT(A218=""),NOT(OR(D219="",D219="???")),G219=""),"Waiting",IF(D219="???","Waiting",""))))</f>
        <v>Completed</v>
      </c>
      <c r="N219" s="116"/>
      <c r="O219" s="116"/>
      <c r="P219" s="4"/>
      <c r="Q219" s="121"/>
      <c r="R219" s="116"/>
    </row>
    <row r="220" spans="1:18" x14ac:dyDescent="0.25">
      <c r="A220" s="122" t="s">
        <v>4386</v>
      </c>
      <c r="B220" s="117" t="s">
        <v>4387</v>
      </c>
      <c r="C220" s="116"/>
      <c r="D220" s="87" t="s">
        <v>32</v>
      </c>
      <c r="E220" s="87" t="s">
        <v>24</v>
      </c>
      <c r="F220" s="7" t="str">
        <f>IF(AND(D220="Amina",OR(E220="Manual",E220="Assisted Manual")),A220&amp;"_AZ",IF(AND(D220="Amina",OR(E220="De-Novo Merge",E220="Assisted Merge")),A220&amp;"_SA_AZ",IF(AND(D220="Mashtura",OR(E220="Manual",E220="Assisted Manual")),A220&amp;"_MH",IF(AND(D220="Mashtura",OR(E220="De-Novo Merge",E220="Assisted Merge")),A220&amp;"_SA_MH",IF(AND(D220="Perry",OR(E220="Manual",E220="Assisted Manual")),A220&amp;"_PB",IF(AND(D220="Perry",OR(E220="De-Novo Merge",E220="Assisted Merge")),A220&amp;"_SA_PB",IF(AND(D220="Gina",OR(E220="Manual",E220="Assisted Manual")),A220&amp;"_GB",IF(AND(D220="Gina",OR(E220="De-Novo Merge",E220="Assisted Merge")),A220&amp;"_SA_GB",IF(AND(D220="Cameron",OR(E220="Manual",E220="Assisted Manual")),A220&amp;"_CA",IF(AND(D220="Cameron",OR(E220="De-Novo Merge",E220="Assisted Merge")),A220&amp;"_SA_CA",IF(AND(D220="Bruno",OR(E220="Manual",E220="Assisted Manual")),A220&amp;"_BD",IF(AND(D220="Bruno",OR(E220="De-Novo Merge",E220="Assisted Merge")),A220&amp;"_SA_BD",IF(AND(D220="Daniel",OR(E220="Manual",E220="Assisted Manual")),A220&amp;"_DR",IF(AND(D220="Daniel",OR(E220="De-Novo Merge",E220="Assisted Merge")),A220&amp;"_SA_DR",IF(AND(D220="Monet",OR(E220="Manual",E220="Assisted Manual")),A220&amp;"_MW",IF(AND(D220="Monet",OR(E220="De-Novo Merge",E220="Assisted Merge")),A220&amp;"_SA_MW",IF(AND(D220="Julia",OR(E220="Manual",E220="Assisted Manual")),A220&amp;"_JS",IF(AND(D220="Julia",OR(E220="De-Novo Merge",E220="Assisted Merge")),A220&amp;"_SA_JS",""))))))))))))))))))</f>
        <v>2018-04-13_G-075_AZ</v>
      </c>
      <c r="G220" s="89">
        <v>43265</v>
      </c>
      <c r="H220" s="89">
        <v>43265</v>
      </c>
      <c r="I220" s="68"/>
      <c r="J220" s="68"/>
      <c r="K220" s="73" t="str">
        <f t="shared" si="6"/>
        <v/>
      </c>
      <c r="L220" s="118">
        <v>43280</v>
      </c>
      <c r="M220" s="87" t="str">
        <f>IF(AND(NOT(OR(G220="",G220="Ø")),H220=""),"In Progress",IF(AND(NOT(OR(H220="Ø",H220="")),NOT(OR(G220="Ø",G220=""))),"Completed",IF(AND(NOT(A220=""),NOT(OR(D220="",D220="???")),G220=""),"Waiting",IF(D220="???","Waiting",""))))</f>
        <v>Completed</v>
      </c>
      <c r="N220" s="116" t="s">
        <v>0</v>
      </c>
      <c r="O220" s="116" t="s">
        <v>0</v>
      </c>
      <c r="P220" s="4"/>
      <c r="Q220" s="121" t="s">
        <v>25</v>
      </c>
      <c r="R220" s="116" t="s">
        <v>4388</v>
      </c>
    </row>
    <row r="221" spans="1:18" x14ac:dyDescent="0.25">
      <c r="A221" s="116"/>
      <c r="B221" s="116"/>
      <c r="C221" s="116"/>
      <c r="D221" s="87" t="s">
        <v>23</v>
      </c>
      <c r="E221" s="87" t="s">
        <v>1512</v>
      </c>
      <c r="F221" s="7" t="str">
        <f>IF(AND(D221="Amina",OR(E221="Manual",E221="Assisted Manual")),A220&amp;"_AZ",IF(AND(D221="Amina",OR(E221="De-Novo Merge",E221="Assisted Merge")),A220&amp;"_SA_AZ",IF(AND(D221="Mashtura",OR(E221="Manual",E221="Assisted Manual")),A220&amp;"_MH",IF(AND(D221="Mashtura",OR(E221="De-Novo Merge",E221="Assisted Merge")),A220&amp;"_SA_MH",IF(AND(D221="Perry",OR(E221="Manual",E221="Assisted Manual")),A220&amp;"_PB",IF(AND(D221="Perry",OR(E221="De-Novo Merge",E221="Assisted Merge")),A220&amp;"_SA_PB",IF(AND(D221="Gina",OR(E221="Manual",E221="Assisted Manual")),A220&amp;"_GB",IF(AND(D221="Gina",OR(E221="De-Novo Merge",E221="Assisted Merge")),A220&amp;"_SA_GB",IF(AND(D221="Cameron",OR(E221="Manual",E221="Assisted Manual")),A220&amp;"_CA",IF(AND(D221="Cameron",OR(E221="De-Novo Merge",E221="Assisted Merge")),A220&amp;"_SA_CA",IF(AND(D221="Bruno",OR(E221="Manual",E221="Assisted Manual")),A220&amp;"_BD",IF(AND(D221="Bruno",OR(E221="De-Novo Merge",E221="Assisted Merge")),A220&amp;"_SA_BD",IF(AND(D221="Daniel",OR(E221="Manual",E221="Assisted Manual")),A220&amp;"_DR",IF(AND(D221="Daniel",OR(E221="De-Novo Merge",E221="Assisted Merge")),A220&amp;"_SA_DR",IF(AND(D221="Monet",OR(E221="Manual",E221="Assisted Manual")),A220&amp;"_MW",IF(AND(D221="Monet",OR(E221="De-Novo Merge",E221="Assisted Merge")),A220&amp;"_SA_MW",IF(AND(D221="Julia",OR(E221="Manual",E221="Assisted Manual")),A220&amp;"_JS",IF(AND(D221="Julia",OR(E221="De-Novo Merge",E221="Assisted Merge")),A220&amp;"_SA_JS",""))))))))))))))))))</f>
        <v>2018-04-13_G-075_CA</v>
      </c>
      <c r="G221" s="89">
        <v>43265</v>
      </c>
      <c r="H221" s="89">
        <v>43266</v>
      </c>
      <c r="I221" s="68">
        <v>0.75</v>
      </c>
      <c r="J221" s="68">
        <v>11</v>
      </c>
      <c r="K221" s="73">
        <f t="shared" si="6"/>
        <v>14.666666666666666</v>
      </c>
      <c r="L221" s="116"/>
      <c r="M221" s="87" t="str">
        <f>IF(AND(NOT(OR(G221="",G221="Ø")),H221=""),"In Progress",IF(AND(NOT(OR(H221="Ø",H221="")),NOT(OR(G221="Ø",G221=""))),"Completed",IF(AND(NOT(A220=""),NOT(OR(D221="",D221="???")),G221=""),"Waiting",IF(D221="???","Waiting",""))))</f>
        <v>Completed</v>
      </c>
      <c r="N221" s="116"/>
      <c r="O221" s="116"/>
      <c r="P221" s="4"/>
      <c r="Q221" s="121"/>
      <c r="R221" s="116"/>
    </row>
    <row r="222" spans="1:18" x14ac:dyDescent="0.25">
      <c r="A222" s="122" t="s">
        <v>4389</v>
      </c>
      <c r="B222" s="117" t="s">
        <v>4390</v>
      </c>
      <c r="C222" s="116"/>
      <c r="D222" s="87" t="s">
        <v>23</v>
      </c>
      <c r="E222" s="87" t="s">
        <v>24</v>
      </c>
      <c r="F222" s="7" t="str">
        <f>IF(AND(D222="Amina",OR(E222="Manual",E222="Assisted Manual")),A222&amp;"_AZ",IF(AND(D222="Amina",OR(E222="De-Novo Merge",E222="Assisted Merge")),A222&amp;"_SA_AZ",IF(AND(D222="Mashtura",OR(E222="Manual",E222="Assisted Manual")),A222&amp;"_MH",IF(AND(D222="Mashtura",OR(E222="De-Novo Merge",E222="Assisted Merge")),A222&amp;"_SA_MH",IF(AND(D222="Perry",OR(E222="Manual",E222="Assisted Manual")),A222&amp;"_PB",IF(AND(D222="Perry",OR(E222="De-Novo Merge",E222="Assisted Merge")),A222&amp;"_SA_PB",IF(AND(D222="Gina",OR(E222="Manual",E222="Assisted Manual")),A222&amp;"_GB",IF(AND(D222="Gina",OR(E222="De-Novo Merge",E222="Assisted Merge")),A222&amp;"_SA_GB",IF(AND(D222="Cameron",OR(E222="Manual",E222="Assisted Manual")),A222&amp;"_CA",IF(AND(D222="Cameron",OR(E222="De-Novo Merge",E222="Assisted Merge")),A222&amp;"_SA_CA",IF(AND(D222="Bruno",OR(E222="Manual",E222="Assisted Manual")),A222&amp;"_BD",IF(AND(D222="Bruno",OR(E222="De-Novo Merge",E222="Assisted Merge")),A222&amp;"_SA_BD",IF(AND(D222="Daniel",OR(E222="Manual",E222="Assisted Manual")),A222&amp;"_DR",IF(AND(D222="Daniel",OR(E222="De-Novo Merge",E222="Assisted Merge")),A222&amp;"_SA_DR",IF(AND(D222="Monet",OR(E222="Manual",E222="Assisted Manual")),A222&amp;"_MW",IF(AND(D222="Monet",OR(E222="De-Novo Merge",E222="Assisted Merge")),A222&amp;"_SA_MW",IF(AND(D222="Julia",OR(E222="Manual",E222="Assisted Manual")),A222&amp;"_JS",IF(AND(D222="Julia",OR(E222="De-Novo Merge",E222="Assisted Merge")),A222&amp;"_SA_JS",""))))))))))))))))))</f>
        <v>2018-04-13_G-076_CA</v>
      </c>
      <c r="G222" s="89">
        <v>43266</v>
      </c>
      <c r="H222" s="89">
        <v>43266</v>
      </c>
      <c r="I222" s="68">
        <v>3.5</v>
      </c>
      <c r="J222" s="68">
        <v>90.8</v>
      </c>
      <c r="K222" s="73">
        <f t="shared" si="6"/>
        <v>25.942857142857143</v>
      </c>
      <c r="L222" s="118">
        <v>43271</v>
      </c>
      <c r="M222" s="87" t="str">
        <f>IF(AND(NOT(OR(G222="",G222="Ø")),H222=""),"In Progress",IF(AND(NOT(OR(H222="Ø",H222="")),NOT(OR(G222="Ø",G222=""))),"Completed",IF(AND(NOT(A222=""),NOT(OR(D222="",D222="???")),G222=""),"Waiting",IF(D222="???","Waiting",""))))</f>
        <v>Completed</v>
      </c>
      <c r="N222" s="116" t="str">
        <f>IF(AND(NOT(OR(H222="Ø",H222="")),L222="Split"),"In Progress",IF(AND(NOT(OR(H222="Ø",H222="")),L222="Needs to be Split"),"Waiting",IF(AND(M222="Review",M223="Review"),"Review",IF(OR(AND(M222="Review",M223="Incomplete"),AND(M222="Incomplete",M223="Review")),"Review",IF(OR(AND(M222="Untraceable",M223="Review"),AND(M222="Review",M223="Untraceable")),"Review",IF(OR(AND(M222="Review",M223="Completed"),AND(M222="Completed",M223="Review")),"Review",IF(OR(AND(M222="Other",M223="Review"),AND(M222="Review",M223="Other")),"Review",IF(OR(AND(M222="Other",M223="Incomplete"),AND(M222="Incomplete",M223="Other")),"Review",IF(OR(AND(M222="Other",M223="Untraceable"),AND(M222="Untraceable",M223="Other")),"Review",IF(OR(AND(M222="Other",M223="Completed"),AND(M222="Completed",M223="Other")),"Review",IF(AND(M222="Waiting",M223="Waiting"),"Waiting",IF(OR(AND(M222="Review",M223="Waiting"),AND(M222="Waiting",M223="Review")),"Waiting",IF(OR(AND(M222="Other",M223="Waiting"),AND(M222="Waiting",M223="Other")),"Waiting",IF(OR(AND(M222="Incomplete",M223="Waiting"),AND(M222="Waiting",M223="Incomplete")),"Waiting",IF(OR(AND(M222="Completed",M223="Waiting"),AND(M222="Waiting",M223="Completed")),"Waiting",IF(OR(M222="In Progress",M223="In Progress"),"In Progress",IF(OR(AND(M222="Completed",M223="Untraceable"),AND(M222="Untraceable",M223="Completed")),"Review",IF(OR(AND(M222="Completed",M223="Incomplete"),AND(M222="Incomplete",M223="Completed")),"Review",IF(OR(AND(M222="Incomplete",M223="Untraceable"),AND(M222="Untraceable",M223="Incomplete")),"Untraceable",IF(AND(NOT(OR(H222="Ø",H222="")),NOT(OR(H223="Ø",H223="")),L222=""),"In Progress",IF(AND(M222="Untraceable",M223="Untraceable"),"Untraceable",IF(AND(NOT(OR(H222="Ø",H222="")),NOT(OR(H223="Ø",H223="")),NOT(OR(L222="Ø",L222="",L222="Split",L222="Needs to be Split"))),"Completed",IF(AND(M222="Incomplete",M223="Incomplete"),"Incomplete",IF(AND(M222="Other",M223="Other"),"Review",IF(AND(M222="Untraceable",M223=""),"Untraceable","")))))))))))))))))))))))))</f>
        <v>Completed</v>
      </c>
      <c r="O222" s="116" t="s">
        <v>0</v>
      </c>
      <c r="P222" s="4" t="s">
        <v>4391</v>
      </c>
      <c r="Q222" s="121" t="s">
        <v>25</v>
      </c>
      <c r="R222" s="116" t="s">
        <v>4392</v>
      </c>
    </row>
    <row r="223" spans="1:18" x14ac:dyDescent="0.25">
      <c r="A223" s="116"/>
      <c r="B223" s="116"/>
      <c r="C223" s="116"/>
      <c r="D223" s="87" t="s">
        <v>27</v>
      </c>
      <c r="E223" s="87" t="s">
        <v>1512</v>
      </c>
      <c r="F223" s="7" t="str">
        <f>IF(AND(D223="Amina",OR(E223="Manual",E223="Assisted Manual")),A222&amp;"_AZ",IF(AND(D223="Amina",OR(E223="De-Novo Merge",E223="Assisted Merge")),A222&amp;"_SA_AZ",IF(AND(D223="Mashtura",OR(E223="Manual",E223="Assisted Manual")),A222&amp;"_MH",IF(AND(D223="Mashtura",OR(E223="De-Novo Merge",E223="Assisted Merge")),A222&amp;"_SA_MH",IF(AND(D223="Perry",OR(E223="Manual",E223="Assisted Manual")),A222&amp;"_PB",IF(AND(D223="Perry",OR(E223="De-Novo Merge",E223="Assisted Merge")),A222&amp;"_SA_PB",IF(AND(D223="Gina",OR(E223="Manual",E223="Assisted Manual")),A222&amp;"_GB",IF(AND(D223="Gina",OR(E223="De-Novo Merge",E223="Assisted Merge")),A222&amp;"_SA_GB",IF(AND(D223="Cameron",OR(E223="Manual",E223="Assisted Manual")),A222&amp;"_CA",IF(AND(D223="Cameron",OR(E223="De-Novo Merge",E223="Assisted Merge")),A222&amp;"_SA_CA",IF(AND(D223="Bruno",OR(E223="Manual",E223="Assisted Manual")),A222&amp;"_BD",IF(AND(D223="Bruno",OR(E223="De-Novo Merge",E223="Assisted Merge")),A222&amp;"_SA_BD",IF(AND(D223="Daniel",OR(E223="Manual",E223="Assisted Manual")),A222&amp;"_DR",IF(AND(D223="Daniel",OR(E223="De-Novo Merge",E223="Assisted Merge")),A222&amp;"_SA_DR",IF(AND(D223="Monet",OR(E223="Manual",E223="Assisted Manual")),A222&amp;"_MW",IF(AND(D223="Monet",OR(E223="De-Novo Merge",E223="Assisted Merge")),A222&amp;"_SA_MW",IF(AND(D223="Julia",OR(E223="Manual",E223="Assisted Manual")),A222&amp;"_JS",IF(AND(D223="Julia",OR(E223="De-Novo Merge",E223="Assisted Merge")),A222&amp;"_SA_JS",""))))))))))))))))))</f>
        <v>2018-04-13_G-076_GB</v>
      </c>
      <c r="G223" s="89">
        <v>43270</v>
      </c>
      <c r="H223" s="89">
        <v>43270</v>
      </c>
      <c r="I223" s="68">
        <v>2</v>
      </c>
      <c r="J223" s="68">
        <v>91</v>
      </c>
      <c r="K223" s="73">
        <f t="shared" ref="K223:K254" si="7">IF(AND(NOT(I223=""),NOT(J223=""),NOT(H223="")),J223/I223,"")</f>
        <v>45.5</v>
      </c>
      <c r="L223" s="116"/>
      <c r="M223" s="87" t="str">
        <f>IF(AND(NOT(OR(G223="",G223="Ø")),H223=""),"In Progress",IF(AND(NOT(OR(H223="Ø",H223="")),NOT(OR(G223="Ø",G223=""))),"Completed",IF(AND(NOT(A222=""),NOT(OR(D223="",D223="???")),G223=""),"Waiting",IF(D223="???","Waiting",""))))</f>
        <v>Completed</v>
      </c>
      <c r="N223" s="116"/>
      <c r="O223" s="116"/>
      <c r="P223" s="4"/>
      <c r="Q223" s="121"/>
      <c r="R223" s="116"/>
    </row>
    <row r="224" spans="1:18" x14ac:dyDescent="0.25">
      <c r="A224" s="122" t="s">
        <v>4393</v>
      </c>
      <c r="B224" s="117" t="s">
        <v>4394</v>
      </c>
      <c r="C224" s="116" t="s">
        <v>1167</v>
      </c>
      <c r="D224" s="87" t="s">
        <v>161</v>
      </c>
      <c r="E224" s="87" t="s">
        <v>24</v>
      </c>
      <c r="F224" s="7" t="str">
        <f>IF(AND(D224="Amina",OR(E224="Manual",E224="Assisted Manual")),A224&amp;"_AZ",IF(AND(D224="Amina",OR(E224="De-Novo Merge",E224="Assisted Merge")),A224&amp;"_SA_AZ",IF(AND(D224="Mashtura",OR(E224="Manual",E224="Assisted Manual")),A224&amp;"_MH",IF(AND(D224="Mashtura",OR(E224="De-Novo Merge",E224="Assisted Merge")),A224&amp;"_SA_MH",IF(AND(D224="Perry",OR(E224="Manual",E224="Assisted Manual")),A224&amp;"_PB",IF(AND(D224="Perry",OR(E224="De-Novo Merge",E224="Assisted Merge")),A224&amp;"_SA_PB",IF(AND(D224="Gina",OR(E224="Manual",E224="Assisted Manual")),A224&amp;"_GB",IF(AND(D224="Gina",OR(E224="De-Novo Merge",E224="Assisted Merge")),A224&amp;"_SA_GB",IF(AND(D224="Cameron",OR(E224="Manual",E224="Assisted Manual")),A224&amp;"_CA",IF(AND(D224="Cameron",OR(E224="De-Novo Merge",E224="Assisted Merge")),A224&amp;"_SA_CA",IF(AND(D224="Bruno",OR(E224="Manual",E224="Assisted Manual")),A224&amp;"_BD",IF(AND(D224="Bruno",OR(E224="De-Novo Merge",E224="Assisted Merge")),A224&amp;"_SA_BD",IF(AND(D224="Daniel",OR(E224="Manual",E224="Assisted Manual")),A224&amp;"_DR",IF(AND(D224="Daniel",OR(E224="De-Novo Merge",E224="Assisted Merge")),A224&amp;"_SA_DR",IF(AND(D224="Monet",OR(E224="Manual",E224="Assisted Manual")),A224&amp;"_MW",IF(AND(D224="Monet",OR(E224="De-Novo Merge",E224="Assisted Merge")),A224&amp;"_SA_MW",IF(AND(D224="Julia",OR(E224="Manual",E224="Assisted Manual")),A224&amp;"_JS",IF(AND(D224="Julia",OR(E224="De-Novo Merge",E224="Assisted Merge")),A224&amp;"_SA_JS",""))))))))))))))))))</f>
        <v>2018-04-13_R-038_BD</v>
      </c>
      <c r="G224" s="89">
        <v>43269</v>
      </c>
      <c r="H224" s="89">
        <v>43269</v>
      </c>
      <c r="I224" s="68">
        <v>2.75</v>
      </c>
      <c r="J224" s="68">
        <v>42</v>
      </c>
      <c r="K224" s="73">
        <f t="shared" si="7"/>
        <v>15.272727272727273</v>
      </c>
      <c r="L224" s="118">
        <v>43280</v>
      </c>
      <c r="M224" s="87" t="str">
        <f>IF(AND(NOT(OR(G224="",G224="Ø")),H224=""),"In Progress",IF(AND(NOT(OR(H224="Ø",H224="")),NOT(OR(G224="Ø",G224=""))),"Completed",IF(AND(NOT(A224=""),NOT(OR(D224="",D224="???")),G224=""),"Waiting",IF(D224="???","Waiting",""))))</f>
        <v>Completed</v>
      </c>
      <c r="N224" s="116" t="str">
        <f>IF(AND(NOT(OR(H224="Ø",H224="")),L224="Split"),"In Progress",IF(AND(NOT(OR(H224="Ø",H224="")),L224="Needs to be Split"),"Waiting",IF(AND(M224="Review",M225="Review"),"Review",IF(OR(AND(M224="Review",M225="Incomplete"),AND(M224="Incomplete",M225="Review")),"Review",IF(OR(AND(M224="Untraceable",M225="Review"),AND(M224="Review",M225="Untraceable")),"Review",IF(OR(AND(M224="Review",M225="Completed"),AND(M224="Completed",M225="Review")),"Review",IF(OR(AND(M224="Other",M225="Review"),AND(M224="Review",M225="Other")),"Review",IF(OR(AND(M224="Other",M225="Incomplete"),AND(M224="Incomplete",M225="Other")),"Review",IF(OR(AND(M224="Other",M225="Untraceable"),AND(M224="Untraceable",M225="Other")),"Review",IF(OR(AND(M224="Other",M225="Completed"),AND(M224="Completed",M225="Other")),"Review",IF(AND(M224="Waiting",M225="Waiting"),"Waiting",IF(OR(AND(M224="Review",M225="Waiting"),AND(M224="Waiting",M225="Review")),"Waiting",IF(OR(AND(M224="Other",M225="Waiting"),AND(M224="Waiting",M225="Other")),"Waiting",IF(OR(AND(M224="Incomplete",M225="Waiting"),AND(M224="Waiting",M225="Incomplete")),"Waiting",IF(OR(AND(M224="Completed",M225="Waiting"),AND(M224="Waiting",M225="Completed")),"Waiting",IF(OR(M224="In Progress",M225="In Progress"),"In Progress",IF(OR(AND(M224="Completed",M225="Untraceable"),AND(M224="Untraceable",M225="Completed")),"Review",IF(OR(AND(M224="Completed",M225="Incomplete"),AND(M224="Incomplete",M225="Completed")),"Review",IF(OR(AND(M224="Incomplete",M225="Untraceable"),AND(M224="Untraceable",M225="Incomplete")),"Untraceable",IF(AND(NOT(OR(H224="Ø",H224="")),NOT(OR(H225="Ø",H225="")),L224=""),"In Progress",IF(AND(M224="Untraceable",M225="Untraceable"),"Untraceable",IF(AND(NOT(OR(H224="Ø",H224="")),NOT(OR(H225="Ø",H225="")),NOT(OR(L224="Ø",L224="",L224="Split",L224="Needs to be Split"))),"Completed",IF(AND(M224="Incomplete",M225="Incomplete"),"Incomplete",IF(AND(M224="Other",M225="Other"),"Review",IF(AND(M224="Untraceable",M225=""),"Untraceable","")))))))))))))))))))))))))</f>
        <v>Completed</v>
      </c>
      <c r="O224" s="116" t="s">
        <v>0</v>
      </c>
      <c r="P224" s="4"/>
      <c r="Q224" s="121" t="s">
        <v>25</v>
      </c>
      <c r="R224" s="116" t="s">
        <v>4395</v>
      </c>
    </row>
    <row r="225" spans="1:18" x14ac:dyDescent="0.25">
      <c r="A225" s="116"/>
      <c r="B225" s="116"/>
      <c r="C225" s="116"/>
      <c r="D225" s="87" t="s">
        <v>23</v>
      </c>
      <c r="E225" s="87" t="s">
        <v>1512</v>
      </c>
      <c r="F225" s="7" t="str">
        <f>IF(AND(D225="Amina",OR(E225="Manual",E225="Assisted Manual")),A224&amp;"_AZ",IF(AND(D225="Amina",OR(E225="De-Novo Merge",E225="Assisted Merge")),A224&amp;"_SA_AZ",IF(AND(D225="Mashtura",OR(E225="Manual",E225="Assisted Manual")),A224&amp;"_MH",IF(AND(D225="Mashtura",OR(E225="De-Novo Merge",E225="Assisted Merge")),A224&amp;"_SA_MH",IF(AND(D225="Perry",OR(E225="Manual",E225="Assisted Manual")),A224&amp;"_PB",IF(AND(D225="Perry",OR(E225="De-Novo Merge",E225="Assisted Merge")),A224&amp;"_SA_PB",IF(AND(D225="Gina",OR(E225="Manual",E225="Assisted Manual")),A224&amp;"_GB",IF(AND(D225="Gina",OR(E225="De-Novo Merge",E225="Assisted Merge")),A224&amp;"_SA_GB",IF(AND(D225="Cameron",OR(E225="Manual",E225="Assisted Manual")),A224&amp;"_CA",IF(AND(D225="Cameron",OR(E225="De-Novo Merge",E225="Assisted Merge")),A224&amp;"_SA_CA",IF(AND(D225="Bruno",OR(E225="Manual",E225="Assisted Manual")),A224&amp;"_BD",IF(AND(D225="Bruno",OR(E225="De-Novo Merge",E225="Assisted Merge")),A224&amp;"_SA_BD",IF(AND(D225="Daniel",OR(E225="Manual",E225="Assisted Manual")),A224&amp;"_DR",IF(AND(D225="Daniel",OR(E225="De-Novo Merge",E225="Assisted Merge")),A224&amp;"_SA_DR",IF(AND(D225="Monet",OR(E225="Manual",E225="Assisted Manual")),A224&amp;"_MW",IF(AND(D225="Monet",OR(E225="De-Novo Merge",E225="Assisted Merge")),A224&amp;"_SA_MW",IF(AND(D225="Julia",OR(E225="Manual",E225="Assisted Manual")),A224&amp;"_JS",IF(AND(D225="Julia",OR(E225="De-Novo Merge",E225="Assisted Merge")),A224&amp;"_SA_JS",""))))))))))))))))))</f>
        <v>2018-04-13_R-038_CA</v>
      </c>
      <c r="G225" s="89">
        <v>43270</v>
      </c>
      <c r="H225" s="89">
        <v>43270</v>
      </c>
      <c r="I225" s="68">
        <v>3.5</v>
      </c>
      <c r="J225" s="68">
        <v>58</v>
      </c>
      <c r="K225" s="73">
        <f t="shared" si="7"/>
        <v>16.571428571428573</v>
      </c>
      <c r="L225" s="116"/>
      <c r="M225" s="87" t="str">
        <f>IF(AND(NOT(OR(G225="",G225="Ø")),H225=""),"In Progress",IF(AND(NOT(OR(H225="Ø",H225="")),NOT(OR(G225="Ø",G225=""))),"Completed",IF(AND(NOT(A224=""),NOT(OR(D225="",D225="???")),G225=""),"Waiting",IF(D225="???","Waiting",""))))</f>
        <v>Completed</v>
      </c>
      <c r="N225" s="116"/>
      <c r="O225" s="116"/>
      <c r="P225" s="4"/>
      <c r="Q225" s="121"/>
      <c r="R225" s="116"/>
    </row>
    <row r="226" spans="1:18" x14ac:dyDescent="0.25">
      <c r="A226" s="122" t="s">
        <v>4396</v>
      </c>
      <c r="B226" s="117" t="s">
        <v>4397</v>
      </c>
      <c r="C226" s="116"/>
      <c r="D226" s="87" t="s">
        <v>2404</v>
      </c>
      <c r="E226" s="87" t="s">
        <v>24</v>
      </c>
      <c r="F226" s="7" t="str">
        <f>IF(AND(D226="Amina",OR(E226="Manual",E226="Assisted Manual")),A226&amp;"_AZ",IF(AND(D226="Amina",OR(E226="De-Novo Merge",E226="Assisted Merge")),A226&amp;"_SA_AZ",IF(AND(D226="Mashtura",OR(E226="Manual",E226="Assisted Manual")),A226&amp;"_MH",IF(AND(D226="Mashtura",OR(E226="De-Novo Merge",E226="Assisted Merge")),A226&amp;"_SA_MH",IF(AND(D226="Perry",OR(E226="Manual",E226="Assisted Manual")),A226&amp;"_PB",IF(AND(D226="Perry",OR(E226="De-Novo Merge",E226="Assisted Merge")),A226&amp;"_SA_PB",IF(AND(D226="Gina",OR(E226="Manual",E226="Assisted Manual")),A226&amp;"_GB",IF(AND(D226="Gina",OR(E226="De-Novo Merge",E226="Assisted Merge")),A226&amp;"_SA_GB",IF(AND(D226="Cameron",OR(E226="Manual",E226="Assisted Manual")),A226&amp;"_CA",IF(AND(D226="Cameron",OR(E226="De-Novo Merge",E226="Assisted Merge")),A226&amp;"_SA_CA",IF(AND(D226="Bruno",OR(E226="Manual",E226="Assisted Manual")),A226&amp;"_BD",IF(AND(D226="Bruno",OR(E226="De-Novo Merge",E226="Assisted Merge")),A226&amp;"_SA_BD",IF(AND(D226="Daniel",OR(E226="Manual",E226="Assisted Manual")),A226&amp;"_DR",IF(AND(D226="Daniel",OR(E226="De-Novo Merge",E226="Assisted Merge")),A226&amp;"_SA_DR",IF(AND(D226="Monet",OR(E226="Manual",E226="Assisted Manual")),A226&amp;"_MW",IF(AND(D226="Monet",OR(E226="De-Novo Merge",E226="Assisted Merge")),A226&amp;"_SA_MW",IF(AND(D226="Julia",OR(E226="Manual",E226="Assisted Manual")),A226&amp;"_JS",IF(AND(D226="Julia",OR(E226="De-Novo Merge",E226="Assisted Merge")),A226&amp;"_SA_JS",""))))))))))))))))))</f>
        <v>2018-04-13_G-077_MH</v>
      </c>
      <c r="G226" s="89">
        <v>43270</v>
      </c>
      <c r="H226" s="89" t="s">
        <v>51</v>
      </c>
      <c r="I226" s="68"/>
      <c r="J226" s="68"/>
      <c r="K226" s="73" t="str">
        <f t="shared" si="7"/>
        <v/>
      </c>
      <c r="L226" s="118" t="str">
        <f>IF(AND(NOT(OR(H226="",H226="Ø")),NOT(OR(H227="",H227="Ø"))),"Needs to be Split","")</f>
        <v/>
      </c>
      <c r="M226" s="87" t="s">
        <v>2</v>
      </c>
      <c r="N226" s="116" t="s">
        <v>2</v>
      </c>
      <c r="O226" s="116" t="str">
        <f>IF(OR(N226="Untraceable",N226="Incomplete"),"Ignore",IF(N226="Completed","Waiting",IF(OR(N226="Waiting",N226="In Progress",N226="Review",N226="Other"),"HOLD","")))</f>
        <v>Ignore</v>
      </c>
      <c r="P226" s="4" t="s">
        <v>4398</v>
      </c>
      <c r="Q226" s="121" t="str">
        <f>IF(OR(N226="Untraceable",N226="Incomplete"),"No",IF(N226="Completed","In Progress",""))</f>
        <v>No</v>
      </c>
      <c r="R226" s="116"/>
    </row>
    <row r="227" spans="1:18" x14ac:dyDescent="0.25">
      <c r="A227" s="116"/>
      <c r="B227" s="116"/>
      <c r="C227" s="116"/>
      <c r="D227" s="87"/>
      <c r="E227" s="87"/>
      <c r="F227" s="7" t="str">
        <f>IF(AND(D227="Amina",OR(E227="Manual",E227="Assisted Manual")),A226&amp;"_AZ",IF(AND(D227="Amina",OR(E227="De-Novo Merge",E227="Assisted Merge")),A226&amp;"_SA_AZ",IF(AND(D227="Mashtura",OR(E227="Manual",E227="Assisted Manual")),A226&amp;"_MH",IF(AND(D227="Mashtura",OR(E227="De-Novo Merge",E227="Assisted Merge")),A226&amp;"_SA_MH",IF(AND(D227="Perry",OR(E227="Manual",E227="Assisted Manual")),A226&amp;"_PB",IF(AND(D227="Perry",OR(E227="De-Novo Merge",E227="Assisted Merge")),A226&amp;"_SA_PB",IF(AND(D227="Gina",OR(E227="Manual",E227="Assisted Manual")),A226&amp;"_GB",IF(AND(D227="Gina",OR(E227="De-Novo Merge",E227="Assisted Merge")),A226&amp;"_SA_GB",IF(AND(D227="Cameron",OR(E227="Manual",E227="Assisted Manual")),A226&amp;"_CA",IF(AND(D227="Cameron",OR(E227="De-Novo Merge",E227="Assisted Merge")),A226&amp;"_SA_CA",IF(AND(D227="Bruno",OR(E227="Manual",E227="Assisted Manual")),A226&amp;"_BD",IF(AND(D227="Bruno",OR(E227="De-Novo Merge",E227="Assisted Merge")),A226&amp;"_SA_BD",IF(AND(D227="Daniel",OR(E227="Manual",E227="Assisted Manual")),A226&amp;"_DR",IF(AND(D227="Daniel",OR(E227="De-Novo Merge",E227="Assisted Merge")),A226&amp;"_SA_DR",IF(AND(D227="Monet",OR(E227="Manual",E227="Assisted Manual")),A226&amp;"_MW",IF(AND(D227="Monet",OR(E227="De-Novo Merge",E227="Assisted Merge")),A226&amp;"_SA_MW",IF(AND(D227="Julia",OR(E227="Manual",E227="Assisted Manual")),A226&amp;"_JS",IF(AND(D227="Julia",OR(E227="De-Novo Merge",E227="Assisted Merge")),A226&amp;"_SA_JS",""))))))))))))))))))</f>
        <v/>
      </c>
      <c r="G227" s="89"/>
      <c r="H227" s="89"/>
      <c r="I227" s="68"/>
      <c r="J227" s="68"/>
      <c r="K227" s="73" t="str">
        <f t="shared" si="7"/>
        <v/>
      </c>
      <c r="L227" s="116"/>
      <c r="M227" s="87" t="str">
        <f>IF(AND(NOT(OR(G227="",G227="Ø")),H227=""),"In Progress",IF(AND(NOT(OR(H227="Ø",H227="")),NOT(OR(G227="Ø",G227=""))),"Completed",IF(AND(NOT(A226=""),NOT(OR(D227="",D227="???")),G227=""),"Waiting",IF(D227="???","Waiting",""))))</f>
        <v/>
      </c>
      <c r="N227" s="116"/>
      <c r="O227" s="116"/>
      <c r="P227" s="4"/>
      <c r="Q227" s="121"/>
      <c r="R227" s="116"/>
    </row>
    <row r="228" spans="1:18" x14ac:dyDescent="0.25">
      <c r="A228" s="122" t="s">
        <v>4399</v>
      </c>
      <c r="B228" s="117" t="s">
        <v>4400</v>
      </c>
      <c r="C228" s="116"/>
      <c r="D228" s="87" t="s">
        <v>2404</v>
      </c>
      <c r="E228" s="87" t="s">
        <v>24</v>
      </c>
      <c r="F228" s="7" t="str">
        <f>IF(AND(D228="Amina",OR(E228="Manual",E228="Assisted Manual")),A228&amp;"_AZ",IF(AND(D228="Amina",OR(E228="De-Novo Merge",E228="Assisted Merge")),A228&amp;"_SA_AZ",IF(AND(D228="Mashtura",OR(E228="Manual",E228="Assisted Manual")),A228&amp;"_MH",IF(AND(D228="Mashtura",OR(E228="De-Novo Merge",E228="Assisted Merge")),A228&amp;"_SA_MH",IF(AND(D228="Perry",OR(E228="Manual",E228="Assisted Manual")),A228&amp;"_PB",IF(AND(D228="Perry",OR(E228="De-Novo Merge",E228="Assisted Merge")),A228&amp;"_SA_PB",IF(AND(D228="Gina",OR(E228="Manual",E228="Assisted Manual")),A228&amp;"_GB",IF(AND(D228="Gina",OR(E228="De-Novo Merge",E228="Assisted Merge")),A228&amp;"_SA_GB",IF(AND(D228="Cameron",OR(E228="Manual",E228="Assisted Manual")),A228&amp;"_CA",IF(AND(D228="Cameron",OR(E228="De-Novo Merge",E228="Assisted Merge")),A228&amp;"_SA_CA",IF(AND(D228="Bruno",OR(E228="Manual",E228="Assisted Manual")),A228&amp;"_BD",IF(AND(D228="Bruno",OR(E228="De-Novo Merge",E228="Assisted Merge")),A228&amp;"_SA_BD",IF(AND(D228="Daniel",OR(E228="Manual",E228="Assisted Manual")),A228&amp;"_DR",IF(AND(D228="Daniel",OR(E228="De-Novo Merge",E228="Assisted Merge")),A228&amp;"_SA_DR",IF(AND(D228="Monet",OR(E228="Manual",E228="Assisted Manual")),A228&amp;"_MW",IF(AND(D228="Monet",OR(E228="De-Novo Merge",E228="Assisted Merge")),A228&amp;"_SA_MW",IF(AND(D228="Julia",OR(E228="Manual",E228="Assisted Manual")),A228&amp;"_JS",IF(AND(D228="Julia",OR(E228="De-Novo Merge",E228="Assisted Merge")),A228&amp;"_SA_JS",""))))))))))))))))))</f>
        <v>2018-04-13_G-078_MH</v>
      </c>
      <c r="G228" s="89">
        <v>43270</v>
      </c>
      <c r="H228" s="89">
        <v>43272</v>
      </c>
      <c r="I228" s="68"/>
      <c r="J228" s="68">
        <v>48</v>
      </c>
      <c r="K228" s="73" t="str">
        <f t="shared" si="7"/>
        <v/>
      </c>
      <c r="L228" s="118">
        <v>43273</v>
      </c>
      <c r="M228" s="87" t="str">
        <f>IF(AND(NOT(OR(G228="",G228="Ø")),H228=""),"In Progress",IF(AND(NOT(OR(H228="Ø",H228="")),NOT(OR(G228="Ø",G228=""))),"Completed",IF(AND(NOT(A228=""),NOT(OR(D228="",D228="???")),G228=""),"Waiting",IF(D228="???","Waiting",""))))</f>
        <v>Completed</v>
      </c>
      <c r="N228" s="116" t="str">
        <f>IF(AND(NOT(OR(H228="Ø",H228="")),L228="Split"),"In Progress",IF(AND(NOT(OR(H228="Ø",H228="")),L228="Needs to be Split"),"Waiting",IF(AND(M228="Review",M229="Review"),"Review",IF(OR(AND(M228="Review",M229="Incomplete"),AND(M228="Incomplete",M229="Review")),"Review",IF(OR(AND(M228="Untraceable",M229="Review"),AND(M228="Review",M229="Untraceable")),"Review",IF(OR(AND(M228="Review",M229="Completed"),AND(M228="Completed",M229="Review")),"Review",IF(OR(AND(M228="Other",M229="Review"),AND(M228="Review",M229="Other")),"Review",IF(OR(AND(M228="Other",M229="Incomplete"),AND(M228="Incomplete",M229="Other")),"Review",IF(OR(AND(M228="Other",M229="Untraceable"),AND(M228="Untraceable",M229="Other")),"Review",IF(OR(AND(M228="Other",M229="Completed"),AND(M228="Completed",M229="Other")),"Review",IF(AND(M228="Waiting",M229="Waiting"),"Waiting",IF(OR(AND(M228="Review",M229="Waiting"),AND(M228="Waiting",M229="Review")),"Waiting",IF(OR(AND(M228="Other",M229="Waiting"),AND(M228="Waiting",M229="Other")),"Waiting",IF(OR(AND(M228="Incomplete",M229="Waiting"),AND(M228="Waiting",M229="Incomplete")),"Waiting",IF(OR(AND(M228="Completed",M229="Waiting"),AND(M228="Waiting",M229="Completed")),"Waiting",IF(OR(M228="In Progress",M229="In Progress"),"In Progress",IF(OR(AND(M228="Completed",M229="Untraceable"),AND(M228="Untraceable",M229="Completed")),"Review",IF(OR(AND(M228="Completed",M229="Incomplete"),AND(M228="Incomplete",M229="Completed")),"Review",IF(OR(AND(M228="Incomplete",M229="Untraceable"),AND(M228="Untraceable",M229="Incomplete")),"Untraceable",IF(AND(NOT(OR(H228="Ø",H228="")),NOT(OR(H229="Ø",H229="")),L228=""),"In Progress",IF(AND(M228="Untraceable",M229="Untraceable"),"Untraceable",IF(AND(NOT(OR(H228="Ø",H228="")),NOT(OR(H229="Ø",H229="")),NOT(OR(L228="Ø",L228="",L228="Split",L228="Needs to be Split"))),"Completed",IF(AND(M228="Incomplete",M229="Incomplete"),"Incomplete",IF(AND(M228="Other",M229="Other"),"Review",IF(AND(M228="Untraceable",M229=""),"Untraceable","")))))))))))))))))))))))))</f>
        <v>Completed</v>
      </c>
      <c r="O228" s="116" t="s">
        <v>0</v>
      </c>
      <c r="P228" s="4"/>
      <c r="Q228" s="121" t="s">
        <v>25</v>
      </c>
      <c r="R228" s="116" t="s">
        <v>4401</v>
      </c>
    </row>
    <row r="229" spans="1:18" x14ac:dyDescent="0.25">
      <c r="A229" s="116"/>
      <c r="B229" s="116"/>
      <c r="C229" s="116"/>
      <c r="D229" s="87" t="s">
        <v>187</v>
      </c>
      <c r="E229" s="87" t="s">
        <v>24</v>
      </c>
      <c r="F229" s="7" t="str">
        <f>IF(AND(D229="Amina",OR(E229="Manual",E229="Assisted Manual")),A228&amp;"_AZ",IF(AND(D229="Amina",OR(E229="De-Novo Merge",E229="Assisted Merge")),A228&amp;"_SA_AZ",IF(AND(D229="Mashtura",OR(E229="Manual",E229="Assisted Manual")),A228&amp;"_MH",IF(AND(D229="Mashtura",OR(E229="De-Novo Merge",E229="Assisted Merge")),A228&amp;"_SA_MH",IF(AND(D229="Perry",OR(E229="Manual",E229="Assisted Manual")),A228&amp;"_PB",IF(AND(D229="Perry",OR(E229="De-Novo Merge",E229="Assisted Merge")),A228&amp;"_SA_PB",IF(AND(D229="Gina",OR(E229="Manual",E229="Assisted Manual")),A228&amp;"_GB",IF(AND(D229="Gina",OR(E229="De-Novo Merge",E229="Assisted Merge")),A228&amp;"_SA_GB",IF(AND(D229="Cameron",OR(E229="Manual",E229="Assisted Manual")),A228&amp;"_CA",IF(AND(D229="Cameron",OR(E229="De-Novo Merge",E229="Assisted Merge")),A228&amp;"_SA_CA",IF(AND(D229="Bruno",OR(E229="Manual",E229="Assisted Manual")),A228&amp;"_BD",IF(AND(D229="Bruno",OR(E229="De-Novo Merge",E229="Assisted Merge")),A228&amp;"_SA_BD",IF(AND(D229="Daniel",OR(E229="Manual",E229="Assisted Manual")),A228&amp;"_DR",IF(AND(D229="Daniel",OR(E229="De-Novo Merge",E229="Assisted Merge")),A228&amp;"_SA_DR",IF(AND(D229="Monet",OR(E229="Manual",E229="Assisted Manual")),A228&amp;"_MW",IF(AND(D229="Monet",OR(E229="De-Novo Merge",E229="Assisted Merge")),A228&amp;"_SA_MW",IF(AND(D229="Julia",OR(E229="Manual",E229="Assisted Manual")),A228&amp;"_JS",IF(AND(D229="Julia",OR(E229="De-Novo Merge",E229="Assisted Merge")),A228&amp;"_SA_JS",""))))))))))))))))))</f>
        <v>2018-04-13_G-078_MW</v>
      </c>
      <c r="G229" s="89">
        <v>43270</v>
      </c>
      <c r="H229" s="89">
        <v>43271</v>
      </c>
      <c r="I229" s="68">
        <v>7</v>
      </c>
      <c r="J229" s="68">
        <v>55</v>
      </c>
      <c r="K229" s="73">
        <f t="shared" si="7"/>
        <v>7.8571428571428568</v>
      </c>
      <c r="L229" s="116"/>
      <c r="M229" s="87" t="str">
        <f>IF(AND(NOT(OR(G229="",G229="Ø")),H229=""),"In Progress",IF(AND(NOT(OR(H229="Ø",H229="")),NOT(OR(G229="Ø",G229=""))),"Completed",IF(AND(NOT(A228=""),NOT(OR(D229="",D229="???")),G229=""),"Waiting",IF(D229="???","Waiting",""))))</f>
        <v>Completed</v>
      </c>
      <c r="N229" s="116"/>
      <c r="O229" s="116"/>
      <c r="P229" s="4"/>
      <c r="Q229" s="121"/>
      <c r="R229" s="116"/>
    </row>
    <row r="230" spans="1:18" x14ac:dyDescent="0.25">
      <c r="A230" s="122" t="s">
        <v>4402</v>
      </c>
      <c r="B230" s="117" t="s">
        <v>4403</v>
      </c>
      <c r="C230" s="116"/>
      <c r="D230" s="87" t="s">
        <v>161</v>
      </c>
      <c r="E230" s="87" t="s">
        <v>24</v>
      </c>
      <c r="F230" s="7" t="str">
        <f>IF(AND(D230="Amina",OR(E230="Manual",E230="Assisted Manual")),A230&amp;"_AZ",IF(AND(D230="Amina",OR(E230="De-Novo Merge",E230="Assisted Merge")),A230&amp;"_SA_AZ",IF(AND(D230="Mashtura",OR(E230="Manual",E230="Assisted Manual")),A230&amp;"_MH",IF(AND(D230="Mashtura",OR(E230="De-Novo Merge",E230="Assisted Merge")),A230&amp;"_SA_MH",IF(AND(D230="Perry",OR(E230="Manual",E230="Assisted Manual")),A230&amp;"_PB",IF(AND(D230="Perry",OR(E230="De-Novo Merge",E230="Assisted Merge")),A230&amp;"_SA_PB",IF(AND(D230="Gina",OR(E230="Manual",E230="Assisted Manual")),A230&amp;"_GB",IF(AND(D230="Gina",OR(E230="De-Novo Merge",E230="Assisted Merge")),A230&amp;"_SA_GB",IF(AND(D230="Cameron",OR(E230="Manual",E230="Assisted Manual")),A230&amp;"_CA",IF(AND(D230="Cameron",OR(E230="De-Novo Merge",E230="Assisted Merge")),A230&amp;"_SA_CA",IF(AND(D230="Bruno",OR(E230="Manual",E230="Assisted Manual")),A230&amp;"_BD",IF(AND(D230="Bruno",OR(E230="De-Novo Merge",E230="Assisted Merge")),A230&amp;"_SA_BD",IF(AND(D230="Daniel",OR(E230="Manual",E230="Assisted Manual")),A230&amp;"_DR",IF(AND(D230="Daniel",OR(E230="De-Novo Merge",E230="Assisted Merge")),A230&amp;"_SA_DR",IF(AND(D230="Monet",OR(E230="Manual",E230="Assisted Manual")),A230&amp;"_MW",IF(AND(D230="Monet",OR(E230="De-Novo Merge",E230="Assisted Merge")),A230&amp;"_SA_MW",IF(AND(D230="Julia",OR(E230="Manual",E230="Assisted Manual")),A230&amp;"_JS",IF(AND(D230="Julia",OR(E230="De-Novo Merge",E230="Assisted Merge")),A230&amp;"_SA_JS",""))))))))))))))))))</f>
        <v>2018-04-13_R-039_BD</v>
      </c>
      <c r="G230" s="89">
        <v>43270</v>
      </c>
      <c r="H230" s="89">
        <v>43271</v>
      </c>
      <c r="I230" s="68">
        <v>3.75</v>
      </c>
      <c r="J230" s="68">
        <v>35</v>
      </c>
      <c r="K230" s="73">
        <f t="shared" si="7"/>
        <v>9.3333333333333339</v>
      </c>
      <c r="L230" s="118">
        <v>43280</v>
      </c>
      <c r="M230" s="87" t="str">
        <f>IF(AND(NOT(OR(G230="",G230="Ø")),H230=""),"In Progress",IF(AND(NOT(OR(H230="Ø",H230="")),NOT(OR(G230="Ø",G230=""))),"Completed",IF(AND(NOT(A230=""),NOT(OR(D230="",D230="???")),G230=""),"Waiting",IF(D230="???","Waiting",""))))</f>
        <v>Completed</v>
      </c>
      <c r="N230" s="116" t="str">
        <f>IF(AND(NOT(OR(H230="Ø",H230="")),L230="Split"),"In Progress",IF(AND(NOT(OR(H230="Ø",H230="")),L230="Needs to be Split"),"Waiting",IF(AND(M230="Review",M231="Review"),"Review",IF(OR(AND(M230="Review",M231="Incomplete"),AND(M230="Incomplete",M231="Review")),"Review",IF(OR(AND(M230="Untraceable",M231="Review"),AND(M230="Review",M231="Untraceable")),"Review",IF(OR(AND(M230="Review",M231="Completed"),AND(M230="Completed",M231="Review")),"Review",IF(OR(AND(M230="Other",M231="Review"),AND(M230="Review",M231="Other")),"Review",IF(OR(AND(M230="Other",M231="Incomplete"),AND(M230="Incomplete",M231="Other")),"Review",IF(OR(AND(M230="Other",M231="Untraceable"),AND(M230="Untraceable",M231="Other")),"Review",IF(OR(AND(M230="Other",M231="Completed"),AND(M230="Completed",M231="Other")),"Review",IF(AND(M230="Waiting",M231="Waiting"),"Waiting",IF(OR(AND(M230="Review",M231="Waiting"),AND(M230="Waiting",M231="Review")),"Waiting",IF(OR(AND(M230="Other",M231="Waiting"),AND(M230="Waiting",M231="Other")),"Waiting",IF(OR(AND(M230="Incomplete",M231="Waiting"),AND(M230="Waiting",M231="Incomplete")),"Waiting",IF(OR(AND(M230="Completed",M231="Waiting"),AND(M230="Waiting",M231="Completed")),"Waiting",IF(OR(M230="In Progress",M231="In Progress"),"In Progress",IF(OR(AND(M230="Completed",M231="Untraceable"),AND(M230="Untraceable",M231="Completed")),"Review",IF(OR(AND(M230="Completed",M231="Incomplete"),AND(M230="Incomplete",M231="Completed")),"Review",IF(OR(AND(M230="Incomplete",M231="Untraceable"),AND(M230="Untraceable",M231="Incomplete")),"Untraceable",IF(AND(NOT(OR(H230="Ø",H230="")),NOT(OR(H231="Ø",H231="")),L230=""),"In Progress",IF(AND(M230="Untraceable",M231="Untraceable"),"Untraceable",IF(AND(NOT(OR(H230="Ø",H230="")),NOT(OR(H231="Ø",H231="")),NOT(OR(L230="Ø",L230="",L230="Split",L230="Needs to be Split"))),"Completed",IF(AND(M230="Incomplete",M231="Incomplete"),"Incomplete",IF(AND(M230="Other",M231="Other"),"Review",IF(AND(M230="Untraceable",M231=""),"Untraceable","")))))))))))))))))))))))))</f>
        <v>Completed</v>
      </c>
      <c r="O230" s="116" t="s">
        <v>0</v>
      </c>
      <c r="P230" s="4"/>
      <c r="Q230" s="121" t="s">
        <v>25</v>
      </c>
      <c r="R230" s="116" t="s">
        <v>4404</v>
      </c>
    </row>
    <row r="231" spans="1:18" x14ac:dyDescent="0.25">
      <c r="A231" s="116"/>
      <c r="B231" s="116"/>
      <c r="C231" s="116"/>
      <c r="D231" s="87" t="s">
        <v>23</v>
      </c>
      <c r="E231" s="87" t="s">
        <v>1512</v>
      </c>
      <c r="F231" s="7" t="str">
        <f>IF(AND(D231="Amina",OR(E231="Manual",E231="Assisted Manual")),A230&amp;"_AZ",IF(AND(D231="Amina",OR(E231="De-Novo Merge",E231="Assisted Merge")),A230&amp;"_SA_AZ",IF(AND(D231="Mashtura",OR(E231="Manual",E231="Assisted Manual")),A230&amp;"_MH",IF(AND(D231="Mashtura",OR(E231="De-Novo Merge",E231="Assisted Merge")),A230&amp;"_SA_MH",IF(AND(D231="Perry",OR(E231="Manual",E231="Assisted Manual")),A230&amp;"_PB",IF(AND(D231="Perry",OR(E231="De-Novo Merge",E231="Assisted Merge")),A230&amp;"_SA_PB",IF(AND(D231="Gina",OR(E231="Manual",E231="Assisted Manual")),A230&amp;"_GB",IF(AND(D231="Gina",OR(E231="De-Novo Merge",E231="Assisted Merge")),A230&amp;"_SA_GB",IF(AND(D231="Cameron",OR(E231="Manual",E231="Assisted Manual")),A230&amp;"_CA",IF(AND(D231="Cameron",OR(E231="De-Novo Merge",E231="Assisted Merge")),A230&amp;"_SA_CA",IF(AND(D231="Bruno",OR(E231="Manual",E231="Assisted Manual")),A230&amp;"_BD",IF(AND(D231="Bruno",OR(E231="De-Novo Merge",E231="Assisted Merge")),A230&amp;"_SA_BD",IF(AND(D231="Daniel",OR(E231="Manual",E231="Assisted Manual")),A230&amp;"_DR",IF(AND(D231="Daniel",OR(E231="De-Novo Merge",E231="Assisted Merge")),A230&amp;"_SA_DR",IF(AND(D231="Monet",OR(E231="Manual",E231="Assisted Manual")),A230&amp;"_MW",IF(AND(D231="Monet",OR(E231="De-Novo Merge",E231="Assisted Merge")),A230&amp;"_SA_MW",IF(AND(D231="Julia",OR(E231="Manual",E231="Assisted Manual")),A230&amp;"_JS",IF(AND(D231="Julia",OR(E231="De-Novo Merge",E231="Assisted Merge")),A230&amp;"_SA_JS",""))))))))))))))))))</f>
        <v>2018-04-13_R-039_CA</v>
      </c>
      <c r="G231" s="89">
        <v>43271</v>
      </c>
      <c r="H231" s="89">
        <v>43272</v>
      </c>
      <c r="I231" s="68">
        <v>3</v>
      </c>
      <c r="J231" s="68">
        <v>33</v>
      </c>
      <c r="K231" s="73">
        <f t="shared" si="7"/>
        <v>11</v>
      </c>
      <c r="L231" s="116"/>
      <c r="M231" s="87" t="str">
        <f>IF(AND(NOT(OR(G231="",G231="Ø")),H231=""),"In Progress",IF(AND(NOT(OR(H231="Ø",H231="")),NOT(OR(G231="Ø",G231=""))),"Completed",IF(AND(NOT(A230=""),NOT(OR(D231="",D231="???")),G231=""),"Waiting",IF(D231="???","Waiting",""))))</f>
        <v>Completed</v>
      </c>
      <c r="N231" s="116"/>
      <c r="O231" s="116"/>
      <c r="P231" s="4"/>
      <c r="Q231" s="121"/>
      <c r="R231" s="116"/>
    </row>
    <row r="232" spans="1:18" x14ac:dyDescent="0.25">
      <c r="A232" s="122" t="s">
        <v>4405</v>
      </c>
      <c r="B232" s="117" t="s">
        <v>4406</v>
      </c>
      <c r="C232" s="116" t="s">
        <v>1167</v>
      </c>
      <c r="D232" s="87" t="s">
        <v>23</v>
      </c>
      <c r="E232" s="87" t="s">
        <v>24</v>
      </c>
      <c r="F232" s="7" t="str">
        <f>IF(AND(D232="Amina",OR(E232="Manual",E232="Assisted Manual")),A232&amp;"_AZ",IF(AND(D232="Amina",OR(E232="De-Novo Merge",E232="Assisted Merge")),A232&amp;"_SA_AZ",IF(AND(D232="Mashtura",OR(E232="Manual",E232="Assisted Manual")),A232&amp;"_MH",IF(AND(D232="Mashtura",OR(E232="De-Novo Merge",E232="Assisted Merge")),A232&amp;"_SA_MH",IF(AND(D232="Perry",OR(E232="Manual",E232="Assisted Manual")),A232&amp;"_PB",IF(AND(D232="Perry",OR(E232="De-Novo Merge",E232="Assisted Merge")),A232&amp;"_SA_PB",IF(AND(D232="Gina",OR(E232="Manual",E232="Assisted Manual")),A232&amp;"_GB",IF(AND(D232="Gina",OR(E232="De-Novo Merge",E232="Assisted Merge")),A232&amp;"_SA_GB",IF(AND(D232="Cameron",OR(E232="Manual",E232="Assisted Manual")),A232&amp;"_CA",IF(AND(D232="Cameron",OR(E232="De-Novo Merge",E232="Assisted Merge")),A232&amp;"_SA_CA",IF(AND(D232="Bruno",OR(E232="Manual",E232="Assisted Manual")),A232&amp;"_BD",IF(AND(D232="Bruno",OR(E232="De-Novo Merge",E232="Assisted Merge")),A232&amp;"_SA_BD",IF(AND(D232="Daniel",OR(E232="Manual",E232="Assisted Manual")),A232&amp;"_DR",IF(AND(D232="Daniel",OR(E232="De-Novo Merge",E232="Assisted Merge")),A232&amp;"_SA_DR",IF(AND(D232="Monet",OR(E232="Manual",E232="Assisted Manual")),A232&amp;"_MW",IF(AND(D232="Monet",OR(E232="De-Novo Merge",E232="Assisted Merge")),A232&amp;"_SA_MW",IF(AND(D232="Julia",OR(E232="Manual",E232="Assisted Manual")),A232&amp;"_JS",IF(AND(D232="Julia",OR(E232="De-Novo Merge",E232="Assisted Merge")),A232&amp;"_SA_JS",""))))))))))))))))))</f>
        <v>2018-04-13_R-040_CA</v>
      </c>
      <c r="G232" s="89">
        <v>43271</v>
      </c>
      <c r="H232" s="89">
        <v>43271</v>
      </c>
      <c r="I232" s="68">
        <v>3.5</v>
      </c>
      <c r="J232" s="68">
        <v>42</v>
      </c>
      <c r="K232" s="73">
        <f t="shared" si="7"/>
        <v>12</v>
      </c>
      <c r="L232" s="118">
        <v>43280</v>
      </c>
      <c r="M232" s="87" t="str">
        <f>IF(AND(NOT(OR(G232="",G232="Ø")),H232=""),"In Progress",IF(AND(NOT(OR(H232="Ø",H232="")),NOT(OR(G232="Ø",G232=""))),"Completed",IF(AND(NOT(A232=""),NOT(OR(D232="",D232="???")),G232=""),"Waiting",IF(D232="???","Waiting",""))))</f>
        <v>Completed</v>
      </c>
      <c r="N232" s="116" t="str">
        <f>IF(AND(NOT(OR(H232="Ø",H232="")),L232="Split"),"In Progress",IF(AND(NOT(OR(H232="Ø",H232="")),L232="Needs to be Split"),"Waiting",IF(AND(M232="Review",M233="Review"),"Review",IF(OR(AND(M232="Review",M233="Incomplete"),AND(M232="Incomplete",M233="Review")),"Review",IF(OR(AND(M232="Untraceable",M233="Review"),AND(M232="Review",M233="Untraceable")),"Review",IF(OR(AND(M232="Review",M233="Completed"),AND(M232="Completed",M233="Review")),"Review",IF(OR(AND(M232="Other",M233="Review"),AND(M232="Review",M233="Other")),"Review",IF(OR(AND(M232="Other",M233="Incomplete"),AND(M232="Incomplete",M233="Other")),"Review",IF(OR(AND(M232="Other",M233="Untraceable"),AND(M232="Untraceable",M233="Other")),"Review",IF(OR(AND(M232="Other",M233="Completed"),AND(M232="Completed",M233="Other")),"Review",IF(AND(M232="Waiting",M233="Waiting"),"Waiting",IF(OR(AND(M232="Review",M233="Waiting"),AND(M232="Waiting",M233="Review")),"Waiting",IF(OR(AND(M232="Other",M233="Waiting"),AND(M232="Waiting",M233="Other")),"Waiting",IF(OR(AND(M232="Incomplete",M233="Waiting"),AND(M232="Waiting",M233="Incomplete")),"Waiting",IF(OR(AND(M232="Completed",M233="Waiting"),AND(M232="Waiting",M233="Completed")),"Waiting",IF(OR(M232="In Progress",M233="In Progress"),"In Progress",IF(OR(AND(M232="Completed",M233="Untraceable"),AND(M232="Untraceable",M233="Completed")),"Review",IF(OR(AND(M232="Completed",M233="Incomplete"),AND(M232="Incomplete",M233="Completed")),"Review",IF(OR(AND(M232="Incomplete",M233="Untraceable"),AND(M232="Untraceable",M233="Incomplete")),"Untraceable",IF(AND(NOT(OR(H232="Ø",H232="")),NOT(OR(H233="Ø",H233="")),L232=""),"In Progress",IF(AND(M232="Untraceable",M233="Untraceable"),"Untraceable",IF(AND(NOT(OR(H232="Ø",H232="")),NOT(OR(H233="Ø",H233="")),NOT(OR(L232="Ø",L232="",L232="Split",L232="Needs to be Split"))),"Completed",IF(AND(M232="Incomplete",M233="Incomplete"),"Incomplete",IF(AND(M232="Other",M233="Other"),"Review",IF(AND(M232="Untraceable",M233=""),"Untraceable","")))))))))))))))))))))))))</f>
        <v>Completed</v>
      </c>
      <c r="O232" s="116" t="s">
        <v>0</v>
      </c>
      <c r="P232" s="4" t="s">
        <v>4234</v>
      </c>
      <c r="Q232" s="121" t="s">
        <v>25</v>
      </c>
      <c r="R232" s="116" t="s">
        <v>4407</v>
      </c>
    </row>
    <row r="233" spans="1:18" x14ac:dyDescent="0.25">
      <c r="A233" s="116"/>
      <c r="B233" s="116"/>
      <c r="C233" s="116"/>
      <c r="D233" s="87" t="s">
        <v>161</v>
      </c>
      <c r="E233" s="87" t="s">
        <v>1512</v>
      </c>
      <c r="F233" s="7" t="str">
        <f>IF(AND(D233="Amina",OR(E233="Manual",E233="Assisted Manual")),A232&amp;"_AZ",IF(AND(D233="Amina",OR(E233="De-Novo Merge",E233="Assisted Merge")),A232&amp;"_SA_AZ",IF(AND(D233="Mashtura",OR(E233="Manual",E233="Assisted Manual")),A232&amp;"_MH",IF(AND(D233="Mashtura",OR(E233="De-Novo Merge",E233="Assisted Merge")),A232&amp;"_SA_MH",IF(AND(D233="Perry",OR(E233="Manual",E233="Assisted Manual")),A232&amp;"_PB",IF(AND(D233="Perry",OR(E233="De-Novo Merge",E233="Assisted Merge")),A232&amp;"_SA_PB",IF(AND(D233="Gina",OR(E233="Manual",E233="Assisted Manual")),A232&amp;"_GB",IF(AND(D233="Gina",OR(E233="De-Novo Merge",E233="Assisted Merge")),A232&amp;"_SA_GB",IF(AND(D233="Cameron",OR(E233="Manual",E233="Assisted Manual")),A232&amp;"_CA",IF(AND(D233="Cameron",OR(E233="De-Novo Merge",E233="Assisted Merge")),A232&amp;"_SA_CA",IF(AND(D233="Bruno",OR(E233="Manual",E233="Assisted Manual")),A232&amp;"_BD",IF(AND(D233="Bruno",OR(E233="De-Novo Merge",E233="Assisted Merge")),A232&amp;"_SA_BD",IF(AND(D233="Daniel",OR(E233="Manual",E233="Assisted Manual")),A232&amp;"_DR",IF(AND(D233="Daniel",OR(E233="De-Novo Merge",E233="Assisted Merge")),A232&amp;"_SA_DR",IF(AND(D233="Monet",OR(E233="Manual",E233="Assisted Manual")),A232&amp;"_MW",IF(AND(D233="Monet",OR(E233="De-Novo Merge",E233="Assisted Merge")),A232&amp;"_SA_MW",IF(AND(D233="Julia",OR(E233="Manual",E233="Assisted Manual")),A232&amp;"_JS",IF(AND(D233="Julia",OR(E233="De-Novo Merge",E233="Assisted Merge")),A232&amp;"_SA_JS",""))))))))))))))))))</f>
        <v>2018-04-13_R-040_BD</v>
      </c>
      <c r="G233" s="89">
        <v>43276</v>
      </c>
      <c r="H233" s="89">
        <v>43276</v>
      </c>
      <c r="I233" s="68">
        <v>1.75</v>
      </c>
      <c r="J233" s="68">
        <v>40</v>
      </c>
      <c r="K233" s="73">
        <f t="shared" si="7"/>
        <v>22.857142857142858</v>
      </c>
      <c r="L233" s="116"/>
      <c r="M233" s="87" t="str">
        <f>IF(AND(NOT(OR(G233="",G233="Ø")),H233=""),"In Progress",IF(AND(NOT(OR(H233="Ø",H233="")),NOT(OR(G233="Ø",G233=""))),"Completed",IF(AND(NOT(A232=""),NOT(OR(D233="",D233="???")),G233=""),"Waiting",IF(D233="???","Waiting",""))))</f>
        <v>Completed</v>
      </c>
      <c r="N233" s="116"/>
      <c r="O233" s="116"/>
      <c r="P233" s="4"/>
      <c r="Q233" s="121"/>
      <c r="R233" s="116"/>
    </row>
    <row r="234" spans="1:18" x14ac:dyDescent="0.25">
      <c r="A234" s="122" t="s">
        <v>4408</v>
      </c>
      <c r="B234" s="117" t="s">
        <v>4409</v>
      </c>
      <c r="C234" s="116" t="s">
        <v>1167</v>
      </c>
      <c r="D234" s="87" t="s">
        <v>161</v>
      </c>
      <c r="E234" s="87" t="s">
        <v>24</v>
      </c>
      <c r="F234" s="7" t="str">
        <f>IF(AND(D234="Amina",OR(E234="Manual",E234="Assisted Manual")),A234&amp;"_AZ",IF(AND(D234="Amina",OR(E234="De-Novo Merge",E234="Assisted Merge")),A234&amp;"_SA_AZ",IF(AND(D234="Mashtura",OR(E234="Manual",E234="Assisted Manual")),A234&amp;"_MH",IF(AND(D234="Mashtura",OR(E234="De-Novo Merge",E234="Assisted Merge")),A234&amp;"_SA_MH",IF(AND(D234="Perry",OR(E234="Manual",E234="Assisted Manual")),A234&amp;"_PB",IF(AND(D234="Perry",OR(E234="De-Novo Merge",E234="Assisted Merge")),A234&amp;"_SA_PB",IF(AND(D234="Gina",OR(E234="Manual",E234="Assisted Manual")),A234&amp;"_GB",IF(AND(D234="Gina",OR(E234="De-Novo Merge",E234="Assisted Merge")),A234&amp;"_SA_GB",IF(AND(D234="Cameron",OR(E234="Manual",E234="Assisted Manual")),A234&amp;"_CA",IF(AND(D234="Cameron",OR(E234="De-Novo Merge",E234="Assisted Merge")),A234&amp;"_SA_CA",IF(AND(D234="Bruno",OR(E234="Manual",E234="Assisted Manual")),A234&amp;"_BD",IF(AND(D234="Bruno",OR(E234="De-Novo Merge",E234="Assisted Merge")),A234&amp;"_SA_BD",IF(AND(D234="Daniel",OR(E234="Manual",E234="Assisted Manual")),A234&amp;"_DR",IF(AND(D234="Daniel",OR(E234="De-Novo Merge",E234="Assisted Merge")),A234&amp;"_SA_DR",IF(AND(D234="Monet",OR(E234="Manual",E234="Assisted Manual")),A234&amp;"_MW",IF(AND(D234="Monet",OR(E234="De-Novo Merge",E234="Assisted Merge")),A234&amp;"_SA_MW",IF(AND(D234="Julia",OR(E234="Manual",E234="Assisted Manual")),A234&amp;"_JS",IF(AND(D234="Julia",OR(E234="De-Novo Merge",E234="Assisted Merge")),A234&amp;"_SA_JS",""))))))))))))))))))</f>
        <v>2018-04-13_R-041_BD</v>
      </c>
      <c r="G234" s="89">
        <v>43271</v>
      </c>
      <c r="H234" s="89">
        <v>43271</v>
      </c>
      <c r="I234" s="68">
        <v>2</v>
      </c>
      <c r="J234" s="68">
        <v>23</v>
      </c>
      <c r="K234" s="73">
        <f t="shared" si="7"/>
        <v>11.5</v>
      </c>
      <c r="L234" s="118">
        <v>43297</v>
      </c>
      <c r="M234" s="87" t="str">
        <f>IF(AND(NOT(OR(G234="",G234="Ø")),H234=""),"In Progress",IF(AND(NOT(OR(H234="Ø",H234="")),NOT(OR(G234="Ø",G234=""))),"Completed",IF(AND(NOT(A234=""),NOT(OR(D234="",D234="???")),G234=""),"Waiting",IF(D234="???","Waiting",""))))</f>
        <v>Completed</v>
      </c>
      <c r="N234" s="116" t="str">
        <f>IF(AND(NOT(OR(H234="Ø",H234="")),L234="Split"),"In Progress",IF(AND(NOT(OR(H234="Ø",H234="")),L234="Needs to be Split"),"Waiting",IF(AND(M234="Review",M235="Review"),"Review",IF(OR(AND(M234="Review",M235="Incomplete"),AND(M234="Incomplete",M235="Review")),"Review",IF(OR(AND(M234="Untraceable",M235="Review"),AND(M234="Review",M235="Untraceable")),"Review",IF(OR(AND(M234="Review",M235="Completed"),AND(M234="Completed",M235="Review")),"Review",IF(OR(AND(M234="Other",M235="Review"),AND(M234="Review",M235="Other")),"Review",IF(OR(AND(M234="Other",M235="Incomplete"),AND(M234="Incomplete",M235="Other")),"Review",IF(OR(AND(M234="Other",M235="Untraceable"),AND(M234="Untraceable",M235="Other")),"Review",IF(OR(AND(M234="Other",M235="Completed"),AND(M234="Completed",M235="Other")),"Review",IF(AND(M234="Waiting",M235="Waiting"),"Waiting",IF(OR(AND(M234="Review",M235="Waiting"),AND(M234="Waiting",M235="Review")),"Waiting",IF(OR(AND(M234="Other",M235="Waiting"),AND(M234="Waiting",M235="Other")),"Waiting",IF(OR(AND(M234="Incomplete",M235="Waiting"),AND(M234="Waiting",M235="Incomplete")),"Waiting",IF(OR(AND(M234="Completed",M235="Waiting"),AND(M234="Waiting",M235="Completed")),"Waiting",IF(OR(M234="In Progress",M235="In Progress"),"In Progress",IF(OR(AND(M234="Completed",M235="Untraceable"),AND(M234="Untraceable",M235="Completed")),"Review",IF(OR(AND(M234="Completed",M235="Incomplete"),AND(M234="Incomplete",M235="Completed")),"Review",IF(OR(AND(M234="Incomplete",M235="Untraceable"),AND(M234="Untraceable",M235="Incomplete")),"Untraceable",IF(AND(NOT(OR(H234="Ø",H234="")),NOT(OR(H235="Ø",H235="")),L234=""),"In Progress",IF(AND(M234="Untraceable",M235="Untraceable"),"Untraceable",IF(AND(NOT(OR(H234="Ø",H234="")),NOT(OR(H235="Ø",H235="")),NOT(OR(L234="Ø",L234="",L234="Split",L234="Needs to be Split"))),"Completed",IF(AND(M234="Incomplete",M235="Incomplete"),"Incomplete",IF(AND(M234="Other",M235="Other"),"Review",IF(AND(M234="Untraceable",M235=""),"Untraceable","")))))))))))))))))))))))))</f>
        <v>Completed</v>
      </c>
      <c r="O234" s="116" t="s">
        <v>0</v>
      </c>
      <c r="P234" s="4"/>
      <c r="Q234" s="121" t="s">
        <v>25</v>
      </c>
      <c r="R234" s="116" t="s">
        <v>4410</v>
      </c>
    </row>
    <row r="235" spans="1:18" x14ac:dyDescent="0.25">
      <c r="A235" s="116"/>
      <c r="B235" s="116"/>
      <c r="C235" s="116"/>
      <c r="D235" s="87" t="s">
        <v>187</v>
      </c>
      <c r="E235" s="87" t="s">
        <v>1512</v>
      </c>
      <c r="F235" s="7" t="str">
        <f>IF(AND(D235="Amina",OR(E235="Manual",E235="Assisted Manual")),A234&amp;"_AZ",IF(AND(D235="Amina",OR(E235="De-Novo Merge",E235="Assisted Merge")),A234&amp;"_SA_AZ",IF(AND(D235="Mashtura",OR(E235="Manual",E235="Assisted Manual")),A234&amp;"_MH",IF(AND(D235="Mashtura",OR(E235="De-Novo Merge",E235="Assisted Merge")),A234&amp;"_SA_MH",IF(AND(D235="Perry",OR(E235="Manual",E235="Assisted Manual")),A234&amp;"_PB",IF(AND(D235="Perry",OR(E235="De-Novo Merge",E235="Assisted Merge")),A234&amp;"_SA_PB",IF(AND(D235="Gina",OR(E235="Manual",E235="Assisted Manual")),A234&amp;"_GB",IF(AND(D235="Gina",OR(E235="De-Novo Merge",E235="Assisted Merge")),A234&amp;"_SA_GB",IF(AND(D235="Cameron",OR(E235="Manual",E235="Assisted Manual")),A234&amp;"_CA",IF(AND(D235="Cameron",OR(E235="De-Novo Merge",E235="Assisted Merge")),A234&amp;"_SA_CA",IF(AND(D235="Bruno",OR(E235="Manual",E235="Assisted Manual")),A234&amp;"_BD",IF(AND(D235="Bruno",OR(E235="De-Novo Merge",E235="Assisted Merge")),A234&amp;"_SA_BD",IF(AND(D235="Daniel",OR(E235="Manual",E235="Assisted Manual")),A234&amp;"_DR",IF(AND(D235="Daniel",OR(E235="De-Novo Merge",E235="Assisted Merge")),A234&amp;"_SA_DR",IF(AND(D235="Monet",OR(E235="Manual",E235="Assisted Manual")),A234&amp;"_MW",IF(AND(D235="Monet",OR(E235="De-Novo Merge",E235="Assisted Merge")),A234&amp;"_SA_MW",IF(AND(D235="Julia",OR(E235="Manual",E235="Assisted Manual")),A234&amp;"_JS",IF(AND(D235="Julia",OR(E235="De-Novo Merge",E235="Assisted Merge")),A234&amp;"_SA_JS",""))))))))))))))))))</f>
        <v>2018-04-13_R-041_MW</v>
      </c>
      <c r="G235" s="89">
        <v>43276</v>
      </c>
      <c r="H235" s="89">
        <v>43276</v>
      </c>
      <c r="I235" s="68">
        <v>2</v>
      </c>
      <c r="J235" s="68">
        <v>26.7</v>
      </c>
      <c r="K235" s="73">
        <f t="shared" si="7"/>
        <v>13.35</v>
      </c>
      <c r="L235" s="116"/>
      <c r="M235" s="87" t="str">
        <f>IF(AND(NOT(OR(G235="",G235="Ø")),H235=""),"In Progress",IF(AND(NOT(OR(H235="Ø",H235="")),NOT(OR(G235="Ø",G235=""))),"Completed",IF(AND(NOT(A234=""),NOT(OR(D235="",D235="???")),G235=""),"Waiting",IF(D235="???","Waiting",""))))</f>
        <v>Completed</v>
      </c>
      <c r="N235" s="116"/>
      <c r="O235" s="116"/>
      <c r="P235" s="4"/>
      <c r="Q235" s="121"/>
      <c r="R235" s="116"/>
    </row>
    <row r="236" spans="1:18" x14ac:dyDescent="0.25">
      <c r="A236" s="122" t="s">
        <v>4411</v>
      </c>
      <c r="B236" s="117" t="s">
        <v>4412</v>
      </c>
      <c r="C236" s="116"/>
      <c r="D236" s="87" t="s">
        <v>27</v>
      </c>
      <c r="E236" s="87" t="s">
        <v>24</v>
      </c>
      <c r="F236" s="7" t="str">
        <f>IF(AND(D236="Amina",OR(E236="Manual",E236="Assisted Manual")),A236&amp;"_AZ",IF(AND(D236="Amina",OR(E236="De-Novo Merge",E236="Assisted Merge")),A236&amp;"_SA_AZ",IF(AND(D236="Mashtura",OR(E236="Manual",E236="Assisted Manual")),A236&amp;"_MH",IF(AND(D236="Mashtura",OR(E236="De-Novo Merge",E236="Assisted Merge")),A236&amp;"_SA_MH",IF(AND(D236="Perry",OR(E236="Manual",E236="Assisted Manual")),A236&amp;"_PB",IF(AND(D236="Perry",OR(E236="De-Novo Merge",E236="Assisted Merge")),A236&amp;"_SA_PB",IF(AND(D236="Gina",OR(E236="Manual",E236="Assisted Manual")),A236&amp;"_GB",IF(AND(D236="Gina",OR(E236="De-Novo Merge",E236="Assisted Merge")),A236&amp;"_SA_GB",IF(AND(D236="Cameron",OR(E236="Manual",E236="Assisted Manual")),A236&amp;"_CA",IF(AND(D236="Cameron",OR(E236="De-Novo Merge",E236="Assisted Merge")),A236&amp;"_SA_CA",IF(AND(D236="Bruno",OR(E236="Manual",E236="Assisted Manual")),A236&amp;"_BD",IF(AND(D236="Bruno",OR(E236="De-Novo Merge",E236="Assisted Merge")),A236&amp;"_SA_BD",IF(AND(D236="Daniel",OR(E236="Manual",E236="Assisted Manual")),A236&amp;"_DR",IF(AND(D236="Daniel",OR(E236="De-Novo Merge",E236="Assisted Merge")),A236&amp;"_SA_DR",IF(AND(D236="Monet",OR(E236="Manual",E236="Assisted Manual")),A236&amp;"_MW",IF(AND(D236="Monet",OR(E236="De-Novo Merge",E236="Assisted Merge")),A236&amp;"_SA_MW",IF(AND(D236="Julia",OR(E236="Manual",E236="Assisted Manual")),A236&amp;"_JS",IF(AND(D236="Julia",OR(E236="De-Novo Merge",E236="Assisted Merge")),A236&amp;"_SA_JS",""))))))))))))))))))</f>
        <v>2018-04-13_R-042_GB</v>
      </c>
      <c r="G236" s="89">
        <v>43272</v>
      </c>
      <c r="H236" s="89">
        <v>43272</v>
      </c>
      <c r="I236" s="68">
        <v>1</v>
      </c>
      <c r="J236" s="68">
        <v>25</v>
      </c>
      <c r="K236" s="73">
        <f t="shared" si="7"/>
        <v>25</v>
      </c>
      <c r="L236" s="118">
        <v>43286</v>
      </c>
      <c r="M236" s="87" t="str">
        <f>IF(AND(NOT(OR(G236="",G236="Ø")),H236=""),"In Progress",IF(AND(NOT(OR(H236="Ø",H236="")),NOT(OR(G236="Ø",G236=""))),"Completed",IF(AND(NOT(A236=""),NOT(OR(D236="",D236="???")),G236=""),"Waiting",IF(D236="???","Waiting",""))))</f>
        <v>Completed</v>
      </c>
      <c r="N236" s="116" t="str">
        <f>IF(AND(NOT(OR(H236="Ø",H236="")),L236="Split"),"In Progress",IF(AND(NOT(OR(H236="Ø",H236="")),L236="Needs to be Split"),"Waiting",IF(AND(M236="Review",M237="Review"),"Review",IF(OR(AND(M236="Review",M237="Incomplete"),AND(M236="Incomplete",M237="Review")),"Review",IF(OR(AND(M236="Untraceable",M237="Review"),AND(M236="Review",M237="Untraceable")),"Review",IF(OR(AND(M236="Review",M237="Completed"),AND(M236="Completed",M237="Review")),"Review",IF(OR(AND(M236="Other",M237="Review"),AND(M236="Review",M237="Other")),"Review",IF(OR(AND(M236="Other",M237="Incomplete"),AND(M236="Incomplete",M237="Other")),"Review",IF(OR(AND(M236="Other",M237="Untraceable"),AND(M236="Untraceable",M237="Other")),"Review",IF(OR(AND(M236="Other",M237="Completed"),AND(M236="Completed",M237="Other")),"Review",IF(AND(M236="Waiting",M237="Waiting"),"Waiting",IF(OR(AND(M236="Review",M237="Waiting"),AND(M236="Waiting",M237="Review")),"Waiting",IF(OR(AND(M236="Other",M237="Waiting"),AND(M236="Waiting",M237="Other")),"Waiting",IF(OR(AND(M236="Incomplete",M237="Waiting"),AND(M236="Waiting",M237="Incomplete")),"Waiting",IF(OR(AND(M236="Completed",M237="Waiting"),AND(M236="Waiting",M237="Completed")),"Waiting",IF(OR(M236="In Progress",M237="In Progress"),"In Progress",IF(OR(AND(M236="Completed",M237="Untraceable"),AND(M236="Untraceable",M237="Completed")),"Review",IF(OR(AND(M236="Completed",M237="Incomplete"),AND(M236="Incomplete",M237="Completed")),"Review",IF(OR(AND(M236="Incomplete",M237="Untraceable"),AND(M236="Untraceable",M237="Incomplete")),"Untraceable",IF(AND(NOT(OR(H236="Ø",H236="")),NOT(OR(H237="Ø",H237="")),L236=""),"In Progress",IF(AND(M236="Untraceable",M237="Untraceable"),"Untraceable",IF(AND(NOT(OR(H236="Ø",H236="")),NOT(OR(H237="Ø",H237="")),NOT(OR(L236="Ø",L236="",L236="Split",L236="Needs to be Split"))),"Completed",IF(AND(M236="Incomplete",M237="Incomplete"),"Incomplete",IF(AND(M236="Other",M237="Other"),"Review",IF(AND(M236="Untraceable",M237=""),"Untraceable","")))))))))))))))))))))))))</f>
        <v>Completed</v>
      </c>
      <c r="O236" s="116" t="s">
        <v>0</v>
      </c>
      <c r="P236" s="4"/>
      <c r="Q236" s="121" t="s">
        <v>25</v>
      </c>
      <c r="R236" s="116" t="s">
        <v>4413</v>
      </c>
    </row>
    <row r="237" spans="1:18" x14ac:dyDescent="0.25">
      <c r="A237" s="116"/>
      <c r="B237" s="116"/>
      <c r="C237" s="116"/>
      <c r="D237" s="87" t="s">
        <v>32</v>
      </c>
      <c r="E237" s="87" t="s">
        <v>1512</v>
      </c>
      <c r="F237" s="7" t="str">
        <f>IF(AND(D237="Amina",OR(E237="Manual",E237="Assisted Manual")),A236&amp;"_AZ",IF(AND(D237="Amina",OR(E237="De-Novo Merge",E237="Assisted Merge")),A236&amp;"_SA_AZ",IF(AND(D237="Mashtura",OR(E237="Manual",E237="Assisted Manual")),A236&amp;"_MH",IF(AND(D237="Mashtura",OR(E237="De-Novo Merge",E237="Assisted Merge")),A236&amp;"_SA_MH",IF(AND(D237="Perry",OR(E237="Manual",E237="Assisted Manual")),A236&amp;"_PB",IF(AND(D237="Perry",OR(E237="De-Novo Merge",E237="Assisted Merge")),A236&amp;"_SA_PB",IF(AND(D237="Gina",OR(E237="Manual",E237="Assisted Manual")),A236&amp;"_GB",IF(AND(D237="Gina",OR(E237="De-Novo Merge",E237="Assisted Merge")),A236&amp;"_SA_GB",IF(AND(D237="Cameron",OR(E237="Manual",E237="Assisted Manual")),A236&amp;"_CA",IF(AND(D237="Cameron",OR(E237="De-Novo Merge",E237="Assisted Merge")),A236&amp;"_SA_CA",IF(AND(D237="Bruno",OR(E237="Manual",E237="Assisted Manual")),A236&amp;"_BD",IF(AND(D237="Bruno",OR(E237="De-Novo Merge",E237="Assisted Merge")),A236&amp;"_SA_BD",IF(AND(D237="Daniel",OR(E237="Manual",E237="Assisted Manual")),A236&amp;"_DR",IF(AND(D237="Daniel",OR(E237="De-Novo Merge",E237="Assisted Merge")),A236&amp;"_SA_DR",IF(AND(D237="Monet",OR(E237="Manual",E237="Assisted Manual")),A236&amp;"_MW",IF(AND(D237="Monet",OR(E237="De-Novo Merge",E237="Assisted Merge")),A236&amp;"_SA_MW",IF(AND(D237="Julia",OR(E237="Manual",E237="Assisted Manual")),A236&amp;"_JS",IF(AND(D237="Julia",OR(E237="De-Novo Merge",E237="Assisted Merge")),A236&amp;"_SA_JS",""))))))))))))))))))</f>
        <v>2018-04-13_R-042_AZ</v>
      </c>
      <c r="G237" s="89">
        <v>43276</v>
      </c>
      <c r="H237" s="89">
        <v>43277</v>
      </c>
      <c r="I237" s="68"/>
      <c r="J237" s="68"/>
      <c r="K237" s="73" t="str">
        <f t="shared" si="7"/>
        <v/>
      </c>
      <c r="L237" s="116"/>
      <c r="M237" s="87" t="str">
        <f>IF(AND(NOT(OR(G237="",G237="Ø")),H237=""),"In Progress",IF(AND(NOT(OR(H237="Ø",H237="")),NOT(OR(G237="Ø",G237=""))),"Completed",IF(AND(NOT(A236=""),NOT(OR(D237="",D237="???")),G237=""),"Waiting",IF(D237="???","Waiting",""))))</f>
        <v>Completed</v>
      </c>
      <c r="N237" s="116"/>
      <c r="O237" s="116"/>
      <c r="P237" s="4"/>
      <c r="Q237" s="121"/>
      <c r="R237" s="116"/>
    </row>
    <row r="238" spans="1:18" x14ac:dyDescent="0.25">
      <c r="A238" s="122" t="s">
        <v>4414</v>
      </c>
      <c r="B238" s="117" t="s">
        <v>4415</v>
      </c>
      <c r="C238" s="116"/>
      <c r="D238" s="87" t="s">
        <v>32</v>
      </c>
      <c r="E238" s="87" t="s">
        <v>24</v>
      </c>
      <c r="F238" s="7" t="str">
        <f>IF(AND(D238="Amina",OR(E238="Manual",E238="Assisted Manual")),A238&amp;"_AZ",IF(AND(D238="Amina",OR(E238="De-Novo Merge",E238="Assisted Merge")),A238&amp;"_SA_AZ",IF(AND(D238="Mashtura",OR(E238="Manual",E238="Assisted Manual")),A238&amp;"_MH",IF(AND(D238="Mashtura",OR(E238="De-Novo Merge",E238="Assisted Merge")),A238&amp;"_SA_MH",IF(AND(D238="Perry",OR(E238="Manual",E238="Assisted Manual")),A238&amp;"_PB",IF(AND(D238="Perry",OR(E238="De-Novo Merge",E238="Assisted Merge")),A238&amp;"_SA_PB",IF(AND(D238="Gina",OR(E238="Manual",E238="Assisted Manual")),A238&amp;"_GB",IF(AND(D238="Gina",OR(E238="De-Novo Merge",E238="Assisted Merge")),A238&amp;"_SA_GB",IF(AND(D238="Cameron",OR(E238="Manual",E238="Assisted Manual")),A238&amp;"_CA",IF(AND(D238="Cameron",OR(E238="De-Novo Merge",E238="Assisted Merge")),A238&amp;"_SA_CA",IF(AND(D238="Bruno",OR(E238="Manual",E238="Assisted Manual")),A238&amp;"_BD",IF(AND(D238="Bruno",OR(E238="De-Novo Merge",E238="Assisted Merge")),A238&amp;"_SA_BD",IF(AND(D238="Daniel",OR(E238="Manual",E238="Assisted Manual")),A238&amp;"_DR",IF(AND(D238="Daniel",OR(E238="De-Novo Merge",E238="Assisted Merge")),A238&amp;"_SA_DR",IF(AND(D238="Monet",OR(E238="Manual",E238="Assisted Manual")),A238&amp;"_MW",IF(AND(D238="Monet",OR(E238="De-Novo Merge",E238="Assisted Merge")),A238&amp;"_SA_MW",IF(AND(D238="Julia",OR(E238="Manual",E238="Assisted Manual")),A238&amp;"_JS",IF(AND(D238="Julia",OR(E238="De-Novo Merge",E238="Assisted Merge")),A238&amp;"_SA_JS",""))))))))))))))))))</f>
        <v>2018-04-13_R-043_AZ</v>
      </c>
      <c r="G238" s="89">
        <v>43273</v>
      </c>
      <c r="H238" s="89">
        <v>43273</v>
      </c>
      <c r="I238" s="68">
        <v>3</v>
      </c>
      <c r="J238" s="68">
        <v>20</v>
      </c>
      <c r="K238" s="73">
        <f t="shared" si="7"/>
        <v>6.666666666666667</v>
      </c>
      <c r="L238" s="118">
        <v>43276</v>
      </c>
      <c r="M238" s="87" t="str">
        <f>IF(AND(NOT(OR(G238="",G238="Ø")),H238=""),"In Progress",IF(AND(NOT(OR(H238="Ø",H238="")),NOT(OR(G238="Ø",G238=""))),"Completed",IF(AND(NOT(A238=""),NOT(OR(D238="",D238="???")),G238=""),"Waiting",IF(D238="???","Waiting",""))))</f>
        <v>Completed</v>
      </c>
      <c r="N238" s="116" t="str">
        <f>IF(AND(NOT(OR(H238="Ø",H238="")),L238="Split"),"In Progress",IF(AND(NOT(OR(H238="Ø",H238="")),L238="Needs to be Split"),"Waiting",IF(AND(M238="Review",M239="Review"),"Review",IF(OR(AND(M238="Review",M239="Incomplete"),AND(M238="Incomplete",M239="Review")),"Review",IF(OR(AND(M238="Untraceable",M239="Review"),AND(M238="Review",M239="Untraceable")),"Review",IF(OR(AND(M238="Review",M239="Completed"),AND(M238="Completed",M239="Review")),"Review",IF(OR(AND(M238="Other",M239="Review"),AND(M238="Review",M239="Other")),"Review",IF(OR(AND(M238="Other",M239="Incomplete"),AND(M238="Incomplete",M239="Other")),"Review",IF(OR(AND(M238="Other",M239="Untraceable"),AND(M238="Untraceable",M239="Other")),"Review",IF(OR(AND(M238="Other",M239="Completed"),AND(M238="Completed",M239="Other")),"Review",IF(AND(M238="Waiting",M239="Waiting"),"Waiting",IF(OR(AND(M238="Review",M239="Waiting"),AND(M238="Waiting",M239="Review")),"Waiting",IF(OR(AND(M238="Other",M239="Waiting"),AND(M238="Waiting",M239="Other")),"Waiting",IF(OR(AND(M238="Incomplete",M239="Waiting"),AND(M238="Waiting",M239="Incomplete")),"Waiting",IF(OR(AND(M238="Completed",M239="Waiting"),AND(M238="Waiting",M239="Completed")),"Waiting",IF(OR(M238="In Progress",M239="In Progress"),"In Progress",IF(OR(AND(M238="Completed",M239="Untraceable"),AND(M238="Untraceable",M239="Completed")),"Review",IF(OR(AND(M238="Completed",M239="Incomplete"),AND(M238="Incomplete",M239="Completed")),"Review",IF(OR(AND(M238="Incomplete",M239="Untraceable"),AND(M238="Untraceable",M239="Incomplete")),"Untraceable",IF(AND(NOT(OR(H238="Ø",H238="")),NOT(OR(H239="Ø",H239="")),L238=""),"In Progress",IF(AND(M238="Untraceable",M239="Untraceable"),"Untraceable",IF(AND(NOT(OR(H238="Ø",H238="")),NOT(OR(H239="Ø",H239="")),NOT(OR(L238="Ø",L238="",L238="Split",L238="Needs to be Split"))),"Completed",IF(AND(M238="Incomplete",M239="Incomplete"),"Incomplete",IF(AND(M238="Other",M239="Other"),"Review",IF(AND(M238="Untraceable",M239=""),"Untraceable","")))))))))))))))))))))))))</f>
        <v>Completed</v>
      </c>
      <c r="O238" s="116" t="s">
        <v>0</v>
      </c>
      <c r="P238" s="4"/>
      <c r="Q238" s="121" t="s">
        <v>25</v>
      </c>
      <c r="R238" s="116" t="s">
        <v>4416</v>
      </c>
    </row>
    <row r="239" spans="1:18" x14ac:dyDescent="0.25">
      <c r="A239" s="116"/>
      <c r="B239" s="116"/>
      <c r="C239" s="116"/>
      <c r="D239" s="87" t="s">
        <v>161</v>
      </c>
      <c r="E239" s="87" t="s">
        <v>1512</v>
      </c>
      <c r="F239" s="7" t="str">
        <f>IF(AND(D239="Amina",OR(E239="Manual",E239="Assisted Manual")),A238&amp;"_AZ",IF(AND(D239="Amina",OR(E239="De-Novo Merge",E239="Assisted Merge")),A238&amp;"_SA_AZ",IF(AND(D239="Mashtura",OR(E239="Manual",E239="Assisted Manual")),A238&amp;"_MH",IF(AND(D239="Mashtura",OR(E239="De-Novo Merge",E239="Assisted Merge")),A238&amp;"_SA_MH",IF(AND(D239="Perry",OR(E239="Manual",E239="Assisted Manual")),A238&amp;"_PB",IF(AND(D239="Perry",OR(E239="De-Novo Merge",E239="Assisted Merge")),A238&amp;"_SA_PB",IF(AND(D239="Gina",OR(E239="Manual",E239="Assisted Manual")),A238&amp;"_GB",IF(AND(D239="Gina",OR(E239="De-Novo Merge",E239="Assisted Merge")),A238&amp;"_SA_GB",IF(AND(D239="Cameron",OR(E239="Manual",E239="Assisted Manual")),A238&amp;"_CA",IF(AND(D239="Cameron",OR(E239="De-Novo Merge",E239="Assisted Merge")),A238&amp;"_SA_CA",IF(AND(D239="Bruno",OR(E239="Manual",E239="Assisted Manual")),A238&amp;"_BD",IF(AND(D239="Bruno",OR(E239="De-Novo Merge",E239="Assisted Merge")),A238&amp;"_SA_BD",IF(AND(D239="Daniel",OR(E239="Manual",E239="Assisted Manual")),A238&amp;"_DR",IF(AND(D239="Daniel",OR(E239="De-Novo Merge",E239="Assisted Merge")),A238&amp;"_SA_DR",IF(AND(D239="Monet",OR(E239="Manual",E239="Assisted Manual")),A238&amp;"_MW",IF(AND(D239="Monet",OR(E239="De-Novo Merge",E239="Assisted Merge")),A238&amp;"_SA_MW",IF(AND(D239="Julia",OR(E239="Manual",E239="Assisted Manual")),A238&amp;"_JS",IF(AND(D239="Julia",OR(E239="De-Novo Merge",E239="Assisted Merge")),A238&amp;"_SA_JS",""))))))))))))))))))</f>
        <v>2018-04-13_R-043_BD</v>
      </c>
      <c r="G239" s="89">
        <v>43276</v>
      </c>
      <c r="H239" s="89">
        <v>43276</v>
      </c>
      <c r="I239" s="68">
        <v>0.5</v>
      </c>
      <c r="J239" s="68">
        <v>18</v>
      </c>
      <c r="K239" s="73">
        <f t="shared" si="7"/>
        <v>36</v>
      </c>
      <c r="L239" s="116"/>
      <c r="M239" s="87" t="str">
        <f>IF(AND(NOT(OR(G239="",G239="Ø")),H239=""),"In Progress",IF(AND(NOT(OR(H239="Ø",H239="")),NOT(OR(G239="Ø",G239=""))),"Completed",IF(AND(NOT(A238=""),NOT(OR(D239="",D239="???")),G239=""),"Waiting",IF(D239="???","Waiting",""))))</f>
        <v>Completed</v>
      </c>
      <c r="N239" s="116"/>
      <c r="O239" s="116"/>
      <c r="P239" s="4"/>
      <c r="Q239" s="121"/>
      <c r="R239" s="116"/>
    </row>
    <row r="240" spans="1:18" x14ac:dyDescent="0.25">
      <c r="A240" s="122" t="s">
        <v>4417</v>
      </c>
      <c r="B240" s="117" t="s">
        <v>4418</v>
      </c>
      <c r="C240" s="116"/>
      <c r="D240" s="87" t="s">
        <v>32</v>
      </c>
      <c r="E240" s="87" t="s">
        <v>24</v>
      </c>
      <c r="F240" s="7" t="str">
        <f>IF(AND(D240="Amina",OR(E240="Manual",E240="Assisted Manual")),A240&amp;"_AZ",IF(AND(D240="Amina",OR(E240="De-Novo Merge",E240="Assisted Merge")),A240&amp;"_SA_AZ",IF(AND(D240="Mashtura",OR(E240="Manual",E240="Assisted Manual")),A240&amp;"_MH",IF(AND(D240="Mashtura",OR(E240="De-Novo Merge",E240="Assisted Merge")),A240&amp;"_SA_MH",IF(AND(D240="Perry",OR(E240="Manual",E240="Assisted Manual")),A240&amp;"_PB",IF(AND(D240="Perry",OR(E240="De-Novo Merge",E240="Assisted Merge")),A240&amp;"_SA_PB",IF(AND(D240="Gina",OR(E240="Manual",E240="Assisted Manual")),A240&amp;"_GB",IF(AND(D240="Gina",OR(E240="De-Novo Merge",E240="Assisted Merge")),A240&amp;"_SA_GB",IF(AND(D240="Cameron",OR(E240="Manual",E240="Assisted Manual")),A240&amp;"_CA",IF(AND(D240="Cameron",OR(E240="De-Novo Merge",E240="Assisted Merge")),A240&amp;"_SA_CA",IF(AND(D240="Bruno",OR(E240="Manual",E240="Assisted Manual")),A240&amp;"_BD",IF(AND(D240="Bruno",OR(E240="De-Novo Merge",E240="Assisted Merge")),A240&amp;"_SA_BD",IF(AND(D240="Daniel",OR(E240="Manual",E240="Assisted Manual")),A240&amp;"_DR",IF(AND(D240="Daniel",OR(E240="De-Novo Merge",E240="Assisted Merge")),A240&amp;"_SA_DR",IF(AND(D240="Monet",OR(E240="Manual",E240="Assisted Manual")),A240&amp;"_MW",IF(AND(D240="Monet",OR(E240="De-Novo Merge",E240="Assisted Merge")),A240&amp;"_SA_MW",IF(AND(D240="Julia",OR(E240="Manual",E240="Assisted Manual")),A240&amp;"_JS",IF(AND(D240="Julia",OR(E240="De-Novo Merge",E240="Assisted Merge")),A240&amp;"_SA_JS",""))))))))))))))))))</f>
        <v>2018-04-13_R-044_AZ</v>
      </c>
      <c r="G240" s="89">
        <v>43272</v>
      </c>
      <c r="H240" s="89" t="s">
        <v>51</v>
      </c>
      <c r="I240" s="68"/>
      <c r="J240" s="68"/>
      <c r="K240" s="73" t="str">
        <f t="shared" si="7"/>
        <v/>
      </c>
      <c r="L240" s="118" t="str">
        <f>IF(AND(NOT(OR(H240="",H240="Ø")),NOT(OR(H241="",H241="Ø"))),"Needs to be Split","")</f>
        <v/>
      </c>
      <c r="M240" s="87" t="s">
        <v>2</v>
      </c>
      <c r="N240" s="116" t="s">
        <v>2</v>
      </c>
      <c r="O240" s="116" t="str">
        <f>IF(OR(N240="Untraceable",N240="Incomplete"),"Ignore",IF(N240="Completed","Waiting",IF(OR(N240="Waiting",N240="In Progress",N240="Review",N240="Other"),"HOLD","")))</f>
        <v>Ignore</v>
      </c>
      <c r="P240" s="4" t="s">
        <v>4419</v>
      </c>
      <c r="Q240" s="121" t="str">
        <f>IF(OR(N240="Untraceable",N240="Incomplete"),"No",IF(N240="Completed","In Progress",""))</f>
        <v>No</v>
      </c>
      <c r="R240" s="116"/>
    </row>
    <row r="241" spans="1:18" x14ac:dyDescent="0.25">
      <c r="A241" s="116"/>
      <c r="B241" s="116"/>
      <c r="C241" s="116"/>
      <c r="D241" s="87"/>
      <c r="E241" s="87"/>
      <c r="F241" s="7" t="str">
        <f>IF(AND(D241="Amina",OR(E241="Manual",E241="Assisted Manual")),A240&amp;"_AZ",IF(AND(D241="Amina",OR(E241="De-Novo Merge",E241="Assisted Merge")),A240&amp;"_SA_AZ",IF(AND(D241="Mashtura",OR(E241="Manual",E241="Assisted Manual")),A240&amp;"_MH",IF(AND(D241="Mashtura",OR(E241="De-Novo Merge",E241="Assisted Merge")),A240&amp;"_SA_MH",IF(AND(D241="Perry",OR(E241="Manual",E241="Assisted Manual")),A240&amp;"_PB",IF(AND(D241="Perry",OR(E241="De-Novo Merge",E241="Assisted Merge")),A240&amp;"_SA_PB",IF(AND(D241="Gina",OR(E241="Manual",E241="Assisted Manual")),A240&amp;"_GB",IF(AND(D241="Gina",OR(E241="De-Novo Merge",E241="Assisted Merge")),A240&amp;"_SA_GB",IF(AND(D241="Cameron",OR(E241="Manual",E241="Assisted Manual")),A240&amp;"_CA",IF(AND(D241="Cameron",OR(E241="De-Novo Merge",E241="Assisted Merge")),A240&amp;"_SA_CA",IF(AND(D241="Bruno",OR(E241="Manual",E241="Assisted Manual")),A240&amp;"_BD",IF(AND(D241="Bruno",OR(E241="De-Novo Merge",E241="Assisted Merge")),A240&amp;"_SA_BD",IF(AND(D241="Daniel",OR(E241="Manual",E241="Assisted Manual")),A240&amp;"_DR",IF(AND(D241="Daniel",OR(E241="De-Novo Merge",E241="Assisted Merge")),A240&amp;"_SA_DR",IF(AND(D241="Monet",OR(E241="Manual",E241="Assisted Manual")),A240&amp;"_MW",IF(AND(D241="Monet",OR(E241="De-Novo Merge",E241="Assisted Merge")),A240&amp;"_SA_MW",IF(AND(D241="Julia",OR(E241="Manual",E241="Assisted Manual")),A240&amp;"_JS",IF(AND(D241="Julia",OR(E241="De-Novo Merge",E241="Assisted Merge")),A240&amp;"_SA_JS",""))))))))))))))))))</f>
        <v/>
      </c>
      <c r="G241" s="89"/>
      <c r="H241" s="89"/>
      <c r="I241" s="68"/>
      <c r="J241" s="68"/>
      <c r="K241" s="73" t="str">
        <f t="shared" si="7"/>
        <v/>
      </c>
      <c r="L241" s="116"/>
      <c r="M241" s="87"/>
      <c r="N241" s="116"/>
      <c r="O241" s="116"/>
      <c r="P241" s="4"/>
      <c r="Q241" s="121"/>
      <c r="R241" s="116"/>
    </row>
    <row r="242" spans="1:18" x14ac:dyDescent="0.25">
      <c r="A242" s="122" t="s">
        <v>4420</v>
      </c>
      <c r="B242" s="117" t="s">
        <v>4421</v>
      </c>
      <c r="C242" s="116"/>
      <c r="D242" s="87" t="s">
        <v>187</v>
      </c>
      <c r="E242" s="87" t="s">
        <v>24</v>
      </c>
      <c r="F242" s="7" t="str">
        <f>IF(AND(D242="Amina",OR(E242="Manual",E242="Assisted Manual")),A242&amp;"_AZ",IF(AND(D242="Amina",OR(E242="De-Novo Merge",E242="Assisted Merge")),A242&amp;"_SA_AZ",IF(AND(D242="Mashtura",OR(E242="Manual",E242="Assisted Manual")),A242&amp;"_MH",IF(AND(D242="Mashtura",OR(E242="De-Novo Merge",E242="Assisted Merge")),A242&amp;"_SA_MH",IF(AND(D242="Perry",OR(E242="Manual",E242="Assisted Manual")),A242&amp;"_PB",IF(AND(D242="Perry",OR(E242="De-Novo Merge",E242="Assisted Merge")),A242&amp;"_SA_PB",IF(AND(D242="Gina",OR(E242="Manual",E242="Assisted Manual")),A242&amp;"_GB",IF(AND(D242="Gina",OR(E242="De-Novo Merge",E242="Assisted Merge")),A242&amp;"_SA_GB",IF(AND(D242="Cameron",OR(E242="Manual",E242="Assisted Manual")),A242&amp;"_CA",IF(AND(D242="Cameron",OR(E242="De-Novo Merge",E242="Assisted Merge")),A242&amp;"_SA_CA",IF(AND(D242="Bruno",OR(E242="Manual",E242="Assisted Manual")),A242&amp;"_BD",IF(AND(D242="Bruno",OR(E242="De-Novo Merge",E242="Assisted Merge")),A242&amp;"_SA_BD",IF(AND(D242="Daniel",OR(E242="Manual",E242="Assisted Manual")),A242&amp;"_DR",IF(AND(D242="Daniel",OR(E242="De-Novo Merge",E242="Assisted Merge")),A242&amp;"_SA_DR",IF(AND(D242="Monet",OR(E242="Manual",E242="Assisted Manual")),A242&amp;"_MW",IF(AND(D242="Monet",OR(E242="De-Novo Merge",E242="Assisted Merge")),A242&amp;"_SA_MW",IF(AND(D242="Julia",OR(E242="Manual",E242="Assisted Manual")),A242&amp;"_JS",IF(AND(D242="Julia",OR(E242="De-Novo Merge",E242="Assisted Merge")),A242&amp;"_SA_JS",""))))))))))))))))))</f>
        <v>2018-04-13_G-079_MW</v>
      </c>
      <c r="G242" s="89">
        <v>43273</v>
      </c>
      <c r="H242" s="89">
        <v>43273</v>
      </c>
      <c r="I242" s="68">
        <v>2</v>
      </c>
      <c r="J242" s="68">
        <v>47</v>
      </c>
      <c r="K242" s="73">
        <f t="shared" si="7"/>
        <v>23.5</v>
      </c>
      <c r="L242" s="118">
        <v>43287</v>
      </c>
      <c r="M242" s="87" t="str">
        <f>IF(AND(NOT(OR(G242="",G242="Ø")),H242=""),"In Progress",IF(AND(NOT(OR(H242="Ø",H242="")),NOT(OR(G242="Ø",G242=""))),"Completed",IF(AND(NOT(A242=""),NOT(OR(D242="",D242="???")),G242=""),"Waiting",IF(D242="???","Waiting",""))))</f>
        <v>Completed</v>
      </c>
      <c r="N242" s="116" t="str">
        <f>IF(AND(NOT(OR(H242="Ø",H242="")),L242="Split"),"In Progress",IF(AND(NOT(OR(H242="Ø",H242="")),L242="Needs to be Split"),"Waiting",IF(AND(M242="Review",M243="Review"),"Review",IF(OR(AND(M242="Review",M243="Incomplete"),AND(M242="Incomplete",M243="Review")),"Review",IF(OR(AND(M242="Untraceable",M243="Review"),AND(M242="Review",M243="Untraceable")),"Review",IF(OR(AND(M242="Review",M243="Completed"),AND(M242="Completed",M243="Review")),"Review",IF(OR(AND(M242="Other",M243="Review"),AND(M242="Review",M243="Other")),"Review",IF(OR(AND(M242="Other",M243="Incomplete"),AND(M242="Incomplete",M243="Other")),"Review",IF(OR(AND(M242="Other",M243="Untraceable"),AND(M242="Untraceable",M243="Other")),"Review",IF(OR(AND(M242="Other",M243="Completed"),AND(M242="Completed",M243="Other")),"Review",IF(AND(M242="Waiting",M243="Waiting"),"Waiting",IF(OR(AND(M242="Review",M243="Waiting"),AND(M242="Waiting",M243="Review")),"Waiting",IF(OR(AND(M242="Other",M243="Waiting"),AND(M242="Waiting",M243="Other")),"Waiting",IF(OR(AND(M242="Incomplete",M243="Waiting"),AND(M242="Waiting",M243="Incomplete")),"Waiting",IF(OR(AND(M242="Completed",M243="Waiting"),AND(M242="Waiting",M243="Completed")),"Waiting",IF(OR(M242="In Progress",M243="In Progress"),"In Progress",IF(OR(AND(M242="Completed",M243="Untraceable"),AND(M242="Untraceable",M243="Completed")),"Review",IF(OR(AND(M242="Completed",M243="Incomplete"),AND(M242="Incomplete",M243="Completed")),"Review",IF(OR(AND(M242="Incomplete",M243="Untraceable"),AND(M242="Untraceable",M243="Incomplete")),"Untraceable",IF(AND(NOT(OR(H242="Ø",H242="")),NOT(OR(H243="Ø",H243="")),L242=""),"In Progress",IF(AND(M242="Untraceable",M243="Untraceable"),"Untraceable",IF(AND(NOT(OR(H242="Ø",H242="")),NOT(OR(H243="Ø",H243="")),NOT(OR(L242="Ø",L242="",L242="Split",L242="Needs to be Split"))),"Completed",IF(AND(M242="Incomplete",M243="Incomplete"),"Incomplete",IF(AND(M242="Other",M243="Other"),"Review",IF(AND(M242="Untraceable",M243=""),"Untraceable","")))))))))))))))))))))))))</f>
        <v>Completed</v>
      </c>
      <c r="O242" s="116" t="s">
        <v>0</v>
      </c>
      <c r="P242" s="4"/>
      <c r="Q242" s="121" t="s">
        <v>25</v>
      </c>
      <c r="R242" s="116" t="s">
        <v>4422</v>
      </c>
    </row>
    <row r="243" spans="1:18" x14ac:dyDescent="0.25">
      <c r="A243" s="116"/>
      <c r="B243" s="116"/>
      <c r="C243" s="116"/>
      <c r="D243" s="87" t="s">
        <v>4061</v>
      </c>
      <c r="E243" s="87" t="s">
        <v>1512</v>
      </c>
      <c r="F243" s="7" t="str">
        <f>IF(AND(D243="Amina",OR(E243="Manual",E243="Assisted Manual")),A242&amp;"_AZ",IF(AND(D243="Amina",OR(E243="De-Novo Merge",E243="Assisted Merge")),A242&amp;"_SA_AZ",IF(AND(D243="Mashtura",OR(E243="Manual",E243="Assisted Manual")),A242&amp;"_MH",IF(AND(D243="Mashtura",OR(E243="De-Novo Merge",E243="Assisted Merge")),A242&amp;"_SA_MH",IF(AND(D243="Perry",OR(E243="Manual",E243="Assisted Manual")),A242&amp;"_PB",IF(AND(D243="Perry",OR(E243="De-Novo Merge",E243="Assisted Merge")),A242&amp;"_SA_PB",IF(AND(D243="Gina",OR(E243="Manual",E243="Assisted Manual")),A242&amp;"_GB",IF(AND(D243="Gina",OR(E243="De-Novo Merge",E243="Assisted Merge")),A242&amp;"_SA_GB",IF(AND(D243="Cameron",OR(E243="Manual",E243="Assisted Manual")),A242&amp;"_CA",IF(AND(D243="Cameron",OR(E243="De-Novo Merge",E243="Assisted Merge")),A242&amp;"_SA_CA",IF(AND(D243="Bruno",OR(E243="Manual",E243="Assisted Manual")),A242&amp;"_BD",IF(AND(D243="Bruno",OR(E243="De-Novo Merge",E243="Assisted Merge")),A242&amp;"_SA_BD",IF(AND(D243="Daniel",OR(E243="Manual",E243="Assisted Manual")),A242&amp;"_DR",IF(AND(D243="Daniel",OR(E243="De-Novo Merge",E243="Assisted Merge")),A242&amp;"_SA_DR",IF(AND(D243="Monet",OR(E243="Manual",E243="Assisted Manual")),A242&amp;"_MW",IF(AND(D243="Monet",OR(E243="De-Novo Merge",E243="Assisted Merge")),A242&amp;"_SA_MW",IF(AND(D243="Julia",OR(E243="Manual",E243="Assisted Manual")),A242&amp;"_JS",IF(AND(D243="Julia",OR(E243="De-Novo Merge",E243="Assisted Merge")),A242&amp;"_SA_JS",""))))))))))))))))))</f>
        <v>2018-04-13_G-079_JS</v>
      </c>
      <c r="G243" s="89">
        <v>43273</v>
      </c>
      <c r="H243" s="89">
        <v>43276</v>
      </c>
      <c r="I243" s="68">
        <v>3</v>
      </c>
      <c r="J243" s="68">
        <v>48</v>
      </c>
      <c r="K243" s="73">
        <f t="shared" si="7"/>
        <v>16</v>
      </c>
      <c r="L243" s="116"/>
      <c r="M243" s="87" t="str">
        <f>IF(AND(NOT(OR(G243="",G243="Ø")),H243=""),"In Progress",IF(AND(NOT(OR(H243="Ø",H243="")),NOT(OR(G243="Ø",G243=""))),"Completed",IF(AND(NOT(A242=""),NOT(OR(D243="",D243="???")),G243=""),"Waiting",IF(D243="???","Waiting",""))))</f>
        <v>Completed</v>
      </c>
      <c r="N243" s="116"/>
      <c r="O243" s="116"/>
      <c r="P243" s="4"/>
      <c r="Q243" s="121"/>
      <c r="R243" s="116"/>
    </row>
    <row r="244" spans="1:18" x14ac:dyDescent="0.25">
      <c r="A244" s="122" t="s">
        <v>4423</v>
      </c>
      <c r="B244" s="117" t="s">
        <v>4424</v>
      </c>
      <c r="C244" s="116"/>
      <c r="D244" s="87" t="s">
        <v>161</v>
      </c>
      <c r="E244" s="87" t="s">
        <v>24</v>
      </c>
      <c r="F244" s="7" t="str">
        <f>IF(AND(D244="Amina",OR(E244="Manual",E244="Assisted Manual")),A244&amp;"_AZ",IF(AND(D244="Amina",OR(E244="De-Novo Merge",E244="Assisted Merge")),A244&amp;"_SA_AZ",IF(AND(D244="Mashtura",OR(E244="Manual",E244="Assisted Manual")),A244&amp;"_MH",IF(AND(D244="Mashtura",OR(E244="De-Novo Merge",E244="Assisted Merge")),A244&amp;"_SA_MH",IF(AND(D244="Perry",OR(E244="Manual",E244="Assisted Manual")),A244&amp;"_PB",IF(AND(D244="Perry",OR(E244="De-Novo Merge",E244="Assisted Merge")),A244&amp;"_SA_PB",IF(AND(D244="Gina",OR(E244="Manual",E244="Assisted Manual")),A244&amp;"_GB",IF(AND(D244="Gina",OR(E244="De-Novo Merge",E244="Assisted Merge")),A244&amp;"_SA_GB",IF(AND(D244="Cameron",OR(E244="Manual",E244="Assisted Manual")),A244&amp;"_CA",IF(AND(D244="Cameron",OR(E244="De-Novo Merge",E244="Assisted Merge")),A244&amp;"_SA_CA",IF(AND(D244="Bruno",OR(E244="Manual",E244="Assisted Manual")),A244&amp;"_BD",IF(AND(D244="Bruno",OR(E244="De-Novo Merge",E244="Assisted Merge")),A244&amp;"_SA_BD",IF(AND(D244="Daniel",OR(E244="Manual",E244="Assisted Manual")),A244&amp;"_DR",IF(AND(D244="Daniel",OR(E244="De-Novo Merge",E244="Assisted Merge")),A244&amp;"_SA_DR",IF(AND(D244="Monet",OR(E244="Manual",E244="Assisted Manual")),A244&amp;"_MW",IF(AND(D244="Monet",OR(E244="De-Novo Merge",E244="Assisted Merge")),A244&amp;"_SA_MW",IF(AND(D244="Julia",OR(E244="Manual",E244="Assisted Manual")),A244&amp;"_JS",IF(AND(D244="Julia",OR(E244="De-Novo Merge",E244="Assisted Merge")),A244&amp;"_SA_JS",""))))))))))))))))))</f>
        <v>2018-04-13_R-045_BD</v>
      </c>
      <c r="G244" s="89">
        <v>43273</v>
      </c>
      <c r="H244" s="89">
        <v>43273</v>
      </c>
      <c r="I244" s="68">
        <v>3.25</v>
      </c>
      <c r="J244" s="68">
        <v>28</v>
      </c>
      <c r="K244" s="73">
        <f t="shared" si="7"/>
        <v>8.615384615384615</v>
      </c>
      <c r="L244" s="118">
        <v>43297</v>
      </c>
      <c r="M244" s="87" t="str">
        <f>IF(AND(NOT(OR(G244="",G244="Ø")),H244=""),"In Progress",IF(AND(NOT(OR(H244="Ø",H244="")),NOT(OR(G244="Ø",G244=""))),"Completed",IF(AND(NOT(A244=""),NOT(OR(D244="",D244="???")),G244=""),"Waiting",IF(D244="???","Waiting",""))))</f>
        <v>Completed</v>
      </c>
      <c r="N244" s="116" t="str">
        <f>IF(AND(NOT(OR(H244="Ø",H244="")),L244="Split"),"In Progress",IF(AND(NOT(OR(H244="Ø",H244="")),L244="Needs to be Split"),"Waiting",IF(AND(M244="Review",M245="Review"),"Review",IF(OR(AND(M244="Review",M245="Incomplete"),AND(M244="Incomplete",M245="Review")),"Review",IF(OR(AND(M244="Untraceable",M245="Review"),AND(M244="Review",M245="Untraceable")),"Review",IF(OR(AND(M244="Review",M245="Completed"),AND(M244="Completed",M245="Review")),"Review",IF(OR(AND(M244="Other",M245="Review"),AND(M244="Review",M245="Other")),"Review",IF(OR(AND(M244="Other",M245="Incomplete"),AND(M244="Incomplete",M245="Other")),"Review",IF(OR(AND(M244="Other",M245="Untraceable"),AND(M244="Untraceable",M245="Other")),"Review",IF(OR(AND(M244="Other",M245="Completed"),AND(M244="Completed",M245="Other")),"Review",IF(AND(M244="Waiting",M245="Waiting"),"Waiting",IF(OR(AND(M244="Review",M245="Waiting"),AND(M244="Waiting",M245="Review")),"Waiting",IF(OR(AND(M244="Other",M245="Waiting"),AND(M244="Waiting",M245="Other")),"Waiting",IF(OR(AND(M244="Incomplete",M245="Waiting"),AND(M244="Waiting",M245="Incomplete")),"Waiting",IF(OR(AND(M244="Completed",M245="Waiting"),AND(M244="Waiting",M245="Completed")),"Waiting",IF(OR(M244="In Progress",M245="In Progress"),"In Progress",IF(OR(AND(M244="Completed",M245="Untraceable"),AND(M244="Untraceable",M245="Completed")),"Review",IF(OR(AND(M244="Completed",M245="Incomplete"),AND(M244="Incomplete",M245="Completed")),"Review",IF(OR(AND(M244="Incomplete",M245="Untraceable"),AND(M244="Untraceable",M245="Incomplete")),"Untraceable",IF(AND(NOT(OR(H244="Ø",H244="")),NOT(OR(H245="Ø",H245="")),L244=""),"In Progress",IF(AND(M244="Untraceable",M245="Untraceable"),"Untraceable",IF(AND(NOT(OR(H244="Ø",H244="")),NOT(OR(H245="Ø",H245="")),NOT(OR(L244="Ø",L244="",L244="Split",L244="Needs to be Split"))),"Completed",IF(AND(M244="Incomplete",M245="Incomplete"),"Incomplete",IF(AND(M244="Other",M245="Other"),"Review",IF(AND(M244="Untraceable",M245=""),"Untraceable","")))))))))))))))))))))))))</f>
        <v>Completed</v>
      </c>
      <c r="O244" s="116" t="s">
        <v>0</v>
      </c>
      <c r="P244" s="4" t="s">
        <v>4425</v>
      </c>
      <c r="Q244" s="121" t="s">
        <v>25</v>
      </c>
      <c r="R244" s="116" t="s">
        <v>4426</v>
      </c>
    </row>
    <row r="245" spans="1:18" x14ac:dyDescent="0.25">
      <c r="A245" s="116"/>
      <c r="B245" s="116"/>
      <c r="C245" s="116"/>
      <c r="D245" s="87" t="s">
        <v>23</v>
      </c>
      <c r="E245" s="87" t="s">
        <v>1512</v>
      </c>
      <c r="F245" s="7" t="str">
        <f>IF(AND(D245="Amina",OR(E245="Manual",E245="Assisted Manual")),A244&amp;"_AZ",IF(AND(D245="Amina",OR(E245="De-Novo Merge",E245="Assisted Merge")),A244&amp;"_SA_AZ",IF(AND(D245="Mashtura",OR(E245="Manual",E245="Assisted Manual")),A244&amp;"_MH",IF(AND(D245="Mashtura",OR(E245="De-Novo Merge",E245="Assisted Merge")),A244&amp;"_SA_MH",IF(AND(D245="Perry",OR(E245="Manual",E245="Assisted Manual")),A244&amp;"_PB",IF(AND(D245="Perry",OR(E245="De-Novo Merge",E245="Assisted Merge")),A244&amp;"_SA_PB",IF(AND(D245="Gina",OR(E245="Manual",E245="Assisted Manual")),A244&amp;"_GB",IF(AND(D245="Gina",OR(E245="De-Novo Merge",E245="Assisted Merge")),A244&amp;"_SA_GB",IF(AND(D245="Cameron",OR(E245="Manual",E245="Assisted Manual")),A244&amp;"_CA",IF(AND(D245="Cameron",OR(E245="De-Novo Merge",E245="Assisted Merge")),A244&amp;"_SA_CA",IF(AND(D245="Bruno",OR(E245="Manual",E245="Assisted Manual")),A244&amp;"_BD",IF(AND(D245="Bruno",OR(E245="De-Novo Merge",E245="Assisted Merge")),A244&amp;"_SA_BD",IF(AND(D245="Daniel",OR(E245="Manual",E245="Assisted Manual")),A244&amp;"_DR",IF(AND(D245="Daniel",OR(E245="De-Novo Merge",E245="Assisted Merge")),A244&amp;"_SA_DR",IF(AND(D245="Monet",OR(E245="Manual",E245="Assisted Manual")),A244&amp;"_MW",IF(AND(D245="Monet",OR(E245="De-Novo Merge",E245="Assisted Merge")),A244&amp;"_SA_MW",IF(AND(D245="Julia",OR(E245="Manual",E245="Assisted Manual")),A244&amp;"_JS",IF(AND(D245="Julia",OR(E245="De-Novo Merge",E245="Assisted Merge")),A244&amp;"_SA_JS",""))))))))))))))))))</f>
        <v>2018-04-13_R-045_CA</v>
      </c>
      <c r="G245" s="89">
        <v>43284</v>
      </c>
      <c r="H245" s="89">
        <v>43286</v>
      </c>
      <c r="I245" s="68">
        <v>3</v>
      </c>
      <c r="J245" s="68">
        <v>30</v>
      </c>
      <c r="K245" s="73">
        <f t="shared" si="7"/>
        <v>10</v>
      </c>
      <c r="L245" s="116"/>
      <c r="M245" s="87" t="str">
        <f>IF(AND(NOT(OR(G245="",G245="Ø")),H245=""),"In Progress",IF(AND(NOT(OR(H245="Ø",H245="")),NOT(OR(G245="Ø",G245=""))),"Completed",IF(AND(NOT(A244=""),NOT(OR(D245="",D245="???")),G245=""),"Waiting",IF(D245="???","Waiting",""))))</f>
        <v>Completed</v>
      </c>
      <c r="N245" s="116"/>
      <c r="O245" s="116"/>
      <c r="P245" s="4"/>
      <c r="Q245" s="121"/>
      <c r="R245" s="116"/>
    </row>
    <row r="246" spans="1:18" x14ac:dyDescent="0.25">
      <c r="A246" s="122" t="s">
        <v>4427</v>
      </c>
      <c r="B246" s="117" t="s">
        <v>4428</v>
      </c>
      <c r="C246" s="116"/>
      <c r="D246" s="87" t="s">
        <v>27</v>
      </c>
      <c r="E246" s="87" t="s">
        <v>24</v>
      </c>
      <c r="F246" s="7" t="str">
        <f>IF(AND(D246="Amina",OR(E246="Manual",E246="Assisted Manual")),A246&amp;"_AZ",IF(AND(D246="Amina",OR(E246="De-Novo Merge",E246="Assisted Merge")),A246&amp;"_SA_AZ",IF(AND(D246="Mashtura",OR(E246="Manual",E246="Assisted Manual")),A246&amp;"_MH",IF(AND(D246="Mashtura",OR(E246="De-Novo Merge",E246="Assisted Merge")),A246&amp;"_SA_MH",IF(AND(D246="Perry",OR(E246="Manual",E246="Assisted Manual")),A246&amp;"_PB",IF(AND(D246="Perry",OR(E246="De-Novo Merge",E246="Assisted Merge")),A246&amp;"_SA_PB",IF(AND(D246="Gina",OR(E246="Manual",E246="Assisted Manual")),A246&amp;"_GB",IF(AND(D246="Gina",OR(E246="De-Novo Merge",E246="Assisted Merge")),A246&amp;"_SA_GB",IF(AND(D246="Cameron",OR(E246="Manual",E246="Assisted Manual")),A246&amp;"_CA",IF(AND(D246="Cameron",OR(E246="De-Novo Merge",E246="Assisted Merge")),A246&amp;"_SA_CA",IF(AND(D246="Bruno",OR(E246="Manual",E246="Assisted Manual")),A246&amp;"_BD",IF(AND(D246="Bruno",OR(E246="De-Novo Merge",E246="Assisted Merge")),A246&amp;"_SA_BD",IF(AND(D246="Daniel",OR(E246="Manual",E246="Assisted Manual")),A246&amp;"_DR",IF(AND(D246="Daniel",OR(E246="De-Novo Merge",E246="Assisted Merge")),A246&amp;"_SA_DR",IF(AND(D246="Monet",OR(E246="Manual",E246="Assisted Manual")),A246&amp;"_MW",IF(AND(D246="Monet",OR(E246="De-Novo Merge",E246="Assisted Merge")),A246&amp;"_SA_MW",IF(AND(D246="Julia",OR(E246="Manual",E246="Assisted Manual")),A246&amp;"_JS",IF(AND(D246="Julia",OR(E246="De-Novo Merge",E246="Assisted Merge")),A246&amp;"_SA_JS",""))))))))))))))))))</f>
        <v>2018-04-13_R-046_GB</v>
      </c>
      <c r="G246" s="89">
        <v>43273</v>
      </c>
      <c r="H246" s="89">
        <v>43273</v>
      </c>
      <c r="I246" s="68">
        <v>4</v>
      </c>
      <c r="J246" s="68">
        <v>40</v>
      </c>
      <c r="K246" s="73">
        <f t="shared" si="7"/>
        <v>10</v>
      </c>
      <c r="L246" s="118">
        <v>43280</v>
      </c>
      <c r="M246" s="87" t="str">
        <f>IF(AND(NOT(OR(G246="",G246="Ø")),H246=""),"In Progress",IF(AND(NOT(OR(H246="Ø",H246="")),NOT(OR(G246="Ø",G246=""))),"Completed",IF(AND(NOT(A246=""),NOT(OR(D246="",D246="???")),G246=""),"Waiting",IF(D246="???","Waiting",""))))</f>
        <v>Completed</v>
      </c>
      <c r="N246" s="116" t="str">
        <f>IF(AND(NOT(OR(H246="Ø",H246="")),L246="Split"),"In Progress",IF(AND(NOT(OR(H246="Ø",H246="")),L246="Needs to be Split"),"Waiting",IF(AND(M246="Review",M247="Review"),"Review",IF(OR(AND(M246="Review",M247="Incomplete"),AND(M246="Incomplete",M247="Review")),"Review",IF(OR(AND(M246="Untraceable",M247="Review"),AND(M246="Review",M247="Untraceable")),"Review",IF(OR(AND(M246="Review",M247="Completed"),AND(M246="Completed",M247="Review")),"Review",IF(OR(AND(M246="Other",M247="Review"),AND(M246="Review",M247="Other")),"Review",IF(OR(AND(M246="Other",M247="Incomplete"),AND(M246="Incomplete",M247="Other")),"Review",IF(OR(AND(M246="Other",M247="Untraceable"),AND(M246="Untraceable",M247="Other")),"Review",IF(OR(AND(M246="Other",M247="Completed"),AND(M246="Completed",M247="Other")),"Review",IF(AND(M246="Waiting",M247="Waiting"),"Waiting",IF(OR(AND(M246="Review",M247="Waiting"),AND(M246="Waiting",M247="Review")),"Waiting",IF(OR(AND(M246="Other",M247="Waiting"),AND(M246="Waiting",M247="Other")),"Waiting",IF(OR(AND(M246="Incomplete",M247="Waiting"),AND(M246="Waiting",M247="Incomplete")),"Waiting",IF(OR(AND(M246="Completed",M247="Waiting"),AND(M246="Waiting",M247="Completed")),"Waiting",IF(OR(M246="In Progress",M247="In Progress"),"In Progress",IF(OR(AND(M246="Completed",M247="Untraceable"),AND(M246="Untraceable",M247="Completed")),"Review",IF(OR(AND(M246="Completed",M247="Incomplete"),AND(M246="Incomplete",M247="Completed")),"Review",IF(OR(AND(M246="Incomplete",M247="Untraceable"),AND(M246="Untraceable",M247="Incomplete")),"Untraceable",IF(AND(NOT(OR(H246="Ø",H246="")),NOT(OR(H247="Ø",H247="")),L246=""),"In Progress",IF(AND(M246="Untraceable",M247="Untraceable"),"Untraceable",IF(AND(NOT(OR(H246="Ø",H246="")),NOT(OR(H247="Ø",H247="")),NOT(OR(L246="Ø",L246="",L246="Split",L246="Needs to be Split"))),"Completed",IF(AND(M246="Incomplete",M247="Incomplete"),"Incomplete",IF(AND(M246="Other",M247="Other"),"Review",IF(AND(M246="Untraceable",M247=""),"Untraceable","")))))))))))))))))))))))))</f>
        <v>Completed</v>
      </c>
      <c r="O246" s="116" t="s">
        <v>0</v>
      </c>
      <c r="P246" s="4"/>
      <c r="Q246" s="121" t="s">
        <v>25</v>
      </c>
      <c r="R246" s="116" t="s">
        <v>4429</v>
      </c>
    </row>
    <row r="247" spans="1:18" x14ac:dyDescent="0.25">
      <c r="A247" s="116"/>
      <c r="B247" s="116"/>
      <c r="C247" s="116"/>
      <c r="D247" s="87" t="s">
        <v>161</v>
      </c>
      <c r="E247" s="87" t="s">
        <v>1512</v>
      </c>
      <c r="F247" s="7" t="str">
        <f>IF(AND(D247="Amina",OR(E247="Manual",E247="Assisted Manual")),A246&amp;"_AZ",IF(AND(D247="Amina",OR(E247="De-Novo Merge",E247="Assisted Merge")),A246&amp;"_SA_AZ",IF(AND(D247="Mashtura",OR(E247="Manual",E247="Assisted Manual")),A246&amp;"_MH",IF(AND(D247="Mashtura",OR(E247="De-Novo Merge",E247="Assisted Merge")),A246&amp;"_SA_MH",IF(AND(D247="Perry",OR(E247="Manual",E247="Assisted Manual")),A246&amp;"_PB",IF(AND(D247="Perry",OR(E247="De-Novo Merge",E247="Assisted Merge")),A246&amp;"_SA_PB",IF(AND(D247="Gina",OR(E247="Manual",E247="Assisted Manual")),A246&amp;"_GB",IF(AND(D247="Gina",OR(E247="De-Novo Merge",E247="Assisted Merge")),A246&amp;"_SA_GB",IF(AND(D247="Cameron",OR(E247="Manual",E247="Assisted Manual")),A246&amp;"_CA",IF(AND(D247="Cameron",OR(E247="De-Novo Merge",E247="Assisted Merge")),A246&amp;"_SA_CA",IF(AND(D247="Bruno",OR(E247="Manual",E247="Assisted Manual")),A246&amp;"_BD",IF(AND(D247="Bruno",OR(E247="De-Novo Merge",E247="Assisted Merge")),A246&amp;"_SA_BD",IF(AND(D247="Daniel",OR(E247="Manual",E247="Assisted Manual")),A246&amp;"_DR",IF(AND(D247="Daniel",OR(E247="De-Novo Merge",E247="Assisted Merge")),A246&amp;"_SA_DR",IF(AND(D247="Monet",OR(E247="Manual",E247="Assisted Manual")),A246&amp;"_MW",IF(AND(D247="Monet",OR(E247="De-Novo Merge",E247="Assisted Merge")),A246&amp;"_SA_MW",IF(AND(D247="Julia",OR(E247="Manual",E247="Assisted Manual")),A246&amp;"_JS",IF(AND(D247="Julia",OR(E247="De-Novo Merge",E247="Assisted Merge")),A246&amp;"_SA_JS",""))))))))))))))))))</f>
        <v>2018-04-13_R-046_BD</v>
      </c>
      <c r="G247" s="89">
        <v>43276</v>
      </c>
      <c r="H247" s="89">
        <v>43277</v>
      </c>
      <c r="I247" s="68">
        <v>2.5</v>
      </c>
      <c r="J247" s="68">
        <v>33</v>
      </c>
      <c r="K247" s="73">
        <f t="shared" si="7"/>
        <v>13.2</v>
      </c>
      <c r="L247" s="116"/>
      <c r="M247" s="87" t="str">
        <f>IF(AND(NOT(OR(G247="",G247="Ø")),H247=""),"In Progress",IF(AND(NOT(OR(H247="Ø",H247="")),NOT(OR(G247="Ø",G247=""))),"Completed",IF(AND(NOT(A246=""),NOT(OR(D247="",D247="???")),G247=""),"Waiting",IF(D247="???","Waiting",""))))</f>
        <v>Completed</v>
      </c>
      <c r="N247" s="116"/>
      <c r="O247" s="116"/>
      <c r="P247" s="4"/>
      <c r="Q247" s="121"/>
      <c r="R247" s="116"/>
    </row>
    <row r="248" spans="1:18" x14ac:dyDescent="0.25">
      <c r="A248" s="122" t="s">
        <v>4430</v>
      </c>
      <c r="B248" s="117" t="s">
        <v>4431</v>
      </c>
      <c r="C248" s="116"/>
      <c r="D248" s="87" t="s">
        <v>187</v>
      </c>
      <c r="E248" s="87" t="s">
        <v>24</v>
      </c>
      <c r="F248" s="7" t="str">
        <f>IF(AND(D248="Amina",OR(E248="Manual",E248="Assisted Manual")),A248&amp;"_AZ",IF(AND(D248="Amina",OR(E248="De-Novo Merge",E248="Assisted Merge")),A248&amp;"_SA_AZ",IF(AND(D248="Mashtura",OR(E248="Manual",E248="Assisted Manual")),A248&amp;"_MH",IF(AND(D248="Mashtura",OR(E248="De-Novo Merge",E248="Assisted Merge")),A248&amp;"_SA_MH",IF(AND(D248="Perry",OR(E248="Manual",E248="Assisted Manual")),A248&amp;"_PB",IF(AND(D248="Perry",OR(E248="De-Novo Merge",E248="Assisted Merge")),A248&amp;"_SA_PB",IF(AND(D248="Gina",OR(E248="Manual",E248="Assisted Manual")),A248&amp;"_GB",IF(AND(D248="Gina",OR(E248="De-Novo Merge",E248="Assisted Merge")),A248&amp;"_SA_GB",IF(AND(D248="Cameron",OR(E248="Manual",E248="Assisted Manual")),A248&amp;"_CA",IF(AND(D248="Cameron",OR(E248="De-Novo Merge",E248="Assisted Merge")),A248&amp;"_SA_CA",IF(AND(D248="Bruno",OR(E248="Manual",E248="Assisted Manual")),A248&amp;"_BD",IF(AND(D248="Bruno",OR(E248="De-Novo Merge",E248="Assisted Merge")),A248&amp;"_SA_BD",IF(AND(D248="Daniel",OR(E248="Manual",E248="Assisted Manual")),A248&amp;"_DR",IF(AND(D248="Daniel",OR(E248="De-Novo Merge",E248="Assisted Merge")),A248&amp;"_SA_DR",IF(AND(D248="Monet",OR(E248="Manual",E248="Assisted Manual")),A248&amp;"_MW",IF(AND(D248="Monet",OR(E248="De-Novo Merge",E248="Assisted Merge")),A248&amp;"_SA_MW",IF(AND(D248="Julia",OR(E248="Manual",E248="Assisted Manual")),A248&amp;"_JS",IF(AND(D248="Julia",OR(E248="De-Novo Merge",E248="Assisted Merge")),A248&amp;"_SA_JS",""))))))))))))))))))</f>
        <v>2018-04-13_G-080_MW</v>
      </c>
      <c r="G248" s="89">
        <v>43273</v>
      </c>
      <c r="H248" s="89">
        <v>43273</v>
      </c>
      <c r="I248" s="68">
        <v>1.5</v>
      </c>
      <c r="J248" s="68">
        <v>17</v>
      </c>
      <c r="K248" s="73">
        <f t="shared" si="7"/>
        <v>11.333333333333334</v>
      </c>
      <c r="L248" s="118">
        <v>43297</v>
      </c>
      <c r="M248" s="87" t="str">
        <f>IF(AND(NOT(OR(G248="",G248="Ø")),H248=""),"In Progress",IF(AND(NOT(OR(H248="Ø",H248="")),NOT(OR(G248="Ø",G248=""))),"Completed",IF(AND(NOT(A248=""),NOT(OR(D248="",D248="???")),G248=""),"Waiting",IF(D248="???","Waiting",""))))</f>
        <v>Completed</v>
      </c>
      <c r="N248" s="116" t="str">
        <f>IF(AND(NOT(OR(H248="Ø",H248="")),L248="Split"),"In Progress",IF(AND(NOT(OR(H248="Ø",H248="")),L248="Needs to be Split"),"Waiting",IF(AND(M248="Review",M249="Review"),"Review",IF(OR(AND(M248="Review",M249="Incomplete"),AND(M248="Incomplete",M249="Review")),"Review",IF(OR(AND(M248="Untraceable",M249="Review"),AND(M248="Review",M249="Untraceable")),"Review",IF(OR(AND(M248="Review",M249="Completed"),AND(M248="Completed",M249="Review")),"Review",IF(OR(AND(M248="Other",M249="Review"),AND(M248="Review",M249="Other")),"Review",IF(OR(AND(M248="Other",M249="Incomplete"),AND(M248="Incomplete",M249="Other")),"Review",IF(OR(AND(M248="Other",M249="Untraceable"),AND(M248="Untraceable",M249="Other")),"Review",IF(OR(AND(M248="Other",M249="Completed"),AND(M248="Completed",M249="Other")),"Review",IF(AND(M248="Waiting",M249="Waiting"),"Waiting",IF(OR(AND(M248="Review",M249="Waiting"),AND(M248="Waiting",M249="Review")),"Waiting",IF(OR(AND(M248="Other",M249="Waiting"),AND(M248="Waiting",M249="Other")),"Waiting",IF(OR(AND(M248="Incomplete",M249="Waiting"),AND(M248="Waiting",M249="Incomplete")),"Waiting",IF(OR(AND(M248="Completed",M249="Waiting"),AND(M248="Waiting",M249="Completed")),"Waiting",IF(OR(M248="In Progress",M249="In Progress"),"In Progress",IF(OR(AND(M248="Completed",M249="Untraceable"),AND(M248="Untraceable",M249="Completed")),"Review",IF(OR(AND(M248="Completed",M249="Incomplete"),AND(M248="Incomplete",M249="Completed")),"Review",IF(OR(AND(M248="Incomplete",M249="Untraceable"),AND(M248="Untraceable",M249="Incomplete")),"Untraceable",IF(AND(NOT(OR(H248="Ø",H248="")),NOT(OR(H249="Ø",H249="")),L248=""),"In Progress",IF(AND(M248="Untraceable",M249="Untraceable"),"Untraceable",IF(AND(NOT(OR(H248="Ø",H248="")),NOT(OR(H249="Ø",H249="")),NOT(OR(L248="Ø",L248="",L248="Split",L248="Needs to be Split"))),"Completed",IF(AND(M248="Incomplete",M249="Incomplete"),"Incomplete",IF(AND(M248="Other",M249="Other"),"Review",IF(AND(M248="Untraceable",M249=""),"Untraceable","")))))))))))))))))))))))))</f>
        <v>Completed</v>
      </c>
      <c r="O248" s="116" t="s">
        <v>0</v>
      </c>
      <c r="P248" s="4"/>
      <c r="Q248" s="121" t="s">
        <v>25</v>
      </c>
      <c r="R248" s="116" t="s">
        <v>4432</v>
      </c>
    </row>
    <row r="249" spans="1:18" x14ac:dyDescent="0.25">
      <c r="A249" s="116"/>
      <c r="B249" s="116"/>
      <c r="C249" s="116"/>
      <c r="D249" s="87" t="s">
        <v>4061</v>
      </c>
      <c r="E249" s="87" t="s">
        <v>1512</v>
      </c>
      <c r="F249" s="7" t="str">
        <f>IF(AND(D249="Amina",OR(E249="Manual",E249="Assisted Manual")),A248&amp;"_AZ",IF(AND(D249="Amina",OR(E249="De-Novo Merge",E249="Assisted Merge")),A248&amp;"_SA_AZ",IF(AND(D249="Mashtura",OR(E249="Manual",E249="Assisted Manual")),A248&amp;"_MH",IF(AND(D249="Mashtura",OR(E249="De-Novo Merge",E249="Assisted Merge")),A248&amp;"_SA_MH",IF(AND(D249="Perry",OR(E249="Manual",E249="Assisted Manual")),A248&amp;"_PB",IF(AND(D249="Perry",OR(E249="De-Novo Merge",E249="Assisted Merge")),A248&amp;"_SA_PB",IF(AND(D249="Gina",OR(E249="Manual",E249="Assisted Manual")),A248&amp;"_GB",IF(AND(D249="Gina",OR(E249="De-Novo Merge",E249="Assisted Merge")),A248&amp;"_SA_GB",IF(AND(D249="Cameron",OR(E249="Manual",E249="Assisted Manual")),A248&amp;"_CA",IF(AND(D249="Cameron",OR(E249="De-Novo Merge",E249="Assisted Merge")),A248&amp;"_SA_CA",IF(AND(D249="Bruno",OR(E249="Manual",E249="Assisted Manual")),A248&amp;"_BD",IF(AND(D249="Bruno",OR(E249="De-Novo Merge",E249="Assisted Merge")),A248&amp;"_SA_BD",IF(AND(D249="Daniel",OR(E249="Manual",E249="Assisted Manual")),A248&amp;"_DR",IF(AND(D249="Daniel",OR(E249="De-Novo Merge",E249="Assisted Merge")),A248&amp;"_SA_DR",IF(AND(D249="Monet",OR(E249="Manual",E249="Assisted Manual")),A248&amp;"_MW",IF(AND(D249="Monet",OR(E249="De-Novo Merge",E249="Assisted Merge")),A248&amp;"_SA_MW",IF(AND(D249="Julia",OR(E249="Manual",E249="Assisted Manual")),A248&amp;"_JS",IF(AND(D249="Julia",OR(E249="De-Novo Merge",E249="Assisted Merge")),A248&amp;"_SA_JS",""))))))))))))))))))</f>
        <v>2018-04-13_G-080_JS</v>
      </c>
      <c r="G249" s="89">
        <v>43276</v>
      </c>
      <c r="H249" s="89">
        <v>43276</v>
      </c>
      <c r="I249" s="68">
        <v>2</v>
      </c>
      <c r="J249" s="68">
        <v>16</v>
      </c>
      <c r="K249" s="73">
        <f t="shared" si="7"/>
        <v>8</v>
      </c>
      <c r="L249" s="116"/>
      <c r="M249" s="87" t="str">
        <f>IF(AND(NOT(OR(G249="",G249="Ø")),H249=""),"In Progress",IF(AND(NOT(OR(H249="Ø",H249="")),NOT(OR(G249="Ø",G249=""))),"Completed",IF(AND(NOT(A248=""),NOT(OR(D249="",D249="???")),G249=""),"Waiting",IF(D249="???","Waiting",""))))</f>
        <v>Completed</v>
      </c>
      <c r="N249" s="116"/>
      <c r="O249" s="116"/>
      <c r="P249" s="4"/>
      <c r="Q249" s="121"/>
      <c r="R249" s="116"/>
    </row>
    <row r="250" spans="1:18" x14ac:dyDescent="0.25">
      <c r="A250" s="122" t="s">
        <v>4433</v>
      </c>
      <c r="B250" s="117" t="s">
        <v>4434</v>
      </c>
      <c r="C250" s="116"/>
      <c r="D250" s="87" t="s">
        <v>187</v>
      </c>
      <c r="E250" s="87" t="s">
        <v>24</v>
      </c>
      <c r="F250" s="7" t="str">
        <f>IF(AND(D250="Amina",OR(E250="Manual",E250="Assisted Manual")),A250&amp;"_AZ",IF(AND(D250="Amina",OR(E250="De-Novo Merge",E250="Assisted Merge")),A250&amp;"_SA_AZ",IF(AND(D250="Mashtura",OR(E250="Manual",E250="Assisted Manual")),A250&amp;"_MH",IF(AND(D250="Mashtura",OR(E250="De-Novo Merge",E250="Assisted Merge")),A250&amp;"_SA_MH",IF(AND(D250="Perry",OR(E250="Manual",E250="Assisted Manual")),A250&amp;"_PB",IF(AND(D250="Perry",OR(E250="De-Novo Merge",E250="Assisted Merge")),A250&amp;"_SA_PB",IF(AND(D250="Gina",OR(E250="Manual",E250="Assisted Manual")),A250&amp;"_GB",IF(AND(D250="Gina",OR(E250="De-Novo Merge",E250="Assisted Merge")),A250&amp;"_SA_GB",IF(AND(D250="Cameron",OR(E250="Manual",E250="Assisted Manual")),A250&amp;"_CA",IF(AND(D250="Cameron",OR(E250="De-Novo Merge",E250="Assisted Merge")),A250&amp;"_SA_CA",IF(AND(D250="Bruno",OR(E250="Manual",E250="Assisted Manual")),A250&amp;"_BD",IF(AND(D250="Bruno",OR(E250="De-Novo Merge",E250="Assisted Merge")),A250&amp;"_SA_BD",IF(AND(D250="Daniel",OR(E250="Manual",E250="Assisted Manual")),A250&amp;"_DR",IF(AND(D250="Daniel",OR(E250="De-Novo Merge",E250="Assisted Merge")),A250&amp;"_SA_DR",IF(AND(D250="Monet",OR(E250="Manual",E250="Assisted Manual")),A250&amp;"_MW",IF(AND(D250="Monet",OR(E250="De-Novo Merge",E250="Assisted Merge")),A250&amp;"_SA_MW",IF(AND(D250="Julia",OR(E250="Manual",E250="Assisted Manual")),A250&amp;"_JS",IF(AND(D250="Julia",OR(E250="De-Novo Merge",E250="Assisted Merge")),A250&amp;"_SA_JS",""))))))))))))))))))</f>
        <v>2018-04-13_G-081_MW</v>
      </c>
      <c r="G250" s="89">
        <v>43276</v>
      </c>
      <c r="H250" s="89">
        <v>43276</v>
      </c>
      <c r="I250" s="68">
        <v>2</v>
      </c>
      <c r="J250" s="68">
        <v>33</v>
      </c>
      <c r="K250" s="73">
        <f t="shared" si="7"/>
        <v>16.5</v>
      </c>
      <c r="L250" s="118">
        <v>43297</v>
      </c>
      <c r="M250" s="87" t="str">
        <f>IF(AND(NOT(OR(G250="",G250="Ø")),H250=""),"In Progress",IF(AND(NOT(OR(H250="Ø",H250="")),NOT(OR(G250="Ø",G250=""))),"Completed",IF(AND(NOT(A250=""),NOT(OR(D250="",D250="???")),G250=""),"Waiting",IF(D250="???","Waiting",""))))</f>
        <v>Completed</v>
      </c>
      <c r="N250" s="116" t="str">
        <f>IF(AND(NOT(OR(H250="Ø",H250="")),L250="Split"),"In Progress",IF(AND(NOT(OR(H250="Ø",H250="")),L250="Needs to be Split"),"Waiting",IF(AND(M250="Review",M251="Review"),"Review",IF(OR(AND(M250="Review",M251="Incomplete"),AND(M250="Incomplete",M251="Review")),"Review",IF(OR(AND(M250="Untraceable",M251="Review"),AND(M250="Review",M251="Untraceable")),"Review",IF(OR(AND(M250="Review",M251="Completed"),AND(M250="Completed",M251="Review")),"Review",IF(OR(AND(M250="Other",M251="Review"),AND(M250="Review",M251="Other")),"Review",IF(OR(AND(M250="Other",M251="Incomplete"),AND(M250="Incomplete",M251="Other")),"Review",IF(OR(AND(M250="Other",M251="Untraceable"),AND(M250="Untraceable",M251="Other")),"Review",IF(OR(AND(M250="Other",M251="Completed"),AND(M250="Completed",M251="Other")),"Review",IF(AND(M250="Waiting",M251="Waiting"),"Waiting",IF(OR(AND(M250="Review",M251="Waiting"),AND(M250="Waiting",M251="Review")),"Waiting",IF(OR(AND(M250="Other",M251="Waiting"),AND(M250="Waiting",M251="Other")),"Waiting",IF(OR(AND(M250="Incomplete",M251="Waiting"),AND(M250="Waiting",M251="Incomplete")),"Waiting",IF(OR(AND(M250="Completed",M251="Waiting"),AND(M250="Waiting",M251="Completed")),"Waiting",IF(OR(M250="In Progress",M251="In Progress"),"In Progress",IF(OR(AND(M250="Completed",M251="Untraceable"),AND(M250="Untraceable",M251="Completed")),"Review",IF(OR(AND(M250="Completed",M251="Incomplete"),AND(M250="Incomplete",M251="Completed")),"Review",IF(OR(AND(M250="Incomplete",M251="Untraceable"),AND(M250="Untraceable",M251="Incomplete")),"Untraceable",IF(AND(NOT(OR(H250="Ø",H250="")),NOT(OR(H251="Ø",H251="")),L250=""),"In Progress",IF(AND(M250="Untraceable",M251="Untraceable"),"Untraceable",IF(AND(NOT(OR(H250="Ø",H250="")),NOT(OR(H251="Ø",H251="")),NOT(OR(L250="Ø",L250="",L250="Split",L250="Needs to be Split"))),"Completed",IF(AND(M250="Incomplete",M251="Incomplete"),"Incomplete",IF(AND(M250="Other",M251="Other"),"Review",IF(AND(M250="Untraceable",M251=""),"Untraceable","")))))))))))))))))))))))))</f>
        <v>Completed</v>
      </c>
      <c r="O250" s="116" t="s">
        <v>0</v>
      </c>
      <c r="P250" s="4"/>
      <c r="Q250" s="121" t="s">
        <v>25</v>
      </c>
      <c r="R250" s="116" t="s">
        <v>4435</v>
      </c>
    </row>
    <row r="251" spans="1:18" x14ac:dyDescent="0.25">
      <c r="A251" s="116"/>
      <c r="B251" s="116"/>
      <c r="C251" s="116"/>
      <c r="D251" s="87" t="s">
        <v>32</v>
      </c>
      <c r="E251" s="87" t="s">
        <v>1512</v>
      </c>
      <c r="F251" s="7" t="str">
        <f>IF(AND(D251="Amina",OR(E251="Manual",E251="Assisted Manual")),A250&amp;"_AZ",IF(AND(D251="Amina",OR(E251="De-Novo Merge",E251="Assisted Merge")),A250&amp;"_SA_AZ",IF(AND(D251="Mashtura",OR(E251="Manual",E251="Assisted Manual")),A250&amp;"_MH",IF(AND(D251="Mashtura",OR(E251="De-Novo Merge",E251="Assisted Merge")),A250&amp;"_SA_MH",IF(AND(D251="Perry",OR(E251="Manual",E251="Assisted Manual")),A250&amp;"_PB",IF(AND(D251="Perry",OR(E251="De-Novo Merge",E251="Assisted Merge")),A250&amp;"_SA_PB",IF(AND(D251="Gina",OR(E251="Manual",E251="Assisted Manual")),A250&amp;"_GB",IF(AND(D251="Gina",OR(E251="De-Novo Merge",E251="Assisted Merge")),A250&amp;"_SA_GB",IF(AND(D251="Cameron",OR(E251="Manual",E251="Assisted Manual")),A250&amp;"_CA",IF(AND(D251="Cameron",OR(E251="De-Novo Merge",E251="Assisted Merge")),A250&amp;"_SA_CA",IF(AND(D251="Bruno",OR(E251="Manual",E251="Assisted Manual")),A250&amp;"_BD",IF(AND(D251="Bruno",OR(E251="De-Novo Merge",E251="Assisted Merge")),A250&amp;"_SA_BD",IF(AND(D251="Daniel",OR(E251="Manual",E251="Assisted Manual")),A250&amp;"_DR",IF(AND(D251="Daniel",OR(E251="De-Novo Merge",E251="Assisted Merge")),A250&amp;"_SA_DR",IF(AND(D251="Monet",OR(E251="Manual",E251="Assisted Manual")),A250&amp;"_MW",IF(AND(D251="Monet",OR(E251="De-Novo Merge",E251="Assisted Merge")),A250&amp;"_SA_MW",IF(AND(D251="Julia",OR(E251="Manual",E251="Assisted Manual")),A250&amp;"_JS",IF(AND(D251="Julia",OR(E251="De-Novo Merge",E251="Assisted Merge")),A250&amp;"_SA_JS",""))))))))))))))))))</f>
        <v>2018-04-13_G-081_AZ</v>
      </c>
      <c r="G251" s="89">
        <v>43277</v>
      </c>
      <c r="H251" s="89">
        <v>43280</v>
      </c>
      <c r="I251" s="68"/>
      <c r="J251" s="68"/>
      <c r="K251" s="73" t="str">
        <f t="shared" si="7"/>
        <v/>
      </c>
      <c r="L251" s="116"/>
      <c r="M251" s="87" t="str">
        <f>IF(AND(NOT(OR(G251="",G251="Ø")),H251=""),"In Progress",IF(AND(NOT(OR(H251="Ø",H251="")),NOT(OR(G251="Ø",G251=""))),"Completed",IF(AND(NOT(A250=""),NOT(OR(D251="",D251="???")),G251=""),"Waiting",IF(D251="???","Waiting",""))))</f>
        <v>Completed</v>
      </c>
      <c r="N251" s="116"/>
      <c r="O251" s="116"/>
      <c r="P251" s="4"/>
      <c r="Q251" s="121"/>
      <c r="R251" s="116"/>
    </row>
    <row r="252" spans="1:18" x14ac:dyDescent="0.25">
      <c r="A252" s="122" t="s">
        <v>4436</v>
      </c>
      <c r="B252" s="117" t="s">
        <v>4437</v>
      </c>
      <c r="C252" s="116"/>
      <c r="D252" s="87" t="s">
        <v>32</v>
      </c>
      <c r="E252" s="87" t="s">
        <v>24</v>
      </c>
      <c r="F252" s="7" t="str">
        <f>IF(AND(D252="Amina",OR(E252="Manual",E252="Assisted Manual")),A252&amp;"_AZ",IF(AND(D252="Amina",OR(E252="De-Novo Merge",E252="Assisted Merge")),A252&amp;"_SA_AZ",IF(AND(D252="Mashtura",OR(E252="Manual",E252="Assisted Manual")),A252&amp;"_MH",IF(AND(D252="Mashtura",OR(E252="De-Novo Merge",E252="Assisted Merge")),A252&amp;"_SA_MH",IF(AND(D252="Perry",OR(E252="Manual",E252="Assisted Manual")),A252&amp;"_PB",IF(AND(D252="Perry",OR(E252="De-Novo Merge",E252="Assisted Merge")),A252&amp;"_SA_PB",IF(AND(D252="Gina",OR(E252="Manual",E252="Assisted Manual")),A252&amp;"_GB",IF(AND(D252="Gina",OR(E252="De-Novo Merge",E252="Assisted Merge")),A252&amp;"_SA_GB",IF(AND(D252="Cameron",OR(E252="Manual",E252="Assisted Manual")),A252&amp;"_CA",IF(AND(D252="Cameron",OR(E252="De-Novo Merge",E252="Assisted Merge")),A252&amp;"_SA_CA",IF(AND(D252="Bruno",OR(E252="Manual",E252="Assisted Manual")),A252&amp;"_BD",IF(AND(D252="Bruno",OR(E252="De-Novo Merge",E252="Assisted Merge")),A252&amp;"_SA_BD",IF(AND(D252="Daniel",OR(E252="Manual",E252="Assisted Manual")),A252&amp;"_DR",IF(AND(D252="Daniel",OR(E252="De-Novo Merge",E252="Assisted Merge")),A252&amp;"_SA_DR",IF(AND(D252="Monet",OR(E252="Manual",E252="Assisted Manual")),A252&amp;"_MW",IF(AND(D252="Monet",OR(E252="De-Novo Merge",E252="Assisted Merge")),A252&amp;"_SA_MW",IF(AND(D252="Julia",OR(E252="Manual",E252="Assisted Manual")),A252&amp;"_JS",IF(AND(D252="Julia",OR(E252="De-Novo Merge",E252="Assisted Merge")),A252&amp;"_SA_JS",""))))))))))))))))))</f>
        <v>2018-04-13_R-047_AZ</v>
      </c>
      <c r="G252" s="89">
        <v>43276</v>
      </c>
      <c r="H252" s="89">
        <v>43276</v>
      </c>
      <c r="I252" s="68">
        <v>1</v>
      </c>
      <c r="J252" s="68">
        <v>21</v>
      </c>
      <c r="K252" s="73">
        <f t="shared" si="7"/>
        <v>21</v>
      </c>
      <c r="L252" s="118">
        <v>43277</v>
      </c>
      <c r="M252" s="87" t="str">
        <f>IF(AND(NOT(OR(G252="",G252="Ø")),H252=""),"In Progress",IF(AND(NOT(OR(H252="Ø",H252="")),NOT(OR(G252="Ø",G252=""))),"Completed",IF(AND(NOT(A252=""),NOT(OR(D252="",D252="???")),G252=""),"Waiting",IF(D252="???","Waiting",""))))</f>
        <v>Completed</v>
      </c>
      <c r="N252" s="116" t="str">
        <f>IF(AND(NOT(OR(H252="Ø",H252="")),L252="Split"),"In Progress",IF(AND(NOT(OR(H252="Ø",H252="")),L252="Needs to be Split"),"Waiting",IF(AND(M252="Review",M253="Review"),"Review",IF(OR(AND(M252="Review",M253="Incomplete"),AND(M252="Incomplete",M253="Review")),"Review",IF(OR(AND(M252="Untraceable",M253="Review"),AND(M252="Review",M253="Untraceable")),"Review",IF(OR(AND(M252="Review",M253="Completed"),AND(M252="Completed",M253="Review")),"Review",IF(OR(AND(M252="Other",M253="Review"),AND(M252="Review",M253="Other")),"Review",IF(OR(AND(M252="Other",M253="Incomplete"),AND(M252="Incomplete",M253="Other")),"Review",IF(OR(AND(M252="Other",M253="Untraceable"),AND(M252="Untraceable",M253="Other")),"Review",IF(OR(AND(M252="Other",M253="Completed"),AND(M252="Completed",M253="Other")),"Review",IF(AND(M252="Waiting",M253="Waiting"),"Waiting",IF(OR(AND(M252="Review",M253="Waiting"),AND(M252="Waiting",M253="Review")),"Waiting",IF(OR(AND(M252="Other",M253="Waiting"),AND(M252="Waiting",M253="Other")),"Waiting",IF(OR(AND(M252="Incomplete",M253="Waiting"),AND(M252="Waiting",M253="Incomplete")),"Waiting",IF(OR(AND(M252="Completed",M253="Waiting"),AND(M252="Waiting",M253="Completed")),"Waiting",IF(OR(M252="In Progress",M253="In Progress"),"In Progress",IF(OR(AND(M252="Completed",M253="Untraceable"),AND(M252="Untraceable",M253="Completed")),"Review",IF(OR(AND(M252="Completed",M253="Incomplete"),AND(M252="Incomplete",M253="Completed")),"Review",IF(OR(AND(M252="Incomplete",M253="Untraceable"),AND(M252="Untraceable",M253="Incomplete")),"Untraceable",IF(AND(NOT(OR(H252="Ø",H252="")),NOT(OR(H253="Ø",H253="")),L252=""),"In Progress",IF(AND(M252="Untraceable",M253="Untraceable"),"Untraceable",IF(AND(NOT(OR(H252="Ø",H252="")),NOT(OR(H253="Ø",H253="")),NOT(OR(L252="Ø",L252="",L252="Split",L252="Needs to be Split"))),"Completed",IF(AND(M252="Incomplete",M253="Incomplete"),"Incomplete",IF(AND(M252="Other",M253="Other"),"Review",IF(AND(M252="Untraceable",M253=""),"Untraceable","")))))))))))))))))))))))))</f>
        <v>Completed</v>
      </c>
      <c r="O252" s="116" t="s">
        <v>0</v>
      </c>
      <c r="P252" s="4"/>
      <c r="Q252" s="121" t="s">
        <v>25</v>
      </c>
      <c r="R252" s="116" t="s">
        <v>4438</v>
      </c>
    </row>
    <row r="253" spans="1:18" x14ac:dyDescent="0.25">
      <c r="A253" s="116"/>
      <c r="B253" s="116"/>
      <c r="C253" s="116"/>
      <c r="D253" s="87" t="s">
        <v>2404</v>
      </c>
      <c r="E253" s="87" t="s">
        <v>1512</v>
      </c>
      <c r="F253" s="7" t="str">
        <f>IF(AND(D253="Amina",OR(E253="Manual",E253="Assisted Manual")),A252&amp;"_AZ",IF(AND(D253="Amina",OR(E253="De-Novo Merge",E253="Assisted Merge")),A252&amp;"_SA_AZ",IF(AND(D253="Mashtura",OR(E253="Manual",E253="Assisted Manual")),A252&amp;"_MH",IF(AND(D253="Mashtura",OR(E253="De-Novo Merge",E253="Assisted Merge")),A252&amp;"_SA_MH",IF(AND(D253="Perry",OR(E253="Manual",E253="Assisted Manual")),A252&amp;"_PB",IF(AND(D253="Perry",OR(E253="De-Novo Merge",E253="Assisted Merge")),A252&amp;"_SA_PB",IF(AND(D253="Gina",OR(E253="Manual",E253="Assisted Manual")),A252&amp;"_GB",IF(AND(D253="Gina",OR(E253="De-Novo Merge",E253="Assisted Merge")),A252&amp;"_SA_GB",IF(AND(D253="Cameron",OR(E253="Manual",E253="Assisted Manual")),A252&amp;"_CA",IF(AND(D253="Cameron",OR(E253="De-Novo Merge",E253="Assisted Merge")),A252&amp;"_SA_CA",IF(AND(D253="Bruno",OR(E253="Manual",E253="Assisted Manual")),A252&amp;"_BD",IF(AND(D253="Bruno",OR(E253="De-Novo Merge",E253="Assisted Merge")),A252&amp;"_SA_BD",IF(AND(D253="Daniel",OR(E253="Manual",E253="Assisted Manual")),A252&amp;"_DR",IF(AND(D253="Daniel",OR(E253="De-Novo Merge",E253="Assisted Merge")),A252&amp;"_SA_DR",IF(AND(D253="Monet",OR(E253="Manual",E253="Assisted Manual")),A252&amp;"_MW",IF(AND(D253="Monet",OR(E253="De-Novo Merge",E253="Assisted Merge")),A252&amp;"_SA_MW",IF(AND(D253="Julia",OR(E253="Manual",E253="Assisted Manual")),A252&amp;"_JS",IF(AND(D253="Julia",OR(E253="De-Novo Merge",E253="Assisted Merge")),A252&amp;"_SA_JS",""))))))))))))))))))</f>
        <v>2018-04-13_R-047_MH</v>
      </c>
      <c r="G253" s="89">
        <v>43276</v>
      </c>
      <c r="H253" s="89">
        <v>43276</v>
      </c>
      <c r="I253" s="68">
        <v>1.5</v>
      </c>
      <c r="J253" s="68">
        <v>22</v>
      </c>
      <c r="K253" s="73">
        <f t="shared" si="7"/>
        <v>14.666666666666666</v>
      </c>
      <c r="L253" s="116"/>
      <c r="M253" s="87" t="str">
        <f>IF(AND(NOT(OR(G253="",G253="Ø")),H253=""),"In Progress",IF(AND(NOT(OR(H253="Ø",H253="")),NOT(OR(G253="Ø",G253=""))),"Completed",IF(AND(NOT(A252=""),NOT(OR(D253="",D253="???")),G253=""),"Waiting",IF(D253="???","Waiting",""))))</f>
        <v>Completed</v>
      </c>
      <c r="N253" s="116"/>
      <c r="O253" s="116"/>
      <c r="P253" s="4"/>
      <c r="Q253" s="121"/>
      <c r="R253" s="116"/>
    </row>
    <row r="254" spans="1:18" x14ac:dyDescent="0.25">
      <c r="A254" s="122" t="s">
        <v>4439</v>
      </c>
      <c r="B254" s="117" t="s">
        <v>4440</v>
      </c>
      <c r="C254" s="116"/>
      <c r="D254" s="87" t="s">
        <v>32</v>
      </c>
      <c r="E254" s="87" t="s">
        <v>24</v>
      </c>
      <c r="F254" s="7" t="str">
        <f>IF(AND(D254="Amina",OR(E254="Manual",E254="Assisted Manual")),A254&amp;"_AZ",IF(AND(D254="Amina",OR(E254="De-Novo Merge",E254="Assisted Merge")),A254&amp;"_SA_AZ",IF(AND(D254="Mashtura",OR(E254="Manual",E254="Assisted Manual")),A254&amp;"_MH",IF(AND(D254="Mashtura",OR(E254="De-Novo Merge",E254="Assisted Merge")),A254&amp;"_SA_MH",IF(AND(D254="Perry",OR(E254="Manual",E254="Assisted Manual")),A254&amp;"_PB",IF(AND(D254="Perry",OR(E254="De-Novo Merge",E254="Assisted Merge")),A254&amp;"_SA_PB",IF(AND(D254="Gina",OR(E254="Manual",E254="Assisted Manual")),A254&amp;"_GB",IF(AND(D254="Gina",OR(E254="De-Novo Merge",E254="Assisted Merge")),A254&amp;"_SA_GB",IF(AND(D254="Cameron",OR(E254="Manual",E254="Assisted Manual")),A254&amp;"_CA",IF(AND(D254="Cameron",OR(E254="De-Novo Merge",E254="Assisted Merge")),A254&amp;"_SA_CA",IF(AND(D254="Bruno",OR(E254="Manual",E254="Assisted Manual")),A254&amp;"_BD",IF(AND(D254="Bruno",OR(E254="De-Novo Merge",E254="Assisted Merge")),A254&amp;"_SA_BD",IF(AND(D254="Daniel",OR(E254="Manual",E254="Assisted Manual")),A254&amp;"_DR",IF(AND(D254="Daniel",OR(E254="De-Novo Merge",E254="Assisted Merge")),A254&amp;"_SA_DR",IF(AND(D254="Monet",OR(E254="Manual",E254="Assisted Manual")),A254&amp;"_MW",IF(AND(D254="Monet",OR(E254="De-Novo Merge",E254="Assisted Merge")),A254&amp;"_SA_MW",IF(AND(D254="Julia",OR(E254="Manual",E254="Assisted Manual")),A254&amp;"_JS",IF(AND(D254="Julia",OR(E254="De-Novo Merge",E254="Assisted Merge")),A254&amp;"_SA_JS",""))))))))))))))))))</f>
        <v>2018-04-13_R-048_AZ</v>
      </c>
      <c r="G254" s="89">
        <v>43272</v>
      </c>
      <c r="H254" s="89">
        <v>43272</v>
      </c>
      <c r="I254" s="68"/>
      <c r="J254" s="68"/>
      <c r="K254" s="73" t="str">
        <f t="shared" si="7"/>
        <v/>
      </c>
      <c r="L254" s="118"/>
      <c r="M254" s="87" t="s">
        <v>0</v>
      </c>
      <c r="N254" s="116" t="s">
        <v>1</v>
      </c>
      <c r="O254" s="116" t="s">
        <v>190</v>
      </c>
      <c r="P254" s="4"/>
      <c r="Q254" s="121" t="str">
        <f>IF(OR(N254="Untraceable",N254="Incomplete"),"No",IF(N254="Completed","In Progress",""))</f>
        <v>No</v>
      </c>
      <c r="R254" s="116"/>
    </row>
    <row r="255" spans="1:18" x14ac:dyDescent="0.25">
      <c r="A255" s="116"/>
      <c r="B255" s="116"/>
      <c r="C255" s="116"/>
      <c r="D255" s="87" t="s">
        <v>161</v>
      </c>
      <c r="E255" s="87" t="s">
        <v>1512</v>
      </c>
      <c r="F255" s="7" t="str">
        <f>IF(AND(D255="Amina",OR(E255="Manual",E255="Assisted Manual")),A254&amp;"_AZ",IF(AND(D255="Amina",OR(E255="De-Novo Merge",E255="Assisted Merge")),A254&amp;"_SA_AZ",IF(AND(D255="Mashtura",OR(E255="Manual",E255="Assisted Manual")),A254&amp;"_MH",IF(AND(D255="Mashtura",OR(E255="De-Novo Merge",E255="Assisted Merge")),A254&amp;"_SA_MH",IF(AND(D255="Perry",OR(E255="Manual",E255="Assisted Manual")),A254&amp;"_PB",IF(AND(D255="Perry",OR(E255="De-Novo Merge",E255="Assisted Merge")),A254&amp;"_SA_PB",IF(AND(D255="Gina",OR(E255="Manual",E255="Assisted Manual")),A254&amp;"_GB",IF(AND(D255="Gina",OR(E255="De-Novo Merge",E255="Assisted Merge")),A254&amp;"_SA_GB",IF(AND(D255="Cameron",OR(E255="Manual",E255="Assisted Manual")),A254&amp;"_CA",IF(AND(D255="Cameron",OR(E255="De-Novo Merge",E255="Assisted Merge")),A254&amp;"_SA_CA",IF(AND(D255="Bruno",OR(E255="Manual",E255="Assisted Manual")),A254&amp;"_BD",IF(AND(D255="Bruno",OR(E255="De-Novo Merge",E255="Assisted Merge")),A254&amp;"_SA_BD",IF(AND(D255="Daniel",OR(E255="Manual",E255="Assisted Manual")),A254&amp;"_DR",IF(AND(D255="Daniel",OR(E255="De-Novo Merge",E255="Assisted Merge")),A254&amp;"_SA_DR",IF(AND(D255="Monet",OR(E255="Manual",E255="Assisted Manual")),A254&amp;"_MW",IF(AND(D255="Monet",OR(E255="De-Novo Merge",E255="Assisted Merge")),A254&amp;"_SA_MW",IF(AND(D255="Julia",OR(E255="Manual",E255="Assisted Manual")),A254&amp;"_JS",IF(AND(D255="Julia",OR(E255="De-Novo Merge",E255="Assisted Merge")),A254&amp;"_SA_JS",""))))))))))))))))))</f>
        <v>2018-04-13_R-048_BD</v>
      </c>
      <c r="G255" s="89">
        <v>43276</v>
      </c>
      <c r="H255" s="89">
        <v>43276</v>
      </c>
      <c r="I255" s="68">
        <v>0.25</v>
      </c>
      <c r="J255" s="68">
        <v>7</v>
      </c>
      <c r="K255" s="73">
        <f t="shared" ref="K255" si="8">IF(AND(NOT(I255=""),NOT(J255=""),NOT(H255="")),J255/I255,"")</f>
        <v>28</v>
      </c>
      <c r="L255" s="116"/>
      <c r="M255" s="87" t="s">
        <v>0</v>
      </c>
      <c r="N255" s="116"/>
      <c r="O255" s="116"/>
      <c r="P255" s="4"/>
      <c r="Q255" s="121"/>
      <c r="R255" s="116"/>
    </row>
    <row r="256" spans="1:18" x14ac:dyDescent="0.25">
      <c r="A256" s="122" t="s">
        <v>4441</v>
      </c>
      <c r="B256" s="117" t="s">
        <v>4442</v>
      </c>
      <c r="C256" s="116"/>
      <c r="D256" s="87" t="s">
        <v>187</v>
      </c>
      <c r="E256" s="87" t="s">
        <v>24</v>
      </c>
      <c r="F256" s="7" t="str">
        <f>IF(AND(D256="Amina",OR(E256="Manual",E256="Assisted Manual")),A256&amp;"_AZ",IF(AND(D256="Amina",OR(E256="De-Novo Merge",E256="Assisted Merge")),A256&amp;"_SA_AZ",IF(AND(D256="Mashtura",OR(E256="Manual",E256="Assisted Manual")),A256&amp;"_MH",IF(AND(D256="Mashtura",OR(E256="De-Novo Merge",E256="Assisted Merge")),A256&amp;"_SA_MH",IF(AND(D256="Perry",OR(E256="Manual",E256="Assisted Manual")),A256&amp;"_PB",IF(AND(D256="Perry",OR(E256="De-Novo Merge",E256="Assisted Merge")),A256&amp;"_SA_PB",IF(AND(D256="Gina",OR(E256="Manual",E256="Assisted Manual")),A256&amp;"_GB",IF(AND(D256="Gina",OR(E256="De-Novo Merge",E256="Assisted Merge")),A256&amp;"_SA_GB",IF(AND(D256="Cameron",OR(E256="Manual",E256="Assisted Manual")),A256&amp;"_CA",IF(AND(D256="Cameron",OR(E256="De-Novo Merge",E256="Assisted Merge")),A256&amp;"_SA_CA",IF(AND(D256="Bruno",OR(E256="Manual",E256="Assisted Manual")),A256&amp;"_BD",IF(AND(D256="Bruno",OR(E256="De-Novo Merge",E256="Assisted Merge")),A256&amp;"_SA_BD",IF(AND(D256="Daniel",OR(E256="Manual",E256="Assisted Manual")),A256&amp;"_DR",IF(AND(D256="Daniel",OR(E256="De-Novo Merge",E256="Assisted Merge")),A256&amp;"_SA_DR",IF(AND(D256="Monet",OR(E256="Manual",E256="Assisted Manual")),A256&amp;"_MW",IF(AND(D256="Monet",OR(E256="De-Novo Merge",E256="Assisted Merge")),A256&amp;"_SA_MW",IF(AND(D256="Julia",OR(E256="Manual",E256="Assisted Manual")),A256&amp;"_JS",IF(AND(D256="Julia",OR(E256="De-Novo Merge",E256="Assisted Merge")),A256&amp;"_SA_JS",""))))))))))))))))))</f>
        <v>2018-04-13_R-049_MW</v>
      </c>
      <c r="G256" s="89">
        <v>43276</v>
      </c>
      <c r="H256" s="89">
        <v>43277</v>
      </c>
      <c r="I256" s="68">
        <v>3.75</v>
      </c>
      <c r="J256" s="68">
        <v>40</v>
      </c>
      <c r="K256" s="73">
        <f>J256/I256</f>
        <v>10.666666666666666</v>
      </c>
      <c r="L256" s="118">
        <v>43297</v>
      </c>
      <c r="M256" s="87" t="str">
        <f>IF(AND(NOT(OR(G256="",G256="Ø")),H256=""),"In Progress",IF(AND(NOT(OR(H256="Ø",H256="")),NOT(OR(G256="Ø",G256=""))),"Completed",IF(AND(NOT(A256=""),NOT(OR(D256="",D256="???")),G256=""),"Waiting",IF(D256="???","Waiting",""))))</f>
        <v>Completed</v>
      </c>
      <c r="N256" s="116" t="str">
        <f>IF(AND(NOT(OR(H256="Ø",H256="")),L256="Split"),"In Progress",IF(AND(NOT(OR(H256="Ø",H256="")),L256="Needs to be Split"),"Waiting",IF(AND(M256="Review",M257="Review"),"Review",IF(OR(AND(M256="Review",M257="Incomplete"),AND(M256="Incomplete",M257="Review")),"Review",IF(OR(AND(M256="Untraceable",M257="Review"),AND(M256="Review",M257="Untraceable")),"Review",IF(OR(AND(M256="Review",M257="Completed"),AND(M256="Completed",M257="Review")),"Review",IF(OR(AND(M256="Other",M257="Review"),AND(M256="Review",M257="Other")),"Review",IF(OR(AND(M256="Other",M257="Incomplete"),AND(M256="Incomplete",M257="Other")),"Review",IF(OR(AND(M256="Other",M257="Untraceable"),AND(M256="Untraceable",M257="Other")),"Review",IF(OR(AND(M256="Other",M257="Completed"),AND(M256="Completed",M257="Other")),"Review",IF(AND(M256="Waiting",M257="Waiting"),"Waiting",IF(OR(AND(M256="Review",M257="Waiting"),AND(M256="Waiting",M257="Review")),"Waiting",IF(OR(AND(M256="Other",M257="Waiting"),AND(M256="Waiting",M257="Other")),"Waiting",IF(OR(AND(M256="Incomplete",M257="Waiting"),AND(M256="Waiting",M257="Incomplete")),"Waiting",IF(OR(AND(M256="Completed",M257="Waiting"),AND(M256="Waiting",M257="Completed")),"Waiting",IF(OR(M256="In Progress",M257="In Progress"),"In Progress",IF(OR(AND(M256="Completed",M257="Untraceable"),AND(M256="Untraceable",M257="Completed")),"Review",IF(OR(AND(M256="Completed",M257="Incomplete"),AND(M256="Incomplete",M257="Completed")),"Review",IF(OR(AND(M256="Incomplete",M257="Untraceable"),AND(M256="Untraceable",M257="Incomplete")),"Untraceable",IF(AND(NOT(OR(H256="Ø",H256="")),NOT(OR(H257="Ø",H257="")),L256=""),"In Progress",IF(AND(M256="Untraceable",M257="Untraceable"),"Untraceable",IF(AND(NOT(OR(H256="Ø",H256="")),NOT(OR(H257="Ø",H257="")),NOT(OR(L256="Ø",L256="",L256="Split",L256="Needs to be Split"))),"Completed",IF(AND(M256="Incomplete",M257="Incomplete"),"Incomplete",IF(AND(M256="Other",M257="Other"),"Review",IF(AND(M256="Untraceable",M257=""),"Untraceable","")))))))))))))))))))))))))</f>
        <v>Completed</v>
      </c>
      <c r="O256" s="116" t="s">
        <v>0</v>
      </c>
      <c r="P256" s="4"/>
      <c r="Q256" s="121" t="s">
        <v>25</v>
      </c>
      <c r="R256" s="116" t="s">
        <v>4443</v>
      </c>
    </row>
    <row r="257" spans="1:18" x14ac:dyDescent="0.25">
      <c r="A257" s="116"/>
      <c r="B257" s="116"/>
      <c r="C257" s="116"/>
      <c r="D257" s="87" t="s">
        <v>161</v>
      </c>
      <c r="E257" s="87" t="s">
        <v>1512</v>
      </c>
      <c r="F257" s="7" t="str">
        <f>IF(AND(D257="Amina",OR(E257="Manual",E257="Assisted Manual")),A256&amp;"_AZ",IF(AND(D257="Amina",OR(E257="De-Novo Merge",E257="Assisted Merge")),A256&amp;"_SA_AZ",IF(AND(D257="Mashtura",OR(E257="Manual",E257="Assisted Manual")),A256&amp;"_MH",IF(AND(D257="Mashtura",OR(E257="De-Novo Merge",E257="Assisted Merge")),A256&amp;"_SA_MH",IF(AND(D257="Perry",OR(E257="Manual",E257="Assisted Manual")),A256&amp;"_PB",IF(AND(D257="Perry",OR(E257="De-Novo Merge",E257="Assisted Merge")),A256&amp;"_SA_PB",IF(AND(D257="Gina",OR(E257="Manual",E257="Assisted Manual")),A256&amp;"_GB",IF(AND(D257="Gina",OR(E257="De-Novo Merge",E257="Assisted Merge")),A256&amp;"_SA_GB",IF(AND(D257="Cameron",OR(E257="Manual",E257="Assisted Manual")),A256&amp;"_CA",IF(AND(D257="Cameron",OR(E257="De-Novo Merge",E257="Assisted Merge")),A256&amp;"_SA_CA",IF(AND(D257="Bruno",OR(E257="Manual",E257="Assisted Manual")),A256&amp;"_BD",IF(AND(D257="Bruno",OR(E257="De-Novo Merge",E257="Assisted Merge")),A256&amp;"_SA_BD",IF(AND(D257="Daniel",OR(E257="Manual",E257="Assisted Manual")),A256&amp;"_DR",IF(AND(D257="Daniel",OR(E257="De-Novo Merge",E257="Assisted Merge")),A256&amp;"_SA_DR",IF(AND(D257="Monet",OR(E257="Manual",E257="Assisted Manual")),A256&amp;"_MW",IF(AND(D257="Monet",OR(E257="De-Novo Merge",E257="Assisted Merge")),A256&amp;"_SA_MW",IF(AND(D257="Julia",OR(E257="Manual",E257="Assisted Manual")),A256&amp;"_JS",IF(AND(D257="Julia",OR(E257="De-Novo Merge",E257="Assisted Merge")),A256&amp;"_SA_JS",""))))))))))))))))))</f>
        <v>2018-04-13_R-049_BD</v>
      </c>
      <c r="G257" s="89">
        <v>43279</v>
      </c>
      <c r="H257" s="89">
        <v>43283</v>
      </c>
      <c r="I257" s="68">
        <v>1.75</v>
      </c>
      <c r="J257" s="68">
        <v>39</v>
      </c>
      <c r="K257" s="73">
        <f>IF(AND(NOT(I257=""),NOT(J257=""),NOT(H257="")),J257/I257,"")</f>
        <v>22.285714285714285</v>
      </c>
      <c r="L257" s="116"/>
      <c r="M257" s="87" t="str">
        <f>IF(AND(NOT(OR(G257="",G257="Ø")),H257=""),"In Progress",IF(AND(NOT(OR(H257="Ø",H257="")),NOT(OR(G257="Ø",G257=""))),"Completed",IF(AND(NOT(A256=""),NOT(OR(D257="",D257="???")),G257=""),"Waiting",IF(D257="???","Waiting",""))))</f>
        <v>Completed</v>
      </c>
      <c r="N257" s="116"/>
      <c r="O257" s="116"/>
      <c r="P257" s="4"/>
      <c r="Q257" s="121"/>
      <c r="R257" s="116"/>
    </row>
    <row r="258" spans="1:18" x14ac:dyDescent="0.25">
      <c r="A258" s="122" t="s">
        <v>4444</v>
      </c>
      <c r="B258" s="117" t="s">
        <v>4445</v>
      </c>
      <c r="C258" s="116"/>
      <c r="D258" s="87" t="s">
        <v>4061</v>
      </c>
      <c r="E258" s="87" t="s">
        <v>24</v>
      </c>
      <c r="F258" s="7" t="s">
        <v>4446</v>
      </c>
      <c r="G258" s="89">
        <v>43277</v>
      </c>
      <c r="H258" s="89">
        <v>43277</v>
      </c>
      <c r="I258" s="68">
        <v>4.5</v>
      </c>
      <c r="J258" s="68">
        <v>32.5</v>
      </c>
      <c r="K258" s="73">
        <v>7.2</v>
      </c>
      <c r="L258" s="118">
        <v>43279</v>
      </c>
      <c r="M258" s="87" t="str">
        <f>IF(AND(NOT(OR(G258="",G258="Ø")),H258=""),"In Progress",IF(AND(NOT(OR(H258="Ø",H258="")),NOT(OR(G258="Ø",G258=""))),"Completed",IF(AND(NOT(A258=""),NOT(OR(D258="",D258="???")),G258=""),"Waiting",IF(D258="???","Waiting",""))))</f>
        <v>Completed</v>
      </c>
      <c r="N258" s="116" t="str">
        <f>IF(AND(NOT(OR(H258="Ø",H258="")),L258="Split"),"In Progress",IF(AND(NOT(OR(H258="Ø",H258="")),L258="Needs to be Split"),"Waiting",IF(AND(M258="Review",M259="Review"),"Review",IF(OR(AND(M258="Review",M259="Incomplete"),AND(M258="Incomplete",M259="Review")),"Review",IF(OR(AND(M258="Untraceable",M259="Review"),AND(M258="Review",M259="Untraceable")),"Review",IF(OR(AND(M258="Review",M259="Completed"),AND(M258="Completed",M259="Review")),"Review",IF(OR(AND(M258="Other",M259="Review"),AND(M258="Review",M259="Other")),"Review",IF(OR(AND(M258="Other",M259="Incomplete"),AND(M258="Incomplete",M259="Other")),"Review",IF(OR(AND(M258="Other",M259="Untraceable"),AND(M258="Untraceable",M259="Other")),"Review",IF(OR(AND(M258="Other",M259="Completed"),AND(M258="Completed",M259="Other")),"Review",IF(AND(M258="Waiting",M259="Waiting"),"Waiting",IF(OR(AND(M258="Review",M259="Waiting"),AND(M258="Waiting",M259="Review")),"Waiting",IF(OR(AND(M258="Other",M259="Waiting"),AND(M258="Waiting",M259="Other")),"Waiting",IF(OR(AND(M258="Incomplete",M259="Waiting"),AND(M258="Waiting",M259="Incomplete")),"Waiting",IF(OR(AND(M258="Completed",M259="Waiting"),AND(M258="Waiting",M259="Completed")),"Waiting",IF(OR(M258="In Progress",M259="In Progress"),"In Progress",IF(OR(AND(M258="Completed",M259="Untraceable"),AND(M258="Untraceable",M259="Completed")),"Review",IF(OR(AND(M258="Completed",M259="Incomplete"),AND(M258="Incomplete",M259="Completed")),"Review",IF(OR(AND(M258="Incomplete",M259="Untraceable"),AND(M258="Untraceable",M259="Incomplete")),"Untraceable",IF(AND(NOT(OR(H258="Ø",H258="")),NOT(OR(H259="Ø",H259="")),L258=""),"In Progress",IF(AND(M258="Untraceable",M259="Untraceable"),"Untraceable",IF(AND(NOT(OR(H258="Ø",H258="")),NOT(OR(H259="Ø",H259="")),NOT(OR(L258="Ø",L258="",L258="Split",L258="Needs to be Split"))),"Completed",IF(AND(M258="Incomplete",M259="Incomplete"),"Incomplete",IF(AND(M258="Other",M259="Other"),"Review",IF(AND(M258="Untraceable",M259=""),"Untraceable","")))))))))))))))))))))))))</f>
        <v>Completed</v>
      </c>
      <c r="O258" s="116" t="s">
        <v>0</v>
      </c>
      <c r="P258" s="4"/>
      <c r="Q258" s="121" t="s">
        <v>25</v>
      </c>
      <c r="R258" s="116" t="s">
        <v>4447</v>
      </c>
    </row>
    <row r="259" spans="1:18" x14ac:dyDescent="0.25">
      <c r="A259" s="116"/>
      <c r="B259" s="116"/>
      <c r="C259" s="116"/>
      <c r="D259" s="87" t="s">
        <v>161</v>
      </c>
      <c r="E259" s="87" t="s">
        <v>1512</v>
      </c>
      <c r="F259" s="7" t="str">
        <f>IF(AND(D259="Amina",OR(E259="Manual",E259="Assisted Manual")),A258&amp;"_AZ",IF(AND(D259="Amina",OR(E259="De-Novo Merge",E259="Assisted Merge")),A258&amp;"_SA_AZ",IF(AND(D259="Mashtura",OR(E259="Manual",E259="Assisted Manual")),A258&amp;"_MH",IF(AND(D259="Mashtura",OR(E259="De-Novo Merge",E259="Assisted Merge")),A258&amp;"_SA_MH",IF(AND(D259="Perry",OR(E259="Manual",E259="Assisted Manual")),A258&amp;"_PB",IF(AND(D259="Perry",OR(E259="De-Novo Merge",E259="Assisted Merge")),A258&amp;"_SA_PB",IF(AND(D259="Gina",OR(E259="Manual",E259="Assisted Manual")),A258&amp;"_GB",IF(AND(D259="Gina",OR(E259="De-Novo Merge",E259="Assisted Merge")),A258&amp;"_SA_GB",IF(AND(D259="Cameron",OR(E259="Manual",E259="Assisted Manual")),A258&amp;"_CA",IF(AND(D259="Cameron",OR(E259="De-Novo Merge",E259="Assisted Merge")),A258&amp;"_SA_CA",IF(AND(D259="Bruno",OR(E259="Manual",E259="Assisted Manual")),A258&amp;"_BD",IF(AND(D259="Bruno",OR(E259="De-Novo Merge",E259="Assisted Merge")),A258&amp;"_SA_BD",IF(AND(D259="Daniel",OR(E259="Manual",E259="Assisted Manual")),A258&amp;"_DR",IF(AND(D259="Daniel",OR(E259="De-Novo Merge",E259="Assisted Merge")),A258&amp;"_SA_DR",IF(AND(D259="Monet",OR(E259="Manual",E259="Assisted Manual")),A258&amp;"_MW",IF(AND(D259="Monet",OR(E259="De-Novo Merge",E259="Assisted Merge")),A258&amp;"_SA_MW",IF(AND(D259="Julia",OR(E259="Manual",E259="Assisted Manual")),A258&amp;"_JS",IF(AND(D259="Julia",OR(E259="De-Novo Merge",E259="Assisted Merge")),A258&amp;"_SA_JS",""))))))))))))))))))</f>
        <v>2018-04-13-G-082_BD</v>
      </c>
      <c r="G259" s="89">
        <v>43278</v>
      </c>
      <c r="H259" s="89">
        <v>43279</v>
      </c>
      <c r="I259" s="68">
        <v>2</v>
      </c>
      <c r="J259" s="68">
        <v>55</v>
      </c>
      <c r="K259" s="73">
        <f t="shared" ref="K259:K272" si="9">IF(AND(NOT(I259=""),NOT(J259=""),NOT(H259="")),J259/I259,"")</f>
        <v>27.5</v>
      </c>
      <c r="L259" s="116"/>
      <c r="M259" s="87" t="str">
        <f>IF(AND(NOT(OR(G259="",G259="Ø")),H259=""),"In Progress",IF(AND(NOT(OR(H259="Ø",H259="")),NOT(OR(G259="Ø",G259=""))),"Completed",IF(AND(NOT(A258=""),NOT(OR(D259="",D259="???")),G259=""),"Waiting",IF(D259="???","Waiting",""))))</f>
        <v>Completed</v>
      </c>
      <c r="N259" s="116"/>
      <c r="O259" s="116"/>
      <c r="P259" s="4"/>
      <c r="Q259" s="121"/>
      <c r="R259" s="116"/>
    </row>
    <row r="260" spans="1:18" x14ac:dyDescent="0.25">
      <c r="A260" s="122" t="s">
        <v>4448</v>
      </c>
      <c r="B260" s="117" t="s">
        <v>4449</v>
      </c>
      <c r="C260" s="116"/>
      <c r="D260" s="87" t="s">
        <v>187</v>
      </c>
      <c r="E260" s="87" t="s">
        <v>24</v>
      </c>
      <c r="F260" s="7" t="str">
        <f>IF(AND(D260="Amina",OR(E260="Manual",E260="Assisted Manual")),A260&amp;"_AZ",IF(AND(D260="Amina",OR(E260="De-Novo Merge",E260="Assisted Merge")),A260&amp;"_SA_AZ",IF(AND(D260="Mashtura",OR(E260="Manual",E260="Assisted Manual")),A260&amp;"_MH",IF(AND(D260="Mashtura",OR(E260="De-Novo Merge",E260="Assisted Merge")),A260&amp;"_SA_MH",IF(AND(D260="Perry",OR(E260="Manual",E260="Assisted Manual")),A260&amp;"_PB",IF(AND(D260="Perry",OR(E260="De-Novo Merge",E260="Assisted Merge")),A260&amp;"_SA_PB",IF(AND(D260="Gina",OR(E260="Manual",E260="Assisted Manual")),A260&amp;"_GB",IF(AND(D260="Gina",OR(E260="De-Novo Merge",E260="Assisted Merge")),A260&amp;"_SA_GB",IF(AND(D260="Cameron",OR(E260="Manual",E260="Assisted Manual")),A260&amp;"_CA",IF(AND(D260="Cameron",OR(E260="De-Novo Merge",E260="Assisted Merge")),A260&amp;"_SA_CA",IF(AND(D260="Bruno",OR(E260="Manual",E260="Assisted Manual")),A260&amp;"_BD",IF(AND(D260="Bruno",OR(E260="De-Novo Merge",E260="Assisted Merge")),A260&amp;"_SA_BD",IF(AND(D260="Daniel",OR(E260="Manual",E260="Assisted Manual")),A260&amp;"_DR",IF(AND(D260="Daniel",OR(E260="De-Novo Merge",E260="Assisted Merge")),A260&amp;"_SA_DR",IF(AND(D260="Monet",OR(E260="Manual",E260="Assisted Manual")),A260&amp;"_MW",IF(AND(D260="Monet",OR(E260="De-Novo Merge",E260="Assisted Merge")),A260&amp;"_SA_MW",IF(AND(D260="Julia",OR(E260="Manual",E260="Assisted Manual")),A260&amp;"_JS",IF(AND(D260="Julia",OR(E260="De-Novo Merge",E260="Assisted Merge")),A260&amp;"_SA_JS",""))))))))))))))))))</f>
        <v>2018-04-13_R-050_MW</v>
      </c>
      <c r="G260" s="89">
        <v>43277</v>
      </c>
      <c r="H260" s="89">
        <v>43280</v>
      </c>
      <c r="I260" s="68"/>
      <c r="J260" s="68"/>
      <c r="K260" s="73" t="str">
        <f t="shared" si="9"/>
        <v/>
      </c>
      <c r="L260" s="118">
        <v>43283</v>
      </c>
      <c r="M260" s="87" t="str">
        <f>IF(AND(NOT(OR(G260="",G260="Ø")),H260=""),"In Progress",IF(AND(NOT(OR(H260="Ø",H260="")),NOT(OR(G260="Ø",G260=""))),"Completed",IF(AND(NOT(A260=""),NOT(OR(D260="",D260="???")),G260=""),"Waiting",IF(D260="???","Waiting",""))))</f>
        <v>Completed</v>
      </c>
      <c r="N260" s="116" t="str">
        <f>IF(AND(NOT(OR(H260="Ø",H260="")),L260="Split"),"In Progress",IF(AND(NOT(OR(H260="Ø",H260="")),L260="Needs to be Split"),"Waiting",IF(AND(M260="Review",M261="Review"),"Review",IF(OR(AND(M260="Review",M261="Incomplete"),AND(M260="Incomplete",M261="Review")),"Review",IF(OR(AND(M260="Untraceable",M261="Review"),AND(M260="Review",M261="Untraceable")),"Review",IF(OR(AND(M260="Review",M261="Completed"),AND(M260="Completed",M261="Review")),"Review",IF(OR(AND(M260="Other",M261="Review"),AND(M260="Review",M261="Other")),"Review",IF(OR(AND(M260="Other",M261="Incomplete"),AND(M260="Incomplete",M261="Other")),"Review",IF(OR(AND(M260="Other",M261="Untraceable"),AND(M260="Untraceable",M261="Other")),"Review",IF(OR(AND(M260="Other",M261="Completed"),AND(M260="Completed",M261="Other")),"Review",IF(AND(M260="Waiting",M261="Waiting"),"Waiting",IF(OR(AND(M260="Review",M261="Waiting"),AND(M260="Waiting",M261="Review")),"Waiting",IF(OR(AND(M260="Other",M261="Waiting"),AND(M260="Waiting",M261="Other")),"Waiting",IF(OR(AND(M260="Incomplete",M261="Waiting"),AND(M260="Waiting",M261="Incomplete")),"Waiting",IF(OR(AND(M260="Completed",M261="Waiting"),AND(M260="Waiting",M261="Completed")),"Waiting",IF(OR(M260="In Progress",M261="In Progress"),"In Progress",IF(OR(AND(M260="Completed",M261="Untraceable"),AND(M260="Untraceable",M261="Completed")),"Review",IF(OR(AND(M260="Completed",M261="Incomplete"),AND(M260="Incomplete",M261="Completed")),"Review",IF(OR(AND(M260="Incomplete",M261="Untraceable"),AND(M260="Untraceable",M261="Incomplete")),"Untraceable",IF(AND(NOT(OR(H260="Ø",H260="")),NOT(OR(H261="Ø",H261="")),L260=""),"In Progress",IF(AND(M260="Untraceable",M261="Untraceable"),"Untraceable",IF(AND(NOT(OR(H260="Ø",H260="")),NOT(OR(H261="Ø",H261="")),NOT(OR(L260="Ø",L260="",L260="Split",L260="Needs to be Split"))),"Completed",IF(AND(M260="Incomplete",M261="Incomplete"),"Incomplete",IF(AND(M260="Other",M261="Other"),"Review",IF(AND(M260="Untraceable",M261=""),"Untraceable","")))))))))))))))))))))))))</f>
        <v>Completed</v>
      </c>
      <c r="O260" s="116" t="s">
        <v>0</v>
      </c>
      <c r="P260" s="4" t="s">
        <v>4450</v>
      </c>
      <c r="Q260" s="121" t="s">
        <v>25</v>
      </c>
      <c r="R260" s="116" t="s">
        <v>4451</v>
      </c>
    </row>
    <row r="261" spans="1:18" x14ac:dyDescent="0.25">
      <c r="A261" s="116"/>
      <c r="B261" s="116"/>
      <c r="C261" s="116"/>
      <c r="D261" s="87" t="s">
        <v>161</v>
      </c>
      <c r="E261" s="87" t="s">
        <v>1512</v>
      </c>
      <c r="F261" s="7" t="str">
        <f>IF(AND(D261="Amina",OR(E261="Manual",E261="Assisted Manual")),A260&amp;"_AZ",IF(AND(D261="Amina",OR(E261="De-Novo Merge",E261="Assisted Merge")),A260&amp;"_SA_AZ",IF(AND(D261="Mashtura",OR(E261="Manual",E261="Assisted Manual")),A260&amp;"_MH",IF(AND(D261="Mashtura",OR(E261="De-Novo Merge",E261="Assisted Merge")),A260&amp;"_SA_MH",IF(AND(D261="Perry",OR(E261="Manual",E261="Assisted Manual")),A260&amp;"_PB",IF(AND(D261="Perry",OR(E261="De-Novo Merge",E261="Assisted Merge")),A260&amp;"_SA_PB",IF(AND(D261="Gina",OR(E261="Manual",E261="Assisted Manual")),A260&amp;"_GB",IF(AND(D261="Gina",OR(E261="De-Novo Merge",E261="Assisted Merge")),A260&amp;"_SA_GB",IF(AND(D261="Cameron",OR(E261="Manual",E261="Assisted Manual")),A260&amp;"_CA",IF(AND(D261="Cameron",OR(E261="De-Novo Merge",E261="Assisted Merge")),A260&amp;"_SA_CA",IF(AND(D261="Bruno",OR(E261="Manual",E261="Assisted Manual")),A260&amp;"_BD",IF(AND(D261="Bruno",OR(E261="De-Novo Merge",E261="Assisted Merge")),A260&amp;"_SA_BD",IF(AND(D261="Daniel",OR(E261="Manual",E261="Assisted Manual")),A260&amp;"_DR",IF(AND(D261="Daniel",OR(E261="De-Novo Merge",E261="Assisted Merge")),A260&amp;"_SA_DR",IF(AND(D261="Monet",OR(E261="Manual",E261="Assisted Manual")),A260&amp;"_MW",IF(AND(D261="Monet",OR(E261="De-Novo Merge",E261="Assisted Merge")),A260&amp;"_SA_MW",IF(AND(D261="Julia",OR(E261="Manual",E261="Assisted Manual")),A260&amp;"_JS",IF(AND(D261="Julia",OR(E261="De-Novo Merge",E261="Assisted Merge")),A260&amp;"_SA_JS",""))))))))))))))))))</f>
        <v>2018-04-13_R-050_BD</v>
      </c>
      <c r="G261" s="89">
        <v>43283</v>
      </c>
      <c r="H261" s="89">
        <v>43283</v>
      </c>
      <c r="I261" s="68">
        <v>1.25</v>
      </c>
      <c r="J261" s="68">
        <v>29</v>
      </c>
      <c r="K261" s="73">
        <f t="shared" si="9"/>
        <v>23.2</v>
      </c>
      <c r="L261" s="116"/>
      <c r="M261" s="87" t="s">
        <v>0</v>
      </c>
      <c r="N261" s="116"/>
      <c r="O261" s="116"/>
      <c r="P261" s="4"/>
      <c r="Q261" s="121"/>
      <c r="R261" s="116"/>
    </row>
    <row r="262" spans="1:18" x14ac:dyDescent="0.25">
      <c r="A262" s="122" t="s">
        <v>4452</v>
      </c>
      <c r="B262" s="117" t="s">
        <v>4453</v>
      </c>
      <c r="C262" s="116"/>
      <c r="D262" s="87" t="s">
        <v>4061</v>
      </c>
      <c r="E262" s="87" t="s">
        <v>24</v>
      </c>
      <c r="F262" s="7" t="str">
        <f>IF(AND(D262="Amina",OR(E262="Manual",E262="Assisted Manual")),A262&amp;"_AZ",IF(AND(D262="Amina",OR(E262="De-Novo Merge",E262="Assisted Merge")),A262&amp;"_SA_AZ",IF(AND(D262="Mashtura",OR(E262="Manual",E262="Assisted Manual")),A262&amp;"_MH",IF(AND(D262="Mashtura",OR(E262="De-Novo Merge",E262="Assisted Merge")),A262&amp;"_SA_MH",IF(AND(D262="Perry",OR(E262="Manual",E262="Assisted Manual")),A262&amp;"_PB",IF(AND(D262="Perry",OR(E262="De-Novo Merge",E262="Assisted Merge")),A262&amp;"_SA_PB",IF(AND(D262="Gina",OR(E262="Manual",E262="Assisted Manual")),A262&amp;"_GB",IF(AND(D262="Gina",OR(E262="De-Novo Merge",E262="Assisted Merge")),A262&amp;"_SA_GB",IF(AND(D262="Cameron",OR(E262="Manual",E262="Assisted Manual")),A262&amp;"_CA",IF(AND(D262="Cameron",OR(E262="De-Novo Merge",E262="Assisted Merge")),A262&amp;"_SA_CA",IF(AND(D262="Bruno",OR(E262="Manual",E262="Assisted Manual")),A262&amp;"_BD",IF(AND(D262="Bruno",OR(E262="De-Novo Merge",E262="Assisted Merge")),A262&amp;"_SA_BD",IF(AND(D262="Daniel",OR(E262="Manual",E262="Assisted Manual")),A262&amp;"_DR",IF(AND(D262="Daniel",OR(E262="De-Novo Merge",E262="Assisted Merge")),A262&amp;"_SA_DR",IF(AND(D262="Monet",OR(E262="Manual",E262="Assisted Manual")),A262&amp;"_MW",IF(AND(D262="Monet",OR(E262="De-Novo Merge",E262="Assisted Merge")),A262&amp;"_SA_MW",IF(AND(D262="Julia",OR(E262="Manual",E262="Assisted Manual")),A262&amp;"_JS",IF(AND(D262="Julia",OR(E262="De-Novo Merge",E262="Assisted Merge")),A262&amp;"_SA_JS",""))))))))))))))))))</f>
        <v>2018-04-13_G-083_JS</v>
      </c>
      <c r="G262" s="89">
        <v>43278</v>
      </c>
      <c r="H262" s="89">
        <v>43284</v>
      </c>
      <c r="I262" s="68">
        <v>6</v>
      </c>
      <c r="J262" s="68">
        <v>44</v>
      </c>
      <c r="K262" s="73">
        <f t="shared" si="9"/>
        <v>7.333333333333333</v>
      </c>
      <c r="L262" s="118">
        <v>43287</v>
      </c>
      <c r="M262" s="87" t="str">
        <f>IF(AND(NOT(OR(G262="",G262="Ø")),H262=""),"In Progress",IF(AND(NOT(OR(H262="Ø",H262="")),NOT(OR(G262="Ø",G262=""))),"Completed",IF(AND(NOT(A262=""),NOT(OR(D262="",D262="???")),G262=""),"Waiting",IF(D262="???","Waiting",""))))</f>
        <v>Completed</v>
      </c>
      <c r="N262" s="116" t="str">
        <f>IF(AND(NOT(OR(H262="Ø",H262="")),L262="Split"),"In Progress",IF(AND(NOT(OR(H262="Ø",H262="")),L262="Needs to be Split"),"Waiting",IF(AND(M262="Review",M263="Review"),"Review",IF(OR(AND(M262="Review",M263="Incomplete"),AND(M262="Incomplete",M263="Review")),"Review",IF(OR(AND(M262="Untraceable",M263="Review"),AND(M262="Review",M263="Untraceable")),"Review",IF(OR(AND(M262="Review",M263="Completed"),AND(M262="Completed",M263="Review")),"Review",IF(OR(AND(M262="Other",M263="Review"),AND(M262="Review",M263="Other")),"Review",IF(OR(AND(M262="Other",M263="Incomplete"),AND(M262="Incomplete",M263="Other")),"Review",IF(OR(AND(M262="Other",M263="Untraceable"),AND(M262="Untraceable",M263="Other")),"Review",IF(OR(AND(M262="Other",M263="Completed"),AND(M262="Completed",M263="Other")),"Review",IF(AND(M262="Waiting",M263="Waiting"),"Waiting",IF(OR(AND(M262="Review",M263="Waiting"),AND(M262="Waiting",M263="Review")),"Waiting",IF(OR(AND(M262="Other",M263="Waiting"),AND(M262="Waiting",M263="Other")),"Waiting",IF(OR(AND(M262="Incomplete",M263="Waiting"),AND(M262="Waiting",M263="Incomplete")),"Waiting",IF(OR(AND(M262="Completed",M263="Waiting"),AND(M262="Waiting",M263="Completed")),"Waiting",IF(OR(M262="In Progress",M263="In Progress"),"In Progress",IF(OR(AND(M262="Completed",M263="Untraceable"),AND(M262="Untraceable",M263="Completed")),"Review",IF(OR(AND(M262="Completed",M263="Incomplete"),AND(M262="Incomplete",M263="Completed")),"Review",IF(OR(AND(M262="Incomplete",M263="Untraceable"),AND(M262="Untraceable",M263="Incomplete")),"Untraceable",IF(AND(NOT(OR(H262="Ø",H262="")),NOT(OR(H263="Ø",H263="")),L262=""),"In Progress",IF(AND(M262="Untraceable",M263="Untraceable"),"Untraceable",IF(AND(NOT(OR(H262="Ø",H262="")),NOT(OR(H263="Ø",H263="")),NOT(OR(L262="Ø",L262="",L262="Split",L262="Needs to be Split"))),"Completed",IF(AND(M262="Incomplete",M263="Incomplete"),"Incomplete",IF(AND(M262="Other",M263="Other"),"Review",IF(AND(M262="Untraceable",M263=""),"Untraceable","")))))))))))))))))))))))))</f>
        <v>Completed</v>
      </c>
      <c r="O262" s="116" t="s">
        <v>0</v>
      </c>
      <c r="P262" s="4"/>
      <c r="Q262" s="121" t="s">
        <v>25</v>
      </c>
      <c r="R262" s="116" t="s">
        <v>4454</v>
      </c>
    </row>
    <row r="263" spans="1:18" x14ac:dyDescent="0.25">
      <c r="A263" s="116"/>
      <c r="B263" s="116"/>
      <c r="C263" s="116"/>
      <c r="D263" s="87" t="s">
        <v>2404</v>
      </c>
      <c r="E263" s="87" t="s">
        <v>1512</v>
      </c>
      <c r="F263" s="7" t="str">
        <f>IF(AND(D263="Amina",OR(E263="Manual",E263="Assisted Manual")),A262&amp;"_AZ",IF(AND(D263="Amina",OR(E263="De-Novo Merge",E263="Assisted Merge")),A262&amp;"_SA_AZ",IF(AND(D263="Mashtura",OR(E263="Manual",E263="Assisted Manual")),A262&amp;"_MH",IF(AND(D263="Mashtura",OR(E263="De-Novo Merge",E263="Assisted Merge")),A262&amp;"_SA_MH",IF(AND(D263="Perry",OR(E263="Manual",E263="Assisted Manual")),A262&amp;"_PB",IF(AND(D263="Perry",OR(E263="De-Novo Merge",E263="Assisted Merge")),A262&amp;"_SA_PB",IF(AND(D263="Gina",OR(E263="Manual",E263="Assisted Manual")),A262&amp;"_GB",IF(AND(D263="Gina",OR(E263="De-Novo Merge",E263="Assisted Merge")),A262&amp;"_SA_GB",IF(AND(D263="Cameron",OR(E263="Manual",E263="Assisted Manual")),A262&amp;"_CA",IF(AND(D263="Cameron",OR(E263="De-Novo Merge",E263="Assisted Merge")),A262&amp;"_SA_CA",IF(AND(D263="Bruno",OR(E263="Manual",E263="Assisted Manual")),A262&amp;"_BD",IF(AND(D263="Bruno",OR(E263="De-Novo Merge",E263="Assisted Merge")),A262&amp;"_SA_BD",IF(AND(D263="Daniel",OR(E263="Manual",E263="Assisted Manual")),A262&amp;"_DR",IF(AND(D263="Daniel",OR(E263="De-Novo Merge",E263="Assisted Merge")),A262&amp;"_SA_DR",IF(AND(D263="Monet",OR(E263="Manual",E263="Assisted Manual")),A262&amp;"_MW",IF(AND(D263="Monet",OR(E263="De-Novo Merge",E263="Assisted Merge")),A262&amp;"_SA_MW",IF(AND(D263="Julia",OR(E263="Manual",E263="Assisted Manual")),A262&amp;"_JS",IF(AND(D263="Julia",OR(E263="De-Novo Merge",E263="Assisted Merge")),A262&amp;"_SA_JS",""))))))))))))))))))</f>
        <v>2018-04-13_G-083_MH</v>
      </c>
      <c r="G263" s="89">
        <v>43284</v>
      </c>
      <c r="H263" s="89">
        <v>43286</v>
      </c>
      <c r="I263" s="68">
        <v>4</v>
      </c>
      <c r="J263" s="68">
        <v>43</v>
      </c>
      <c r="K263" s="73">
        <f t="shared" si="9"/>
        <v>10.75</v>
      </c>
      <c r="L263" s="116"/>
      <c r="M263" s="87" t="str">
        <f>IF(AND(NOT(OR(G263="",G263="Ø")),H263=""),"In Progress",IF(AND(NOT(OR(H263="Ø",H263="")),NOT(OR(G263="Ø",G263=""))),"Completed",IF(AND(NOT(A262=""),NOT(OR(D263="",D263="???")),G263=""),"Waiting",IF(D263="???","Waiting",""))))</f>
        <v>Completed</v>
      </c>
      <c r="N263" s="116"/>
      <c r="O263" s="116"/>
      <c r="P263" s="4"/>
      <c r="Q263" s="121"/>
      <c r="R263" s="116"/>
    </row>
    <row r="264" spans="1:18" x14ac:dyDescent="0.25">
      <c r="A264" s="122" t="s">
        <v>4455</v>
      </c>
      <c r="B264" s="117" t="s">
        <v>4456</v>
      </c>
      <c r="C264" s="116"/>
      <c r="D264" s="87" t="s">
        <v>187</v>
      </c>
      <c r="E264" s="87" t="s">
        <v>24</v>
      </c>
      <c r="F264" s="7" t="str">
        <f>IF(AND(D264="Amina",OR(E264="Manual",E264="Assisted Manual")),A264&amp;"_AZ",IF(AND(D264="Amina",OR(E264="De-Novo Merge",E264="Assisted Merge")),A264&amp;"_SA_AZ",IF(AND(D264="Mashtura",OR(E264="Manual",E264="Assisted Manual")),A264&amp;"_MH",IF(AND(D264="Mashtura",OR(E264="De-Novo Merge",E264="Assisted Merge")),A264&amp;"_SA_MH",IF(AND(D264="Perry",OR(E264="Manual",E264="Assisted Manual")),A264&amp;"_PB",IF(AND(D264="Perry",OR(E264="De-Novo Merge",E264="Assisted Merge")),A264&amp;"_SA_PB",IF(AND(D264="Gina",OR(E264="Manual",E264="Assisted Manual")),A264&amp;"_GB",IF(AND(D264="Gina",OR(E264="De-Novo Merge",E264="Assisted Merge")),A264&amp;"_SA_GB",IF(AND(D264="Cameron",OR(E264="Manual",E264="Assisted Manual")),A264&amp;"_CA",IF(AND(D264="Cameron",OR(E264="De-Novo Merge",E264="Assisted Merge")),A264&amp;"_SA_CA",IF(AND(D264="Bruno",OR(E264="Manual",E264="Assisted Manual")),A264&amp;"_BD",IF(AND(D264="Bruno",OR(E264="De-Novo Merge",E264="Assisted Merge")),A264&amp;"_SA_BD",IF(AND(D264="Daniel",OR(E264="Manual",E264="Assisted Manual")),A264&amp;"_DR",IF(AND(D264="Daniel",OR(E264="De-Novo Merge",E264="Assisted Merge")),A264&amp;"_SA_DR",IF(AND(D264="Monet",OR(E264="Manual",E264="Assisted Manual")),A264&amp;"_MW",IF(AND(D264="Monet",OR(E264="De-Novo Merge",E264="Assisted Merge")),A264&amp;"_SA_MW",IF(AND(D264="Julia",OR(E264="Manual",E264="Assisted Manual")),A264&amp;"_JS",IF(AND(D264="Julia",OR(E264="De-Novo Merge",E264="Assisted Merge")),A264&amp;"_SA_JS",""))))))))))))))))))</f>
        <v>2018-04-13_R-051_MW</v>
      </c>
      <c r="G264" s="89">
        <v>43277</v>
      </c>
      <c r="H264" s="89">
        <v>43280</v>
      </c>
      <c r="I264" s="68"/>
      <c r="J264" s="68"/>
      <c r="K264" s="73" t="str">
        <f t="shared" si="9"/>
        <v/>
      </c>
      <c r="L264" s="118">
        <v>43283</v>
      </c>
      <c r="M264" s="87" t="str">
        <f>IF(AND(NOT(OR(G264="",G264="Ø")),H264=""),"In Progress",IF(AND(NOT(OR(H264="Ø",H264="")),NOT(OR(G264="Ø",G264=""))),"Completed",IF(AND(NOT(A264=""),NOT(OR(D264="",D264="???")),G264=""),"Waiting",IF(D264="???","Waiting",""))))</f>
        <v>Completed</v>
      </c>
      <c r="N264" s="116" t="str">
        <f>IF(AND(NOT(OR(H264="Ø",H264="")),L264="Split"),"In Progress",IF(AND(NOT(OR(H264="Ø",H264="")),L264="Needs to be Split"),"Waiting",IF(AND(M264="Review",M265="Review"),"Review",IF(OR(AND(M264="Review",M265="Incomplete"),AND(M264="Incomplete",M265="Review")),"Review",IF(OR(AND(M264="Untraceable",M265="Review"),AND(M264="Review",M265="Untraceable")),"Review",IF(OR(AND(M264="Review",M265="Completed"),AND(M264="Completed",M265="Review")),"Review",IF(OR(AND(M264="Other",M265="Review"),AND(M264="Review",M265="Other")),"Review",IF(OR(AND(M264="Other",M265="Incomplete"),AND(M264="Incomplete",M265="Other")),"Review",IF(OR(AND(M264="Other",M265="Untraceable"),AND(M264="Untraceable",M265="Other")),"Review",IF(OR(AND(M264="Other",M265="Completed"),AND(M264="Completed",M265="Other")),"Review",IF(AND(M264="Waiting",M265="Waiting"),"Waiting",IF(OR(AND(M264="Review",M265="Waiting"),AND(M264="Waiting",M265="Review")),"Waiting",IF(OR(AND(M264="Other",M265="Waiting"),AND(M264="Waiting",M265="Other")),"Waiting",IF(OR(AND(M264="Incomplete",M265="Waiting"),AND(M264="Waiting",M265="Incomplete")),"Waiting",IF(OR(AND(M264="Completed",M265="Waiting"),AND(M264="Waiting",M265="Completed")),"Waiting",IF(OR(M264="In Progress",M265="In Progress"),"In Progress",IF(OR(AND(M264="Completed",M265="Untraceable"),AND(M264="Untraceable",M265="Completed")),"Review",IF(OR(AND(M264="Completed",M265="Incomplete"),AND(M264="Incomplete",M265="Completed")),"Review",IF(OR(AND(M264="Incomplete",M265="Untraceable"),AND(M264="Untraceable",M265="Incomplete")),"Untraceable",IF(AND(NOT(OR(H264="Ø",H264="")),NOT(OR(H265="Ø",H265="")),L264=""),"In Progress",IF(AND(M264="Untraceable",M265="Untraceable"),"Untraceable",IF(AND(NOT(OR(H264="Ø",H264="")),NOT(OR(H265="Ø",H265="")),NOT(OR(L264="Ø",L264="",L264="Split",L264="Needs to be Split"))),"Completed",IF(AND(M264="Incomplete",M265="Incomplete"),"Incomplete",IF(AND(M264="Other",M265="Other"),"Review",IF(AND(M264="Untraceable",M265=""),"Untraceable","")))))))))))))))))))))))))</f>
        <v>Completed</v>
      </c>
      <c r="O264" s="116" t="s">
        <v>0</v>
      </c>
      <c r="P264" s="4" t="s">
        <v>4457</v>
      </c>
      <c r="Q264" s="121" t="s">
        <v>25</v>
      </c>
      <c r="R264" s="116" t="s">
        <v>4458</v>
      </c>
    </row>
    <row r="265" spans="1:18" x14ac:dyDescent="0.25">
      <c r="A265" s="116"/>
      <c r="B265" s="116"/>
      <c r="C265" s="116"/>
      <c r="D265" s="87" t="s">
        <v>161</v>
      </c>
      <c r="E265" s="87" t="s">
        <v>1512</v>
      </c>
      <c r="F265" s="7" t="str">
        <f>IF(AND(D265="Amina",OR(E265="Manual",E265="Assisted Manual")),A264&amp;"_AZ",IF(AND(D265="Amina",OR(E265="De-Novo Merge",E265="Assisted Merge")),A264&amp;"_SA_AZ",IF(AND(D265="Mashtura",OR(E265="Manual",E265="Assisted Manual")),A264&amp;"_MH",IF(AND(D265="Mashtura",OR(E265="De-Novo Merge",E265="Assisted Merge")),A264&amp;"_SA_MH",IF(AND(D265="Perry",OR(E265="Manual",E265="Assisted Manual")),A264&amp;"_PB",IF(AND(D265="Perry",OR(E265="De-Novo Merge",E265="Assisted Merge")),A264&amp;"_SA_PB",IF(AND(D265="Gina",OR(E265="Manual",E265="Assisted Manual")),A264&amp;"_GB",IF(AND(D265="Gina",OR(E265="De-Novo Merge",E265="Assisted Merge")),A264&amp;"_SA_GB",IF(AND(D265="Cameron",OR(E265="Manual",E265="Assisted Manual")),A264&amp;"_CA",IF(AND(D265="Cameron",OR(E265="De-Novo Merge",E265="Assisted Merge")),A264&amp;"_SA_CA",IF(AND(D265="Bruno",OR(E265="Manual",E265="Assisted Manual")),A264&amp;"_BD",IF(AND(D265="Bruno",OR(E265="De-Novo Merge",E265="Assisted Merge")),A264&amp;"_SA_BD",IF(AND(D265="Daniel",OR(E265="Manual",E265="Assisted Manual")),A264&amp;"_DR",IF(AND(D265="Daniel",OR(E265="De-Novo Merge",E265="Assisted Merge")),A264&amp;"_SA_DR",IF(AND(D265="Monet",OR(E265="Manual",E265="Assisted Manual")),A264&amp;"_MW",IF(AND(D265="Monet",OR(E265="De-Novo Merge",E265="Assisted Merge")),A264&amp;"_SA_MW",IF(AND(D265="Julia",OR(E265="Manual",E265="Assisted Manual")),A264&amp;"_JS",IF(AND(D265="Julia",OR(E265="De-Novo Merge",E265="Assisted Merge")),A264&amp;"_SA_JS",""))))))))))))))))))</f>
        <v>2018-04-13_R-051_BD</v>
      </c>
      <c r="G265" s="89">
        <v>43283</v>
      </c>
      <c r="H265" s="89">
        <v>43283</v>
      </c>
      <c r="I265" s="68">
        <v>1</v>
      </c>
      <c r="J265" s="68">
        <v>26</v>
      </c>
      <c r="K265" s="73">
        <f t="shared" si="9"/>
        <v>26</v>
      </c>
      <c r="L265" s="116"/>
      <c r="M265" s="87" t="str">
        <f>IF(AND(NOT(OR(G265="",G265="Ø")),H265=""),"In Progress",IF(AND(NOT(OR(H265="Ø",H265="")),NOT(OR(G265="Ø",G265=""))),"Completed",IF(AND(NOT(A264=""),NOT(OR(D265="",D265="???")),G265=""),"Waiting",IF(D265="???","Waiting",""))))</f>
        <v>Completed</v>
      </c>
      <c r="N265" s="116"/>
      <c r="O265" s="116"/>
      <c r="P265" s="4"/>
      <c r="Q265" s="121"/>
      <c r="R265" s="116"/>
    </row>
    <row r="266" spans="1:18" x14ac:dyDescent="0.25">
      <c r="A266" s="122" t="s">
        <v>4459</v>
      </c>
      <c r="B266" s="117" t="s">
        <v>4460</v>
      </c>
      <c r="C266" s="116"/>
      <c r="D266" s="87" t="s">
        <v>2404</v>
      </c>
      <c r="E266" s="87" t="s">
        <v>24</v>
      </c>
      <c r="F266" s="7" t="str">
        <f>IF(AND(D266="Amina",OR(E266="Manual",E266="Assisted Manual")),A266&amp;"_AZ",IF(AND(D266="Amina",OR(E266="De-Novo Merge",E266="Assisted Merge")),A266&amp;"_SA_AZ",IF(AND(D266="Mashtura",OR(E266="Manual",E266="Assisted Manual")),A266&amp;"_MH",IF(AND(D266="Mashtura",OR(E266="De-Novo Merge",E266="Assisted Merge")),A266&amp;"_SA_MH",IF(AND(D266="Perry",OR(E266="Manual",E266="Assisted Manual")),A266&amp;"_PB",IF(AND(D266="Perry",OR(E266="De-Novo Merge",E266="Assisted Merge")),A266&amp;"_SA_PB",IF(AND(D266="Gina",OR(E266="Manual",E266="Assisted Manual")),A266&amp;"_GB",IF(AND(D266="Gina",OR(E266="De-Novo Merge",E266="Assisted Merge")),A266&amp;"_SA_GB",IF(AND(D266="Cameron",OR(E266="Manual",E266="Assisted Manual")),A266&amp;"_CA",IF(AND(D266="Cameron",OR(E266="De-Novo Merge",E266="Assisted Merge")),A266&amp;"_SA_CA",IF(AND(D266="Bruno",OR(E266="Manual",E266="Assisted Manual")),A266&amp;"_BD",IF(AND(D266="Bruno",OR(E266="De-Novo Merge",E266="Assisted Merge")),A266&amp;"_SA_BD",IF(AND(D266="Daniel",OR(E266="Manual",E266="Assisted Manual")),A266&amp;"_DR",IF(AND(D266="Daniel",OR(E266="De-Novo Merge",E266="Assisted Merge")),A266&amp;"_SA_DR",IF(AND(D266="Monet",OR(E266="Manual",E266="Assisted Manual")),A266&amp;"_MW",IF(AND(D266="Monet",OR(E266="De-Novo Merge",E266="Assisted Merge")),A266&amp;"_SA_MW",IF(AND(D266="Julia",OR(E266="Manual",E266="Assisted Manual")),A266&amp;"_JS",IF(AND(D266="Julia",OR(E266="De-Novo Merge",E266="Assisted Merge")),A266&amp;"_SA_JS",""))))))))))))))))))</f>
        <v>2018-04-13_G-084_MH</v>
      </c>
      <c r="G266" s="89">
        <v>43279</v>
      </c>
      <c r="H266" s="89">
        <v>43283</v>
      </c>
      <c r="I266" s="68">
        <v>6.5</v>
      </c>
      <c r="J266" s="68">
        <v>70</v>
      </c>
      <c r="K266" s="73">
        <f t="shared" si="9"/>
        <v>10.76923076923077</v>
      </c>
      <c r="L266" s="118">
        <v>43298</v>
      </c>
      <c r="M266" s="87" t="str">
        <f>IF(AND(NOT(OR(G266="",G266="Ø")),H266=""),"In Progress",IF(AND(NOT(OR(H266="Ø",H266="")),NOT(OR(G266="Ø",G266=""))),"Completed",IF(AND(NOT(A266=""),NOT(OR(D266="",D266="???")),G266=""),"Waiting",IF(D266="???","Waiting",""))))</f>
        <v>Completed</v>
      </c>
      <c r="N266" s="116" t="str">
        <f>IF(AND(NOT(OR(H266="Ø",H266="")),L266="Split"),"In Progress",IF(AND(NOT(OR(H266="Ø",H266="")),L266="Needs to be Split"),"Waiting",IF(AND(M266="Review",M267="Review"),"Review",IF(OR(AND(M266="Review",M267="Incomplete"),AND(M266="Incomplete",M267="Review")),"Review",IF(OR(AND(M266="Untraceable",M267="Review"),AND(M266="Review",M267="Untraceable")),"Review",IF(OR(AND(M266="Review",M267="Completed"),AND(M266="Completed",M267="Review")),"Review",IF(OR(AND(M266="Other",M267="Review"),AND(M266="Review",M267="Other")),"Review",IF(OR(AND(M266="Other",M267="Incomplete"),AND(M266="Incomplete",M267="Other")),"Review",IF(OR(AND(M266="Other",M267="Untraceable"),AND(M266="Untraceable",M267="Other")),"Review",IF(OR(AND(M266="Other",M267="Completed"),AND(M266="Completed",M267="Other")),"Review",IF(AND(M266="Waiting",M267="Waiting"),"Waiting",IF(OR(AND(M266="Review",M267="Waiting"),AND(M266="Waiting",M267="Review")),"Waiting",IF(OR(AND(M266="Other",M267="Waiting"),AND(M266="Waiting",M267="Other")),"Waiting",IF(OR(AND(M266="Incomplete",M267="Waiting"),AND(M266="Waiting",M267="Incomplete")),"Waiting",IF(OR(AND(M266="Completed",M267="Waiting"),AND(M266="Waiting",M267="Completed")),"Waiting",IF(OR(M266="In Progress",M267="In Progress"),"In Progress",IF(OR(AND(M266="Completed",M267="Untraceable"),AND(M266="Untraceable",M267="Completed")),"Review",IF(OR(AND(M266="Completed",M267="Incomplete"),AND(M266="Incomplete",M267="Completed")),"Review",IF(OR(AND(M266="Incomplete",M267="Untraceable"),AND(M266="Untraceable",M267="Incomplete")),"Untraceable",IF(AND(NOT(OR(H266="Ø",H266="")),NOT(OR(H267="Ø",H267="")),L266=""),"In Progress",IF(AND(M266="Untraceable",M267="Untraceable"),"Untraceable",IF(AND(NOT(OR(H266="Ø",H266="")),NOT(OR(H267="Ø",H267="")),NOT(OR(L266="Ø",L266="",L266="Split",L266="Needs to be Split"))),"Completed",IF(AND(M266="Incomplete",M267="Incomplete"),"Incomplete",IF(AND(M266="Other",M267="Other"),"Review",IF(AND(M266="Untraceable",M267=""),"Untraceable","")))))))))))))))))))))))))</f>
        <v>Completed</v>
      </c>
      <c r="O266" s="116" t="s">
        <v>0</v>
      </c>
      <c r="P266" s="4"/>
      <c r="Q266" s="121" t="s">
        <v>25</v>
      </c>
      <c r="R266" s="116" t="s">
        <v>4461</v>
      </c>
    </row>
    <row r="267" spans="1:18" x14ac:dyDescent="0.25">
      <c r="A267" s="116"/>
      <c r="B267" s="116"/>
      <c r="C267" s="116"/>
      <c r="D267" s="87" t="s">
        <v>32</v>
      </c>
      <c r="E267" s="87" t="s">
        <v>1512</v>
      </c>
      <c r="F267" s="7" t="str">
        <f>IF(AND(D267="Amina",OR(E267="Manual",E267="Assisted Manual")),A266&amp;"_AZ",IF(AND(D267="Amina",OR(E267="De-Novo Merge",E267="Assisted Merge")),A266&amp;"_SA_AZ",IF(AND(D267="Mashtura",OR(E267="Manual",E267="Assisted Manual")),A266&amp;"_MH",IF(AND(D267="Mashtura",OR(E267="De-Novo Merge",E267="Assisted Merge")),A266&amp;"_SA_MH",IF(AND(D267="Perry",OR(E267="Manual",E267="Assisted Manual")),A266&amp;"_PB",IF(AND(D267="Perry",OR(E267="De-Novo Merge",E267="Assisted Merge")),A266&amp;"_SA_PB",IF(AND(D267="Gina",OR(E267="Manual",E267="Assisted Manual")),A266&amp;"_GB",IF(AND(D267="Gina",OR(E267="De-Novo Merge",E267="Assisted Merge")),A266&amp;"_SA_GB",IF(AND(D267="Cameron",OR(E267="Manual",E267="Assisted Manual")),A266&amp;"_CA",IF(AND(D267="Cameron",OR(E267="De-Novo Merge",E267="Assisted Merge")),A266&amp;"_SA_CA",IF(AND(D267="Bruno",OR(E267="Manual",E267="Assisted Manual")),A266&amp;"_BD",IF(AND(D267="Bruno",OR(E267="De-Novo Merge",E267="Assisted Merge")),A266&amp;"_SA_BD",IF(AND(D267="Daniel",OR(E267="Manual",E267="Assisted Manual")),A266&amp;"_DR",IF(AND(D267="Daniel",OR(E267="De-Novo Merge",E267="Assisted Merge")),A266&amp;"_SA_DR",IF(AND(D267="Monet",OR(E267="Manual",E267="Assisted Manual")),A266&amp;"_MW",IF(AND(D267="Monet",OR(E267="De-Novo Merge",E267="Assisted Merge")),A266&amp;"_SA_MW",IF(AND(D267="Julia",OR(E267="Manual",E267="Assisted Manual")),A266&amp;"_JS",IF(AND(D267="Julia",OR(E267="De-Novo Merge",E267="Assisted Merge")),A266&amp;"_SA_JS",""))))))))))))))))))</f>
        <v>2018-04-13_G-084_AZ</v>
      </c>
      <c r="G267" s="89">
        <v>43283</v>
      </c>
      <c r="H267" s="89">
        <v>43286</v>
      </c>
      <c r="I267" s="68">
        <v>6</v>
      </c>
      <c r="J267" s="68">
        <v>70</v>
      </c>
      <c r="K267" s="73">
        <f t="shared" si="9"/>
        <v>11.666666666666666</v>
      </c>
      <c r="L267" s="116"/>
      <c r="M267" s="87" t="str">
        <f>IF(AND(NOT(OR(G267="",G267="Ø")),H267=""),"In Progress",IF(AND(NOT(OR(H267="Ø",H267="")),NOT(OR(G267="Ø",G267=""))),"Completed",IF(AND(NOT(A266=""),NOT(OR(D267="",D267="???")),G267=""),"Waiting",IF(D267="???","Waiting",""))))</f>
        <v>Completed</v>
      </c>
      <c r="N267" s="116"/>
      <c r="O267" s="116"/>
      <c r="P267" s="4"/>
      <c r="Q267" s="121"/>
      <c r="R267" s="116"/>
    </row>
    <row r="268" spans="1:18" x14ac:dyDescent="0.25">
      <c r="A268" s="122" t="s">
        <v>4462</v>
      </c>
      <c r="B268" s="117" t="s">
        <v>4463</v>
      </c>
      <c r="C268" s="116"/>
      <c r="D268" s="87" t="s">
        <v>187</v>
      </c>
      <c r="E268" s="87" t="s">
        <v>24</v>
      </c>
      <c r="F268" s="7" t="str">
        <f>IF(AND(D268="Amina",OR(E268="Manual",E268="Assisted Manual")),A268&amp;"_AZ",IF(AND(D268="Amina",OR(E268="De-Novo Merge",E268="Assisted Merge")),A268&amp;"_SA_AZ",IF(AND(D268="Mashtura",OR(E268="Manual",E268="Assisted Manual")),A268&amp;"_MH",IF(AND(D268="Mashtura",OR(E268="De-Novo Merge",E268="Assisted Merge")),A268&amp;"_SA_MH",IF(AND(D268="Perry",OR(E268="Manual",E268="Assisted Manual")),A268&amp;"_PB",IF(AND(D268="Perry",OR(E268="De-Novo Merge",E268="Assisted Merge")),A268&amp;"_SA_PB",IF(AND(D268="Gina",OR(E268="Manual",E268="Assisted Manual")),A268&amp;"_GB",IF(AND(D268="Gina",OR(E268="De-Novo Merge",E268="Assisted Merge")),A268&amp;"_SA_GB",IF(AND(D268="Cameron",OR(E268="Manual",E268="Assisted Manual")),A268&amp;"_CA",IF(AND(D268="Cameron",OR(E268="De-Novo Merge",E268="Assisted Merge")),A268&amp;"_SA_CA",IF(AND(D268="Bruno",OR(E268="Manual",E268="Assisted Manual")),A268&amp;"_BD",IF(AND(D268="Bruno",OR(E268="De-Novo Merge",E268="Assisted Merge")),A268&amp;"_SA_BD",IF(AND(D268="Daniel",OR(E268="Manual",E268="Assisted Manual")),A268&amp;"_DR",IF(AND(D268="Daniel",OR(E268="De-Novo Merge",E268="Assisted Merge")),A268&amp;"_SA_DR",IF(AND(D268="Monet",OR(E268="Manual",E268="Assisted Manual")),A268&amp;"_MW",IF(AND(D268="Monet",OR(E268="De-Novo Merge",E268="Assisted Merge")),A268&amp;"_SA_MW",IF(AND(D268="Julia",OR(E268="Manual",E268="Assisted Manual")),A268&amp;"_JS",IF(AND(D268="Julia",OR(E268="De-Novo Merge",E268="Assisted Merge")),A268&amp;"_SA_JS",""))))))))))))))))))</f>
        <v>2018-04-13_R-052_MW</v>
      </c>
      <c r="G268" s="89">
        <v>43280</v>
      </c>
      <c r="H268" s="89">
        <v>43283</v>
      </c>
      <c r="I268" s="68">
        <v>3.5</v>
      </c>
      <c r="J268" s="68">
        <v>27</v>
      </c>
      <c r="K268" s="73">
        <f t="shared" si="9"/>
        <v>7.7142857142857144</v>
      </c>
      <c r="L268" s="118">
        <v>43283</v>
      </c>
      <c r="M268" s="87" t="str">
        <f>IF(AND(NOT(OR(G268="",G268="Ø")),H268=""),"In Progress",IF(AND(NOT(OR(H268="Ø",H268="")),NOT(OR(G268="Ø",G268=""))),"Completed",IF(AND(NOT(A268=""),NOT(OR(D268="",D268="???")),G268=""),"Waiting",IF(D268="???","Waiting",""))))</f>
        <v>Completed</v>
      </c>
      <c r="N268" s="116" t="str">
        <f>IF(AND(NOT(OR(H268="Ø",H268="")),L268="Split"),"In Progress",IF(AND(NOT(OR(H268="Ø",H268="")),L268="Needs to be Split"),"Waiting",IF(AND(M268="Review",M269="Review"),"Review",IF(OR(AND(M268="Review",M269="Incomplete"),AND(M268="Incomplete",M269="Review")),"Review",IF(OR(AND(M268="Untraceable",M269="Review"),AND(M268="Review",M269="Untraceable")),"Review",IF(OR(AND(M268="Review",M269="Completed"),AND(M268="Completed",M269="Review")),"Review",IF(OR(AND(M268="Other",M269="Review"),AND(M268="Review",M269="Other")),"Review",IF(OR(AND(M268="Other",M269="Incomplete"),AND(M268="Incomplete",M269="Other")),"Review",IF(OR(AND(M268="Other",M269="Untraceable"),AND(M268="Untraceable",M269="Other")),"Review",IF(OR(AND(M268="Other",M269="Completed"),AND(M268="Completed",M269="Other")),"Review",IF(AND(M268="Waiting",M269="Waiting"),"Waiting",IF(OR(AND(M268="Review",M269="Waiting"),AND(M268="Waiting",M269="Review")),"Waiting",IF(OR(AND(M268="Other",M269="Waiting"),AND(M268="Waiting",M269="Other")),"Waiting",IF(OR(AND(M268="Incomplete",M269="Waiting"),AND(M268="Waiting",M269="Incomplete")),"Waiting",IF(OR(AND(M268="Completed",M269="Waiting"),AND(M268="Waiting",M269="Completed")),"Waiting",IF(OR(M268="In Progress",M269="In Progress"),"In Progress",IF(OR(AND(M268="Completed",M269="Untraceable"),AND(M268="Untraceable",M269="Completed")),"Review",IF(OR(AND(M268="Completed",M269="Incomplete"),AND(M268="Incomplete",M269="Completed")),"Review",IF(OR(AND(M268="Incomplete",M269="Untraceable"),AND(M268="Untraceable",M269="Incomplete")),"Untraceable",IF(AND(NOT(OR(H268="Ø",H268="")),NOT(OR(H269="Ø",H269="")),L268=""),"In Progress",IF(AND(M268="Untraceable",M269="Untraceable"),"Untraceable",IF(AND(NOT(OR(H268="Ø",H268="")),NOT(OR(H269="Ø",H269="")),NOT(OR(L268="Ø",L268="",L268="Split",L268="Needs to be Split"))),"Completed",IF(AND(M268="Incomplete",M269="Incomplete"),"Incomplete",IF(AND(M268="Other",M269="Other"),"Review",IF(AND(M268="Untraceable",M269=""),"Untraceable","")))))))))))))))))))))))))</f>
        <v>Completed</v>
      </c>
      <c r="O268" s="116" t="s">
        <v>0</v>
      </c>
      <c r="P268" s="4" t="s">
        <v>4464</v>
      </c>
      <c r="Q268" s="121" t="s">
        <v>25</v>
      </c>
      <c r="R268" s="116" t="s">
        <v>4465</v>
      </c>
    </row>
    <row r="269" spans="1:18" x14ac:dyDescent="0.25">
      <c r="A269" s="116"/>
      <c r="B269" s="116"/>
      <c r="C269" s="116"/>
      <c r="D269" s="87" t="s">
        <v>161</v>
      </c>
      <c r="E269" s="87" t="s">
        <v>1512</v>
      </c>
      <c r="F269" s="7" t="str">
        <f>IF(AND(D269="Amina",OR(E269="Manual",E269="Assisted Manual")),A268&amp;"_AZ",IF(AND(D269="Amina",OR(E269="De-Novo Merge",E269="Assisted Merge")),A268&amp;"_SA_AZ",IF(AND(D269="Mashtura",OR(E269="Manual",E269="Assisted Manual")),A268&amp;"_MH",IF(AND(D269="Mashtura",OR(E269="De-Novo Merge",E269="Assisted Merge")),A268&amp;"_SA_MH",IF(AND(D269="Perry",OR(E269="Manual",E269="Assisted Manual")),A268&amp;"_PB",IF(AND(D269="Perry",OR(E269="De-Novo Merge",E269="Assisted Merge")),A268&amp;"_SA_PB",IF(AND(D269="Gina",OR(E269="Manual",E269="Assisted Manual")),A268&amp;"_GB",IF(AND(D269="Gina",OR(E269="De-Novo Merge",E269="Assisted Merge")),A268&amp;"_SA_GB",IF(AND(D269="Cameron",OR(E269="Manual",E269="Assisted Manual")),A268&amp;"_CA",IF(AND(D269="Cameron",OR(E269="De-Novo Merge",E269="Assisted Merge")),A268&amp;"_SA_CA",IF(AND(D269="Bruno",OR(E269="Manual",E269="Assisted Manual")),A268&amp;"_BD",IF(AND(D269="Bruno",OR(E269="De-Novo Merge",E269="Assisted Merge")),A268&amp;"_SA_BD",IF(AND(D269="Daniel",OR(E269="Manual",E269="Assisted Manual")),A268&amp;"_DR",IF(AND(D269="Daniel",OR(E269="De-Novo Merge",E269="Assisted Merge")),A268&amp;"_SA_DR",IF(AND(D269="Monet",OR(E269="Manual",E269="Assisted Manual")),A268&amp;"_MW",IF(AND(D269="Monet",OR(E269="De-Novo Merge",E269="Assisted Merge")),A268&amp;"_SA_MW",IF(AND(D269="Julia",OR(E269="Manual",E269="Assisted Manual")),A268&amp;"_JS",IF(AND(D269="Julia",OR(E269="De-Novo Merge",E269="Assisted Merge")),A268&amp;"_SA_JS",""))))))))))))))))))</f>
        <v>2018-04-13_R-052_BD</v>
      </c>
      <c r="G269" s="89">
        <v>43283</v>
      </c>
      <c r="H269" s="89">
        <v>43283</v>
      </c>
      <c r="I269" s="68">
        <v>1</v>
      </c>
      <c r="J269" s="68">
        <v>26</v>
      </c>
      <c r="K269" s="73">
        <f t="shared" si="9"/>
        <v>26</v>
      </c>
      <c r="L269" s="116"/>
      <c r="M269" s="87" t="str">
        <f>IF(AND(NOT(OR(G269="",G269="Ø")),H269=""),"In Progress",IF(AND(NOT(OR(H269="Ø",H269="")),NOT(OR(G269="Ø",G269=""))),"Completed",IF(AND(NOT(A268=""),NOT(OR(D269="",D269="???")),G269=""),"Waiting",IF(D269="???","Waiting",""))))</f>
        <v>Completed</v>
      </c>
      <c r="N269" s="116"/>
      <c r="O269" s="116"/>
      <c r="P269" s="4"/>
      <c r="Q269" s="121"/>
      <c r="R269" s="116"/>
    </row>
    <row r="270" spans="1:18" x14ac:dyDescent="0.25">
      <c r="A270" s="122" t="s">
        <v>4466</v>
      </c>
      <c r="B270" s="117" t="s">
        <v>4467</v>
      </c>
      <c r="C270" s="116"/>
      <c r="D270" s="87" t="s">
        <v>4061</v>
      </c>
      <c r="E270" s="87" t="s">
        <v>24</v>
      </c>
      <c r="F270" s="7" t="str">
        <f>IF(AND(D270="Amina",OR(E270="Manual",E270="Assisted Manual")),A270&amp;"_AZ",IF(AND(D270="Amina",OR(E270="De-Novo Merge",E270="Assisted Merge")),A270&amp;"_SA_AZ",IF(AND(D270="Mashtura",OR(E270="Manual",E270="Assisted Manual")),A270&amp;"_MH",IF(AND(D270="Mashtura",OR(E270="De-Novo Merge",E270="Assisted Merge")),A270&amp;"_SA_MH",IF(AND(D270="Perry",OR(E270="Manual",E270="Assisted Manual")),A270&amp;"_PB",IF(AND(D270="Perry",OR(E270="De-Novo Merge",E270="Assisted Merge")),A270&amp;"_SA_PB",IF(AND(D270="Gina",OR(E270="Manual",E270="Assisted Manual")),A270&amp;"_GB",IF(AND(D270="Gina",OR(E270="De-Novo Merge",E270="Assisted Merge")),A270&amp;"_SA_GB",IF(AND(D270="Cameron",OR(E270="Manual",E270="Assisted Manual")),A270&amp;"_CA",IF(AND(D270="Cameron",OR(E270="De-Novo Merge",E270="Assisted Merge")),A270&amp;"_SA_CA",IF(AND(D270="Bruno",OR(E270="Manual",E270="Assisted Manual")),A270&amp;"_BD",IF(AND(D270="Bruno",OR(E270="De-Novo Merge",E270="Assisted Merge")),A270&amp;"_SA_BD",IF(AND(D270="Daniel",OR(E270="Manual",E270="Assisted Manual")),A270&amp;"_DR",IF(AND(D270="Daniel",OR(E270="De-Novo Merge",E270="Assisted Merge")),A270&amp;"_SA_DR",IF(AND(D270="Monet",OR(E270="Manual",E270="Assisted Manual")),A270&amp;"_MW",IF(AND(D270="Monet",OR(E270="De-Novo Merge",E270="Assisted Merge")),A270&amp;"_SA_MW",IF(AND(D270="Julia",OR(E270="Manual",E270="Assisted Manual")),A270&amp;"_JS",IF(AND(D270="Julia",OR(E270="De-Novo Merge",E270="Assisted Merge")),A270&amp;"_SA_JS",""))))))))))))))))))</f>
        <v>2018-04-13_G-085_JS</v>
      </c>
      <c r="G270" s="89">
        <v>43280</v>
      </c>
      <c r="H270" s="89">
        <v>43283</v>
      </c>
      <c r="I270" s="68">
        <v>4</v>
      </c>
      <c r="J270" s="68">
        <v>21</v>
      </c>
      <c r="K270" s="73">
        <f t="shared" si="9"/>
        <v>5.25</v>
      </c>
      <c r="L270" s="118">
        <v>43284</v>
      </c>
      <c r="M270" s="87" t="str">
        <f>IF(AND(NOT(OR(G270="",G270="Ø")),H270=""),"In Progress",IF(AND(NOT(OR(H270="Ø",H270="")),NOT(OR(G270="Ø",G270=""))),"Completed",IF(AND(NOT(A270=""),NOT(OR(D270="",D270="???")),G270=""),"Waiting",IF(D270="???","Waiting",""))))</f>
        <v>Completed</v>
      </c>
      <c r="N270" s="116" t="str">
        <f>IF(AND(NOT(OR(H270="Ø",H270="")),L270="Split"),"In Progress",IF(AND(NOT(OR(H270="Ø",H270="")),L270="Needs to be Split"),"Waiting",IF(AND(M270="Review",M271="Review"),"Review",IF(OR(AND(M270="Review",M271="Incomplete"),AND(M270="Incomplete",M271="Review")),"Review",IF(OR(AND(M270="Untraceable",M271="Review"),AND(M270="Review",M271="Untraceable")),"Review",IF(OR(AND(M270="Review",M271="Completed"),AND(M270="Completed",M271="Review")),"Review",IF(OR(AND(M270="Other",M271="Review"),AND(M270="Review",M271="Other")),"Review",IF(OR(AND(M270="Other",M271="Incomplete"),AND(M270="Incomplete",M271="Other")),"Review",IF(OR(AND(M270="Other",M271="Untraceable"),AND(M270="Untraceable",M271="Other")),"Review",IF(OR(AND(M270="Other",M271="Completed"),AND(M270="Completed",M271="Other")),"Review",IF(AND(M270="Waiting",M271="Waiting"),"Waiting",IF(OR(AND(M270="Review",M271="Waiting"),AND(M270="Waiting",M271="Review")),"Waiting",IF(OR(AND(M270="Other",M271="Waiting"),AND(M270="Waiting",M271="Other")),"Waiting",IF(OR(AND(M270="Incomplete",M271="Waiting"),AND(M270="Waiting",M271="Incomplete")),"Waiting",IF(OR(AND(M270="Completed",M271="Waiting"),AND(M270="Waiting",M271="Completed")),"Waiting",IF(OR(M270="In Progress",M271="In Progress"),"In Progress",IF(OR(AND(M270="Completed",M271="Untraceable"),AND(M270="Untraceable",M271="Completed")),"Review",IF(OR(AND(M270="Completed",M271="Incomplete"),AND(M270="Incomplete",M271="Completed")),"Review",IF(OR(AND(M270="Incomplete",M271="Untraceable"),AND(M270="Untraceable",M271="Incomplete")),"Untraceable",IF(AND(NOT(OR(H270="Ø",H270="")),NOT(OR(H271="Ø",H271="")),L270=""),"In Progress",IF(AND(M270="Untraceable",M271="Untraceable"),"Untraceable",IF(AND(NOT(OR(H270="Ø",H270="")),NOT(OR(H271="Ø",H271="")),NOT(OR(L270="Ø",L270="",L270="Split",L270="Needs to be Split"))),"Completed",IF(AND(M270="Incomplete",M271="Incomplete"),"Incomplete",IF(AND(M270="Other",M271="Other"),"Review",IF(AND(M270="Untraceable",M271=""),"Untraceable","")))))))))))))))))))))))))</f>
        <v>Completed</v>
      </c>
      <c r="O270" s="116" t="s">
        <v>0</v>
      </c>
      <c r="P270" s="4"/>
      <c r="Q270" s="121" t="s">
        <v>25</v>
      </c>
      <c r="R270" s="116" t="s">
        <v>4468</v>
      </c>
    </row>
    <row r="271" spans="1:18" x14ac:dyDescent="0.25">
      <c r="A271" s="116"/>
      <c r="B271" s="116"/>
      <c r="C271" s="116"/>
      <c r="D271" s="87" t="s">
        <v>161</v>
      </c>
      <c r="E271" s="87" t="s">
        <v>1512</v>
      </c>
      <c r="F271" s="7" t="str">
        <f>IF(AND(D271="Amina",OR(E271="Manual",E271="Assisted Manual")),A270&amp;"_AZ",IF(AND(D271="Amina",OR(E271="De-Novo Merge",E271="Assisted Merge")),A270&amp;"_SA_AZ",IF(AND(D271="Mashtura",OR(E271="Manual",E271="Assisted Manual")),A270&amp;"_MH",IF(AND(D271="Mashtura",OR(E271="De-Novo Merge",E271="Assisted Merge")),A270&amp;"_SA_MH",IF(AND(D271="Perry",OR(E271="Manual",E271="Assisted Manual")),A270&amp;"_PB",IF(AND(D271="Perry",OR(E271="De-Novo Merge",E271="Assisted Merge")),A270&amp;"_SA_PB",IF(AND(D271="Gina",OR(E271="Manual",E271="Assisted Manual")),A270&amp;"_GB",IF(AND(D271="Gina",OR(E271="De-Novo Merge",E271="Assisted Merge")),A270&amp;"_SA_GB",IF(AND(D271="Cameron",OR(E271="Manual",E271="Assisted Manual")),A270&amp;"_CA",IF(AND(D271="Cameron",OR(E271="De-Novo Merge",E271="Assisted Merge")),A270&amp;"_SA_CA",IF(AND(D271="Bruno",OR(E271="Manual",E271="Assisted Manual")),A270&amp;"_BD",IF(AND(D271="Bruno",OR(E271="De-Novo Merge",E271="Assisted Merge")),A270&amp;"_SA_BD",IF(AND(D271="Daniel",OR(E271="Manual",E271="Assisted Manual")),A270&amp;"_DR",IF(AND(D271="Daniel",OR(E271="De-Novo Merge",E271="Assisted Merge")),A270&amp;"_SA_DR",IF(AND(D271="Monet",OR(E271="Manual",E271="Assisted Manual")),A270&amp;"_MW",IF(AND(D271="Monet",OR(E271="De-Novo Merge",E271="Assisted Merge")),A270&amp;"_SA_MW",IF(AND(D271="Julia",OR(E271="Manual",E271="Assisted Manual")),A270&amp;"_JS",IF(AND(D271="Julia",OR(E271="De-Novo Merge",E271="Assisted Merge")),A270&amp;"_SA_JS",""))))))))))))))))))</f>
        <v>2018-04-13_G-085_BD</v>
      </c>
      <c r="G271" s="89">
        <v>43284</v>
      </c>
      <c r="H271" s="89">
        <v>43285</v>
      </c>
      <c r="I271" s="68">
        <v>1.5</v>
      </c>
      <c r="J271" s="68">
        <v>28</v>
      </c>
      <c r="K271" s="73">
        <f t="shared" si="9"/>
        <v>18.666666666666668</v>
      </c>
      <c r="L271" s="116"/>
      <c r="M271" s="87" t="str">
        <f>IF(AND(NOT(OR(G271="",G271="Ø")),H271=""),"In Progress",IF(AND(NOT(OR(H271="Ø",H271="")),NOT(OR(G271="Ø",G271=""))),"Completed",IF(AND(NOT(A270=""),NOT(OR(D271="",D271="???")),G271=""),"Waiting",IF(D271="???","Waiting",""))))</f>
        <v>Completed</v>
      </c>
      <c r="N271" s="116"/>
      <c r="O271" s="116"/>
      <c r="P271" s="4"/>
      <c r="Q271" s="121"/>
      <c r="R271" s="116"/>
    </row>
    <row r="272" spans="1:18" x14ac:dyDescent="0.25">
      <c r="A272" s="122" t="s">
        <v>4469</v>
      </c>
      <c r="B272" s="117" t="s">
        <v>4470</v>
      </c>
      <c r="C272" s="116"/>
      <c r="D272" s="87" t="s">
        <v>23</v>
      </c>
      <c r="E272" s="87" t="s">
        <v>24</v>
      </c>
      <c r="F272" s="7" t="s">
        <v>4471</v>
      </c>
      <c r="G272" s="89">
        <v>43283</v>
      </c>
      <c r="H272" s="89">
        <v>43284</v>
      </c>
      <c r="I272" s="68">
        <v>4</v>
      </c>
      <c r="J272" s="68">
        <v>37</v>
      </c>
      <c r="K272" s="73">
        <f t="shared" si="9"/>
        <v>9.25</v>
      </c>
      <c r="L272" s="118">
        <v>43298</v>
      </c>
      <c r="M272" s="87" t="str">
        <f>IF(AND(NOT(OR(G272="",G272="Ø")),H272=""),"In Progress",IF(AND(NOT(OR(H272="Ø",H272="")),NOT(OR(G272="Ø",G272=""))),"Completed",IF(AND(NOT(A272=""),NOT(OR(D272="",D272="???")),G272=""),"Waiting",IF(D272="???","Waiting",""))))</f>
        <v>Completed</v>
      </c>
      <c r="N272" s="116" t="str">
        <f>IF(AND(NOT(OR(H272="Ø",H272="")),L272="Split"),"In Progress",IF(AND(NOT(OR(H272="Ø",H272="")),L272="Needs to be Split"),"Waiting",IF(AND(M272="Review",M273="Review"),"Review",IF(OR(AND(M272="Review",M273="Incomplete"),AND(M272="Incomplete",M273="Review")),"Review",IF(OR(AND(M272="Untraceable",M273="Review"),AND(M272="Review",M273="Untraceable")),"Review",IF(OR(AND(M272="Review",M273="Completed"),AND(M272="Completed",M273="Review")),"Review",IF(OR(AND(M272="Other",M273="Review"),AND(M272="Review",M273="Other")),"Review",IF(OR(AND(M272="Other",M273="Incomplete"),AND(M272="Incomplete",M273="Other")),"Review",IF(OR(AND(M272="Other",M273="Untraceable"),AND(M272="Untraceable",M273="Other")),"Review",IF(OR(AND(M272="Other",M273="Completed"),AND(M272="Completed",M273="Other")),"Review",IF(AND(M272="Waiting",M273="Waiting"),"Waiting",IF(OR(AND(M272="Review",M273="Waiting"),AND(M272="Waiting",M273="Review")),"Waiting",IF(OR(AND(M272="Other",M273="Waiting"),AND(M272="Waiting",M273="Other")),"Waiting",IF(OR(AND(M272="Incomplete",M273="Waiting"),AND(M272="Waiting",M273="Incomplete")),"Waiting",IF(OR(AND(M272="Completed",M273="Waiting"),AND(M272="Waiting",M273="Completed")),"Waiting",IF(OR(M272="In Progress",M273="In Progress"),"In Progress",IF(OR(AND(M272="Completed",M273="Untraceable"),AND(M272="Untraceable",M273="Completed")),"Review",IF(OR(AND(M272="Completed",M273="Incomplete"),AND(M272="Incomplete",M273="Completed")),"Review",IF(OR(AND(M272="Incomplete",M273="Untraceable"),AND(M272="Untraceable",M273="Incomplete")),"Untraceable",IF(AND(NOT(OR(H272="Ø",H272="")),NOT(OR(H273="Ø",H273="")),L272=""),"In Progress",IF(AND(M272="Untraceable",M273="Untraceable"),"Untraceable",IF(AND(NOT(OR(H272="Ø",H272="")),NOT(OR(H273="Ø",H273="")),NOT(OR(L272="Ø",L272="",L272="Split",L272="Needs to be Split"))),"Completed",IF(AND(M272="Incomplete",M273="Incomplete"),"Incomplete",IF(AND(M272="Other",M273="Other"),"Review",IF(AND(M272="Untraceable",M273=""),"Untraceable","")))))))))))))))))))))))))</f>
        <v>Completed</v>
      </c>
      <c r="O272" s="116" t="s">
        <v>0</v>
      </c>
      <c r="P272" s="4" t="s">
        <v>4472</v>
      </c>
      <c r="Q272" s="121" t="s">
        <v>25</v>
      </c>
      <c r="R272" s="116" t="s">
        <v>4473</v>
      </c>
    </row>
    <row r="273" spans="1:18" x14ac:dyDescent="0.25">
      <c r="A273" s="116"/>
      <c r="B273" s="116"/>
      <c r="C273" s="116"/>
      <c r="D273" s="87" t="s">
        <v>4061</v>
      </c>
      <c r="E273" s="87" t="s">
        <v>1512</v>
      </c>
      <c r="F273" s="7" t="s">
        <v>4474</v>
      </c>
      <c r="G273" s="89">
        <v>43294</v>
      </c>
      <c r="H273" s="89">
        <v>43294</v>
      </c>
      <c r="I273" s="68">
        <v>3</v>
      </c>
      <c r="J273" s="68">
        <v>28</v>
      </c>
      <c r="K273" s="73">
        <v>9</v>
      </c>
      <c r="L273" s="116"/>
      <c r="M273" s="87" t="str">
        <f>IF(AND(NOT(OR(G273="",G273="Ø")),H273=""),"In Progress",IF(AND(NOT(OR(H273="Ø",H273="")),NOT(OR(G273="Ø",G273=""))),"Completed",IF(AND(NOT(A272=""),NOT(OR(D273="",D273="???")),G273=""),"Waiting",IF(D273="???","Waiting",""))))</f>
        <v>Completed</v>
      </c>
      <c r="N273" s="116"/>
      <c r="O273" s="116"/>
      <c r="P273" s="4"/>
      <c r="Q273" s="121"/>
      <c r="R273" s="116"/>
    </row>
    <row r="274" spans="1:18" x14ac:dyDescent="0.25">
      <c r="A274" s="122" t="s">
        <v>4475</v>
      </c>
      <c r="B274" s="117" t="s">
        <v>4476</v>
      </c>
      <c r="C274" s="116"/>
      <c r="D274" s="87" t="s">
        <v>187</v>
      </c>
      <c r="E274" s="87" t="s">
        <v>24</v>
      </c>
      <c r="F274" s="7" t="str">
        <f>IF(AND(D274="Amina",OR(E274="Manual",E274="Assisted Manual")),A274&amp;"_AZ",IF(AND(D274="Amina",OR(E274="De-Novo Merge",E274="Assisted Merge")),A274&amp;"_SA_AZ",IF(AND(D274="Mashtura",OR(E274="Manual",E274="Assisted Manual")),A274&amp;"_MH",IF(AND(D274="Mashtura",OR(E274="De-Novo Merge",E274="Assisted Merge")),A274&amp;"_SA_MH",IF(AND(D274="Perry",OR(E274="Manual",E274="Assisted Manual")),A274&amp;"_PB",IF(AND(D274="Perry",OR(E274="De-Novo Merge",E274="Assisted Merge")),A274&amp;"_SA_PB",IF(AND(D274="Gina",OR(E274="Manual",E274="Assisted Manual")),A274&amp;"_GB",IF(AND(D274="Gina",OR(E274="De-Novo Merge",E274="Assisted Merge")),A274&amp;"_SA_GB",IF(AND(D274="Cameron",OR(E274="Manual",E274="Assisted Manual")),A274&amp;"_CA",IF(AND(D274="Cameron",OR(E274="De-Novo Merge",E274="Assisted Merge")),A274&amp;"_SA_CA",IF(AND(D274="Bruno",OR(E274="Manual",E274="Assisted Manual")),A274&amp;"_BD",IF(AND(D274="Bruno",OR(E274="De-Novo Merge",E274="Assisted Merge")),A274&amp;"_SA_BD",IF(AND(D274="Daniel",OR(E274="Manual",E274="Assisted Manual")),A274&amp;"_DR",IF(AND(D274="Daniel",OR(E274="De-Novo Merge",E274="Assisted Merge")),A274&amp;"_SA_DR",IF(AND(D274="Monet",OR(E274="Manual",E274="Assisted Manual")),A274&amp;"_MW",IF(AND(D274="Monet",OR(E274="De-Novo Merge",E274="Assisted Merge")),A274&amp;"_SA_MW",IF(AND(D274="Julia",OR(E274="Manual",E274="Assisted Manual")),A274&amp;"_JS",IF(AND(D274="Julia",OR(E274="De-Novo Merge",E274="Assisted Merge")),A274&amp;"_SA_JS",""))))))))))))))))))</f>
        <v>2018-04-13_R-054_MW</v>
      </c>
      <c r="G274" s="89">
        <v>43283</v>
      </c>
      <c r="H274" s="89">
        <v>43284</v>
      </c>
      <c r="I274" s="68">
        <v>1.5</v>
      </c>
      <c r="J274" s="68">
        <v>33</v>
      </c>
      <c r="K274" s="73">
        <f t="shared" ref="K274:K303" si="10">IF(AND(NOT(I274=""),NOT(J274=""),NOT(H274="")),J274/I274,"")</f>
        <v>22</v>
      </c>
      <c r="L274" s="118">
        <v>43297</v>
      </c>
      <c r="M274" s="87" t="str">
        <f>IF(AND(NOT(OR(G274="",G274="Ø")),H274=""),"In Progress",IF(AND(NOT(OR(H274="Ø",H274="")),NOT(OR(G274="Ø",G274=""))),"Completed",IF(AND(NOT(A274=""),NOT(OR(D274="",D274="???")),G274=""),"Waiting",IF(D274="???","Waiting",""))))</f>
        <v>Completed</v>
      </c>
      <c r="N274" s="116" t="str">
        <f>IF(AND(NOT(OR(H274="Ø",H274="")),L274="Split"),"In Progress",IF(AND(NOT(OR(H274="Ø",H274="")),L274="Needs to be Split"),"Waiting",IF(AND(M274="Review",M275="Review"),"Review",IF(OR(AND(M274="Review",M275="Incomplete"),AND(M274="Incomplete",M275="Review")),"Review",IF(OR(AND(M274="Untraceable",M275="Review"),AND(M274="Review",M275="Untraceable")),"Review",IF(OR(AND(M274="Review",M275="Completed"),AND(M274="Completed",M275="Review")),"Review",IF(OR(AND(M274="Other",M275="Review"),AND(M274="Review",M275="Other")),"Review",IF(OR(AND(M274="Other",M275="Incomplete"),AND(M274="Incomplete",M275="Other")),"Review",IF(OR(AND(M274="Other",M275="Untraceable"),AND(M274="Untraceable",M275="Other")),"Review",IF(OR(AND(M274="Other",M275="Completed"),AND(M274="Completed",M275="Other")),"Review",IF(AND(M274="Waiting",M275="Waiting"),"Waiting",IF(OR(AND(M274="Review",M275="Waiting"),AND(M274="Waiting",M275="Review")),"Waiting",IF(OR(AND(M274="Other",M275="Waiting"),AND(M274="Waiting",M275="Other")),"Waiting",IF(OR(AND(M274="Incomplete",M275="Waiting"),AND(M274="Waiting",M275="Incomplete")),"Waiting",IF(OR(AND(M274="Completed",M275="Waiting"),AND(M274="Waiting",M275="Completed")),"Waiting",IF(OR(M274="In Progress",M275="In Progress"),"In Progress",IF(OR(AND(M274="Completed",M275="Untraceable"),AND(M274="Untraceable",M275="Completed")),"Review",IF(OR(AND(M274="Completed",M275="Incomplete"),AND(M274="Incomplete",M275="Completed")),"Review",IF(OR(AND(M274="Incomplete",M275="Untraceable"),AND(M274="Untraceable",M275="Incomplete")),"Untraceable",IF(AND(NOT(OR(H274="Ø",H274="")),NOT(OR(H275="Ø",H275="")),L274=""),"In Progress",IF(AND(M274="Untraceable",M275="Untraceable"),"Untraceable",IF(AND(NOT(OR(H274="Ø",H274="")),NOT(OR(H275="Ø",H275="")),NOT(OR(L274="Ø",L274="",L274="Split",L274="Needs to be Split"))),"Completed",IF(AND(M274="Incomplete",M275="Incomplete"),"Incomplete",IF(AND(M274="Other",M275="Other"),"Review",IF(AND(M274="Untraceable",M275=""),"Untraceable","")))))))))))))))))))))))))</f>
        <v>Completed</v>
      </c>
      <c r="O274" s="116" t="s">
        <v>0</v>
      </c>
      <c r="P274" s="4"/>
      <c r="Q274" s="121" t="s">
        <v>25</v>
      </c>
      <c r="R274" s="116" t="s">
        <v>4477</v>
      </c>
    </row>
    <row r="275" spans="1:18" x14ac:dyDescent="0.25">
      <c r="A275" s="116"/>
      <c r="B275" s="116"/>
      <c r="C275" s="116"/>
      <c r="D275" s="87" t="s">
        <v>161</v>
      </c>
      <c r="E275" s="87" t="s">
        <v>1512</v>
      </c>
      <c r="F275" s="7" t="str">
        <f>IF(AND(D275="Amina",OR(E275="Manual",E275="Assisted Manual")),A274&amp;"_AZ",IF(AND(D275="Amina",OR(E275="De-Novo Merge",E275="Assisted Merge")),A274&amp;"_SA_AZ",IF(AND(D275="Mashtura",OR(E275="Manual",E275="Assisted Manual")),A274&amp;"_MH",IF(AND(D275="Mashtura",OR(E275="De-Novo Merge",E275="Assisted Merge")),A274&amp;"_SA_MH",IF(AND(D275="Perry",OR(E275="Manual",E275="Assisted Manual")),A274&amp;"_PB",IF(AND(D275="Perry",OR(E275="De-Novo Merge",E275="Assisted Merge")),A274&amp;"_SA_PB",IF(AND(D275="Gina",OR(E275="Manual",E275="Assisted Manual")),A274&amp;"_GB",IF(AND(D275="Gina",OR(E275="De-Novo Merge",E275="Assisted Merge")),A274&amp;"_SA_GB",IF(AND(D275="Cameron",OR(E275="Manual",E275="Assisted Manual")),A274&amp;"_CA",IF(AND(D275="Cameron",OR(E275="De-Novo Merge",E275="Assisted Merge")),A274&amp;"_SA_CA",IF(AND(D275="Bruno",OR(E275="Manual",E275="Assisted Manual")),A274&amp;"_BD",IF(AND(D275="Bruno",OR(E275="De-Novo Merge",E275="Assisted Merge")),A274&amp;"_SA_BD",IF(AND(D275="Daniel",OR(E275="Manual",E275="Assisted Manual")),A274&amp;"_DR",IF(AND(D275="Daniel",OR(E275="De-Novo Merge",E275="Assisted Merge")),A274&amp;"_SA_DR",IF(AND(D275="Monet",OR(E275="Manual",E275="Assisted Manual")),A274&amp;"_MW",IF(AND(D275="Monet",OR(E275="De-Novo Merge",E275="Assisted Merge")),A274&amp;"_SA_MW",IF(AND(D275="Julia",OR(E275="Manual",E275="Assisted Manual")),A274&amp;"_JS",IF(AND(D275="Julia",OR(E275="De-Novo Merge",E275="Assisted Merge")),A274&amp;"_SA_JS",""))))))))))))))))))</f>
        <v>2018-04-13_R-054_BD</v>
      </c>
      <c r="G275" s="89">
        <v>43284</v>
      </c>
      <c r="H275" s="89">
        <v>43294</v>
      </c>
      <c r="I275" s="68">
        <v>1.75</v>
      </c>
      <c r="J275" s="68">
        <v>38</v>
      </c>
      <c r="K275" s="73">
        <f t="shared" si="10"/>
        <v>21.714285714285715</v>
      </c>
      <c r="L275" s="116"/>
      <c r="M275" s="87" t="str">
        <f>IF(AND(NOT(OR(G275="",G275="Ø")),H275=""),"In Progress",IF(AND(NOT(OR(H275="Ø",H275="")),NOT(OR(G275="Ø",G275=""))),"Completed",IF(AND(NOT(A274=""),NOT(OR(D275="",D275="???")),G275=""),"Waiting",IF(D275="???","Waiting",""))))</f>
        <v>Completed</v>
      </c>
      <c r="N275" s="116"/>
      <c r="O275" s="116"/>
      <c r="P275" s="4"/>
      <c r="Q275" s="121"/>
      <c r="R275" s="116"/>
    </row>
    <row r="276" spans="1:18" x14ac:dyDescent="0.25">
      <c r="A276" s="122" t="s">
        <v>4478</v>
      </c>
      <c r="B276" s="117" t="s">
        <v>4479</v>
      </c>
      <c r="C276" s="116"/>
      <c r="D276" s="87" t="s">
        <v>187</v>
      </c>
      <c r="E276" s="87" t="s">
        <v>24</v>
      </c>
      <c r="F276" s="7" t="str">
        <f>IF(AND(D276="Amina",OR(E276="Manual",E276="Assisted Manual")),A276&amp;"_AZ",IF(AND(D276="Amina",OR(E276="De-Novo Merge",E276="Assisted Merge")),A276&amp;"_SA_AZ",IF(AND(D276="Mashtura",OR(E276="Manual",E276="Assisted Manual")),A276&amp;"_MH",IF(AND(D276="Mashtura",OR(E276="De-Novo Merge",E276="Assisted Merge")),A276&amp;"_SA_MH",IF(AND(D276="Perry",OR(E276="Manual",E276="Assisted Manual")),A276&amp;"_PB",IF(AND(D276="Perry",OR(E276="De-Novo Merge",E276="Assisted Merge")),A276&amp;"_SA_PB",IF(AND(D276="Gina",OR(E276="Manual",E276="Assisted Manual")),A276&amp;"_GB",IF(AND(D276="Gina",OR(E276="De-Novo Merge",E276="Assisted Merge")),A276&amp;"_SA_GB",IF(AND(D276="Cameron",OR(E276="Manual",E276="Assisted Manual")),A276&amp;"_CA",IF(AND(D276="Cameron",OR(E276="De-Novo Merge",E276="Assisted Merge")),A276&amp;"_SA_CA",IF(AND(D276="Bruno",OR(E276="Manual",E276="Assisted Manual")),A276&amp;"_BD",IF(AND(D276="Bruno",OR(E276="De-Novo Merge",E276="Assisted Merge")),A276&amp;"_SA_BD",IF(AND(D276="Daniel",OR(E276="Manual",E276="Assisted Manual")),A276&amp;"_DR",IF(AND(D276="Daniel",OR(E276="De-Novo Merge",E276="Assisted Merge")),A276&amp;"_SA_DR",IF(AND(D276="Monet",OR(E276="Manual",E276="Assisted Manual")),A276&amp;"_MW",IF(AND(D276="Monet",OR(E276="De-Novo Merge",E276="Assisted Merge")),A276&amp;"_SA_MW",IF(AND(D276="Julia",OR(E276="Manual",E276="Assisted Manual")),A276&amp;"_JS",IF(AND(D276="Julia",OR(E276="De-Novo Merge",E276="Assisted Merge")),A276&amp;"_SA_JS",""))))))))))))))))))</f>
        <v>2018-04-13_R-055_MW</v>
      </c>
      <c r="G276" s="89">
        <v>43284</v>
      </c>
      <c r="H276" s="89">
        <v>43284</v>
      </c>
      <c r="I276" s="68">
        <v>1.5</v>
      </c>
      <c r="J276" s="68">
        <v>18</v>
      </c>
      <c r="K276" s="73">
        <f t="shared" si="10"/>
        <v>12</v>
      </c>
      <c r="L276" s="118">
        <v>43294</v>
      </c>
      <c r="M276" s="87" t="str">
        <f>IF(AND(NOT(OR(G276="",G276="Ø")),H276=""),"In Progress",IF(AND(NOT(OR(H276="Ø",H276="")),NOT(OR(G276="Ø",G276=""))),"Completed",IF(AND(NOT(A276=""),NOT(OR(D276="",D276="???")),G276=""),"Waiting",IF(D276="???","Waiting",""))))</f>
        <v>Completed</v>
      </c>
      <c r="N276" s="116" t="str">
        <f>IF(AND(NOT(OR(H276="Ø",H276="")),L276="Split"),"In Progress",IF(AND(NOT(OR(H276="Ø",H276="")),L276="Needs to be Split"),"Waiting",IF(AND(M276="Review",M277="Review"),"Review",IF(OR(AND(M276="Review",M277="Incomplete"),AND(M276="Incomplete",M277="Review")),"Review",IF(OR(AND(M276="Untraceable",M277="Review"),AND(M276="Review",M277="Untraceable")),"Review",IF(OR(AND(M276="Review",M277="Completed"),AND(M276="Completed",M277="Review")),"Review",IF(OR(AND(M276="Other",M277="Review"),AND(M276="Review",M277="Other")),"Review",IF(OR(AND(M276="Other",M277="Incomplete"),AND(M276="Incomplete",M277="Other")),"Review",IF(OR(AND(M276="Other",M277="Untraceable"),AND(M276="Untraceable",M277="Other")),"Review",IF(OR(AND(M276="Other",M277="Completed"),AND(M276="Completed",M277="Other")),"Review",IF(AND(M276="Waiting",M277="Waiting"),"Waiting",IF(OR(AND(M276="Review",M277="Waiting"),AND(M276="Waiting",M277="Review")),"Waiting",IF(OR(AND(M276="Other",M277="Waiting"),AND(M276="Waiting",M277="Other")),"Waiting",IF(OR(AND(M276="Incomplete",M277="Waiting"),AND(M276="Waiting",M277="Incomplete")),"Waiting",IF(OR(AND(M276="Completed",M277="Waiting"),AND(M276="Waiting",M277="Completed")),"Waiting",IF(OR(M276="In Progress",M277="In Progress"),"In Progress",IF(OR(AND(M276="Completed",M277="Untraceable"),AND(M276="Untraceable",M277="Completed")),"Review",IF(OR(AND(M276="Completed",M277="Incomplete"),AND(M276="Incomplete",M277="Completed")),"Review",IF(OR(AND(M276="Incomplete",M277="Untraceable"),AND(M276="Untraceable",M277="Incomplete")),"Untraceable",IF(AND(NOT(OR(H276="Ø",H276="")),NOT(OR(H277="Ø",H277="")),L276=""),"In Progress",IF(AND(M276="Untraceable",M277="Untraceable"),"Untraceable",IF(AND(NOT(OR(H276="Ø",H276="")),NOT(OR(H277="Ø",H277="")),NOT(OR(L276="Ø",L276="",L276="Split",L276="Needs to be Split"))),"Completed",IF(AND(M276="Incomplete",M277="Incomplete"),"Incomplete",IF(AND(M276="Other",M277="Other"),"Review",IF(AND(M276="Untraceable",M277=""),"Untraceable","")))))))))))))))))))))))))</f>
        <v>Completed</v>
      </c>
      <c r="O276" s="116" t="s">
        <v>0</v>
      </c>
      <c r="P276" s="4"/>
      <c r="Q276" s="121" t="s">
        <v>25</v>
      </c>
      <c r="R276" s="116" t="s">
        <v>4480</v>
      </c>
    </row>
    <row r="277" spans="1:18" x14ac:dyDescent="0.25">
      <c r="A277" s="116"/>
      <c r="B277" s="116"/>
      <c r="C277" s="116"/>
      <c r="D277" s="87" t="s">
        <v>23</v>
      </c>
      <c r="E277" s="87" t="s">
        <v>1512</v>
      </c>
      <c r="F277" s="7" t="str">
        <f>IF(AND(D277="Amina",OR(E277="Manual",E277="Assisted Manual")),A276&amp;"_AZ",IF(AND(D277="Amina",OR(E277="De-Novo Merge",E277="Assisted Merge")),A276&amp;"_SA_AZ",IF(AND(D277="Mashtura",OR(E277="Manual",E277="Assisted Manual")),A276&amp;"_MH",IF(AND(D277="Mashtura",OR(E277="De-Novo Merge",E277="Assisted Merge")),A276&amp;"_SA_MH",IF(AND(D277="Perry",OR(E277="Manual",E277="Assisted Manual")),A276&amp;"_PB",IF(AND(D277="Perry",OR(E277="De-Novo Merge",E277="Assisted Merge")),A276&amp;"_SA_PB",IF(AND(D277="Gina",OR(E277="Manual",E277="Assisted Manual")),A276&amp;"_GB",IF(AND(D277="Gina",OR(E277="De-Novo Merge",E277="Assisted Merge")),A276&amp;"_SA_GB",IF(AND(D277="Cameron",OR(E277="Manual",E277="Assisted Manual")),A276&amp;"_CA",IF(AND(D277="Cameron",OR(E277="De-Novo Merge",E277="Assisted Merge")),A276&amp;"_SA_CA",IF(AND(D277="Bruno",OR(E277="Manual",E277="Assisted Manual")),A276&amp;"_BD",IF(AND(D277="Bruno",OR(E277="De-Novo Merge",E277="Assisted Merge")),A276&amp;"_SA_BD",IF(AND(D277="Daniel",OR(E277="Manual",E277="Assisted Manual")),A276&amp;"_DR",IF(AND(D277="Daniel",OR(E277="De-Novo Merge",E277="Assisted Merge")),A276&amp;"_SA_DR",IF(AND(D277="Monet",OR(E277="Manual",E277="Assisted Manual")),A276&amp;"_MW",IF(AND(D277="Monet",OR(E277="De-Novo Merge",E277="Assisted Merge")),A276&amp;"_SA_MW",IF(AND(D277="Julia",OR(E277="Manual",E277="Assisted Manual")),A276&amp;"_JS",IF(AND(D277="Julia",OR(E277="De-Novo Merge",E277="Assisted Merge")),A276&amp;"_SA_JS",""))))))))))))))))))</f>
        <v>2018-04-13_R-055_CA</v>
      </c>
      <c r="G277" s="89">
        <v>43286</v>
      </c>
      <c r="H277" s="89">
        <v>43286</v>
      </c>
      <c r="I277" s="68">
        <v>1.5</v>
      </c>
      <c r="J277" s="68">
        <v>23</v>
      </c>
      <c r="K277" s="73">
        <f t="shared" si="10"/>
        <v>15.333333333333334</v>
      </c>
      <c r="L277" s="116"/>
      <c r="M277" s="87" t="str">
        <f>IF(AND(NOT(OR(G277="",G277="Ø")),H277=""),"In Progress",IF(AND(NOT(OR(H277="Ø",H277="")),NOT(OR(G277="Ø",G277=""))),"Completed",IF(AND(NOT(A276=""),NOT(OR(D277="",D277="???")),G277=""),"Waiting",IF(D277="???","Waiting",""))))</f>
        <v>Completed</v>
      </c>
      <c r="N277" s="116"/>
      <c r="O277" s="116"/>
      <c r="P277" s="4"/>
      <c r="Q277" s="121"/>
      <c r="R277" s="116"/>
    </row>
    <row r="278" spans="1:18" x14ac:dyDescent="0.25">
      <c r="A278" s="122" t="s">
        <v>4481</v>
      </c>
      <c r="B278" s="117" t="s">
        <v>4482</v>
      </c>
      <c r="C278" s="116"/>
      <c r="D278" s="87" t="s">
        <v>187</v>
      </c>
      <c r="E278" s="87" t="s">
        <v>24</v>
      </c>
      <c r="F278" s="7" t="str">
        <f>IF(AND(D278="Amina",OR(E278="Manual",E278="Assisted Manual")),A278&amp;"_AZ",IF(AND(D278="Amina",OR(E278="De-Novo Merge",E278="Assisted Merge")),A278&amp;"_SA_AZ",IF(AND(D278="Mashtura",OR(E278="Manual",E278="Assisted Manual")),A278&amp;"_MH",IF(AND(D278="Mashtura",OR(E278="De-Novo Merge",E278="Assisted Merge")),A278&amp;"_SA_MH",IF(AND(D278="Perry",OR(E278="Manual",E278="Assisted Manual")),A278&amp;"_PB",IF(AND(D278="Perry",OR(E278="De-Novo Merge",E278="Assisted Merge")),A278&amp;"_SA_PB",IF(AND(D278="Gina",OR(E278="Manual",E278="Assisted Manual")),A278&amp;"_GB",IF(AND(D278="Gina",OR(E278="De-Novo Merge",E278="Assisted Merge")),A278&amp;"_SA_GB",IF(AND(D278="Cameron",OR(E278="Manual",E278="Assisted Manual")),A278&amp;"_CA",IF(AND(D278="Cameron",OR(E278="De-Novo Merge",E278="Assisted Merge")),A278&amp;"_SA_CA",IF(AND(D278="Bruno",OR(E278="Manual",E278="Assisted Manual")),A278&amp;"_BD",IF(AND(D278="Bruno",OR(E278="De-Novo Merge",E278="Assisted Merge")),A278&amp;"_SA_BD",IF(AND(D278="Daniel",OR(E278="Manual",E278="Assisted Manual")),A278&amp;"_DR",IF(AND(D278="Daniel",OR(E278="De-Novo Merge",E278="Assisted Merge")),A278&amp;"_SA_DR",IF(AND(D278="Monet",OR(E278="Manual",E278="Assisted Manual")),A278&amp;"_MW",IF(AND(D278="Monet",OR(E278="De-Novo Merge",E278="Assisted Merge")),A278&amp;"_SA_MW",IF(AND(D278="Julia",OR(E278="Manual",E278="Assisted Manual")),A278&amp;"_JS",IF(AND(D278="Julia",OR(E278="De-Novo Merge",E278="Assisted Merge")),A278&amp;"_SA_JS",""))))))))))))))))))</f>
        <v>2018-04-13_R-056_MW</v>
      </c>
      <c r="G278" s="89">
        <v>43284</v>
      </c>
      <c r="H278" s="89">
        <v>43284</v>
      </c>
      <c r="I278" s="68">
        <v>2.5</v>
      </c>
      <c r="J278" s="68">
        <v>28</v>
      </c>
      <c r="K278" s="73">
        <f t="shared" si="10"/>
        <v>11.2</v>
      </c>
      <c r="L278" s="118">
        <v>43297</v>
      </c>
      <c r="M278" s="87" t="str">
        <f>IF(AND(NOT(OR(G278="",G278="Ø")),H278=""),"In Progress",IF(AND(NOT(OR(H278="Ø",H278="")),NOT(OR(G278="Ø",G278=""))),"Completed",IF(AND(NOT(A278=""),NOT(OR(D278="",D278="???")),G278=""),"Waiting",IF(D278="???","Waiting",""))))</f>
        <v>Completed</v>
      </c>
      <c r="N278" s="116" t="str">
        <f>IF(AND(NOT(OR(H278="Ø",H278="")),L278="Split"),"In Progress",IF(AND(NOT(OR(H278="Ø",H278="")),L278="Needs to be Split"),"Waiting",IF(AND(M278="Review",M279="Review"),"Review",IF(OR(AND(M278="Review",M279="Incomplete"),AND(M278="Incomplete",M279="Review")),"Review",IF(OR(AND(M278="Untraceable",M279="Review"),AND(M278="Review",M279="Untraceable")),"Review",IF(OR(AND(M278="Review",M279="Completed"),AND(M278="Completed",M279="Review")),"Review",IF(OR(AND(M278="Other",M279="Review"),AND(M278="Review",M279="Other")),"Review",IF(OR(AND(M278="Other",M279="Incomplete"),AND(M278="Incomplete",M279="Other")),"Review",IF(OR(AND(M278="Other",M279="Untraceable"),AND(M278="Untraceable",M279="Other")),"Review",IF(OR(AND(M278="Other",M279="Completed"),AND(M278="Completed",M279="Other")),"Review",IF(AND(M278="Waiting",M279="Waiting"),"Waiting",IF(OR(AND(M278="Review",M279="Waiting"),AND(M278="Waiting",M279="Review")),"Waiting",IF(OR(AND(M278="Other",M279="Waiting"),AND(M278="Waiting",M279="Other")),"Waiting",IF(OR(AND(M278="Incomplete",M279="Waiting"),AND(M278="Waiting",M279="Incomplete")),"Waiting",IF(OR(AND(M278="Completed",M279="Waiting"),AND(M278="Waiting",M279="Completed")),"Waiting",IF(OR(M278="In Progress",M279="In Progress"),"In Progress",IF(OR(AND(M278="Completed",M279="Untraceable"),AND(M278="Untraceable",M279="Completed")),"Review",IF(OR(AND(M278="Completed",M279="Incomplete"),AND(M278="Incomplete",M279="Completed")),"Review",IF(OR(AND(M278="Incomplete",M279="Untraceable"),AND(M278="Untraceable",M279="Incomplete")),"Untraceable",IF(AND(NOT(OR(H278="Ø",H278="")),NOT(OR(H279="Ø",H279="")),L278=""),"In Progress",IF(AND(M278="Untraceable",M279="Untraceable"),"Untraceable",IF(AND(NOT(OR(H278="Ø",H278="")),NOT(OR(H279="Ø",H279="")),NOT(OR(L278="Ø",L278="",L278="Split",L278="Needs to be Split"))),"Completed",IF(AND(M278="Incomplete",M279="Incomplete"),"Incomplete",IF(AND(M278="Other",M279="Other"),"Review",IF(AND(M278="Untraceable",M279=""),"Untraceable","")))))))))))))))))))))))))</f>
        <v>Completed</v>
      </c>
      <c r="O278" s="116" t="s">
        <v>0</v>
      </c>
      <c r="P278" s="4"/>
      <c r="Q278" s="121" t="s">
        <v>25</v>
      </c>
      <c r="R278" s="116" t="s">
        <v>4483</v>
      </c>
    </row>
    <row r="279" spans="1:18" x14ac:dyDescent="0.25">
      <c r="A279" s="116"/>
      <c r="B279" s="116"/>
      <c r="C279" s="116"/>
      <c r="D279" s="87" t="s">
        <v>23</v>
      </c>
      <c r="E279" s="87" t="s">
        <v>1512</v>
      </c>
      <c r="F279" s="7" t="str">
        <f>IF(AND(D279="Amina",OR(E279="Manual",E279="Assisted Manual")),A278&amp;"_AZ",IF(AND(D279="Amina",OR(E279="De-Novo Merge",E279="Assisted Merge")),A278&amp;"_SA_AZ",IF(AND(D279="Mashtura",OR(E279="Manual",E279="Assisted Manual")),A278&amp;"_MH",IF(AND(D279="Mashtura",OR(E279="De-Novo Merge",E279="Assisted Merge")),A278&amp;"_SA_MH",IF(AND(D279="Perry",OR(E279="Manual",E279="Assisted Manual")),A278&amp;"_PB",IF(AND(D279="Perry",OR(E279="De-Novo Merge",E279="Assisted Merge")),A278&amp;"_SA_PB",IF(AND(D279="Gina",OR(E279="Manual",E279="Assisted Manual")),A278&amp;"_GB",IF(AND(D279="Gina",OR(E279="De-Novo Merge",E279="Assisted Merge")),A278&amp;"_SA_GB",IF(AND(D279="Cameron",OR(E279="Manual",E279="Assisted Manual")),A278&amp;"_CA",IF(AND(D279="Cameron",OR(E279="De-Novo Merge",E279="Assisted Merge")),A278&amp;"_SA_CA",IF(AND(D279="Bruno",OR(E279="Manual",E279="Assisted Manual")),A278&amp;"_BD",IF(AND(D279="Bruno",OR(E279="De-Novo Merge",E279="Assisted Merge")),A278&amp;"_SA_BD",IF(AND(D279="Daniel",OR(E279="Manual",E279="Assisted Manual")),A278&amp;"_DR",IF(AND(D279="Daniel",OR(E279="De-Novo Merge",E279="Assisted Merge")),A278&amp;"_SA_DR",IF(AND(D279="Monet",OR(E279="Manual",E279="Assisted Manual")),A278&amp;"_MW",IF(AND(D279="Monet",OR(E279="De-Novo Merge",E279="Assisted Merge")),A278&amp;"_SA_MW",IF(AND(D279="Julia",OR(E279="Manual",E279="Assisted Manual")),A278&amp;"_JS",IF(AND(D279="Julia",OR(E279="De-Novo Merge",E279="Assisted Merge")),A278&amp;"_SA_JS",""))))))))))))))))))</f>
        <v>2018-04-13_R-056_CA</v>
      </c>
      <c r="G279" s="89">
        <v>43286</v>
      </c>
      <c r="H279" s="89">
        <v>43286</v>
      </c>
      <c r="I279" s="68">
        <v>3</v>
      </c>
      <c r="J279" s="68">
        <v>29</v>
      </c>
      <c r="K279" s="73">
        <f t="shared" si="10"/>
        <v>9.6666666666666661</v>
      </c>
      <c r="L279" s="116"/>
      <c r="M279" s="87" t="str">
        <f>IF(AND(NOT(OR(G279="",G279="Ø")),H279=""),"In Progress",IF(AND(NOT(OR(H279="Ø",H279="")),NOT(OR(G279="Ø",G279=""))),"Completed",IF(AND(NOT(A278=""),NOT(OR(D279="",D279="???")),G279=""),"Waiting",IF(D279="???","Waiting",""))))</f>
        <v>Completed</v>
      </c>
      <c r="N279" s="116"/>
      <c r="O279" s="116"/>
      <c r="P279" s="4"/>
      <c r="Q279" s="121"/>
      <c r="R279" s="116"/>
    </row>
    <row r="280" spans="1:18" x14ac:dyDescent="0.25">
      <c r="A280" s="122" t="s">
        <v>4484</v>
      </c>
      <c r="B280" s="117" t="s">
        <v>4485</v>
      </c>
      <c r="C280" s="116"/>
      <c r="D280" s="87" t="s">
        <v>187</v>
      </c>
      <c r="E280" s="87" t="s">
        <v>24</v>
      </c>
      <c r="F280" s="7" t="str">
        <f>IF(AND(D280="Amina",OR(E280="Manual",E280="Assisted Manual")),A280&amp;"_AZ",IF(AND(D280="Amina",OR(E280="De-Novo Merge",E280="Assisted Merge")),A280&amp;"_SA_AZ",IF(AND(D280="Mashtura",OR(E280="Manual",E280="Assisted Manual")),A280&amp;"_MH",IF(AND(D280="Mashtura",OR(E280="De-Novo Merge",E280="Assisted Merge")),A280&amp;"_SA_MH",IF(AND(D280="Perry",OR(E280="Manual",E280="Assisted Manual")),A280&amp;"_PB",IF(AND(D280="Perry",OR(E280="De-Novo Merge",E280="Assisted Merge")),A280&amp;"_SA_PB",IF(AND(D280="Gina",OR(E280="Manual",E280="Assisted Manual")),A280&amp;"_GB",IF(AND(D280="Gina",OR(E280="De-Novo Merge",E280="Assisted Merge")),A280&amp;"_SA_GB",IF(AND(D280="Cameron",OR(E280="Manual",E280="Assisted Manual")),A280&amp;"_CA",IF(AND(D280="Cameron",OR(E280="De-Novo Merge",E280="Assisted Merge")),A280&amp;"_SA_CA",IF(AND(D280="Bruno",OR(E280="Manual",E280="Assisted Manual")),A280&amp;"_BD",IF(AND(D280="Bruno",OR(E280="De-Novo Merge",E280="Assisted Merge")),A280&amp;"_SA_BD",IF(AND(D280="Daniel",OR(E280="Manual",E280="Assisted Manual")),A280&amp;"_DR",IF(AND(D280="Daniel",OR(E280="De-Novo Merge",E280="Assisted Merge")),A280&amp;"_SA_DR",IF(AND(D280="Monet",OR(E280="Manual",E280="Assisted Manual")),A280&amp;"_MW",IF(AND(D280="Monet",OR(E280="De-Novo Merge",E280="Assisted Merge")),A280&amp;"_SA_MW",IF(AND(D280="Julia",OR(E280="Manual",E280="Assisted Manual")),A280&amp;"_JS",IF(AND(D280="Julia",OR(E280="De-Novo Merge",E280="Assisted Merge")),A280&amp;"_SA_JS",""))))))))))))))))))</f>
        <v>2018-04-13_R-057_MW</v>
      </c>
      <c r="G280" s="89">
        <v>43284</v>
      </c>
      <c r="H280" s="89">
        <v>43286</v>
      </c>
      <c r="I280" s="68">
        <v>2</v>
      </c>
      <c r="J280" s="68">
        <v>21</v>
      </c>
      <c r="K280" s="73">
        <f t="shared" si="10"/>
        <v>10.5</v>
      </c>
      <c r="L280" s="118">
        <v>43297</v>
      </c>
      <c r="M280" s="87" t="str">
        <f>IF(AND(NOT(OR(G280="",G280="Ø")),H280=""),"In Progress",IF(AND(NOT(OR(H280="Ø",H280="")),NOT(OR(G280="Ø",G280=""))),"Completed",IF(AND(NOT(A280=""),NOT(OR(D280="",D280="???")),G280=""),"Waiting",IF(D280="???","Waiting",""))))</f>
        <v>Completed</v>
      </c>
      <c r="N280" s="116" t="str">
        <f>IF(AND(NOT(OR(H280="Ø",H280="")),L280="Split"),"In Progress",IF(AND(NOT(OR(H280="Ø",H280="")),L280="Needs to be Split"),"Waiting",IF(AND(M280="Review",M281="Review"),"Review",IF(OR(AND(M280="Review",M281="Incomplete"),AND(M280="Incomplete",M281="Review")),"Review",IF(OR(AND(M280="Untraceable",M281="Review"),AND(M280="Review",M281="Untraceable")),"Review",IF(OR(AND(M280="Review",M281="Completed"),AND(M280="Completed",M281="Review")),"Review",IF(OR(AND(M280="Other",M281="Review"),AND(M280="Review",M281="Other")),"Review",IF(OR(AND(M280="Other",M281="Incomplete"),AND(M280="Incomplete",M281="Other")),"Review",IF(OR(AND(M280="Other",M281="Untraceable"),AND(M280="Untraceable",M281="Other")),"Review",IF(OR(AND(M280="Other",M281="Completed"),AND(M280="Completed",M281="Other")),"Review",IF(AND(M280="Waiting",M281="Waiting"),"Waiting",IF(OR(AND(M280="Review",M281="Waiting"),AND(M280="Waiting",M281="Review")),"Waiting",IF(OR(AND(M280="Other",M281="Waiting"),AND(M280="Waiting",M281="Other")),"Waiting",IF(OR(AND(M280="Incomplete",M281="Waiting"),AND(M280="Waiting",M281="Incomplete")),"Waiting",IF(OR(AND(M280="Completed",M281="Waiting"),AND(M280="Waiting",M281="Completed")),"Waiting",IF(OR(M280="In Progress",M281="In Progress"),"In Progress",IF(OR(AND(M280="Completed",M281="Untraceable"),AND(M280="Untraceable",M281="Completed")),"Review",IF(OR(AND(M280="Completed",M281="Incomplete"),AND(M280="Incomplete",M281="Completed")),"Review",IF(OR(AND(M280="Incomplete",M281="Untraceable"),AND(M280="Untraceable",M281="Incomplete")),"Untraceable",IF(AND(NOT(OR(H280="Ø",H280="")),NOT(OR(H281="Ø",H281="")),L280=""),"In Progress",IF(AND(M280="Untraceable",M281="Untraceable"),"Untraceable",IF(AND(NOT(OR(H280="Ø",H280="")),NOT(OR(H281="Ø",H281="")),NOT(OR(L280="Ø",L280="",L280="Split",L280="Needs to be Split"))),"Completed",IF(AND(M280="Incomplete",M281="Incomplete"),"Incomplete",IF(AND(M280="Other",M281="Other"),"Review",IF(AND(M280="Untraceable",M281=""),"Untraceable","")))))))))))))))))))))))))</f>
        <v>Completed</v>
      </c>
      <c r="O280" s="116" t="s">
        <v>0</v>
      </c>
      <c r="P280" s="4"/>
      <c r="Q280" s="121" t="s">
        <v>25</v>
      </c>
      <c r="R280" s="116" t="s">
        <v>4486</v>
      </c>
    </row>
    <row r="281" spans="1:18" x14ac:dyDescent="0.25">
      <c r="A281" s="116"/>
      <c r="B281" s="116"/>
      <c r="C281" s="116"/>
      <c r="D281" s="87" t="s">
        <v>32</v>
      </c>
      <c r="E281" s="87" t="s">
        <v>1512</v>
      </c>
      <c r="F281" s="7" t="str">
        <f>IF(AND(D281="Amina",OR(E281="Manual",E281="Assisted Manual")),A280&amp;"_AZ",IF(AND(D281="Amina",OR(E281="De-Novo Merge",E281="Assisted Merge")),A280&amp;"_SA_AZ",IF(AND(D281="Mashtura",OR(E281="Manual",E281="Assisted Manual")),A280&amp;"_MH",IF(AND(D281="Mashtura",OR(E281="De-Novo Merge",E281="Assisted Merge")),A280&amp;"_SA_MH",IF(AND(D281="Perry",OR(E281="Manual",E281="Assisted Manual")),A280&amp;"_PB",IF(AND(D281="Perry",OR(E281="De-Novo Merge",E281="Assisted Merge")),A280&amp;"_SA_PB",IF(AND(D281="Gina",OR(E281="Manual",E281="Assisted Manual")),A280&amp;"_GB",IF(AND(D281="Gina",OR(E281="De-Novo Merge",E281="Assisted Merge")),A280&amp;"_SA_GB",IF(AND(D281="Cameron",OR(E281="Manual",E281="Assisted Manual")),A280&amp;"_CA",IF(AND(D281="Cameron",OR(E281="De-Novo Merge",E281="Assisted Merge")),A280&amp;"_SA_CA",IF(AND(D281="Bruno",OR(E281="Manual",E281="Assisted Manual")),A280&amp;"_BD",IF(AND(D281="Bruno",OR(E281="De-Novo Merge",E281="Assisted Merge")),A280&amp;"_SA_BD",IF(AND(D281="Daniel",OR(E281="Manual",E281="Assisted Manual")),A280&amp;"_DR",IF(AND(D281="Daniel",OR(E281="De-Novo Merge",E281="Assisted Merge")),A280&amp;"_SA_DR",IF(AND(D281="Monet",OR(E281="Manual",E281="Assisted Manual")),A280&amp;"_MW",IF(AND(D281="Monet",OR(E281="De-Novo Merge",E281="Assisted Merge")),A280&amp;"_SA_MW",IF(AND(D281="Julia",OR(E281="Manual",E281="Assisted Manual")),A280&amp;"_JS",IF(AND(D281="Julia",OR(E281="De-Novo Merge",E281="Assisted Merge")),A280&amp;"_SA_JS",""))))))))))))))))))</f>
        <v>2018-04-13_R-057_AZ</v>
      </c>
      <c r="G281" s="89">
        <v>43286</v>
      </c>
      <c r="H281" s="89">
        <v>43286</v>
      </c>
      <c r="I281" s="68">
        <v>2</v>
      </c>
      <c r="J281" s="68">
        <v>21</v>
      </c>
      <c r="K281" s="73">
        <f t="shared" si="10"/>
        <v>10.5</v>
      </c>
      <c r="L281" s="116"/>
      <c r="M281" s="87" t="str">
        <f>IF(AND(NOT(OR(G281="",G281="Ø")),H281=""),"In Progress",IF(AND(NOT(OR(H281="Ø",H281="")),NOT(OR(G281="Ø",G281=""))),"Completed",IF(AND(NOT(A280=""),NOT(OR(D281="",D281="???")),G281=""),"Waiting",IF(D281="???","Waiting",""))))</f>
        <v>Completed</v>
      </c>
      <c r="N281" s="116"/>
      <c r="O281" s="116"/>
      <c r="P281" s="4" t="s">
        <v>4487</v>
      </c>
      <c r="Q281" s="121"/>
      <c r="R281" s="116"/>
    </row>
    <row r="282" spans="1:18" x14ac:dyDescent="0.25">
      <c r="A282" s="122" t="s">
        <v>4488</v>
      </c>
      <c r="B282" s="117" t="s">
        <v>4489</v>
      </c>
      <c r="C282" s="116"/>
      <c r="D282" s="87" t="s">
        <v>187</v>
      </c>
      <c r="E282" s="87" t="s">
        <v>24</v>
      </c>
      <c r="F282" s="7" t="str">
        <f>IF(AND(D282="Amina",OR(E282="Manual",E282="Assisted Manual")),A282&amp;"_AZ",IF(AND(D282="Amina",OR(E282="De-Novo Merge",E282="Assisted Merge")),A282&amp;"_SA_AZ",IF(AND(D282="Mashtura",OR(E282="Manual",E282="Assisted Manual")),A282&amp;"_MH",IF(AND(D282="Mashtura",OR(E282="De-Novo Merge",E282="Assisted Merge")),A282&amp;"_SA_MH",IF(AND(D282="Perry",OR(E282="Manual",E282="Assisted Manual")),A282&amp;"_PB",IF(AND(D282="Perry",OR(E282="De-Novo Merge",E282="Assisted Merge")),A282&amp;"_SA_PB",IF(AND(D282="Gina",OR(E282="Manual",E282="Assisted Manual")),A282&amp;"_GB",IF(AND(D282="Gina",OR(E282="De-Novo Merge",E282="Assisted Merge")),A282&amp;"_SA_GB",IF(AND(D282="Cameron",OR(E282="Manual",E282="Assisted Manual")),A282&amp;"_CA",IF(AND(D282="Cameron",OR(E282="De-Novo Merge",E282="Assisted Merge")),A282&amp;"_SA_CA",IF(AND(D282="Bruno",OR(E282="Manual",E282="Assisted Manual")),A282&amp;"_BD",IF(AND(D282="Bruno",OR(E282="De-Novo Merge",E282="Assisted Merge")),A282&amp;"_SA_BD",IF(AND(D282="Daniel",OR(E282="Manual",E282="Assisted Manual")),A282&amp;"_DR",IF(AND(D282="Daniel",OR(E282="De-Novo Merge",E282="Assisted Merge")),A282&amp;"_SA_DR",IF(AND(D282="Monet",OR(E282="Manual",E282="Assisted Manual")),A282&amp;"_MW",IF(AND(D282="Monet",OR(E282="De-Novo Merge",E282="Assisted Merge")),A282&amp;"_SA_MW",IF(AND(D282="Julia",OR(E282="Manual",E282="Assisted Manual")),A282&amp;"_JS",IF(AND(D282="Julia",OR(E282="De-Novo Merge",E282="Assisted Merge")),A282&amp;"_SA_JS",""))))))))))))))))))</f>
        <v>2018-04-13_R-058_MW</v>
      </c>
      <c r="G282" s="89">
        <v>43286</v>
      </c>
      <c r="H282" s="89">
        <v>43286</v>
      </c>
      <c r="I282" s="68">
        <v>3.5</v>
      </c>
      <c r="J282" s="68">
        <v>24</v>
      </c>
      <c r="K282" s="73">
        <f t="shared" si="10"/>
        <v>6.8571428571428568</v>
      </c>
      <c r="L282" s="118">
        <v>43297</v>
      </c>
      <c r="M282" s="87" t="str">
        <f>IF(AND(NOT(OR(G282="",G282="Ø")),H282=""),"In Progress",IF(AND(NOT(OR(H282="Ø",H282="")),NOT(OR(G282="Ø",G282=""))),"Completed",IF(AND(NOT(A282=""),NOT(OR(D282="",D282="???")),G282=""),"Waiting",IF(D282="???","Waiting",""))))</f>
        <v>Completed</v>
      </c>
      <c r="N282" s="116" t="str">
        <f>IF(AND(NOT(OR(H282="Ø",H282="")),L282="Split"),"In Progress",IF(AND(NOT(OR(H282="Ø",H282="")),L282="Needs to be Split"),"Waiting",IF(AND(M282="Review",M283="Review"),"Review",IF(OR(AND(M282="Review",M283="Incomplete"),AND(M282="Incomplete",M283="Review")),"Review",IF(OR(AND(M282="Untraceable",M283="Review"),AND(M282="Review",M283="Untraceable")),"Review",IF(OR(AND(M282="Review",M283="Completed"),AND(M282="Completed",M283="Review")),"Review",IF(OR(AND(M282="Other",M283="Review"),AND(M282="Review",M283="Other")),"Review",IF(OR(AND(M282="Other",M283="Incomplete"),AND(M282="Incomplete",M283="Other")),"Review",IF(OR(AND(M282="Other",M283="Untraceable"),AND(M282="Untraceable",M283="Other")),"Review",IF(OR(AND(M282="Other",M283="Completed"),AND(M282="Completed",M283="Other")),"Review",IF(AND(M282="Waiting",M283="Waiting"),"Waiting",IF(OR(AND(M282="Review",M283="Waiting"),AND(M282="Waiting",M283="Review")),"Waiting",IF(OR(AND(M282="Other",M283="Waiting"),AND(M282="Waiting",M283="Other")),"Waiting",IF(OR(AND(M282="Incomplete",M283="Waiting"),AND(M282="Waiting",M283="Incomplete")),"Waiting",IF(OR(AND(M282="Completed",M283="Waiting"),AND(M282="Waiting",M283="Completed")),"Waiting",IF(OR(M282="In Progress",M283="In Progress"),"In Progress",IF(OR(AND(M282="Completed",M283="Untraceable"),AND(M282="Untraceable",M283="Completed")),"Review",IF(OR(AND(M282="Completed",M283="Incomplete"),AND(M282="Incomplete",M283="Completed")),"Review",IF(OR(AND(M282="Incomplete",M283="Untraceable"),AND(M282="Untraceable",M283="Incomplete")),"Untraceable",IF(AND(NOT(OR(H282="Ø",H282="")),NOT(OR(H283="Ø",H283="")),L282=""),"In Progress",IF(AND(M282="Untraceable",M283="Untraceable"),"Untraceable",IF(AND(NOT(OR(H282="Ø",H282="")),NOT(OR(H283="Ø",H283="")),NOT(OR(L282="Ø",L282="",L282="Split",L282="Needs to be Split"))),"Completed",IF(AND(M282="Incomplete",M283="Incomplete"),"Incomplete",IF(AND(M282="Other",M283="Other"),"Review",IF(AND(M282="Untraceable",M283=""),"Untraceable","")))))))))))))))))))))))))</f>
        <v>Completed</v>
      </c>
      <c r="O282" s="116" t="s">
        <v>0</v>
      </c>
      <c r="P282" s="4"/>
      <c r="Q282" s="121" t="s">
        <v>25</v>
      </c>
      <c r="R282" s="116" t="s">
        <v>4490</v>
      </c>
    </row>
    <row r="283" spans="1:18" x14ac:dyDescent="0.25">
      <c r="A283" s="116"/>
      <c r="B283" s="116"/>
      <c r="C283" s="116"/>
      <c r="D283" s="87" t="s">
        <v>23</v>
      </c>
      <c r="E283" s="87" t="s">
        <v>24</v>
      </c>
      <c r="F283" s="7" t="str">
        <f>IF(AND(D283="Amina",OR(E283="Manual",E283="Assisted Manual")),A282&amp;"_AZ",IF(AND(D283="Amina",OR(E283="De-Novo Merge",E283="Assisted Merge")),A282&amp;"_SA_AZ",IF(AND(D283="Mashtura",OR(E283="Manual",E283="Assisted Manual")),A282&amp;"_MH",IF(AND(D283="Mashtura",OR(E283="De-Novo Merge",E283="Assisted Merge")),A282&amp;"_SA_MH",IF(AND(D283="Perry",OR(E283="Manual",E283="Assisted Manual")),A282&amp;"_PB",IF(AND(D283="Perry",OR(E283="De-Novo Merge",E283="Assisted Merge")),A282&amp;"_SA_PB",IF(AND(D283="Gina",OR(E283="Manual",E283="Assisted Manual")),A282&amp;"_GB",IF(AND(D283="Gina",OR(E283="De-Novo Merge",E283="Assisted Merge")),A282&amp;"_SA_GB",IF(AND(D283="Cameron",OR(E283="Manual",E283="Assisted Manual")),A282&amp;"_CA",IF(AND(D283="Cameron",OR(E283="De-Novo Merge",E283="Assisted Merge")),A282&amp;"_SA_CA",IF(AND(D283="Bruno",OR(E283="Manual",E283="Assisted Manual")),A282&amp;"_BD",IF(AND(D283="Bruno",OR(E283="De-Novo Merge",E283="Assisted Merge")),A282&amp;"_SA_BD",IF(AND(D283="Daniel",OR(E283="Manual",E283="Assisted Manual")),A282&amp;"_DR",IF(AND(D283="Daniel",OR(E283="De-Novo Merge",E283="Assisted Merge")),A282&amp;"_SA_DR",IF(AND(D283="Monet",OR(E283="Manual",E283="Assisted Manual")),A282&amp;"_MW",IF(AND(D283="Monet",OR(E283="De-Novo Merge",E283="Assisted Merge")),A282&amp;"_SA_MW",IF(AND(D283="Julia",OR(E283="Manual",E283="Assisted Manual")),A282&amp;"_JS",IF(AND(D283="Julia",OR(E283="De-Novo Merge",E283="Assisted Merge")),A282&amp;"_SA_JS",""))))))))))))))))))</f>
        <v>2018-04-13_R-058_CA</v>
      </c>
      <c r="G283" s="89">
        <v>43286</v>
      </c>
      <c r="H283" s="89">
        <v>43287</v>
      </c>
      <c r="I283" s="68">
        <v>3.25</v>
      </c>
      <c r="J283" s="68">
        <v>26</v>
      </c>
      <c r="K283" s="73">
        <f t="shared" si="10"/>
        <v>8</v>
      </c>
      <c r="L283" s="116"/>
      <c r="M283" s="87" t="str">
        <f>IF(AND(NOT(OR(G283="",G283="Ø")),H283=""),"In Progress",IF(AND(NOT(OR(H283="Ø",H283="")),NOT(OR(G283="Ø",G283=""))),"Completed",IF(AND(NOT(A282=""),NOT(OR(D283="",D283="???")),G283=""),"Waiting",IF(D283="???","Waiting",""))))</f>
        <v>Completed</v>
      </c>
      <c r="N283" s="116"/>
      <c r="O283" s="116"/>
      <c r="P283" s="4"/>
      <c r="Q283" s="121"/>
      <c r="R283" s="116"/>
    </row>
    <row r="284" spans="1:18" x14ac:dyDescent="0.25">
      <c r="A284" s="122" t="s">
        <v>4491</v>
      </c>
      <c r="B284" s="117" t="s">
        <v>4492</v>
      </c>
      <c r="C284" s="116"/>
      <c r="D284" s="87" t="s">
        <v>187</v>
      </c>
      <c r="E284" s="87" t="s">
        <v>24</v>
      </c>
      <c r="F284" s="7" t="str">
        <f>IF(AND(D284="Amina",OR(E284="Manual",E284="Assisted Manual")),A284&amp;"_AZ",IF(AND(D284="Amina",OR(E284="De-Novo Merge",E284="Assisted Merge")),A284&amp;"_SA_AZ",IF(AND(D284="Mashtura",OR(E284="Manual",E284="Assisted Manual")),A284&amp;"_MH",IF(AND(D284="Mashtura",OR(E284="De-Novo Merge",E284="Assisted Merge")),A284&amp;"_SA_MH",IF(AND(D284="Perry",OR(E284="Manual",E284="Assisted Manual")),A284&amp;"_PB",IF(AND(D284="Perry",OR(E284="De-Novo Merge",E284="Assisted Merge")),A284&amp;"_SA_PB",IF(AND(D284="Gina",OR(E284="Manual",E284="Assisted Manual")),A284&amp;"_GB",IF(AND(D284="Gina",OR(E284="De-Novo Merge",E284="Assisted Merge")),A284&amp;"_SA_GB",IF(AND(D284="Cameron",OR(E284="Manual",E284="Assisted Manual")),A284&amp;"_CA",IF(AND(D284="Cameron",OR(E284="De-Novo Merge",E284="Assisted Merge")),A284&amp;"_SA_CA",IF(AND(D284="Bruno",OR(E284="Manual",E284="Assisted Manual")),A284&amp;"_BD",IF(AND(D284="Bruno",OR(E284="De-Novo Merge",E284="Assisted Merge")),A284&amp;"_SA_BD",IF(AND(D284="Daniel",OR(E284="Manual",E284="Assisted Manual")),A284&amp;"_DR",IF(AND(D284="Daniel",OR(E284="De-Novo Merge",E284="Assisted Merge")),A284&amp;"_SA_DR",IF(AND(D284="Monet",OR(E284="Manual",E284="Assisted Manual")),A284&amp;"_MW",IF(AND(D284="Monet",OR(E284="De-Novo Merge",E284="Assisted Merge")),A284&amp;"_SA_MW",IF(AND(D284="Julia",OR(E284="Manual",E284="Assisted Manual")),A284&amp;"_JS",IF(AND(D284="Julia",OR(E284="De-Novo Merge",E284="Assisted Merge")),A284&amp;"_SA_JS",""))))))))))))))))))</f>
        <v>2018-04-13_R-059_MW</v>
      </c>
      <c r="G284" s="89">
        <v>43290</v>
      </c>
      <c r="H284" s="89">
        <v>43290</v>
      </c>
      <c r="I284" s="68">
        <v>1</v>
      </c>
      <c r="J284" s="68">
        <v>13</v>
      </c>
      <c r="K284" s="73">
        <f t="shared" si="10"/>
        <v>13</v>
      </c>
      <c r="L284" s="118">
        <v>43297</v>
      </c>
      <c r="M284" s="87" t="str">
        <f>IF(AND(NOT(OR(G284="",G284="Ø")),H284=""),"In Progress",IF(AND(NOT(OR(H284="Ø",H284="")),NOT(OR(G284="Ø",G284=""))),"Completed",IF(AND(NOT(A284=""),NOT(OR(D284="",D284="???")),G284=""),"Waiting",IF(D284="???","Waiting",""))))</f>
        <v>Completed</v>
      </c>
      <c r="N284" s="116" t="str">
        <f>IF(AND(NOT(OR(H284="Ø",H284="")),L284="Split"),"In Progress",IF(AND(NOT(OR(H284="Ø",H284="")),L284="Needs to be Split"),"Waiting",IF(AND(M284="Review",M285="Review"),"Review",IF(OR(AND(M284="Review",M285="Incomplete"),AND(M284="Incomplete",M285="Review")),"Review",IF(OR(AND(M284="Untraceable",M285="Review"),AND(M284="Review",M285="Untraceable")),"Review",IF(OR(AND(M284="Review",M285="Completed"),AND(M284="Completed",M285="Review")),"Review",IF(OR(AND(M284="Other",M285="Review"),AND(M284="Review",M285="Other")),"Review",IF(OR(AND(M284="Other",M285="Incomplete"),AND(M284="Incomplete",M285="Other")),"Review",IF(OR(AND(M284="Other",M285="Untraceable"),AND(M284="Untraceable",M285="Other")),"Review",IF(OR(AND(M284="Other",M285="Completed"),AND(M284="Completed",M285="Other")),"Review",IF(AND(M284="Waiting",M285="Waiting"),"Waiting",IF(OR(AND(M284="Review",M285="Waiting"),AND(M284="Waiting",M285="Review")),"Waiting",IF(OR(AND(M284="Other",M285="Waiting"),AND(M284="Waiting",M285="Other")),"Waiting",IF(OR(AND(M284="Incomplete",M285="Waiting"),AND(M284="Waiting",M285="Incomplete")),"Waiting",IF(OR(AND(M284="Completed",M285="Waiting"),AND(M284="Waiting",M285="Completed")),"Waiting",IF(OR(M284="In Progress",M285="In Progress"),"In Progress",IF(OR(AND(M284="Completed",M285="Untraceable"),AND(M284="Untraceable",M285="Completed")),"Review",IF(OR(AND(M284="Completed",M285="Incomplete"),AND(M284="Incomplete",M285="Completed")),"Review",IF(OR(AND(M284="Incomplete",M285="Untraceable"),AND(M284="Untraceable",M285="Incomplete")),"Untraceable",IF(AND(NOT(OR(H284="Ø",H284="")),NOT(OR(H285="Ø",H285="")),L284=""),"In Progress",IF(AND(M284="Untraceable",M285="Untraceable"),"Untraceable",IF(AND(NOT(OR(H284="Ø",H284="")),NOT(OR(H285="Ø",H285="")),NOT(OR(L284="Ø",L284="",L284="Split",L284="Needs to be Split"))),"Completed",IF(AND(M284="Incomplete",M285="Incomplete"),"Incomplete",IF(AND(M284="Other",M285="Other"),"Review",IF(AND(M284="Untraceable",M285=""),"Untraceable","")))))))))))))))))))))))))</f>
        <v>Completed</v>
      </c>
      <c r="O284" s="116" t="s">
        <v>0</v>
      </c>
      <c r="P284" s="4" t="s">
        <v>4493</v>
      </c>
      <c r="Q284" s="121" t="s">
        <v>25</v>
      </c>
      <c r="R284" s="116" t="s">
        <v>4494</v>
      </c>
    </row>
    <row r="285" spans="1:18" x14ac:dyDescent="0.25">
      <c r="A285" s="116"/>
      <c r="B285" s="116"/>
      <c r="C285" s="116"/>
      <c r="D285" s="87" t="s">
        <v>4061</v>
      </c>
      <c r="E285" s="87" t="s">
        <v>1512</v>
      </c>
      <c r="F285" s="7" t="str">
        <f>IF(AND(D285="Amina",OR(E285="Manual",E285="Assisted Manual")),A284&amp;"_AZ",IF(AND(D285="Amina",OR(E285="De-Novo Merge",E285="Assisted Merge")),A284&amp;"_SA_AZ",IF(AND(D285="Mashtura",OR(E285="Manual",E285="Assisted Manual")),A284&amp;"_MH",IF(AND(D285="Mashtura",OR(E285="De-Novo Merge",E285="Assisted Merge")),A284&amp;"_SA_MH",IF(AND(D285="Perry",OR(E285="Manual",E285="Assisted Manual")),A284&amp;"_PB",IF(AND(D285="Perry",OR(E285="De-Novo Merge",E285="Assisted Merge")),A284&amp;"_SA_PB",IF(AND(D285="Gina",OR(E285="Manual",E285="Assisted Manual")),A284&amp;"_GB",IF(AND(D285="Gina",OR(E285="De-Novo Merge",E285="Assisted Merge")),A284&amp;"_SA_GB",IF(AND(D285="Cameron",OR(E285="Manual",E285="Assisted Manual")),A284&amp;"_CA",IF(AND(D285="Cameron",OR(E285="De-Novo Merge",E285="Assisted Merge")),A284&amp;"_SA_CA",IF(AND(D285="Bruno",OR(E285="Manual",E285="Assisted Manual")),A284&amp;"_BD",IF(AND(D285="Bruno",OR(E285="De-Novo Merge",E285="Assisted Merge")),A284&amp;"_SA_BD",IF(AND(D285="Daniel",OR(E285="Manual",E285="Assisted Manual")),A284&amp;"_DR",IF(AND(D285="Daniel",OR(E285="De-Novo Merge",E285="Assisted Merge")),A284&amp;"_SA_DR",IF(AND(D285="Monet",OR(E285="Manual",E285="Assisted Manual")),A284&amp;"_MW",IF(AND(D285="Monet",OR(E285="De-Novo Merge",E285="Assisted Merge")),A284&amp;"_SA_MW",IF(AND(D285="Julia",OR(E285="Manual",E285="Assisted Manual")),A284&amp;"_JS",IF(AND(D285="Julia",OR(E285="De-Novo Merge",E285="Assisted Merge")),A284&amp;"_SA_JS",""))))))))))))))))))</f>
        <v>2018-04-13_R-059_JS</v>
      </c>
      <c r="G285" s="89">
        <v>43294</v>
      </c>
      <c r="H285" s="89">
        <v>43297</v>
      </c>
      <c r="I285" s="68">
        <v>3</v>
      </c>
      <c r="J285" s="68">
        <v>13</v>
      </c>
      <c r="K285" s="73">
        <f t="shared" si="10"/>
        <v>4.333333333333333</v>
      </c>
      <c r="L285" s="116"/>
      <c r="M285" s="87" t="str">
        <f>IF(AND(NOT(OR(G285="",G285="Ø")),H285=""),"In Progress",IF(AND(NOT(OR(H285="Ø",H285="")),NOT(OR(G285="Ø",G285=""))),"Completed",IF(AND(NOT(A284=""),NOT(OR(D285="",D285="???")),G285=""),"Waiting",IF(D285="???","Waiting",""))))</f>
        <v>Completed</v>
      </c>
      <c r="N285" s="116"/>
      <c r="O285" s="116"/>
      <c r="P285" s="4"/>
      <c r="Q285" s="121"/>
      <c r="R285" s="116"/>
    </row>
    <row r="286" spans="1:18" x14ac:dyDescent="0.25">
      <c r="A286" s="122" t="s">
        <v>4495</v>
      </c>
      <c r="B286" s="117" t="s">
        <v>4496</v>
      </c>
      <c r="C286" s="116"/>
      <c r="D286" s="87" t="s">
        <v>4061</v>
      </c>
      <c r="E286" s="87" t="s">
        <v>24</v>
      </c>
      <c r="F286" s="7" t="str">
        <f>IF(AND(D286="Amina",OR(E286="Manual",E286="Assisted Manual")),A286&amp;"_AZ",IF(AND(D286="Amina",OR(E286="De-Novo Merge",E286="Assisted Merge")),A286&amp;"_SA_AZ",IF(AND(D286="Mashtura",OR(E286="Manual",E286="Assisted Manual")),A286&amp;"_MH",IF(AND(D286="Mashtura",OR(E286="De-Novo Merge",E286="Assisted Merge")),A286&amp;"_SA_MH",IF(AND(D286="Perry",OR(E286="Manual",E286="Assisted Manual")),A286&amp;"_PB",IF(AND(D286="Perry",OR(E286="De-Novo Merge",E286="Assisted Merge")),A286&amp;"_SA_PB",IF(AND(D286="Gina",OR(E286="Manual",E286="Assisted Manual")),A286&amp;"_GB",IF(AND(D286="Gina",OR(E286="De-Novo Merge",E286="Assisted Merge")),A286&amp;"_SA_GB",IF(AND(D286="Cameron",OR(E286="Manual",E286="Assisted Manual")),A286&amp;"_CA",IF(AND(D286="Cameron",OR(E286="De-Novo Merge",E286="Assisted Merge")),A286&amp;"_SA_CA",IF(AND(D286="Bruno",OR(E286="Manual",E286="Assisted Manual")),A286&amp;"_BD",IF(AND(D286="Bruno",OR(E286="De-Novo Merge",E286="Assisted Merge")),A286&amp;"_SA_BD",IF(AND(D286="Daniel",OR(E286="Manual",E286="Assisted Manual")),A286&amp;"_DR",IF(AND(D286="Daniel",OR(E286="De-Novo Merge",E286="Assisted Merge")),A286&amp;"_SA_DR",IF(AND(D286="Monet",OR(E286="Manual",E286="Assisted Manual")),A286&amp;"_MW",IF(AND(D286="Monet",OR(E286="De-Novo Merge",E286="Assisted Merge")),A286&amp;"_SA_MW",IF(AND(D286="Julia",OR(E286="Manual",E286="Assisted Manual")),A286&amp;"_JS",IF(AND(D286="Julia",OR(E286="De-Novo Merge",E286="Assisted Merge")),A286&amp;"_SA_JS",""))))))))))))))))))</f>
        <v>2018-04-13_G-086_JS</v>
      </c>
      <c r="G286" s="89">
        <v>43284</v>
      </c>
      <c r="H286" s="89">
        <v>43286</v>
      </c>
      <c r="I286" s="68"/>
      <c r="J286" s="68"/>
      <c r="K286" s="73" t="str">
        <f t="shared" si="10"/>
        <v/>
      </c>
      <c r="L286" s="118">
        <v>43294</v>
      </c>
      <c r="M286" s="87" t="str">
        <f>IF(AND(NOT(OR(G286="",G286="Ø")),H286=""),"In Progress",IF(AND(NOT(OR(H286="Ø",H286="")),NOT(OR(G286="Ø",G286=""))),"Completed",IF(AND(NOT(A286=""),NOT(OR(D286="",D286="???")),G286=""),"Waiting",IF(D286="???","Waiting",""))))</f>
        <v>Completed</v>
      </c>
      <c r="N286" s="116" t="str">
        <f>IF(AND(NOT(OR(H286="Ø",H286="")),L286="Split"),"In Progress",IF(AND(NOT(OR(H286="Ø",H286="")),L286="Needs to be Split"),"Waiting",IF(AND(M286="Review",M287="Review"),"Review",IF(OR(AND(M286="Review",M287="Incomplete"),AND(M286="Incomplete",M287="Review")),"Review",IF(OR(AND(M286="Untraceable",M287="Review"),AND(M286="Review",M287="Untraceable")),"Review",IF(OR(AND(M286="Review",M287="Completed"),AND(M286="Completed",M287="Review")),"Review",IF(OR(AND(M286="Other",M287="Review"),AND(M286="Review",M287="Other")),"Review",IF(OR(AND(M286="Other",M287="Incomplete"),AND(M286="Incomplete",M287="Other")),"Review",IF(OR(AND(M286="Other",M287="Untraceable"),AND(M286="Untraceable",M287="Other")),"Review",IF(OR(AND(M286="Other",M287="Completed"),AND(M286="Completed",M287="Other")),"Review",IF(AND(M286="Waiting",M287="Waiting"),"Waiting",IF(OR(AND(M286="Review",M287="Waiting"),AND(M286="Waiting",M287="Review")),"Waiting",IF(OR(AND(M286="Other",M287="Waiting"),AND(M286="Waiting",M287="Other")),"Waiting",IF(OR(AND(M286="Incomplete",M287="Waiting"),AND(M286="Waiting",M287="Incomplete")),"Waiting",IF(OR(AND(M286="Completed",M287="Waiting"),AND(M286="Waiting",M287="Completed")),"Waiting",IF(OR(M286="In Progress",M287="In Progress"),"In Progress",IF(OR(AND(M286="Completed",M287="Untraceable"),AND(M286="Untraceable",M287="Completed")),"Review",IF(OR(AND(M286="Completed",M287="Incomplete"),AND(M286="Incomplete",M287="Completed")),"Review",IF(OR(AND(M286="Incomplete",M287="Untraceable"),AND(M286="Untraceable",M287="Incomplete")),"Untraceable",IF(AND(NOT(OR(H286="Ø",H286="")),NOT(OR(H287="Ø",H287="")),L286=""),"In Progress",IF(AND(M286="Untraceable",M287="Untraceable"),"Untraceable",IF(AND(NOT(OR(H286="Ø",H286="")),NOT(OR(H287="Ø",H287="")),NOT(OR(L286="Ø",L286="",L286="Split",L286="Needs to be Split"))),"Completed",IF(AND(M286="Incomplete",M287="Incomplete"),"Incomplete",IF(AND(M286="Other",M287="Other"),"Review",IF(AND(M286="Untraceable",M287=""),"Untraceable","")))))))))))))))))))))))))</f>
        <v>Completed</v>
      </c>
      <c r="O286" s="116" t="s">
        <v>1</v>
      </c>
      <c r="P286" s="4"/>
      <c r="Q286" s="121" t="s">
        <v>25</v>
      </c>
      <c r="R286" s="116" t="s">
        <v>4497</v>
      </c>
    </row>
    <row r="287" spans="1:18" x14ac:dyDescent="0.25">
      <c r="A287" s="116"/>
      <c r="B287" s="116"/>
      <c r="C287" s="116"/>
      <c r="D287" s="87" t="s">
        <v>23</v>
      </c>
      <c r="E287" s="87" t="s">
        <v>1512</v>
      </c>
      <c r="F287" s="7" t="str">
        <f>IF(AND(D287="Amina",OR(E287="Manual",E287="Assisted Manual")),A286&amp;"_AZ",IF(AND(D287="Amina",OR(E287="De-Novo Merge",E287="Assisted Merge")),A286&amp;"_SA_AZ",IF(AND(D287="Mashtura",OR(E287="Manual",E287="Assisted Manual")),A286&amp;"_MH",IF(AND(D287="Mashtura",OR(E287="De-Novo Merge",E287="Assisted Merge")),A286&amp;"_SA_MH",IF(AND(D287="Perry",OR(E287="Manual",E287="Assisted Manual")),A286&amp;"_PB",IF(AND(D287="Perry",OR(E287="De-Novo Merge",E287="Assisted Merge")),A286&amp;"_SA_PB",IF(AND(D287="Gina",OR(E287="Manual",E287="Assisted Manual")),A286&amp;"_GB",IF(AND(D287="Gina",OR(E287="De-Novo Merge",E287="Assisted Merge")),A286&amp;"_SA_GB",IF(AND(D287="Cameron",OR(E287="Manual",E287="Assisted Manual")),A286&amp;"_CA",IF(AND(D287="Cameron",OR(E287="De-Novo Merge",E287="Assisted Merge")),A286&amp;"_SA_CA",IF(AND(D287="Bruno",OR(E287="Manual",E287="Assisted Manual")),A286&amp;"_BD",IF(AND(D287="Bruno",OR(E287="De-Novo Merge",E287="Assisted Merge")),A286&amp;"_SA_BD",IF(AND(D287="Daniel",OR(E287="Manual",E287="Assisted Manual")),A286&amp;"_DR",IF(AND(D287="Daniel",OR(E287="De-Novo Merge",E287="Assisted Merge")),A286&amp;"_SA_DR",IF(AND(D287="Monet",OR(E287="Manual",E287="Assisted Manual")),A286&amp;"_MW",IF(AND(D287="Monet",OR(E287="De-Novo Merge",E287="Assisted Merge")),A286&amp;"_SA_MW",IF(AND(D287="Julia",OR(E287="Manual",E287="Assisted Manual")),A286&amp;"_JS",IF(AND(D287="Julia",OR(E287="De-Novo Merge",E287="Assisted Merge")),A286&amp;"_SA_JS",""))))))))))))))))))</f>
        <v>2018-04-13_G-086_CA</v>
      </c>
      <c r="G287" s="89">
        <v>43287</v>
      </c>
      <c r="H287" s="89">
        <v>43290</v>
      </c>
      <c r="I287" s="85">
        <v>5</v>
      </c>
      <c r="J287" s="68">
        <v>129</v>
      </c>
      <c r="K287" s="73">
        <f t="shared" si="10"/>
        <v>25.8</v>
      </c>
      <c r="L287" s="116"/>
      <c r="M287" s="87" t="str">
        <f>IF(AND(NOT(OR(G287="",G287="Ø")),H287=""),"In Progress",IF(AND(NOT(OR(H287="Ø",H287="")),NOT(OR(G287="Ø",G287=""))),"Completed",IF(AND(NOT(A286=""),NOT(OR(D287="",D287="???")),G287=""),"Waiting",IF(D287="???","Waiting",""))))</f>
        <v>Completed</v>
      </c>
      <c r="N287" s="116"/>
      <c r="O287" s="116"/>
      <c r="P287" s="4"/>
      <c r="Q287" s="121"/>
      <c r="R287" s="116"/>
    </row>
    <row r="288" spans="1:18" x14ac:dyDescent="0.25">
      <c r="A288" s="122" t="s">
        <v>4498</v>
      </c>
      <c r="B288" s="117" t="s">
        <v>4499</v>
      </c>
      <c r="C288" s="116"/>
      <c r="D288" s="87" t="s">
        <v>2404</v>
      </c>
      <c r="E288" s="87" t="s">
        <v>24</v>
      </c>
      <c r="F288" s="7" t="str">
        <f>IF(AND(D288="Amina",OR(E288="Manual",E288="Assisted Manual")),A288&amp;"_AZ",IF(AND(D288="Amina",OR(E288="De-Novo Merge",E288="Assisted Merge")),A288&amp;"_SA_AZ",IF(AND(D288="Mashtura",OR(E288="Manual",E288="Assisted Manual")),A288&amp;"_MH",IF(AND(D288="Mashtura",OR(E288="De-Novo Merge",E288="Assisted Merge")),A288&amp;"_SA_MH",IF(AND(D288="Perry",OR(E288="Manual",E288="Assisted Manual")),A288&amp;"_PB",IF(AND(D288="Perry",OR(E288="De-Novo Merge",E288="Assisted Merge")),A288&amp;"_SA_PB",IF(AND(D288="Gina",OR(E288="Manual",E288="Assisted Manual")),A288&amp;"_GB",IF(AND(D288="Gina",OR(E288="De-Novo Merge",E288="Assisted Merge")),A288&amp;"_SA_GB",IF(AND(D288="Cameron",OR(E288="Manual",E288="Assisted Manual")),A288&amp;"_CA",IF(AND(D288="Cameron",OR(E288="De-Novo Merge",E288="Assisted Merge")),A288&amp;"_SA_CA",IF(AND(D288="Bruno",OR(E288="Manual",E288="Assisted Manual")),A288&amp;"_BD",IF(AND(D288="Bruno",OR(E288="De-Novo Merge",E288="Assisted Merge")),A288&amp;"_SA_BD",IF(AND(D288="Daniel",OR(E288="Manual",E288="Assisted Manual")),A288&amp;"_DR",IF(AND(D288="Daniel",OR(E288="De-Novo Merge",E288="Assisted Merge")),A288&amp;"_SA_DR",IF(AND(D288="Monet",OR(E288="Manual",E288="Assisted Manual")),A288&amp;"_MW",IF(AND(D288="Monet",OR(E288="De-Novo Merge",E288="Assisted Merge")),A288&amp;"_SA_MW",IF(AND(D288="Julia",OR(E288="Manual",E288="Assisted Manual")),A288&amp;"_JS",IF(AND(D288="Julia",OR(E288="De-Novo Merge",E288="Assisted Merge")),A288&amp;"_SA_JS",""))))))))))))))))))</f>
        <v>2018-04-13_G-087_MH</v>
      </c>
      <c r="G288" s="89">
        <v>43286</v>
      </c>
      <c r="H288" s="89">
        <v>43291</v>
      </c>
      <c r="I288" s="68">
        <v>9</v>
      </c>
      <c r="J288" s="68">
        <v>75</v>
      </c>
      <c r="K288" s="73">
        <f t="shared" si="10"/>
        <v>8.3333333333333339</v>
      </c>
      <c r="L288" s="118">
        <v>43298</v>
      </c>
      <c r="M288" s="87" t="str">
        <f>IF(AND(NOT(OR(G288="",G288="Ø")),H288=""),"In Progress",IF(AND(NOT(OR(H288="Ø",H288="")),NOT(OR(G288="Ø",G288=""))),"Completed",IF(AND(NOT(A288=""),NOT(OR(D288="",D288="???")),G288=""),"Waiting",IF(D288="???","Waiting",""))))</f>
        <v>Completed</v>
      </c>
      <c r="N288" s="116" t="str">
        <f>IF(AND(NOT(OR(H288="Ø",H288="")),L288="Split"),"In Progress",IF(AND(NOT(OR(H288="Ø",H288="")),L288="Needs to be Split"),"Waiting",IF(AND(M288="Review",M289="Review"),"Review",IF(OR(AND(M288="Review",M289="Incomplete"),AND(M288="Incomplete",M289="Review")),"Review",IF(OR(AND(M288="Untraceable",M289="Review"),AND(M288="Review",M289="Untraceable")),"Review",IF(OR(AND(M288="Review",M289="Completed"),AND(M288="Completed",M289="Review")),"Review",IF(OR(AND(M288="Other",M289="Review"),AND(M288="Review",M289="Other")),"Review",IF(OR(AND(M288="Other",M289="Incomplete"),AND(M288="Incomplete",M289="Other")),"Review",IF(OR(AND(M288="Other",M289="Untraceable"),AND(M288="Untraceable",M289="Other")),"Review",IF(OR(AND(M288="Other",M289="Completed"),AND(M288="Completed",M289="Other")),"Review",IF(AND(M288="Waiting",M289="Waiting"),"Waiting",IF(OR(AND(M288="Review",M289="Waiting"),AND(M288="Waiting",M289="Review")),"Waiting",IF(OR(AND(M288="Other",M289="Waiting"),AND(M288="Waiting",M289="Other")),"Waiting",IF(OR(AND(M288="Incomplete",M289="Waiting"),AND(M288="Waiting",M289="Incomplete")),"Waiting",IF(OR(AND(M288="Completed",M289="Waiting"),AND(M288="Waiting",M289="Completed")),"Waiting",IF(OR(M288="In Progress",M289="In Progress"),"In Progress",IF(OR(AND(M288="Completed",M289="Untraceable"),AND(M288="Untraceable",M289="Completed")),"Review",IF(OR(AND(M288="Completed",M289="Incomplete"),AND(M288="Incomplete",M289="Completed")),"Review",IF(OR(AND(M288="Incomplete",M289="Untraceable"),AND(M288="Untraceable",M289="Incomplete")),"Untraceable",IF(AND(NOT(OR(H288="Ø",H288="")),NOT(OR(H289="Ø",H289="")),L288=""),"In Progress",IF(AND(M288="Untraceable",M289="Untraceable"),"Untraceable",IF(AND(NOT(OR(H288="Ø",H288="")),NOT(OR(H289="Ø",H289="")),NOT(OR(L288="Ø",L288="",L288="Split",L288="Needs to be Split"))),"Completed",IF(AND(M288="Incomplete",M289="Incomplete"),"Incomplete",IF(AND(M288="Other",M289="Other"),"Review",IF(AND(M288="Untraceable",M289=""),"Untraceable","")))))))))))))))))))))))))</f>
        <v>Completed</v>
      </c>
      <c r="O288" s="116" t="s">
        <v>0</v>
      </c>
      <c r="P288" s="4" t="s">
        <v>4500</v>
      </c>
      <c r="Q288" s="121" t="s">
        <v>25</v>
      </c>
      <c r="R288" s="116" t="s">
        <v>4501</v>
      </c>
    </row>
    <row r="289" spans="1:18" x14ac:dyDescent="0.25">
      <c r="A289" s="116"/>
      <c r="B289" s="116"/>
      <c r="C289" s="116"/>
      <c r="D289" s="87" t="s">
        <v>32</v>
      </c>
      <c r="E289" s="87" t="s">
        <v>1512</v>
      </c>
      <c r="F289" s="7" t="str">
        <f>IF(AND(D289="Amina",OR(E289="Manual",E289="Assisted Manual")),A288&amp;"_AZ",IF(AND(D289="Amina",OR(E289="De-Novo Merge",E289="Assisted Merge")),A288&amp;"_SA_AZ",IF(AND(D289="Mashtura",OR(E289="Manual",E289="Assisted Manual")),A288&amp;"_MH",IF(AND(D289="Mashtura",OR(E289="De-Novo Merge",E289="Assisted Merge")),A288&amp;"_SA_MH",IF(AND(D289="Perry",OR(E289="Manual",E289="Assisted Manual")),A288&amp;"_PB",IF(AND(D289="Perry",OR(E289="De-Novo Merge",E289="Assisted Merge")),A288&amp;"_SA_PB",IF(AND(D289="Gina",OR(E289="Manual",E289="Assisted Manual")),A288&amp;"_GB",IF(AND(D289="Gina",OR(E289="De-Novo Merge",E289="Assisted Merge")),A288&amp;"_SA_GB",IF(AND(D289="Cameron",OR(E289="Manual",E289="Assisted Manual")),A288&amp;"_CA",IF(AND(D289="Cameron",OR(E289="De-Novo Merge",E289="Assisted Merge")),A288&amp;"_SA_CA",IF(AND(D289="Bruno",OR(E289="Manual",E289="Assisted Manual")),A288&amp;"_BD",IF(AND(D289="Bruno",OR(E289="De-Novo Merge",E289="Assisted Merge")),A288&amp;"_SA_BD",IF(AND(D289="Daniel",OR(E289="Manual",E289="Assisted Manual")),A288&amp;"_DR",IF(AND(D289="Daniel",OR(E289="De-Novo Merge",E289="Assisted Merge")),A288&amp;"_SA_DR",IF(AND(D289="Monet",OR(E289="Manual",E289="Assisted Manual")),A288&amp;"_MW",IF(AND(D289="Monet",OR(E289="De-Novo Merge",E289="Assisted Merge")),A288&amp;"_SA_MW",IF(AND(D289="Julia",OR(E289="Manual",E289="Assisted Manual")),A288&amp;"_JS",IF(AND(D289="Julia",OR(E289="De-Novo Merge",E289="Assisted Merge")),A288&amp;"_SA_JS",""))))))))))))))))))</f>
        <v>2018-04-13_G-087_AZ</v>
      </c>
      <c r="G289" s="89">
        <v>43293</v>
      </c>
      <c r="H289" s="89">
        <v>43294</v>
      </c>
      <c r="I289" s="68"/>
      <c r="J289" s="68"/>
      <c r="K289" s="73" t="str">
        <f t="shared" si="10"/>
        <v/>
      </c>
      <c r="L289" s="116"/>
      <c r="M289" s="87" t="s">
        <v>0</v>
      </c>
      <c r="N289" s="116"/>
      <c r="O289" s="116"/>
      <c r="P289" s="4"/>
      <c r="Q289" s="121"/>
      <c r="R289" s="116"/>
    </row>
    <row r="290" spans="1:18" x14ac:dyDescent="0.25">
      <c r="A290" s="122" t="s">
        <v>4502</v>
      </c>
      <c r="B290" s="117" t="s">
        <v>4503</v>
      </c>
      <c r="C290" s="116"/>
      <c r="D290" s="87" t="s">
        <v>4061</v>
      </c>
      <c r="E290" s="87" t="s">
        <v>24</v>
      </c>
      <c r="F290" s="7" t="str">
        <f>IF(AND(D290="Amina",OR(E290="Manual",E290="Assisted Manual")),A290&amp;"_AZ",IF(AND(D290="Amina",OR(E290="De-Novo Merge",E290="Assisted Merge")),A290&amp;"_SA_AZ",IF(AND(D290="Mashtura",OR(E290="Manual",E290="Assisted Manual")),A290&amp;"_MH",IF(AND(D290="Mashtura",OR(E290="De-Novo Merge",E290="Assisted Merge")),A290&amp;"_SA_MH",IF(AND(D290="Perry",OR(E290="Manual",E290="Assisted Manual")),A290&amp;"_PB",IF(AND(D290="Perry",OR(E290="De-Novo Merge",E290="Assisted Merge")),A290&amp;"_SA_PB",IF(AND(D290="Gina",OR(E290="Manual",E290="Assisted Manual")),A290&amp;"_GB",IF(AND(D290="Gina",OR(E290="De-Novo Merge",E290="Assisted Merge")),A290&amp;"_SA_GB",IF(AND(D290="Cameron",OR(E290="Manual",E290="Assisted Manual")),A290&amp;"_CA",IF(AND(D290="Cameron",OR(E290="De-Novo Merge",E290="Assisted Merge")),A290&amp;"_SA_CA",IF(AND(D290="Bruno",OR(E290="Manual",E290="Assisted Manual")),A290&amp;"_BD",IF(AND(D290="Bruno",OR(E290="De-Novo Merge",E290="Assisted Merge")),A290&amp;"_SA_BD",IF(AND(D290="Daniel",OR(E290="Manual",E290="Assisted Manual")),A290&amp;"_DR",IF(AND(D290="Daniel",OR(E290="De-Novo Merge",E290="Assisted Merge")),A290&amp;"_SA_DR",IF(AND(D290="Monet",OR(E290="Manual",E290="Assisted Manual")),A290&amp;"_MW",IF(AND(D290="Monet",OR(E290="De-Novo Merge",E290="Assisted Merge")),A290&amp;"_SA_MW",IF(AND(D290="Julia",OR(E290="Manual",E290="Assisted Manual")),A290&amp;"_JS",IF(AND(D290="Julia",OR(E290="De-Novo Merge",E290="Assisted Merge")),A290&amp;"_SA_JS",""))))))))))))))))))</f>
        <v>2018-04-13_G-088_JS</v>
      </c>
      <c r="G290" s="89">
        <v>43286</v>
      </c>
      <c r="H290" s="89">
        <v>43287</v>
      </c>
      <c r="I290" s="68">
        <v>3.5</v>
      </c>
      <c r="J290" s="68">
        <v>52</v>
      </c>
      <c r="K290" s="73">
        <f t="shared" si="10"/>
        <v>14.857142857142858</v>
      </c>
      <c r="L290" s="118">
        <v>43290</v>
      </c>
      <c r="M290" s="87" t="str">
        <f>IF(AND(NOT(OR(G290="",G290="Ø")),H290=""),"In Progress",IF(AND(NOT(OR(H290="Ø",H290="")),NOT(OR(G290="Ø",G290=""))),"Completed",IF(AND(NOT(A290=""),NOT(OR(D290="",D290="???")),G290=""),"Waiting",IF(D290="???","Waiting",""))))</f>
        <v>Completed</v>
      </c>
      <c r="N290" s="116" t="str">
        <f>IF(AND(NOT(OR(H290="Ø",H290="")),L290="Split"),"In Progress",IF(AND(NOT(OR(H290="Ø",H290="")),L290="Needs to be Split"),"Waiting",IF(AND(M290="Review",M291="Review"),"Review",IF(OR(AND(M290="Review",M291="Incomplete"),AND(M290="Incomplete",M291="Review")),"Review",IF(OR(AND(M290="Untraceable",M291="Review"),AND(M290="Review",M291="Untraceable")),"Review",IF(OR(AND(M290="Review",M291="Completed"),AND(M290="Completed",M291="Review")),"Review",IF(OR(AND(M290="Other",M291="Review"),AND(M290="Review",M291="Other")),"Review",IF(OR(AND(M290="Other",M291="Incomplete"),AND(M290="Incomplete",M291="Other")),"Review",IF(OR(AND(M290="Other",M291="Untraceable"),AND(M290="Untraceable",M291="Other")),"Review",IF(OR(AND(M290="Other",M291="Completed"),AND(M290="Completed",M291="Other")),"Review",IF(AND(M290="Waiting",M291="Waiting"),"Waiting",IF(OR(AND(M290="Review",M291="Waiting"),AND(M290="Waiting",M291="Review")),"Waiting",IF(OR(AND(M290="Other",M291="Waiting"),AND(M290="Waiting",M291="Other")),"Waiting",IF(OR(AND(M290="Incomplete",M291="Waiting"),AND(M290="Waiting",M291="Incomplete")),"Waiting",IF(OR(AND(M290="Completed",M291="Waiting"),AND(M290="Waiting",M291="Completed")),"Waiting",IF(OR(M290="In Progress",M291="In Progress"),"In Progress",IF(OR(AND(M290="Completed",M291="Untraceable"),AND(M290="Untraceable",M291="Completed")),"Review",IF(OR(AND(M290="Completed",M291="Incomplete"),AND(M290="Incomplete",M291="Completed")),"Review",IF(OR(AND(M290="Incomplete",M291="Untraceable"),AND(M290="Untraceable",M291="Incomplete")),"Untraceable",IF(AND(NOT(OR(H290="Ø",H290="")),NOT(OR(H291="Ø",H291="")),L290=""),"In Progress",IF(AND(M290="Untraceable",M291="Untraceable"),"Untraceable",IF(AND(NOT(OR(H290="Ø",H290="")),NOT(OR(H291="Ø",H291="")),NOT(OR(L290="Ø",L290="",L290="Split",L290="Needs to be Split"))),"Completed",IF(AND(M290="Incomplete",M291="Incomplete"),"Incomplete",IF(AND(M290="Other",M291="Other"),"Review",IF(AND(M290="Untraceable",M291=""),"Untraceable","")))))))))))))))))))))))))</f>
        <v>Completed</v>
      </c>
      <c r="O290" s="116" t="s">
        <v>1</v>
      </c>
      <c r="P290" s="4" t="s">
        <v>4504</v>
      </c>
      <c r="Q290" s="121" t="s">
        <v>25</v>
      </c>
      <c r="R290" s="116" t="s">
        <v>4505</v>
      </c>
    </row>
    <row r="291" spans="1:18" x14ac:dyDescent="0.25">
      <c r="A291" s="116"/>
      <c r="B291" s="116"/>
      <c r="C291" s="116"/>
      <c r="D291" s="87" t="s">
        <v>161</v>
      </c>
      <c r="E291" s="87" t="s">
        <v>1512</v>
      </c>
      <c r="F291" s="7" t="str">
        <f>IF(AND(D291="Amina",OR(E291="Manual",E291="Assisted Manual")),A290&amp;"_AZ",IF(AND(D291="Amina",OR(E291="De-Novo Merge",E291="Assisted Merge")),A290&amp;"_SA_AZ",IF(AND(D291="Mashtura",OR(E291="Manual",E291="Assisted Manual")),A290&amp;"_MH",IF(AND(D291="Mashtura",OR(E291="De-Novo Merge",E291="Assisted Merge")),A290&amp;"_SA_MH",IF(AND(D291="Perry",OR(E291="Manual",E291="Assisted Manual")),A290&amp;"_PB",IF(AND(D291="Perry",OR(E291="De-Novo Merge",E291="Assisted Merge")),A290&amp;"_SA_PB",IF(AND(D291="Gina",OR(E291="Manual",E291="Assisted Manual")),A290&amp;"_GB",IF(AND(D291="Gina",OR(E291="De-Novo Merge",E291="Assisted Merge")),A290&amp;"_SA_GB",IF(AND(D291="Cameron",OR(E291="Manual",E291="Assisted Manual")),A290&amp;"_CA",IF(AND(D291="Cameron",OR(E291="De-Novo Merge",E291="Assisted Merge")),A290&amp;"_SA_CA",IF(AND(D291="Bruno",OR(E291="Manual",E291="Assisted Manual")),A290&amp;"_BD",IF(AND(D291="Bruno",OR(E291="De-Novo Merge",E291="Assisted Merge")),A290&amp;"_SA_BD",IF(AND(D291="Daniel",OR(E291="Manual",E291="Assisted Manual")),A290&amp;"_DR",IF(AND(D291="Daniel",OR(E291="De-Novo Merge",E291="Assisted Merge")),A290&amp;"_SA_DR",IF(AND(D291="Monet",OR(E291="Manual",E291="Assisted Manual")),A290&amp;"_MW",IF(AND(D291="Monet",OR(E291="De-Novo Merge",E291="Assisted Merge")),A290&amp;"_SA_MW",IF(AND(D291="Julia",OR(E291="Manual",E291="Assisted Manual")),A290&amp;"_JS",IF(AND(D291="Julia",OR(E291="De-Novo Merge",E291="Assisted Merge")),A290&amp;"_SA_JS",""))))))))))))))))))</f>
        <v>2018-04-13_G-088_BD</v>
      </c>
      <c r="G291" s="89">
        <v>43290</v>
      </c>
      <c r="H291" s="89">
        <v>43290</v>
      </c>
      <c r="I291" s="68">
        <v>1.25</v>
      </c>
      <c r="J291" s="68">
        <v>49</v>
      </c>
      <c r="K291" s="73">
        <f t="shared" si="10"/>
        <v>39.200000000000003</v>
      </c>
      <c r="L291" s="116"/>
      <c r="M291" s="87" t="str">
        <f>IF(AND(NOT(OR(G291="",G291="Ø")),H291=""),"In Progress",IF(AND(NOT(OR(H291="Ø",H291="")),NOT(OR(G291="Ø",G291=""))),"Completed",IF(AND(NOT(A290=""),NOT(OR(D291="",D291="???")),G291=""),"Waiting",IF(D291="???","Waiting",""))))</f>
        <v>Completed</v>
      </c>
      <c r="N291" s="116"/>
      <c r="O291" s="116"/>
      <c r="P291" s="4"/>
      <c r="Q291" s="121"/>
      <c r="R291" s="116"/>
    </row>
    <row r="292" spans="1:18" x14ac:dyDescent="0.25">
      <c r="A292" s="122" t="s">
        <v>4506</v>
      </c>
      <c r="B292" s="117" t="s">
        <v>4507</v>
      </c>
      <c r="C292" s="116"/>
      <c r="D292" s="87" t="s">
        <v>32</v>
      </c>
      <c r="E292" s="87" t="s">
        <v>24</v>
      </c>
      <c r="F292" s="7" t="str">
        <f>IF(AND(D292="Amina",OR(E292="Manual",E292="Assisted Manual")),A292&amp;"_AZ",IF(AND(D292="Amina",OR(E292="De-Novo Merge",E292="Assisted Merge")),A292&amp;"_SA_AZ",IF(AND(D292="Mashtura",OR(E292="Manual",E292="Assisted Manual")),A292&amp;"_MH",IF(AND(D292="Mashtura",OR(E292="De-Novo Merge",E292="Assisted Merge")),A292&amp;"_SA_MH",IF(AND(D292="Perry",OR(E292="Manual",E292="Assisted Manual")),A292&amp;"_PB",IF(AND(D292="Perry",OR(E292="De-Novo Merge",E292="Assisted Merge")),A292&amp;"_SA_PB",IF(AND(D292="Gina",OR(E292="Manual",E292="Assisted Manual")),A292&amp;"_GB",IF(AND(D292="Gina",OR(E292="De-Novo Merge",E292="Assisted Merge")),A292&amp;"_SA_GB",IF(AND(D292="Cameron",OR(E292="Manual",E292="Assisted Manual")),A292&amp;"_CA",IF(AND(D292="Cameron",OR(E292="De-Novo Merge",E292="Assisted Merge")),A292&amp;"_SA_CA",IF(AND(D292="Bruno",OR(E292="Manual",E292="Assisted Manual")),A292&amp;"_BD",IF(AND(D292="Bruno",OR(E292="De-Novo Merge",E292="Assisted Merge")),A292&amp;"_SA_BD",IF(AND(D292="Daniel",OR(E292="Manual",E292="Assisted Manual")),A292&amp;"_DR",IF(AND(D292="Daniel",OR(E292="De-Novo Merge",E292="Assisted Merge")),A292&amp;"_SA_DR",IF(AND(D292="Monet",OR(E292="Manual",E292="Assisted Manual")),A292&amp;"_MW",IF(AND(D292="Monet",OR(E292="De-Novo Merge",E292="Assisted Merge")),A292&amp;"_SA_MW",IF(AND(D292="Julia",OR(E292="Manual",E292="Assisted Manual")),A292&amp;"_JS",IF(AND(D292="Julia",OR(E292="De-Novo Merge",E292="Assisted Merge")),A292&amp;"_SA_JS",""))))))))))))))))))</f>
        <v>2018-04-13_R-060_AZ</v>
      </c>
      <c r="G292" s="89">
        <v>43290</v>
      </c>
      <c r="H292" s="89">
        <v>43291</v>
      </c>
      <c r="I292" s="68"/>
      <c r="J292" s="68"/>
      <c r="K292" s="73" t="str">
        <f t="shared" si="10"/>
        <v/>
      </c>
      <c r="L292" s="118">
        <v>43294</v>
      </c>
      <c r="M292" s="87" t="str">
        <f>IF(AND(NOT(OR(G292="",G292="Ø")),H292=""),"In Progress",IF(AND(NOT(OR(H292="Ø",H292="")),NOT(OR(G292="Ø",G292=""))),"Completed",IF(AND(NOT(A292=""),NOT(OR(D292="",D292="???")),G292=""),"Waiting",IF(D292="???","Waiting",""))))</f>
        <v>Completed</v>
      </c>
      <c r="N292" s="116" t="str">
        <f>IF(AND(NOT(OR(H292="Ø",H292="")),L292="Split"),"In Progress",IF(AND(NOT(OR(H292="Ø",H292="")),L292="Needs to be Split"),"Waiting",IF(AND(M292="Review",M293="Review"),"Review",IF(OR(AND(M292="Review",M293="Incomplete"),AND(M292="Incomplete",M293="Review")),"Review",IF(OR(AND(M292="Untraceable",M293="Review"),AND(M292="Review",M293="Untraceable")),"Review",IF(OR(AND(M292="Review",M293="Completed"),AND(M292="Completed",M293="Review")),"Review",IF(OR(AND(M292="Other",M293="Review"),AND(M292="Review",M293="Other")),"Review",IF(OR(AND(M292="Other",M293="Incomplete"),AND(M292="Incomplete",M293="Other")),"Review",IF(OR(AND(M292="Other",M293="Untraceable"),AND(M292="Untraceable",M293="Other")),"Review",IF(OR(AND(M292="Other",M293="Completed"),AND(M292="Completed",M293="Other")),"Review",IF(AND(M292="Waiting",M293="Waiting"),"Waiting",IF(OR(AND(M292="Review",M293="Waiting"),AND(M292="Waiting",M293="Review")),"Waiting",IF(OR(AND(M292="Other",M293="Waiting"),AND(M292="Waiting",M293="Other")),"Waiting",IF(OR(AND(M292="Incomplete",M293="Waiting"),AND(M292="Waiting",M293="Incomplete")),"Waiting",IF(OR(AND(M292="Completed",M293="Waiting"),AND(M292="Waiting",M293="Completed")),"Waiting",IF(OR(M292="In Progress",M293="In Progress"),"In Progress",IF(OR(AND(M292="Completed",M293="Untraceable"),AND(M292="Untraceable",M293="Completed")),"Review",IF(OR(AND(M292="Completed",M293="Incomplete"),AND(M292="Incomplete",M293="Completed")),"Review",IF(OR(AND(M292="Incomplete",M293="Untraceable"),AND(M292="Untraceable",M293="Incomplete")),"Untraceable",IF(AND(NOT(OR(H292="Ø",H292="")),NOT(OR(H293="Ø",H293="")),L292=""),"In Progress",IF(AND(M292="Untraceable",M293="Untraceable"),"Untraceable",IF(AND(NOT(OR(H292="Ø",H292="")),NOT(OR(H293="Ø",H293="")),NOT(OR(L292="Ø",L292="",L292="Split",L292="Needs to be Split"))),"Completed",IF(AND(M292="Incomplete",M293="Incomplete"),"Incomplete",IF(AND(M292="Other",M293="Other"),"Review",IF(AND(M292="Untraceable",M293=""),"Untraceable","")))))))))))))))))))))))))</f>
        <v>Completed</v>
      </c>
      <c r="O292" s="116" t="s">
        <v>0</v>
      </c>
      <c r="P292" s="4"/>
      <c r="Q292" s="121" t="s">
        <v>25</v>
      </c>
      <c r="R292" s="116" t="s">
        <v>4508</v>
      </c>
    </row>
    <row r="293" spans="1:18" x14ac:dyDescent="0.25">
      <c r="A293" s="116"/>
      <c r="B293" s="116"/>
      <c r="C293" s="116"/>
      <c r="D293" s="87" t="s">
        <v>23</v>
      </c>
      <c r="E293" s="87" t="s">
        <v>1512</v>
      </c>
      <c r="F293" s="7" t="str">
        <f>IF(AND(D293="Amina",OR(E293="Manual",E293="Assisted Manual")),A292&amp;"_AZ",IF(AND(D293="Amina",OR(E293="De-Novo Merge",E293="Assisted Merge")),A292&amp;"_SA_AZ",IF(AND(D293="Mashtura",OR(E293="Manual",E293="Assisted Manual")),A292&amp;"_MH",IF(AND(D293="Mashtura",OR(E293="De-Novo Merge",E293="Assisted Merge")),A292&amp;"_SA_MH",IF(AND(D293="Perry",OR(E293="Manual",E293="Assisted Manual")),A292&amp;"_PB",IF(AND(D293="Perry",OR(E293="De-Novo Merge",E293="Assisted Merge")),A292&amp;"_SA_PB",IF(AND(D293="Gina",OR(E293="Manual",E293="Assisted Manual")),A292&amp;"_GB",IF(AND(D293="Gina",OR(E293="De-Novo Merge",E293="Assisted Merge")),A292&amp;"_SA_GB",IF(AND(D293="Cameron",OR(E293="Manual",E293="Assisted Manual")),A292&amp;"_CA",IF(AND(D293="Cameron",OR(E293="De-Novo Merge",E293="Assisted Merge")),A292&amp;"_SA_CA",IF(AND(D293="Bruno",OR(E293="Manual",E293="Assisted Manual")),A292&amp;"_BD",IF(AND(D293="Bruno",OR(E293="De-Novo Merge",E293="Assisted Merge")),A292&amp;"_SA_BD",IF(AND(D293="Daniel",OR(E293="Manual",E293="Assisted Manual")),A292&amp;"_DR",IF(AND(D293="Daniel",OR(E293="De-Novo Merge",E293="Assisted Merge")),A292&amp;"_SA_DR",IF(AND(D293="Monet",OR(E293="Manual",E293="Assisted Manual")),A292&amp;"_MW",IF(AND(D293="Monet",OR(E293="De-Novo Merge",E293="Assisted Merge")),A292&amp;"_SA_MW",IF(AND(D293="Julia",OR(E293="Manual",E293="Assisted Manual")),A292&amp;"_JS",IF(AND(D293="Julia",OR(E293="De-Novo Merge",E293="Assisted Merge")),A292&amp;"_SA_JS",""))))))))))))))))))</f>
        <v>2018-04-13_R-060_CA</v>
      </c>
      <c r="G293" s="89">
        <v>43291</v>
      </c>
      <c r="H293" s="89">
        <v>43292</v>
      </c>
      <c r="I293" s="68">
        <v>3.25</v>
      </c>
      <c r="J293" s="68">
        <v>29</v>
      </c>
      <c r="K293" s="73">
        <f t="shared" si="10"/>
        <v>8.9230769230769234</v>
      </c>
      <c r="L293" s="116"/>
      <c r="M293" s="87" t="str">
        <f>IF(AND(NOT(OR(G293="",G293="Ø")),H293=""),"In Progress",IF(AND(NOT(OR(H293="Ø",H293="")),NOT(OR(G293="Ø",G293=""))),"Completed",IF(AND(NOT(A292=""),NOT(OR(D293="",D293="???")),G293=""),"Waiting",IF(D293="???","Waiting",""))))</f>
        <v>Completed</v>
      </c>
      <c r="N293" s="116"/>
      <c r="O293" s="116"/>
      <c r="P293" s="4"/>
      <c r="Q293" s="121"/>
      <c r="R293" s="116"/>
    </row>
    <row r="294" spans="1:18" x14ac:dyDescent="0.25">
      <c r="A294" s="122" t="s">
        <v>4509</v>
      </c>
      <c r="B294" s="117" t="s">
        <v>4510</v>
      </c>
      <c r="C294" s="116"/>
      <c r="D294" s="87" t="s">
        <v>32</v>
      </c>
      <c r="E294" s="87" t="s">
        <v>24</v>
      </c>
      <c r="F294" s="7" t="str">
        <f>IF(AND(D294="Amina",OR(E294="Manual",E294="Assisted Manual")),A294&amp;"_AZ",IF(AND(D294="Amina",OR(E294="De-Novo Merge",E294="Assisted Merge")),A294&amp;"_SA_AZ",IF(AND(D294="Mashtura",OR(E294="Manual",E294="Assisted Manual")),A294&amp;"_MH",IF(AND(D294="Mashtura",OR(E294="De-Novo Merge",E294="Assisted Merge")),A294&amp;"_SA_MH",IF(AND(D294="Perry",OR(E294="Manual",E294="Assisted Manual")),A294&amp;"_PB",IF(AND(D294="Perry",OR(E294="De-Novo Merge",E294="Assisted Merge")),A294&amp;"_SA_PB",IF(AND(D294="Gina",OR(E294="Manual",E294="Assisted Manual")),A294&amp;"_GB",IF(AND(D294="Gina",OR(E294="De-Novo Merge",E294="Assisted Merge")),A294&amp;"_SA_GB",IF(AND(D294="Cameron",OR(E294="Manual",E294="Assisted Manual")),A294&amp;"_CA",IF(AND(D294="Cameron",OR(E294="De-Novo Merge",E294="Assisted Merge")),A294&amp;"_SA_CA",IF(AND(D294="Bruno",OR(E294="Manual",E294="Assisted Manual")),A294&amp;"_BD",IF(AND(D294="Bruno",OR(E294="De-Novo Merge",E294="Assisted Merge")),A294&amp;"_SA_BD",IF(AND(D294="Daniel",OR(E294="Manual",E294="Assisted Manual")),A294&amp;"_DR",IF(AND(D294="Daniel",OR(E294="De-Novo Merge",E294="Assisted Merge")),A294&amp;"_SA_DR",IF(AND(D294="Monet",OR(E294="Manual",E294="Assisted Manual")),A294&amp;"_MW",IF(AND(D294="Monet",OR(E294="De-Novo Merge",E294="Assisted Merge")),A294&amp;"_SA_MW",IF(AND(D294="Julia",OR(E294="Manual",E294="Assisted Manual")),A294&amp;"_JS",IF(AND(D294="Julia",OR(E294="De-Novo Merge",E294="Assisted Merge")),A294&amp;"_SA_JS",""))))))))))))))))))</f>
        <v>2018-04-13_R-061_AZ</v>
      </c>
      <c r="G294" s="89">
        <v>43291</v>
      </c>
      <c r="H294" s="89" t="s">
        <v>51</v>
      </c>
      <c r="I294" s="68"/>
      <c r="J294" s="68"/>
      <c r="K294" s="73" t="str">
        <f t="shared" si="10"/>
        <v/>
      </c>
      <c r="L294" s="118" t="str">
        <f>IF(AND(NOT(OR(H294="",H294="Ø")),NOT(OR(H295="",H295="Ø"))),"Needs to be Split","")</f>
        <v/>
      </c>
      <c r="M294" s="87" t="s">
        <v>2</v>
      </c>
      <c r="N294" s="116" t="s">
        <v>2</v>
      </c>
      <c r="O294" s="116" t="s">
        <v>190</v>
      </c>
      <c r="P294" s="4" t="s">
        <v>1497</v>
      </c>
      <c r="Q294" s="121" t="str">
        <f>IF(OR(N294="Untraceable",N294="Incomplete"),"No",IF(N294="Completed","In Progress",""))</f>
        <v>No</v>
      </c>
      <c r="R294" s="116"/>
    </row>
    <row r="295" spans="1:18" x14ac:dyDescent="0.25">
      <c r="A295" s="116"/>
      <c r="B295" s="116"/>
      <c r="C295" s="116"/>
      <c r="D295" s="87" t="str">
        <f>IF(AND(NOT(A294=""),NOT(B294=""),NOT(M294="Untraceable")),"???","")</f>
        <v>???</v>
      </c>
      <c r="E295" s="87"/>
      <c r="F295" s="7" t="str">
        <f>IF(AND(D295="Amina",OR(E295="Manual",E295="Assisted Manual")),A294&amp;"_AZ",IF(AND(D295="Amina",OR(E295="De-Novo Merge",E295="Assisted Merge")),A294&amp;"_SA_AZ",IF(AND(D295="Mashtura",OR(E295="Manual",E295="Assisted Manual")),A294&amp;"_MH",IF(AND(D295="Mashtura",OR(E295="De-Novo Merge",E295="Assisted Merge")),A294&amp;"_SA_MH",IF(AND(D295="Perry",OR(E295="Manual",E295="Assisted Manual")),A294&amp;"_PB",IF(AND(D295="Perry",OR(E295="De-Novo Merge",E295="Assisted Merge")),A294&amp;"_SA_PB",IF(AND(D295="Gina",OR(E295="Manual",E295="Assisted Manual")),A294&amp;"_GB",IF(AND(D295="Gina",OR(E295="De-Novo Merge",E295="Assisted Merge")),A294&amp;"_SA_GB",IF(AND(D295="Cameron",OR(E295="Manual",E295="Assisted Manual")),A294&amp;"_CA",IF(AND(D295="Cameron",OR(E295="De-Novo Merge",E295="Assisted Merge")),A294&amp;"_SA_CA",IF(AND(D295="Bruno",OR(E295="Manual",E295="Assisted Manual")),A294&amp;"_BD",IF(AND(D295="Bruno",OR(E295="De-Novo Merge",E295="Assisted Merge")),A294&amp;"_SA_BD",IF(AND(D295="Daniel",OR(E295="Manual",E295="Assisted Manual")),A294&amp;"_DR",IF(AND(D295="Daniel",OR(E295="De-Novo Merge",E295="Assisted Merge")),A294&amp;"_SA_DR",IF(AND(D295="Monet",OR(E295="Manual",E295="Assisted Manual")),A294&amp;"_MW",IF(AND(D295="Monet",OR(E295="De-Novo Merge",E295="Assisted Merge")),A294&amp;"_SA_MW",IF(AND(D295="Julia",OR(E295="Manual",E295="Assisted Manual")),A294&amp;"_JS",IF(AND(D295="Julia",OR(E295="De-Novo Merge",E295="Assisted Merge")),A294&amp;"_SA_JS",""))))))))))))))))))</f>
        <v/>
      </c>
      <c r="G295" s="89"/>
      <c r="H295" s="89"/>
      <c r="I295" s="68"/>
      <c r="J295" s="68"/>
      <c r="K295" s="73" t="str">
        <f t="shared" si="10"/>
        <v/>
      </c>
      <c r="L295" s="116"/>
      <c r="M295" s="87"/>
      <c r="N295" s="116"/>
      <c r="O295" s="116"/>
      <c r="P295" s="4"/>
      <c r="Q295" s="121"/>
      <c r="R295" s="116"/>
    </row>
    <row r="296" spans="1:18" x14ac:dyDescent="0.25">
      <c r="A296" s="122" t="s">
        <v>4511</v>
      </c>
      <c r="B296" s="117" t="s">
        <v>4512</v>
      </c>
      <c r="C296" s="116"/>
      <c r="D296" s="87" t="s">
        <v>27</v>
      </c>
      <c r="E296" s="87" t="s">
        <v>24</v>
      </c>
      <c r="F296" s="7" t="str">
        <f>IF(AND(D296="Amina",OR(E296="Manual",E296="Assisted Manual")),A296&amp;"_AZ",IF(AND(D296="Amina",OR(E296="De-Novo Merge",E296="Assisted Merge")),A296&amp;"_SA_AZ",IF(AND(D296="Mashtura",OR(E296="Manual",E296="Assisted Manual")),A296&amp;"_MH",IF(AND(D296="Mashtura",OR(E296="De-Novo Merge",E296="Assisted Merge")),A296&amp;"_SA_MH",IF(AND(D296="Perry",OR(E296="Manual",E296="Assisted Manual")),A296&amp;"_PB",IF(AND(D296="Perry",OR(E296="De-Novo Merge",E296="Assisted Merge")),A296&amp;"_SA_PB",IF(AND(D296="Gina",OR(E296="Manual",E296="Assisted Manual")),A296&amp;"_GB",IF(AND(D296="Gina",OR(E296="De-Novo Merge",E296="Assisted Merge")),A296&amp;"_SA_GB",IF(AND(D296="Cameron",OR(E296="Manual",E296="Assisted Manual")),A296&amp;"_CA",IF(AND(D296="Cameron",OR(E296="De-Novo Merge",E296="Assisted Merge")),A296&amp;"_SA_CA",IF(AND(D296="Bruno",OR(E296="Manual",E296="Assisted Manual")),A296&amp;"_BD",IF(AND(D296="Bruno",OR(E296="De-Novo Merge",E296="Assisted Merge")),A296&amp;"_SA_BD",IF(AND(D296="Daniel",OR(E296="Manual",E296="Assisted Manual")),A296&amp;"_DR",IF(AND(D296="Daniel",OR(E296="De-Novo Merge",E296="Assisted Merge")),A296&amp;"_SA_DR",IF(AND(D296="Monet",OR(E296="Manual",E296="Assisted Manual")),A296&amp;"_MW",IF(AND(D296="Monet",OR(E296="De-Novo Merge",E296="Assisted Merge")),A296&amp;"_SA_MW",IF(AND(D296="Julia",OR(E296="Manual",E296="Assisted Manual")),A296&amp;"_JS",IF(AND(D296="Julia",OR(E296="De-Novo Merge",E296="Assisted Merge")),A296&amp;"_SA_JS",""))))))))))))))))))</f>
        <v>2018-04-13_R-062_GB</v>
      </c>
      <c r="G296" s="89">
        <v>43290</v>
      </c>
      <c r="H296" s="89">
        <v>43291</v>
      </c>
      <c r="I296" s="68">
        <v>3.25</v>
      </c>
      <c r="J296" s="68">
        <v>9</v>
      </c>
      <c r="K296" s="73">
        <f t="shared" si="10"/>
        <v>2.7692307692307692</v>
      </c>
      <c r="L296" s="118">
        <v>43298</v>
      </c>
      <c r="M296" s="87" t="str">
        <f>IF(AND(NOT(OR(G296="",G296="Ø")),H296=""),"In Progress",IF(AND(NOT(OR(H296="Ø",H296="")),NOT(OR(G296="Ø",G296=""))),"Completed",IF(AND(NOT(A296=""),NOT(OR(D296="",D296="???")),G296=""),"Waiting",IF(D296="???","Waiting",""))))</f>
        <v>Completed</v>
      </c>
      <c r="N296" s="116" t="str">
        <f>IF(AND(NOT(OR(H296="Ø",H296="")),L296="Split"),"In Progress",IF(AND(NOT(OR(H296="Ø",H296="")),L296="Needs to be Split"),"Waiting",IF(AND(M296="Review",M297="Review"),"Review",IF(OR(AND(M296="Review",M297="Incomplete"),AND(M296="Incomplete",M297="Review")),"Review",IF(OR(AND(M296="Untraceable",M297="Review"),AND(M296="Review",M297="Untraceable")),"Review",IF(OR(AND(M296="Review",M297="Completed"),AND(M296="Completed",M297="Review")),"Review",IF(OR(AND(M296="Other",M297="Review"),AND(M296="Review",M297="Other")),"Review",IF(OR(AND(M296="Other",M297="Incomplete"),AND(M296="Incomplete",M297="Other")),"Review",IF(OR(AND(M296="Other",M297="Untraceable"),AND(M296="Untraceable",M297="Other")),"Review",IF(OR(AND(M296="Other",M297="Completed"),AND(M296="Completed",M297="Other")),"Review",IF(AND(M296="Waiting",M297="Waiting"),"Waiting",IF(OR(AND(M296="Review",M297="Waiting"),AND(M296="Waiting",M297="Review")),"Waiting",IF(OR(AND(M296="Other",M297="Waiting"),AND(M296="Waiting",M297="Other")),"Waiting",IF(OR(AND(M296="Incomplete",M297="Waiting"),AND(M296="Waiting",M297="Incomplete")),"Waiting",IF(OR(AND(M296="Completed",M297="Waiting"),AND(M296="Waiting",M297="Completed")),"Waiting",IF(OR(M296="In Progress",M297="In Progress"),"In Progress",IF(OR(AND(M296="Completed",M297="Untraceable"),AND(M296="Untraceable",M297="Completed")),"Review",IF(OR(AND(M296="Completed",M297="Incomplete"),AND(M296="Incomplete",M297="Completed")),"Review",IF(OR(AND(M296="Incomplete",M297="Untraceable"),AND(M296="Untraceable",M297="Incomplete")),"Untraceable",IF(AND(NOT(OR(H296="Ø",H296="")),NOT(OR(H297="Ø",H297="")),L296=""),"In Progress",IF(AND(M296="Untraceable",M297="Untraceable"),"Untraceable",IF(AND(NOT(OR(H296="Ø",H296="")),NOT(OR(H297="Ø",H297="")),NOT(OR(L296="Ø",L296="",L296="Split",L296="Needs to be Split"))),"Completed",IF(AND(M296="Incomplete",M297="Incomplete"),"Incomplete",IF(AND(M296="Other",M297="Other"),"Review",IF(AND(M296="Untraceable",M297=""),"Untraceable","")))))))))))))))))))))))))</f>
        <v>Completed</v>
      </c>
      <c r="O296" s="116" t="s">
        <v>0</v>
      </c>
      <c r="P296" s="4" t="s">
        <v>4513</v>
      </c>
      <c r="Q296" s="121" t="s">
        <v>25</v>
      </c>
      <c r="R296" s="116" t="s">
        <v>4514</v>
      </c>
    </row>
    <row r="297" spans="1:18" x14ac:dyDescent="0.25">
      <c r="A297" s="116"/>
      <c r="B297" s="116"/>
      <c r="C297" s="116"/>
      <c r="D297" s="87" t="s">
        <v>23</v>
      </c>
      <c r="E297" s="87" t="s">
        <v>1512</v>
      </c>
      <c r="F297" s="7" t="str">
        <f>IF(AND(D297="Amina",OR(E297="Manual",E297="Assisted Manual")),A296&amp;"_AZ",IF(AND(D297="Amina",OR(E297="De-Novo Merge",E297="Assisted Merge")),A296&amp;"_SA_AZ",IF(AND(D297="Mashtura",OR(E297="Manual",E297="Assisted Manual")),A296&amp;"_MH",IF(AND(D297="Mashtura",OR(E297="De-Novo Merge",E297="Assisted Merge")),A296&amp;"_SA_MH",IF(AND(D297="Perry",OR(E297="Manual",E297="Assisted Manual")),A296&amp;"_PB",IF(AND(D297="Perry",OR(E297="De-Novo Merge",E297="Assisted Merge")),A296&amp;"_SA_PB",IF(AND(D297="Gina",OR(E297="Manual",E297="Assisted Manual")),A296&amp;"_GB",IF(AND(D297="Gina",OR(E297="De-Novo Merge",E297="Assisted Merge")),A296&amp;"_SA_GB",IF(AND(D297="Cameron",OR(E297="Manual",E297="Assisted Manual")),A296&amp;"_CA",IF(AND(D297="Cameron",OR(E297="De-Novo Merge",E297="Assisted Merge")),A296&amp;"_SA_CA",IF(AND(D297="Bruno",OR(E297="Manual",E297="Assisted Manual")),A296&amp;"_BD",IF(AND(D297="Bruno",OR(E297="De-Novo Merge",E297="Assisted Merge")),A296&amp;"_SA_BD",IF(AND(D297="Daniel",OR(E297="Manual",E297="Assisted Manual")),A296&amp;"_DR",IF(AND(D297="Daniel",OR(E297="De-Novo Merge",E297="Assisted Merge")),A296&amp;"_SA_DR",IF(AND(D297="Monet",OR(E297="Manual",E297="Assisted Manual")),A296&amp;"_MW",IF(AND(D297="Monet",OR(E297="De-Novo Merge",E297="Assisted Merge")),A296&amp;"_SA_MW",IF(AND(D297="Julia",OR(E297="Manual",E297="Assisted Manual")),A296&amp;"_JS",IF(AND(D297="Julia",OR(E297="De-Novo Merge",E297="Assisted Merge")),A296&amp;"_SA_JS",""))))))))))))))))))</f>
        <v>2018-04-13_R-062_CA</v>
      </c>
      <c r="G297" s="89">
        <v>43292</v>
      </c>
      <c r="H297" s="89">
        <v>43293</v>
      </c>
      <c r="I297" s="68">
        <v>3</v>
      </c>
      <c r="J297" s="68">
        <v>9</v>
      </c>
      <c r="K297" s="73">
        <f t="shared" si="10"/>
        <v>3</v>
      </c>
      <c r="L297" s="116"/>
      <c r="M297" s="87" t="str">
        <f>IF(AND(NOT(OR(G297="",G297="Ø")),H297=""),"In Progress",IF(AND(NOT(OR(H297="Ø",H297="")),NOT(OR(G297="Ø",G297=""))),"Completed",IF(AND(NOT(A296=""),NOT(OR(D297="",D297="???")),G297=""),"Waiting",IF(D297="???","Waiting",""))))</f>
        <v>Completed</v>
      </c>
      <c r="N297" s="116"/>
      <c r="O297" s="116"/>
      <c r="P297" s="4"/>
      <c r="Q297" s="121"/>
      <c r="R297" s="116"/>
    </row>
    <row r="298" spans="1:18" x14ac:dyDescent="0.25">
      <c r="A298" s="122" t="s">
        <v>4515</v>
      </c>
      <c r="B298" s="117" t="s">
        <v>4516</v>
      </c>
      <c r="C298" s="116"/>
      <c r="D298" s="87" t="s">
        <v>187</v>
      </c>
      <c r="E298" s="87" t="s">
        <v>24</v>
      </c>
      <c r="F298" s="7" t="str">
        <f>IF(AND(D298="Amina",OR(E298="Manual",E298="Assisted Manual")),A298&amp;"_AZ",IF(AND(D298="Amina",OR(E298="De-Novo Merge",E298="Assisted Merge")),A298&amp;"_SA_AZ",IF(AND(D298="Mashtura",OR(E298="Manual",E298="Assisted Manual")),A298&amp;"_MH",IF(AND(D298="Mashtura",OR(E298="De-Novo Merge",E298="Assisted Merge")),A298&amp;"_SA_MH",IF(AND(D298="Perry",OR(E298="Manual",E298="Assisted Manual")),A298&amp;"_PB",IF(AND(D298="Perry",OR(E298="De-Novo Merge",E298="Assisted Merge")),A298&amp;"_SA_PB",IF(AND(D298="Gina",OR(E298="Manual",E298="Assisted Manual")),A298&amp;"_GB",IF(AND(D298="Gina",OR(E298="De-Novo Merge",E298="Assisted Merge")),A298&amp;"_SA_GB",IF(AND(D298="Cameron",OR(E298="Manual",E298="Assisted Manual")),A298&amp;"_CA",IF(AND(D298="Cameron",OR(E298="De-Novo Merge",E298="Assisted Merge")),A298&amp;"_SA_CA",IF(AND(D298="Bruno",OR(E298="Manual",E298="Assisted Manual")),A298&amp;"_BD",IF(AND(D298="Bruno",OR(E298="De-Novo Merge",E298="Assisted Merge")),A298&amp;"_SA_BD",IF(AND(D298="Daniel",OR(E298="Manual",E298="Assisted Manual")),A298&amp;"_DR",IF(AND(D298="Daniel",OR(E298="De-Novo Merge",E298="Assisted Merge")),A298&amp;"_SA_DR",IF(AND(D298="Monet",OR(E298="Manual",E298="Assisted Manual")),A298&amp;"_MW",IF(AND(D298="Monet",OR(E298="De-Novo Merge",E298="Assisted Merge")),A298&amp;"_SA_MW",IF(AND(D298="Julia",OR(E298="Manual",E298="Assisted Manual")),A298&amp;"_JS",IF(AND(D298="Julia",OR(E298="De-Novo Merge",E298="Assisted Merge")),A298&amp;"_SA_JS",""))))))))))))))))))</f>
        <v>2018-04-13_R-063_MW</v>
      </c>
      <c r="G298" s="89">
        <v>43290</v>
      </c>
      <c r="H298" s="89">
        <v>43291</v>
      </c>
      <c r="I298" s="68">
        <v>1.5</v>
      </c>
      <c r="J298" s="68">
        <v>17</v>
      </c>
      <c r="K298" s="73">
        <f t="shared" si="10"/>
        <v>11.333333333333334</v>
      </c>
      <c r="L298" s="118">
        <v>43298</v>
      </c>
      <c r="M298" s="87" t="str">
        <f>IF(AND(NOT(OR(G298="",G298="Ø")),H298=""),"In Progress",IF(AND(NOT(OR(H298="Ø",H298="")),NOT(OR(G298="Ø",G298=""))),"Completed",IF(AND(NOT(A298=""),NOT(OR(D298="",D298="???")),G298=""),"Waiting",IF(D298="???","Waiting",""))))</f>
        <v>Completed</v>
      </c>
      <c r="N298" s="116" t="str">
        <f>IF(AND(NOT(OR(H298="Ø",H298="")),L298="Split"),"In Progress",IF(AND(NOT(OR(H298="Ø",H298="")),L298="Needs to be Split"),"Waiting",IF(AND(M298="Review",M299="Review"),"Review",IF(OR(AND(M298="Review",M299="Incomplete"),AND(M298="Incomplete",M299="Review")),"Review",IF(OR(AND(M298="Untraceable",M299="Review"),AND(M298="Review",M299="Untraceable")),"Review",IF(OR(AND(M298="Review",M299="Completed"),AND(M298="Completed",M299="Review")),"Review",IF(OR(AND(M298="Other",M299="Review"),AND(M298="Review",M299="Other")),"Review",IF(OR(AND(M298="Other",M299="Incomplete"),AND(M298="Incomplete",M299="Other")),"Review",IF(OR(AND(M298="Other",M299="Untraceable"),AND(M298="Untraceable",M299="Other")),"Review",IF(OR(AND(M298="Other",M299="Completed"),AND(M298="Completed",M299="Other")),"Review",IF(AND(M298="Waiting",M299="Waiting"),"Waiting",IF(OR(AND(M298="Review",M299="Waiting"),AND(M298="Waiting",M299="Review")),"Waiting",IF(OR(AND(M298="Other",M299="Waiting"),AND(M298="Waiting",M299="Other")),"Waiting",IF(OR(AND(M298="Incomplete",M299="Waiting"),AND(M298="Waiting",M299="Incomplete")),"Waiting",IF(OR(AND(M298="Completed",M299="Waiting"),AND(M298="Waiting",M299="Completed")),"Waiting",IF(OR(M298="In Progress",M299="In Progress"),"In Progress",IF(OR(AND(M298="Completed",M299="Untraceable"),AND(M298="Untraceable",M299="Completed")),"Review",IF(OR(AND(M298="Completed",M299="Incomplete"),AND(M298="Incomplete",M299="Completed")),"Review",IF(OR(AND(M298="Incomplete",M299="Untraceable"),AND(M298="Untraceable",M299="Incomplete")),"Untraceable",IF(AND(NOT(OR(H298="Ø",H298="")),NOT(OR(H299="Ø",H299="")),L298=""),"In Progress",IF(AND(M298="Untraceable",M299="Untraceable"),"Untraceable",IF(AND(NOT(OR(H298="Ø",H298="")),NOT(OR(H299="Ø",H299="")),NOT(OR(L298="Ø",L298="",L298="Split",L298="Needs to be Split"))),"Completed",IF(AND(M298="Incomplete",M299="Incomplete"),"Incomplete",IF(AND(M298="Other",M299="Other"),"Review",IF(AND(M298="Untraceable",M299=""),"Untraceable","")))))))))))))))))))))))))</f>
        <v>Completed</v>
      </c>
      <c r="O298" s="116" t="s">
        <v>0</v>
      </c>
      <c r="P298" s="4" t="s">
        <v>4517</v>
      </c>
      <c r="Q298" s="121" t="s">
        <v>25</v>
      </c>
      <c r="R298" s="116" t="s">
        <v>4518</v>
      </c>
    </row>
    <row r="299" spans="1:18" x14ac:dyDescent="0.25">
      <c r="A299" s="116"/>
      <c r="B299" s="116"/>
      <c r="C299" s="116"/>
      <c r="D299" s="87" t="s">
        <v>32</v>
      </c>
      <c r="E299" s="87" t="s">
        <v>1512</v>
      </c>
      <c r="F299" s="7" t="str">
        <f>IF(AND(D299="Amina",OR(E299="Manual",E299="Assisted Manual")),A298&amp;"_AZ",IF(AND(D299="Amina",OR(E299="De-Novo Merge",E299="Assisted Merge")),A298&amp;"_SA_AZ",IF(AND(D299="Mashtura",OR(E299="Manual",E299="Assisted Manual")),A298&amp;"_MH",IF(AND(D299="Mashtura",OR(E299="De-Novo Merge",E299="Assisted Merge")),A298&amp;"_SA_MH",IF(AND(D299="Perry",OR(E299="Manual",E299="Assisted Manual")),A298&amp;"_PB",IF(AND(D299="Perry",OR(E299="De-Novo Merge",E299="Assisted Merge")),A298&amp;"_SA_PB",IF(AND(D299="Gina",OR(E299="Manual",E299="Assisted Manual")),A298&amp;"_GB",IF(AND(D299="Gina",OR(E299="De-Novo Merge",E299="Assisted Merge")),A298&amp;"_SA_GB",IF(AND(D299="Cameron",OR(E299="Manual",E299="Assisted Manual")),A298&amp;"_CA",IF(AND(D299="Cameron",OR(E299="De-Novo Merge",E299="Assisted Merge")),A298&amp;"_SA_CA",IF(AND(D299="Bruno",OR(E299="Manual",E299="Assisted Manual")),A298&amp;"_BD",IF(AND(D299="Bruno",OR(E299="De-Novo Merge",E299="Assisted Merge")),A298&amp;"_SA_BD",IF(AND(D299="Daniel",OR(E299="Manual",E299="Assisted Manual")),A298&amp;"_DR",IF(AND(D299="Daniel",OR(E299="De-Novo Merge",E299="Assisted Merge")),A298&amp;"_SA_DR",IF(AND(D299="Monet",OR(E299="Manual",E299="Assisted Manual")),A298&amp;"_MW",IF(AND(D299="Monet",OR(E299="De-Novo Merge",E299="Assisted Merge")),A298&amp;"_SA_MW",IF(AND(D299="Julia",OR(E299="Manual",E299="Assisted Manual")),A298&amp;"_JS",IF(AND(D299="Julia",OR(E299="De-Novo Merge",E299="Assisted Merge")),A298&amp;"_SA_JS",""))))))))))))))))))</f>
        <v>2018-04-13_R-063_AZ</v>
      </c>
      <c r="G299" s="89">
        <v>43291</v>
      </c>
      <c r="H299" s="89">
        <v>43292</v>
      </c>
      <c r="I299" s="68"/>
      <c r="J299" s="68"/>
      <c r="K299" s="73" t="str">
        <f t="shared" si="10"/>
        <v/>
      </c>
      <c r="L299" s="116"/>
      <c r="M299" s="87" t="str">
        <f>IF(AND(NOT(OR(G299="",G299="Ø")),H299=""),"In Progress",IF(AND(NOT(OR(H299="Ø",H299="")),NOT(OR(G299="Ø",G299=""))),"Completed",IF(AND(NOT(A298=""),NOT(OR(D299="",D299="???")),G299=""),"Waiting",IF(D299="???","Waiting",""))))</f>
        <v>Completed</v>
      </c>
      <c r="N299" s="116"/>
      <c r="O299" s="116"/>
      <c r="P299" s="4"/>
      <c r="Q299" s="121"/>
      <c r="R299" s="116"/>
    </row>
    <row r="300" spans="1:18" x14ac:dyDescent="0.25">
      <c r="A300" s="122" t="s">
        <v>4519</v>
      </c>
      <c r="B300" s="117" t="s">
        <v>4520</v>
      </c>
      <c r="C300" s="116"/>
      <c r="D300" s="87" t="s">
        <v>23</v>
      </c>
      <c r="E300" s="87" t="s">
        <v>24</v>
      </c>
      <c r="F300" s="7" t="str">
        <f>IF(AND(D300="Amina",OR(E300="Manual",E300="Assisted Manual")),A300&amp;"_AZ",IF(AND(D300="Amina",OR(E300="De-Novo Merge",E300="Assisted Merge")),A300&amp;"_SA_AZ",IF(AND(D300="Mashtura",OR(E300="Manual",E300="Assisted Manual")),A300&amp;"_MH",IF(AND(D300="Mashtura",OR(E300="De-Novo Merge",E300="Assisted Merge")),A300&amp;"_SA_MH",IF(AND(D300="Perry",OR(E300="Manual",E300="Assisted Manual")),A300&amp;"_PB",IF(AND(D300="Perry",OR(E300="De-Novo Merge",E300="Assisted Merge")),A300&amp;"_SA_PB",IF(AND(D300="Gina",OR(E300="Manual",E300="Assisted Manual")),A300&amp;"_GB",IF(AND(D300="Gina",OR(E300="De-Novo Merge",E300="Assisted Merge")),A300&amp;"_SA_GB",IF(AND(D300="Cameron",OR(E300="Manual",E300="Assisted Manual")),A300&amp;"_CA",IF(AND(D300="Cameron",OR(E300="De-Novo Merge",E300="Assisted Merge")),A300&amp;"_SA_CA",IF(AND(D300="Bruno",OR(E300="Manual",E300="Assisted Manual")),A300&amp;"_BD",IF(AND(D300="Bruno",OR(E300="De-Novo Merge",E300="Assisted Merge")),A300&amp;"_SA_BD",IF(AND(D300="Daniel",OR(E300="Manual",E300="Assisted Manual")),A300&amp;"_DR",IF(AND(D300="Daniel",OR(E300="De-Novo Merge",E300="Assisted Merge")),A300&amp;"_SA_DR",IF(AND(D300="Monet",OR(E300="Manual",E300="Assisted Manual")),A300&amp;"_MW",IF(AND(D300="Monet",OR(E300="De-Novo Merge",E300="Assisted Merge")),A300&amp;"_SA_MW",IF(AND(D300="Julia",OR(E300="Manual",E300="Assisted Manual")),A300&amp;"_JS",IF(AND(D300="Julia",OR(E300="De-Novo Merge",E300="Assisted Merge")),A300&amp;"_SA_JS",""))))))))))))))))))</f>
        <v>2018-04-13_R-064_CA</v>
      </c>
      <c r="G300" s="89">
        <v>43290</v>
      </c>
      <c r="H300" s="89">
        <v>43290</v>
      </c>
      <c r="I300" s="68">
        <v>1</v>
      </c>
      <c r="J300" s="68">
        <v>16</v>
      </c>
      <c r="K300" s="73">
        <f t="shared" si="10"/>
        <v>16</v>
      </c>
      <c r="L300" s="118">
        <v>43298</v>
      </c>
      <c r="M300" s="87" t="str">
        <f>IF(AND(NOT(OR(G300="",G300="Ø")),H300=""),"In Progress",IF(AND(NOT(OR(H300="Ø",H300="")),NOT(OR(G300="Ø",G300=""))),"Completed",IF(AND(NOT(A300=""),NOT(OR(D300="",D300="???")),G300=""),"Waiting",IF(D300="???","Waiting",""))))</f>
        <v>Completed</v>
      </c>
      <c r="N300" s="116" t="str">
        <f>IF(AND(NOT(OR(H300="Ø",H300="")),L300="Split"),"In Progress",IF(AND(NOT(OR(H300="Ø",H300="")),L300="Needs to be Split"),"Waiting",IF(AND(M300="Review",M301="Review"),"Review",IF(OR(AND(M300="Review",M301="Incomplete"),AND(M300="Incomplete",M301="Review")),"Review",IF(OR(AND(M300="Untraceable",M301="Review"),AND(M300="Review",M301="Untraceable")),"Review",IF(OR(AND(M300="Review",M301="Completed"),AND(M300="Completed",M301="Review")),"Review",IF(OR(AND(M300="Other",M301="Review"),AND(M300="Review",M301="Other")),"Review",IF(OR(AND(M300="Other",M301="Incomplete"),AND(M300="Incomplete",M301="Other")),"Review",IF(OR(AND(M300="Other",M301="Untraceable"),AND(M300="Untraceable",M301="Other")),"Review",IF(OR(AND(M300="Other",M301="Completed"),AND(M300="Completed",M301="Other")),"Review",IF(AND(M300="Waiting",M301="Waiting"),"Waiting",IF(OR(AND(M300="Review",M301="Waiting"),AND(M300="Waiting",M301="Review")),"Waiting",IF(OR(AND(M300="Other",M301="Waiting"),AND(M300="Waiting",M301="Other")),"Waiting",IF(OR(AND(M300="Incomplete",M301="Waiting"),AND(M300="Waiting",M301="Incomplete")),"Waiting",IF(OR(AND(M300="Completed",M301="Waiting"),AND(M300="Waiting",M301="Completed")),"Waiting",IF(OR(M300="In Progress",M301="In Progress"),"In Progress",IF(OR(AND(M300="Completed",M301="Untraceable"),AND(M300="Untraceable",M301="Completed")),"Review",IF(OR(AND(M300="Completed",M301="Incomplete"),AND(M300="Incomplete",M301="Completed")),"Review",IF(OR(AND(M300="Incomplete",M301="Untraceable"),AND(M300="Untraceable",M301="Incomplete")),"Untraceable",IF(AND(NOT(OR(H300="Ø",H300="")),NOT(OR(H301="Ø",H301="")),L300=""),"In Progress",IF(AND(M300="Untraceable",M301="Untraceable"),"Untraceable",IF(AND(NOT(OR(H300="Ø",H300="")),NOT(OR(H301="Ø",H301="")),NOT(OR(L300="Ø",L300="",L300="Split",L300="Needs to be Split"))),"Completed",IF(AND(M300="Incomplete",M301="Incomplete"),"Incomplete",IF(AND(M300="Other",M301="Other"),"Review",IF(AND(M300="Untraceable",M301=""),"Untraceable","")))))))))))))))))))))))))</f>
        <v>Completed</v>
      </c>
      <c r="O300" s="116" t="s">
        <v>0</v>
      </c>
      <c r="P300" s="4" t="s">
        <v>4521</v>
      </c>
      <c r="Q300" s="121" t="s">
        <v>25</v>
      </c>
      <c r="R300" s="116" t="s">
        <v>4522</v>
      </c>
    </row>
    <row r="301" spans="1:18" x14ac:dyDescent="0.25">
      <c r="A301" s="116"/>
      <c r="B301" s="116"/>
      <c r="C301" s="116"/>
      <c r="D301" s="87" t="s">
        <v>2404</v>
      </c>
      <c r="E301" s="87" t="s">
        <v>1512</v>
      </c>
      <c r="F301" s="7" t="str">
        <f>IF(AND(D301="Amina",OR(E301="Manual",E301="Assisted Manual")),A300&amp;"_AZ",IF(AND(D301="Amina",OR(E301="De-Novo Merge",E301="Assisted Merge")),A300&amp;"_SA_AZ",IF(AND(D301="Mashtura",OR(E301="Manual",E301="Assisted Manual")),A300&amp;"_MH",IF(AND(D301="Mashtura",OR(E301="De-Novo Merge",E301="Assisted Merge")),A300&amp;"_SA_MH",IF(AND(D301="Perry",OR(E301="Manual",E301="Assisted Manual")),A300&amp;"_PB",IF(AND(D301="Perry",OR(E301="De-Novo Merge",E301="Assisted Merge")),A300&amp;"_SA_PB",IF(AND(D301="Gina",OR(E301="Manual",E301="Assisted Manual")),A300&amp;"_GB",IF(AND(D301="Gina",OR(E301="De-Novo Merge",E301="Assisted Merge")),A300&amp;"_SA_GB",IF(AND(D301="Cameron",OR(E301="Manual",E301="Assisted Manual")),A300&amp;"_CA",IF(AND(D301="Cameron",OR(E301="De-Novo Merge",E301="Assisted Merge")),A300&amp;"_SA_CA",IF(AND(D301="Bruno",OR(E301="Manual",E301="Assisted Manual")),A300&amp;"_BD",IF(AND(D301="Bruno",OR(E301="De-Novo Merge",E301="Assisted Merge")),A300&amp;"_SA_BD",IF(AND(D301="Daniel",OR(E301="Manual",E301="Assisted Manual")),A300&amp;"_DR",IF(AND(D301="Daniel",OR(E301="De-Novo Merge",E301="Assisted Merge")),A300&amp;"_SA_DR",IF(AND(D301="Monet",OR(E301="Manual",E301="Assisted Manual")),A300&amp;"_MW",IF(AND(D301="Monet",OR(E301="De-Novo Merge",E301="Assisted Merge")),A300&amp;"_SA_MW",IF(AND(D301="Julia",OR(E301="Manual",E301="Assisted Manual")),A300&amp;"_JS",IF(AND(D301="Julia",OR(E301="De-Novo Merge",E301="Assisted Merge")),A300&amp;"_SA_JS",""))))))))))))))))))</f>
        <v>2018-04-13_R-064_MH</v>
      </c>
      <c r="G301" s="89">
        <v>43298</v>
      </c>
      <c r="H301" s="89">
        <v>43298</v>
      </c>
      <c r="I301" s="68">
        <v>1</v>
      </c>
      <c r="J301" s="68">
        <v>16</v>
      </c>
      <c r="K301" s="73">
        <f t="shared" si="10"/>
        <v>16</v>
      </c>
      <c r="L301" s="116"/>
      <c r="M301" s="87" t="str">
        <f>IF(AND(NOT(OR(G301="",G301="Ø")),H301=""),"In Progress",IF(AND(NOT(OR(H301="Ø",H301="")),NOT(OR(G301="Ø",G301=""))),"Completed",IF(AND(NOT(A300=""),NOT(OR(D301="",D301="???")),G301=""),"Waiting",IF(D301="???","Waiting",""))))</f>
        <v>Completed</v>
      </c>
      <c r="N301" s="116"/>
      <c r="O301" s="116"/>
      <c r="P301" s="4"/>
      <c r="Q301" s="121"/>
      <c r="R301" s="116"/>
    </row>
    <row r="302" spans="1:18" x14ac:dyDescent="0.25">
      <c r="A302" s="122" t="s">
        <v>4523</v>
      </c>
      <c r="B302" s="117" t="s">
        <v>4524</v>
      </c>
      <c r="C302" s="116"/>
      <c r="D302" s="87" t="s">
        <v>23</v>
      </c>
      <c r="E302" s="87" t="s">
        <v>24</v>
      </c>
      <c r="F302" s="7" t="str">
        <f>IF(AND(D302="Amina",OR(E302="Manual",E302="Assisted Manual")),A302&amp;"_AZ",IF(AND(D302="Amina",OR(E302="De-Novo Merge",E302="Assisted Merge")),A302&amp;"_SA_AZ",IF(AND(D302="Mashtura",OR(E302="Manual",E302="Assisted Manual")),A302&amp;"_MH",IF(AND(D302="Mashtura",OR(E302="De-Novo Merge",E302="Assisted Merge")),A302&amp;"_SA_MH",IF(AND(D302="Perry",OR(E302="Manual",E302="Assisted Manual")),A302&amp;"_PB",IF(AND(D302="Perry",OR(E302="De-Novo Merge",E302="Assisted Merge")),A302&amp;"_SA_PB",IF(AND(D302="Gina",OR(E302="Manual",E302="Assisted Manual")),A302&amp;"_GB",IF(AND(D302="Gina",OR(E302="De-Novo Merge",E302="Assisted Merge")),A302&amp;"_SA_GB",IF(AND(D302="Cameron",OR(E302="Manual",E302="Assisted Manual")),A302&amp;"_CA",IF(AND(D302="Cameron",OR(E302="De-Novo Merge",E302="Assisted Merge")),A302&amp;"_SA_CA",IF(AND(D302="Bruno",OR(E302="Manual",E302="Assisted Manual")),A302&amp;"_BD",IF(AND(D302="Bruno",OR(E302="De-Novo Merge",E302="Assisted Merge")),A302&amp;"_SA_BD",IF(AND(D302="Daniel",OR(E302="Manual",E302="Assisted Manual")),A302&amp;"_DR",IF(AND(D302="Daniel",OR(E302="De-Novo Merge",E302="Assisted Merge")),A302&amp;"_SA_DR",IF(AND(D302="Monet",OR(E302="Manual",E302="Assisted Manual")),A302&amp;"_MW",IF(AND(D302="Monet",OR(E302="De-Novo Merge",E302="Assisted Merge")),A302&amp;"_SA_MW",IF(AND(D302="Julia",OR(E302="Manual",E302="Assisted Manual")),A302&amp;"_JS",IF(AND(D302="Julia",OR(E302="De-Novo Merge",E302="Assisted Merge")),A302&amp;"_SA_JS",""))))))))))))))))))</f>
        <v>2018-04-13_R-065_CA</v>
      </c>
      <c r="G302" s="89">
        <v>43290</v>
      </c>
      <c r="H302" s="89">
        <v>43291</v>
      </c>
      <c r="I302" s="68">
        <v>3</v>
      </c>
      <c r="J302" s="68">
        <v>23</v>
      </c>
      <c r="K302" s="73">
        <f t="shared" si="10"/>
        <v>7.666666666666667</v>
      </c>
      <c r="L302" s="118">
        <v>43294</v>
      </c>
      <c r="M302" s="87" t="str">
        <f>IF(AND(NOT(OR(G302="",G302="Ø")),H302=""),"In Progress",IF(AND(NOT(OR(H302="Ø",H302="")),NOT(OR(G302="Ø",G302=""))),"Completed",IF(AND(NOT(A302=""),NOT(OR(D302="",D302="???")),G302=""),"Waiting",IF(D302="???","Waiting",""))))</f>
        <v>Completed</v>
      </c>
      <c r="N302" s="116" t="str">
        <f>IF(AND(NOT(OR(H302="Ø",H302="")),L302="Split"),"In Progress",IF(AND(NOT(OR(H302="Ø",H302="")),L302="Needs to be Split"),"Waiting",IF(AND(M302="Review",M303="Review"),"Review",IF(OR(AND(M302="Review",M303="Incomplete"),AND(M302="Incomplete",M303="Review")),"Review",IF(OR(AND(M302="Untraceable",M303="Review"),AND(M302="Review",M303="Untraceable")),"Review",IF(OR(AND(M302="Review",M303="Completed"),AND(M302="Completed",M303="Review")),"Review",IF(OR(AND(M302="Other",M303="Review"),AND(M302="Review",M303="Other")),"Review",IF(OR(AND(M302="Other",M303="Incomplete"),AND(M302="Incomplete",M303="Other")),"Review",IF(OR(AND(M302="Other",M303="Untraceable"),AND(M302="Untraceable",M303="Other")),"Review",IF(OR(AND(M302="Other",M303="Completed"),AND(M302="Completed",M303="Other")),"Review",IF(AND(M302="Waiting",M303="Waiting"),"Waiting",IF(OR(AND(M302="Review",M303="Waiting"),AND(M302="Waiting",M303="Review")),"Waiting",IF(OR(AND(M302="Other",M303="Waiting"),AND(M302="Waiting",M303="Other")),"Waiting",IF(OR(AND(M302="Incomplete",M303="Waiting"),AND(M302="Waiting",M303="Incomplete")),"Waiting",IF(OR(AND(M302="Completed",M303="Waiting"),AND(M302="Waiting",M303="Completed")),"Waiting",IF(OR(M302="In Progress",M303="In Progress"),"In Progress",IF(OR(AND(M302="Completed",M303="Untraceable"),AND(M302="Untraceable",M303="Completed")),"Review",IF(OR(AND(M302="Completed",M303="Incomplete"),AND(M302="Incomplete",M303="Completed")),"Review",IF(OR(AND(M302="Incomplete",M303="Untraceable"),AND(M302="Untraceable",M303="Incomplete")),"Untraceable",IF(AND(NOT(OR(H302="Ø",H302="")),NOT(OR(H303="Ø",H303="")),L302=""),"In Progress",IF(AND(M302="Untraceable",M303="Untraceable"),"Untraceable",IF(AND(NOT(OR(H302="Ø",H302="")),NOT(OR(H303="Ø",H303="")),NOT(OR(L302="Ø",L302="",L302="Split",L302="Needs to be Split"))),"Completed",IF(AND(M302="Incomplete",M303="Incomplete"),"Incomplete",IF(AND(M302="Other",M303="Other"),"Review",IF(AND(M302="Untraceable",M303=""),"Untraceable","")))))))))))))))))))))))))</f>
        <v>Completed</v>
      </c>
      <c r="O302" s="116" t="s">
        <v>0</v>
      </c>
      <c r="P302" s="4" t="s">
        <v>4525</v>
      </c>
      <c r="Q302" s="121" t="s">
        <v>25</v>
      </c>
      <c r="R302" s="116" t="s">
        <v>4526</v>
      </c>
    </row>
    <row r="303" spans="1:18" x14ac:dyDescent="0.25">
      <c r="A303" s="116"/>
      <c r="B303" s="116"/>
      <c r="C303" s="116"/>
      <c r="D303" s="87" t="s">
        <v>32</v>
      </c>
      <c r="E303" s="87" t="s">
        <v>1512</v>
      </c>
      <c r="F303" s="7" t="str">
        <f>IF(AND(D303="Amina",OR(E303="Manual",E303="Assisted Manual")),A302&amp;"_AZ",IF(AND(D303="Amina",OR(E303="De-Novo Merge",E303="Assisted Merge")),A302&amp;"_SA_AZ",IF(AND(D303="Mashtura",OR(E303="Manual",E303="Assisted Manual")),A302&amp;"_MH",IF(AND(D303="Mashtura",OR(E303="De-Novo Merge",E303="Assisted Merge")),A302&amp;"_SA_MH",IF(AND(D303="Perry",OR(E303="Manual",E303="Assisted Manual")),A302&amp;"_PB",IF(AND(D303="Perry",OR(E303="De-Novo Merge",E303="Assisted Merge")),A302&amp;"_SA_PB",IF(AND(D303="Gina",OR(E303="Manual",E303="Assisted Manual")),A302&amp;"_GB",IF(AND(D303="Gina",OR(E303="De-Novo Merge",E303="Assisted Merge")),A302&amp;"_SA_GB",IF(AND(D303="Cameron",OR(E303="Manual",E303="Assisted Manual")),A302&amp;"_CA",IF(AND(D303="Cameron",OR(E303="De-Novo Merge",E303="Assisted Merge")),A302&amp;"_SA_CA",IF(AND(D303="Bruno",OR(E303="Manual",E303="Assisted Manual")),A302&amp;"_BD",IF(AND(D303="Bruno",OR(E303="De-Novo Merge",E303="Assisted Merge")),A302&amp;"_SA_BD",IF(AND(D303="Daniel",OR(E303="Manual",E303="Assisted Manual")),A302&amp;"_DR",IF(AND(D303="Daniel",OR(E303="De-Novo Merge",E303="Assisted Merge")),A302&amp;"_SA_DR",IF(AND(D303="Monet",OR(E303="Manual",E303="Assisted Manual")),A302&amp;"_MW",IF(AND(D303="Monet",OR(E303="De-Novo Merge",E303="Assisted Merge")),A302&amp;"_SA_MW",IF(AND(D303="Julia",OR(E303="Manual",E303="Assisted Manual")),A302&amp;"_JS",IF(AND(D303="Julia",OR(E303="De-Novo Merge",E303="Assisted Merge")),A302&amp;"_SA_JS",""))))))))))))))))))</f>
        <v>2018-04-13_R-065_AZ</v>
      </c>
      <c r="G303" s="89">
        <v>43292</v>
      </c>
      <c r="H303" s="89">
        <v>43292</v>
      </c>
      <c r="I303" s="68">
        <v>2.5</v>
      </c>
      <c r="J303" s="68">
        <v>22</v>
      </c>
      <c r="K303" s="73">
        <f t="shared" si="10"/>
        <v>8.8000000000000007</v>
      </c>
      <c r="L303" s="116"/>
      <c r="M303" s="87" t="str">
        <f>IF(AND(NOT(OR(G303="",G303="Ø")),H303=""),"In Progress",IF(AND(NOT(OR(H303="Ø",H303="")),NOT(OR(G303="Ø",G303=""))),"Completed",IF(AND(NOT(A302=""),NOT(OR(D303="",D303="???")),G303=""),"Waiting",IF(D303="???","Waiting",""))))</f>
        <v>Completed</v>
      </c>
      <c r="N303" s="116"/>
      <c r="O303" s="116"/>
      <c r="P303" s="4"/>
      <c r="Q303" s="121"/>
      <c r="R303" s="116"/>
    </row>
    <row r="304" spans="1:18" x14ac:dyDescent="0.25">
      <c r="A304" s="122" t="s">
        <v>4527</v>
      </c>
      <c r="B304" s="117" t="s">
        <v>4528</v>
      </c>
      <c r="C304" s="116"/>
      <c r="D304" s="87" t="s">
        <v>187</v>
      </c>
      <c r="E304" s="87" t="s">
        <v>24</v>
      </c>
      <c r="F304" s="7" t="str">
        <f>IF(AND(D304="Amina",OR(E304="Manual",E304="Assisted Manual")),A304&amp;"_AZ",IF(AND(D304="Amina",OR(E304="De-Novo Merge",E304="Assisted Merge")),A304&amp;"_SA_AZ",IF(AND(D304="Mashtura",OR(E304="Manual",E304="Assisted Manual")),A304&amp;"_MH",IF(AND(D304="Mashtura",OR(E304="De-Novo Merge",E304="Assisted Merge")),A304&amp;"_SA_MH",IF(AND(D304="Perry",OR(E304="Manual",E304="Assisted Manual")),A304&amp;"_PB",IF(AND(D304="Perry",OR(E304="De-Novo Merge",E304="Assisted Merge")),A304&amp;"_SA_PB",IF(AND(D304="Gina",OR(E304="Manual",E304="Assisted Manual")),A304&amp;"_GB",IF(AND(D304="Gina",OR(E304="De-Novo Merge",E304="Assisted Merge")),A304&amp;"_SA_GB",IF(AND(D304="Cameron",OR(E304="Manual",E304="Assisted Manual")),A304&amp;"_CA",IF(AND(D304="Cameron",OR(E304="De-Novo Merge",E304="Assisted Merge")),A304&amp;"_SA_CA",IF(AND(D304="Bruno",OR(E304="Manual",E304="Assisted Manual")),A304&amp;"_BD",IF(AND(D304="Bruno",OR(E304="De-Novo Merge",E304="Assisted Merge")),A304&amp;"_SA_BD",IF(AND(D304="Daniel",OR(E304="Manual",E304="Assisted Manual")),A304&amp;"_DR",IF(AND(D304="Daniel",OR(E304="De-Novo Merge",E304="Assisted Merge")),A304&amp;"_SA_DR",IF(AND(D304="Monet",OR(E304="Manual",E304="Assisted Manual")),A304&amp;"_MW",IF(AND(D304="Monet",OR(E304="De-Novo Merge",E304="Assisted Merge")),A304&amp;"_SA_MW",IF(AND(D304="Julia",OR(E304="Manual",E304="Assisted Manual")),A304&amp;"_JS",IF(AND(D304="Julia",OR(E304="De-Novo Merge",E304="Assisted Merge")),A304&amp;"_SA_JS",""))))))))))))))))))</f>
        <v>2018-04-13_R-066_MW</v>
      </c>
      <c r="G304" s="89">
        <v>43291</v>
      </c>
      <c r="I304" s="68">
        <v>2</v>
      </c>
      <c r="J304" s="68">
        <v>23</v>
      </c>
      <c r="K304" s="73">
        <f>IF(AND(NOT(I304=""),NOT(J304=""),NOT(H305="")),J304/I304,"")</f>
        <v>11.5</v>
      </c>
      <c r="L304" s="118">
        <v>43297</v>
      </c>
      <c r="M304" s="87" t="str">
        <f>IF(AND(NOT(OR(G304="",G304="Ø")),H305=""),"In Progress",IF(AND(NOT(OR(H305="Ø",H305="")),NOT(OR(G304="Ø",G304=""))),"Completed",IF(AND(NOT(A304=""),NOT(OR(D304="",D304="???")),G304=""),"Waiting",IF(D304="???","Waiting",""))))</f>
        <v>Completed</v>
      </c>
      <c r="N304" s="116" t="s">
        <v>0</v>
      </c>
      <c r="O304" s="116" t="s">
        <v>0</v>
      </c>
      <c r="P304" s="4" t="s">
        <v>4529</v>
      </c>
      <c r="Q304" s="121" t="s">
        <v>25</v>
      </c>
      <c r="R304" s="116" t="s">
        <v>4530</v>
      </c>
    </row>
    <row r="305" spans="1:18" x14ac:dyDescent="0.25">
      <c r="A305" s="116"/>
      <c r="B305" s="116"/>
      <c r="C305" s="116"/>
      <c r="D305" s="87" t="s">
        <v>23</v>
      </c>
      <c r="E305" s="87" t="s">
        <v>1512</v>
      </c>
      <c r="F305" s="7" t="str">
        <f>IF(AND(D305="Amina",OR(E305="Manual",E305="Assisted Manual")),A304&amp;"_AZ",IF(AND(D305="Amina",OR(E305="De-Novo Merge",E305="Assisted Merge")),A304&amp;"_SA_AZ",IF(AND(D305="Mashtura",OR(E305="Manual",E305="Assisted Manual")),A304&amp;"_MH",IF(AND(D305="Mashtura",OR(E305="De-Novo Merge",E305="Assisted Merge")),A304&amp;"_SA_MH",IF(AND(D305="Perry",OR(E305="Manual",E305="Assisted Manual")),A304&amp;"_PB",IF(AND(D305="Perry",OR(E305="De-Novo Merge",E305="Assisted Merge")),A304&amp;"_SA_PB",IF(AND(D305="Gina",OR(E305="Manual",E305="Assisted Manual")),A304&amp;"_GB",IF(AND(D305="Gina",OR(E305="De-Novo Merge",E305="Assisted Merge")),A304&amp;"_SA_GB",IF(AND(D305="Cameron",OR(E305="Manual",E305="Assisted Manual")),A304&amp;"_CA",IF(AND(D305="Cameron",OR(E305="De-Novo Merge",E305="Assisted Merge")),A304&amp;"_SA_CA",IF(AND(D305="Bruno",OR(E305="Manual",E305="Assisted Manual")),A304&amp;"_BD",IF(AND(D305="Bruno",OR(E305="De-Novo Merge",E305="Assisted Merge")),A304&amp;"_SA_BD",IF(AND(D305="Daniel",OR(E305="Manual",E305="Assisted Manual")),A304&amp;"_DR",IF(AND(D305="Daniel",OR(E305="De-Novo Merge",E305="Assisted Merge")),A304&amp;"_SA_DR",IF(AND(D305="Monet",OR(E305="Manual",E305="Assisted Manual")),A304&amp;"_MW",IF(AND(D305="Monet",OR(E305="De-Novo Merge",E305="Assisted Merge")),A304&amp;"_SA_MW",IF(AND(D305="Julia",OR(E305="Manual",E305="Assisted Manual")),A304&amp;"_JS",IF(AND(D305="Julia",OR(E305="De-Novo Merge",E305="Assisted Merge")),A304&amp;"_SA_JS",""))))))))))))))))))</f>
        <v>2018-04-13_R-066_CA</v>
      </c>
      <c r="G305" s="89">
        <v>43293</v>
      </c>
      <c r="H305" s="89">
        <v>43294</v>
      </c>
      <c r="I305" s="68">
        <v>2</v>
      </c>
      <c r="J305" s="68">
        <v>23</v>
      </c>
      <c r="K305" s="73">
        <v>11.5</v>
      </c>
      <c r="L305" s="116"/>
      <c r="M305" s="87" t="s">
        <v>0</v>
      </c>
      <c r="N305" s="116"/>
      <c r="O305" s="116"/>
      <c r="P305" s="4"/>
      <c r="Q305" s="121"/>
      <c r="R305" s="116"/>
    </row>
    <row r="306" spans="1:18" x14ac:dyDescent="0.25">
      <c r="A306" s="122" t="s">
        <v>4531</v>
      </c>
      <c r="B306" s="117" t="s">
        <v>4532</v>
      </c>
      <c r="C306" s="116"/>
      <c r="D306" s="87" t="s">
        <v>187</v>
      </c>
      <c r="E306" s="87" t="s">
        <v>24</v>
      </c>
      <c r="F306" s="7" t="str">
        <f>IF(AND(D306="Amina",OR(E306="Manual",E306="Assisted Manual")),A306&amp;"_AZ",IF(AND(D306="Amina",OR(E306="De-Novo Merge",E306="Assisted Merge")),A306&amp;"_SA_AZ",IF(AND(D306="Mashtura",OR(E306="Manual",E306="Assisted Manual")),A306&amp;"_MH",IF(AND(D306="Mashtura",OR(E306="De-Novo Merge",E306="Assisted Merge")),A306&amp;"_SA_MH",IF(AND(D306="Perry",OR(E306="Manual",E306="Assisted Manual")),A306&amp;"_PB",IF(AND(D306="Perry",OR(E306="De-Novo Merge",E306="Assisted Merge")),A306&amp;"_SA_PB",IF(AND(D306="Gina",OR(E306="Manual",E306="Assisted Manual")),A306&amp;"_GB",IF(AND(D306="Gina",OR(E306="De-Novo Merge",E306="Assisted Merge")),A306&amp;"_SA_GB",IF(AND(D306="Cameron",OR(E306="Manual",E306="Assisted Manual")),A306&amp;"_CA",IF(AND(D306="Cameron",OR(E306="De-Novo Merge",E306="Assisted Merge")),A306&amp;"_SA_CA",IF(AND(D306="Bruno",OR(E306="Manual",E306="Assisted Manual")),A306&amp;"_BD",IF(AND(D306="Bruno",OR(E306="De-Novo Merge",E306="Assisted Merge")),A306&amp;"_SA_BD",IF(AND(D306="Daniel",OR(E306="Manual",E306="Assisted Manual")),A306&amp;"_DR",IF(AND(D306="Daniel",OR(E306="De-Novo Merge",E306="Assisted Merge")),A306&amp;"_SA_DR",IF(AND(D306="Monet",OR(E306="Manual",E306="Assisted Manual")),A306&amp;"_MW",IF(AND(D306="Monet",OR(E306="De-Novo Merge",E306="Assisted Merge")),A306&amp;"_SA_MW",IF(AND(D306="Julia",OR(E306="Manual",E306="Assisted Manual")),A306&amp;"_JS",IF(AND(D306="Julia",OR(E306="De-Novo Merge",E306="Assisted Merge")),A306&amp;"_SA_JS",""))))))))))))))))))</f>
        <v>2018-04-13_R-067_MW</v>
      </c>
      <c r="G306" s="89">
        <v>43291</v>
      </c>
      <c r="H306" s="89">
        <v>43293</v>
      </c>
      <c r="I306" s="68">
        <v>4</v>
      </c>
      <c r="J306" s="68">
        <v>38</v>
      </c>
      <c r="K306" s="73">
        <f t="shared" ref="K306:K315" si="11">IF(AND(NOT(I306=""),NOT(J306=""),NOT(H306="")),J306/I306,"")</f>
        <v>9.5</v>
      </c>
      <c r="L306" s="118" t="str">
        <f>IF(AND(NOT(OR(H306="",H306="Ø")),NOT(OR(H307="",H307="Ø"))),"Needs to be Split","")</f>
        <v/>
      </c>
      <c r="M306" s="87" t="str">
        <f>IF(AND(NOT(OR(G306="",G306="Ø")),H306=""),"In Progress",IF(AND(NOT(OR(H306="Ø",H306="")),NOT(OR(G306="Ø",G306=""))),"Completed",IF(AND(NOT(A306=""),NOT(OR(D306="",D306="???")),G306=""),"Waiting",IF(D306="???","Waiting",""))))</f>
        <v>Completed</v>
      </c>
      <c r="N306" s="116" t="s">
        <v>1</v>
      </c>
      <c r="O306" s="116" t="s">
        <v>0</v>
      </c>
      <c r="P306" s="4" t="s">
        <v>4533</v>
      </c>
      <c r="Q306" s="121" t="str">
        <f>IF(OR(N306="Untraceable",N306="Incomplete"),"No",IF(N306="Completed","In Progress",""))</f>
        <v>No</v>
      </c>
      <c r="R306" s="116"/>
    </row>
    <row r="307" spans="1:18" x14ac:dyDescent="0.25">
      <c r="A307" s="116"/>
      <c r="B307" s="116"/>
      <c r="C307" s="116"/>
      <c r="D307" s="87" t="s">
        <v>32</v>
      </c>
      <c r="E307" s="87" t="s">
        <v>1512</v>
      </c>
      <c r="F307" s="7" t="str">
        <f>IF(AND(D307="Amina",OR(E307="Manual",E307="Assisted Manual")),A306&amp;"_AZ",IF(AND(D307="Amina",OR(E307="De-Novo Merge",E307="Assisted Merge")),A306&amp;"_SA_AZ",IF(AND(D307="Mashtura",OR(E307="Manual",E307="Assisted Manual")),A306&amp;"_MH",IF(AND(D307="Mashtura",OR(E307="De-Novo Merge",E307="Assisted Merge")),A306&amp;"_SA_MH",IF(AND(D307="Perry",OR(E307="Manual",E307="Assisted Manual")),A306&amp;"_PB",IF(AND(D307="Perry",OR(E307="De-Novo Merge",E307="Assisted Merge")),A306&amp;"_SA_PB",IF(AND(D307="Gina",OR(E307="Manual",E307="Assisted Manual")),A306&amp;"_GB",IF(AND(D307="Gina",OR(E307="De-Novo Merge",E307="Assisted Merge")),A306&amp;"_SA_GB",IF(AND(D307="Cameron",OR(E307="Manual",E307="Assisted Manual")),A306&amp;"_CA",IF(AND(D307="Cameron",OR(E307="De-Novo Merge",E307="Assisted Merge")),A306&amp;"_SA_CA",IF(AND(D307="Bruno",OR(E307="Manual",E307="Assisted Manual")),A306&amp;"_BD",IF(AND(D307="Bruno",OR(E307="De-Novo Merge",E307="Assisted Merge")),A306&amp;"_SA_BD",IF(AND(D307="Daniel",OR(E307="Manual",E307="Assisted Manual")),A306&amp;"_DR",IF(AND(D307="Daniel",OR(E307="De-Novo Merge",E307="Assisted Merge")),A306&amp;"_SA_DR",IF(AND(D307="Monet",OR(E307="Manual",E307="Assisted Manual")),A306&amp;"_MW",IF(AND(D307="Monet",OR(E307="De-Novo Merge",E307="Assisted Merge")),A306&amp;"_SA_MW",IF(AND(D307="Julia",OR(E307="Manual",E307="Assisted Manual")),A306&amp;"_JS",IF(AND(D307="Julia",OR(E307="De-Novo Merge",E307="Assisted Merge")),A306&amp;"_SA_JS",""))))))))))))))))))</f>
        <v>2018-04-13_R-067_AZ</v>
      </c>
      <c r="G307" s="89">
        <v>43294</v>
      </c>
      <c r="H307" s="89" t="s">
        <v>51</v>
      </c>
      <c r="I307" s="68"/>
      <c r="J307" s="68"/>
      <c r="K307" s="73" t="str">
        <f t="shared" si="11"/>
        <v/>
      </c>
      <c r="L307" s="116"/>
      <c r="M307" s="87" t="s">
        <v>1</v>
      </c>
      <c r="N307" s="116"/>
      <c r="O307" s="116"/>
      <c r="P307" s="4"/>
      <c r="Q307" s="121"/>
      <c r="R307" s="116"/>
    </row>
    <row r="308" spans="1:18" x14ac:dyDescent="0.25">
      <c r="A308" s="122" t="s">
        <v>4534</v>
      </c>
      <c r="B308" s="117" t="s">
        <v>4535</v>
      </c>
      <c r="C308" s="116"/>
      <c r="D308" s="87" t="s">
        <v>187</v>
      </c>
      <c r="E308" s="87" t="s">
        <v>24</v>
      </c>
      <c r="F308" s="7" t="str">
        <f>IF(AND(D308="Amina",OR(E308="Manual",E308="Assisted Manual")),A308&amp;"_AZ",IF(AND(D308="Amina",OR(E308="De-Novo Merge",E308="Assisted Merge")),A308&amp;"_SA_AZ",IF(AND(D308="Mashtura",OR(E308="Manual",E308="Assisted Manual")),A308&amp;"_MH",IF(AND(D308="Mashtura",OR(E308="De-Novo Merge",E308="Assisted Merge")),A308&amp;"_SA_MH",IF(AND(D308="Perry",OR(E308="Manual",E308="Assisted Manual")),A308&amp;"_PB",IF(AND(D308="Perry",OR(E308="De-Novo Merge",E308="Assisted Merge")),A308&amp;"_SA_PB",IF(AND(D308="Gina",OR(E308="Manual",E308="Assisted Manual")),A308&amp;"_GB",IF(AND(D308="Gina",OR(E308="De-Novo Merge",E308="Assisted Merge")),A308&amp;"_SA_GB",IF(AND(D308="Cameron",OR(E308="Manual",E308="Assisted Manual")),A308&amp;"_CA",IF(AND(D308="Cameron",OR(E308="De-Novo Merge",E308="Assisted Merge")),A308&amp;"_SA_CA",IF(AND(D308="Bruno",OR(E308="Manual",E308="Assisted Manual")),A308&amp;"_BD",IF(AND(D308="Bruno",OR(E308="De-Novo Merge",E308="Assisted Merge")),A308&amp;"_SA_BD",IF(AND(D308="Daniel",OR(E308="Manual",E308="Assisted Manual")),A308&amp;"_DR",IF(AND(D308="Daniel",OR(E308="De-Novo Merge",E308="Assisted Merge")),A308&amp;"_SA_DR",IF(AND(D308="Monet",OR(E308="Manual",E308="Assisted Manual")),A308&amp;"_MW",IF(AND(D308="Monet",OR(E308="De-Novo Merge",E308="Assisted Merge")),A308&amp;"_SA_MW",IF(AND(D308="Julia",OR(E308="Manual",E308="Assisted Manual")),A308&amp;"_JS",IF(AND(D308="Julia",OR(E308="De-Novo Merge",E308="Assisted Merge")),A308&amp;"_SA_JS",""))))))))))))))))))</f>
        <v>2018-04-13_R-068_MW</v>
      </c>
      <c r="G308" s="89">
        <v>43293</v>
      </c>
      <c r="H308" s="89">
        <v>43297</v>
      </c>
      <c r="I308" s="68"/>
      <c r="J308" s="68"/>
      <c r="K308" s="73" t="str">
        <f t="shared" si="11"/>
        <v/>
      </c>
      <c r="L308" s="118">
        <v>43299</v>
      </c>
      <c r="M308" s="87" t="str">
        <f>IF(AND(NOT(OR(G308="",G308="Ø")),H308=""),"In Progress",IF(AND(NOT(OR(H308="Ø",H308="")),NOT(OR(G308="Ø",G308=""))),"Completed",IF(AND(NOT(A308=""),NOT(OR(D308="",D308="???")),G308=""),"Waiting",IF(D308="???","Waiting",""))))</f>
        <v>Completed</v>
      </c>
      <c r="N308" s="116" t="str">
        <f>IF(AND(NOT(OR(H308="Ø",H308="")),L308="Split"),"In Progress",IF(AND(NOT(OR(H308="Ø",H308="")),L308="Needs to be Split"),"Waiting",IF(AND(M308="Review",M309="Review"),"Review",IF(OR(AND(M308="Review",M309="Incomplete"),AND(M308="Incomplete",M309="Review")),"Review",IF(OR(AND(M308="Untraceable",M309="Review"),AND(M308="Review",M309="Untraceable")),"Review",IF(OR(AND(M308="Review",M309="Completed"),AND(M308="Completed",M309="Review")),"Review",IF(OR(AND(M308="Other",M309="Review"),AND(M308="Review",M309="Other")),"Review",IF(OR(AND(M308="Other",M309="Incomplete"),AND(M308="Incomplete",M309="Other")),"Review",IF(OR(AND(M308="Other",M309="Untraceable"),AND(M308="Untraceable",M309="Other")),"Review",IF(OR(AND(M308="Other",M309="Completed"),AND(M308="Completed",M309="Other")),"Review",IF(AND(M308="Waiting",M309="Waiting"),"Waiting",IF(OR(AND(M308="Review",M309="Waiting"),AND(M308="Waiting",M309="Review")),"Waiting",IF(OR(AND(M308="Other",M309="Waiting"),AND(M308="Waiting",M309="Other")),"Waiting",IF(OR(AND(M308="Incomplete",M309="Waiting"),AND(M308="Waiting",M309="Incomplete")),"Waiting",IF(OR(AND(M308="Completed",M309="Waiting"),AND(M308="Waiting",M309="Completed")),"Waiting",IF(OR(M308="In Progress",M309="In Progress"),"In Progress",IF(OR(AND(M308="Completed",M309="Untraceable"),AND(M308="Untraceable",M309="Completed")),"Review",IF(OR(AND(M308="Completed",M309="Incomplete"),AND(M308="Incomplete",M309="Completed")),"Review",IF(OR(AND(M308="Incomplete",M309="Untraceable"),AND(M308="Untraceable",M309="Incomplete")),"Untraceable",IF(AND(NOT(OR(H308="Ø",H308="")),NOT(OR(H309="Ø",H309="")),L308=""),"In Progress",IF(AND(M308="Untraceable",M309="Untraceable"),"Untraceable",IF(AND(NOT(OR(H308="Ø",H308="")),NOT(OR(H309="Ø",H309="")),NOT(OR(L308="Ø",L308="",L308="Split",L308="Needs to be Split"))),"Completed",IF(AND(M308="Incomplete",M309="Incomplete"),"Incomplete",IF(AND(M308="Other",M309="Other"),"Review",IF(AND(M308="Untraceable",M309=""),"Untraceable","")))))))))))))))))))))))))</f>
        <v>Completed</v>
      </c>
      <c r="O308" s="116" t="s">
        <v>0</v>
      </c>
      <c r="P308" s="4" t="s">
        <v>4536</v>
      </c>
      <c r="Q308" s="121" t="s">
        <v>25</v>
      </c>
      <c r="R308" s="116" t="s">
        <v>4537</v>
      </c>
    </row>
    <row r="309" spans="1:18" x14ac:dyDescent="0.25">
      <c r="A309" s="116"/>
      <c r="B309" s="116"/>
      <c r="C309" s="116"/>
      <c r="D309" s="87" t="s">
        <v>32</v>
      </c>
      <c r="E309" s="87" t="s">
        <v>1512</v>
      </c>
      <c r="F309" s="7" t="str">
        <f>IF(AND(D309="Amina",OR(E309="Manual",E309="Assisted Manual")),A308&amp;"_AZ",IF(AND(D309="Amina",OR(E309="De-Novo Merge",E309="Assisted Merge")),A308&amp;"_SA_AZ",IF(AND(D309="Mashtura",OR(E309="Manual",E309="Assisted Manual")),A308&amp;"_MH",IF(AND(D309="Mashtura",OR(E309="De-Novo Merge",E309="Assisted Merge")),A308&amp;"_SA_MH",IF(AND(D309="Perry",OR(E309="Manual",E309="Assisted Manual")),A308&amp;"_PB",IF(AND(D309="Perry",OR(E309="De-Novo Merge",E309="Assisted Merge")),A308&amp;"_SA_PB",IF(AND(D309="Gina",OR(E309="Manual",E309="Assisted Manual")),A308&amp;"_GB",IF(AND(D309="Gina",OR(E309="De-Novo Merge",E309="Assisted Merge")),A308&amp;"_SA_GB",IF(AND(D309="Cameron",OR(E309="Manual",E309="Assisted Manual")),A308&amp;"_CA",IF(AND(D309="Cameron",OR(E309="De-Novo Merge",E309="Assisted Merge")),A308&amp;"_SA_CA",IF(AND(D309="Bruno",OR(E309="Manual",E309="Assisted Manual")),A308&amp;"_BD",IF(AND(D309="Bruno",OR(E309="De-Novo Merge",E309="Assisted Merge")),A308&amp;"_SA_BD",IF(AND(D309="Daniel",OR(E309="Manual",E309="Assisted Manual")),A308&amp;"_DR",IF(AND(D309="Daniel",OR(E309="De-Novo Merge",E309="Assisted Merge")),A308&amp;"_SA_DR",IF(AND(D309="Monet",OR(E309="Manual",E309="Assisted Manual")),A308&amp;"_MW",IF(AND(D309="Monet",OR(E309="De-Novo Merge",E309="Assisted Merge")),A308&amp;"_SA_MW",IF(AND(D309="Julia",OR(E309="Manual",E309="Assisted Manual")),A308&amp;"_JS",IF(AND(D309="Julia",OR(E309="De-Novo Merge",E309="Assisted Merge")),A308&amp;"_SA_JS",""))))))))))))))))))</f>
        <v>2018-04-13_R-068_AZ</v>
      </c>
      <c r="G309" s="89">
        <v>43297</v>
      </c>
      <c r="H309" s="89">
        <v>43299</v>
      </c>
      <c r="I309" s="68"/>
      <c r="J309" s="68"/>
      <c r="K309" s="73" t="str">
        <f t="shared" si="11"/>
        <v/>
      </c>
      <c r="L309" s="116"/>
      <c r="M309" s="87" t="str">
        <f>IF(AND(NOT(OR(G309="",G309="Ø")),H309=""),"In Progress",IF(AND(NOT(OR(H309="Ø",H309="")),NOT(OR(G309="Ø",G309=""))),"Completed",IF(AND(NOT(A308=""),NOT(OR(D309="",D309="???")),G309=""),"Waiting",IF(D309="???","Waiting",""))))</f>
        <v>Completed</v>
      </c>
      <c r="N309" s="116"/>
      <c r="O309" s="116"/>
      <c r="P309" s="4"/>
      <c r="Q309" s="121"/>
      <c r="R309" s="116"/>
    </row>
    <row r="310" spans="1:18" x14ac:dyDescent="0.25">
      <c r="A310" s="122" t="s">
        <v>4538</v>
      </c>
      <c r="B310" s="117" t="s">
        <v>4539</v>
      </c>
      <c r="C310" s="116"/>
      <c r="D310" s="87" t="s">
        <v>187</v>
      </c>
      <c r="E310" s="87" t="s">
        <v>24</v>
      </c>
      <c r="F310" s="7" t="str">
        <f>IF(AND(D310="Amina",OR(E310="Manual",E310="Assisted Manual")),A310&amp;"_AZ",IF(AND(D310="Amina",OR(E310="De-Novo Merge",E310="Assisted Merge")),A310&amp;"_SA_AZ",IF(AND(D310="Mashtura",OR(E310="Manual",E310="Assisted Manual")),A310&amp;"_MH",IF(AND(D310="Mashtura",OR(E310="De-Novo Merge",E310="Assisted Merge")),A310&amp;"_SA_MH",IF(AND(D310="Perry",OR(E310="Manual",E310="Assisted Manual")),A310&amp;"_PB",IF(AND(D310="Perry",OR(E310="De-Novo Merge",E310="Assisted Merge")),A310&amp;"_SA_PB",IF(AND(D310="Gina",OR(E310="Manual",E310="Assisted Manual")),A310&amp;"_GB",IF(AND(D310="Gina",OR(E310="De-Novo Merge",E310="Assisted Merge")),A310&amp;"_SA_GB",IF(AND(D310="Cameron",OR(E310="Manual",E310="Assisted Manual")),A310&amp;"_CA",IF(AND(D310="Cameron",OR(E310="De-Novo Merge",E310="Assisted Merge")),A310&amp;"_SA_CA",IF(AND(D310="Bruno",OR(E310="Manual",E310="Assisted Manual")),A310&amp;"_BD",IF(AND(D310="Bruno",OR(E310="De-Novo Merge",E310="Assisted Merge")),A310&amp;"_SA_BD",IF(AND(D310="Daniel",OR(E310="Manual",E310="Assisted Manual")),A310&amp;"_DR",IF(AND(D310="Daniel",OR(E310="De-Novo Merge",E310="Assisted Merge")),A310&amp;"_SA_DR",IF(AND(D310="Monet",OR(E310="Manual",E310="Assisted Manual")),A310&amp;"_MW",IF(AND(D310="Monet",OR(E310="De-Novo Merge",E310="Assisted Merge")),A310&amp;"_SA_MW",IF(AND(D310="Julia",OR(E310="Manual",E310="Assisted Manual")),A310&amp;"_JS",IF(AND(D310="Julia",OR(E310="De-Novo Merge",E310="Assisted Merge")),A310&amp;"_SA_JS",""))))))))))))))))))</f>
        <v>2018-04-13_R-069_MW</v>
      </c>
      <c r="G310" s="89">
        <v>43293</v>
      </c>
      <c r="H310" s="89">
        <v>43294</v>
      </c>
      <c r="I310" s="68"/>
      <c r="J310" s="68"/>
      <c r="K310" s="73" t="str">
        <f t="shared" si="11"/>
        <v/>
      </c>
      <c r="L310" s="118">
        <v>43297</v>
      </c>
      <c r="M310" s="87" t="str">
        <f>IF(AND(NOT(OR(G310="",G310="Ø")),H310=""),"In Progress",IF(AND(NOT(OR(H310="Ø",H310="")),NOT(OR(G310="Ø",G310=""))),"Completed",IF(AND(NOT(A310=""),NOT(OR(D310="",D310="???")),G310=""),"Waiting",IF(D310="???","Waiting",""))))</f>
        <v>Completed</v>
      </c>
      <c r="N310" s="116" t="str">
        <f>IF(AND(NOT(OR(H310="Ø",H310="")),L310="Split"),"In Progress",IF(AND(NOT(OR(H310="Ø",H310="")),L310="Needs to be Split"),"Waiting",IF(AND(M310="Review",M311="Review"),"Review",IF(OR(AND(M310="Review",M311="Incomplete"),AND(M310="Incomplete",M311="Review")),"Review",IF(OR(AND(M310="Untraceable",M311="Review"),AND(M310="Review",M311="Untraceable")),"Review",IF(OR(AND(M310="Review",M311="Completed"),AND(M310="Completed",M311="Review")),"Review",IF(OR(AND(M310="Other",M311="Review"),AND(M310="Review",M311="Other")),"Review",IF(OR(AND(M310="Other",M311="Incomplete"),AND(M310="Incomplete",M311="Other")),"Review",IF(OR(AND(M310="Other",M311="Untraceable"),AND(M310="Untraceable",M311="Other")),"Review",IF(OR(AND(M310="Other",M311="Completed"),AND(M310="Completed",M311="Other")),"Review",IF(AND(M310="Waiting",M311="Waiting"),"Waiting",IF(OR(AND(M310="Review",M311="Waiting"),AND(M310="Waiting",M311="Review")),"Waiting",IF(OR(AND(M310="Other",M311="Waiting"),AND(M310="Waiting",M311="Other")),"Waiting",IF(OR(AND(M310="Incomplete",M311="Waiting"),AND(M310="Waiting",M311="Incomplete")),"Waiting",IF(OR(AND(M310="Completed",M311="Waiting"),AND(M310="Waiting",M311="Completed")),"Waiting",IF(OR(M310="In Progress",M311="In Progress"),"In Progress",IF(OR(AND(M310="Completed",M311="Untraceable"),AND(M310="Untraceable",M311="Completed")),"Review",IF(OR(AND(M310="Completed",M311="Incomplete"),AND(M310="Incomplete",M311="Completed")),"Review",IF(OR(AND(M310="Incomplete",M311="Untraceable"),AND(M310="Untraceable",M311="Incomplete")),"Untraceable",IF(AND(NOT(OR(H310="Ø",H310="")),NOT(OR(H311="Ø",H311="")),L310=""),"In Progress",IF(AND(M310="Untraceable",M311="Untraceable"),"Untraceable",IF(AND(NOT(OR(H310="Ø",H310="")),NOT(OR(H311="Ø",H311="")),NOT(OR(L310="Ø",L310="",L310="Split",L310="Needs to be Split"))),"Completed",IF(AND(M310="Incomplete",M311="Incomplete"),"Incomplete",IF(AND(M310="Other",M311="Other"),"Review",IF(AND(M310="Untraceable",M311=""),"Untraceable","")))))))))))))))))))))))))</f>
        <v>Completed</v>
      </c>
      <c r="O310" s="116" t="s">
        <v>0</v>
      </c>
      <c r="P310" s="4"/>
      <c r="Q310" s="121" t="s">
        <v>25</v>
      </c>
      <c r="R310" s="116" t="s">
        <v>4540</v>
      </c>
    </row>
    <row r="311" spans="1:18" x14ac:dyDescent="0.25">
      <c r="A311" s="116"/>
      <c r="B311" s="116"/>
      <c r="C311" s="116"/>
      <c r="D311" s="87" t="s">
        <v>23</v>
      </c>
      <c r="E311" s="87" t="s">
        <v>1512</v>
      </c>
      <c r="F311" s="7" t="str">
        <f>IF(AND(D311="Amina",OR(E311="Manual",E311="Assisted Manual")),A310&amp;"_AZ",IF(AND(D311="Amina",OR(E311="De-Novo Merge",E311="Assisted Merge")),A310&amp;"_SA_AZ",IF(AND(D311="Mashtura",OR(E311="Manual",E311="Assisted Manual")),A310&amp;"_MH",IF(AND(D311="Mashtura",OR(E311="De-Novo Merge",E311="Assisted Merge")),A310&amp;"_SA_MH",IF(AND(D311="Perry",OR(E311="Manual",E311="Assisted Manual")),A310&amp;"_PB",IF(AND(D311="Perry",OR(E311="De-Novo Merge",E311="Assisted Merge")),A310&amp;"_SA_PB",IF(AND(D311="Gina",OR(E311="Manual",E311="Assisted Manual")),A310&amp;"_GB",IF(AND(D311="Gina",OR(E311="De-Novo Merge",E311="Assisted Merge")),A310&amp;"_SA_GB",IF(AND(D311="Cameron",OR(E311="Manual",E311="Assisted Manual")),A310&amp;"_CA",IF(AND(D311="Cameron",OR(E311="De-Novo Merge",E311="Assisted Merge")),A310&amp;"_SA_CA",IF(AND(D311="Bruno",OR(E311="Manual",E311="Assisted Manual")),A310&amp;"_BD",IF(AND(D311="Bruno",OR(E311="De-Novo Merge",E311="Assisted Merge")),A310&amp;"_SA_BD",IF(AND(D311="Daniel",OR(E311="Manual",E311="Assisted Manual")),A310&amp;"_DR",IF(AND(D311="Daniel",OR(E311="De-Novo Merge",E311="Assisted Merge")),A310&amp;"_SA_DR",IF(AND(D311="Monet",OR(E311="Manual",E311="Assisted Manual")),A310&amp;"_MW",IF(AND(D311="Monet",OR(E311="De-Novo Merge",E311="Assisted Merge")),A310&amp;"_SA_MW",IF(AND(D311="Julia",OR(E311="Manual",E311="Assisted Manual")),A310&amp;"_JS",IF(AND(D311="Julia",OR(E311="De-Novo Merge",E311="Assisted Merge")),A310&amp;"_SA_JS",""))))))))))))))))))</f>
        <v>2018-04-13_R-069_CA</v>
      </c>
      <c r="G311" s="89">
        <v>43294</v>
      </c>
      <c r="H311" s="89">
        <v>43294</v>
      </c>
      <c r="I311" s="68">
        <v>1.5</v>
      </c>
      <c r="J311" s="68">
        <v>27</v>
      </c>
      <c r="K311" s="73">
        <f t="shared" si="11"/>
        <v>18</v>
      </c>
      <c r="L311" s="116"/>
      <c r="M311" s="87" t="str">
        <f>IF(AND(NOT(OR(G311="",G311="Ø")),H311=""),"In Progress",IF(AND(NOT(OR(H311="Ø",H311="")),NOT(OR(G311="Ø",G311=""))),"Completed",IF(AND(NOT(A310=""),NOT(OR(D311="",D311="???")),G311=""),"Waiting",IF(D311="???","Waiting",""))))</f>
        <v>Completed</v>
      </c>
      <c r="N311" s="116"/>
      <c r="O311" s="116"/>
      <c r="P311" s="4"/>
      <c r="Q311" s="121"/>
      <c r="R311" s="116"/>
    </row>
    <row r="312" spans="1:18" x14ac:dyDescent="0.25">
      <c r="A312" s="122" t="s">
        <v>4541</v>
      </c>
      <c r="B312" s="117" t="s">
        <v>4542</v>
      </c>
      <c r="C312" s="116"/>
      <c r="D312" s="87" t="s">
        <v>2404</v>
      </c>
      <c r="E312" s="87" t="s">
        <v>24</v>
      </c>
      <c r="F312" s="7" t="str">
        <f>IF(AND(D312="Amina",OR(E312="Manual",E312="Assisted Manual")),A312&amp;"_AZ",IF(AND(D312="Amina",OR(E312="De-Novo Merge",E312="Assisted Merge")),A312&amp;"_SA_AZ",IF(AND(D312="Mashtura",OR(E312="Manual",E312="Assisted Manual")),A312&amp;"_MH",IF(AND(D312="Mashtura",OR(E312="De-Novo Merge",E312="Assisted Merge")),A312&amp;"_SA_MH",IF(AND(D312="Perry",OR(E312="Manual",E312="Assisted Manual")),A312&amp;"_PB",IF(AND(D312="Perry",OR(E312="De-Novo Merge",E312="Assisted Merge")),A312&amp;"_SA_PB",IF(AND(D312="Gina",OR(E312="Manual",E312="Assisted Manual")),A312&amp;"_GB",IF(AND(D312="Gina",OR(E312="De-Novo Merge",E312="Assisted Merge")),A312&amp;"_SA_GB",IF(AND(D312="Cameron",OR(E312="Manual",E312="Assisted Manual")),A312&amp;"_CA",IF(AND(D312="Cameron",OR(E312="De-Novo Merge",E312="Assisted Merge")),A312&amp;"_SA_CA",IF(AND(D312="Bruno",OR(E312="Manual",E312="Assisted Manual")),A312&amp;"_BD",IF(AND(D312="Bruno",OR(E312="De-Novo Merge",E312="Assisted Merge")),A312&amp;"_SA_BD",IF(AND(D312="Daniel",OR(E312="Manual",E312="Assisted Manual")),A312&amp;"_DR",IF(AND(D312="Daniel",OR(E312="De-Novo Merge",E312="Assisted Merge")),A312&amp;"_SA_DR",IF(AND(D312="Monet",OR(E312="Manual",E312="Assisted Manual")),A312&amp;"_MW",IF(AND(D312="Monet",OR(E312="De-Novo Merge",E312="Assisted Merge")),A312&amp;"_SA_MW",IF(AND(D312="Julia",OR(E312="Manual",E312="Assisted Manual")),A312&amp;"_JS",IF(AND(D312="Julia",OR(E312="De-Novo Merge",E312="Assisted Merge")),A312&amp;"_SA_JS",""))))))))))))))))))</f>
        <v>2018-04-13_G-089_MH</v>
      </c>
      <c r="G312" s="89">
        <v>43291</v>
      </c>
      <c r="H312" s="89">
        <v>43292</v>
      </c>
      <c r="I312" s="68">
        <v>2</v>
      </c>
      <c r="J312" s="68">
        <v>16.600000000000001</v>
      </c>
      <c r="K312" s="73">
        <f t="shared" si="11"/>
        <v>8.3000000000000007</v>
      </c>
      <c r="L312" s="118">
        <v>43294</v>
      </c>
      <c r="M312" s="87" t="str">
        <f>IF(AND(NOT(OR(G312="",G312="Ø")),H312=""),"In Progress",IF(AND(NOT(OR(H312="Ø",H312="")),NOT(OR(G312="Ø",G312=""))),"Completed",IF(AND(NOT(A312=""),NOT(OR(D312="",D312="???")),G312=""),"Waiting",IF(D312="???","Waiting",""))))</f>
        <v>Completed</v>
      </c>
      <c r="N312" s="116" t="str">
        <f>IF(AND(NOT(OR(H312="Ø",H312="")),L312="Split"),"In Progress",IF(AND(NOT(OR(H312="Ø",H312="")),L312="Needs to be Split"),"Waiting",IF(AND(M312="Review",M313="Review"),"Review",IF(OR(AND(M312="Review",M313="Incomplete"),AND(M312="Incomplete",M313="Review")),"Review",IF(OR(AND(M312="Untraceable",M313="Review"),AND(M312="Review",M313="Untraceable")),"Review",IF(OR(AND(M312="Review",M313="Completed"),AND(M312="Completed",M313="Review")),"Review",IF(OR(AND(M312="Other",M313="Review"),AND(M312="Review",M313="Other")),"Review",IF(OR(AND(M312="Other",M313="Incomplete"),AND(M312="Incomplete",M313="Other")),"Review",IF(OR(AND(M312="Other",M313="Untraceable"),AND(M312="Untraceable",M313="Other")),"Review",IF(OR(AND(M312="Other",M313="Completed"),AND(M312="Completed",M313="Other")),"Review",IF(AND(M312="Waiting",M313="Waiting"),"Waiting",IF(OR(AND(M312="Review",M313="Waiting"),AND(M312="Waiting",M313="Review")),"Waiting",IF(OR(AND(M312="Other",M313="Waiting"),AND(M312="Waiting",M313="Other")),"Waiting",IF(OR(AND(M312="Incomplete",M313="Waiting"),AND(M312="Waiting",M313="Incomplete")),"Waiting",IF(OR(AND(M312="Completed",M313="Waiting"),AND(M312="Waiting",M313="Completed")),"Waiting",IF(OR(M312="In Progress",M313="In Progress"),"In Progress",IF(OR(AND(M312="Completed",M313="Untraceable"),AND(M312="Untraceable",M313="Completed")),"Review",IF(OR(AND(M312="Completed",M313="Incomplete"),AND(M312="Incomplete",M313="Completed")),"Review",IF(OR(AND(M312="Incomplete",M313="Untraceable"),AND(M312="Untraceable",M313="Incomplete")),"Untraceable",IF(AND(NOT(OR(H312="Ø",H312="")),NOT(OR(H313="Ø",H313="")),L312=""),"In Progress",IF(AND(M312="Untraceable",M313="Untraceable"),"Untraceable",IF(AND(NOT(OR(H312="Ø",H312="")),NOT(OR(H313="Ø",H313="")),NOT(OR(L312="Ø",L312="",L312="Split",L312="Needs to be Split"))),"Completed",IF(AND(M312="Incomplete",M313="Incomplete"),"Incomplete",IF(AND(M312="Other",M313="Other"),"Review",IF(AND(M312="Untraceable",M313=""),"Untraceable","")))))))))))))))))))))))))</f>
        <v>Completed</v>
      </c>
      <c r="O312" s="116" t="s">
        <v>0</v>
      </c>
      <c r="P312" s="4"/>
      <c r="Q312" s="121" t="s">
        <v>25</v>
      </c>
      <c r="R312" s="116" t="s">
        <v>4543</v>
      </c>
    </row>
    <row r="313" spans="1:18" x14ac:dyDescent="0.25">
      <c r="A313" s="116"/>
      <c r="B313" s="116"/>
      <c r="C313" s="116"/>
      <c r="D313" s="87" t="s">
        <v>23</v>
      </c>
      <c r="E313" s="87" t="s">
        <v>1512</v>
      </c>
      <c r="F313" s="7" t="str">
        <f>IF(AND(D313="Amina",OR(E313="Manual",E313="Assisted Manual")),A312&amp;"_AZ",IF(AND(D313="Amina",OR(E313="De-Novo Merge",E313="Assisted Merge")),A312&amp;"_SA_AZ",IF(AND(D313="Mashtura",OR(E313="Manual",E313="Assisted Manual")),A312&amp;"_MH",IF(AND(D313="Mashtura",OR(E313="De-Novo Merge",E313="Assisted Merge")),A312&amp;"_SA_MH",IF(AND(D313="Perry",OR(E313="Manual",E313="Assisted Manual")),A312&amp;"_PB",IF(AND(D313="Perry",OR(E313="De-Novo Merge",E313="Assisted Merge")),A312&amp;"_SA_PB",IF(AND(D313="Gina",OR(E313="Manual",E313="Assisted Manual")),A312&amp;"_GB",IF(AND(D313="Gina",OR(E313="De-Novo Merge",E313="Assisted Merge")),A312&amp;"_SA_GB",IF(AND(D313="Cameron",OR(E313="Manual",E313="Assisted Manual")),A312&amp;"_CA",IF(AND(D313="Cameron",OR(E313="De-Novo Merge",E313="Assisted Merge")),A312&amp;"_SA_CA",IF(AND(D313="Bruno",OR(E313="Manual",E313="Assisted Manual")),A312&amp;"_BD",IF(AND(D313="Bruno",OR(E313="De-Novo Merge",E313="Assisted Merge")),A312&amp;"_SA_BD",IF(AND(D313="Daniel",OR(E313="Manual",E313="Assisted Manual")),A312&amp;"_DR",IF(AND(D313="Daniel",OR(E313="De-Novo Merge",E313="Assisted Merge")),A312&amp;"_SA_DR",IF(AND(D313="Monet",OR(E313="Manual",E313="Assisted Manual")),A312&amp;"_MW",IF(AND(D313="Monet",OR(E313="De-Novo Merge",E313="Assisted Merge")),A312&amp;"_SA_MW",IF(AND(D313="Julia",OR(E313="Manual",E313="Assisted Manual")),A312&amp;"_JS",IF(AND(D313="Julia",OR(E313="De-Novo Merge",E313="Assisted Merge")),A312&amp;"_SA_JS",""))))))))))))))))))</f>
        <v>2018-04-13_G-089_CA</v>
      </c>
      <c r="G313" s="89">
        <v>43293</v>
      </c>
      <c r="H313" s="89">
        <v>43293</v>
      </c>
      <c r="I313" s="68">
        <v>1.5</v>
      </c>
      <c r="J313" s="68">
        <v>16</v>
      </c>
      <c r="K313" s="73">
        <f t="shared" si="11"/>
        <v>10.666666666666666</v>
      </c>
      <c r="L313" s="116"/>
      <c r="M313" s="87" t="str">
        <f>IF(AND(NOT(OR(G313="",G313="Ø")),H313=""),"In Progress",IF(AND(NOT(OR(H313="Ø",H313="")),NOT(OR(G313="Ø",G313=""))),"Completed",IF(AND(NOT(A312=""),NOT(OR(D313="",D313="???")),G313=""),"Waiting",IF(D313="???","Waiting",""))))</f>
        <v>Completed</v>
      </c>
      <c r="N313" s="116"/>
      <c r="O313" s="116"/>
      <c r="P313" s="4"/>
      <c r="Q313" s="121"/>
      <c r="R313" s="116"/>
    </row>
    <row r="314" spans="1:18" x14ac:dyDescent="0.25">
      <c r="A314" s="122" t="s">
        <v>4544</v>
      </c>
      <c r="B314" s="117" t="s">
        <v>4545</v>
      </c>
      <c r="C314" s="116"/>
      <c r="D314" s="87" t="s">
        <v>4061</v>
      </c>
      <c r="E314" s="87" t="s">
        <v>24</v>
      </c>
      <c r="F314" s="7" t="str">
        <f>IF(AND(D314="Amina",OR(E314="Manual",E314="Assisted Manual")),A314&amp;"_AZ",IF(AND(D314="Amina",OR(E314="De-Novo Merge",E314="Assisted Merge")),A314&amp;"_SA_AZ",IF(AND(D314="Mashtura",OR(E314="Manual",E314="Assisted Manual")),A314&amp;"_MH",IF(AND(D314="Mashtura",OR(E314="De-Novo Merge",E314="Assisted Merge")),A314&amp;"_SA_MH",IF(AND(D314="Perry",OR(E314="Manual",E314="Assisted Manual")),A314&amp;"_PB",IF(AND(D314="Perry",OR(E314="De-Novo Merge",E314="Assisted Merge")),A314&amp;"_SA_PB",IF(AND(D314="Gina",OR(E314="Manual",E314="Assisted Manual")),A314&amp;"_GB",IF(AND(D314="Gina",OR(E314="De-Novo Merge",E314="Assisted Merge")),A314&amp;"_SA_GB",IF(AND(D314="Cameron",OR(E314="Manual",E314="Assisted Manual")),A314&amp;"_CA",IF(AND(D314="Cameron",OR(E314="De-Novo Merge",E314="Assisted Merge")),A314&amp;"_SA_CA",IF(AND(D314="Bruno",OR(E314="Manual",E314="Assisted Manual")),A314&amp;"_BD",IF(AND(D314="Bruno",OR(E314="De-Novo Merge",E314="Assisted Merge")),A314&amp;"_SA_BD",IF(AND(D314="Daniel",OR(E314="Manual",E314="Assisted Manual")),A314&amp;"_DR",IF(AND(D314="Daniel",OR(E314="De-Novo Merge",E314="Assisted Merge")),A314&amp;"_SA_DR",IF(AND(D314="Monet",OR(E314="Manual",E314="Assisted Manual")),A314&amp;"_MW",IF(AND(D314="Monet",OR(E314="De-Novo Merge",E314="Assisted Merge")),A314&amp;"_SA_MW",IF(AND(D314="Julia",OR(E314="Manual",E314="Assisted Manual")),A314&amp;"_JS",IF(AND(D314="Julia",OR(E314="De-Novo Merge",E314="Assisted Merge")),A314&amp;"_SA_JS",""))))))))))))))))))</f>
        <v>2018-04-13-G-090_JS</v>
      </c>
      <c r="G314" s="89">
        <v>43291</v>
      </c>
      <c r="H314" s="89">
        <v>43292</v>
      </c>
      <c r="I314" s="68">
        <v>6</v>
      </c>
      <c r="J314" s="68">
        <v>37</v>
      </c>
      <c r="K314" s="73">
        <f t="shared" si="11"/>
        <v>6.166666666666667</v>
      </c>
      <c r="L314" s="118">
        <v>43297</v>
      </c>
      <c r="M314" s="87" t="str">
        <f>IF(AND(NOT(OR(G314="",G314="Ø")),H314=""),"In Progress",IF(AND(NOT(OR(H314="Ø",H314="")),NOT(OR(G314="Ø",G314=""))),"Completed",IF(AND(NOT(A314=""),NOT(OR(D314="",D314="???")),G314=""),"Waiting",IF(D314="???","Waiting",""))))</f>
        <v>Completed</v>
      </c>
      <c r="N314" s="116" t="str">
        <f>IF(AND(NOT(OR(H314="Ø",H314="")),L314="Split"),"In Progress",IF(AND(NOT(OR(H314="Ø",H314="")),L314="Needs to be Split"),"Waiting",IF(AND(M314="Review",M315="Review"),"Review",IF(OR(AND(M314="Review",M315="Incomplete"),AND(M314="Incomplete",M315="Review")),"Review",IF(OR(AND(M314="Untraceable",M315="Review"),AND(M314="Review",M315="Untraceable")),"Review",IF(OR(AND(M314="Review",M315="Completed"),AND(M314="Completed",M315="Review")),"Review",IF(OR(AND(M314="Other",M315="Review"),AND(M314="Review",M315="Other")),"Review",IF(OR(AND(M314="Other",M315="Incomplete"),AND(M314="Incomplete",M315="Other")),"Review",IF(OR(AND(M314="Other",M315="Untraceable"),AND(M314="Untraceable",M315="Other")),"Review",IF(OR(AND(M314="Other",M315="Completed"),AND(M314="Completed",M315="Other")),"Review",IF(AND(M314="Waiting",M315="Waiting"),"Waiting",IF(OR(AND(M314="Review",M315="Waiting"),AND(M314="Waiting",M315="Review")),"Waiting",IF(OR(AND(M314="Other",M315="Waiting"),AND(M314="Waiting",M315="Other")),"Waiting",IF(OR(AND(M314="Incomplete",M315="Waiting"),AND(M314="Waiting",M315="Incomplete")),"Waiting",IF(OR(AND(M314="Completed",M315="Waiting"),AND(M314="Waiting",M315="Completed")),"Waiting",IF(OR(M314="In Progress",M315="In Progress"),"In Progress",IF(OR(AND(M314="Completed",M315="Untraceable"),AND(M314="Untraceable",M315="Completed")),"Review",IF(OR(AND(M314="Completed",M315="Incomplete"),AND(M314="Incomplete",M315="Completed")),"Review",IF(OR(AND(M314="Incomplete",M315="Untraceable"),AND(M314="Untraceable",M315="Incomplete")),"Untraceable",IF(AND(NOT(OR(H314="Ø",H314="")),NOT(OR(H315="Ø",H315="")),L314=""),"In Progress",IF(AND(M314="Untraceable",M315="Untraceable"),"Untraceable",IF(AND(NOT(OR(H314="Ø",H314="")),NOT(OR(H315="Ø",H315="")),NOT(OR(L314="Ø",L314="",L314="Split",L314="Needs to be Split"))),"Completed",IF(AND(M314="Incomplete",M315="Incomplete"),"Incomplete",IF(AND(M314="Other",M315="Other"),"Review",IF(AND(M314="Untraceable",M315=""),"Untraceable","")))))))))))))))))))))))))</f>
        <v>Completed</v>
      </c>
      <c r="O314" s="116" t="s">
        <v>0</v>
      </c>
      <c r="P314" s="4"/>
      <c r="Q314" s="121" t="s">
        <v>25</v>
      </c>
      <c r="R314" s="116" t="s">
        <v>4546</v>
      </c>
    </row>
    <row r="315" spans="1:18" x14ac:dyDescent="0.25">
      <c r="A315" s="116"/>
      <c r="B315" s="116"/>
      <c r="C315" s="116"/>
      <c r="D315" s="87" t="s">
        <v>2404</v>
      </c>
      <c r="E315" s="87" t="s">
        <v>1512</v>
      </c>
      <c r="F315" s="7" t="str">
        <f>IF(AND(D315="Amina",OR(E315="Manual",E315="Assisted Manual")),A314&amp;"_AZ",IF(AND(D315="Amina",OR(E315="De-Novo Merge",E315="Assisted Merge")),A314&amp;"_SA_AZ",IF(AND(D315="Mashtura",OR(E315="Manual",E315="Assisted Manual")),A314&amp;"_MH",IF(AND(D315="Mashtura",OR(E315="De-Novo Merge",E315="Assisted Merge")),A314&amp;"_SA_MH",IF(AND(D315="Perry",OR(E315="Manual",E315="Assisted Manual")),A314&amp;"_PB",IF(AND(D315="Perry",OR(E315="De-Novo Merge",E315="Assisted Merge")),A314&amp;"_SA_PB",IF(AND(D315="Gina",OR(E315="Manual",E315="Assisted Manual")),A314&amp;"_GB",IF(AND(D315="Gina",OR(E315="De-Novo Merge",E315="Assisted Merge")),A314&amp;"_SA_GB",IF(AND(D315="Cameron",OR(E315="Manual",E315="Assisted Manual")),A314&amp;"_CA",IF(AND(D315="Cameron",OR(E315="De-Novo Merge",E315="Assisted Merge")),A314&amp;"_SA_CA",IF(AND(D315="Bruno",OR(E315="Manual",E315="Assisted Manual")),A314&amp;"_BD",IF(AND(D315="Bruno",OR(E315="De-Novo Merge",E315="Assisted Merge")),A314&amp;"_SA_BD",IF(AND(D315="Daniel",OR(E315="Manual",E315="Assisted Manual")),A314&amp;"_DR",IF(AND(D315="Daniel",OR(E315="De-Novo Merge",E315="Assisted Merge")),A314&amp;"_SA_DR",IF(AND(D315="Monet",OR(E315="Manual",E315="Assisted Manual")),A314&amp;"_MW",IF(AND(D315="Monet",OR(E315="De-Novo Merge",E315="Assisted Merge")),A314&amp;"_SA_MW",IF(AND(D315="Julia",OR(E315="Manual",E315="Assisted Manual")),A314&amp;"_JS",IF(AND(D315="Julia",OR(E315="De-Novo Merge",E315="Assisted Merge")),A314&amp;"_SA_JS",""))))))))))))))))))</f>
        <v>2018-04-13-G-090_MH</v>
      </c>
      <c r="G315" s="89">
        <v>43293</v>
      </c>
      <c r="H315" s="89">
        <v>43293</v>
      </c>
      <c r="I315" s="68">
        <v>2.5</v>
      </c>
      <c r="J315" s="68">
        <v>36</v>
      </c>
      <c r="K315" s="73">
        <f t="shared" si="11"/>
        <v>14.4</v>
      </c>
      <c r="L315" s="116"/>
      <c r="M315" s="87" t="str">
        <f>IF(AND(NOT(OR(G315="",G315="Ø")),H315=""),"In Progress",IF(AND(NOT(OR(H315="Ø",H315="")),NOT(OR(G315="Ø",G315=""))),"Completed",IF(AND(NOT(A314=""),NOT(OR(D315="",D315="???")),G315=""),"Waiting",IF(D315="???","Waiting",""))))</f>
        <v>Completed</v>
      </c>
      <c r="N315" s="116"/>
      <c r="O315" s="116"/>
      <c r="P315" s="4"/>
      <c r="Q315" s="121"/>
      <c r="R315" s="116"/>
    </row>
  </sheetData>
  <autoFilter ref="A1:R315"/>
  <mergeCells count="1256">
    <mergeCell ref="Q296:Q297"/>
    <mergeCell ref="R296:R297"/>
    <mergeCell ref="A298:A299"/>
    <mergeCell ref="B298:B299"/>
    <mergeCell ref="C298:C299"/>
    <mergeCell ref="L298:L299"/>
    <mergeCell ref="N298:N299"/>
    <mergeCell ref="O298:O299"/>
    <mergeCell ref="Q298:Q299"/>
    <mergeCell ref="R298:R299"/>
    <mergeCell ref="A296:A297"/>
    <mergeCell ref="B296:B297"/>
    <mergeCell ref="C296:C297"/>
    <mergeCell ref="L296:L297"/>
    <mergeCell ref="N296:N297"/>
    <mergeCell ref="O296:O297"/>
    <mergeCell ref="Q292:Q293"/>
    <mergeCell ref="R292:R293"/>
    <mergeCell ref="A294:A295"/>
    <mergeCell ref="B294:B295"/>
    <mergeCell ref="C294:C295"/>
    <mergeCell ref="L294:L295"/>
    <mergeCell ref="N294:N295"/>
    <mergeCell ref="O294:O295"/>
    <mergeCell ref="Q294:Q295"/>
    <mergeCell ref="R294:R295"/>
    <mergeCell ref="A292:A293"/>
    <mergeCell ref="B292:B293"/>
    <mergeCell ref="C292:C293"/>
    <mergeCell ref="L292:L293"/>
    <mergeCell ref="N292:N293"/>
    <mergeCell ref="O292:O293"/>
    <mergeCell ref="Q288:Q289"/>
    <mergeCell ref="R288:R289"/>
    <mergeCell ref="A290:A291"/>
    <mergeCell ref="B290:B291"/>
    <mergeCell ref="C290:C291"/>
    <mergeCell ref="L290:L291"/>
    <mergeCell ref="N290:N291"/>
    <mergeCell ref="O290:O291"/>
    <mergeCell ref="Q290:Q291"/>
    <mergeCell ref="R290:R291"/>
    <mergeCell ref="A288:A289"/>
    <mergeCell ref="B288:B289"/>
    <mergeCell ref="C288:C289"/>
    <mergeCell ref="L288:L289"/>
    <mergeCell ref="N288:N289"/>
    <mergeCell ref="O288:O289"/>
    <mergeCell ref="Q284:Q285"/>
    <mergeCell ref="R284:R285"/>
    <mergeCell ref="A286:A287"/>
    <mergeCell ref="B286:B287"/>
    <mergeCell ref="C286:C287"/>
    <mergeCell ref="L286:L287"/>
    <mergeCell ref="N286:N287"/>
    <mergeCell ref="O286:O287"/>
    <mergeCell ref="Q286:Q287"/>
    <mergeCell ref="R286:R287"/>
    <mergeCell ref="A284:A285"/>
    <mergeCell ref="B284:B285"/>
    <mergeCell ref="C284:C285"/>
    <mergeCell ref="L284:L285"/>
    <mergeCell ref="N284:N285"/>
    <mergeCell ref="O284:O285"/>
    <mergeCell ref="A282:A283"/>
    <mergeCell ref="B282:B283"/>
    <mergeCell ref="C282:C283"/>
    <mergeCell ref="L282:L283"/>
    <mergeCell ref="N282:N283"/>
    <mergeCell ref="O282:O283"/>
    <mergeCell ref="Q282:Q283"/>
    <mergeCell ref="R282:R283"/>
    <mergeCell ref="A280:A281"/>
    <mergeCell ref="B280:B281"/>
    <mergeCell ref="C280:C281"/>
    <mergeCell ref="L280:L281"/>
    <mergeCell ref="N280:N281"/>
    <mergeCell ref="O280:O281"/>
    <mergeCell ref="Q276:Q277"/>
    <mergeCell ref="R276:R277"/>
    <mergeCell ref="A278:A279"/>
    <mergeCell ref="B278:B279"/>
    <mergeCell ref="C278:C279"/>
    <mergeCell ref="L278:L279"/>
    <mergeCell ref="N278:N279"/>
    <mergeCell ref="O278:O279"/>
    <mergeCell ref="Q278:Q279"/>
    <mergeCell ref="R278:R279"/>
    <mergeCell ref="A276:A277"/>
    <mergeCell ref="B276:B277"/>
    <mergeCell ref="C276:C277"/>
    <mergeCell ref="L276:L277"/>
    <mergeCell ref="N276:N277"/>
    <mergeCell ref="O276:O277"/>
    <mergeCell ref="Q250:Q251"/>
    <mergeCell ref="R250:R251"/>
    <mergeCell ref="A270:A271"/>
    <mergeCell ref="B270:B271"/>
    <mergeCell ref="C270:C271"/>
    <mergeCell ref="L270:L271"/>
    <mergeCell ref="N270:N271"/>
    <mergeCell ref="O270:O271"/>
    <mergeCell ref="Q270:Q271"/>
    <mergeCell ref="R270:R271"/>
    <mergeCell ref="A250:A251"/>
    <mergeCell ref="B250:B251"/>
    <mergeCell ref="C250:C251"/>
    <mergeCell ref="L250:L251"/>
    <mergeCell ref="N250:N251"/>
    <mergeCell ref="O250:O251"/>
    <mergeCell ref="Q252:Q253"/>
    <mergeCell ref="R252:R253"/>
    <mergeCell ref="A258:A259"/>
    <mergeCell ref="B258:B259"/>
    <mergeCell ref="C258:C259"/>
    <mergeCell ref="L258:L259"/>
    <mergeCell ref="N258:N259"/>
    <mergeCell ref="O258:O259"/>
    <mergeCell ref="Q258:Q259"/>
    <mergeCell ref="R258:R259"/>
    <mergeCell ref="A256:A257"/>
    <mergeCell ref="B256:B257"/>
    <mergeCell ref="C256:C257"/>
    <mergeCell ref="L256:L257"/>
    <mergeCell ref="Q254:Q255"/>
    <mergeCell ref="R254:R255"/>
    <mergeCell ref="A248:A249"/>
    <mergeCell ref="B248:B249"/>
    <mergeCell ref="C248:C249"/>
    <mergeCell ref="L248:L249"/>
    <mergeCell ref="N248:N249"/>
    <mergeCell ref="O248:O249"/>
    <mergeCell ref="Q248:Q249"/>
    <mergeCell ref="R248:R249"/>
    <mergeCell ref="A252:A253"/>
    <mergeCell ref="B252:B253"/>
    <mergeCell ref="C252:C253"/>
    <mergeCell ref="L252:L253"/>
    <mergeCell ref="N252:N253"/>
    <mergeCell ref="O252:O253"/>
    <mergeCell ref="Q240:Q241"/>
    <mergeCell ref="R240:R241"/>
    <mergeCell ref="A242:A243"/>
    <mergeCell ref="B242:B243"/>
    <mergeCell ref="C242:C243"/>
    <mergeCell ref="L242:L243"/>
    <mergeCell ref="N242:N243"/>
    <mergeCell ref="O242:O243"/>
    <mergeCell ref="Q242:Q243"/>
    <mergeCell ref="R242:R243"/>
    <mergeCell ref="A240:A241"/>
    <mergeCell ref="B240:B241"/>
    <mergeCell ref="C240:C241"/>
    <mergeCell ref="L240:L241"/>
    <mergeCell ref="N240:N241"/>
    <mergeCell ref="O240:O241"/>
    <mergeCell ref="Q244:Q245"/>
    <mergeCell ref="R244:R245"/>
    <mergeCell ref="A246:A247"/>
    <mergeCell ref="B246:B247"/>
    <mergeCell ref="C246:C247"/>
    <mergeCell ref="L246:L247"/>
    <mergeCell ref="N246:N247"/>
    <mergeCell ref="O246:O247"/>
    <mergeCell ref="Q246:Q247"/>
    <mergeCell ref="R246:R247"/>
    <mergeCell ref="A244:A245"/>
    <mergeCell ref="B244:B245"/>
    <mergeCell ref="C244:C245"/>
    <mergeCell ref="L244:L245"/>
    <mergeCell ref="N244:N245"/>
    <mergeCell ref="O244:O245"/>
    <mergeCell ref="Q232:Q233"/>
    <mergeCell ref="R232:R233"/>
    <mergeCell ref="A234:A235"/>
    <mergeCell ref="B234:B235"/>
    <mergeCell ref="C234:C235"/>
    <mergeCell ref="L234:L235"/>
    <mergeCell ref="N234:N235"/>
    <mergeCell ref="O234:O235"/>
    <mergeCell ref="Q234:Q235"/>
    <mergeCell ref="R234:R235"/>
    <mergeCell ref="A232:A233"/>
    <mergeCell ref="B232:B233"/>
    <mergeCell ref="C232:C233"/>
    <mergeCell ref="L232:L233"/>
    <mergeCell ref="N232:N233"/>
    <mergeCell ref="O232:O233"/>
    <mergeCell ref="Q236:Q237"/>
    <mergeCell ref="R236:R237"/>
    <mergeCell ref="A238:A239"/>
    <mergeCell ref="B238:B239"/>
    <mergeCell ref="C238:C239"/>
    <mergeCell ref="L238:L239"/>
    <mergeCell ref="N238:N239"/>
    <mergeCell ref="O238:O239"/>
    <mergeCell ref="Q238:Q239"/>
    <mergeCell ref="R238:R239"/>
    <mergeCell ref="A236:A237"/>
    <mergeCell ref="B236:B237"/>
    <mergeCell ref="C236:C237"/>
    <mergeCell ref="L236:L237"/>
    <mergeCell ref="N236:N237"/>
    <mergeCell ref="O236:O237"/>
    <mergeCell ref="Q226:Q227"/>
    <mergeCell ref="R226:R227"/>
    <mergeCell ref="A228:A229"/>
    <mergeCell ref="B228:B229"/>
    <mergeCell ref="C228:C229"/>
    <mergeCell ref="L228:L229"/>
    <mergeCell ref="N228:N229"/>
    <mergeCell ref="O228:O229"/>
    <mergeCell ref="Q228:Q229"/>
    <mergeCell ref="R228:R229"/>
    <mergeCell ref="A226:A227"/>
    <mergeCell ref="B226:B227"/>
    <mergeCell ref="C226:C227"/>
    <mergeCell ref="L226:L227"/>
    <mergeCell ref="N226:N227"/>
    <mergeCell ref="O226:O227"/>
    <mergeCell ref="Q224:Q225"/>
    <mergeCell ref="R224:R225"/>
    <mergeCell ref="A230:A231"/>
    <mergeCell ref="B230:B231"/>
    <mergeCell ref="C230:C231"/>
    <mergeCell ref="L230:L231"/>
    <mergeCell ref="N230:N231"/>
    <mergeCell ref="O230:O231"/>
    <mergeCell ref="Q230:Q231"/>
    <mergeCell ref="R230:R231"/>
    <mergeCell ref="A224:A225"/>
    <mergeCell ref="B224:B225"/>
    <mergeCell ref="C224:C225"/>
    <mergeCell ref="L224:L225"/>
    <mergeCell ref="N224:N225"/>
    <mergeCell ref="O224:O225"/>
    <mergeCell ref="Q216:Q217"/>
    <mergeCell ref="R216:R217"/>
    <mergeCell ref="A222:A223"/>
    <mergeCell ref="B222:B223"/>
    <mergeCell ref="C222:C223"/>
    <mergeCell ref="L222:L223"/>
    <mergeCell ref="N222:N223"/>
    <mergeCell ref="O222:O223"/>
    <mergeCell ref="Q222:Q223"/>
    <mergeCell ref="R222:R223"/>
    <mergeCell ref="A216:A217"/>
    <mergeCell ref="B216:B217"/>
    <mergeCell ref="C216:C217"/>
    <mergeCell ref="L216:L217"/>
    <mergeCell ref="N216:N217"/>
    <mergeCell ref="O216:O217"/>
    <mergeCell ref="C220:C221"/>
    <mergeCell ref="L220:L221"/>
    <mergeCell ref="N220:N221"/>
    <mergeCell ref="O220:O221"/>
    <mergeCell ref="Q178:Q179"/>
    <mergeCell ref="R178:R179"/>
    <mergeCell ref="A218:A219"/>
    <mergeCell ref="B218:B219"/>
    <mergeCell ref="C218:C219"/>
    <mergeCell ref="L218:L219"/>
    <mergeCell ref="N218:N219"/>
    <mergeCell ref="O218:O219"/>
    <mergeCell ref="Q218:Q219"/>
    <mergeCell ref="R218:R219"/>
    <mergeCell ref="A178:A179"/>
    <mergeCell ref="B178:B179"/>
    <mergeCell ref="C178:C179"/>
    <mergeCell ref="L178:L179"/>
    <mergeCell ref="N178:N179"/>
    <mergeCell ref="O178:O179"/>
    <mergeCell ref="A180:A181"/>
    <mergeCell ref="B180:B181"/>
    <mergeCell ref="C180:C181"/>
    <mergeCell ref="L180:L181"/>
    <mergeCell ref="N180:N181"/>
    <mergeCell ref="O180:O181"/>
    <mergeCell ref="Q188:Q189"/>
    <mergeCell ref="R188:R189"/>
    <mergeCell ref="A190:A191"/>
    <mergeCell ref="B190:B191"/>
    <mergeCell ref="C190:C191"/>
    <mergeCell ref="L190:L191"/>
    <mergeCell ref="A176:A177"/>
    <mergeCell ref="B176:B177"/>
    <mergeCell ref="C176:C177"/>
    <mergeCell ref="L176:L177"/>
    <mergeCell ref="N176:N177"/>
    <mergeCell ref="O176:O177"/>
    <mergeCell ref="Q176:Q177"/>
    <mergeCell ref="R176:R177"/>
    <mergeCell ref="A212:A213"/>
    <mergeCell ref="B212:B213"/>
    <mergeCell ref="C212:C213"/>
    <mergeCell ref="L212:L213"/>
    <mergeCell ref="N212:N213"/>
    <mergeCell ref="O212:O213"/>
    <mergeCell ref="Q170:Q171"/>
    <mergeCell ref="R170:R171"/>
    <mergeCell ref="A210:A211"/>
    <mergeCell ref="B210:B211"/>
    <mergeCell ref="C210:C211"/>
    <mergeCell ref="L210:L211"/>
    <mergeCell ref="N210:N211"/>
    <mergeCell ref="O210:O211"/>
    <mergeCell ref="Q210:Q211"/>
    <mergeCell ref="R210:R211"/>
    <mergeCell ref="A170:A171"/>
    <mergeCell ref="B170:B171"/>
    <mergeCell ref="C170:C171"/>
    <mergeCell ref="L170:L171"/>
    <mergeCell ref="N170:N171"/>
    <mergeCell ref="O170:O171"/>
    <mergeCell ref="Q174:Q175"/>
    <mergeCell ref="R174:R175"/>
    <mergeCell ref="A168:A169"/>
    <mergeCell ref="B168:B169"/>
    <mergeCell ref="C168:C169"/>
    <mergeCell ref="L168:L169"/>
    <mergeCell ref="N168:N169"/>
    <mergeCell ref="O168:O169"/>
    <mergeCell ref="Q168:Q169"/>
    <mergeCell ref="R168:R169"/>
    <mergeCell ref="A174:A175"/>
    <mergeCell ref="B174:B175"/>
    <mergeCell ref="C174:C175"/>
    <mergeCell ref="L174:L175"/>
    <mergeCell ref="N174:N175"/>
    <mergeCell ref="O174:O175"/>
    <mergeCell ref="Q162:Q163"/>
    <mergeCell ref="R162:R163"/>
    <mergeCell ref="A172:A173"/>
    <mergeCell ref="B172:B173"/>
    <mergeCell ref="C172:C173"/>
    <mergeCell ref="L172:L173"/>
    <mergeCell ref="N172:N173"/>
    <mergeCell ref="O172:O173"/>
    <mergeCell ref="Q172:Q173"/>
    <mergeCell ref="R172:R173"/>
    <mergeCell ref="A162:A163"/>
    <mergeCell ref="B162:B163"/>
    <mergeCell ref="C162:C163"/>
    <mergeCell ref="L162:L163"/>
    <mergeCell ref="N162:N163"/>
    <mergeCell ref="O162:O163"/>
    <mergeCell ref="Q166:Q167"/>
    <mergeCell ref="R166:R167"/>
    <mergeCell ref="A160:A161"/>
    <mergeCell ref="B160:B161"/>
    <mergeCell ref="C160:C161"/>
    <mergeCell ref="L160:L161"/>
    <mergeCell ref="N160:N161"/>
    <mergeCell ref="O160:O161"/>
    <mergeCell ref="Q160:Q161"/>
    <mergeCell ref="R160:R161"/>
    <mergeCell ref="A166:A167"/>
    <mergeCell ref="B166:B167"/>
    <mergeCell ref="C166:C167"/>
    <mergeCell ref="L166:L167"/>
    <mergeCell ref="N166:N167"/>
    <mergeCell ref="O166:O167"/>
    <mergeCell ref="Q154:Q155"/>
    <mergeCell ref="R154:R155"/>
    <mergeCell ref="A164:A165"/>
    <mergeCell ref="B164:B165"/>
    <mergeCell ref="C164:C165"/>
    <mergeCell ref="L164:L165"/>
    <mergeCell ref="N164:N165"/>
    <mergeCell ref="O164:O165"/>
    <mergeCell ref="Q164:Q165"/>
    <mergeCell ref="R164:R165"/>
    <mergeCell ref="A154:A155"/>
    <mergeCell ref="B154:B155"/>
    <mergeCell ref="C154:C155"/>
    <mergeCell ref="L154:L155"/>
    <mergeCell ref="N154:N155"/>
    <mergeCell ref="O154:O155"/>
    <mergeCell ref="Q158:Q159"/>
    <mergeCell ref="R158:R159"/>
    <mergeCell ref="A152:A153"/>
    <mergeCell ref="B152:B153"/>
    <mergeCell ref="C152:C153"/>
    <mergeCell ref="L152:L153"/>
    <mergeCell ref="N152:N153"/>
    <mergeCell ref="O152:O153"/>
    <mergeCell ref="Q152:Q153"/>
    <mergeCell ref="R152:R153"/>
    <mergeCell ref="A158:A159"/>
    <mergeCell ref="B158:B159"/>
    <mergeCell ref="C158:C159"/>
    <mergeCell ref="L158:L159"/>
    <mergeCell ref="N158:N159"/>
    <mergeCell ref="O158:O159"/>
    <mergeCell ref="Q148:Q149"/>
    <mergeCell ref="R148:R149"/>
    <mergeCell ref="A156:A157"/>
    <mergeCell ref="B156:B157"/>
    <mergeCell ref="C156:C157"/>
    <mergeCell ref="L156:L157"/>
    <mergeCell ref="N156:N157"/>
    <mergeCell ref="O156:O157"/>
    <mergeCell ref="Q156:Q157"/>
    <mergeCell ref="R156:R157"/>
    <mergeCell ref="A148:A149"/>
    <mergeCell ref="B148:B149"/>
    <mergeCell ref="C148:C149"/>
    <mergeCell ref="L148:L149"/>
    <mergeCell ref="N148:N149"/>
    <mergeCell ref="O148:O149"/>
    <mergeCell ref="Q150:Q151"/>
    <mergeCell ref="R150:R151"/>
    <mergeCell ref="A146:A147"/>
    <mergeCell ref="B146:B147"/>
    <mergeCell ref="C146:C147"/>
    <mergeCell ref="L146:L147"/>
    <mergeCell ref="N146:N147"/>
    <mergeCell ref="O146:O147"/>
    <mergeCell ref="Q146:Q147"/>
    <mergeCell ref="R146:R147"/>
    <mergeCell ref="A150:A151"/>
    <mergeCell ref="B150:B151"/>
    <mergeCell ref="C150:C151"/>
    <mergeCell ref="L150:L151"/>
    <mergeCell ref="N150:N151"/>
    <mergeCell ref="O150:O151"/>
    <mergeCell ref="Q138:Q139"/>
    <mergeCell ref="R138:R139"/>
    <mergeCell ref="A140:A141"/>
    <mergeCell ref="B140:B141"/>
    <mergeCell ref="C140:C141"/>
    <mergeCell ref="L140:L141"/>
    <mergeCell ref="N140:N141"/>
    <mergeCell ref="O140:O141"/>
    <mergeCell ref="Q140:Q141"/>
    <mergeCell ref="R140:R141"/>
    <mergeCell ref="A138:A139"/>
    <mergeCell ref="B138:B139"/>
    <mergeCell ref="C138:C139"/>
    <mergeCell ref="L138:L139"/>
    <mergeCell ref="N138:N139"/>
    <mergeCell ref="O138:O139"/>
    <mergeCell ref="Q142:Q143"/>
    <mergeCell ref="R142:R143"/>
    <mergeCell ref="A144:A145"/>
    <mergeCell ref="B144:B145"/>
    <mergeCell ref="C144:C145"/>
    <mergeCell ref="L144:L145"/>
    <mergeCell ref="N144:N145"/>
    <mergeCell ref="O144:O145"/>
    <mergeCell ref="Q144:Q145"/>
    <mergeCell ref="R144:R145"/>
    <mergeCell ref="A142:A143"/>
    <mergeCell ref="B142:B143"/>
    <mergeCell ref="C142:C143"/>
    <mergeCell ref="L142:L143"/>
    <mergeCell ref="N142:N143"/>
    <mergeCell ref="O142:O143"/>
    <mergeCell ref="Q130:Q131"/>
    <mergeCell ref="R130:R131"/>
    <mergeCell ref="A132:A133"/>
    <mergeCell ref="B132:B133"/>
    <mergeCell ref="C132:C133"/>
    <mergeCell ref="L132:L133"/>
    <mergeCell ref="N132:N133"/>
    <mergeCell ref="O132:O133"/>
    <mergeCell ref="Q132:Q133"/>
    <mergeCell ref="R132:R133"/>
    <mergeCell ref="A130:A131"/>
    <mergeCell ref="B130:B131"/>
    <mergeCell ref="C130:C131"/>
    <mergeCell ref="L130:L131"/>
    <mergeCell ref="N130:N131"/>
    <mergeCell ref="O130:O131"/>
    <mergeCell ref="Q134:Q135"/>
    <mergeCell ref="R134:R135"/>
    <mergeCell ref="A136:A137"/>
    <mergeCell ref="B136:B137"/>
    <mergeCell ref="C136:C137"/>
    <mergeCell ref="L136:L137"/>
    <mergeCell ref="N136:N137"/>
    <mergeCell ref="O136:O137"/>
    <mergeCell ref="Q136:Q137"/>
    <mergeCell ref="R136:R137"/>
    <mergeCell ref="A134:A135"/>
    <mergeCell ref="B134:B135"/>
    <mergeCell ref="C134:C135"/>
    <mergeCell ref="L134:L135"/>
    <mergeCell ref="N134:N135"/>
    <mergeCell ref="O134:O135"/>
    <mergeCell ref="Q122:Q123"/>
    <mergeCell ref="R122:R123"/>
    <mergeCell ref="A124:A125"/>
    <mergeCell ref="B124:B125"/>
    <mergeCell ref="C124:C125"/>
    <mergeCell ref="L124:L125"/>
    <mergeCell ref="N124:N125"/>
    <mergeCell ref="O124:O125"/>
    <mergeCell ref="Q124:Q125"/>
    <mergeCell ref="R124:R125"/>
    <mergeCell ref="A122:A123"/>
    <mergeCell ref="B122:B123"/>
    <mergeCell ref="C122:C123"/>
    <mergeCell ref="L122:L123"/>
    <mergeCell ref="N122:N123"/>
    <mergeCell ref="O122:O123"/>
    <mergeCell ref="Q126:Q127"/>
    <mergeCell ref="R126:R127"/>
    <mergeCell ref="A128:A129"/>
    <mergeCell ref="B128:B129"/>
    <mergeCell ref="C128:C129"/>
    <mergeCell ref="L128:L129"/>
    <mergeCell ref="N128:N129"/>
    <mergeCell ref="O128:O129"/>
    <mergeCell ref="Q128:Q129"/>
    <mergeCell ref="R128:R129"/>
    <mergeCell ref="A126:A127"/>
    <mergeCell ref="B126:B127"/>
    <mergeCell ref="C126:C127"/>
    <mergeCell ref="L126:L127"/>
    <mergeCell ref="N126:N127"/>
    <mergeCell ref="O126:O127"/>
    <mergeCell ref="A114:A115"/>
    <mergeCell ref="B114:B115"/>
    <mergeCell ref="C114:C115"/>
    <mergeCell ref="L114:L115"/>
    <mergeCell ref="N114:N115"/>
    <mergeCell ref="O114:O115"/>
    <mergeCell ref="Q114:Q115"/>
    <mergeCell ref="R114:R115"/>
    <mergeCell ref="A116:A117"/>
    <mergeCell ref="B116:B117"/>
    <mergeCell ref="C116:C117"/>
    <mergeCell ref="L116:L117"/>
    <mergeCell ref="N116:N117"/>
    <mergeCell ref="O116:O117"/>
    <mergeCell ref="Q116:Q117"/>
    <mergeCell ref="R116:R117"/>
    <mergeCell ref="A118:A119"/>
    <mergeCell ref="B118:B119"/>
    <mergeCell ref="C118:C119"/>
    <mergeCell ref="L118:L119"/>
    <mergeCell ref="N118:N119"/>
    <mergeCell ref="O118:O119"/>
    <mergeCell ref="Q118:Q119"/>
    <mergeCell ref="R118:R119"/>
    <mergeCell ref="A120:A121"/>
    <mergeCell ref="B120:B121"/>
    <mergeCell ref="C120:C121"/>
    <mergeCell ref="L120:L121"/>
    <mergeCell ref="N120:N121"/>
    <mergeCell ref="O120:O121"/>
    <mergeCell ref="Q120:Q121"/>
    <mergeCell ref="R120:R121"/>
    <mergeCell ref="A106:A107"/>
    <mergeCell ref="B106:B107"/>
    <mergeCell ref="C106:C107"/>
    <mergeCell ref="L106:L107"/>
    <mergeCell ref="N106:N107"/>
    <mergeCell ref="O106:O107"/>
    <mergeCell ref="Q106:Q107"/>
    <mergeCell ref="R106:R107"/>
    <mergeCell ref="A108:A109"/>
    <mergeCell ref="B108:B109"/>
    <mergeCell ref="C108:C109"/>
    <mergeCell ref="L108:L109"/>
    <mergeCell ref="N108:N109"/>
    <mergeCell ref="O108:O109"/>
    <mergeCell ref="Q108:Q109"/>
    <mergeCell ref="R108:R109"/>
    <mergeCell ref="A110:A111"/>
    <mergeCell ref="B110:B111"/>
    <mergeCell ref="C110:C111"/>
    <mergeCell ref="L110:L111"/>
    <mergeCell ref="N110:N111"/>
    <mergeCell ref="O110:O111"/>
    <mergeCell ref="Q110:Q111"/>
    <mergeCell ref="R110:R111"/>
    <mergeCell ref="A112:A113"/>
    <mergeCell ref="B112:B113"/>
    <mergeCell ref="C112:C113"/>
    <mergeCell ref="L112:L113"/>
    <mergeCell ref="N112:N113"/>
    <mergeCell ref="O112:O113"/>
    <mergeCell ref="Q112:Q113"/>
    <mergeCell ref="R112:R113"/>
    <mergeCell ref="A98:A99"/>
    <mergeCell ref="B98:B99"/>
    <mergeCell ref="C98:C99"/>
    <mergeCell ref="L98:L99"/>
    <mergeCell ref="N98:N99"/>
    <mergeCell ref="O98:O99"/>
    <mergeCell ref="Q98:Q99"/>
    <mergeCell ref="R98:R99"/>
    <mergeCell ref="A100:A101"/>
    <mergeCell ref="B100:B101"/>
    <mergeCell ref="C100:C101"/>
    <mergeCell ref="L100:L101"/>
    <mergeCell ref="N100:N101"/>
    <mergeCell ref="O100:O101"/>
    <mergeCell ref="Q100:Q101"/>
    <mergeCell ref="R100:R101"/>
    <mergeCell ref="A102:A103"/>
    <mergeCell ref="B102:B103"/>
    <mergeCell ref="C102:C103"/>
    <mergeCell ref="L102:L103"/>
    <mergeCell ref="N102:N103"/>
    <mergeCell ref="O102:O103"/>
    <mergeCell ref="Q102:Q103"/>
    <mergeCell ref="R102:R103"/>
    <mergeCell ref="A104:A105"/>
    <mergeCell ref="B104:B105"/>
    <mergeCell ref="C104:C105"/>
    <mergeCell ref="L104:L105"/>
    <mergeCell ref="N104:N105"/>
    <mergeCell ref="O104:O105"/>
    <mergeCell ref="Q104:Q105"/>
    <mergeCell ref="R104:R105"/>
    <mergeCell ref="A90:A91"/>
    <mergeCell ref="B90:B91"/>
    <mergeCell ref="C90:C91"/>
    <mergeCell ref="L90:L91"/>
    <mergeCell ref="N90:N91"/>
    <mergeCell ref="O90:O91"/>
    <mergeCell ref="Q90:Q91"/>
    <mergeCell ref="R90:R91"/>
    <mergeCell ref="A92:A93"/>
    <mergeCell ref="B92:B93"/>
    <mergeCell ref="C92:C93"/>
    <mergeCell ref="L92:L93"/>
    <mergeCell ref="N92:N93"/>
    <mergeCell ref="O92:O93"/>
    <mergeCell ref="Q92:Q93"/>
    <mergeCell ref="R92:R93"/>
    <mergeCell ref="A94:A95"/>
    <mergeCell ref="B94:B95"/>
    <mergeCell ref="C94:C95"/>
    <mergeCell ref="L94:L95"/>
    <mergeCell ref="N94:N95"/>
    <mergeCell ref="O94:O95"/>
    <mergeCell ref="Q94:Q95"/>
    <mergeCell ref="R94:R95"/>
    <mergeCell ref="A96:A97"/>
    <mergeCell ref="B96:B97"/>
    <mergeCell ref="C96:C97"/>
    <mergeCell ref="L96:L97"/>
    <mergeCell ref="N96:N97"/>
    <mergeCell ref="O96:O97"/>
    <mergeCell ref="Q96:Q97"/>
    <mergeCell ref="R96:R97"/>
    <mergeCell ref="A82:A83"/>
    <mergeCell ref="B82:B83"/>
    <mergeCell ref="C82:C83"/>
    <mergeCell ref="L82:L83"/>
    <mergeCell ref="N82:N83"/>
    <mergeCell ref="O82:O83"/>
    <mergeCell ref="Q82:Q83"/>
    <mergeCell ref="R82:R83"/>
    <mergeCell ref="A84:A85"/>
    <mergeCell ref="B84:B85"/>
    <mergeCell ref="C84:C85"/>
    <mergeCell ref="L84:L85"/>
    <mergeCell ref="N84:N85"/>
    <mergeCell ref="O84:O85"/>
    <mergeCell ref="Q84:Q85"/>
    <mergeCell ref="R84:R85"/>
    <mergeCell ref="A86:A87"/>
    <mergeCell ref="B86:B87"/>
    <mergeCell ref="C86:C87"/>
    <mergeCell ref="L86:L87"/>
    <mergeCell ref="N86:N87"/>
    <mergeCell ref="O86:O87"/>
    <mergeCell ref="Q86:Q87"/>
    <mergeCell ref="R86:R87"/>
    <mergeCell ref="A88:A89"/>
    <mergeCell ref="B88:B89"/>
    <mergeCell ref="C88:C89"/>
    <mergeCell ref="L88:L89"/>
    <mergeCell ref="N88:N89"/>
    <mergeCell ref="O88:O89"/>
    <mergeCell ref="Q88:Q89"/>
    <mergeCell ref="R88:R89"/>
    <mergeCell ref="A74:A75"/>
    <mergeCell ref="B74:B75"/>
    <mergeCell ref="C74:C75"/>
    <mergeCell ref="L74:L75"/>
    <mergeCell ref="N74:N75"/>
    <mergeCell ref="O74:O75"/>
    <mergeCell ref="Q74:Q75"/>
    <mergeCell ref="R74:R75"/>
    <mergeCell ref="A76:A77"/>
    <mergeCell ref="B76:B77"/>
    <mergeCell ref="C76:C77"/>
    <mergeCell ref="L76:L77"/>
    <mergeCell ref="N76:N77"/>
    <mergeCell ref="O76:O77"/>
    <mergeCell ref="Q76:Q77"/>
    <mergeCell ref="R76:R77"/>
    <mergeCell ref="A78:A79"/>
    <mergeCell ref="B78:B79"/>
    <mergeCell ref="C78:C79"/>
    <mergeCell ref="L78:L79"/>
    <mergeCell ref="N78:N79"/>
    <mergeCell ref="O78:O79"/>
    <mergeCell ref="Q78:Q79"/>
    <mergeCell ref="R78:R79"/>
    <mergeCell ref="A80:A81"/>
    <mergeCell ref="B80:B81"/>
    <mergeCell ref="C80:C81"/>
    <mergeCell ref="L80:L81"/>
    <mergeCell ref="N80:N81"/>
    <mergeCell ref="O80:O81"/>
    <mergeCell ref="Q80:Q81"/>
    <mergeCell ref="R80:R81"/>
    <mergeCell ref="A66:A67"/>
    <mergeCell ref="B66:B67"/>
    <mergeCell ref="C66:C67"/>
    <mergeCell ref="L66:L67"/>
    <mergeCell ref="N66:N67"/>
    <mergeCell ref="O66:O67"/>
    <mergeCell ref="Q66:Q67"/>
    <mergeCell ref="R66:R67"/>
    <mergeCell ref="A68:A69"/>
    <mergeCell ref="B68:B69"/>
    <mergeCell ref="C68:C69"/>
    <mergeCell ref="L68:L69"/>
    <mergeCell ref="N68:N69"/>
    <mergeCell ref="O68:O69"/>
    <mergeCell ref="Q68:Q69"/>
    <mergeCell ref="R68:R69"/>
    <mergeCell ref="A70:A71"/>
    <mergeCell ref="B70:B71"/>
    <mergeCell ref="C70:C71"/>
    <mergeCell ref="L70:L71"/>
    <mergeCell ref="N70:N71"/>
    <mergeCell ref="O70:O71"/>
    <mergeCell ref="Q70:Q71"/>
    <mergeCell ref="R70:R71"/>
    <mergeCell ref="A72:A73"/>
    <mergeCell ref="B72:B73"/>
    <mergeCell ref="C72:C73"/>
    <mergeCell ref="L72:L73"/>
    <mergeCell ref="N72:N73"/>
    <mergeCell ref="O72:O73"/>
    <mergeCell ref="Q72:Q73"/>
    <mergeCell ref="R72:R73"/>
    <mergeCell ref="A58:A59"/>
    <mergeCell ref="B58:B59"/>
    <mergeCell ref="C58:C59"/>
    <mergeCell ref="L58:L59"/>
    <mergeCell ref="N58:N59"/>
    <mergeCell ref="O58:O59"/>
    <mergeCell ref="Q58:Q59"/>
    <mergeCell ref="R58:R59"/>
    <mergeCell ref="A60:A61"/>
    <mergeCell ref="B60:B61"/>
    <mergeCell ref="C60:C61"/>
    <mergeCell ref="L60:L61"/>
    <mergeCell ref="N60:N61"/>
    <mergeCell ref="O60:O61"/>
    <mergeCell ref="Q60:Q61"/>
    <mergeCell ref="R60:R61"/>
    <mergeCell ref="A62:A63"/>
    <mergeCell ref="B62:B63"/>
    <mergeCell ref="C62:C63"/>
    <mergeCell ref="L62:L63"/>
    <mergeCell ref="N62:N63"/>
    <mergeCell ref="O62:O63"/>
    <mergeCell ref="Q62:Q63"/>
    <mergeCell ref="R62:R63"/>
    <mergeCell ref="A64:A65"/>
    <mergeCell ref="B64:B65"/>
    <mergeCell ref="C64:C65"/>
    <mergeCell ref="L64:L65"/>
    <mergeCell ref="N64:N65"/>
    <mergeCell ref="O64:O65"/>
    <mergeCell ref="Q64:Q65"/>
    <mergeCell ref="R64:R65"/>
    <mergeCell ref="A50:A51"/>
    <mergeCell ref="B50:B51"/>
    <mergeCell ref="C50:C51"/>
    <mergeCell ref="L50:L51"/>
    <mergeCell ref="N50:N51"/>
    <mergeCell ref="O50:O51"/>
    <mergeCell ref="Q50:Q51"/>
    <mergeCell ref="R50:R51"/>
    <mergeCell ref="A52:A53"/>
    <mergeCell ref="B52:B53"/>
    <mergeCell ref="C52:C53"/>
    <mergeCell ref="L52:L53"/>
    <mergeCell ref="N52:N53"/>
    <mergeCell ref="O52:O53"/>
    <mergeCell ref="Q52:Q53"/>
    <mergeCell ref="R52:R53"/>
    <mergeCell ref="A54:A55"/>
    <mergeCell ref="B54:B55"/>
    <mergeCell ref="C54:C55"/>
    <mergeCell ref="L54:L55"/>
    <mergeCell ref="N54:N55"/>
    <mergeCell ref="O54:O55"/>
    <mergeCell ref="Q54:Q55"/>
    <mergeCell ref="R54:R55"/>
    <mergeCell ref="A56:A57"/>
    <mergeCell ref="B56:B57"/>
    <mergeCell ref="C56:C57"/>
    <mergeCell ref="L56:L57"/>
    <mergeCell ref="N56:N57"/>
    <mergeCell ref="O56:O57"/>
    <mergeCell ref="Q56:Q57"/>
    <mergeCell ref="R56:R57"/>
    <mergeCell ref="A42:A43"/>
    <mergeCell ref="B42:B43"/>
    <mergeCell ref="C42:C43"/>
    <mergeCell ref="L42:L43"/>
    <mergeCell ref="N42:N43"/>
    <mergeCell ref="O42:O43"/>
    <mergeCell ref="Q42:Q43"/>
    <mergeCell ref="R42:R43"/>
    <mergeCell ref="A44:A45"/>
    <mergeCell ref="B44:B45"/>
    <mergeCell ref="C44:C45"/>
    <mergeCell ref="L44:L45"/>
    <mergeCell ref="N44:N45"/>
    <mergeCell ref="O44:O45"/>
    <mergeCell ref="Q44:Q45"/>
    <mergeCell ref="R44:R45"/>
    <mergeCell ref="A46:A47"/>
    <mergeCell ref="B46:B47"/>
    <mergeCell ref="C46:C47"/>
    <mergeCell ref="L46:L47"/>
    <mergeCell ref="N46:N47"/>
    <mergeCell ref="O46:O47"/>
    <mergeCell ref="Q46:Q47"/>
    <mergeCell ref="R46:R47"/>
    <mergeCell ref="A48:A49"/>
    <mergeCell ref="B48:B49"/>
    <mergeCell ref="C48:C49"/>
    <mergeCell ref="L48:L49"/>
    <mergeCell ref="N48:N49"/>
    <mergeCell ref="O48:O49"/>
    <mergeCell ref="Q48:Q49"/>
    <mergeCell ref="R48:R49"/>
    <mergeCell ref="A34:A35"/>
    <mergeCell ref="B34:B35"/>
    <mergeCell ref="C34:C35"/>
    <mergeCell ref="L34:L35"/>
    <mergeCell ref="N34:N35"/>
    <mergeCell ref="O34:O35"/>
    <mergeCell ref="Q34:Q35"/>
    <mergeCell ref="R34:R35"/>
    <mergeCell ref="A36:A37"/>
    <mergeCell ref="B36:B37"/>
    <mergeCell ref="C36:C37"/>
    <mergeCell ref="L36:L37"/>
    <mergeCell ref="N36:N37"/>
    <mergeCell ref="O36:O37"/>
    <mergeCell ref="Q36:Q37"/>
    <mergeCell ref="R36:R37"/>
    <mergeCell ref="A38:A39"/>
    <mergeCell ref="B38:B39"/>
    <mergeCell ref="C38:C39"/>
    <mergeCell ref="L38:L39"/>
    <mergeCell ref="N38:N39"/>
    <mergeCell ref="O38:O39"/>
    <mergeCell ref="Q38:Q39"/>
    <mergeCell ref="R38:R39"/>
    <mergeCell ref="A40:A41"/>
    <mergeCell ref="B40:B41"/>
    <mergeCell ref="C40:C41"/>
    <mergeCell ref="L40:L41"/>
    <mergeCell ref="N40:N41"/>
    <mergeCell ref="O40:O41"/>
    <mergeCell ref="Q40:Q41"/>
    <mergeCell ref="R40:R41"/>
    <mergeCell ref="A26:A27"/>
    <mergeCell ref="B26:B27"/>
    <mergeCell ref="C26:C27"/>
    <mergeCell ref="L26:L27"/>
    <mergeCell ref="N26:N27"/>
    <mergeCell ref="O26:O27"/>
    <mergeCell ref="Q26:Q27"/>
    <mergeCell ref="R26:R27"/>
    <mergeCell ref="A28:A29"/>
    <mergeCell ref="B28:B29"/>
    <mergeCell ref="C28:C29"/>
    <mergeCell ref="L28:L29"/>
    <mergeCell ref="N28:N29"/>
    <mergeCell ref="O28:O29"/>
    <mergeCell ref="Q28:Q29"/>
    <mergeCell ref="R28:R29"/>
    <mergeCell ref="A30:A31"/>
    <mergeCell ref="B30:B31"/>
    <mergeCell ref="C30:C31"/>
    <mergeCell ref="L30:L31"/>
    <mergeCell ref="N30:N31"/>
    <mergeCell ref="O30:O31"/>
    <mergeCell ref="Q30:Q31"/>
    <mergeCell ref="R30:R31"/>
    <mergeCell ref="A32:A33"/>
    <mergeCell ref="B32:B33"/>
    <mergeCell ref="C32:C33"/>
    <mergeCell ref="L32:L33"/>
    <mergeCell ref="N32:N33"/>
    <mergeCell ref="O32:O33"/>
    <mergeCell ref="Q32:Q33"/>
    <mergeCell ref="R32:R33"/>
    <mergeCell ref="A18:A19"/>
    <mergeCell ref="B18:B19"/>
    <mergeCell ref="C18:C19"/>
    <mergeCell ref="L18:L19"/>
    <mergeCell ref="N18:N19"/>
    <mergeCell ref="O18:O19"/>
    <mergeCell ref="Q18:Q19"/>
    <mergeCell ref="R18:R19"/>
    <mergeCell ref="A20:A21"/>
    <mergeCell ref="B20:B21"/>
    <mergeCell ref="C20:C21"/>
    <mergeCell ref="L20:L21"/>
    <mergeCell ref="N20:N21"/>
    <mergeCell ref="O20:O21"/>
    <mergeCell ref="Q20:Q21"/>
    <mergeCell ref="R20:R21"/>
    <mergeCell ref="A22:A23"/>
    <mergeCell ref="B22:B23"/>
    <mergeCell ref="C22:C23"/>
    <mergeCell ref="L22:L23"/>
    <mergeCell ref="N22:N23"/>
    <mergeCell ref="O22:O23"/>
    <mergeCell ref="Q22:Q23"/>
    <mergeCell ref="R22:R23"/>
    <mergeCell ref="A24:A25"/>
    <mergeCell ref="B24:B25"/>
    <mergeCell ref="C24:C25"/>
    <mergeCell ref="L24:L25"/>
    <mergeCell ref="N24:N25"/>
    <mergeCell ref="O24:O25"/>
    <mergeCell ref="Q24:Q25"/>
    <mergeCell ref="R24:R25"/>
    <mergeCell ref="A10:A11"/>
    <mergeCell ref="B10:B11"/>
    <mergeCell ref="C10:C11"/>
    <mergeCell ref="L10:L11"/>
    <mergeCell ref="N10:N11"/>
    <mergeCell ref="O10:O11"/>
    <mergeCell ref="Q10:Q11"/>
    <mergeCell ref="R10:R11"/>
    <mergeCell ref="A12:A13"/>
    <mergeCell ref="B12:B13"/>
    <mergeCell ref="C12:C13"/>
    <mergeCell ref="L12:L13"/>
    <mergeCell ref="N12:N13"/>
    <mergeCell ref="O12:O13"/>
    <mergeCell ref="Q12:Q13"/>
    <mergeCell ref="R12:R13"/>
    <mergeCell ref="A14:A15"/>
    <mergeCell ref="B14:B15"/>
    <mergeCell ref="C14:C15"/>
    <mergeCell ref="L14:L15"/>
    <mergeCell ref="N14:N15"/>
    <mergeCell ref="O14:O15"/>
    <mergeCell ref="Q14:Q15"/>
    <mergeCell ref="R14:R15"/>
    <mergeCell ref="A16:A17"/>
    <mergeCell ref="B16:B17"/>
    <mergeCell ref="C16:C17"/>
    <mergeCell ref="L16:L17"/>
    <mergeCell ref="N16:N17"/>
    <mergeCell ref="O16:O17"/>
    <mergeCell ref="Q16:Q17"/>
    <mergeCell ref="R16:R17"/>
    <mergeCell ref="A2:A3"/>
    <mergeCell ref="B2:B3"/>
    <mergeCell ref="C2:C3"/>
    <mergeCell ref="L2:L3"/>
    <mergeCell ref="N2:N3"/>
    <mergeCell ref="O2:O3"/>
    <mergeCell ref="Q2:Q3"/>
    <mergeCell ref="R2:R3"/>
    <mergeCell ref="A4:A5"/>
    <mergeCell ref="B4:B5"/>
    <mergeCell ref="C4:C5"/>
    <mergeCell ref="L4:L5"/>
    <mergeCell ref="N4:N5"/>
    <mergeCell ref="O4:O5"/>
    <mergeCell ref="Q4:Q5"/>
    <mergeCell ref="R4:R5"/>
    <mergeCell ref="Q8:Q9"/>
    <mergeCell ref="R8:R9"/>
    <mergeCell ref="A6:A7"/>
    <mergeCell ref="B6:B7"/>
    <mergeCell ref="C6:C7"/>
    <mergeCell ref="L6:L7"/>
    <mergeCell ref="N6:N7"/>
    <mergeCell ref="O6:O7"/>
    <mergeCell ref="Q184:Q185"/>
    <mergeCell ref="R184:R185"/>
    <mergeCell ref="Q6:Q7"/>
    <mergeCell ref="R6:R7"/>
    <mergeCell ref="A8:A9"/>
    <mergeCell ref="B8:B9"/>
    <mergeCell ref="C8:C9"/>
    <mergeCell ref="L8:L9"/>
    <mergeCell ref="N8:N9"/>
    <mergeCell ref="O8:O9"/>
    <mergeCell ref="A184:A185"/>
    <mergeCell ref="B184:B185"/>
    <mergeCell ref="C184:C185"/>
    <mergeCell ref="L184:L185"/>
    <mergeCell ref="N184:N185"/>
    <mergeCell ref="O184:O185"/>
    <mergeCell ref="Q180:Q181"/>
    <mergeCell ref="R180:R181"/>
    <mergeCell ref="A182:A183"/>
    <mergeCell ref="B182:B183"/>
    <mergeCell ref="C182:C183"/>
    <mergeCell ref="L182:L183"/>
    <mergeCell ref="N182:N183"/>
    <mergeCell ref="O182:O183"/>
    <mergeCell ref="Q182:Q183"/>
    <mergeCell ref="R182:R183"/>
    <mergeCell ref="N190:N191"/>
    <mergeCell ref="O190:O191"/>
    <mergeCell ref="Q190:Q191"/>
    <mergeCell ref="R190:R191"/>
    <mergeCell ref="A188:A189"/>
    <mergeCell ref="B188:B189"/>
    <mergeCell ref="C188:C189"/>
    <mergeCell ref="L188:L189"/>
    <mergeCell ref="N188:N189"/>
    <mergeCell ref="O188:O189"/>
    <mergeCell ref="Q196:Q197"/>
    <mergeCell ref="R196:R197"/>
    <mergeCell ref="A186:A187"/>
    <mergeCell ref="B186:B187"/>
    <mergeCell ref="C186:C187"/>
    <mergeCell ref="L186:L187"/>
    <mergeCell ref="N186:N187"/>
    <mergeCell ref="O186:O187"/>
    <mergeCell ref="Q186:Q187"/>
    <mergeCell ref="R186:R187"/>
    <mergeCell ref="A196:A197"/>
    <mergeCell ref="B196:B197"/>
    <mergeCell ref="C196:C197"/>
    <mergeCell ref="L196:L197"/>
    <mergeCell ref="N196:N197"/>
    <mergeCell ref="O196:O197"/>
    <mergeCell ref="Q192:Q193"/>
    <mergeCell ref="R192:R193"/>
    <mergeCell ref="A194:A195"/>
    <mergeCell ref="B194:B195"/>
    <mergeCell ref="C194:C195"/>
    <mergeCell ref="L194:L195"/>
    <mergeCell ref="N194:N195"/>
    <mergeCell ref="O194:O195"/>
    <mergeCell ref="Q194:Q195"/>
    <mergeCell ref="R194:R195"/>
    <mergeCell ref="A192:A193"/>
    <mergeCell ref="B192:B193"/>
    <mergeCell ref="C192:C193"/>
    <mergeCell ref="L192:L193"/>
    <mergeCell ref="N192:N193"/>
    <mergeCell ref="O192:O193"/>
    <mergeCell ref="Q200:Q201"/>
    <mergeCell ref="R200:R201"/>
    <mergeCell ref="A202:A203"/>
    <mergeCell ref="B202:B203"/>
    <mergeCell ref="C202:C203"/>
    <mergeCell ref="L202:L203"/>
    <mergeCell ref="N202:N203"/>
    <mergeCell ref="O202:O203"/>
    <mergeCell ref="Q202:Q203"/>
    <mergeCell ref="R202:R203"/>
    <mergeCell ref="A200:A201"/>
    <mergeCell ref="B200:B201"/>
    <mergeCell ref="C200:C201"/>
    <mergeCell ref="L200:L201"/>
    <mergeCell ref="N200:N201"/>
    <mergeCell ref="O200:O201"/>
    <mergeCell ref="Q206:Q207"/>
    <mergeCell ref="R206:R207"/>
    <mergeCell ref="A264:A265"/>
    <mergeCell ref="B264:B265"/>
    <mergeCell ref="C264:C265"/>
    <mergeCell ref="L264:L265"/>
    <mergeCell ref="A204:A205"/>
    <mergeCell ref="B204:B205"/>
    <mergeCell ref="C204:C205"/>
    <mergeCell ref="L204:L205"/>
    <mergeCell ref="N204:N205"/>
    <mergeCell ref="O204:O205"/>
    <mergeCell ref="Q204:Q205"/>
    <mergeCell ref="R204:R205"/>
    <mergeCell ref="A208:A209"/>
    <mergeCell ref="B208:B209"/>
    <mergeCell ref="C208:C209"/>
    <mergeCell ref="L208:L209"/>
    <mergeCell ref="N208:N209"/>
    <mergeCell ref="O208:O209"/>
    <mergeCell ref="Q212:Q213"/>
    <mergeCell ref="R212:R213"/>
    <mergeCell ref="Q220:Q221"/>
    <mergeCell ref="R220:R221"/>
    <mergeCell ref="A214:A215"/>
    <mergeCell ref="B214:B215"/>
    <mergeCell ref="C214:C215"/>
    <mergeCell ref="L214:L215"/>
    <mergeCell ref="N214:N215"/>
    <mergeCell ref="O214:O215"/>
    <mergeCell ref="Q214:Q215"/>
    <mergeCell ref="R214:R215"/>
    <mergeCell ref="A220:A221"/>
    <mergeCell ref="B220:B221"/>
    <mergeCell ref="C260:C261"/>
    <mergeCell ref="L260:L261"/>
    <mergeCell ref="N260:N261"/>
    <mergeCell ref="O260:O261"/>
    <mergeCell ref="N256:N257"/>
    <mergeCell ref="O256:O257"/>
    <mergeCell ref="Q264:Q265"/>
    <mergeCell ref="R264:R265"/>
    <mergeCell ref="A198:A199"/>
    <mergeCell ref="B198:B199"/>
    <mergeCell ref="C198:C199"/>
    <mergeCell ref="L198:L199"/>
    <mergeCell ref="N198:N199"/>
    <mergeCell ref="O198:O199"/>
    <mergeCell ref="Q198:Q199"/>
    <mergeCell ref="R198:R199"/>
    <mergeCell ref="A206:A207"/>
    <mergeCell ref="B206:B207"/>
    <mergeCell ref="C206:C207"/>
    <mergeCell ref="L206:L207"/>
    <mergeCell ref="N206:N207"/>
    <mergeCell ref="O206:O207"/>
    <mergeCell ref="Q208:Q209"/>
    <mergeCell ref="R208:R209"/>
    <mergeCell ref="A254:A255"/>
    <mergeCell ref="B254:B255"/>
    <mergeCell ref="C254:C255"/>
    <mergeCell ref="L254:L255"/>
    <mergeCell ref="N254:N255"/>
    <mergeCell ref="O254:O255"/>
    <mergeCell ref="Q256:Q257"/>
    <mergeCell ref="R256:R257"/>
    <mergeCell ref="Q266:Q267"/>
    <mergeCell ref="R266:R267"/>
    <mergeCell ref="A268:A269"/>
    <mergeCell ref="B268:B269"/>
    <mergeCell ref="C268:C269"/>
    <mergeCell ref="L268:L269"/>
    <mergeCell ref="N268:N269"/>
    <mergeCell ref="O268:O269"/>
    <mergeCell ref="Q268:Q269"/>
    <mergeCell ref="R268:R269"/>
    <mergeCell ref="A266:A267"/>
    <mergeCell ref="B266:B267"/>
    <mergeCell ref="C266:C267"/>
    <mergeCell ref="L266:L267"/>
    <mergeCell ref="N266:N267"/>
    <mergeCell ref="O266:O267"/>
    <mergeCell ref="N264:N265"/>
    <mergeCell ref="O264:O265"/>
    <mergeCell ref="Q260:Q261"/>
    <mergeCell ref="R260:R261"/>
    <mergeCell ref="A262:A263"/>
    <mergeCell ref="B262:B263"/>
    <mergeCell ref="C262:C263"/>
    <mergeCell ref="L262:L263"/>
    <mergeCell ref="N262:N263"/>
    <mergeCell ref="O262:O263"/>
    <mergeCell ref="Q262:Q263"/>
    <mergeCell ref="R262:R263"/>
    <mergeCell ref="A260:A261"/>
    <mergeCell ref="B260:B261"/>
    <mergeCell ref="Q272:Q273"/>
    <mergeCell ref="R272:R273"/>
    <mergeCell ref="A274:A275"/>
    <mergeCell ref="B274:B275"/>
    <mergeCell ref="C274:C275"/>
    <mergeCell ref="L274:L275"/>
    <mergeCell ref="N274:N275"/>
    <mergeCell ref="O274:O275"/>
    <mergeCell ref="Q274:Q275"/>
    <mergeCell ref="R274:R275"/>
    <mergeCell ref="A272:A273"/>
    <mergeCell ref="B272:B273"/>
    <mergeCell ref="C272:C273"/>
    <mergeCell ref="L272:L273"/>
    <mergeCell ref="A304:A305"/>
    <mergeCell ref="B304:B305"/>
    <mergeCell ref="C304:C305"/>
    <mergeCell ref="L304:L305"/>
    <mergeCell ref="N304:N305"/>
    <mergeCell ref="O304:O305"/>
    <mergeCell ref="Q304:Q305"/>
    <mergeCell ref="R304:R305"/>
    <mergeCell ref="A302:A303"/>
    <mergeCell ref="B302:B303"/>
    <mergeCell ref="C302:C303"/>
    <mergeCell ref="L302:L303"/>
    <mergeCell ref="N302:N303"/>
    <mergeCell ref="O302:O303"/>
    <mergeCell ref="N272:N273"/>
    <mergeCell ref="O272:O273"/>
    <mergeCell ref="Q280:Q281"/>
    <mergeCell ref="R280:R281"/>
    <mergeCell ref="A300:A301"/>
    <mergeCell ref="B300:B301"/>
    <mergeCell ref="C300:C301"/>
    <mergeCell ref="L300:L301"/>
    <mergeCell ref="N300:N301"/>
    <mergeCell ref="O300:O301"/>
    <mergeCell ref="Q300:Q301"/>
    <mergeCell ref="R300:R301"/>
    <mergeCell ref="A310:A311"/>
    <mergeCell ref="B310:B311"/>
    <mergeCell ref="C310:C311"/>
    <mergeCell ref="L310:L311"/>
    <mergeCell ref="N310:N311"/>
    <mergeCell ref="O310:O311"/>
    <mergeCell ref="Q306:Q307"/>
    <mergeCell ref="R306:R307"/>
    <mergeCell ref="A308:A309"/>
    <mergeCell ref="B308:B309"/>
    <mergeCell ref="C308:C309"/>
    <mergeCell ref="L308:L309"/>
    <mergeCell ref="N308:N309"/>
    <mergeCell ref="O308:O309"/>
    <mergeCell ref="Q308:Q309"/>
    <mergeCell ref="R308:R309"/>
    <mergeCell ref="A306:A307"/>
    <mergeCell ref="B306:B307"/>
    <mergeCell ref="C306:C307"/>
    <mergeCell ref="L306:L307"/>
    <mergeCell ref="N306:N307"/>
    <mergeCell ref="O306:O307"/>
    <mergeCell ref="Q302:Q303"/>
    <mergeCell ref="R302:R303"/>
    <mergeCell ref="Q312:Q313"/>
    <mergeCell ref="R312:R313"/>
    <mergeCell ref="A314:A315"/>
    <mergeCell ref="B314:B315"/>
    <mergeCell ref="C314:C315"/>
    <mergeCell ref="L314:L315"/>
    <mergeCell ref="N314:N315"/>
    <mergeCell ref="O314:O315"/>
    <mergeCell ref="Q314:Q315"/>
    <mergeCell ref="R314:R315"/>
    <mergeCell ref="A312:A313"/>
    <mergeCell ref="B312:B313"/>
    <mergeCell ref="C312:C313"/>
    <mergeCell ref="L312:L313"/>
    <mergeCell ref="N312:N313"/>
    <mergeCell ref="O312:O313"/>
    <mergeCell ref="Q310:Q311"/>
    <mergeCell ref="R310:R311"/>
  </mergeCells>
  <conditionalFormatting sqref="O1:O315">
    <cfRule type="containsText" dxfId="1466" priority="7" operator="containsText" text="HOLD">
      <formula>NOT(ISERROR(SEARCH("HOLD",O1)))</formula>
    </cfRule>
    <cfRule type="containsText" dxfId="1465" priority="16" operator="containsText" text="Ignore">
      <formula>NOT(ISERROR(SEARCH("Ignore",O1)))</formula>
    </cfRule>
  </conditionalFormatting>
  <conditionalFormatting sqref="M1:O315">
    <cfRule type="containsText" dxfId="1464" priority="6" operator="containsText" text="Waiting">
      <formula>NOT(ISERROR(SEARCH("Waiting",M1)))</formula>
    </cfRule>
    <cfRule type="containsText" dxfId="1463" priority="10" operator="containsText" text="Review">
      <formula>NOT(ISERROR(SEARCH("Review",M1)))</formula>
    </cfRule>
    <cfRule type="containsText" dxfId="1462" priority="11" operator="containsText" text="Other">
      <formula>NOT(ISERROR(SEARCH("Other",M1)))</formula>
    </cfRule>
    <cfRule type="containsText" dxfId="1461" priority="12" operator="containsText" text="Incomplete">
      <formula>NOT(ISERROR(SEARCH("Incomplete",M1)))</formula>
    </cfRule>
    <cfRule type="containsText" dxfId="1460" priority="13" operator="containsText" text="Untraceable">
      <formula>NOT(ISERROR(SEARCH("Untraceable",M1)))</formula>
    </cfRule>
    <cfRule type="containsText" dxfId="1459" priority="14" operator="containsText" text="Completed">
      <formula>NOT(ISERROR(SEARCH("Completed",M1)))</formula>
    </cfRule>
  </conditionalFormatting>
  <conditionalFormatting sqref="M1:O315 Q1:Q315">
    <cfRule type="containsText" dxfId="1458" priority="15" operator="containsText" text="In Progress">
      <formula>NOT(ISERROR(SEARCH("In Progress",M1)))</formula>
    </cfRule>
  </conditionalFormatting>
  <conditionalFormatting sqref="Q1:Q315">
    <cfRule type="containsText" dxfId="1457" priority="8" operator="containsText" text="No">
      <formula>NOT(ISERROR(SEARCH("No",Q1)))</formula>
    </cfRule>
    <cfRule type="containsText" dxfId="1456" priority="9" operator="containsText" text="Yes">
      <formula>NOT(ISERROR(SEARCH("Yes",Q1)))</formula>
    </cfRule>
  </conditionalFormatting>
  <conditionalFormatting sqref="L1:L315">
    <cfRule type="containsText" dxfId="1455" priority="5" operator="containsText" text="Needs to be">
      <formula>NOT(ISERROR(SEARCH("Needs to be",L1)))</formula>
    </cfRule>
  </conditionalFormatting>
  <conditionalFormatting sqref="I1:K271 I273:K315">
    <cfRule type="containsText" dxfId="1454" priority="4" operator="containsText" text="Please Enter Tracing Time">
      <formula>NOT(ISERROR(SEARCH("Please Enter Tracing Time",I1)))</formula>
    </cfRule>
  </conditionalFormatting>
  <conditionalFormatting sqref="I272:K272">
    <cfRule type="containsText" dxfId="1453" priority="3" operator="containsText" text="Please Enter Tracing Time">
      <formula>NOT(ISERROR(SEARCH("Please Enter Tracing Time",I272)))</formula>
    </cfRule>
  </conditionalFormatting>
  <dataValidations count="7">
    <dataValidation type="list" allowBlank="1" showInputMessage="1" sqref="L2:L315">
      <formula1>"Ø, Split"</formula1>
    </dataValidation>
    <dataValidation type="list" allowBlank="1" showInputMessage="1" showErrorMessage="1" sqref="M2:N315">
      <formula1>"In Progress, Completed, Untraceable, Incomplete, Other, Review"</formula1>
    </dataValidation>
    <dataValidation type="list" operator="equal" allowBlank="1" showInputMessage="1" showErrorMessage="1" sqref="E2:E315">
      <formula1>"Manual,Assisted Manual, De-Novo Merge, Assisted Merge"</formula1>
    </dataValidation>
    <dataValidation type="list" allowBlank="1" showInputMessage="1" showErrorMessage="1" sqref="O2:O315">
      <formula1>"In Progress, Completed, Untraceable, Review, Ignore"</formula1>
    </dataValidation>
    <dataValidation type="list" operator="equal" allowBlank="1" showInputMessage="1" showErrorMessage="1" sqref="D2:D315">
      <formula1>"Amina,Bruno,Cameron,Daniel,Gina,Julia,Mashtura,Monet,???"</formula1>
    </dataValidation>
    <dataValidation type="list" operator="equal" allowBlank="1" showInputMessage="1" sqref="H2:H303 H305:H315">
      <formula1>"Ø"</formula1>
    </dataValidation>
    <dataValidation type="list" allowBlank="1" showInputMessage="1" sqref="G2:G176 G178:G315">
      <formula1>"Ø"</formula1>
    </dataValidation>
  </dataValidation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2" operator="containsText" id="{82477FD6-3550-4D95-89E1-625F6DE3A9AF}">
            <xm:f>NOT(ISERROR(SEARCH("G-",A1)))</xm:f>
            <xm:f>"G-"</xm:f>
            <x14:dxf>
              <font>
                <color rgb="FF006100"/>
              </font>
              <fill>
                <patternFill>
                  <bgColor rgb="FFC6EFCE"/>
                </patternFill>
              </fill>
            </x14:dxf>
          </x14:cfRule>
          <xm:sqref>A1:A1048576</xm:sqref>
        </x14:conditionalFormatting>
        <x14:conditionalFormatting xmlns:xm="http://schemas.microsoft.com/office/excel/2006/main">
          <x14:cfRule type="containsText" priority="1" operator="containsText" id="{B4D92EE0-86C5-4552-8BB1-7BD01AFA9B10}">
            <xm:f>NOT(ISERROR(SEARCH("R-",A1)))</xm:f>
            <xm:f>"R-"</xm:f>
            <x14:dxf>
              <font>
                <color rgb="FF9C0006"/>
              </font>
            </x14:dxf>
          </x14:cfRule>
          <xm:sqref>A1:A1048576</xm:sqref>
        </x14:conditionalFormatting>
      </x14:conditionalFormatting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5"/>
  <sheetViews>
    <sheetView workbookViewId="0">
      <pane xSplit="1" topLeftCell="B1" activePane="topRight" state="frozen"/>
      <selection pane="topRight" activeCell="N54" sqref="N54:N55"/>
    </sheetView>
  </sheetViews>
  <sheetFormatPr defaultRowHeight="15" x14ac:dyDescent="0.25"/>
  <cols>
    <col min="1" max="1" width="16.5703125" bestFit="1" customWidth="1"/>
    <col min="2" max="2" width="24.5703125" bestFit="1" customWidth="1"/>
    <col min="3" max="3" width="18.85546875" bestFit="1" customWidth="1"/>
    <col min="4" max="4" width="10" bestFit="1" customWidth="1"/>
    <col min="5" max="5" width="15.28515625" bestFit="1" customWidth="1"/>
    <col min="6" max="6" width="23.7109375" bestFit="1" customWidth="1"/>
    <col min="7" max="8" width="9.85546875" bestFit="1" customWidth="1"/>
    <col min="9" max="9" width="11.5703125" bestFit="1" customWidth="1"/>
    <col min="10" max="10" width="12.28515625" bestFit="1" customWidth="1"/>
    <col min="11" max="11" width="14.7109375" bestFit="1" customWidth="1"/>
    <col min="12" max="12" width="15.140625" bestFit="1" customWidth="1"/>
    <col min="13" max="13" width="18.28515625" bestFit="1" customWidth="1"/>
    <col min="14" max="14" width="13.7109375" bestFit="1" customWidth="1"/>
    <col min="15" max="15" width="9.7109375" bestFit="1" customWidth="1"/>
    <col min="16" max="16" width="86.85546875" customWidth="1"/>
    <col min="17" max="17" width="10" bestFit="1" customWidth="1"/>
    <col min="18" max="18" width="10.140625" bestFit="1" customWidth="1"/>
  </cols>
  <sheetData>
    <row r="1" spans="1:18" x14ac:dyDescent="0.25">
      <c r="A1" s="47" t="s">
        <v>6</v>
      </c>
      <c r="B1" s="47" t="s">
        <v>7</v>
      </c>
      <c r="C1" s="47" t="s">
        <v>8</v>
      </c>
      <c r="D1" s="48" t="s">
        <v>9</v>
      </c>
      <c r="E1" s="48" t="s">
        <v>10</v>
      </c>
      <c r="F1" s="48" t="s">
        <v>11</v>
      </c>
      <c r="G1" s="48" t="s">
        <v>12</v>
      </c>
      <c r="H1" s="48" t="s">
        <v>13</v>
      </c>
      <c r="I1" s="48" t="s">
        <v>3126</v>
      </c>
      <c r="J1" s="48" t="s">
        <v>3189</v>
      </c>
      <c r="K1" s="48" t="s">
        <v>3190</v>
      </c>
      <c r="L1" s="47" t="s">
        <v>14</v>
      </c>
      <c r="M1" s="47" t="s">
        <v>15</v>
      </c>
      <c r="N1" s="47" t="s">
        <v>16</v>
      </c>
      <c r="O1" s="47" t="s">
        <v>17</v>
      </c>
      <c r="P1" s="10" t="s">
        <v>18</v>
      </c>
      <c r="Q1" s="9" t="s">
        <v>19</v>
      </c>
      <c r="R1" s="9" t="s">
        <v>20</v>
      </c>
    </row>
    <row r="2" spans="1:18" x14ac:dyDescent="0.25">
      <c r="A2" s="188" t="s">
        <v>4547</v>
      </c>
      <c r="B2" s="117" t="s">
        <v>4548</v>
      </c>
      <c r="C2" s="116" t="s">
        <v>2065</v>
      </c>
      <c r="D2" s="87" t="s">
        <v>161</v>
      </c>
      <c r="E2" s="87" t="s">
        <v>1399</v>
      </c>
      <c r="F2" s="7" t="str">
        <f>IF(AND(D2="Amina",OR(E2="Manual",E2="Assisted Manual")),A2&amp;"_AZ",IF(AND(D2="Amina",OR(E2="De-Novo Merge",E2="Assisted Merge")),A2&amp;"_SA_AZ",IF(AND(D2="Ahmad",OR(E2="Manual",E2="Assisted Manual")),A2&amp;"_AE",IF(AND(D2="Ahmad",OR(E2="De-Novo Merge",E2="Assisted Merge")),A2&amp;"_SA_AE",IF(AND(D2="Gina",OR(E2="Manual",E2="Assisted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Merge")),A2&amp;"_SA_MW",IF(AND(D2="Julia",OR(E2="Manual",E2="Assisted Manual")),A2&amp;"_JS",IF(AND(D2="Julia",OR(E2="De-Novo Merge",E2="Assisted Merge")),A2&amp;"_SA_JS",""))))))))))))))))</f>
        <v>2018-05-23_G-001_SA_BD</v>
      </c>
      <c r="G2" s="89">
        <v>43290</v>
      </c>
      <c r="H2" s="89">
        <v>43291</v>
      </c>
      <c r="I2" s="68">
        <v>2.25</v>
      </c>
      <c r="J2" s="68">
        <v>97</v>
      </c>
      <c r="K2" s="73">
        <f t="shared" ref="K2:K33" si="0">IF(AND(NOT(I2=""),NOT(J2=""),NOT(H2="")),J2/I2,"")</f>
        <v>43.111111111111114</v>
      </c>
      <c r="L2" s="118">
        <v>43308</v>
      </c>
      <c r="M2" s="87" t="s">
        <v>0</v>
      </c>
      <c r="N2" s="116" t="str">
        <f>IF(AND(NOT(OR(H2="Ø",H2="")),L2="Split"),"In Progress",IF(AND(NOT(OR(H2="Ø",H2="")),L2="Needs to be Split"),"Waiting",IF(AND(M2="Review",M3="Review"),"Review",IF(OR(AND(M2="Review",M3="Incomplete"),AND(M2="Incomplete",M3="Review")),"Review",IF(OR(AND(M2="Untraceable",M3="Review"),AND(M2="Review",M3="Untraceable")),"Review",IF(OR(AND(M2="Review",M3="Completed"),AND(M2="Completed",M3="Review")),"Review",IF(OR(AND(M2="Other",M3="Review"),AND(M2="Review",M3="Other")),"Review",IF(OR(AND(M2="Other",M3="Incomplete"),AND(M2="Incomplete",M3="Other")),"Review",IF(OR(AND(M2="Other",M3="Untraceable"),AND(M2="Untraceable",M3="Other")),"Review",IF(OR(AND(M2="Other",M3="Completed"),AND(M2="Completed",M3="Other")),"Review",IF(AND(M2="Waiting",M3="Waiting"),"Waiting",IF(OR(AND(M2="Review",M3="Waiting"),AND(M2="Waiting",M3="Review")),"Waiting",IF(OR(AND(M2="Other",M3="Waiting"),AND(M2="Waiting",M3="Other")),"Waiting",IF(OR(AND(M2="Incomplete",M3="Waiting"),AND(M2="Waiting",M3="Incomplete")),"Waiting",IF(OR(AND(M2="Completed",M3="Waiting"),AND(M2="Waiting",M3="Completed")),"Waiting",IF(OR(M2="In Progress",M3="In Progress"),"In Progress",IF(OR(AND(M2="Completed",M3="Untraceable"),AND(M2="Untraceable",M3="Completed")),"Review",IF(OR(AND(M2="Completed",M3="Incomplete"),AND(M2="Incomplete",M3="Completed")),"Review",IF(OR(AND(M2="Incomplete",M3="Untraceable"),AND(M2="Untraceable",M3="Incomplete")),"Untraceable",IF(AND(NOT(OR(H2="Ø",H2="")),NOT(OR(H3="Ø",H3="")),L2=""),"In Progress",IF(AND(M2="Untraceable",M3="Untraceable"),"Untraceable",IF(AND(NOT(OR(H2="Ø",H2="")),NOT(OR(H3="Ø",H3="")),NOT(OR(L2="Ø",L2="",L2="Split",L2="Needs to be Split"))),"Completed",IF(AND(M2="Incomplete",M3="Incomplete"),"Incomplete",IF(AND(M2="Other",M3="Other"),"Review",IF(AND(M2="Untraceable",M3=""),"Untraceable","")))))))))))))))))))))))))</f>
        <v>Completed</v>
      </c>
      <c r="O2" s="116" t="s">
        <v>0</v>
      </c>
      <c r="P2" s="4"/>
      <c r="Q2" s="121" t="s">
        <v>25</v>
      </c>
      <c r="R2" s="116" t="s">
        <v>4549</v>
      </c>
    </row>
    <row r="3" spans="1:18" x14ac:dyDescent="0.25">
      <c r="A3" s="189"/>
      <c r="B3" s="116"/>
      <c r="C3" s="116"/>
      <c r="D3" s="87" t="s">
        <v>113</v>
      </c>
      <c r="E3" s="87" t="s">
        <v>1512</v>
      </c>
      <c r="F3" s="7" t="str">
        <f>IF(AND(D3="Amina",OR(E3="Manual",E3="Assisted Manual")),A2&amp;"_AZ",IF(AND(D3="Amina",OR(E3="De-Novo Merge",E3="Assisted Merge")),A2&amp;"_SA_AZ",IF(AND(D3="Ahmad",OR(E3="Manual",E3="Assisted Manual")),A2&amp;"_AE",IF(AND(D3="Ahmad",OR(E3="De-Novo Merge",E3="Assisted Merge")),A2&amp;"_SA_AE",IF(AND(D3="Gina",OR(E3="Manual",E3="Assisted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Merge")),A2&amp;"_SA_MW",IF(AND(D3="Julia",OR(E3="Manual",E3="Assisted Manual")),A2&amp;"_JS",IF(AND(D3="Julia",OR(E3="De-Novo Merge",E3="Assisted Merge")),A2&amp;"_SA_JS",""))))))))))))))))</f>
        <v>2018-05-23_G-001_DR</v>
      </c>
      <c r="G3" s="89">
        <v>43300</v>
      </c>
      <c r="H3" s="89">
        <v>43301</v>
      </c>
      <c r="I3" s="68">
        <v>4</v>
      </c>
      <c r="J3" s="68">
        <v>101.91200000000001</v>
      </c>
      <c r="K3" s="73">
        <f t="shared" si="0"/>
        <v>25.478000000000002</v>
      </c>
      <c r="L3" s="116"/>
      <c r="M3" s="87" t="str">
        <f>IF(AND(NOT(OR(G3="",G3="Ø")),H3=""),"In Progress",IF(AND(NOT(OR(H3="Ø",H3="")),NOT(OR(G3="Ø",G3=""))),"Completed",IF(AND(NOT(A2=""),NOT(OR(D3="",D3="???")),G3=""),"Waiting",IF(D3="???","Waiting",""))))</f>
        <v>Completed</v>
      </c>
      <c r="N3" s="116"/>
      <c r="O3" s="116"/>
      <c r="P3" s="4"/>
      <c r="Q3" s="121"/>
      <c r="R3" s="116"/>
    </row>
    <row r="4" spans="1:18" x14ac:dyDescent="0.25">
      <c r="A4" s="188" t="s">
        <v>4550</v>
      </c>
      <c r="B4" s="117" t="s">
        <v>4551</v>
      </c>
      <c r="C4" s="116" t="s">
        <v>2065</v>
      </c>
      <c r="D4" s="87" t="s">
        <v>113</v>
      </c>
      <c r="E4" s="87" t="s">
        <v>1399</v>
      </c>
      <c r="F4" s="7" t="str">
        <f>IF(AND(D4="Amina",OR(E4="Manual",E4="Assisted Manual")),A4&amp;"_AZ",IF(AND(D4="Amina",OR(E4="De-Novo Merge",E4="Assisted Merge")),A4&amp;"_SA_AZ",IF(AND(D4="Ahmad",OR(E4="Manual",E4="Assisted Manual")),A4&amp;"_AE",IF(AND(D4="Ahmad",OR(E4="De-Novo Merge",E4="Assisted Merge")),A4&amp;"_SA_AE",IF(AND(D4="Gina",OR(E4="Manual",E4="Assisted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Merge")),A4&amp;"_SA_MW",IF(AND(D4="Julia",OR(E4="Manual",E4="Assisted Manual")),A4&amp;"_JS",IF(AND(D4="Julia",OR(E4="De-Novo Merge",E4="Assisted Merge")),A4&amp;"_SA_JS",""))))))))))))))))</f>
        <v>2018-05-23_G-002_SA_DR</v>
      </c>
      <c r="G4" s="89">
        <v>43291</v>
      </c>
      <c r="H4" s="89">
        <v>43292</v>
      </c>
      <c r="I4" s="68">
        <v>3.5</v>
      </c>
      <c r="J4" s="68">
        <v>46.569000000000003</v>
      </c>
      <c r="K4" s="73">
        <f t="shared" si="0"/>
        <v>13.305428571428573</v>
      </c>
      <c r="L4" s="118">
        <v>43306</v>
      </c>
      <c r="M4" s="87" t="str">
        <f>IF(AND(NOT(OR(G4="",G4="Ø")),H4=""),"In Progress",IF(AND(NOT(OR(H4="Ø",H4="")),NOT(OR(G4="Ø",G4=""))),"Completed",IF(AND(NOT(A4=""),NOT(OR(D4="",D4="???")),G4=""),"Waiting",IF(D4="???","Waiting",""))))</f>
        <v>Completed</v>
      </c>
      <c r="N4" s="116" t="str">
        <f>IF(AND(NOT(OR(H4="Ø",H4="")),L4="Split"),"In Progress",IF(AND(NOT(OR(H4="Ø",H4="")),L4="Needs to be Split"),"Waiting",IF(AND(M4="Review",M5="Review"),"Review",IF(OR(AND(M4="Review",M5="Incomplete"),AND(M4="Incomplete",M5="Review")),"Review",IF(OR(AND(M4="Untraceable",M5="Review"),AND(M4="Review",M5="Untraceable")),"Review",IF(OR(AND(M4="Review",M5="Completed"),AND(M4="Completed",M5="Review")),"Review",IF(OR(AND(M4="Other",M5="Review"),AND(M4="Review",M5="Other")),"Review",IF(OR(AND(M4="Other",M5="Incomplete"),AND(M4="Incomplete",M5="Other")),"Review",IF(OR(AND(M4="Other",M5="Untraceable"),AND(M4="Untraceable",M5="Other")),"Review",IF(OR(AND(M4="Other",M5="Completed"),AND(M4="Completed",M5="Other")),"Review",IF(AND(M4="Waiting",M5="Waiting"),"Waiting",IF(OR(AND(M4="Review",M5="Waiting"),AND(M4="Waiting",M5="Review")),"Waiting",IF(OR(AND(M4="Other",M5="Waiting"),AND(M4="Waiting",M5="Other")),"Waiting",IF(OR(AND(M4="Incomplete",M5="Waiting"),AND(M4="Waiting",M5="Incomplete")),"Waiting",IF(OR(AND(M4="Completed",M5="Waiting"),AND(M4="Waiting",M5="Completed")),"Waiting",IF(OR(M4="In Progress",M5="In Progress"),"In Progress",IF(OR(AND(M4="Completed",M5="Untraceable"),AND(M4="Untraceable",M5="Completed")),"Review",IF(OR(AND(M4="Completed",M5="Incomplete"),AND(M4="Incomplete",M5="Completed")),"Review",IF(OR(AND(M4="Incomplete",M5="Untraceable"),AND(M4="Untraceable",M5="Incomplete")),"Untraceable",IF(AND(NOT(OR(H4="Ø",H4="")),NOT(OR(H5="Ø",H5="")),L4=""),"In Progress",IF(AND(M4="Untraceable",M5="Untraceable"),"Untraceable",IF(AND(NOT(OR(H4="Ø",H4="")),NOT(OR(H5="Ø",H5="")),NOT(OR(L4="Ø",L4="",L4="Split",L4="Needs to be Split"))),"Completed",IF(AND(M4="Incomplete",M5="Incomplete"),"Incomplete",IF(AND(M4="Other",M5="Other"),"Review",IF(AND(M4="Untraceable",M5=""),"Untraceable","")))))))))))))))))))))))))</f>
        <v>Completed</v>
      </c>
      <c r="O4" s="116" t="s">
        <v>0</v>
      </c>
      <c r="P4" s="4" t="s">
        <v>4552</v>
      </c>
      <c r="Q4" s="121" t="s">
        <v>25</v>
      </c>
      <c r="R4" s="116" t="s">
        <v>4553</v>
      </c>
    </row>
    <row r="5" spans="1:18" x14ac:dyDescent="0.25">
      <c r="A5" s="189"/>
      <c r="B5" s="116"/>
      <c r="C5" s="116"/>
      <c r="D5" s="87" t="s">
        <v>27</v>
      </c>
      <c r="E5" s="87" t="s">
        <v>1512</v>
      </c>
      <c r="F5" s="7" t="str">
        <f>IF(AND(D5="Amina",OR(E5="Manual",E5="Assisted Manual")),A4&amp;"_AZ",IF(AND(D5="Amina",OR(E5="De-Novo Merge",E5="Assisted Merge")),A4&amp;"_SA_AZ",IF(AND(D5="Ahmad",OR(E5="Manual",E5="Assisted Manual")),A4&amp;"_AE",IF(AND(D5="Ahmad",OR(E5="De-Novo Merge",E5="Assisted Merge")),A4&amp;"_SA_AE",IF(AND(D5="Gina",OR(E5="Manual",E5="Assisted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Merge")),A4&amp;"_SA_MW",IF(AND(D5="Julia",OR(E5="Manual",E5="Assisted Manual")),A4&amp;"_JS",IF(AND(D5="Julia",OR(E5="De-Novo Merge",E5="Assisted Merge")),A4&amp;"_SA_JS",""))))))))))))))))</f>
        <v>2018-05-23_G-002_GB</v>
      </c>
      <c r="G5" s="89">
        <v>43305</v>
      </c>
      <c r="H5" s="89">
        <v>43305</v>
      </c>
      <c r="I5" s="68">
        <v>2</v>
      </c>
      <c r="J5" s="68">
        <v>46</v>
      </c>
      <c r="K5" s="73">
        <f t="shared" si="0"/>
        <v>23</v>
      </c>
      <c r="L5" s="116"/>
      <c r="M5" s="87" t="str">
        <f>IF(AND(NOT(OR(G5="",G5="Ø")),H5=""),"In Progress",IF(AND(NOT(OR(H5="Ø",H5="")),NOT(OR(G5="Ø",G5=""))),"Completed",IF(AND(NOT(A4=""),NOT(OR(D5="",D5="???")),G5=""),"Waiting",IF(D5="???","Waiting",""))))</f>
        <v>Completed</v>
      </c>
      <c r="N5" s="116"/>
      <c r="O5" s="116"/>
      <c r="Q5" s="121"/>
      <c r="R5" s="116"/>
    </row>
    <row r="6" spans="1:18" x14ac:dyDescent="0.25">
      <c r="A6" s="188" t="s">
        <v>4554</v>
      </c>
      <c r="B6" s="117" t="s">
        <v>4555</v>
      </c>
      <c r="C6" s="116" t="s">
        <v>1167</v>
      </c>
      <c r="D6" s="87" t="s">
        <v>161</v>
      </c>
      <c r="E6" s="87" t="s">
        <v>1399</v>
      </c>
      <c r="F6" s="7" t="str">
        <f>IF(AND(D6="Amina",OR(E6="Manual",E6="Assisted Manual")),A6&amp;"_AZ",IF(AND(D6="Amina",OR(E6="De-Novo Merge",E6="Assisted Merge")),A6&amp;"_SA_AZ",IF(AND(D6="Ahmad",OR(E6="Manual",E6="Assisted Manual")),A6&amp;"_AE",IF(AND(D6="Ahmad",OR(E6="De-Novo Merge",E6="Assisted Merge")),A6&amp;"_SA_AE",IF(AND(D6="Gina",OR(E6="Manual",E6="Assisted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Merge")),A6&amp;"_SA_MW",IF(AND(D6="Julia",OR(E6="Manual",E6="Assisted Manual")),A6&amp;"_JS",IF(AND(D6="Julia",OR(E6="De-Novo Merge",E6="Assisted Merge")),A6&amp;"_SA_JS",""))))))))))))))))</f>
        <v>2018-05-23_G-003_SA_BD</v>
      </c>
      <c r="G6" s="89">
        <v>43291</v>
      </c>
      <c r="H6" s="89">
        <v>43291</v>
      </c>
      <c r="I6" s="68">
        <v>1.75</v>
      </c>
      <c r="J6" s="68">
        <v>56</v>
      </c>
      <c r="K6" s="73">
        <f t="shared" si="0"/>
        <v>32</v>
      </c>
      <c r="L6" s="118">
        <v>43306</v>
      </c>
      <c r="M6" s="87" t="str">
        <f>IF(AND(NOT(OR(G6="",G6="Ø")),H6=""),"In Progress",IF(AND(NOT(OR(H6="Ø",H6="")),NOT(OR(G6="Ø",G6=""))),"Completed",IF(AND(NOT(A6=""),NOT(OR(D6="",D6="???")),G6=""),"Waiting",IF(D6="???","Waiting",""))))</f>
        <v>Completed</v>
      </c>
      <c r="N6" s="116" t="str">
        <f>IF(AND(NOT(OR(H6="Ø",H6="")),L6="Split"),"In Progress",IF(AND(NOT(OR(H6="Ø",H6="")),L6="Needs to be Split"),"Waiting",IF(AND(M6="Review",M7="Review"),"Review",IF(OR(AND(M6="Review",M7="Incomplete"),AND(M6="Incomplete",M7="Review")),"Review",IF(OR(AND(M6="Untraceable",M7="Review"),AND(M6="Review",M7="Untraceable")),"Review",IF(OR(AND(M6="Review",M7="Completed"),AND(M6="Completed",M7="Review")),"Review",IF(OR(AND(M6="Other",M7="Review"),AND(M6="Review",M7="Other")),"Review",IF(OR(AND(M6="Other",M7="Incomplete"),AND(M6="Incomplete",M7="Other")),"Review",IF(OR(AND(M6="Other",M7="Untraceable"),AND(M6="Untraceable",M7="Other")),"Review",IF(OR(AND(M6="Other",M7="Completed"),AND(M6="Completed",M7="Other")),"Review",IF(AND(M6="Waiting",M7="Waiting"),"Waiting",IF(OR(AND(M6="Review",M7="Waiting"),AND(M6="Waiting",M7="Review")),"Waiting",IF(OR(AND(M6="Other",M7="Waiting"),AND(M6="Waiting",M7="Other")),"Waiting",IF(OR(AND(M6="Incomplete",M7="Waiting"),AND(M6="Waiting",M7="Incomplete")),"Waiting",IF(OR(AND(M6="Completed",M7="Waiting"),AND(M6="Waiting",M7="Completed")),"Waiting",IF(OR(M6="In Progress",M7="In Progress"),"In Progress",IF(OR(AND(M6="Completed",M7="Untraceable"),AND(M6="Untraceable",M7="Completed")),"Review",IF(OR(AND(M6="Completed",M7="Incomplete"),AND(M6="Incomplete",M7="Completed")),"Review",IF(OR(AND(M6="Incomplete",M7="Untraceable"),AND(M6="Untraceable",M7="Incomplete")),"Untraceable",IF(AND(NOT(OR(H6="Ø",H6="")),NOT(OR(H7="Ø",H7="")),L6=""),"In Progress",IF(AND(M6="Untraceable",M7="Untraceable"),"Untraceable",IF(AND(NOT(OR(H6="Ø",H6="")),NOT(OR(H7="Ø",H7="")),NOT(OR(L6="Ø",L6="",L6="Split",L6="Needs to be Split"))),"Completed",IF(AND(M6="Incomplete",M7="Incomplete"),"Incomplete",IF(AND(M6="Other",M7="Other"),"Review",IF(AND(M6="Untraceable",M7=""),"Untraceable","")))))))))))))))))))))))))</f>
        <v>Completed</v>
      </c>
      <c r="O6" s="116" t="s">
        <v>0</v>
      </c>
      <c r="P6" s="4" t="s">
        <v>4556</v>
      </c>
      <c r="Q6" s="121" t="s">
        <v>25</v>
      </c>
      <c r="R6" s="116" t="s">
        <v>4557</v>
      </c>
    </row>
    <row r="7" spans="1:18" x14ac:dyDescent="0.25">
      <c r="A7" s="189"/>
      <c r="B7" s="116"/>
      <c r="C7" s="116"/>
      <c r="D7" s="87" t="s">
        <v>27</v>
      </c>
      <c r="E7" s="87" t="s">
        <v>1512</v>
      </c>
      <c r="F7" s="7" t="str">
        <f>IF(AND(D7="Amina",OR(E7="Manual",E7="Assisted Manual")),A6&amp;"_AZ",IF(AND(D7="Amina",OR(E7="De-Novo Merge",E7="Assisted Merge")),A6&amp;"_SA_AZ",IF(AND(D7="Ahmad",OR(E7="Manual",E7="Assisted Manual")),A6&amp;"_AE",IF(AND(D7="Ahmad",OR(E7="De-Novo Merge",E7="Assisted Merge")),A6&amp;"_SA_AE",IF(AND(D7="Gina",OR(E7="Manual",E7="Assisted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Merge")),A6&amp;"_SA_MW",IF(AND(D7="Julia",OR(E7="Manual",E7="Assisted Manual")),A6&amp;"_JS",IF(AND(D7="Julia",OR(E7="De-Novo Merge",E7="Assisted Merge")),A6&amp;"_SA_JS",""))))))))))))))))</f>
        <v>2018-05-23_G-003_GB</v>
      </c>
      <c r="G7" s="89">
        <v>43306</v>
      </c>
      <c r="H7" s="89">
        <v>43306</v>
      </c>
      <c r="I7" s="68">
        <v>1.5</v>
      </c>
      <c r="J7" s="68">
        <v>57</v>
      </c>
      <c r="K7" s="73">
        <f t="shared" si="0"/>
        <v>38</v>
      </c>
      <c r="L7" s="116"/>
      <c r="M7" s="87" t="str">
        <f>IF(AND(NOT(OR(G7="",G7="Ø")),H7=""),"In Progress",IF(AND(NOT(OR(H7="Ø",H7="")),NOT(OR(G7="Ø",G7=""))),"Completed",IF(AND(NOT(A6=""),NOT(OR(D7="",D7="???")),G7=""),"Waiting",IF(D7="???","Waiting",""))))</f>
        <v>Completed</v>
      </c>
      <c r="N7" s="116"/>
      <c r="O7" s="116"/>
      <c r="P7" s="4"/>
      <c r="Q7" s="121"/>
      <c r="R7" s="116"/>
    </row>
    <row r="8" spans="1:18" x14ac:dyDescent="0.25">
      <c r="A8" s="188" t="s">
        <v>4558</v>
      </c>
      <c r="B8" s="117" t="s">
        <v>4559</v>
      </c>
      <c r="C8" s="116" t="s">
        <v>1052</v>
      </c>
      <c r="D8" s="87" t="s">
        <v>161</v>
      </c>
      <c r="E8" s="87" t="s">
        <v>24</v>
      </c>
      <c r="F8" s="7" t="str">
        <f>IF(AND(D8="Amina",OR(E8="Manual",E8="Assisted Manual")),A8&amp;"_AZ",IF(AND(D8="Amina",OR(E8="De-Novo Merge",E8="Assisted Merge")),A8&amp;"_SA_AZ",IF(AND(D8="Ahmad",OR(E8="Manual",E8="Assisted Manual")),A8&amp;"_AE",IF(AND(D8="Ahmad",OR(E8="De-Novo Merge",E8="Assisted Merge")),A8&amp;"_SA_AE",IF(AND(D8="Gina",OR(E8="Manual",E8="Assisted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Merge")),A8&amp;"_SA_MW",IF(AND(D8="Julia",OR(E8="Manual",E8="Assisted Manual")),A8&amp;"_JS",IF(AND(D8="Julia",OR(E8="De-Novo Merge",E8="Assisted Merge")),A8&amp;"_SA_JS",""))))))))))))))))</f>
        <v>2018-05-23_G-004_BD</v>
      </c>
      <c r="G8" s="89">
        <v>43291</v>
      </c>
      <c r="H8" s="89">
        <v>43291</v>
      </c>
      <c r="I8" s="68">
        <v>0.75</v>
      </c>
      <c r="J8" s="68">
        <v>20</v>
      </c>
      <c r="K8" s="73">
        <f t="shared" si="0"/>
        <v>26.666666666666668</v>
      </c>
      <c r="L8" s="118">
        <v>43311</v>
      </c>
      <c r="M8" s="87" t="str">
        <f>IF(AND(NOT(OR(G8="",G8="Ø")),H8=""),"In Progress",IF(AND(NOT(OR(H8="Ø",H8="")),NOT(OR(G8="Ø",G8=""))),"Completed",IF(AND(NOT(A8=""),NOT(OR(D8="",D8="???")),G8=""),"Waiting",IF(D8="???","Waiting",""))))</f>
        <v>Completed</v>
      </c>
      <c r="N8" s="116" t="s">
        <v>0</v>
      </c>
      <c r="O8" s="116" t="s">
        <v>0</v>
      </c>
      <c r="P8" s="4" t="s">
        <v>4560</v>
      </c>
      <c r="Q8" s="121" t="s">
        <v>25</v>
      </c>
      <c r="R8" s="116" t="s">
        <v>4561</v>
      </c>
    </row>
    <row r="9" spans="1:18" x14ac:dyDescent="0.25">
      <c r="A9" s="189"/>
      <c r="B9" s="116"/>
      <c r="C9" s="116"/>
      <c r="D9" s="87" t="s">
        <v>27</v>
      </c>
      <c r="E9" s="87" t="s">
        <v>1512</v>
      </c>
      <c r="F9" s="7" t="str">
        <f>IF(AND(D9="Amina",OR(E9="Manual",E9="Assisted Manual")),A8&amp;"_AZ",IF(AND(D9="Amina",OR(E9="De-Novo Merge",E9="Assisted Merge")),A8&amp;"_SA_AZ",IF(AND(D9="Ahmad",OR(E9="Manual",E9="Assisted Manual")),A8&amp;"_AE",IF(AND(D9="Ahmad",OR(E9="De-Novo Merge",E9="Assisted Merge")),A8&amp;"_SA_AE",IF(AND(D9="Gina",OR(E9="Manual",E9="Assisted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Merge")),A8&amp;"_SA_MW",IF(AND(D9="Julia",OR(E9="Manual",E9="Assisted Manual")),A8&amp;"_JS",IF(AND(D9="Julia",OR(E9="De-Novo Merge",E9="Assisted Merge")),A8&amp;"_SA_JS",""))))))))))))))))</f>
        <v>2018-05-23_G-004_GB</v>
      </c>
      <c r="G9" s="89">
        <v>43306</v>
      </c>
      <c r="H9" s="89">
        <v>43307</v>
      </c>
      <c r="I9" s="68">
        <v>0.75</v>
      </c>
      <c r="J9" s="68">
        <v>20</v>
      </c>
      <c r="K9" s="73">
        <f t="shared" si="0"/>
        <v>26.666666666666668</v>
      </c>
      <c r="L9" s="116"/>
      <c r="M9" s="87" t="str">
        <f>IF(AND(NOT(OR(G9="",G9="Ø")),H9=""),"In Progress",IF(AND(NOT(OR(H9="Ø",H9="")),NOT(OR(G9="Ø",G9=""))),"Completed",IF(AND(NOT(A8=""),NOT(OR(D9="",D9="???")),G9=""),"Waiting",IF(D9="???","Waiting",""))))</f>
        <v>Completed</v>
      </c>
      <c r="N9" s="116"/>
      <c r="O9" s="116"/>
      <c r="P9" s="4" t="s">
        <v>4562</v>
      </c>
      <c r="Q9" s="121"/>
      <c r="R9" s="116"/>
    </row>
    <row r="10" spans="1:18" x14ac:dyDescent="0.25">
      <c r="A10" s="188" t="s">
        <v>4563</v>
      </c>
      <c r="B10" s="117" t="s">
        <v>4564</v>
      </c>
      <c r="C10" s="116" t="s">
        <v>1052</v>
      </c>
      <c r="D10" s="87" t="s">
        <v>161</v>
      </c>
      <c r="E10" s="87" t="s">
        <v>24</v>
      </c>
      <c r="F10" s="7" t="str">
        <f>IF(AND(D10="Amina",OR(E10="Manual",E10="Assisted Manual")),A10&amp;"_AZ",IF(AND(D10="Amina",OR(E10="De-Novo Merge",E10="Assisted Merge")),A10&amp;"_SA_AZ",IF(AND(D10="Ahmad",OR(E10="Manual",E10="Assisted Manual")),A10&amp;"_AE",IF(AND(D10="Ahmad",OR(E10="De-Novo Merge",E10="Assisted Merge")),A10&amp;"_SA_AE",IF(AND(D10="Gina",OR(E10="Manual",E10="Assisted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Merge")),A10&amp;"_SA_MW",IF(AND(D10="Julia",OR(E10="Manual",E10="Assisted Manual")),A10&amp;"_JS",IF(AND(D10="Julia",OR(E10="De-Novo Merge",E10="Assisted Merge")),A10&amp;"_SA_JS",""))))))))))))))))</f>
        <v>2018-05-23_G-005_BD</v>
      </c>
      <c r="G10" s="89" t="s">
        <v>4565</v>
      </c>
      <c r="H10" s="89">
        <v>43291</v>
      </c>
      <c r="I10" s="68">
        <v>1</v>
      </c>
      <c r="J10" s="68">
        <v>38</v>
      </c>
      <c r="K10" s="73">
        <f t="shared" si="0"/>
        <v>38</v>
      </c>
      <c r="L10" s="118">
        <v>43311</v>
      </c>
      <c r="M10" s="87" t="str">
        <f>IF(AND(NOT(OR(G10="",G10="Ø")),H10=""),"In Progress",IF(AND(NOT(OR(H10="Ø",H10="")),NOT(OR(G10="Ø",G10=""))),"Completed",IF(AND(NOT(A10=""),NOT(OR(D10="",D10="???")),G10=""),"Waiting",IF(D10="???","Waiting",""))))</f>
        <v>Completed</v>
      </c>
      <c r="N10" s="116" t="s">
        <v>0</v>
      </c>
      <c r="O10" s="116" t="s">
        <v>0</v>
      </c>
      <c r="P10" s="4" t="s">
        <v>4560</v>
      </c>
      <c r="Q10" s="121" t="s">
        <v>25</v>
      </c>
      <c r="R10" s="116" t="s">
        <v>4566</v>
      </c>
    </row>
    <row r="11" spans="1:18" x14ac:dyDescent="0.25">
      <c r="A11" s="189"/>
      <c r="B11" s="116"/>
      <c r="C11" s="116"/>
      <c r="D11" s="87" t="s">
        <v>27</v>
      </c>
      <c r="E11" s="87" t="s">
        <v>1512</v>
      </c>
      <c r="F11" s="7" t="str">
        <f>IF(AND(D11="Amina",OR(E11="Manual",E11="Assisted Manual")),A10&amp;"_AZ",IF(AND(D11="Amina",OR(E11="De-Novo Merge",E11="Assisted Merge")),A10&amp;"_SA_AZ",IF(AND(D11="Ahmad",OR(E11="Manual",E11="Assisted Manual")),A10&amp;"_AE",IF(AND(D11="Ahmad",OR(E11="De-Novo Merge",E11="Assisted Merge")),A10&amp;"_SA_AE",IF(AND(D11="Gina",OR(E11="Manual",E11="Assisted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Merge")),A10&amp;"_SA_MW",IF(AND(D11="Julia",OR(E11="Manual",E11="Assisted Manual")),A10&amp;"_JS",IF(AND(D11="Julia",OR(E11="De-Novo Merge",E11="Assisted Merge")),A10&amp;"_SA_JS",""))))))))))))))))</f>
        <v>2018-05-23_G-005_GB</v>
      </c>
      <c r="G11" s="89">
        <v>43307</v>
      </c>
      <c r="H11" s="89">
        <v>43307</v>
      </c>
      <c r="I11" s="68">
        <v>1.25</v>
      </c>
      <c r="J11" s="68">
        <v>38</v>
      </c>
      <c r="K11" s="73">
        <f t="shared" si="0"/>
        <v>30.4</v>
      </c>
      <c r="L11" s="116"/>
      <c r="M11" s="87" t="str">
        <f>IF(AND(NOT(OR(G11="",G11="Ø")),H11=""),"In Progress",IF(AND(NOT(OR(H11="Ø",H11="")),NOT(OR(G11="Ø",G11=""))),"Completed",IF(AND(NOT(A10=""),NOT(OR(D11="",D11="???")),G11=""),"Waiting",IF(D11="???","Waiting",""))))</f>
        <v>Completed</v>
      </c>
      <c r="N11" s="116"/>
      <c r="O11" s="116"/>
      <c r="P11" s="4" t="s">
        <v>4567</v>
      </c>
      <c r="Q11" s="121"/>
      <c r="R11" s="116"/>
    </row>
    <row r="12" spans="1:18" x14ac:dyDescent="0.25">
      <c r="A12" s="188" t="s">
        <v>4568</v>
      </c>
      <c r="B12" s="117" t="s">
        <v>4569</v>
      </c>
      <c r="C12" s="116" t="s">
        <v>1167</v>
      </c>
      <c r="D12" s="87" t="s">
        <v>161</v>
      </c>
      <c r="E12" s="87" t="s">
        <v>1399</v>
      </c>
      <c r="F12" s="7" t="str">
        <f>IF(AND(D12="Amina",OR(E12="Manual",E12="Assisted Manual")),A12&amp;"_AZ",IF(AND(D12="Amina",OR(E12="De-Novo Merge",E12="Assisted Merge")),A12&amp;"_SA_AZ",IF(AND(D12="Ahmad",OR(E12="Manual",E12="Assisted Manual")),A12&amp;"_AE",IF(AND(D12="Ahmad",OR(E12="De-Novo Merge",E12="Assisted Merge")),A12&amp;"_SA_AE",IF(AND(D12="Gina",OR(E12="Manual",E12="Assisted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Merge")),A12&amp;"_SA_MW",IF(AND(D12="Julia",OR(E12="Manual",E12="Assisted Manual")),A12&amp;"_JS",IF(AND(D12="Julia",OR(E12="De-Novo Merge",E12="Assisted Merge")),A12&amp;"_SA_JS",""))))))))))))))))</f>
        <v>2018-05-23_G-006_SA_BD</v>
      </c>
      <c r="G12" s="89">
        <v>43291</v>
      </c>
      <c r="H12" s="89">
        <v>43291</v>
      </c>
      <c r="I12" s="68">
        <v>0.5</v>
      </c>
      <c r="J12" s="68">
        <v>18</v>
      </c>
      <c r="K12" s="73">
        <f t="shared" si="0"/>
        <v>36</v>
      </c>
      <c r="L12" s="118">
        <v>43311</v>
      </c>
      <c r="M12" s="87" t="str">
        <f>IF(AND(NOT(OR(G12="",G12="Ø")),H12=""),"In Progress",IF(AND(NOT(OR(H12="Ø",H12="")),NOT(OR(G12="Ø",G12=""))),"Completed",IF(AND(NOT(A12=""),NOT(OR(D12="",D12="???")),G12=""),"Waiting",IF(D12="???","Waiting",""))))</f>
        <v>Completed</v>
      </c>
      <c r="N12" s="116" t="str">
        <f>IF(AND(NOT(OR(H12="Ø",H12="")),L12="Split"),"In Progress",IF(AND(NOT(OR(H12="Ø",H12="")),L12="Needs to be Split"),"Waiting",IF(AND(M12="Review",M13="Review"),"Review",IF(OR(AND(M12="Review",M13="Incomplete"),AND(M12="Incomplete",M13="Review")),"Review",IF(OR(AND(M12="Untraceable",M13="Review"),AND(M12="Review",M13="Untraceable")),"Review",IF(OR(AND(M12="Review",M13="Completed"),AND(M12="Completed",M13="Review")),"Review",IF(OR(AND(M12="Other",M13="Review"),AND(M12="Review",M13="Other")),"Review",IF(OR(AND(M12="Other",M13="Incomplete"),AND(M12="Incomplete",M13="Other")),"Review",IF(OR(AND(M12="Other",M13="Untraceable"),AND(M12="Untraceable",M13="Other")),"Review",IF(OR(AND(M12="Other",M13="Completed"),AND(M12="Completed",M13="Other")),"Review",IF(AND(M12="Waiting",M13="Waiting"),"Waiting",IF(OR(AND(M12="Review",M13="Waiting"),AND(M12="Waiting",M13="Review")),"Waiting",IF(OR(AND(M12="Other",M13="Waiting"),AND(M12="Waiting",M13="Other")),"Waiting",IF(OR(AND(M12="Incomplete",M13="Waiting"),AND(M12="Waiting",M13="Incomplete")),"Waiting",IF(OR(AND(M12="Completed",M13="Waiting"),AND(M12="Waiting",M13="Completed")),"Waiting",IF(OR(M12="In Progress",M13="In Progress"),"In Progress",IF(OR(AND(M12="Completed",M13="Untraceable"),AND(M12="Untraceable",M13="Completed")),"Review",IF(OR(AND(M12="Completed",M13="Incomplete"),AND(M12="Incomplete",M13="Completed")),"Review",IF(OR(AND(M12="Incomplete",M13="Untraceable"),AND(M12="Untraceable",M13="Incomplete")),"Untraceable",IF(AND(NOT(OR(H12="Ø",H12="")),NOT(OR(H13="Ø",H13="")),L12=""),"In Progress",IF(AND(M12="Untraceable",M13="Untraceable"),"Untraceable",IF(AND(NOT(OR(H12="Ø",H12="")),NOT(OR(H13="Ø",H13="")),NOT(OR(L12="Ø",L12="",L12="Split",L12="Needs to be Split"))),"Completed",IF(AND(M12="Incomplete",M13="Incomplete"),"Incomplete",IF(AND(M12="Other",M13="Other"),"Review",IF(AND(M12="Untraceable",M13=""),"Untraceable","")))))))))))))))))))))))))</f>
        <v>Completed</v>
      </c>
      <c r="O12" s="116" t="s">
        <v>0</v>
      </c>
      <c r="P12" s="4"/>
      <c r="Q12" s="121" t="s">
        <v>25</v>
      </c>
      <c r="R12" s="116" t="s">
        <v>4570</v>
      </c>
    </row>
    <row r="13" spans="1:18" x14ac:dyDescent="0.25">
      <c r="A13" s="189"/>
      <c r="B13" s="116"/>
      <c r="C13" s="116"/>
      <c r="D13" s="87" t="s">
        <v>27</v>
      </c>
      <c r="E13" s="87" t="s">
        <v>1512</v>
      </c>
      <c r="F13" s="7" t="str">
        <f>IF(AND(D13="Amina",OR(E13="Manual",E13="Assisted Manual")),A12&amp;"_AZ",IF(AND(D13="Amina",OR(E13="De-Novo Merge",E13="Assisted Merge")),A12&amp;"_SA_AZ",IF(AND(D13="Ahmad",OR(E13="Manual",E13="Assisted Manual")),A12&amp;"_AE",IF(AND(D13="Ahmad",OR(E13="De-Novo Merge",E13="Assisted Merge")),A12&amp;"_SA_AE",IF(AND(D13="Gina",OR(E13="Manual",E13="Assisted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Merge")),A12&amp;"_SA_MW",IF(AND(D13="Julia",OR(E13="Manual",E13="Assisted Manual")),A12&amp;"_JS",IF(AND(D13="Julia",OR(E13="De-Novo Merge",E13="Assisted Merge")),A12&amp;"_SA_JS",""))))))))))))))))</f>
        <v>2018-05-23_G-006_GB</v>
      </c>
      <c r="G13" s="89">
        <v>43307</v>
      </c>
      <c r="H13" s="89">
        <v>43307</v>
      </c>
      <c r="I13" s="68">
        <v>0.7</v>
      </c>
      <c r="J13" s="68">
        <v>18</v>
      </c>
      <c r="K13" s="73">
        <f t="shared" si="0"/>
        <v>25.714285714285715</v>
      </c>
      <c r="L13" s="116"/>
      <c r="M13" s="87" t="str">
        <f>IF(AND(NOT(OR(G13="",G13="Ø")),H13=""),"In Progress",IF(AND(NOT(OR(H13="Ø",H13="")),NOT(OR(G13="Ø",G13=""))),"Completed",IF(AND(NOT(A12=""),NOT(OR(D13="",D13="???")),G13=""),"Waiting",IF(D13="???","Waiting",""))))</f>
        <v>Completed</v>
      </c>
      <c r="N13" s="116"/>
      <c r="O13" s="116"/>
      <c r="P13" s="4"/>
      <c r="Q13" s="121"/>
      <c r="R13" s="116"/>
    </row>
    <row r="14" spans="1:18" x14ac:dyDescent="0.25">
      <c r="A14" s="188" t="s">
        <v>4571</v>
      </c>
      <c r="B14" s="117" t="s">
        <v>4572</v>
      </c>
      <c r="C14" s="116" t="s">
        <v>2065</v>
      </c>
      <c r="D14" s="87" t="s">
        <v>161</v>
      </c>
      <c r="E14" s="87" t="s">
        <v>1399</v>
      </c>
      <c r="F14" s="7" t="str">
        <f>IF(AND(D14="Amina",OR(E14="Manual",E14="Assisted Manual")),A14&amp;"_AZ",IF(AND(D14="Amina",OR(E14="De-Novo Merge",E14="Assisted Merge")),A14&amp;"_SA_AZ",IF(AND(D14="Ahmad",OR(E14="Manual",E14="Assisted Manual")),A14&amp;"_AE",IF(AND(D14="Ahmad",OR(E14="De-Novo Merge",E14="Assisted Merge")),A14&amp;"_SA_AE",IF(AND(D14="Gina",OR(E14="Manual",E14="Assisted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Merge")),A14&amp;"_SA_MW",IF(AND(D14="Julia",OR(E14="Manual",E14="Assisted Manual")),A14&amp;"_JS",IF(AND(D14="Julia",OR(E14="De-Novo Merge",E14="Assisted Merge")),A14&amp;"_SA_JS",""))))))))))))))))</f>
        <v>2018-05-23_G-007_SA_BD</v>
      </c>
      <c r="G14" s="89">
        <v>43291</v>
      </c>
      <c r="H14" s="89">
        <v>43292</v>
      </c>
      <c r="I14" s="68">
        <v>3.25</v>
      </c>
      <c r="J14" s="68">
        <v>90</v>
      </c>
      <c r="K14" s="73">
        <f t="shared" si="0"/>
        <v>27.692307692307693</v>
      </c>
      <c r="L14" s="118">
        <v>43308</v>
      </c>
      <c r="M14" s="87" t="str">
        <f>IF(AND(NOT(OR(G14="",G14="Ø")),H14=""),"In Progress",IF(AND(NOT(OR(H14="Ø",H14="")),NOT(OR(G14="Ø",G14=""))),"Completed",IF(AND(NOT(A14=""),NOT(OR(D14="",D14="???")),G14=""),"Waiting",IF(D14="???","Waiting",""))))</f>
        <v>Completed</v>
      </c>
      <c r="N14" s="116" t="str">
        <f>IF(AND(NOT(OR(H14="Ø",H14="")),L14="Split"),"In Progress",IF(AND(NOT(OR(H14="Ø",H14="")),L14="Needs to be Split"),"Waiting",IF(AND(M14="Review",M15="Review"),"Review",IF(OR(AND(M14="Review",M15="Incomplete"),AND(M14="Incomplete",M15="Review")),"Review",IF(OR(AND(M14="Untraceable",M15="Review"),AND(M14="Review",M15="Untraceable")),"Review",IF(OR(AND(M14="Review",M15="Completed"),AND(M14="Completed",M15="Review")),"Review",IF(OR(AND(M14="Other",M15="Review"),AND(M14="Review",M15="Other")),"Review",IF(OR(AND(M14="Other",M15="Incomplete"),AND(M14="Incomplete",M15="Other")),"Review",IF(OR(AND(M14="Other",M15="Untraceable"),AND(M14="Untraceable",M15="Other")),"Review",IF(OR(AND(M14="Other",M15="Completed"),AND(M14="Completed",M15="Other")),"Review",IF(AND(M14="Waiting",M15="Waiting"),"Waiting",IF(OR(AND(M14="Review",M15="Waiting"),AND(M14="Waiting",M15="Review")),"Waiting",IF(OR(AND(M14="Other",M15="Waiting"),AND(M14="Waiting",M15="Other")),"Waiting",IF(OR(AND(M14="Incomplete",M15="Waiting"),AND(M14="Waiting",M15="Incomplete")),"Waiting",IF(OR(AND(M14="Completed",M15="Waiting"),AND(M14="Waiting",M15="Completed")),"Waiting",IF(OR(M14="In Progress",M15="In Progress"),"In Progress",IF(OR(AND(M14="Completed",M15="Untraceable"),AND(M14="Untraceable",M15="Completed")),"Review",IF(OR(AND(M14="Completed",M15="Incomplete"),AND(M14="Incomplete",M15="Completed")),"Review",IF(OR(AND(M14="Incomplete",M15="Untraceable"),AND(M14="Untraceable",M15="Incomplete")),"Untraceable",IF(AND(NOT(OR(H14="Ø",H14="")),NOT(OR(H15="Ø",H15="")),L14=""),"In Progress",IF(AND(M14="Untraceable",M15="Untraceable"),"Untraceable",IF(AND(NOT(OR(H14="Ø",H14="")),NOT(OR(H15="Ø",H15="")),NOT(OR(L14="Ø",L14="",L14="Split",L14="Needs to be Split"))),"Completed",IF(AND(M14="Incomplete",M15="Incomplete"),"Incomplete",IF(AND(M14="Other",M15="Other"),"Review",IF(AND(M14="Untraceable",M15=""),"Untraceable","")))))))))))))))))))))))))</f>
        <v>Completed</v>
      </c>
      <c r="O14" s="116" t="s">
        <v>0</v>
      </c>
      <c r="P14" s="4" t="s">
        <v>4573</v>
      </c>
      <c r="Q14" s="121" t="s">
        <v>25</v>
      </c>
      <c r="R14" s="116" t="s">
        <v>4574</v>
      </c>
    </row>
    <row r="15" spans="1:18" x14ac:dyDescent="0.25">
      <c r="A15" s="189"/>
      <c r="B15" s="116"/>
      <c r="C15" s="116"/>
      <c r="D15" s="87" t="s">
        <v>113</v>
      </c>
      <c r="E15" s="87" t="s">
        <v>1512</v>
      </c>
      <c r="F15" s="7" t="str">
        <f>IF(AND(D15="Amina",OR(E15="Manual",E15="Assisted Manual")),A14&amp;"_AZ",IF(AND(D15="Amina",OR(E15="De-Novo Merge",E15="Assisted Merge")),A14&amp;"_SA_AZ",IF(AND(D15="Ahmad",OR(E15="Manual",E15="Assisted Manual")),A14&amp;"_AE",IF(AND(D15="Ahmad",OR(E15="De-Novo Merge",E15="Assisted Merge")),A14&amp;"_SA_AE",IF(AND(D15="Gina",OR(E15="Manual",E15="Assisted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Merge")),A14&amp;"_SA_MW",IF(AND(D15="Julia",OR(E15="Manual",E15="Assisted Manual")),A14&amp;"_JS",IF(AND(D15="Julia",OR(E15="De-Novo Merge",E15="Assisted Merge")),A14&amp;"_SA_JS",""))))))))))))))))</f>
        <v>2018-05-23_G-007_DR</v>
      </c>
      <c r="G15" s="89">
        <v>43301</v>
      </c>
      <c r="H15" s="89">
        <v>43304</v>
      </c>
      <c r="I15" s="68">
        <v>2.33</v>
      </c>
      <c r="J15" s="68">
        <v>96.873000000000005</v>
      </c>
      <c r="K15" s="73">
        <f t="shared" si="0"/>
        <v>41.576394849785409</v>
      </c>
      <c r="L15" s="116"/>
      <c r="M15" s="87" t="str">
        <f>IF(AND(NOT(OR(G15="",G15="Ø")),H15=""),"In Progress",IF(AND(NOT(OR(H15="Ø",H15="")),NOT(OR(G15="Ø",G15=""))),"Completed",IF(AND(NOT(A14=""),NOT(OR(D15="",D15="???")),G15=""),"Waiting",IF(D15="???","Waiting",""))))</f>
        <v>Completed</v>
      </c>
      <c r="N15" s="116"/>
      <c r="O15" s="116"/>
      <c r="P15" s="4"/>
      <c r="Q15" s="121"/>
      <c r="R15" s="116"/>
    </row>
    <row r="16" spans="1:18" x14ac:dyDescent="0.25">
      <c r="A16" s="188" t="s">
        <v>4575</v>
      </c>
      <c r="B16" s="147" t="s">
        <v>4576</v>
      </c>
      <c r="C16" s="116" t="s">
        <v>2065</v>
      </c>
      <c r="D16" s="87" t="s">
        <v>161</v>
      </c>
      <c r="E16" s="87" t="s">
        <v>1399</v>
      </c>
      <c r="F16" s="7" t="str">
        <f>IF(AND(D16="Amina",OR(E16="Manual",E16="Assisted Manual")),A16&amp;"_AZ",IF(AND(D16="Amina",OR(E16="De-Novo Merge",E16="Assisted Merge")),A16&amp;"_SA_AZ",IF(AND(D16="Ahmad",OR(E16="Manual",E16="Assisted Manual")),A16&amp;"_AE",IF(AND(D16="Ahmad",OR(E16="De-Novo Merge",E16="Assisted Merge")),A16&amp;"_SA_AE",IF(AND(D16="Gina",OR(E16="Manual",E16="Assisted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Merge")),A16&amp;"_SA_MW",IF(AND(D16="Julia",OR(E16="Manual",E16="Assisted Manual")),A16&amp;"_JS",IF(AND(D16="Julia",OR(E16="De-Novo Merge",E16="Assisted Merge")),A16&amp;"_SA_JS",""))))))))))))))))</f>
        <v>2018-05-23_G-008_SA_BD</v>
      </c>
      <c r="G16" s="89">
        <v>43292</v>
      </c>
      <c r="H16" s="89">
        <v>43292</v>
      </c>
      <c r="I16" s="68">
        <v>1.25</v>
      </c>
      <c r="J16" s="68">
        <v>38</v>
      </c>
      <c r="K16" s="73">
        <f t="shared" si="0"/>
        <v>30.4</v>
      </c>
      <c r="L16" s="118">
        <v>43308</v>
      </c>
      <c r="M16" s="87" t="str">
        <f>IF(AND(NOT(OR(G16="",G16="Ø")),H16=""),"In Progress",IF(AND(NOT(OR(H16="Ø",H16="")),NOT(OR(G16="Ø",G16=""))),"Completed",IF(AND(NOT(A16=""),NOT(OR(D16="",D16="???")),G16=""),"Waiting",IF(D16="???","Waiting",""))))</f>
        <v>Completed</v>
      </c>
      <c r="N16" s="116" t="str">
        <f>IF(AND(NOT(OR(H16="Ø",H16="")),L16="Split"),"In Progress",IF(AND(NOT(OR(H16="Ø",H16="")),L16="Needs to be Split"),"Waiting",IF(AND(M16="Review",M17="Review"),"Review",IF(OR(AND(M16="Review",M17="Incomplete"),AND(M16="Incomplete",M17="Review")),"Review",IF(OR(AND(M16="Untraceable",M17="Review"),AND(M16="Review",M17="Untraceable")),"Review",IF(OR(AND(M16="Review",M17="Completed"),AND(M16="Completed",M17="Review")),"Review",IF(OR(AND(M16="Other",M17="Review"),AND(M16="Review",M17="Other")),"Review",IF(OR(AND(M16="Other",M17="Incomplete"),AND(M16="Incomplete",M17="Other")),"Review",IF(OR(AND(M16="Other",M17="Untraceable"),AND(M16="Untraceable",M17="Other")),"Review",IF(OR(AND(M16="Other",M17="Completed"),AND(M16="Completed",M17="Other")),"Review",IF(AND(M16="Waiting",M17="Waiting"),"Waiting",IF(OR(AND(M16="Review",M17="Waiting"),AND(M16="Waiting",M17="Review")),"Waiting",IF(OR(AND(M16="Other",M17="Waiting"),AND(M16="Waiting",M17="Other")),"Waiting",IF(OR(AND(M16="Incomplete",M17="Waiting"),AND(M16="Waiting",M17="Incomplete")),"Waiting",IF(OR(AND(M16="Completed",M17="Waiting"),AND(M16="Waiting",M17="Completed")),"Waiting",IF(OR(M16="In Progress",M17="In Progress"),"In Progress",IF(OR(AND(M16="Completed",M17="Untraceable"),AND(M16="Untraceable",M17="Completed")),"Review",IF(OR(AND(M16="Completed",M17="Incomplete"),AND(M16="Incomplete",M17="Completed")),"Review",IF(OR(AND(M16="Incomplete",M17="Untraceable"),AND(M16="Untraceable",M17="Incomplete")),"Untraceable",IF(AND(NOT(OR(H16="Ø",H16="")),NOT(OR(H17="Ø",H17="")),L16=""),"In Progress",IF(AND(M16="Untraceable",M17="Untraceable"),"Untraceable",IF(AND(NOT(OR(H16="Ø",H16="")),NOT(OR(H17="Ø",H17="")),NOT(OR(L16="Ø",L16="",L16="Split",L16="Needs to be Split"))),"Completed",IF(AND(M16="Incomplete",M17="Incomplete"),"Incomplete",IF(AND(M16="Other",M17="Other"),"Review",IF(AND(M16="Untraceable",M17=""),"Untraceable","")))))))))))))))))))))))))</f>
        <v>Completed</v>
      </c>
      <c r="O16" s="116" t="s">
        <v>0</v>
      </c>
      <c r="P16" s="4"/>
      <c r="Q16" s="121" t="s">
        <v>25</v>
      </c>
      <c r="R16" s="116" t="s">
        <v>4577</v>
      </c>
    </row>
    <row r="17" spans="1:18" x14ac:dyDescent="0.25">
      <c r="A17" s="189"/>
      <c r="B17" s="147"/>
      <c r="C17" s="116"/>
      <c r="D17" s="87" t="s">
        <v>113</v>
      </c>
      <c r="E17" s="87" t="s">
        <v>1512</v>
      </c>
      <c r="F17" s="7" t="str">
        <f>IF(AND(D17="Amina",OR(E17="Manual",E17="Assisted Manual")),A16&amp;"_AZ",IF(AND(D17="Amina",OR(E17="De-Novo Merge",E17="Assisted Merge")),A16&amp;"_SA_AZ",IF(AND(D17="Ahmad",OR(E17="Manual",E17="Assisted Manual")),A16&amp;"_AE",IF(AND(D17="Ahmad",OR(E17="De-Novo Merge",E17="Assisted Merge")),A16&amp;"_SA_AE",IF(AND(D17="Gina",OR(E17="Manual",E17="Assisted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Merge")),A16&amp;"_SA_MW",IF(AND(D17="Julia",OR(E17="Manual",E17="Assisted Manual")),A16&amp;"_JS",IF(AND(D17="Julia",OR(E17="De-Novo Merge",E17="Assisted Merge")),A16&amp;"_SA_JS",""))))))))))))))))</f>
        <v>2018-05-23_G-008_DR</v>
      </c>
      <c r="G17" s="89">
        <v>43304</v>
      </c>
      <c r="H17" s="89">
        <v>43304</v>
      </c>
      <c r="I17" s="68">
        <v>1</v>
      </c>
      <c r="J17" s="68">
        <v>42.912999999999997</v>
      </c>
      <c r="K17" s="73">
        <f t="shared" si="0"/>
        <v>42.912999999999997</v>
      </c>
      <c r="L17" s="116"/>
      <c r="M17" s="87" t="str">
        <f>IF(AND(NOT(OR(G17="",G17="Ø")),H17=""),"In Progress",IF(AND(NOT(OR(H17="Ø",H17="")),NOT(OR(G17="Ø",G17=""))),"Completed",IF(AND(NOT(A16=""),NOT(OR(D17="",D17="???")),G17=""),"Waiting",IF(D17="???","Waiting",""))))</f>
        <v>Completed</v>
      </c>
      <c r="N17" s="116"/>
      <c r="O17" s="116"/>
      <c r="P17" s="4"/>
      <c r="Q17" s="121"/>
      <c r="R17" s="116"/>
    </row>
    <row r="18" spans="1:18" x14ac:dyDescent="0.25">
      <c r="A18" s="188" t="s">
        <v>4578</v>
      </c>
      <c r="B18" s="117" t="s">
        <v>4579</v>
      </c>
      <c r="C18" s="116" t="s">
        <v>2065</v>
      </c>
      <c r="D18" s="87" t="s">
        <v>27</v>
      </c>
      <c r="E18" s="87" t="s">
        <v>1399</v>
      </c>
      <c r="F18" s="7" t="str">
        <f>IF(AND(D18="Amina",OR(E18="Manual",E18="Assisted Manual")),A18&amp;"_AZ",IF(AND(D18="Amina",OR(E18="De-Novo Merge",E18="Assisted Merge")),A18&amp;"_SA_AZ",IF(AND(D18="Ahmad",OR(E18="Manual",E18="Assisted Manual")),A18&amp;"_AE",IF(AND(D18="Ahmad",OR(E18="De-Novo Merge",E18="Assisted Merge")),A18&amp;"_SA_AE",IF(AND(D18="Gina",OR(E18="Manual",E18="Assisted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Merge")),A18&amp;"_SA_MW",IF(AND(D18="Julia",OR(E18="Manual",E18="Assisted Manual")),A18&amp;"_JS",IF(AND(D18="Julia",OR(E18="De-Novo Merge",E18="Assisted Merge")),A18&amp;"_SA_JS",""))))))))))))))))</f>
        <v>2018-05-23_G-009_SA_GB</v>
      </c>
      <c r="G18" s="89">
        <v>43291</v>
      </c>
      <c r="H18" s="89">
        <v>43299</v>
      </c>
      <c r="I18" s="68">
        <v>3.25</v>
      </c>
      <c r="J18" s="68">
        <v>110</v>
      </c>
      <c r="K18" s="73">
        <f t="shared" si="0"/>
        <v>33.846153846153847</v>
      </c>
      <c r="L18" s="118">
        <v>43299</v>
      </c>
      <c r="M18" s="87" t="s">
        <v>0</v>
      </c>
      <c r="N18" s="116" t="str">
        <f>IF(AND(NOT(OR(H18="Ø",H18="")),L18="Split"),"In Progress",IF(AND(NOT(OR(H18="Ø",H18="")),L18="Needs to be Split"),"Waiting",IF(AND(M18="Review",M19="Review"),"Review",IF(OR(AND(M18="Review",M19="Incomplete"),AND(M18="Incomplete",M19="Review")),"Review",IF(OR(AND(M18="Untraceable",M19="Review"),AND(M18="Review",M19="Untraceable")),"Review",IF(OR(AND(M18="Review",M19="Completed"),AND(M18="Completed",M19="Review")),"Review",IF(OR(AND(M18="Other",M19="Review"),AND(M18="Review",M19="Other")),"Review",IF(OR(AND(M18="Other",M19="Incomplete"),AND(M18="Incomplete",M19="Other")),"Review",IF(OR(AND(M18="Other",M19="Untraceable"),AND(M18="Untraceable",M19="Other")),"Review",IF(OR(AND(M18="Other",M19="Completed"),AND(M18="Completed",M19="Other")),"Review",IF(AND(M18="Waiting",M19="Waiting"),"Waiting",IF(OR(AND(M18="Review",M19="Waiting"),AND(M18="Waiting",M19="Review")),"Waiting",IF(OR(AND(M18="Other",M19="Waiting"),AND(M18="Waiting",M19="Other")),"Waiting",IF(OR(AND(M18="Incomplete",M19="Waiting"),AND(M18="Waiting",M19="Incomplete")),"Waiting",IF(OR(AND(M18="Completed",M19="Waiting"),AND(M18="Waiting",M19="Completed")),"Waiting",IF(OR(M18="In Progress",M19="In Progress"),"In Progress",IF(OR(AND(M18="Completed",M19="Untraceable"),AND(M18="Untraceable",M19="Completed")),"Review",IF(OR(AND(M18="Completed",M19="Incomplete"),AND(M18="Incomplete",M19="Completed")),"Review",IF(OR(AND(M18="Incomplete",M19="Untraceable"),AND(M18="Untraceable",M19="Incomplete")),"Untraceable",IF(AND(NOT(OR(H18="Ø",H18="")),NOT(OR(H19="Ø",H19="")),L18=""),"In Progress",IF(AND(M18="Untraceable",M19="Untraceable"),"Untraceable",IF(AND(NOT(OR(H18="Ø",H18="")),NOT(OR(H19="Ø",H19="")),NOT(OR(L18="Ø",L18="",L18="Split",L18="Needs to be Split"))),"Completed",IF(AND(M18="Incomplete",M19="Incomplete"),"Incomplete",IF(AND(M18="Other",M19="Other"),"Review",IF(AND(M18="Untraceable",M19=""),"Untraceable","")))))))))))))))))))))))))</f>
        <v>Completed</v>
      </c>
      <c r="O18" s="116" t="s">
        <v>0</v>
      </c>
      <c r="P18" s="4"/>
      <c r="Q18" s="121" t="s">
        <v>25</v>
      </c>
      <c r="R18" s="116" t="s">
        <v>4580</v>
      </c>
    </row>
    <row r="19" spans="1:18" x14ac:dyDescent="0.25">
      <c r="A19" s="189"/>
      <c r="B19" s="116"/>
      <c r="C19" s="116"/>
      <c r="D19" s="87" t="s">
        <v>161</v>
      </c>
      <c r="E19" s="87" t="s">
        <v>1512</v>
      </c>
      <c r="F19" s="7" t="str">
        <f>IF(AND(D19="Amina",OR(E19="Manual",E19="Assisted Manual")),A18&amp;"_AZ",IF(AND(D19="Amina",OR(E19="De-Novo Merge",E19="Assisted Merge")),A18&amp;"_SA_AZ",IF(AND(D19="Ahmad",OR(E19="Manual",E19="Assisted Manual")),A18&amp;"_AE",IF(AND(D19="Ahmad",OR(E19="De-Novo Merge",E19="Assisted Merge")),A18&amp;"_SA_AE",IF(AND(D19="Gina",OR(E19="Manual",E19="Assisted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Merge")),A18&amp;"_SA_MW",IF(AND(D19="Julia",OR(E19="Manual",E19="Assisted Manual")),A18&amp;"_JS",IF(AND(D19="Julia",OR(E19="De-Novo Merge",E19="Assisted Merge")),A18&amp;"_SA_JS",""))))))))))))))))</f>
        <v>2018-05-23_G-009_BD</v>
      </c>
      <c r="G19" s="89">
        <v>43292</v>
      </c>
      <c r="H19" s="89">
        <v>43299</v>
      </c>
      <c r="I19" s="68">
        <v>2.75</v>
      </c>
      <c r="J19" s="68">
        <v>109</v>
      </c>
      <c r="K19" s="73">
        <f t="shared" si="0"/>
        <v>39.636363636363633</v>
      </c>
      <c r="L19" s="116"/>
      <c r="M19" s="87" t="str">
        <f>IF(AND(NOT(OR(G19="",G19="Ø")),H19=""),"In Progress",IF(AND(NOT(OR(H19="Ø",H19="")),NOT(OR(G19="Ø",G19=""))),"Completed",IF(AND(NOT(A18=""),NOT(OR(D19="",D19="???")),G19=""),"Waiting",IF(D19="???","Waiting",""))))</f>
        <v>Completed</v>
      </c>
      <c r="N19" s="116"/>
      <c r="O19" s="116"/>
      <c r="P19" s="4"/>
      <c r="Q19" s="121"/>
      <c r="R19" s="116"/>
    </row>
    <row r="20" spans="1:18" x14ac:dyDescent="0.25">
      <c r="A20" s="188" t="s">
        <v>4581</v>
      </c>
      <c r="B20" s="117" t="s">
        <v>4582</v>
      </c>
      <c r="C20" s="116" t="s">
        <v>2065</v>
      </c>
      <c r="D20" s="87" t="s">
        <v>27</v>
      </c>
      <c r="E20" s="87" t="s">
        <v>1399</v>
      </c>
      <c r="F20" s="7" t="str">
        <f>IF(AND(D20="Amina",OR(E20="Manual",E20="Assisted Manual")),A20&amp;"_AZ",IF(AND(D20="Amina",OR(E20="De-Novo Merge",E20="Assisted Merge")),A20&amp;"_SA_AZ",IF(AND(D20="Ahmad",OR(E20="Manual",E20="Assisted Manual")),A20&amp;"_AE",IF(AND(D20="Ahmad",OR(E20="De-Novo Merge",E20="Assisted Merge")),A20&amp;"_SA_AE",IF(AND(D20="Gina",OR(E20="Manual",E20="Assisted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Merge")),A20&amp;"_SA_MW",IF(AND(D20="Julia",OR(E20="Manual",E20="Assisted Manual")),A20&amp;"_JS",IF(AND(D20="Julia",OR(E20="De-Novo Merge",E20="Assisted Merge")),A20&amp;"_SA_JS",""))))))))))))))))</f>
        <v>2018-05-23_G-010_SA_GB</v>
      </c>
      <c r="G20" s="89">
        <v>43292</v>
      </c>
      <c r="H20" s="89">
        <v>43299</v>
      </c>
      <c r="I20" s="68">
        <v>6</v>
      </c>
      <c r="J20" s="68">
        <v>343</v>
      </c>
      <c r="K20" s="73">
        <f t="shared" si="0"/>
        <v>57.166666666666664</v>
      </c>
      <c r="L20" s="118">
        <v>43327</v>
      </c>
      <c r="M20" s="87" t="s">
        <v>0</v>
      </c>
      <c r="N20" s="116" t="str">
        <f>IF(AND(NOT(OR(H20="Ø",H20="")),L20="Split"),"In Progress",IF(AND(NOT(OR(H20="Ø",H20="")),L20="Needs to be Split"),"Waiting",IF(AND(M20="Review",M21="Review"),"Review",IF(OR(AND(M20="Review",M21="Incomplete"),AND(M20="Incomplete",M21="Review")),"Review",IF(OR(AND(M20="Untraceable",M21="Review"),AND(M20="Review",M21="Untraceable")),"Review",IF(OR(AND(M20="Review",M21="Completed"),AND(M20="Completed",M21="Review")),"Review",IF(OR(AND(M20="Other",M21="Review"),AND(M20="Review",M21="Other")),"Review",IF(OR(AND(M20="Other",M21="Incomplete"),AND(M20="Incomplete",M21="Other")),"Review",IF(OR(AND(M20="Other",M21="Untraceable"),AND(M20="Untraceable",M21="Other")),"Review",IF(OR(AND(M20="Other",M21="Completed"),AND(M20="Completed",M21="Other")),"Review",IF(AND(M20="Waiting",M21="Waiting"),"Waiting",IF(OR(AND(M20="Review",M21="Waiting"),AND(M20="Waiting",M21="Review")),"Waiting",IF(OR(AND(M20="Other",M21="Waiting"),AND(M20="Waiting",M21="Other")),"Waiting",IF(OR(AND(M20="Incomplete",M21="Waiting"),AND(M20="Waiting",M21="Incomplete")),"Waiting",IF(OR(AND(M20="Completed",M21="Waiting"),AND(M20="Waiting",M21="Completed")),"Waiting",IF(OR(M20="In Progress",M21="In Progress"),"In Progress",IF(OR(AND(M20="Completed",M21="Untraceable"),AND(M20="Untraceable",M21="Completed")),"Review",IF(OR(AND(M20="Completed",M21="Incomplete"),AND(M20="Incomplete",M21="Completed")),"Review",IF(OR(AND(M20="Incomplete",M21="Untraceable"),AND(M20="Untraceable",M21="Incomplete")),"Untraceable",IF(AND(NOT(OR(H20="Ø",H20="")),NOT(OR(H21="Ø",H21="")),L20=""),"In Progress",IF(AND(M20="Untraceable",M21="Untraceable"),"Untraceable",IF(AND(NOT(OR(H20="Ø",H20="")),NOT(OR(H21="Ø",H21="")),NOT(OR(L20="Ø",L20="",L20="Split",L20="Needs to be Split"))),"Completed",IF(AND(M20="Incomplete",M21="Incomplete"),"Incomplete",IF(AND(M20="Other",M21="Other"),"Review",IF(AND(M20="Untraceable",M21=""),"Untraceable","")))))))))))))))))))))))))</f>
        <v>Completed</v>
      </c>
      <c r="O20" s="116" t="s">
        <v>0</v>
      </c>
      <c r="P20" s="4"/>
      <c r="Q20" s="121" t="s">
        <v>25</v>
      </c>
      <c r="R20" s="116" t="s">
        <v>4583</v>
      </c>
    </row>
    <row r="21" spans="1:18" x14ac:dyDescent="0.25">
      <c r="A21" s="189"/>
      <c r="B21" s="116"/>
      <c r="C21" s="116"/>
      <c r="D21" s="87" t="s">
        <v>161</v>
      </c>
      <c r="E21" s="87" t="s">
        <v>1512</v>
      </c>
      <c r="F21" s="7" t="str">
        <f>IF(AND(D21="Amina",OR(E21="Manual",E21="Assisted Manual")),A20&amp;"_AZ",IF(AND(D21="Amina",OR(E21="De-Novo Merge",E21="Assisted Merge")),A20&amp;"_SA_AZ",IF(AND(D21="Ahmad",OR(E21="Manual",E21="Assisted Manual")),A20&amp;"_AE",IF(AND(D21="Ahmad",OR(E21="De-Novo Merge",E21="Assisted Merge")),A20&amp;"_SA_AE",IF(AND(D21="Gina",OR(E21="Manual",E21="Assisted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Merge")),A20&amp;"_SA_MW",IF(AND(D21="Julia",OR(E21="Manual",E21="Assisted Manual")),A20&amp;"_JS",IF(AND(D21="Julia",OR(E21="De-Novo Merge",E21="Assisted Merge")),A20&amp;"_SA_JS",""))))))))))))))))</f>
        <v>2018-05-23_G-010_BD</v>
      </c>
      <c r="G21" s="89">
        <v>43299</v>
      </c>
      <c r="H21" s="89">
        <v>43301</v>
      </c>
      <c r="I21" s="68">
        <v>8.5</v>
      </c>
      <c r="J21" s="68">
        <v>333</v>
      </c>
      <c r="K21" s="73">
        <f t="shared" si="0"/>
        <v>39.176470588235297</v>
      </c>
      <c r="L21" s="116"/>
      <c r="M21" s="87" t="str">
        <f>IF(AND(NOT(OR(G21="",G21="Ø")),H21=""),"In Progress",IF(AND(NOT(OR(H21="Ø",H21="")),NOT(OR(G21="Ø",G21=""))),"Completed",IF(AND(NOT(A20=""),NOT(OR(D21="",D21="???")),G21=""),"Waiting",IF(D21="???","Waiting",""))))</f>
        <v>Completed</v>
      </c>
      <c r="N21" s="116"/>
      <c r="O21" s="116"/>
      <c r="P21" s="4"/>
      <c r="Q21" s="121"/>
      <c r="R21" s="116"/>
    </row>
    <row r="22" spans="1:18" x14ac:dyDescent="0.25">
      <c r="A22" s="188" t="s">
        <v>4584</v>
      </c>
      <c r="B22" s="117" t="s">
        <v>4585</v>
      </c>
      <c r="C22" s="116" t="s">
        <v>1167</v>
      </c>
      <c r="D22" s="87" t="s">
        <v>161</v>
      </c>
      <c r="E22" s="87" t="s">
        <v>1399</v>
      </c>
      <c r="F22" s="7" t="str">
        <f>IF(AND(D22="Amina",OR(E22="Manual",E22="Assisted Manual")),A22&amp;"_AZ",IF(AND(D22="Amina",OR(E22="De-Novo Merge",E22="Assisted Merge")),A22&amp;"_SA_AZ",IF(AND(D22="Ahmad",OR(E22="Manual",E22="Assisted Manual")),A22&amp;"_AE",IF(AND(D22="Ahmad",OR(E22="De-Novo Merge",E22="Assisted Merge")),A22&amp;"_SA_AE",IF(AND(D22="Gina",OR(E22="Manual",E22="Assisted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Merge")),A22&amp;"_SA_MW",IF(AND(D22="Julia",OR(E22="Manual",E22="Assisted Manual")),A22&amp;"_JS",IF(AND(D22="Julia",OR(E22="De-Novo Merge",E22="Assisted Merge")),A22&amp;"_SA_JS",""))))))))))))))))</f>
        <v>2018-05-23_G-011_SA_BD</v>
      </c>
      <c r="G22" s="89">
        <v>43292</v>
      </c>
      <c r="H22" s="89" t="s">
        <v>51</v>
      </c>
      <c r="I22" s="68"/>
      <c r="J22" s="68"/>
      <c r="K22" s="73" t="str">
        <f t="shared" si="0"/>
        <v/>
      </c>
      <c r="L22" s="118" t="str">
        <f>IF(AND(NOT(OR(H22="",H22="Ø")),NOT(OR(H23="",H23="Ø"))),"Needs to be Split","")</f>
        <v/>
      </c>
      <c r="M22" s="87" t="s">
        <v>1</v>
      </c>
      <c r="N22" s="116" t="str">
        <f>IF(AND(NOT(OR(H22="Ø",H22="")),L22="Split"),"In Progress",IF(AND(NOT(OR(H22="Ø",H22="")),L22="Needs to be Split"),"Waiting",IF(AND(M22="Review",M23="Review"),"Review",IF(OR(AND(M22="Review",M23="Incomplete"),AND(M22="Incomplete",M23="Review")),"Review",IF(OR(AND(M22="Untraceable",M23="Review"),AND(M22="Review",M23="Untraceable")),"Review",IF(OR(AND(M22="Review",M23="Completed"),AND(M22="Completed",M23="Review")),"Review",IF(OR(AND(M22="Other",M23="Review"),AND(M22="Review",M23="Other")),"Review",IF(OR(AND(M22="Other",M23="Incomplete"),AND(M22="Incomplete",M23="Other")),"Review",IF(OR(AND(M22="Other",M23="Untraceable"),AND(M22="Untraceable",M23="Other")),"Review",IF(OR(AND(M22="Other",M23="Completed"),AND(M22="Completed",M23="Other")),"Review",IF(AND(M22="Waiting",M23="Waiting"),"Waiting",IF(OR(AND(M22="Review",M23="Waiting"),AND(M22="Waiting",M23="Review")),"Waiting",IF(OR(AND(M22="Other",M23="Waiting"),AND(M22="Waiting",M23="Other")),"Waiting",IF(OR(AND(M22="Incomplete",M23="Waiting"),AND(M22="Waiting",M23="Incomplete")),"Waiting",IF(OR(AND(M22="Completed",M23="Waiting"),AND(M22="Waiting",M23="Completed")),"Waiting",IF(OR(M22="In Progress",M23="In Progress"),"In Progress",IF(OR(AND(M22="Completed",M23="Untraceable"),AND(M22="Untraceable",M23="Completed")),"Review",IF(OR(AND(M22="Completed",M23="Incomplete"),AND(M22="Incomplete",M23="Completed")),"Review",IF(OR(AND(M22="Incomplete",M23="Untraceable"),AND(M22="Untraceable",M23="Incomplete")),"Untraceable",IF(AND(NOT(OR(H22="Ø",H22="")),NOT(OR(H23="Ø",H23="")),L22=""),"In Progress",IF(AND(M22="Untraceable",M23="Untraceable"),"Untraceable",IF(AND(NOT(OR(H22="Ø",H22="")),NOT(OR(H23="Ø",H23="")),NOT(OR(L22="Ø",L22="",L22="Split",L22="Needs to be Split"))),"Completed",IF(AND(M22="Incomplete",M23="Incomplete"),"Incomplete",IF(AND(M22="Other",M23="Other"),"Review",IF(AND(M22="Untraceable",M23=""),"Untraceable","")))))))))))))))))))))))))</f>
        <v>Untraceable</v>
      </c>
      <c r="O22" s="116" t="str">
        <f>IF(OR(N22="Untraceable",N22="Incomplete"),"Ignore",IF(N22="Completed","Waiting",IF(OR(N22="Waiting",N22="In Progress",N22="Review",N22="Other"),"HOLD","")))</f>
        <v>Ignore</v>
      </c>
      <c r="P22" s="4" t="s">
        <v>4586</v>
      </c>
      <c r="Q22" s="121" t="str">
        <f>IF(OR(N22="Untraceable",N22="Incomplete"),"No",IF(N22="Completed","In Progress",""))</f>
        <v>No</v>
      </c>
      <c r="R22" s="116"/>
    </row>
    <row r="23" spans="1:18" x14ac:dyDescent="0.25">
      <c r="A23" s="189"/>
      <c r="B23" s="116"/>
      <c r="C23" s="116"/>
      <c r="D23" s="87"/>
      <c r="E23" s="87"/>
      <c r="F23" s="7" t="str">
        <f>IF(AND(D23="Amina",OR(E23="Manual",E23="Assisted Manual")),A22&amp;"_AZ",IF(AND(D23="Amina",OR(E23="De-Novo Merge",E23="Assisted Merge")),A22&amp;"_SA_AZ",IF(AND(D23="Ahmad",OR(E23="Manual",E23="Assisted Manual")),A22&amp;"_AE",IF(AND(D23="Ahmad",OR(E23="De-Novo Merge",E23="Assisted Merge")),A22&amp;"_SA_AE",IF(AND(D23="Gina",OR(E23="Manual",E23="Assisted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Merge")),A22&amp;"_SA_MW",IF(AND(D23="Julia",OR(E23="Manual",E23="Assisted Manual")),A22&amp;"_JS",IF(AND(D23="Julia",OR(E23="De-Novo Merge",E23="Assisted Merge")),A22&amp;"_SA_JS",""))))))))))))))))</f>
        <v/>
      </c>
      <c r="G23" s="89"/>
      <c r="H23" s="89"/>
      <c r="I23" s="68"/>
      <c r="J23" s="68"/>
      <c r="K23" s="73" t="str">
        <f t="shared" si="0"/>
        <v/>
      </c>
      <c r="L23" s="116"/>
      <c r="M23" s="87" t="str">
        <f>IF(AND(NOT(OR(G23="",G23="Ø")),H23=""),"In Progress",IF(AND(NOT(OR(H23="Ø",H23="")),NOT(OR(G23="Ø",G23=""))),"Completed",IF(AND(NOT(A22=""),NOT(OR(D23="",D23="???")),G23=""),"Waiting",IF(D23="???","Waiting",""))))</f>
        <v/>
      </c>
      <c r="N23" s="116"/>
      <c r="O23" s="116"/>
      <c r="P23" s="4"/>
      <c r="Q23" s="121"/>
      <c r="R23" s="116"/>
    </row>
    <row r="24" spans="1:18" x14ac:dyDescent="0.25">
      <c r="A24" s="188" t="s">
        <v>4587</v>
      </c>
      <c r="B24" s="117" t="s">
        <v>4588</v>
      </c>
      <c r="C24" s="116" t="s">
        <v>1167</v>
      </c>
      <c r="D24" s="87" t="s">
        <v>161</v>
      </c>
      <c r="E24" s="87" t="s">
        <v>1399</v>
      </c>
      <c r="F24" s="7" t="str">
        <f>IF(AND(D24="Amina",OR(E24="Manual",E24="Assisted Manual")),A24&amp;"_AZ",IF(AND(D24="Amina",OR(E24="De-Novo Merge",E24="Assisted Merge")),A24&amp;"_SA_AZ",IF(AND(D24="Ahmad",OR(E24="Manual",E24="Assisted Manual")),A24&amp;"_AE",IF(AND(D24="Ahmad",OR(E24="De-Novo Merge",E24="Assisted Merge")),A24&amp;"_SA_AE",IF(AND(D24="Gina",OR(E24="Manual",E24="Assisted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Merge")),A24&amp;"_SA_MW",IF(AND(D24="Julia",OR(E24="Manual",E24="Assisted Manual")),A24&amp;"_JS",IF(AND(D24="Julia",OR(E24="De-Novo Merge",E24="Assisted Merge")),A24&amp;"_SA_JS",""))))))))))))))))</f>
        <v>2018-05-23_G-012_SA_BD</v>
      </c>
      <c r="G24" s="89">
        <v>43292</v>
      </c>
      <c r="H24" s="89">
        <v>43293</v>
      </c>
      <c r="I24" s="68">
        <v>2.5</v>
      </c>
      <c r="J24" s="68">
        <v>36</v>
      </c>
      <c r="K24" s="73">
        <f t="shared" si="0"/>
        <v>14.4</v>
      </c>
      <c r="L24" s="118">
        <v>43311</v>
      </c>
      <c r="M24" s="87" t="str">
        <f>IF(AND(NOT(OR(G24="",G24="Ø")),H24=""),"In Progress",IF(AND(NOT(OR(H24="Ø",H24="")),NOT(OR(G24="Ø",G24=""))),"Completed",IF(AND(NOT(A24=""),NOT(OR(D24="",D24="???")),G24=""),"Waiting",IF(D24="???","Waiting",""))))</f>
        <v>Completed</v>
      </c>
      <c r="N24" s="116" t="str">
        <f>IF(AND(NOT(OR(H24="Ø",H24="")),L24="Split"),"In Progress",IF(AND(NOT(OR(H24="Ø",H24="")),L24="Needs to be Split"),"Waiting",IF(AND(M24="Review",M25="Review"),"Review",IF(OR(AND(M24="Review",M25="Incomplete"),AND(M24="Incomplete",M25="Review")),"Review",IF(OR(AND(M24="Untraceable",M25="Review"),AND(M24="Review",M25="Untraceable")),"Review",IF(OR(AND(M24="Review",M25="Completed"),AND(M24="Completed",M25="Review")),"Review",IF(OR(AND(M24="Other",M25="Review"),AND(M24="Review",M25="Other")),"Review",IF(OR(AND(M24="Other",M25="Incomplete"),AND(M24="Incomplete",M25="Other")),"Review",IF(OR(AND(M24="Other",M25="Untraceable"),AND(M24="Untraceable",M25="Other")),"Review",IF(OR(AND(M24="Other",M25="Completed"),AND(M24="Completed",M25="Other")),"Review",IF(AND(M24="Waiting",M25="Waiting"),"Waiting",IF(OR(AND(M24="Review",M25="Waiting"),AND(M24="Waiting",M25="Review")),"Waiting",IF(OR(AND(M24="Other",M25="Waiting"),AND(M24="Waiting",M25="Other")),"Waiting",IF(OR(AND(M24="Incomplete",M25="Waiting"),AND(M24="Waiting",M25="Incomplete")),"Waiting",IF(OR(AND(M24="Completed",M25="Waiting"),AND(M24="Waiting",M25="Completed")),"Waiting",IF(OR(M24="In Progress",M25="In Progress"),"In Progress",IF(OR(AND(M24="Completed",M25="Untraceable"),AND(M24="Untraceable",M25="Completed")),"Review",IF(OR(AND(M24="Completed",M25="Incomplete"),AND(M24="Incomplete",M25="Completed")),"Review",IF(OR(AND(M24="Incomplete",M25="Untraceable"),AND(M24="Untraceable",M25="Incomplete")),"Untraceable",IF(AND(NOT(OR(H24="Ø",H24="")),NOT(OR(H25="Ø",H25="")),L24=""),"In Progress",IF(AND(M24="Untraceable",M25="Untraceable"),"Untraceable",IF(AND(NOT(OR(H24="Ø",H24="")),NOT(OR(H25="Ø",H25="")),NOT(OR(L24="Ø",L24="",L24="Split",L24="Needs to be Split"))),"Completed",IF(AND(M24="Incomplete",M25="Incomplete"),"Incomplete",IF(AND(M24="Other",M25="Other"),"Review",IF(AND(M24="Untraceable",M25=""),"Untraceable","")))))))))))))))))))))))))</f>
        <v>Completed</v>
      </c>
      <c r="O24" s="116" t="s">
        <v>0</v>
      </c>
      <c r="P24" s="4" t="s">
        <v>4589</v>
      </c>
      <c r="Q24" s="121" t="s">
        <v>25</v>
      </c>
      <c r="R24" s="116" t="s">
        <v>4590</v>
      </c>
    </row>
    <row r="25" spans="1:18" x14ac:dyDescent="0.25">
      <c r="A25" s="189"/>
      <c r="B25" s="116"/>
      <c r="C25" s="116"/>
      <c r="D25" s="87" t="s">
        <v>27</v>
      </c>
      <c r="E25" s="87" t="s">
        <v>1512</v>
      </c>
      <c r="F25" s="7" t="str">
        <f>IF(AND(D25="Amina",OR(E25="Manual",E25="Assisted Manual")),A24&amp;"_AZ",IF(AND(D25="Amina",OR(E25="De-Novo Merge",E25="Assisted Merge")),A24&amp;"_SA_AZ",IF(AND(D25="Ahmad",OR(E25="Manual",E25="Assisted Manual")),A24&amp;"_AE",IF(AND(D25="Ahmad",OR(E25="De-Novo Merge",E25="Assisted Merge")),A24&amp;"_SA_AE",IF(AND(D25="Gina",OR(E25="Manual",E25="Assisted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Merge")),A24&amp;"_SA_MW",IF(AND(D25="Julia",OR(E25="Manual",E25="Assisted Manual")),A24&amp;"_JS",IF(AND(D25="Julia",OR(E25="De-Novo Merge",E25="Assisted Merge")),A24&amp;"_SA_JS",""))))))))))))))))</f>
        <v>2018-05-23_G-012_GB</v>
      </c>
      <c r="G25" s="89">
        <v>43311</v>
      </c>
      <c r="H25" s="89">
        <v>43311</v>
      </c>
      <c r="I25" s="68">
        <v>1.5</v>
      </c>
      <c r="J25" s="68">
        <v>36</v>
      </c>
      <c r="K25" s="73">
        <f t="shared" si="0"/>
        <v>24</v>
      </c>
      <c r="L25" s="116"/>
      <c r="M25" s="87" t="str">
        <f>IF(AND(NOT(OR(G25="",G25="Ø")),H25=""),"In Progress",IF(AND(NOT(OR(H25="Ø",H25="")),NOT(OR(G25="Ø",G25=""))),"Completed",IF(AND(NOT(A24=""),NOT(OR(D25="",D25="???")),G25=""),"Waiting",IF(D25="???","Waiting",""))))</f>
        <v>Completed</v>
      </c>
      <c r="N25" s="116"/>
      <c r="O25" s="116"/>
      <c r="P25" s="4"/>
      <c r="Q25" s="121"/>
      <c r="R25" s="116"/>
    </row>
    <row r="26" spans="1:18" x14ac:dyDescent="0.25">
      <c r="A26" s="188" t="s">
        <v>4591</v>
      </c>
      <c r="B26" s="117" t="s">
        <v>4592</v>
      </c>
      <c r="C26" s="116" t="s">
        <v>2065</v>
      </c>
      <c r="D26" s="87" t="s">
        <v>113</v>
      </c>
      <c r="E26" s="87" t="s">
        <v>1399</v>
      </c>
      <c r="F26" s="7" t="str">
        <f>IF(AND(D26="Amina",OR(E26="Manual",E26="Assisted Manual")),A26&amp;"_AZ",IF(AND(D26="Amina",OR(E26="De-Novo Merge",E26="Assisted Merge")),A26&amp;"_SA_AZ",IF(AND(D26="Ahmad",OR(E26="Manual",E26="Assisted Manual")),A26&amp;"_AE",IF(AND(D26="Ahmad",OR(E26="De-Novo Merge",E26="Assisted Merge")),A26&amp;"_SA_AE",IF(AND(D26="Gina",OR(E26="Manual",E26="Assisted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Merge")),A26&amp;"_SA_MW",IF(AND(D26="Julia",OR(E26="Manual",E26="Assisted Manual")),A26&amp;"_JS",IF(AND(D26="Julia",OR(E26="De-Novo Merge",E26="Assisted Merge")),A26&amp;"_SA_JS",""))))))))))))))))</f>
        <v>2018-05-23_G-013_SA_DR</v>
      </c>
      <c r="G26" s="89">
        <v>43293</v>
      </c>
      <c r="H26" s="89">
        <v>43293</v>
      </c>
      <c r="I26" s="68">
        <v>2.67</v>
      </c>
      <c r="J26" s="68">
        <v>51.843000000000004</v>
      </c>
      <c r="K26" s="73">
        <f t="shared" si="0"/>
        <v>19.416853932584271</v>
      </c>
      <c r="L26" s="118">
        <v>43327</v>
      </c>
      <c r="M26" s="87" t="str">
        <f>IF(AND(NOT(OR(G26="",G26="Ø")),H26=""),"In Progress",IF(AND(NOT(OR(H26="Ø",H26="")),NOT(OR(G26="Ø",G26=""))),"Completed",IF(AND(NOT(A26=""),NOT(OR(D26="",D26="???")),G26=""),"Waiting",IF(D26="???","Waiting",""))))</f>
        <v>Completed</v>
      </c>
      <c r="N26" s="116" t="str">
        <f>IF(AND(NOT(OR(H26="Ø",H26="")),L26="Split"),"In Progress",IF(AND(NOT(OR(H26="Ø",H26="")),L26="Needs to be Split"),"Waiting",IF(AND(M26="Review",M27="Review"),"Review",IF(OR(AND(M26="Review",M27="Incomplete"),AND(M26="Incomplete",M27="Review")),"Review",IF(OR(AND(M26="Untraceable",M27="Review"),AND(M26="Review",M27="Untraceable")),"Review",IF(OR(AND(M26="Review",M27="Completed"),AND(M26="Completed",M27="Review")),"Review",IF(OR(AND(M26="Other",M27="Review"),AND(M26="Review",M27="Other")),"Review",IF(OR(AND(M26="Other",M27="Incomplete"),AND(M26="Incomplete",M27="Other")),"Review",IF(OR(AND(M26="Other",M27="Untraceable"),AND(M26="Untraceable",M27="Other")),"Review",IF(OR(AND(M26="Other",M27="Completed"),AND(M26="Completed",M27="Other")),"Review",IF(AND(M26="Waiting",M27="Waiting"),"Waiting",IF(OR(AND(M26="Review",M27="Waiting"),AND(M26="Waiting",M27="Review")),"Waiting",IF(OR(AND(M26="Other",M27="Waiting"),AND(M26="Waiting",M27="Other")),"Waiting",IF(OR(AND(M26="Incomplete",M27="Waiting"),AND(M26="Waiting",M27="Incomplete")),"Waiting",IF(OR(AND(M26="Completed",M27="Waiting"),AND(M26="Waiting",M27="Completed")),"Waiting",IF(OR(M26="In Progress",M27="In Progress"),"In Progress",IF(OR(AND(M26="Completed",M27="Untraceable"),AND(M26="Untraceable",M27="Completed")),"Review",IF(OR(AND(M26="Completed",M27="Incomplete"),AND(M26="Incomplete",M27="Completed")),"Review",IF(OR(AND(M26="Incomplete",M27="Untraceable"),AND(M26="Untraceable",M27="Incomplete")),"Untraceable",IF(AND(NOT(OR(H26="Ø",H26="")),NOT(OR(H27="Ø",H27="")),L26=""),"In Progress",IF(AND(M26="Untraceable",M27="Untraceable"),"Untraceable",IF(AND(NOT(OR(H26="Ø",H26="")),NOT(OR(H27="Ø",H27="")),NOT(OR(L26="Ø",L26="",L26="Split",L26="Needs to be Split"))),"Completed",IF(AND(M26="Incomplete",M27="Incomplete"),"Incomplete",IF(AND(M26="Other",M27="Other"),"Review",IF(AND(M26="Untraceable",M27=""),"Untraceable","")))))))))))))))))))))))))</f>
        <v>Completed</v>
      </c>
      <c r="O26" s="116" t="s">
        <v>0</v>
      </c>
      <c r="P26" s="4"/>
      <c r="Q26" s="121" t="s">
        <v>25</v>
      </c>
      <c r="R26" s="116" t="s">
        <v>4593</v>
      </c>
    </row>
    <row r="27" spans="1:18" x14ac:dyDescent="0.25">
      <c r="A27" s="189"/>
      <c r="B27" s="116"/>
      <c r="C27" s="116"/>
      <c r="D27" s="87" t="s">
        <v>161</v>
      </c>
      <c r="E27" s="87" t="s">
        <v>1512</v>
      </c>
      <c r="F27" s="7" t="str">
        <f>IF(AND(D27="Amina",OR(E27="Manual",E27="Assisted Manual")),A26&amp;"_AZ",IF(AND(D27="Amina",OR(E27="De-Novo Merge",E27="Assisted Merge")),A26&amp;"_SA_AZ",IF(AND(D27="Ahmad",OR(E27="Manual",E27="Assisted Manual")),A26&amp;"_AE",IF(AND(D27="Ahmad",OR(E27="De-Novo Merge",E27="Assisted Merge")),A26&amp;"_SA_AE",IF(AND(D27="Gina",OR(E27="Manual",E27="Assisted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Merge")),A26&amp;"_SA_MW",IF(AND(D27="Julia",OR(E27="Manual",E27="Assisted Manual")),A26&amp;"_JS",IF(AND(D27="Julia",OR(E27="De-Novo Merge",E27="Assisted Merge")),A26&amp;"_SA_JS",""))))))))))))))))</f>
        <v>2018-05-23_G-013_BD</v>
      </c>
      <c r="G27" s="89">
        <v>43308</v>
      </c>
      <c r="H27" s="89">
        <v>43308</v>
      </c>
      <c r="I27" s="68">
        <v>1</v>
      </c>
      <c r="J27" s="68">
        <v>47</v>
      </c>
      <c r="K27" s="73">
        <f t="shared" si="0"/>
        <v>47</v>
      </c>
      <c r="L27" s="116"/>
      <c r="M27" s="87" t="s">
        <v>0</v>
      </c>
      <c r="N27" s="116"/>
      <c r="O27" s="116"/>
      <c r="P27" s="4"/>
      <c r="Q27" s="121"/>
      <c r="R27" s="116"/>
    </row>
    <row r="28" spans="1:18" x14ac:dyDescent="0.25">
      <c r="A28" s="188" t="s">
        <v>4594</v>
      </c>
      <c r="B28" s="117" t="s">
        <v>4595</v>
      </c>
      <c r="C28" s="116" t="s">
        <v>1167</v>
      </c>
      <c r="D28" s="87" t="s">
        <v>161</v>
      </c>
      <c r="E28" s="87" t="s">
        <v>1399</v>
      </c>
      <c r="F28" s="7" t="str">
        <f>IF(AND(D28="Amina",OR(E28="Manual",E28="Assisted Manual")),A28&amp;"_AZ",IF(AND(D28="Amina",OR(E28="De-Novo Merge",E28="Assisted Merge")),A28&amp;"_SA_AZ",IF(AND(D28="Ahmad",OR(E28="Manual",E28="Assisted Manual")),A28&amp;"_AE",IF(AND(D28="Ahmad",OR(E28="De-Novo Merge",E28="Assisted Merge")),A28&amp;"_SA_AE",IF(AND(D28="Gina",OR(E28="Manual",E28="Assisted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Merge")),A28&amp;"_SA_MW",IF(AND(D28="Julia",OR(E28="Manual",E28="Assisted Manual")),A28&amp;"_JS",IF(AND(D28="Julia",OR(E28="De-Novo Merge",E28="Assisted Merge")),A28&amp;"_SA_JS",""))))))))))))))))</f>
        <v>2018-05-23_G-014_SA_BD</v>
      </c>
      <c r="G28" s="89">
        <v>43293</v>
      </c>
      <c r="H28" s="89" t="s">
        <v>51</v>
      </c>
      <c r="I28" s="68"/>
      <c r="J28" s="68"/>
      <c r="K28" s="73" t="str">
        <f t="shared" si="0"/>
        <v/>
      </c>
      <c r="L28" s="118" t="str">
        <f>IF(AND(NOT(OR(H28="",H28="Ø")),NOT(OR(H29="",H29="Ø"))),"Needs to be Split","")</f>
        <v/>
      </c>
      <c r="M28" s="87" t="s">
        <v>1</v>
      </c>
      <c r="N28" s="116" t="str">
        <f>IF(AND(NOT(OR(H28="Ø",H28="")),L28="Split"),"In Progress",IF(AND(NOT(OR(H28="Ø",H28="")),L28="Needs to be Split"),"Waiting",IF(AND(M28="Review",M29="Review"),"Review",IF(OR(AND(M28="Review",M29="Incomplete"),AND(M28="Incomplete",M29="Review")),"Review",IF(OR(AND(M28="Untraceable",M29="Review"),AND(M28="Review",M29="Untraceable")),"Review",IF(OR(AND(M28="Review",M29="Completed"),AND(M28="Completed",M29="Review")),"Review",IF(OR(AND(M28="Other",M29="Review"),AND(M28="Review",M29="Other")),"Review",IF(OR(AND(M28="Other",M29="Incomplete"),AND(M28="Incomplete",M29="Other")),"Review",IF(OR(AND(M28="Other",M29="Untraceable"),AND(M28="Untraceable",M29="Other")),"Review",IF(OR(AND(M28="Other",M29="Completed"),AND(M28="Completed",M29="Other")),"Review",IF(AND(M28="Waiting",M29="Waiting"),"Waiting",IF(OR(AND(M28="Review",M29="Waiting"),AND(M28="Waiting",M29="Review")),"Waiting",IF(OR(AND(M28="Other",M29="Waiting"),AND(M28="Waiting",M29="Other")),"Waiting",IF(OR(AND(M28="Incomplete",M29="Waiting"),AND(M28="Waiting",M29="Incomplete")),"Waiting",IF(OR(AND(M28="Completed",M29="Waiting"),AND(M28="Waiting",M29="Completed")),"Waiting",IF(OR(M28="In Progress",M29="In Progress"),"In Progress",IF(OR(AND(M28="Completed",M29="Untraceable"),AND(M28="Untraceable",M29="Completed")),"Review",IF(OR(AND(M28="Completed",M29="Incomplete"),AND(M28="Incomplete",M29="Completed")),"Review",IF(OR(AND(M28="Incomplete",M29="Untraceable"),AND(M28="Untraceable",M29="Incomplete")),"Untraceable",IF(AND(NOT(OR(H28="Ø",H28="")),NOT(OR(H29="Ø",H29="")),L28=""),"In Progress",IF(AND(M28="Untraceable",M29="Untraceable"),"Untraceable",IF(AND(NOT(OR(H28="Ø",H28="")),NOT(OR(H29="Ø",H29="")),NOT(OR(L28="Ø",L28="",L28="Split",L28="Needs to be Split"))),"Completed",IF(AND(M28="Incomplete",M29="Incomplete"),"Incomplete",IF(AND(M28="Other",M29="Other"),"Review",IF(AND(M28="Untraceable",M29=""),"Untraceable","")))))))))))))))))))))))))</f>
        <v>Untraceable</v>
      </c>
      <c r="O28" s="116" t="str">
        <f>IF(OR(N28="Untraceable",N28="Incomplete"),"Ignore",IF(N28="Completed","Waiting",IF(OR(N28="Waiting",N28="In Progress",N28="Review",N28="Other"),"HOLD","")))</f>
        <v>Ignore</v>
      </c>
      <c r="P28" s="4" t="s">
        <v>4596</v>
      </c>
      <c r="Q28" s="121" t="str">
        <f>IF(OR(N28="Untraceable",N28="Incomplete"),"No",IF(N28="Completed","In Progress",""))</f>
        <v>No</v>
      </c>
      <c r="R28" s="116"/>
    </row>
    <row r="29" spans="1:18" x14ac:dyDescent="0.25">
      <c r="A29" s="189"/>
      <c r="B29" s="116"/>
      <c r="C29" s="116"/>
      <c r="D29" s="87" t="str">
        <f>IF(AND(NOT(A28=""),NOT(B28=""),NOT(M28="Untraceable")),"???","")</f>
        <v/>
      </c>
      <c r="E29" s="87"/>
      <c r="F29" s="7" t="str">
        <f>IF(AND(D29="Amina",OR(E29="Manual",E29="Assisted Manual")),A28&amp;"_AZ",IF(AND(D29="Amina",OR(E29="De-Novo Merge",E29="Assisted Merge")),A28&amp;"_SA_AZ",IF(AND(D29="Ahmad",OR(E29="Manual",E29="Assisted Manual")),A28&amp;"_AE",IF(AND(D29="Ahmad",OR(E29="De-Novo Merge",E29="Assisted Merge")),A28&amp;"_SA_AE",IF(AND(D29="Gina",OR(E29="Manual",E29="Assisted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Merge")),A28&amp;"_SA_MW",IF(AND(D29="Julia",OR(E29="Manual",E29="Assisted Manual")),A28&amp;"_JS",IF(AND(D29="Julia",OR(E29="De-Novo Merge",E29="Assisted Merge")),A28&amp;"_SA_JS",""))))))))))))))))</f>
        <v/>
      </c>
      <c r="G29" s="89"/>
      <c r="H29" s="89"/>
      <c r="I29" s="68"/>
      <c r="J29" s="68"/>
      <c r="K29" s="73" t="str">
        <f t="shared" si="0"/>
        <v/>
      </c>
      <c r="L29" s="116"/>
      <c r="M29" s="87" t="str">
        <f>IF(AND(NOT(OR(G29="",G29="Ø")),H29=""),"In Progress",IF(AND(NOT(OR(H29="Ø",H29="")),NOT(OR(G29="Ø",G29=""))),"Completed",IF(AND(NOT(A28=""),NOT(OR(D29="",D29="???")),G29=""),"Waiting",IF(D29="???","Waiting",""))))</f>
        <v/>
      </c>
      <c r="N29" s="116"/>
      <c r="O29" s="116"/>
      <c r="P29" s="4"/>
      <c r="Q29" s="121"/>
      <c r="R29" s="116"/>
    </row>
    <row r="30" spans="1:18" x14ac:dyDescent="0.25">
      <c r="A30" s="188" t="s">
        <v>4597</v>
      </c>
      <c r="B30" s="117" t="s">
        <v>4598</v>
      </c>
      <c r="C30" s="116" t="s">
        <v>2065</v>
      </c>
      <c r="D30" s="87" t="s">
        <v>161</v>
      </c>
      <c r="E30" s="87" t="s">
        <v>1399</v>
      </c>
      <c r="F30" s="7" t="str">
        <f>IF(AND(D30="Amina",OR(E30="Manual",E30="Assisted Manual")),A30&amp;"_AZ",IF(AND(D30="Amina",OR(E30="De-Novo Merge",E30="Assisted Merge")),A30&amp;"_SA_AZ",IF(AND(D30="Ahmad",OR(E30="Manual",E30="Assisted Manual")),A30&amp;"_AE",IF(AND(D30="Ahmad",OR(E30="De-Novo Merge",E30="Assisted Merge")),A30&amp;"_SA_AE",IF(AND(D30="Gina",OR(E30="Manual",E30="Assisted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Merge")),A30&amp;"_SA_MW",IF(AND(D30="Julia",OR(E30="Manual",E30="Assisted Manual")),A30&amp;"_JS",IF(AND(D30="Julia",OR(E30="De-Novo Merge",E30="Assisted Merge")),A30&amp;"_SA_JS",""))))))))))))))))</f>
        <v>2018-05-23_G-015_SA_BD</v>
      </c>
      <c r="G30" s="89">
        <v>43293</v>
      </c>
      <c r="H30" s="89">
        <v>43293</v>
      </c>
      <c r="I30" s="68">
        <v>2.5</v>
      </c>
      <c r="J30" s="68">
        <v>56</v>
      </c>
      <c r="K30" s="73">
        <f t="shared" si="0"/>
        <v>22.4</v>
      </c>
      <c r="L30" s="118">
        <v>43308</v>
      </c>
      <c r="M30" s="87" t="str">
        <f>IF(AND(NOT(OR(G30="",G30="Ø")),H30=""),"In Progress",IF(AND(NOT(OR(H30="Ø",H30="")),NOT(OR(G30="Ø",G30=""))),"Completed",IF(AND(NOT(A30=""),NOT(OR(D30="",D30="???")),G30=""),"Waiting",IF(D30="???","Waiting",""))))</f>
        <v>Completed</v>
      </c>
      <c r="N30" s="116" t="str">
        <f>IF(AND(NOT(OR(H30="Ø",H30="")),L30="Split"),"In Progress",IF(AND(NOT(OR(H30="Ø",H30="")),L30="Needs to be Split"),"Waiting",IF(AND(M30="Review",M31="Review"),"Review",IF(OR(AND(M30="Review",M31="Incomplete"),AND(M30="Incomplete",M31="Review")),"Review",IF(OR(AND(M30="Untraceable",M31="Review"),AND(M30="Review",M31="Untraceable")),"Review",IF(OR(AND(M30="Review",M31="Completed"),AND(M30="Completed",M31="Review")),"Review",IF(OR(AND(M30="Other",M31="Review"),AND(M30="Review",M31="Other")),"Review",IF(OR(AND(M30="Other",M31="Incomplete"),AND(M30="Incomplete",M31="Other")),"Review",IF(OR(AND(M30="Other",M31="Untraceable"),AND(M30="Untraceable",M31="Other")),"Review",IF(OR(AND(M30="Other",M31="Completed"),AND(M30="Completed",M31="Other")),"Review",IF(AND(M30="Waiting",M31="Waiting"),"Waiting",IF(OR(AND(M30="Review",M31="Waiting"),AND(M30="Waiting",M31="Review")),"Waiting",IF(OR(AND(M30="Other",M31="Waiting"),AND(M30="Waiting",M31="Other")),"Waiting",IF(OR(AND(M30="Incomplete",M31="Waiting"),AND(M30="Waiting",M31="Incomplete")),"Waiting",IF(OR(AND(M30="Completed",M31="Waiting"),AND(M30="Waiting",M31="Completed")),"Waiting",IF(OR(M30="In Progress",M31="In Progress"),"In Progress",IF(OR(AND(M30="Completed",M31="Untraceable"),AND(M30="Untraceable",M31="Completed")),"Review",IF(OR(AND(M30="Completed",M31="Incomplete"),AND(M30="Incomplete",M31="Completed")),"Review",IF(OR(AND(M30="Incomplete",M31="Untraceable"),AND(M30="Untraceable",M31="Incomplete")),"Untraceable",IF(AND(NOT(OR(H30="Ø",H30="")),NOT(OR(H31="Ø",H31="")),L30=""),"In Progress",IF(AND(M30="Untraceable",M31="Untraceable"),"Untraceable",IF(AND(NOT(OR(H30="Ø",H30="")),NOT(OR(H31="Ø",H31="")),NOT(OR(L30="Ø",L30="",L30="Split",L30="Needs to be Split"))),"Completed",IF(AND(M30="Incomplete",M31="Incomplete"),"Incomplete",IF(AND(M30="Other",M31="Other"),"Review",IF(AND(M30="Untraceable",M31=""),"Untraceable","")))))))))))))))))))))))))</f>
        <v>Completed</v>
      </c>
      <c r="O30" s="116" t="s">
        <v>0</v>
      </c>
      <c r="P30" s="4"/>
      <c r="Q30" s="121" t="s">
        <v>25</v>
      </c>
      <c r="R30" s="116" t="s">
        <v>4599</v>
      </c>
    </row>
    <row r="31" spans="1:18" x14ac:dyDescent="0.25">
      <c r="A31" s="189"/>
      <c r="B31" s="116"/>
      <c r="C31" s="116"/>
      <c r="D31" s="87" t="s">
        <v>113</v>
      </c>
      <c r="E31" s="87" t="s">
        <v>1512</v>
      </c>
      <c r="F31" s="7" t="str">
        <f>IF(AND(D31="Amina",OR(E31="Manual",E31="Assisted Manual")),A30&amp;"_AZ",IF(AND(D31="Amina",OR(E31="De-Novo Merge",E31="Assisted Merge")),A30&amp;"_SA_AZ",IF(AND(D31="Ahmad",OR(E31="Manual",E31="Assisted Manual")),A30&amp;"_AE",IF(AND(D31="Ahmad",OR(E31="De-Novo Merge",E31="Assisted Merge")),A30&amp;"_SA_AE",IF(AND(D31="Gina",OR(E31="Manual",E31="Assisted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Merge")),A30&amp;"_SA_MW",IF(AND(D31="Julia",OR(E31="Manual",E31="Assisted Manual")),A30&amp;"_JS",IF(AND(D31="Julia",OR(E31="De-Novo Merge",E31="Assisted Merge")),A30&amp;"_SA_JS",""))))))))))))))))</f>
        <v>2018-05-23_G-015_DR</v>
      </c>
      <c r="G31" s="89">
        <v>43304</v>
      </c>
      <c r="H31" s="89">
        <v>43304</v>
      </c>
      <c r="I31" s="68">
        <v>1.5</v>
      </c>
      <c r="J31" s="68">
        <v>57.148000000000003</v>
      </c>
      <c r="K31" s="73">
        <f t="shared" si="0"/>
        <v>38.098666666666666</v>
      </c>
      <c r="L31" s="116"/>
      <c r="M31" s="87" t="str">
        <f>IF(AND(NOT(OR(G31="",G31="Ø")),H31=""),"In Progress",IF(AND(NOT(OR(H31="Ø",H31="")),NOT(OR(G31="Ø",G31=""))),"Completed",IF(AND(NOT(A30=""),NOT(OR(D31="",D31="???")),G31=""),"Waiting",IF(D31="???","Waiting",""))))</f>
        <v>Completed</v>
      </c>
      <c r="N31" s="116"/>
      <c r="O31" s="116"/>
      <c r="P31" s="4"/>
      <c r="Q31" s="121"/>
      <c r="R31" s="116"/>
    </row>
    <row r="32" spans="1:18" x14ac:dyDescent="0.25">
      <c r="A32" s="188" t="s">
        <v>4600</v>
      </c>
      <c r="B32" s="117" t="s">
        <v>4601</v>
      </c>
      <c r="C32" s="116" t="s">
        <v>2065</v>
      </c>
      <c r="D32" s="87" t="s">
        <v>161</v>
      </c>
      <c r="E32" s="87" t="s">
        <v>1399</v>
      </c>
      <c r="F32" s="7" t="str">
        <f>IF(AND(D32="Amina",OR(E32="Manual",E32="Assisted Manual")),A32&amp;"_AZ",IF(AND(D32="Amina",OR(E32="De-Novo Merge",E32="Assisted Merge")),A32&amp;"_SA_AZ",IF(AND(D32="Ahmad",OR(E32="Manual",E32="Assisted Manual")),A32&amp;"_AE",IF(AND(D32="Ahmad",OR(E32="De-Novo Merge",E32="Assisted Merge")),A32&amp;"_SA_AE",IF(AND(D32="Gina",OR(E32="Manual",E32="Assisted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Merge")),A32&amp;"_SA_MW",IF(AND(D32="Julia",OR(E32="Manual",E32="Assisted Manual")),A32&amp;"_JS",IF(AND(D32="Julia",OR(E32="De-Novo Merge",E32="Assisted Merge")),A32&amp;"_SA_JS",""))))))))))))))))</f>
        <v>2018-05-23_G-016_SA_BD</v>
      </c>
      <c r="G32" s="89">
        <v>43293</v>
      </c>
      <c r="H32" s="89">
        <v>43294</v>
      </c>
      <c r="I32" s="68">
        <v>2.5</v>
      </c>
      <c r="J32" s="68">
        <v>103</v>
      </c>
      <c r="K32" s="73">
        <f t="shared" si="0"/>
        <v>41.2</v>
      </c>
      <c r="L32" s="118">
        <v>43327</v>
      </c>
      <c r="M32" s="87" t="str">
        <f>IF(AND(NOT(OR(G32="",G32="Ø")),H32=""),"In Progress",IF(AND(NOT(OR(H32="Ø",H32="")),NOT(OR(G32="Ø",G32=""))),"Completed",IF(AND(NOT(A32=""),NOT(OR(D32="",D32="???")),G32=""),"Waiting",IF(D32="???","Waiting",""))))</f>
        <v>Completed</v>
      </c>
      <c r="N32" s="116" t="str">
        <f>IF(AND(NOT(OR(H32="Ø",H32="")),L32="Split"),"In Progress",IF(AND(NOT(OR(H32="Ø",H32="")),L32="Needs to be Split"),"Waiting",IF(AND(M32="Review",M33="Review"),"Review",IF(OR(AND(M32="Review",M33="Incomplete"),AND(M32="Incomplete",M33="Review")),"Review",IF(OR(AND(M32="Untraceable",M33="Review"),AND(M32="Review",M33="Untraceable")),"Review",IF(OR(AND(M32="Review",M33="Completed"),AND(M32="Completed",M33="Review")),"Review",IF(OR(AND(M32="Other",M33="Review"),AND(M32="Review",M33="Other")),"Review",IF(OR(AND(M32="Other",M33="Incomplete"),AND(M32="Incomplete",M33="Other")),"Review",IF(OR(AND(M32="Other",M33="Untraceable"),AND(M32="Untraceable",M33="Other")),"Review",IF(OR(AND(M32="Other",M33="Completed"),AND(M32="Completed",M33="Other")),"Review",IF(AND(M32="Waiting",M33="Waiting"),"Waiting",IF(OR(AND(M32="Review",M33="Waiting"),AND(M32="Waiting",M33="Review")),"Waiting",IF(OR(AND(M32="Other",M33="Waiting"),AND(M32="Waiting",M33="Other")),"Waiting",IF(OR(AND(M32="Incomplete",M33="Waiting"),AND(M32="Waiting",M33="Incomplete")),"Waiting",IF(OR(AND(M32="Completed",M33="Waiting"),AND(M32="Waiting",M33="Completed")),"Waiting",IF(OR(M32="In Progress",M33="In Progress"),"In Progress",IF(OR(AND(M32="Completed",M33="Untraceable"),AND(M32="Untraceable",M33="Completed")),"Review",IF(OR(AND(M32="Completed",M33="Incomplete"),AND(M32="Incomplete",M33="Completed")),"Review",IF(OR(AND(M32="Incomplete",M33="Untraceable"),AND(M32="Untraceable",M33="Incomplete")),"Untraceable",IF(AND(NOT(OR(H32="Ø",H32="")),NOT(OR(H33="Ø",H33="")),L32=""),"In Progress",IF(AND(M32="Untraceable",M33="Untraceable"),"Untraceable",IF(AND(NOT(OR(H32="Ø",H32="")),NOT(OR(H33="Ø",H33="")),NOT(OR(L32="Ø",L32="",L32="Split",L32="Needs to be Split"))),"Completed",IF(AND(M32="Incomplete",M33="Incomplete"),"Incomplete",IF(AND(M32="Other",M33="Other"),"Review",IF(AND(M32="Untraceable",M33=""),"Untraceable","")))))))))))))))))))))))))</f>
        <v>Completed</v>
      </c>
      <c r="O32" s="116" t="s">
        <v>0</v>
      </c>
      <c r="P32" s="4" t="s">
        <v>4602</v>
      </c>
      <c r="Q32" s="121" t="s">
        <v>25</v>
      </c>
      <c r="R32" s="116" t="s">
        <v>4603</v>
      </c>
    </row>
    <row r="33" spans="1:18" x14ac:dyDescent="0.25">
      <c r="A33" s="189"/>
      <c r="B33" s="116"/>
      <c r="C33" s="116"/>
      <c r="D33" s="87" t="s">
        <v>113</v>
      </c>
      <c r="E33" s="87" t="s">
        <v>1512</v>
      </c>
      <c r="F33" s="7" t="str">
        <f>IF(AND(D33="Amina",OR(E33="Manual",E33="Assisted Manual")),A32&amp;"_AZ",IF(AND(D33="Amina",OR(E33="De-Novo Merge",E33="Assisted Merge")),A32&amp;"_SA_AZ",IF(AND(D33="Ahmad",OR(E33="Manual",E33="Assisted Manual")),A32&amp;"_AE",IF(AND(D33="Ahmad",OR(E33="De-Novo Merge",E33="Assisted Merge")),A32&amp;"_SA_AE",IF(AND(D33="Gina",OR(E33="Manual",E33="Assisted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Merge")),A32&amp;"_SA_MW",IF(AND(D33="Julia",OR(E33="Manual",E33="Assisted Manual")),A32&amp;"_JS",IF(AND(D33="Julia",OR(E33="De-Novo Merge",E33="Assisted Merge")),A32&amp;"_SA_JS",""))))))))))))))))</f>
        <v>2018-05-23_G-016_DR</v>
      </c>
      <c r="G33" s="89">
        <v>43304</v>
      </c>
      <c r="H33" s="89">
        <v>43305</v>
      </c>
      <c r="I33" s="68">
        <v>1.67</v>
      </c>
      <c r="J33" s="68">
        <v>103.547</v>
      </c>
      <c r="K33" s="73">
        <f t="shared" si="0"/>
        <v>62.00419161676647</v>
      </c>
      <c r="L33" s="116"/>
      <c r="M33" s="87" t="str">
        <f>IF(AND(NOT(OR(G33="",G33="Ø")),H33=""),"In Progress",IF(AND(NOT(OR(H33="Ø",H33="")),NOT(OR(G33="Ø",G33=""))),"Completed",IF(AND(NOT(A32=""),NOT(OR(D33="",D33="???")),G33=""),"Waiting",IF(D33="???","Waiting",""))))</f>
        <v>Completed</v>
      </c>
      <c r="N33" s="116"/>
      <c r="O33" s="116"/>
      <c r="P33" s="4"/>
      <c r="Q33" s="121"/>
      <c r="R33" s="116"/>
    </row>
    <row r="34" spans="1:18" x14ac:dyDescent="0.25">
      <c r="A34" s="188" t="s">
        <v>4604</v>
      </c>
      <c r="B34" s="117" t="s">
        <v>4605</v>
      </c>
      <c r="C34" s="116" t="s">
        <v>2065</v>
      </c>
      <c r="D34" s="87" t="s">
        <v>113</v>
      </c>
      <c r="E34" s="87" t="s">
        <v>1399</v>
      </c>
      <c r="F34" s="7" t="str">
        <f>IF(AND(D34="Amina",OR(E34="Manual",E34="Assisted Manual")),A34&amp;"_AZ",IF(AND(D34="Amina",OR(E34="De-Novo Merge",E34="Assisted Merge")),A34&amp;"_SA_AZ",IF(AND(D34="Ahmad",OR(E34="Manual",E34="Assisted Manual")),A34&amp;"_AE",IF(AND(D34="Ahmad",OR(E34="De-Novo Merge",E34="Assisted Merge")),A34&amp;"_SA_AE",IF(AND(D34="Gina",OR(E34="Manual",E34="Assisted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Merge")),A34&amp;"_SA_MW",IF(AND(D34="Julia",OR(E34="Manual",E34="Assisted Manual")),A34&amp;"_JS",IF(AND(D34="Julia",OR(E34="De-Novo Merge",E34="Assisted Merge")),A34&amp;"_SA_JS",""))))))))))))))))</f>
        <v>2018-05-23_G-017_SA_DR</v>
      </c>
      <c r="G34" s="89">
        <v>43293</v>
      </c>
      <c r="H34" s="89">
        <v>43294</v>
      </c>
      <c r="I34" s="68">
        <v>2.5</v>
      </c>
      <c r="J34" s="68">
        <v>35.542999999999999</v>
      </c>
      <c r="K34" s="73">
        <f t="shared" ref="K34:K55" si="1">IF(AND(NOT(I34=""),NOT(J34=""),NOT(H34="")),J34/I34,"")</f>
        <v>14.2172</v>
      </c>
      <c r="L34" s="118">
        <v>43328</v>
      </c>
      <c r="M34" s="87" t="str">
        <f>IF(AND(NOT(OR(G34="",G34="Ø")),H34=""),"In Progress",IF(AND(NOT(OR(H34="Ø",H34="")),NOT(OR(G34="Ø",G34=""))),"Completed",IF(AND(NOT(A34=""),NOT(OR(D34="",D34="???")),G34=""),"Waiting",IF(D34="???","Waiting",""))))</f>
        <v>Completed</v>
      </c>
      <c r="N34" s="116" t="str">
        <f>IF(AND(NOT(OR(H34="Ø",H34="")),L34="Split"),"In Progress",IF(AND(NOT(OR(H34="Ø",H34="")),L34="Needs to be Split"),"Waiting",IF(AND(M34="Review",M35="Review"),"Review",IF(OR(AND(M34="Review",M35="Incomplete"),AND(M34="Incomplete",M35="Review")),"Review",IF(OR(AND(M34="Untraceable",M35="Review"),AND(M34="Review",M35="Untraceable")),"Review",IF(OR(AND(M34="Review",M35="Completed"),AND(M34="Completed",M35="Review")),"Review",IF(OR(AND(M34="Other",M35="Review"),AND(M34="Review",M35="Other")),"Review",IF(OR(AND(M34="Other",M35="Incomplete"),AND(M34="Incomplete",M35="Other")),"Review",IF(OR(AND(M34="Other",M35="Untraceable"),AND(M34="Untraceable",M35="Other")),"Review",IF(OR(AND(M34="Other",M35="Completed"),AND(M34="Completed",M35="Other")),"Review",IF(AND(M34="Waiting",M35="Waiting"),"Waiting",IF(OR(AND(M34="Review",M35="Waiting"),AND(M34="Waiting",M35="Review")),"Waiting",IF(OR(AND(M34="Other",M35="Waiting"),AND(M34="Waiting",M35="Other")),"Waiting",IF(OR(AND(M34="Incomplete",M35="Waiting"),AND(M34="Waiting",M35="Incomplete")),"Waiting",IF(OR(AND(M34="Completed",M35="Waiting"),AND(M34="Waiting",M35="Completed")),"Waiting",IF(OR(M34="In Progress",M35="In Progress"),"In Progress",IF(OR(AND(M34="Completed",M35="Untraceable"),AND(M34="Untraceable",M35="Completed")),"Review",IF(OR(AND(M34="Completed",M35="Incomplete"),AND(M34="Incomplete",M35="Completed")),"Review",IF(OR(AND(M34="Incomplete",M35="Untraceable"),AND(M34="Untraceable",M35="Incomplete")),"Untraceable",IF(AND(NOT(OR(H34="Ø",H34="")),NOT(OR(H35="Ø",H35="")),L34=""),"In Progress",IF(AND(M34="Untraceable",M35="Untraceable"),"Untraceable",IF(AND(NOT(OR(H34="Ø",H34="")),NOT(OR(H35="Ø",H35="")),NOT(OR(L34="Ø",L34="",L34="Split",L34="Needs to be Split"))),"Completed",IF(AND(M34="Incomplete",M35="Incomplete"),"Incomplete",IF(AND(M34="Other",M35="Other"),"Review",IF(AND(M34="Untraceable",M35=""),"Untraceable","")))))))))))))))))))))))))</f>
        <v>Completed</v>
      </c>
      <c r="O34" s="116" t="s">
        <v>0</v>
      </c>
      <c r="P34" s="4"/>
      <c r="Q34" s="121" t="s">
        <v>25</v>
      </c>
      <c r="R34" s="116" t="s">
        <v>4606</v>
      </c>
    </row>
    <row r="35" spans="1:18" x14ac:dyDescent="0.25">
      <c r="A35" s="189"/>
      <c r="B35" s="116"/>
      <c r="C35" s="116"/>
      <c r="D35" s="87" t="s">
        <v>161</v>
      </c>
      <c r="E35" s="87" t="s">
        <v>1512</v>
      </c>
      <c r="F35" s="7" t="str">
        <f>IF(AND(D35="Amina",OR(E35="Manual",E35="Assisted Manual")),A34&amp;"_AZ",IF(AND(D35="Amina",OR(E35="De-Novo Merge",E35="Assisted Merge")),A34&amp;"_SA_AZ",IF(AND(D35="Ahmad",OR(E35="Manual",E35="Assisted Manual")),A34&amp;"_AE",IF(AND(D35="Ahmad",OR(E35="De-Novo Merge",E35="Assisted Merge")),A34&amp;"_SA_AE",IF(AND(D35="Gina",OR(E35="Manual",E35="Assisted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Merge")),A34&amp;"_SA_MW",IF(AND(D35="Julia",OR(E35="Manual",E35="Assisted Manual")),A34&amp;"_JS",IF(AND(D35="Julia",OR(E35="De-Novo Merge",E35="Assisted Merge")),A34&amp;"_SA_JS",""))))))))))))))))</f>
        <v>2018-05-23_G-017_BD</v>
      </c>
      <c r="G35" s="89">
        <v>43308</v>
      </c>
      <c r="H35" s="89">
        <v>43308</v>
      </c>
      <c r="I35" s="68">
        <v>1.25</v>
      </c>
      <c r="J35" s="68">
        <v>31</v>
      </c>
      <c r="K35" s="73">
        <f t="shared" si="1"/>
        <v>24.8</v>
      </c>
      <c r="L35" s="116"/>
      <c r="M35" s="87" t="str">
        <f>IF(AND(NOT(OR(G35="",G35="Ø")),H35=""),"In Progress",IF(AND(NOT(OR(H35="Ø",H35="")),NOT(OR(G35="Ø",G35=""))),"Completed",IF(AND(NOT(A34=""),NOT(OR(D35="",D35="???")),G35=""),"Waiting",IF(D35="???","Waiting",""))))</f>
        <v>Completed</v>
      </c>
      <c r="N35" s="116"/>
      <c r="O35" s="116"/>
      <c r="P35" s="4"/>
      <c r="Q35" s="121"/>
      <c r="R35" s="116"/>
    </row>
    <row r="36" spans="1:18" x14ac:dyDescent="0.25">
      <c r="A36" s="188" t="s">
        <v>4607</v>
      </c>
      <c r="B36" s="172" t="s">
        <v>4608</v>
      </c>
      <c r="C36" s="116" t="s">
        <v>2065</v>
      </c>
      <c r="D36" s="87" t="s">
        <v>161</v>
      </c>
      <c r="E36" s="87" t="s">
        <v>1399</v>
      </c>
      <c r="F36" s="7" t="str">
        <f>IF(AND(D36="Amina",OR(E36="Manual",E36="Assisted Manual")),A36&amp;"_AZ",IF(AND(D36="Amina",OR(E36="De-Novo Merge",E36="Assisted Merge")),A36&amp;"_SA_AZ",IF(AND(D36="Ahmad",OR(E36="Manual",E36="Assisted Manual")),A36&amp;"_AE",IF(AND(D36="Ahmad",OR(E36="De-Novo Merge",E36="Assisted Merge")),A36&amp;"_SA_AE",IF(AND(D36="Gina",OR(E36="Manual",E36="Assisted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Merge")),A36&amp;"_SA_MW",IF(AND(D36="Julia",OR(E36="Manual",E36="Assisted Manual")),A36&amp;"_JS",IF(AND(D36="Julia",OR(E36="De-Novo Merge",E36="Assisted Merge")),A36&amp;"_SA_JS",""))))))))))))))))</f>
        <v>2018-05-23_G-018_SA_BD</v>
      </c>
      <c r="G36" s="89">
        <v>43294</v>
      </c>
      <c r="H36" s="89">
        <v>43297</v>
      </c>
      <c r="I36" s="68">
        <v>3</v>
      </c>
      <c r="J36" s="68">
        <v>98</v>
      </c>
      <c r="K36" s="73">
        <f t="shared" si="1"/>
        <v>32.666666666666664</v>
      </c>
      <c r="L36" s="118">
        <v>43329</v>
      </c>
      <c r="M36" s="87" t="str">
        <f>IF(AND(NOT(OR(G36="",G36="Ø")),H36=""),"In Progress",IF(AND(NOT(OR(H36="Ø",H36="")),NOT(OR(G36="Ø",G36=""))),"Completed",IF(AND(NOT(A36=""),NOT(OR(D36="",D36="???")),G36=""),"Waiting",IF(D36="???","Waiting",""))))</f>
        <v>Completed</v>
      </c>
      <c r="N36" s="116" t="str">
        <f>IF(AND(NOT(OR(H36="Ø",H36="")),L36="Split"),"In Progress",IF(AND(NOT(OR(H36="Ø",H36="")),L36="Needs to be Split"),"Waiting",IF(AND(M36="Review",M37="Review"),"Review",IF(OR(AND(M36="Review",M37="Incomplete"),AND(M36="Incomplete",M37="Review")),"Review",IF(OR(AND(M36="Untraceable",M37="Review"),AND(M36="Review",M37="Untraceable")),"Review",IF(OR(AND(M36="Review",M37="Completed"),AND(M36="Completed",M37="Review")),"Review",IF(OR(AND(M36="Other",M37="Review"),AND(M36="Review",M37="Other")),"Review",IF(OR(AND(M36="Other",M37="Incomplete"),AND(M36="Incomplete",M37="Other")),"Review",IF(OR(AND(M36="Other",M37="Untraceable"),AND(M36="Untraceable",M37="Other")),"Review",IF(OR(AND(M36="Other",M37="Completed"),AND(M36="Completed",M37="Other")),"Review",IF(AND(M36="Waiting",M37="Waiting"),"Waiting",IF(OR(AND(M36="Review",M37="Waiting"),AND(M36="Waiting",M37="Review")),"Waiting",IF(OR(AND(M36="Other",M37="Waiting"),AND(M36="Waiting",M37="Other")),"Waiting",IF(OR(AND(M36="Incomplete",M37="Waiting"),AND(M36="Waiting",M37="Incomplete")),"Waiting",IF(OR(AND(M36="Completed",M37="Waiting"),AND(M36="Waiting",M37="Completed")),"Waiting",IF(OR(M36="In Progress",M37="In Progress"),"In Progress",IF(OR(AND(M36="Completed",M37="Untraceable"),AND(M36="Untraceable",M37="Completed")),"Review",IF(OR(AND(M36="Completed",M37="Incomplete"),AND(M36="Incomplete",M37="Completed")),"Review",IF(OR(AND(M36="Incomplete",M37="Untraceable"),AND(M36="Untraceable",M37="Incomplete")),"Untraceable",IF(AND(NOT(OR(H36="Ø",H36="")),NOT(OR(H37="Ø",H37="")),L36=""),"In Progress",IF(AND(M36="Untraceable",M37="Untraceable"),"Untraceable",IF(AND(NOT(OR(H36="Ø",H36="")),NOT(OR(H37="Ø",H37="")),NOT(OR(L36="Ø",L36="",L36="Split",L36="Needs to be Split"))),"Completed",IF(AND(M36="Incomplete",M37="Incomplete"),"Incomplete",IF(AND(M36="Other",M37="Other"),"Review",IF(AND(M36="Untraceable",M37=""),"Untraceable","")))))))))))))))))))))))))</f>
        <v>Completed</v>
      </c>
      <c r="O36" s="116" t="s">
        <v>0</v>
      </c>
      <c r="P36" s="4" t="s">
        <v>4609</v>
      </c>
      <c r="Q36" s="121" t="s">
        <v>25</v>
      </c>
      <c r="R36" s="116" t="s">
        <v>4610</v>
      </c>
    </row>
    <row r="37" spans="1:18" x14ac:dyDescent="0.25">
      <c r="A37" s="189"/>
      <c r="B37" s="187"/>
      <c r="C37" s="116"/>
      <c r="D37" s="87" t="s">
        <v>113</v>
      </c>
      <c r="E37" s="87" t="s">
        <v>1512</v>
      </c>
      <c r="F37" s="7" t="str">
        <f>IF(AND(D37="Amina",OR(E37="Manual",E37="Assisted Manual")),A36&amp;"_AZ",IF(AND(D37="Amina",OR(E37="De-Novo Merge",E37="Assisted Merge")),A36&amp;"_SA_AZ",IF(AND(D37="Ahmad",OR(E37="Manual",E37="Assisted Manual")),A36&amp;"_AE",IF(AND(D37="Ahmad",OR(E37="De-Novo Merge",E37="Assisted Merge")),A36&amp;"_SA_AE",IF(AND(D37="Gina",OR(E37="Manual",E37="Assisted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Merge")),A36&amp;"_SA_MW",IF(AND(D37="Julia",OR(E37="Manual",E37="Assisted Manual")),A36&amp;"_JS",IF(AND(D37="Julia",OR(E37="De-Novo Merge",E37="Assisted Merge")),A36&amp;"_SA_JS",""))))))))))))))))</f>
        <v>2018-05-23_G-018_DR</v>
      </c>
      <c r="G37" s="89">
        <v>43305</v>
      </c>
      <c r="H37" s="89">
        <v>43306</v>
      </c>
      <c r="I37" s="68">
        <v>2.2000000000000002</v>
      </c>
      <c r="J37" s="68">
        <v>105.08799999999999</v>
      </c>
      <c r="K37" s="73">
        <f t="shared" si="1"/>
        <v>47.767272727272719</v>
      </c>
      <c r="L37" s="116"/>
      <c r="M37" s="87" t="str">
        <f>IF(AND(NOT(OR(G37="",G37="Ø")),H37=""),"In Progress",IF(AND(NOT(OR(H37="Ø",H37="")),NOT(OR(G37="Ø",G37=""))),"Completed",IF(AND(NOT(A36=""),NOT(OR(D37="",D37="???")),G37=""),"Waiting",IF(D37="???","Waiting",""))))</f>
        <v>Completed</v>
      </c>
      <c r="N37" s="116"/>
      <c r="O37" s="116"/>
      <c r="P37" s="4" t="s">
        <v>4602</v>
      </c>
      <c r="Q37" s="121"/>
      <c r="R37" s="116"/>
    </row>
    <row r="38" spans="1:18" x14ac:dyDescent="0.25">
      <c r="A38" s="188" t="s">
        <v>4611</v>
      </c>
      <c r="B38" s="117" t="s">
        <v>4612</v>
      </c>
      <c r="C38" s="116" t="s">
        <v>2065</v>
      </c>
      <c r="D38" s="87" t="s">
        <v>113</v>
      </c>
      <c r="E38" s="87" t="s">
        <v>1399</v>
      </c>
      <c r="F38" s="7" t="str">
        <f>IF(AND(D38="Amina",OR(E38="Manual",E38="Assisted Manual")),A38&amp;"_AZ",IF(AND(D38="Amina",OR(E38="De-Novo Merge",E38="Assisted Merge")),A38&amp;"_SA_AZ",IF(AND(D38="Ahmad",OR(E38="Manual",E38="Assisted Manual")),A38&amp;"_AE",IF(AND(D38="Ahmad",OR(E38="De-Novo Merge",E38="Assisted Merge")),A38&amp;"_SA_AE",IF(AND(D38="Gina",OR(E38="Manual",E38="Assisted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Merge")),A38&amp;"_SA_MW",IF(AND(D38="Julia",OR(E38="Manual",E38="Assisted Manual")),A38&amp;"_JS",IF(AND(D38="Julia",OR(E38="De-Novo Merge",E38="Assisted Merge")),A38&amp;"_SA_JS",""))))))))))))))))</f>
        <v>2018-05-23_G-019_SA_DR</v>
      </c>
      <c r="G38" s="89">
        <v>43297</v>
      </c>
      <c r="H38" s="89">
        <v>43299</v>
      </c>
      <c r="I38" s="68">
        <v>5</v>
      </c>
      <c r="J38" s="68">
        <v>177.99700000000001</v>
      </c>
      <c r="K38" s="73">
        <f t="shared" si="1"/>
        <v>35.599400000000003</v>
      </c>
      <c r="L38" s="118">
        <v>43327</v>
      </c>
      <c r="M38" s="87" t="str">
        <f>IF(AND(NOT(OR(G38="",G38="Ø")),H38=""),"In Progress",IF(AND(NOT(OR(H38="Ø",H38="")),NOT(OR(G38="Ø",G38=""))),"Completed",IF(AND(NOT(A38=""),NOT(OR(D38="",D38="???")),G38=""),"Waiting",IF(D38="???","Waiting",""))))</f>
        <v>Completed</v>
      </c>
      <c r="N38" s="116" t="str">
        <f>IF(AND(NOT(OR(H38="Ø",H38="")),L38="Split"),"In Progress",IF(AND(NOT(OR(H38="Ø",H38="")),L38="Needs to be Split"),"Waiting",IF(AND(M38="Review",M39="Review"),"Review",IF(OR(AND(M38="Review",M39="Incomplete"),AND(M38="Incomplete",M39="Review")),"Review",IF(OR(AND(M38="Untraceable",M39="Review"),AND(M38="Review",M39="Untraceable")),"Review",IF(OR(AND(M38="Review",M39="Completed"),AND(M38="Completed",M39="Review")),"Review",IF(OR(AND(M38="Other",M39="Review"),AND(M38="Review",M39="Other")),"Review",IF(OR(AND(M38="Other",M39="Incomplete"),AND(M38="Incomplete",M39="Other")),"Review",IF(OR(AND(M38="Other",M39="Untraceable"),AND(M38="Untraceable",M39="Other")),"Review",IF(OR(AND(M38="Other",M39="Completed"),AND(M38="Completed",M39="Other")),"Review",IF(AND(M38="Waiting",M39="Waiting"),"Waiting",IF(OR(AND(M38="Review",M39="Waiting"),AND(M38="Waiting",M39="Review")),"Waiting",IF(OR(AND(M38="Other",M39="Waiting"),AND(M38="Waiting",M39="Other")),"Waiting",IF(OR(AND(M38="Incomplete",M39="Waiting"),AND(M38="Waiting",M39="Incomplete")),"Waiting",IF(OR(AND(M38="Completed",M39="Waiting"),AND(M38="Waiting",M39="Completed")),"Waiting",IF(OR(M38="In Progress",M39="In Progress"),"In Progress",IF(OR(AND(M38="Completed",M39="Untraceable"),AND(M38="Untraceable",M39="Completed")),"Review",IF(OR(AND(M38="Completed",M39="Incomplete"),AND(M38="Incomplete",M39="Completed")),"Review",IF(OR(AND(M38="Incomplete",M39="Untraceable"),AND(M38="Untraceable",M39="Incomplete")),"Untraceable",IF(AND(NOT(OR(H38="Ø",H38="")),NOT(OR(H39="Ø",H39="")),L38=""),"In Progress",IF(AND(M38="Untraceable",M39="Untraceable"),"Untraceable",IF(AND(NOT(OR(H38="Ø",H38="")),NOT(OR(H39="Ø",H39="")),NOT(OR(L38="Ø",L38="",L38="Split",L38="Needs to be Split"))),"Completed",IF(AND(M38="Incomplete",M39="Incomplete"),"Incomplete",IF(AND(M38="Other",M39="Other"),"Review",IF(AND(M38="Untraceable",M39=""),"Untraceable","")))))))))))))))))))))))))</f>
        <v>Completed</v>
      </c>
      <c r="O38" s="116" t="s">
        <v>0</v>
      </c>
      <c r="P38" s="4"/>
      <c r="Q38" s="121" t="s">
        <v>25</v>
      </c>
      <c r="R38" s="116" t="s">
        <v>4613</v>
      </c>
    </row>
    <row r="39" spans="1:18" x14ac:dyDescent="0.25">
      <c r="A39" s="189"/>
      <c r="B39" s="116"/>
      <c r="C39" s="116"/>
      <c r="D39" s="87" t="s">
        <v>161</v>
      </c>
      <c r="E39" s="87" t="s">
        <v>1512</v>
      </c>
      <c r="F39" s="7" t="str">
        <f>IF(AND(D39="Amina",OR(E39="Manual",E39="Assisted Manual")),A38&amp;"_AZ",IF(AND(D39="Amina",OR(E39="De-Novo Merge",E39="Assisted Merge")),A38&amp;"_SA_AZ",IF(AND(D39="Ahmad",OR(E39="Manual",E39="Assisted Manual")),A38&amp;"_AE",IF(AND(D39="Ahmad",OR(E39="De-Novo Merge",E39="Assisted Merge")),A38&amp;"_SA_AE",IF(AND(D39="Gina",OR(E39="Manual",E39="Assisted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Merge")),A38&amp;"_SA_MW",IF(AND(D39="Julia",OR(E39="Manual",E39="Assisted Manual")),A38&amp;"_JS",IF(AND(D39="Julia",OR(E39="De-Novo Merge",E39="Assisted Merge")),A38&amp;"_SA_JS",""))))))))))))))))</f>
        <v>2018-05-23_G-019_BD</v>
      </c>
      <c r="G39" s="89">
        <v>43308</v>
      </c>
      <c r="H39" s="89">
        <v>43312</v>
      </c>
      <c r="I39" s="68">
        <v>5.75</v>
      </c>
      <c r="J39" s="68">
        <v>181</v>
      </c>
      <c r="K39" s="73">
        <f t="shared" si="1"/>
        <v>31.478260869565219</v>
      </c>
      <c r="L39" s="116"/>
      <c r="M39" s="87" t="str">
        <f>IF(AND(NOT(OR(G39="",G39="Ø")),H39=""),"In Progress",IF(AND(NOT(OR(H39="Ø",H39="")),NOT(OR(G39="Ø",G39=""))),"Completed",IF(AND(NOT(A38=""),NOT(OR(D39="",D39="???")),G39=""),"Waiting",IF(D39="???","Waiting",""))))</f>
        <v>Completed</v>
      </c>
      <c r="N39" s="116"/>
      <c r="O39" s="116"/>
      <c r="P39" s="4"/>
      <c r="Q39" s="121"/>
      <c r="R39" s="116"/>
    </row>
    <row r="40" spans="1:18" x14ac:dyDescent="0.25">
      <c r="A40" s="188" t="s">
        <v>4614</v>
      </c>
      <c r="B40" s="117" t="s">
        <v>4615</v>
      </c>
      <c r="C40" s="116" t="s">
        <v>2065</v>
      </c>
      <c r="D40" s="87" t="s">
        <v>161</v>
      </c>
      <c r="E40" s="87" t="s">
        <v>1399</v>
      </c>
      <c r="F40" s="7" t="str">
        <f>IF(AND(D40="Amina",OR(E40="Manual",E40="Assisted Manual")),A40&amp;"_AZ",IF(AND(D40="Amina",OR(E40="De-Novo Merge",E40="Assisted Merge")),A40&amp;"_SA_AZ",IF(AND(D40="Ahmad",OR(E40="Manual",E40="Assisted Manual")),A40&amp;"_AE",IF(AND(D40="Ahmad",OR(E40="De-Novo Merge",E40="Assisted Merge")),A40&amp;"_SA_AE",IF(AND(D40="Gina",OR(E40="Manual",E40="Assisted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Merge")),A40&amp;"_SA_MW",IF(AND(D40="Julia",OR(E40="Manual",E40="Assisted Manual")),A40&amp;"_JS",IF(AND(D40="Julia",OR(E40="De-Novo Merge",E40="Assisted Merge")),A40&amp;"_SA_JS",""))))))))))))))))</f>
        <v>2018-05-23_G-020_SA_BD</v>
      </c>
      <c r="G40" s="89">
        <v>43297</v>
      </c>
      <c r="H40" s="89">
        <v>43297</v>
      </c>
      <c r="I40" s="68">
        <v>2.5</v>
      </c>
      <c r="J40" s="68">
        <v>99</v>
      </c>
      <c r="K40" s="73">
        <f t="shared" si="1"/>
        <v>39.6</v>
      </c>
      <c r="L40" s="118">
        <v>43332</v>
      </c>
      <c r="M40" s="87" t="str">
        <f>IF(AND(NOT(OR(G40="",G40="Ø")),H40=""),"In Progress",IF(AND(NOT(OR(H40="Ø",H40="")),NOT(OR(G40="Ø",G40=""))),"Completed",IF(AND(NOT(A40=""),NOT(OR(D40="",D40="???")),G40=""),"Waiting",IF(D40="???","Waiting",""))))</f>
        <v>Completed</v>
      </c>
      <c r="N40" s="116" t="str">
        <f>IF(AND(NOT(OR(H40="Ø",H40="")),L40="Split"),"In Progress",IF(AND(NOT(OR(H40="Ø",H40="")),L40="Needs to be Split"),"Waiting",IF(AND(M40="Review",M41="Review"),"Review",IF(OR(AND(M40="Review",M41="Incomplete"),AND(M40="Incomplete",M41="Review")),"Review",IF(OR(AND(M40="Untraceable",M41="Review"),AND(M40="Review",M41="Untraceable")),"Review",IF(OR(AND(M40="Review",M41="Completed"),AND(M40="Completed",M41="Review")),"Review",IF(OR(AND(M40="Other",M41="Review"),AND(M40="Review",M41="Other")),"Review",IF(OR(AND(M40="Other",M41="Incomplete"),AND(M40="Incomplete",M41="Other")),"Review",IF(OR(AND(M40="Other",M41="Untraceable"),AND(M40="Untraceable",M41="Other")),"Review",IF(OR(AND(M40="Other",M41="Completed"),AND(M40="Completed",M41="Other")),"Review",IF(AND(M40="Waiting",M41="Waiting"),"Waiting",IF(OR(AND(M40="Review",M41="Waiting"),AND(M40="Waiting",M41="Review")),"Waiting",IF(OR(AND(M40="Other",M41="Waiting"),AND(M40="Waiting",M41="Other")),"Waiting",IF(OR(AND(M40="Incomplete",M41="Waiting"),AND(M40="Waiting",M41="Incomplete")),"Waiting",IF(OR(AND(M40="Completed",M41="Waiting"),AND(M40="Waiting",M41="Completed")),"Waiting",IF(OR(M40="In Progress",M41="In Progress"),"In Progress",IF(OR(AND(M40="Completed",M41="Untraceable"),AND(M40="Untraceable",M41="Completed")),"Review",IF(OR(AND(M40="Completed",M41="Incomplete"),AND(M40="Incomplete",M41="Completed")),"Review",IF(OR(AND(M40="Incomplete",M41="Untraceable"),AND(M40="Untraceable",M41="Incomplete")),"Untraceable",IF(AND(NOT(OR(H40="Ø",H40="")),NOT(OR(H41="Ø",H41="")),L40=""),"In Progress",IF(AND(M40="Untraceable",M41="Untraceable"),"Untraceable",IF(AND(NOT(OR(H40="Ø",H40="")),NOT(OR(H41="Ø",H41="")),NOT(OR(L40="Ø",L40="",L40="Split",L40="Needs to be Split"))),"Completed",IF(AND(M40="Incomplete",M41="Incomplete"),"Incomplete",IF(AND(M40="Other",M41="Other"),"Review",IF(AND(M40="Untraceable",M41=""),"Untraceable","")))))))))))))))))))))))))</f>
        <v>Completed</v>
      </c>
      <c r="O40" s="116" t="s">
        <v>0</v>
      </c>
      <c r="P40" s="4" t="s">
        <v>4602</v>
      </c>
      <c r="Q40" s="121" t="s">
        <v>25</v>
      </c>
      <c r="R40" s="116" t="s">
        <v>4616</v>
      </c>
    </row>
    <row r="41" spans="1:18" x14ac:dyDescent="0.25">
      <c r="A41" s="189"/>
      <c r="B41" s="116"/>
      <c r="C41" s="116"/>
      <c r="D41" s="87" t="s">
        <v>113</v>
      </c>
      <c r="E41" s="87" t="s">
        <v>1512</v>
      </c>
      <c r="F41" s="7" t="str">
        <f>IF(AND(D41="Amina",OR(E41="Manual",E41="Assisted Manual")),A40&amp;"_AZ",IF(AND(D41="Amina",OR(E41="De-Novo Merge",E41="Assisted Merge")),A40&amp;"_SA_AZ",IF(AND(D41="Ahmad",OR(E41="Manual",E41="Assisted Manual")),A40&amp;"_AE",IF(AND(D41="Ahmad",OR(E41="De-Novo Merge",E41="Assisted Merge")),A40&amp;"_SA_AE",IF(AND(D41="Gina",OR(E41="Manual",E41="Assisted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Merge")),A40&amp;"_SA_MW",IF(AND(D41="Julia",OR(E41="Manual",E41="Assisted Manual")),A40&amp;"_JS",IF(AND(D41="Julia",OR(E41="De-Novo Merge",E41="Assisted Merge")),A40&amp;"_SA_JS",""))))))))))))))))</f>
        <v>2018-05-23_G-020_DR</v>
      </c>
      <c r="G41" s="89">
        <v>43306</v>
      </c>
      <c r="H41" s="89">
        <v>43306</v>
      </c>
      <c r="I41" s="68">
        <v>2</v>
      </c>
      <c r="J41" s="68">
        <v>103.351</v>
      </c>
      <c r="K41" s="73">
        <f t="shared" si="1"/>
        <v>51.6755</v>
      </c>
      <c r="L41" s="116"/>
      <c r="M41" s="87" t="str">
        <f>IF(AND(NOT(OR(G41="",G41="Ø")),H41=""),"In Progress",IF(AND(NOT(OR(H41="Ø",H41="")),NOT(OR(G41="Ø",G41=""))),"Completed",IF(AND(NOT(A40=""),NOT(OR(D41="",D41="???")),G41=""),"Waiting",IF(D41="???","Waiting",""))))</f>
        <v>Completed</v>
      </c>
      <c r="N41" s="116"/>
      <c r="O41" s="116"/>
      <c r="P41" s="4"/>
      <c r="Q41" s="121"/>
      <c r="R41" s="116"/>
    </row>
    <row r="42" spans="1:18" x14ac:dyDescent="0.25">
      <c r="A42" s="188" t="s">
        <v>4617</v>
      </c>
      <c r="B42" s="117" t="s">
        <v>4618</v>
      </c>
      <c r="C42" s="116" t="s">
        <v>2065</v>
      </c>
      <c r="D42" s="87" t="s">
        <v>161</v>
      </c>
      <c r="E42" s="87" t="s">
        <v>1399</v>
      </c>
      <c r="F42" s="7" t="str">
        <f>IF(AND(D42="Amina",OR(E42="Manual",E42="Assisted Manual")),A42&amp;"_AZ",IF(AND(D42="Amina",OR(E42="De-Novo Merge",E42="Assisted Merge")),A42&amp;"_SA_AZ",IF(AND(D42="Ahmad",OR(E42="Manual",E42="Assisted Manual")),A42&amp;"_AE",IF(AND(D42="Ahmad",OR(E42="De-Novo Merge",E42="Assisted Merge")),A42&amp;"_SA_AE",IF(AND(D42="Gina",OR(E42="Manual",E42="Assisted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Merge")),A42&amp;"_SA_MW",IF(AND(D42="Julia",OR(E42="Manual",E42="Assisted Manual")),A42&amp;"_JS",IF(AND(D42="Julia",OR(E42="De-Novo Merge",E42="Assisted Merge")),A42&amp;"_SA_JS",""))))))))))))))))</f>
        <v>2018-05-23_G-021_SA_BD</v>
      </c>
      <c r="G42" s="89">
        <v>43298</v>
      </c>
      <c r="H42" s="89">
        <v>43299</v>
      </c>
      <c r="I42" s="68">
        <v>4.75</v>
      </c>
      <c r="J42" s="68">
        <v>170</v>
      </c>
      <c r="K42" s="73">
        <f t="shared" si="1"/>
        <v>35.789473684210527</v>
      </c>
      <c r="L42" s="118">
        <v>43332</v>
      </c>
      <c r="M42" s="87" t="s">
        <v>0</v>
      </c>
      <c r="N42" s="116" t="str">
        <f>IF(AND(NOT(OR(H42="Ø",H42="")),L42="Split"),"In Progress",IF(AND(NOT(OR(H42="Ø",H42="")),L42="Needs to be Split"),"Waiting",IF(AND(M42="Review",M43="Review"),"Review",IF(OR(AND(M42="Review",M43="Incomplete"),AND(M42="Incomplete",M43="Review")),"Review",IF(OR(AND(M42="Untraceable",M43="Review"),AND(M42="Review",M43="Untraceable")),"Review",IF(OR(AND(M42="Review",M43="Completed"),AND(M42="Completed",M43="Review")),"Review",IF(OR(AND(M42="Other",M43="Review"),AND(M42="Review",M43="Other")),"Review",IF(OR(AND(M42="Other",M43="Incomplete"),AND(M42="Incomplete",M43="Other")),"Review",IF(OR(AND(M42="Other",M43="Untraceable"),AND(M42="Untraceable",M43="Other")),"Review",IF(OR(AND(M42="Other",M43="Completed"),AND(M42="Completed",M43="Other")),"Review",IF(AND(M42="Waiting",M43="Waiting"),"Waiting",IF(OR(AND(M42="Review",M43="Waiting"),AND(M42="Waiting",M43="Review")),"Waiting",IF(OR(AND(M42="Other",M43="Waiting"),AND(M42="Waiting",M43="Other")),"Waiting",IF(OR(AND(M42="Incomplete",M43="Waiting"),AND(M42="Waiting",M43="Incomplete")),"Waiting",IF(OR(AND(M42="Completed",M43="Waiting"),AND(M42="Waiting",M43="Completed")),"Waiting",IF(OR(M42="In Progress",M43="In Progress"),"In Progress",IF(OR(AND(M42="Completed",M43="Untraceable"),AND(M42="Untraceable",M43="Completed")),"Review",IF(OR(AND(M42="Completed",M43="Incomplete"),AND(M42="Incomplete",M43="Completed")),"Review",IF(OR(AND(M42="Incomplete",M43="Untraceable"),AND(M42="Untraceable",M43="Incomplete")),"Untraceable",IF(AND(NOT(OR(H42="Ø",H42="")),NOT(OR(H43="Ø",H43="")),L42=""),"In Progress",IF(AND(M42="Untraceable",M43="Untraceable"),"Untraceable",IF(AND(NOT(OR(H42="Ø",H42="")),NOT(OR(H43="Ø",H43="")),NOT(OR(L42="Ø",L42="",L42="Split",L42="Needs to be Split"))),"Completed",IF(AND(M42="Incomplete",M43="Incomplete"),"Incomplete",IF(AND(M42="Other",M43="Other"),"Review",IF(AND(M42="Untraceable",M43=""),"Untraceable","")))))))))))))))))))))))))</f>
        <v>Completed</v>
      </c>
      <c r="O42" s="116" t="s">
        <v>0</v>
      </c>
      <c r="P42" s="4" t="s">
        <v>4619</v>
      </c>
      <c r="Q42" s="121" t="s">
        <v>25</v>
      </c>
      <c r="R42" s="116" t="s">
        <v>4620</v>
      </c>
    </row>
    <row r="43" spans="1:18" x14ac:dyDescent="0.25">
      <c r="A43" s="189"/>
      <c r="B43" s="116"/>
      <c r="C43" s="116"/>
      <c r="D43" s="87" t="s">
        <v>113</v>
      </c>
      <c r="E43" s="87" t="s">
        <v>1512</v>
      </c>
      <c r="F43" s="7" t="str">
        <f>IF(AND(D43="Amina",OR(E43="Manual",E43="Assisted Manual")),A42&amp;"_AZ",IF(AND(D43="Amina",OR(E43="De-Novo Merge",E43="Assisted Merge")),A42&amp;"_SA_AZ",IF(AND(D43="Ahmad",OR(E43="Manual",E43="Assisted Manual")),A42&amp;"_AE",IF(AND(D43="Ahmad",OR(E43="De-Novo Merge",E43="Assisted Merge")),A42&amp;"_SA_AE",IF(AND(D43="Gina",OR(E43="Manual",E43="Assisted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Merge")),A42&amp;"_SA_MW",IF(AND(D43="Julia",OR(E43="Manual",E43="Assisted Manual")),A42&amp;"_JS",IF(AND(D43="Julia",OR(E43="De-Novo Merge",E43="Assisted Merge")),A42&amp;"_SA_JS",""))))))))))))))))</f>
        <v>2018-05-23_G-021_DR</v>
      </c>
      <c r="G43" s="89">
        <v>43306</v>
      </c>
      <c r="H43" s="89">
        <v>43307</v>
      </c>
      <c r="I43" s="68">
        <v>4.1660000000000004</v>
      </c>
      <c r="J43" s="68">
        <v>235.13</v>
      </c>
      <c r="K43" s="73">
        <f t="shared" si="1"/>
        <v>56.440230436869896</v>
      </c>
      <c r="L43" s="116"/>
      <c r="M43" s="87" t="str">
        <f>IF(AND(NOT(OR(G43="",G43="Ø")),H43=""),"In Progress",IF(AND(NOT(OR(H43="Ø",H43="")),NOT(OR(G43="Ø",G43=""))),"Completed",IF(AND(NOT(A42=""),NOT(OR(D43="",D43="???")),G43=""),"Waiting",IF(D43="???","Waiting",""))))</f>
        <v>Completed</v>
      </c>
      <c r="N43" s="116"/>
      <c r="O43" s="116"/>
      <c r="P43" s="4" t="s">
        <v>4602</v>
      </c>
      <c r="Q43" s="121"/>
      <c r="R43" s="116"/>
    </row>
    <row r="44" spans="1:18" x14ac:dyDescent="0.25">
      <c r="A44" s="188" t="s">
        <v>4621</v>
      </c>
      <c r="B44" s="117" t="s">
        <v>4622</v>
      </c>
      <c r="C44" s="116" t="s">
        <v>2065</v>
      </c>
      <c r="D44" s="87" t="s">
        <v>2404</v>
      </c>
      <c r="E44" s="87" t="s">
        <v>1399</v>
      </c>
      <c r="F44" s="7" t="str">
        <f>IF(AND(D44="Amina",OR(E44="Manual",E44="Assisted Manual")),A44&amp;"_AZ",IF(AND(D44="Amina",OR(E44="De-Novo Merge",E44="Assisted Merge")),A44&amp;"_SA_AZ",IF(AND(D44="Mashtura",OR(E44="Manual",E44="Assisted Manual")),A44&amp;"_MH",IF(AND(D44="Mashtura",OR(E44="De-Novo Merge",E44="Assisted Merge")),A44&amp;"_SA_MH",IF(AND(D44="Perry",OR(E44="Manual",E44="Assisted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Merge")),A44&amp;"_SA_MW",IF(AND(D44="Julia",OR(E44="Manual",E44="Assisted Manual")),A44&amp;"_JS",IF(AND(D44="Julia",OR(E44="De-Novo Merge",E44="Assisted Merge")),A44&amp;"_SA_JS",""))))))))))))))))))</f>
        <v>2018-05-23_G-022_SA_MH</v>
      </c>
      <c r="G44" s="89">
        <v>43298</v>
      </c>
      <c r="H44" s="89">
        <v>43299</v>
      </c>
      <c r="I44" s="68">
        <v>5.5</v>
      </c>
      <c r="J44" s="68">
        <v>133</v>
      </c>
      <c r="K44" s="73">
        <f t="shared" si="1"/>
        <v>24.181818181818183</v>
      </c>
      <c r="L44" s="118">
        <v>43328</v>
      </c>
      <c r="M44" s="87" t="str">
        <f>IF(AND(NOT(OR(G44="",G44="Ø")),H44=""),"In Progress",IF(AND(NOT(OR(H44="Ø",H44="")),NOT(OR(G44="Ø",G44=""))),"Completed",IF(AND(NOT(A44=""),NOT(OR(D44="",D44="???")),G44=""),"Waiting",IF(D44="???","Waiting",""))))</f>
        <v>Completed</v>
      </c>
      <c r="N44" s="116" t="str">
        <f>IF(AND(NOT(OR(H44="Ø",H44="")),L44="Split"),"In Progress",IF(AND(NOT(OR(H44="Ø",H44="")),L44="Needs to be Split"),"Waiting",IF(AND(M44="Review",M45="Review"),"Review",IF(OR(AND(M44="Review",M45="Incomplete"),AND(M44="Incomplete",M45="Review")),"Review",IF(OR(AND(M44="Untraceable",M45="Review"),AND(M44="Review",M45="Untraceable")),"Review",IF(OR(AND(M44="Review",M45="Completed"),AND(M44="Completed",M45="Review")),"Review",IF(OR(AND(M44="Other",M45="Review"),AND(M44="Review",M45="Other")),"Review",IF(OR(AND(M44="Other",M45="Incomplete"),AND(M44="Incomplete",M45="Other")),"Review",IF(OR(AND(M44="Other",M45="Untraceable"),AND(M44="Untraceable",M45="Other")),"Review",IF(OR(AND(M44="Other",M45="Completed"),AND(M44="Completed",M45="Other")),"Review",IF(AND(M44="Waiting",M45="Waiting"),"Waiting",IF(OR(AND(M44="Review",M45="Waiting"),AND(M44="Waiting",M45="Review")),"Waiting",IF(OR(AND(M44="Other",M45="Waiting"),AND(M44="Waiting",M45="Other")),"Waiting",IF(OR(AND(M44="Incomplete",M45="Waiting"),AND(M44="Waiting",M45="Incomplete")),"Waiting",IF(OR(AND(M44="Completed",M45="Waiting"),AND(M44="Waiting",M45="Completed")),"Waiting",IF(OR(M44="In Progress",M45="In Progress"),"In Progress",IF(OR(AND(M44="Completed",M45="Untraceable"),AND(M44="Untraceable",M45="Completed")),"Review",IF(OR(AND(M44="Completed",M45="Incomplete"),AND(M44="Incomplete",M45="Completed")),"Review",IF(OR(AND(M44="Incomplete",M45="Untraceable"),AND(M44="Untraceable",M45="Incomplete")),"Untraceable",IF(AND(NOT(OR(H44="Ø",H44="")),NOT(OR(H45="Ø",H45="")),L44=""),"In Progress",IF(AND(M44="Untraceable",M45="Untraceable"),"Untraceable",IF(AND(NOT(OR(H44="Ø",H44="")),NOT(OR(H45="Ø",H45="")),NOT(OR(L44="Ø",L44="",L44="Split",L44="Needs to be Split"))),"Completed",IF(AND(M44="Incomplete",M45="Incomplete"),"Incomplete",IF(AND(M44="Other",M45="Other"),"Review",IF(AND(M44="Untraceable",M45=""),"Untraceable","")))))))))))))))))))))))))</f>
        <v>Completed</v>
      </c>
      <c r="O44" s="116" t="s">
        <v>0</v>
      </c>
      <c r="P44" s="4" t="s">
        <v>4623</v>
      </c>
      <c r="Q44" s="121" t="s">
        <v>25</v>
      </c>
      <c r="R44" s="116" t="s">
        <v>4624</v>
      </c>
    </row>
    <row r="45" spans="1:18" x14ac:dyDescent="0.25">
      <c r="A45" s="189"/>
      <c r="B45" s="116"/>
      <c r="C45" s="116"/>
      <c r="D45" s="87" t="s">
        <v>161</v>
      </c>
      <c r="E45" s="87" t="s">
        <v>1512</v>
      </c>
      <c r="F45" s="7" t="str">
        <f>IF(AND(D45="Amina",OR(E45="Manual",E45="Assisted Manual")),A44&amp;"_AZ",IF(AND(D45="Amina",OR(E45="De-Novo Merge",E45="Assisted Merge")),A44&amp;"_SA_AZ",IF(AND(D45="Ahmad",OR(E45="Manual",E45="Assisted Manual")),A44&amp;"_AE",IF(AND(D45="Ahmad",OR(E45="De-Novo Merge",E45="Assisted Merge")),A44&amp;"_SA_AE",IF(AND(D45="Gina",OR(E45="Manual",E45="Assisted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Merge")),A44&amp;"_SA_MW",IF(AND(D45="Julia",OR(E45="Manual",E45="Assisted Manual")),A44&amp;"_JS",IF(AND(D45="Julia",OR(E45="De-Novo Merge",E45="Assisted Merge")),A44&amp;"_SA_JS",""))))))))))))))))</f>
        <v>2018-05-23_G-022_BD</v>
      </c>
      <c r="G45" s="89">
        <v>43307</v>
      </c>
      <c r="H45" s="89">
        <v>43307</v>
      </c>
      <c r="I45" s="68">
        <v>4.5</v>
      </c>
      <c r="J45" s="68">
        <v>139</v>
      </c>
      <c r="K45" s="73">
        <f t="shared" si="1"/>
        <v>30.888888888888889</v>
      </c>
      <c r="L45" s="116"/>
      <c r="M45" s="87" t="str">
        <f>IF(AND(NOT(OR(G45="",G45="Ø")),H45=""),"In Progress",IF(AND(NOT(OR(H45="Ø",H45="")),NOT(OR(G45="Ø",G45=""))),"Completed",IF(AND(NOT(A44=""),NOT(OR(D45="",D45="???")),G45=""),"Waiting",IF(D45="???","Waiting",""))))</f>
        <v>Completed</v>
      </c>
      <c r="N45" s="116"/>
      <c r="O45" s="116"/>
      <c r="P45" s="4"/>
      <c r="Q45" s="121"/>
      <c r="R45" s="116"/>
    </row>
    <row r="46" spans="1:18" x14ac:dyDescent="0.25">
      <c r="A46" s="188" t="s">
        <v>4625</v>
      </c>
      <c r="B46" s="117" t="s">
        <v>4626</v>
      </c>
      <c r="C46" s="116" t="s">
        <v>2065</v>
      </c>
      <c r="D46" s="87" t="s">
        <v>27</v>
      </c>
      <c r="E46" s="87" t="s">
        <v>1399</v>
      </c>
      <c r="F46" s="7" t="str">
        <f>IF(AND(D46="Amina",OR(E46="Manual",E46="Assisted Manual")),A46&amp;"_AZ",IF(AND(D46="Amina",OR(E46="De-Novo Merge",E46="Assisted Merge")),A46&amp;"_SA_AZ",IF(AND(D46="Ahmad",OR(E46="Manual",E46="Assisted Manual")),A46&amp;"_AE",IF(AND(D46="Ahmad",OR(E46="De-Novo Merge",E46="Assisted Merge")),A46&amp;"_SA_AE",IF(AND(D46="Gina",OR(E46="Manual",E46="Assisted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Merge")),A46&amp;"_SA_MW",IF(AND(D46="Julia",OR(E46="Manual",E46="Assisted Manual")),A46&amp;"_JS",IF(AND(D46="Julia",OR(E46="De-Novo Merge",E46="Assisted Merge")),A46&amp;"_SA_JS",""))))))))))))))))</f>
        <v>2018-05-23_G-023_SA_GB</v>
      </c>
      <c r="G46" s="89">
        <v>43298</v>
      </c>
      <c r="H46" s="89">
        <v>43299</v>
      </c>
      <c r="I46" s="68">
        <v>3.25</v>
      </c>
      <c r="J46" s="68">
        <v>41.545999999999999</v>
      </c>
      <c r="K46" s="73">
        <f t="shared" si="1"/>
        <v>12.783384615384616</v>
      </c>
      <c r="L46" s="118">
        <v>43340</v>
      </c>
      <c r="M46" s="87" t="s">
        <v>0</v>
      </c>
      <c r="N46" s="116" t="str">
        <f>IF(AND(NOT(OR(H46="Ø",H46="")),L46="Split"),"In Progress",IF(AND(NOT(OR(H46="Ø",H46="")),L46="Needs to be Split"),"Waiting",IF(AND(M46="Review",M47="Review"),"Review",IF(OR(AND(M46="Review",M47="Incomplete"),AND(M46="Incomplete",M47="Review")),"Review",IF(OR(AND(M46="Untraceable",M47="Review"),AND(M46="Review",M47="Untraceable")),"Review",IF(OR(AND(M46="Review",M47="Completed"),AND(M46="Completed",M47="Review")),"Review",IF(OR(AND(M46="Other",M47="Review"),AND(M46="Review",M47="Other")),"Review",IF(OR(AND(M46="Other",M47="Incomplete"),AND(M46="Incomplete",M47="Other")),"Review",IF(OR(AND(M46="Other",M47="Untraceable"),AND(M46="Untraceable",M47="Other")),"Review",IF(OR(AND(M46="Other",M47="Completed"),AND(M46="Completed",M47="Other")),"Review",IF(AND(M46="Waiting",M47="Waiting"),"Waiting",IF(OR(AND(M46="Review",M47="Waiting"),AND(M46="Waiting",M47="Review")),"Waiting",IF(OR(AND(M46="Other",M47="Waiting"),AND(M46="Waiting",M47="Other")),"Waiting",IF(OR(AND(M46="Incomplete",M47="Waiting"),AND(M46="Waiting",M47="Incomplete")),"Waiting",IF(OR(AND(M46="Completed",M47="Waiting"),AND(M46="Waiting",M47="Completed")),"Waiting",IF(OR(M46="In Progress",M47="In Progress"),"In Progress",IF(OR(AND(M46="Completed",M47="Untraceable"),AND(M46="Untraceable",M47="Completed")),"Review",IF(OR(AND(M46="Completed",M47="Incomplete"),AND(M46="Incomplete",M47="Completed")),"Review",IF(OR(AND(M46="Incomplete",M47="Untraceable"),AND(M46="Untraceable",M47="Incomplete")),"Untraceable",IF(AND(NOT(OR(H46="Ø",H46="")),NOT(OR(H47="Ø",H47="")),L46=""),"In Progress",IF(AND(M46="Untraceable",M47="Untraceable"),"Untraceable",IF(AND(NOT(OR(H46="Ø",H46="")),NOT(OR(H47="Ø",H47="")),NOT(OR(L46="Ø",L46="",L46="Split",L46="Needs to be Split"))),"Completed",IF(AND(M46="Incomplete",M47="Incomplete"),"Incomplete",IF(AND(M46="Other",M47="Other"),"Review",IF(AND(M46="Untraceable",M47=""),"Untraceable","")))))))))))))))))))))))))</f>
        <v>Completed</v>
      </c>
      <c r="O46" s="116" t="s">
        <v>0</v>
      </c>
      <c r="P46" s="4"/>
      <c r="Q46" s="121" t="s">
        <v>25</v>
      </c>
      <c r="R46" s="116" t="s">
        <v>4627</v>
      </c>
    </row>
    <row r="47" spans="1:18" x14ac:dyDescent="0.25">
      <c r="A47" s="189"/>
      <c r="B47" s="116"/>
      <c r="C47" s="116"/>
      <c r="D47" s="87" t="s">
        <v>113</v>
      </c>
      <c r="E47" s="87" t="s">
        <v>1512</v>
      </c>
      <c r="F47" s="7" t="str">
        <f>IF(AND(D47="Amina",OR(E47="Manual",E47="Assisted Manual")),A46&amp;"_AZ",IF(AND(D47="Amina",OR(E47="De-Novo Merge",E47="Assisted Merge")),A46&amp;"_SA_AZ",IF(AND(D47="Ahmad",OR(E47="Manual",E47="Assisted Manual")),A46&amp;"_AE",IF(AND(D47="Ahmad",OR(E47="De-Novo Merge",E47="Assisted Merge")),A46&amp;"_SA_AE",IF(AND(D47="Gina",OR(E47="Manual",E47="Assisted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Merge")),A46&amp;"_SA_MW",IF(AND(D47="Julia",OR(E47="Manual",E47="Assisted Manual")),A46&amp;"_JS",IF(AND(D47="Julia",OR(E47="De-Novo Merge",E47="Assisted Merge")),A46&amp;"_SA_JS",""))))))))))))))))</f>
        <v>2018-05-23_G-023_DR</v>
      </c>
      <c r="G47" s="89">
        <v>43308</v>
      </c>
      <c r="H47" s="89">
        <v>43328</v>
      </c>
      <c r="I47" s="68">
        <v>3.67</v>
      </c>
      <c r="J47" s="68">
        <v>74.866</v>
      </c>
      <c r="K47" s="73">
        <f t="shared" si="1"/>
        <v>20.399455040871935</v>
      </c>
      <c r="L47" s="116"/>
      <c r="M47" s="87" t="str">
        <f>IF(AND(NOT(OR(G47="",G47="Ø")),H47=""),"In Progress",IF(AND(NOT(OR(H47="Ø",H47="")),NOT(OR(G47="Ø",G47=""))),"Completed",IF(AND(NOT(A46=""),NOT(OR(D47="",D47="???")),G47=""),"Waiting",IF(D47="???","Waiting",""))))</f>
        <v>Completed</v>
      </c>
      <c r="N47" s="116"/>
      <c r="O47" s="116"/>
      <c r="P47" s="4"/>
      <c r="Q47" s="121"/>
      <c r="R47" s="116"/>
    </row>
    <row r="48" spans="1:18" x14ac:dyDescent="0.25">
      <c r="A48" s="188" t="s">
        <v>4628</v>
      </c>
      <c r="B48" s="117" t="s">
        <v>4629</v>
      </c>
      <c r="C48" s="116" t="s">
        <v>2065</v>
      </c>
      <c r="D48" s="87" t="s">
        <v>113</v>
      </c>
      <c r="E48" s="87" t="s">
        <v>1399</v>
      </c>
      <c r="F48" s="7" t="str">
        <f>IF(AND(D48="Amina",OR(E48="Manual",E48="Assisted Manual")),A48&amp;"_AZ",IF(AND(D48="Amina",OR(E48="De-Novo Merge",E48="Assisted Merge")),A48&amp;"_SA_AZ",IF(AND(D48="Ahmad",OR(E48="Manual",E48="Assisted Manual")),A48&amp;"_AE",IF(AND(D48="Ahmad",OR(E48="De-Novo Merge",E48="Assisted Merge")),A48&amp;"_SA_AE",IF(AND(D48="Gina",OR(E48="Manual",E48="Assisted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Merge")),A48&amp;"_SA_MW",IF(AND(D48="Julia",OR(E48="Manual",E48="Assisted Manual")),A48&amp;"_JS",IF(AND(D48="Julia",OR(E48="De-Novo Merge",E48="Assisted Merge")),A48&amp;"_SA_JS",""))))))))))))))))</f>
        <v>2018-05-23_G-024_SA_DR</v>
      </c>
      <c r="G48" s="89">
        <v>43299</v>
      </c>
      <c r="H48" s="89">
        <v>43300</v>
      </c>
      <c r="I48" s="68">
        <v>1.66</v>
      </c>
      <c r="J48" s="68">
        <v>30.224</v>
      </c>
      <c r="K48" s="73">
        <f t="shared" si="1"/>
        <v>18.20722891566265</v>
      </c>
      <c r="L48" s="118">
        <v>43328</v>
      </c>
      <c r="M48" s="87" t="str">
        <f>IF(AND(NOT(OR(G48="",G48="Ø")),H48=""),"In Progress",IF(AND(NOT(OR(H48="Ø",H48="")),NOT(OR(G48="Ø",G48=""))),"Completed",IF(AND(NOT(A48=""),NOT(OR(D48="",D48="???")),G48=""),"Waiting",IF(D48="???","Waiting",""))))</f>
        <v>Completed</v>
      </c>
      <c r="N48" s="116" t="str">
        <f>IF(AND(NOT(OR(H48="Ø",H48="")),L48="Split"),"In Progress",IF(AND(NOT(OR(H48="Ø",H48="")),L48="Needs to be Split"),"Waiting",IF(AND(M48="Review",M49="Review"),"Review",IF(OR(AND(M48="Review",M49="Incomplete"),AND(M48="Incomplete",M49="Review")),"Review",IF(OR(AND(M48="Untraceable",M49="Review"),AND(M48="Review",M49="Untraceable")),"Review",IF(OR(AND(M48="Review",M49="Completed"),AND(M48="Completed",M49="Review")),"Review",IF(OR(AND(M48="Other",M49="Review"),AND(M48="Review",M49="Other")),"Review",IF(OR(AND(M48="Other",M49="Incomplete"),AND(M48="Incomplete",M49="Other")),"Review",IF(OR(AND(M48="Other",M49="Untraceable"),AND(M48="Untraceable",M49="Other")),"Review",IF(OR(AND(M48="Other",M49="Completed"),AND(M48="Completed",M49="Other")),"Review",IF(AND(M48="Waiting",M49="Waiting"),"Waiting",IF(OR(AND(M48="Review",M49="Waiting"),AND(M48="Waiting",M49="Review")),"Waiting",IF(OR(AND(M48="Other",M49="Waiting"),AND(M48="Waiting",M49="Other")),"Waiting",IF(OR(AND(M48="Incomplete",M49="Waiting"),AND(M48="Waiting",M49="Incomplete")),"Waiting",IF(OR(AND(M48="Completed",M49="Waiting"),AND(M48="Waiting",M49="Completed")),"Waiting",IF(OR(M48="In Progress",M49="In Progress"),"In Progress",IF(OR(AND(M48="Completed",M49="Untraceable"),AND(M48="Untraceable",M49="Completed")),"Review",IF(OR(AND(M48="Completed",M49="Incomplete"),AND(M48="Incomplete",M49="Completed")),"Review",IF(OR(AND(M48="Incomplete",M49="Untraceable"),AND(M48="Untraceable",M49="Incomplete")),"Untraceable",IF(AND(NOT(OR(H48="Ø",H48="")),NOT(OR(H49="Ø",H49="")),L48=""),"In Progress",IF(AND(M48="Untraceable",M49="Untraceable"),"Untraceable",IF(AND(NOT(OR(H48="Ø",H48="")),NOT(OR(H49="Ø",H49="")),NOT(OR(L48="Ø",L48="",L48="Split",L48="Needs to be Split"))),"Completed",IF(AND(M48="Incomplete",M49="Incomplete"),"Incomplete",IF(AND(M48="Other",M49="Other"),"Review",IF(AND(M48="Untraceable",M49=""),"Untraceable","")))))))))))))))))))))))))</f>
        <v>Completed</v>
      </c>
      <c r="O48" s="116" t="s">
        <v>0</v>
      </c>
      <c r="P48" s="4"/>
      <c r="Q48" s="121" t="s">
        <v>25</v>
      </c>
      <c r="R48" s="116" t="s">
        <v>4630</v>
      </c>
    </row>
    <row r="49" spans="1:18" x14ac:dyDescent="0.25">
      <c r="A49" s="189"/>
      <c r="B49" s="116"/>
      <c r="C49" s="116"/>
      <c r="D49" s="87" t="s">
        <v>161</v>
      </c>
      <c r="E49" s="87" t="s">
        <v>1512</v>
      </c>
      <c r="F49" s="7" t="str">
        <f>IF(AND(D49="Amina",OR(E49="Manual",E49="Assisted Manual")),A48&amp;"_AZ",IF(AND(D49="Amina",OR(E49="De-Novo Merge",E49="Assisted Merge")),A48&amp;"_SA_AZ",IF(AND(D49="Ahmad",OR(E49="Manual",E49="Assisted Manual")),A48&amp;"_AE",IF(AND(D49="Ahmad",OR(E49="De-Novo Merge",E49="Assisted Merge")),A48&amp;"_SA_AE",IF(AND(D49="Gina",OR(E49="Manual",E49="Assisted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Merge")),A48&amp;"_SA_MW",IF(AND(D49="Julia",OR(E49="Manual",E49="Assisted Manual")),A48&amp;"_JS",IF(AND(D49="Julia",OR(E49="De-Novo Merge",E49="Assisted Merge")),A48&amp;"_SA_JS",""))))))))))))))))</f>
        <v>2018-05-23_G-024_BD</v>
      </c>
      <c r="G49" s="89">
        <v>43328</v>
      </c>
      <c r="H49" s="89">
        <v>43328</v>
      </c>
      <c r="I49" s="68">
        <v>1.5</v>
      </c>
      <c r="J49" s="68">
        <v>55</v>
      </c>
      <c r="K49" s="73">
        <f t="shared" si="1"/>
        <v>36.666666666666664</v>
      </c>
      <c r="L49" s="116"/>
      <c r="M49" s="87" t="str">
        <f>IF(AND(NOT(OR(G49="",G49="Ø")),H49=""),"In Progress",IF(AND(NOT(OR(H49="Ø",H49="")),NOT(OR(G49="Ø",G49=""))),"Completed",IF(AND(NOT(A48=""),NOT(OR(D49="",D49="???")),G49=""),"Waiting",IF(D49="???","Waiting",""))))</f>
        <v>Completed</v>
      </c>
      <c r="N49" s="116"/>
      <c r="O49" s="116"/>
      <c r="P49" s="4"/>
      <c r="Q49" s="121"/>
      <c r="R49" s="116"/>
    </row>
    <row r="50" spans="1:18" x14ac:dyDescent="0.25">
      <c r="A50" s="122" t="s">
        <v>4631</v>
      </c>
      <c r="B50" s="117" t="s">
        <v>4632</v>
      </c>
      <c r="C50" s="116" t="s">
        <v>2065</v>
      </c>
      <c r="D50" s="87" t="s">
        <v>161</v>
      </c>
      <c r="E50" s="87" t="s">
        <v>1399</v>
      </c>
      <c r="F50" s="7" t="str">
        <f>IF(AND(D50="Amina",OR(E50="Manual",E50="Assisted Manual")),A50&amp;"_AZ",IF(AND(D50="Amina",OR(E50="De-Novo Merge",E50="Assisted Merge")),A50&amp;"_SA_AZ",IF(AND(D50="Ahmad",OR(E50="Manual",E50="Assisted Manual")),A50&amp;"_AE",IF(AND(D50="Ahmad",OR(E50="De-Novo Merge",E50="Assisted Merge")),A50&amp;"_SA_AE",IF(AND(D50="Gina",OR(E50="Manual",E50="Assisted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Merge")),A50&amp;"_SA_MW",IF(AND(D50="Julia",OR(E50="Manual",E50="Assisted Manual")),A50&amp;"_JS",IF(AND(D50="Julia",OR(E50="De-Novo Merge",E50="Assisted Merge")),A50&amp;"_SA_JS",""))))))))))))))))</f>
        <v>2018-05-23_G-025_SA_BD</v>
      </c>
      <c r="G50" s="89">
        <v>43299</v>
      </c>
      <c r="H50" s="89">
        <v>43308</v>
      </c>
      <c r="I50" s="68">
        <v>5.75</v>
      </c>
      <c r="J50" s="68">
        <v>90</v>
      </c>
      <c r="K50" s="73">
        <f t="shared" si="1"/>
        <v>15.652173913043478</v>
      </c>
      <c r="L50" s="118">
        <v>43334</v>
      </c>
      <c r="M50" s="87" t="s">
        <v>0</v>
      </c>
      <c r="N50" s="116" t="str">
        <f>IF(AND(NOT(OR(H50="Ø",H50="")),L50="Split"),"In Progress",IF(AND(NOT(OR(H50="Ø",H50="")),L50="Needs to be Split"),"Waiting",IF(AND(M50="Review",M51="Review"),"Review",IF(OR(AND(M50="Review",M51="Incomplete"),AND(M50="Incomplete",M51="Review")),"Review",IF(OR(AND(M50="Untraceable",M51="Review"),AND(M50="Review",M51="Untraceable")),"Review",IF(OR(AND(M50="Review",M51="Completed"),AND(M50="Completed",M51="Review")),"Review",IF(OR(AND(M50="Other",M51="Review"),AND(M50="Review",M51="Other")),"Review",IF(OR(AND(M50="Other",M51="Incomplete"),AND(M50="Incomplete",M51="Other")),"Review",IF(OR(AND(M50="Other",M51="Untraceable"),AND(M50="Untraceable",M51="Other")),"Review",IF(OR(AND(M50="Other",M51="Completed"),AND(M50="Completed",M51="Other")),"Review",IF(AND(M50="Waiting",M51="Waiting"),"Waiting",IF(OR(AND(M50="Review",M51="Waiting"),AND(M50="Waiting",M51="Review")),"Waiting",IF(OR(AND(M50="Other",M51="Waiting"),AND(M50="Waiting",M51="Other")),"Waiting",IF(OR(AND(M50="Incomplete",M51="Waiting"),AND(M50="Waiting",M51="Incomplete")),"Waiting",IF(OR(AND(M50="Completed",M51="Waiting"),AND(M50="Waiting",M51="Completed")),"Waiting",IF(OR(M50="In Progress",M51="In Progress"),"In Progress",IF(OR(AND(M50="Completed",M51="Untraceable"),AND(M50="Untraceable",M51="Completed")),"Review",IF(OR(AND(M50="Completed",M51="Incomplete"),AND(M50="Incomplete",M51="Completed")),"Review",IF(OR(AND(M50="Incomplete",M51="Untraceable"),AND(M50="Untraceable",M51="Incomplete")),"Untraceable",IF(AND(NOT(OR(H50="Ø",H50="")),NOT(OR(H51="Ø",H51="")),L50=""),"In Progress",IF(AND(M50="Untraceable",M51="Untraceable"),"Untraceable",IF(AND(NOT(OR(H50="Ø",H50="")),NOT(OR(H51="Ø",H51="")),NOT(OR(L50="Ø",L50="",L50="Split",L50="Needs to be Split"))),"Completed",IF(AND(M50="Incomplete",M51="Incomplete"),"Incomplete",IF(AND(M50="Other",M51="Other"),"Review",IF(AND(M50="Untraceable",M51=""),"Untraceable","")))))))))))))))))))))))))</f>
        <v>Completed</v>
      </c>
      <c r="O50" s="116" t="s">
        <v>0</v>
      </c>
      <c r="P50" s="4"/>
      <c r="Q50" s="121" t="s">
        <v>25</v>
      </c>
      <c r="R50" s="116" t="s">
        <v>4633</v>
      </c>
    </row>
    <row r="51" spans="1:18" x14ac:dyDescent="0.25">
      <c r="A51" s="116"/>
      <c r="B51" s="116"/>
      <c r="C51" s="116"/>
      <c r="D51" s="87" t="s">
        <v>113</v>
      </c>
      <c r="E51" s="87" t="s">
        <v>1512</v>
      </c>
      <c r="F51" s="7" t="str">
        <f>IF(AND(D51="Amina",OR(E51="Manual",E51="Assisted Manual")),A50&amp;"_AZ",IF(AND(D51="Amina",OR(E51="De-Novo Merge",E51="Assisted Merge")),A50&amp;"_SA_AZ",IF(AND(D51="Ahmad",OR(E51="Manual",E51="Assisted Manual")),A50&amp;"_AE",IF(AND(D51="Ahmad",OR(E51="De-Novo Merge",E51="Assisted Merge")),A50&amp;"_SA_AE",IF(AND(D51="Gina",OR(E51="Manual",E51="Assisted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Merge")),A50&amp;"_SA_MW",IF(AND(D51="Julia",OR(E51="Manual",E51="Assisted Manual")),A50&amp;"_JS",IF(AND(D51="Julia",OR(E51="De-Novo Merge",E51="Assisted Merge")),A50&amp;"_SA_JS",""))))))))))))))))</f>
        <v>2018-05-23_G-025_DR</v>
      </c>
      <c r="G51" s="89">
        <v>43311</v>
      </c>
      <c r="H51" s="89">
        <v>43328</v>
      </c>
      <c r="I51" s="68">
        <v>4.5</v>
      </c>
      <c r="J51" s="68">
        <v>98.677999999999997</v>
      </c>
      <c r="K51" s="73">
        <f t="shared" si="1"/>
        <v>21.928444444444445</v>
      </c>
      <c r="L51" s="116"/>
      <c r="M51" s="87" t="str">
        <f>IF(AND(NOT(OR(G51="",G51="Ø")),H51=""),"In Progress",IF(AND(NOT(OR(H51="Ø",H51="")),NOT(OR(G51="Ø",G51=""))),"Completed",IF(AND(NOT(A50=""),NOT(OR(D51="",D51="???")),G51=""),"Waiting",IF(D51="???","Waiting",""))))</f>
        <v>Completed</v>
      </c>
      <c r="N51" s="116"/>
      <c r="O51" s="116"/>
      <c r="P51" s="4"/>
      <c r="Q51" s="121"/>
      <c r="R51" s="116"/>
    </row>
    <row r="52" spans="1:18" x14ac:dyDescent="0.25">
      <c r="A52" s="122" t="s">
        <v>4634</v>
      </c>
      <c r="B52" s="117" t="s">
        <v>4635</v>
      </c>
      <c r="C52" s="116" t="s">
        <v>2065</v>
      </c>
      <c r="D52" s="87" t="s">
        <v>27</v>
      </c>
      <c r="E52" s="87" t="s">
        <v>1399</v>
      </c>
      <c r="F52" s="7" t="str">
        <f>IF(AND(D52="Amina",OR(E52="Manual",E52="Assisted Manual")),A52&amp;"_AZ",IF(AND(D52="Amina",OR(E52="De-Novo Merge",E52="Assisted Merge")),A52&amp;"_SA_AZ",IF(AND(D52="Ahmad",OR(E52="Manual",E52="Assisted Manual")),A52&amp;"_AE",IF(AND(D52="Ahmad",OR(E52="De-Novo Merge",E52="Assisted Merge")),A52&amp;"_SA_AE",IF(AND(D52="Gina",OR(E52="Manual",E52="Assisted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Merge")),A52&amp;"_SA_MW",IF(AND(D52="Julia",OR(E52="Manual",E52="Assisted Manual")),A52&amp;"_JS",IF(AND(D52="Julia",OR(E52="De-Novo Merge",E52="Assisted Merge")),A52&amp;"_SA_JS",""))))))))))))))))</f>
        <v>2018-05-23_G-026_SA_GB</v>
      </c>
      <c r="G52" s="89">
        <v>43300</v>
      </c>
      <c r="H52" s="89">
        <v>43304</v>
      </c>
      <c r="I52" s="68">
        <v>7</v>
      </c>
      <c r="J52" s="68">
        <v>256.34500000000003</v>
      </c>
      <c r="K52" s="73">
        <f t="shared" si="1"/>
        <v>36.620714285714293</v>
      </c>
      <c r="L52" s="118">
        <v>43340</v>
      </c>
      <c r="M52" s="87" t="str">
        <f>IF(AND(NOT(OR(G52="",G52="Ø")),H52=""),"In Progress",IF(AND(NOT(OR(H52="Ø",H52="")),NOT(OR(G52="Ø",G52=""))),"Completed",IF(AND(NOT(A52=""),NOT(OR(D52="",D52="???")),G52=""),"Waiting",IF(D52="???","Waiting",""))))</f>
        <v>Completed</v>
      </c>
      <c r="N52" s="116" t="str">
        <f>IF(AND(NOT(OR(H52="Ø",H52="")),L52="Split"),"In Progress",IF(AND(NOT(OR(H52="Ø",H52="")),L52="Needs to be Split"),"Waiting",IF(AND(M52="Review",M53="Review"),"Review",IF(OR(AND(M52="Review",M53="Incomplete"),AND(M52="Incomplete",M53="Review")),"Review",IF(OR(AND(M52="Untraceable",M53="Review"),AND(M52="Review",M53="Untraceable")),"Review",IF(OR(AND(M52="Review",M53="Completed"),AND(M52="Completed",M53="Review")),"Review",IF(OR(AND(M52="Other",M53="Review"),AND(M52="Review",M53="Other")),"Review",IF(OR(AND(M52="Other",M53="Incomplete"),AND(M52="Incomplete",M53="Other")),"Review",IF(OR(AND(M52="Other",M53="Untraceable"),AND(M52="Untraceable",M53="Other")),"Review",IF(OR(AND(M52="Other",M53="Completed"),AND(M52="Completed",M53="Other")),"Review",IF(AND(M52="Waiting",M53="Waiting"),"Waiting",IF(OR(AND(M52="Review",M53="Waiting"),AND(M52="Waiting",M53="Review")),"Waiting",IF(OR(AND(M52="Other",M53="Waiting"),AND(M52="Waiting",M53="Other")),"Waiting",IF(OR(AND(M52="Incomplete",M53="Waiting"),AND(M52="Waiting",M53="Incomplete")),"Waiting",IF(OR(AND(M52="Completed",M53="Waiting"),AND(M52="Waiting",M53="Completed")),"Waiting",IF(OR(M52="In Progress",M53="In Progress"),"In Progress",IF(OR(AND(M52="Completed",M53="Untraceable"),AND(M52="Untraceable",M53="Completed")),"Review",IF(OR(AND(M52="Completed",M53="Incomplete"),AND(M52="Incomplete",M53="Completed")),"Review",IF(OR(AND(M52="Incomplete",M53="Untraceable"),AND(M52="Untraceable",M53="Incomplete")),"Untraceable",IF(AND(NOT(OR(H52="Ø",H52="")),NOT(OR(H53="Ø",H53="")),L52=""),"In Progress",IF(AND(M52="Untraceable",M53="Untraceable"),"Untraceable",IF(AND(NOT(OR(H52="Ø",H52="")),NOT(OR(H53="Ø",H53="")),NOT(OR(L52="Ø",L52="",L52="Split",L52="Needs to be Split"))),"Completed",IF(AND(M52="Incomplete",M53="Incomplete"),"Incomplete",IF(AND(M52="Other",M53="Other"),"Review",IF(AND(M52="Untraceable",M53=""),"Untraceable","")))))))))))))))))))))))))</f>
        <v>Completed</v>
      </c>
      <c r="O52" s="116" t="s">
        <v>0</v>
      </c>
      <c r="P52" s="4"/>
      <c r="Q52" s="121" t="s">
        <v>25</v>
      </c>
      <c r="R52" s="116" t="s">
        <v>4636</v>
      </c>
    </row>
    <row r="53" spans="1:18" x14ac:dyDescent="0.25">
      <c r="A53" s="116"/>
      <c r="B53" s="116"/>
      <c r="C53" s="116"/>
      <c r="D53" s="87" t="s">
        <v>113</v>
      </c>
      <c r="E53" s="87" t="s">
        <v>1512</v>
      </c>
      <c r="F53" s="7" t="str">
        <f>IF(AND(D53="Amina",OR(E53="Manual",E53="Assisted Manual")),A52&amp;"_AZ",IF(AND(D53="Amina",OR(E53="De-Novo Merge",E53="Assisted Merge")),A52&amp;"_SA_AZ",IF(AND(D53="Ahmad",OR(E53="Manual",E53="Assisted Manual")),A52&amp;"_AE",IF(AND(D53="Ahmad",OR(E53="De-Novo Merge",E53="Assisted Merge")),A52&amp;"_SA_AE",IF(AND(D53="Gina",OR(E53="Manual",E53="Assisted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Merge")),A52&amp;"_SA_MW",IF(AND(D53="Julia",OR(E53="Manual",E53="Assisted Manual")),A52&amp;"_JS",IF(AND(D53="Julia",OR(E53="De-Novo Merge",E53="Assisted Merge")),A52&amp;"_SA_JS",""))))))))))))))))</f>
        <v>2018-05-23_G-026_DR</v>
      </c>
      <c r="G53" s="89">
        <v>43328</v>
      </c>
      <c r="H53" s="89">
        <v>43332</v>
      </c>
      <c r="I53" s="68">
        <v>6</v>
      </c>
      <c r="J53" s="68">
        <v>286.23</v>
      </c>
      <c r="K53" s="73">
        <f t="shared" si="1"/>
        <v>47.705000000000005</v>
      </c>
      <c r="L53" s="116"/>
      <c r="M53" s="87" t="str">
        <f>IF(AND(NOT(OR(G53="",G53="Ø")),H53=""),"In Progress",IF(AND(NOT(OR(H53="Ø",H53="")),NOT(OR(G53="Ø",G53=""))),"Completed",IF(AND(NOT(A52=""),NOT(OR(D53="",D53="???")),G53=""),"Waiting",IF(D53="???","Waiting",""))))</f>
        <v>Completed</v>
      </c>
      <c r="N53" s="116"/>
      <c r="O53" s="116"/>
      <c r="P53" s="4"/>
      <c r="Q53" s="121"/>
      <c r="R53" s="116"/>
    </row>
    <row r="54" spans="1:18" x14ac:dyDescent="0.25">
      <c r="A54" s="122" t="s">
        <v>4637</v>
      </c>
      <c r="B54" s="117" t="s">
        <v>4638</v>
      </c>
      <c r="C54" s="116" t="s">
        <v>2065</v>
      </c>
      <c r="D54" s="87" t="s">
        <v>27</v>
      </c>
      <c r="E54" s="87" t="s">
        <v>1399</v>
      </c>
      <c r="F54" s="7" t="str">
        <f>IF(AND(D54="Amina",OR(E54="Manual",E54="Assisted Manual")),A54&amp;"_AZ",IF(AND(D54="Amina",OR(E54="De-Novo Merge",E54="Assisted Merge")),A54&amp;"_SA_AZ",IF(AND(D54="Ahmad",OR(E54="Manual",E54="Assisted Manual")),A54&amp;"_AE",IF(AND(D54="Ahmad",OR(E54="De-Novo Merge",E54="Assisted Merge")),A54&amp;"_SA_AE",IF(AND(D54="Gina",OR(E54="Manual",E54="Assisted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Merge")),A54&amp;"_SA_MW",IF(AND(D54="Julia",OR(E54="Manual",E54="Assisted Manual")),A54&amp;"_JS",IF(AND(D54="Julia",OR(E54="De-Novo Merge",E54="Assisted Merge")),A54&amp;"_SA_JS",""))))))))))))))))</f>
        <v>2018-05-23_G-027_SA_GB</v>
      </c>
      <c r="G54" s="89">
        <v>43304</v>
      </c>
      <c r="H54" s="89" t="s">
        <v>51</v>
      </c>
      <c r="I54" s="68"/>
      <c r="J54" s="68"/>
      <c r="K54" s="73" t="str">
        <f t="shared" si="1"/>
        <v/>
      </c>
      <c r="L54" s="118" t="str">
        <f>IF(AND(NOT(OR(H54="",H54="Ø")),NOT(OR(H55="",H55="Ø"))),"Needs to be Split","")</f>
        <v/>
      </c>
      <c r="M54" s="87" t="s">
        <v>1</v>
      </c>
      <c r="N54" s="116" t="str">
        <f>IF(AND(NOT(OR(H54="Ø",H54="")),L54="Split"),"In Progress",IF(AND(NOT(OR(H54="Ø",H54="")),L54="Needs to be Split"),"Waiting",IF(AND(M54="Review",M55="Review"),"Review",IF(OR(AND(M54="Review",M55="Incomplete"),AND(M54="Incomplete",M55="Review")),"Review",IF(OR(AND(M54="Untraceable",M55="Review"),AND(M54="Review",M55="Untraceable")),"Review",IF(OR(AND(M54="Review",M55="Completed"),AND(M54="Completed",M55="Review")),"Review",IF(OR(AND(M54="Other",M55="Review"),AND(M54="Review",M55="Other")),"Review",IF(OR(AND(M54="Other",M55="Incomplete"),AND(M54="Incomplete",M55="Other")),"Review",IF(OR(AND(M54="Other",M55="Untraceable"),AND(M54="Untraceable",M55="Other")),"Review",IF(OR(AND(M54="Other",M55="Completed"),AND(M54="Completed",M55="Other")),"Review",IF(AND(M54="Waiting",M55="Waiting"),"Waiting",IF(OR(AND(M54="Review",M55="Waiting"),AND(M54="Waiting",M55="Review")),"Waiting",IF(OR(AND(M54="Other",M55="Waiting"),AND(M54="Waiting",M55="Other")),"Waiting",IF(OR(AND(M54="Incomplete",M55="Waiting"),AND(M54="Waiting",M55="Incomplete")),"Waiting",IF(OR(AND(M54="Completed",M55="Waiting"),AND(M54="Waiting",M55="Completed")),"Waiting",IF(OR(M54="In Progress",M55="In Progress"),"In Progress",IF(OR(AND(M54="Completed",M55="Untraceable"),AND(M54="Untraceable",M55="Completed")),"Review",IF(OR(AND(M54="Completed",M55="Incomplete"),AND(M54="Incomplete",M55="Completed")),"Review",IF(OR(AND(M54="Incomplete",M55="Untraceable"),AND(M54="Untraceable",M55="Incomplete")),"Untraceable",IF(AND(NOT(OR(H54="Ø",H54="")),NOT(OR(H55="Ø",H55="")),L54=""),"In Progress",IF(AND(M54="Untraceable",M55="Untraceable"),"Untraceable",IF(AND(NOT(OR(H54="Ø",H54="")),NOT(OR(H55="Ø",H55="")),NOT(OR(L54="Ø",L54="",L54="Split",L54="Needs to be Split"))),"Completed",IF(AND(M54="Incomplete",M55="Incomplete"),"Incomplete",IF(AND(M54="Other",M55="Other"),"Review",IF(AND(M54="Untraceable",M55=""),"Untraceable","")))))))))))))))))))))))))</f>
        <v>Untraceable</v>
      </c>
      <c r="O54" s="116" t="str">
        <f>IF(OR(N54="Untraceable",N54="Incomplete"),"Ignore",IF(N54="Completed","Waiting",IF(OR(N54="Waiting",N54="In Progress",N54="Review",N54="Other"),"HOLD","")))</f>
        <v>Ignore</v>
      </c>
      <c r="P54" s="4" t="s">
        <v>1497</v>
      </c>
      <c r="Q54" s="121" t="str">
        <f>IF(OR(N54="Untraceable",N54="Incomplete"),"No",IF(N54="Completed","In Progress",""))</f>
        <v>No</v>
      </c>
      <c r="R54" s="116"/>
    </row>
    <row r="55" spans="1:18" x14ac:dyDescent="0.25">
      <c r="A55" s="116"/>
      <c r="B55" s="116"/>
      <c r="C55" s="116"/>
      <c r="D55" s="87" t="str">
        <f>IF(AND(NOT(A54=""),NOT(B54=""),NOT(M54="Untraceable")),"???","")</f>
        <v/>
      </c>
      <c r="E55" s="87"/>
      <c r="F55" s="7" t="str">
        <f>IF(AND(D55="Amina",OR(E55="Manual",E55="Assisted Manual")),A54&amp;"_AZ",IF(AND(D55="Amina",OR(E55="De-Novo Merge",E55="Assisted Merge")),A54&amp;"_SA_AZ",IF(AND(D55="Ahmad",OR(E55="Manual",E55="Assisted Manual")),A54&amp;"_AE",IF(AND(D55="Ahmad",OR(E55="De-Novo Merge",E55="Assisted Merge")),A54&amp;"_SA_AE",IF(AND(D55="Gina",OR(E55="Manual",E55="Assisted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Merge")),A54&amp;"_SA_MW",IF(AND(D55="Julia",OR(E55="Manual",E55="Assisted Manual")),A54&amp;"_JS",IF(AND(D55="Julia",OR(E55="De-Novo Merge",E55="Assisted Merge")),A54&amp;"_SA_JS",""))))))))))))))))</f>
        <v/>
      </c>
      <c r="G55" s="89"/>
      <c r="H55" s="89"/>
      <c r="I55" s="68"/>
      <c r="J55" s="68"/>
      <c r="K55" s="73" t="str">
        <f t="shared" si="1"/>
        <v/>
      </c>
      <c r="L55" s="116"/>
      <c r="M55" s="87" t="str">
        <f>IF(AND(NOT(OR(G55="",G55="Ø")),H55=""),"In Progress",IF(AND(NOT(OR(H55="Ø",H55="")),NOT(OR(G55="Ø",G55=""))),"Completed",IF(AND(NOT(A54=""),NOT(OR(D55="",D55="???")),G55=""),"Waiting",IF(D55="???","Waiting",""))))</f>
        <v/>
      </c>
      <c r="N55" s="116"/>
      <c r="O55" s="116"/>
      <c r="P55" s="4"/>
      <c r="Q55" s="121"/>
      <c r="R55" s="116"/>
    </row>
  </sheetData>
  <mergeCells count="216">
    <mergeCell ref="A2:A3"/>
    <mergeCell ref="B2:B3"/>
    <mergeCell ref="C2:C3"/>
    <mergeCell ref="L2:L3"/>
    <mergeCell ref="N2:N3"/>
    <mergeCell ref="O2:O3"/>
    <mergeCell ref="Q2:Q3"/>
    <mergeCell ref="R2:R3"/>
    <mergeCell ref="A4:A5"/>
    <mergeCell ref="B4:B5"/>
    <mergeCell ref="C4:C5"/>
    <mergeCell ref="L4:L5"/>
    <mergeCell ref="N4:N5"/>
    <mergeCell ref="O4:O5"/>
    <mergeCell ref="Q4:Q5"/>
    <mergeCell ref="R4:R5"/>
    <mergeCell ref="A6:A7"/>
    <mergeCell ref="B6:B7"/>
    <mergeCell ref="C6:C7"/>
    <mergeCell ref="L6:L7"/>
    <mergeCell ref="N6:N7"/>
    <mergeCell ref="O6:O7"/>
    <mergeCell ref="Q6:Q7"/>
    <mergeCell ref="R6:R7"/>
    <mergeCell ref="A8:A9"/>
    <mergeCell ref="B8:B9"/>
    <mergeCell ref="C8:C9"/>
    <mergeCell ref="L8:L9"/>
    <mergeCell ref="N8:N9"/>
    <mergeCell ref="O8:O9"/>
    <mergeCell ref="Q8:Q9"/>
    <mergeCell ref="R8:R9"/>
    <mergeCell ref="A10:A11"/>
    <mergeCell ref="B10:B11"/>
    <mergeCell ref="C10:C11"/>
    <mergeCell ref="L10:L11"/>
    <mergeCell ref="N10:N11"/>
    <mergeCell ref="O10:O11"/>
    <mergeCell ref="Q10:Q11"/>
    <mergeCell ref="R10:R11"/>
    <mergeCell ref="A12:A13"/>
    <mergeCell ref="B12:B13"/>
    <mergeCell ref="C12:C13"/>
    <mergeCell ref="L12:L13"/>
    <mergeCell ref="N12:N13"/>
    <mergeCell ref="O12:O13"/>
    <mergeCell ref="Q12:Q13"/>
    <mergeCell ref="R12:R13"/>
    <mergeCell ref="A14:A15"/>
    <mergeCell ref="B14:B15"/>
    <mergeCell ref="C14:C15"/>
    <mergeCell ref="L14:L15"/>
    <mergeCell ref="N14:N15"/>
    <mergeCell ref="O14:O15"/>
    <mergeCell ref="Q14:Q15"/>
    <mergeCell ref="R14:R15"/>
    <mergeCell ref="A16:A17"/>
    <mergeCell ref="B16:B17"/>
    <mergeCell ref="C16:C17"/>
    <mergeCell ref="L16:L17"/>
    <mergeCell ref="N16:N17"/>
    <mergeCell ref="O16:O17"/>
    <mergeCell ref="Q16:Q17"/>
    <mergeCell ref="R16:R17"/>
    <mergeCell ref="A18:A19"/>
    <mergeCell ref="B18:B19"/>
    <mergeCell ref="C18:C19"/>
    <mergeCell ref="L18:L19"/>
    <mergeCell ref="N18:N19"/>
    <mergeCell ref="O18:O19"/>
    <mergeCell ref="Q18:Q19"/>
    <mergeCell ref="R18:R19"/>
    <mergeCell ref="A20:A21"/>
    <mergeCell ref="B20:B21"/>
    <mergeCell ref="C20:C21"/>
    <mergeCell ref="L20:L21"/>
    <mergeCell ref="N20:N21"/>
    <mergeCell ref="O20:O21"/>
    <mergeCell ref="Q20:Q21"/>
    <mergeCell ref="R20:R21"/>
    <mergeCell ref="A22:A23"/>
    <mergeCell ref="B22:B23"/>
    <mergeCell ref="C22:C23"/>
    <mergeCell ref="L22:L23"/>
    <mergeCell ref="N22:N23"/>
    <mergeCell ref="O22:O23"/>
    <mergeCell ref="Q22:Q23"/>
    <mergeCell ref="R22:R23"/>
    <mergeCell ref="A24:A25"/>
    <mergeCell ref="B24:B25"/>
    <mergeCell ref="C24:C25"/>
    <mergeCell ref="L24:L25"/>
    <mergeCell ref="N24:N25"/>
    <mergeCell ref="O24:O25"/>
    <mergeCell ref="Q24:Q25"/>
    <mergeCell ref="R24:R25"/>
    <mergeCell ref="A26:A27"/>
    <mergeCell ref="B26:B27"/>
    <mergeCell ref="C26:C27"/>
    <mergeCell ref="L26:L27"/>
    <mergeCell ref="N26:N27"/>
    <mergeCell ref="O26:O27"/>
    <mergeCell ref="Q26:Q27"/>
    <mergeCell ref="R26:R27"/>
    <mergeCell ref="A28:A29"/>
    <mergeCell ref="B28:B29"/>
    <mergeCell ref="C28:C29"/>
    <mergeCell ref="L28:L29"/>
    <mergeCell ref="N28:N29"/>
    <mergeCell ref="O28:O29"/>
    <mergeCell ref="Q28:Q29"/>
    <mergeCell ref="R28:R29"/>
    <mergeCell ref="A30:A31"/>
    <mergeCell ref="B30:B31"/>
    <mergeCell ref="C30:C31"/>
    <mergeCell ref="L30:L31"/>
    <mergeCell ref="N30:N31"/>
    <mergeCell ref="O30:O31"/>
    <mergeCell ref="Q30:Q31"/>
    <mergeCell ref="R30:R31"/>
    <mergeCell ref="A32:A33"/>
    <mergeCell ref="B32:B33"/>
    <mergeCell ref="C32:C33"/>
    <mergeCell ref="L32:L33"/>
    <mergeCell ref="N32:N33"/>
    <mergeCell ref="O32:O33"/>
    <mergeCell ref="Q32:Q33"/>
    <mergeCell ref="R32:R33"/>
    <mergeCell ref="A34:A35"/>
    <mergeCell ref="B34:B35"/>
    <mergeCell ref="C34:C35"/>
    <mergeCell ref="L34:L35"/>
    <mergeCell ref="N34:N35"/>
    <mergeCell ref="O34:O35"/>
    <mergeCell ref="Q34:Q35"/>
    <mergeCell ref="R34:R35"/>
    <mergeCell ref="A36:A37"/>
    <mergeCell ref="B36:B37"/>
    <mergeCell ref="C36:C37"/>
    <mergeCell ref="L36:L37"/>
    <mergeCell ref="N36:N37"/>
    <mergeCell ref="O36:O37"/>
    <mergeCell ref="Q36:Q37"/>
    <mergeCell ref="R36:R37"/>
    <mergeCell ref="A38:A39"/>
    <mergeCell ref="B38:B39"/>
    <mergeCell ref="C38:C39"/>
    <mergeCell ref="L38:L39"/>
    <mergeCell ref="N38:N39"/>
    <mergeCell ref="O38:O39"/>
    <mergeCell ref="Q38:Q39"/>
    <mergeCell ref="R38:R39"/>
    <mergeCell ref="A40:A41"/>
    <mergeCell ref="B40:B41"/>
    <mergeCell ref="C40:C41"/>
    <mergeCell ref="L40:L41"/>
    <mergeCell ref="N40:N41"/>
    <mergeCell ref="O40:O41"/>
    <mergeCell ref="Q40:Q41"/>
    <mergeCell ref="R40:R41"/>
    <mergeCell ref="A42:A43"/>
    <mergeCell ref="B42:B43"/>
    <mergeCell ref="C42:C43"/>
    <mergeCell ref="L42:L43"/>
    <mergeCell ref="N42:N43"/>
    <mergeCell ref="O42:O43"/>
    <mergeCell ref="Q42:Q43"/>
    <mergeCell ref="R42:R43"/>
    <mergeCell ref="A44:A45"/>
    <mergeCell ref="B44:B45"/>
    <mergeCell ref="C44:C45"/>
    <mergeCell ref="L44:L45"/>
    <mergeCell ref="N44:N45"/>
    <mergeCell ref="O44:O45"/>
    <mergeCell ref="Q44:Q45"/>
    <mergeCell ref="R44:R45"/>
    <mergeCell ref="A46:A47"/>
    <mergeCell ref="B46:B47"/>
    <mergeCell ref="C46:C47"/>
    <mergeCell ref="L46:L47"/>
    <mergeCell ref="N46:N47"/>
    <mergeCell ref="O46:O47"/>
    <mergeCell ref="Q46:Q47"/>
    <mergeCell ref="R46:R47"/>
    <mergeCell ref="A48:A49"/>
    <mergeCell ref="B48:B49"/>
    <mergeCell ref="C48:C49"/>
    <mergeCell ref="L48:L49"/>
    <mergeCell ref="N48:N49"/>
    <mergeCell ref="O48:O49"/>
    <mergeCell ref="Q48:Q49"/>
    <mergeCell ref="R48:R49"/>
    <mergeCell ref="Q54:Q55"/>
    <mergeCell ref="R54:R55"/>
    <mergeCell ref="A54:A55"/>
    <mergeCell ref="B54:B55"/>
    <mergeCell ref="C54:C55"/>
    <mergeCell ref="L54:L55"/>
    <mergeCell ref="N54:N55"/>
    <mergeCell ref="O54:O55"/>
    <mergeCell ref="A50:A51"/>
    <mergeCell ref="B50:B51"/>
    <mergeCell ref="C50:C51"/>
    <mergeCell ref="L50:L51"/>
    <mergeCell ref="N50:N51"/>
    <mergeCell ref="O50:O51"/>
    <mergeCell ref="Q50:Q51"/>
    <mergeCell ref="R50:R51"/>
    <mergeCell ref="A52:A53"/>
    <mergeCell ref="B52:B53"/>
    <mergeCell ref="C52:C53"/>
    <mergeCell ref="L52:L53"/>
    <mergeCell ref="N52:N53"/>
    <mergeCell ref="O52:O53"/>
    <mergeCell ref="Q52:Q53"/>
    <mergeCell ref="R52:R53"/>
  </mergeCells>
  <conditionalFormatting sqref="O1">
    <cfRule type="containsText" dxfId="1450" priority="17" operator="containsText" text="HOLD">
      <formula>NOT(ISERROR(SEARCH("HOLD",O1)))</formula>
    </cfRule>
    <cfRule type="containsText" dxfId="1449" priority="26" operator="containsText" text="Ignore">
      <formula>NOT(ISERROR(SEARCH("Ignore",O1)))</formula>
    </cfRule>
  </conditionalFormatting>
  <conditionalFormatting sqref="M1:O1 M2:N55">
    <cfRule type="containsText" dxfId="1448" priority="16" operator="containsText" text="Waiting">
      <formula>NOT(ISERROR(SEARCH("Waiting",M1)))</formula>
    </cfRule>
    <cfRule type="containsText" dxfId="1447" priority="20" operator="containsText" text="Review">
      <formula>NOT(ISERROR(SEARCH("Review",M1)))</formula>
    </cfRule>
    <cfRule type="containsText" dxfId="1446" priority="21" operator="containsText" text="Other">
      <formula>NOT(ISERROR(SEARCH("Other",M1)))</formula>
    </cfRule>
    <cfRule type="containsText" dxfId="1445" priority="22" operator="containsText" text="Incomplete">
      <formula>NOT(ISERROR(SEARCH("Incomplete",M1)))</formula>
    </cfRule>
    <cfRule type="containsText" dxfId="1444" priority="23" operator="containsText" text="Untraceable">
      <formula>NOT(ISERROR(SEARCH("Untraceable",M1)))</formula>
    </cfRule>
    <cfRule type="containsText" dxfId="1443" priority="24" operator="containsText" text="Completed">
      <formula>NOT(ISERROR(SEARCH("Completed",M1)))</formula>
    </cfRule>
  </conditionalFormatting>
  <conditionalFormatting sqref="M1:O1 M2:N55 Q1:Q55">
    <cfRule type="containsText" dxfId="1442" priority="25" operator="containsText" text="In Progress">
      <formula>NOT(ISERROR(SEARCH("In Progress",M1)))</formula>
    </cfRule>
  </conditionalFormatting>
  <conditionalFormatting sqref="Q1:Q55">
    <cfRule type="containsText" dxfId="1441" priority="18" operator="containsText" text="No">
      <formula>NOT(ISERROR(SEARCH("No",Q1)))</formula>
    </cfRule>
    <cfRule type="containsText" dxfId="1440" priority="19" operator="containsText" text="Yes">
      <formula>NOT(ISERROR(SEARCH("Yes",Q1)))</formula>
    </cfRule>
  </conditionalFormatting>
  <conditionalFormatting sqref="L1">
    <cfRule type="containsText" dxfId="1439" priority="15" operator="containsText" text="Needs to be">
      <formula>NOT(ISERROR(SEARCH("Needs to be",L1)))</formula>
    </cfRule>
  </conditionalFormatting>
  <conditionalFormatting sqref="I1:K1 J2:K2 I3:K55">
    <cfRule type="containsText" dxfId="1438" priority="14" operator="containsText" text="Please Enter Tracing Time">
      <formula>NOT(ISERROR(SEARCH("Please Enter Tracing Time",I1)))</formula>
    </cfRule>
  </conditionalFormatting>
  <conditionalFormatting sqref="O2:O55">
    <cfRule type="containsText" dxfId="1437" priority="6" operator="containsText" text="HOLD">
      <formula>NOT(ISERROR(SEARCH("HOLD",O2)))</formula>
    </cfRule>
    <cfRule type="containsText" dxfId="1436" priority="13" operator="containsText" text="Ignore">
      <formula>NOT(ISERROR(SEARCH("Ignore",O2)))</formula>
    </cfRule>
  </conditionalFormatting>
  <conditionalFormatting sqref="O2:O55">
    <cfRule type="containsText" dxfId="1435" priority="5" operator="containsText" text="Waiting">
      <formula>NOT(ISERROR(SEARCH("Waiting",O2)))</formula>
    </cfRule>
    <cfRule type="containsText" dxfId="1434" priority="7" operator="containsText" text="Review">
      <formula>NOT(ISERROR(SEARCH("Review",O2)))</formula>
    </cfRule>
    <cfRule type="containsText" dxfId="1433" priority="8" operator="containsText" text="Other">
      <formula>NOT(ISERROR(SEARCH("Other",O2)))</formula>
    </cfRule>
    <cfRule type="containsText" dxfId="1432" priority="9" operator="containsText" text="Incomplete">
      <formula>NOT(ISERROR(SEARCH("Incomplete",O2)))</formula>
    </cfRule>
    <cfRule type="containsText" dxfId="1431" priority="10" operator="containsText" text="Untraceable">
      <formula>NOT(ISERROR(SEARCH("Untraceable",O2)))</formula>
    </cfRule>
    <cfRule type="containsText" dxfId="1430" priority="11" operator="containsText" text="Completed">
      <formula>NOT(ISERROR(SEARCH("Completed",O2)))</formula>
    </cfRule>
  </conditionalFormatting>
  <conditionalFormatting sqref="O2:O55">
    <cfRule type="containsText" dxfId="1429" priority="12" operator="containsText" text="In Progress">
      <formula>NOT(ISERROR(SEARCH("In Progress",O2)))</formula>
    </cfRule>
  </conditionalFormatting>
  <conditionalFormatting sqref="L2:L55">
    <cfRule type="containsText" dxfId="1428" priority="4" operator="containsText" text="Needs to be">
      <formula>NOT(ISERROR(SEARCH("Needs to be",L2)))</formula>
    </cfRule>
  </conditionalFormatting>
  <conditionalFormatting sqref="I2">
    <cfRule type="containsText" dxfId="1427" priority="3" operator="containsText" text="Please Enter Tracing Time">
      <formula>NOT(ISERROR(SEARCH("Please Enter Tracing Time",I2)))</formula>
    </cfRule>
  </conditionalFormatting>
  <dataValidations count="7">
    <dataValidation type="list" operator="equal" allowBlank="1" showInputMessage="1" showErrorMessage="1" sqref="D2:D55">
      <formula1>"Amina,Ahmad,Bruno,Cameron,Daniel,Gina,Julia,Monet,???"</formula1>
    </dataValidation>
    <dataValidation type="list" allowBlank="1" showInputMessage="1" sqref="L2:L55">
      <formula1>"Ø, Split"</formula1>
    </dataValidation>
    <dataValidation type="list" allowBlank="1" showInputMessage="1" showErrorMessage="1" sqref="M2:N55">
      <formula1>"In Progress, Completed, Untraceable, Incomplete, Other, Review"</formula1>
    </dataValidation>
    <dataValidation type="list" operator="equal" allowBlank="1" showInputMessage="1" showErrorMessage="1" sqref="E2:E55">
      <formula1>"Manual,Assisted Manual, De-Novo Merge, Assisted Merge"</formula1>
    </dataValidation>
    <dataValidation type="list" operator="equal" allowBlank="1" showInputMessage="1" sqref="H2:H55">
      <formula1>"Ø"</formula1>
    </dataValidation>
    <dataValidation type="list" allowBlank="1" showInputMessage="1" showErrorMessage="1" sqref="O2:O55">
      <formula1>"In Progress, Completed, Untraceable, Review, Ignore"</formula1>
    </dataValidation>
    <dataValidation type="list" allowBlank="1" showInputMessage="1" sqref="G2:G55">
      <formula1>"Ø"</formula1>
    </dataValidation>
  </dataValidation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2" operator="containsText" id="{B79E51CB-69E6-4ABF-8A99-F090CAD6EC59}">
            <xm:f>NOT(ISERROR(SEARCH("G-",A1)))</xm:f>
            <xm:f>"G-"</xm:f>
            <x14:dxf>
              <font>
                <color rgb="FF006100"/>
              </font>
              <fill>
                <patternFill>
                  <bgColor rgb="FFC6EFCE"/>
                </patternFill>
              </fill>
            </x14:dxf>
          </x14:cfRule>
          <xm:sqref>A1:A55 A72:A1048576</xm:sqref>
        </x14:conditionalFormatting>
        <x14:conditionalFormatting xmlns:xm="http://schemas.microsoft.com/office/excel/2006/main">
          <x14:cfRule type="containsText" priority="1" operator="containsText" id="{9E135A4F-C21E-46C2-A056-2B4461EDFCAE}">
            <xm:f>NOT(ISERROR(SEARCH("R-",A1)))</xm:f>
            <xm:f>"R-"</xm:f>
            <x14:dxf>
              <font>
                <color rgb="FF9C0006"/>
              </font>
            </x14:dxf>
          </x14:cfRule>
          <xm:sqref>A1:A55 A72:A1048576</xm:sqref>
        </x14:conditionalFormatting>
      </x14:conditionalFormatting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71"/>
  <sheetViews>
    <sheetView workbookViewId="0">
      <pane ySplit="1" topLeftCell="A316" activePane="bottomLeft" state="frozen"/>
      <selection pane="bottomLeft" activeCell="J1" sqref="J1"/>
    </sheetView>
  </sheetViews>
  <sheetFormatPr defaultRowHeight="15" x14ac:dyDescent="0.25"/>
  <cols>
    <col min="1" max="1" width="18.140625" bestFit="1" customWidth="1"/>
    <col min="2" max="2" width="25.140625" bestFit="1" customWidth="1"/>
    <col min="3" max="3" width="23.42578125" bestFit="1" customWidth="1"/>
    <col min="4" max="4" width="14.5703125" bestFit="1" customWidth="1"/>
    <col min="5" max="5" width="17.7109375" bestFit="1" customWidth="1"/>
    <col min="6" max="6" width="25.7109375" bestFit="1" customWidth="1"/>
    <col min="7" max="7" width="14.28515625" bestFit="1" customWidth="1"/>
    <col min="8" max="8" width="13.42578125" bestFit="1" customWidth="1"/>
    <col min="9" max="9" width="16.140625" bestFit="1" customWidth="1"/>
    <col min="10" max="10" width="16.85546875" bestFit="1" customWidth="1"/>
    <col min="11" max="11" width="19.28515625" bestFit="1" customWidth="1"/>
    <col min="12" max="12" width="19.7109375" bestFit="1" customWidth="1"/>
    <col min="13" max="13" width="22.85546875" bestFit="1" customWidth="1"/>
    <col min="14" max="14" width="18.28515625" bestFit="1" customWidth="1"/>
    <col min="15" max="15" width="14.28515625" bestFit="1" customWidth="1"/>
    <col min="16" max="16" width="47.85546875" customWidth="1"/>
    <col min="17" max="17" width="14.5703125" bestFit="1" customWidth="1"/>
    <col min="18" max="18" width="14.7109375" bestFit="1" customWidth="1"/>
  </cols>
  <sheetData>
    <row r="1" spans="1:18" x14ac:dyDescent="0.25">
      <c r="A1" s="47" t="s">
        <v>6</v>
      </c>
      <c r="B1" s="47" t="s">
        <v>7</v>
      </c>
      <c r="C1" s="47" t="s">
        <v>8</v>
      </c>
      <c r="D1" s="48" t="s">
        <v>9</v>
      </c>
      <c r="E1" s="48" t="s">
        <v>10</v>
      </c>
      <c r="F1" s="48" t="s">
        <v>11</v>
      </c>
      <c r="G1" s="48" t="s">
        <v>12</v>
      </c>
      <c r="H1" s="48" t="s">
        <v>13</v>
      </c>
      <c r="I1" s="48" t="s">
        <v>3126</v>
      </c>
      <c r="J1" s="48" t="s">
        <v>3189</v>
      </c>
      <c r="K1" s="48" t="s">
        <v>3190</v>
      </c>
      <c r="L1" s="47" t="s">
        <v>14</v>
      </c>
      <c r="M1" s="47" t="s">
        <v>15</v>
      </c>
      <c r="N1" s="47" t="s">
        <v>16</v>
      </c>
      <c r="O1" s="47" t="s">
        <v>17</v>
      </c>
      <c r="P1" s="10" t="s">
        <v>18</v>
      </c>
      <c r="Q1" s="9" t="s">
        <v>19</v>
      </c>
      <c r="R1" s="9" t="s">
        <v>20</v>
      </c>
    </row>
    <row r="2" spans="1:18" x14ac:dyDescent="0.25">
      <c r="A2" s="122" t="s">
        <v>5227</v>
      </c>
      <c r="B2" s="117" t="s">
        <v>5226</v>
      </c>
      <c r="C2" s="116" t="s">
        <v>2065</v>
      </c>
      <c r="D2" s="103" t="s">
        <v>187</v>
      </c>
      <c r="E2" s="103" t="s">
        <v>1399</v>
      </c>
      <c r="F2" s="7" t="str">
        <f>IF(AND(D2="Amina",OR(E2="Manual",E2="Assisted Manual")),A2&amp;"_AZ",IF(AND(D2="Amina",OR(E2="De-Novo Merge",E2="Assisted Merge")),A2&amp;"_SA_AZ",IF(AND(D2="Ahmad",OR(E2="Manual",E2="Assisted Manual")),A2&amp;"_AE",IF(AND(D2="Ahmad",OR(E2="De-Novo Merge",E2="Assisted Merge")),A2&amp;"_SA_AE",IF(AND(D2="Gina",OR(E2="Manual",E2="Assisted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Merge")),A2&amp;"_SA_MW",IF(AND(D2="Rinat",OR(E2="Manual",E2="Assisted Manual")),A2&amp;"_RM",IF(AND(D2="Rinat",OR(E2="De-Novo Merge",E2="Assisted Merge")),A2&amp;"_SA_RM",""))))))))))))))))</f>
        <v>2018-07-02_G-001_SA_MW</v>
      </c>
      <c r="G2" s="104">
        <v>43301</v>
      </c>
      <c r="H2" s="104">
        <v>43304</v>
      </c>
      <c r="I2" s="68">
        <v>4</v>
      </c>
      <c r="J2" s="68">
        <v>119</v>
      </c>
      <c r="K2" s="73">
        <f t="shared" ref="K2:K33" si="0">IF(AND(NOT(I2=""),NOT(J2=""),NOT(H2="")),J2/I2,"")</f>
        <v>29.75</v>
      </c>
      <c r="L2" s="118">
        <v>43368</v>
      </c>
      <c r="M2" s="103" t="str">
        <f>IF(AND(NOT(OR(G2="",G2="Ø")),H2=""),"In Progress",IF(AND(NOT(OR(H2="Ø",H2="")),NOT(OR(G2="Ø",G2=""))),"Completed",IF(AND(NOT(A2=""),NOT(OR(D2="",D2="???")),G2=""),"Waiting",IF(D2="???","Waiting",""))))</f>
        <v>Completed</v>
      </c>
      <c r="N2" s="116" t="str">
        <f>IF(AND(NOT(OR(H2="Ø",H2="")),L2="Split"),"In Progress",IF(AND(NOT(OR(H2="Ø",H2="")),L2="Needs to be Split"),"Waiting",IF(AND(M2="Review",M3="Review"),"Review",IF(OR(AND(M2="Review",M3="Incomplete"),AND(M2="Incomplete",M3="Review")),"Review",IF(OR(AND(M2="Untraceable",M3="Review"),AND(M2="Review",M3="Untraceable")),"Review",IF(OR(AND(M2="Review",M3="Completed"),AND(M2="Completed",M3="Review")),"Review",IF(OR(AND(M2="Other",M3="Review"),AND(M2="Review",M3="Other")),"Review",IF(OR(AND(M2="Other",M3="Incomplete"),AND(M2="Incomplete",M3="Other")),"Review",IF(OR(AND(M2="Other",M3="Untraceable"),AND(M2="Untraceable",M3="Other")),"Review",IF(OR(AND(M2="Other",M3="Completed"),AND(M2="Completed",M3="Other")),"Review",IF(AND(M2="Waiting",M3="Waiting"),"Waiting",IF(OR(AND(M2="Review",M3="Waiting"),AND(M2="Waiting",M3="Review")),"Waiting",IF(OR(AND(M2="Other",M3="Waiting"),AND(M2="Waiting",M3="Other")),"Waiting",IF(OR(AND(M2="Incomplete",M3="Waiting"),AND(M2="Waiting",M3="Incomplete")),"Waiting",IF(OR(AND(M2="Completed",M3="Waiting"),AND(M2="Waiting",M3="Completed")),"Waiting",IF(OR(M2="In Progress",M3="In Progress"),"In Progress",IF(OR(AND(M2="Completed",M3="Untraceable"),AND(M2="Untraceable",M3="Completed")),"Review",IF(OR(AND(M2="Completed",M3="Incomplete"),AND(M2="Incomplete",M3="Completed")),"Review",IF(OR(AND(M2="Incomplete",M3="Untraceable"),AND(M2="Untraceable",M3="Incomplete")),"Untraceable",IF(AND(NOT(OR(H2="Ø",H2="")),NOT(OR(H3="Ø",H3="")),L2=""),"In Progress",IF(AND(M2="Untraceable",M3="Untraceable"),"Untraceable",IF(AND(NOT(OR(H2="Ø",H2="")),NOT(OR(H3="Ø",H3="")),NOT(OR(L2="Ø",L2="",L2="Split",L2="Needs to be Split"))),"Completed",IF(AND(M2="Incomplete",M3="Incomplete"),"Incomplete",IF(AND(M2="Other",M3="Other"),"Review",IF(AND(M2="Untraceable",M3=""),"Untraceable","")))))))))))))))))))))))))</f>
        <v>Completed</v>
      </c>
      <c r="O2" s="116" t="s">
        <v>0</v>
      </c>
      <c r="P2" s="4" t="s">
        <v>5225</v>
      </c>
      <c r="Q2" s="121" t="s">
        <v>25</v>
      </c>
      <c r="R2" s="116" t="s">
        <v>5224</v>
      </c>
    </row>
    <row r="3" spans="1:18" x14ac:dyDescent="0.25">
      <c r="A3" s="116"/>
      <c r="B3" s="116"/>
      <c r="C3" s="116"/>
      <c r="D3" s="103" t="s">
        <v>4657</v>
      </c>
      <c r="E3" s="103" t="s">
        <v>1512</v>
      </c>
      <c r="F3" s="7" t="str">
        <f>IF(AND(D3="Amina",OR(E3="Manual",E3="Assisted Manual")),A2&amp;"_AZ",IF(AND(D3="Amina",OR(E3="De-Novo Merge",E3="Assisted Merge")),A2&amp;"_SA_AZ",IF(AND(D3="Ahmad",OR(E3="Manual",E3="Assisted Manual")),A2&amp;"_AE",IF(AND(D3="Ahmad",OR(E3="De-Novo Merge",E3="Assisted Merge")),A2&amp;"_SA_AE",IF(AND(D3="Gina",OR(E3="Manual",E3="Assisted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Merge")),A2&amp;"_SA_MW",IF(AND(D3="Rinat",OR(E3="Manual",E3="Assisted Manual")),A2&amp;"_RM",IF(AND(D3="Rinat",OR(E3="De-Novo Merge",E3="Assisted Merge")),A2&amp;"_SA_RM",""))))))))))))))))</f>
        <v>2018-07-02_G-001_AE</v>
      </c>
      <c r="G3" s="104">
        <v>43326</v>
      </c>
      <c r="H3" s="104">
        <v>43334</v>
      </c>
      <c r="I3" s="68"/>
      <c r="J3" s="68"/>
      <c r="K3" s="73" t="str">
        <f t="shared" si="0"/>
        <v/>
      </c>
      <c r="L3" s="116"/>
      <c r="M3" s="103" t="str">
        <f>IF(AND(NOT(OR(G3="",G3="Ø")),H3=""),"In Progress",IF(AND(NOT(OR(H3="Ø",H3="")),NOT(OR(G3="Ø",G3=""))),"Completed",IF(AND(NOT(A2=""),NOT(OR(D3="",D3="???")),G3=""),"Waiting",IF(D3="???","Waiting",""))))</f>
        <v>Completed</v>
      </c>
      <c r="N3" s="116"/>
      <c r="O3" s="116"/>
      <c r="P3" s="4" t="s">
        <v>5223</v>
      </c>
      <c r="Q3" s="121"/>
      <c r="R3" s="116"/>
    </row>
    <row r="4" spans="1:18" x14ac:dyDescent="0.25">
      <c r="A4" s="122" t="s">
        <v>5222</v>
      </c>
      <c r="B4" s="117" t="s">
        <v>5221</v>
      </c>
      <c r="C4" s="116" t="s">
        <v>2065</v>
      </c>
      <c r="D4" s="103" t="s">
        <v>23</v>
      </c>
      <c r="E4" s="103" t="s">
        <v>1399</v>
      </c>
      <c r="F4" s="7" t="str">
        <f>IF(AND(D4="Amina",OR(E4="Manual",E4="Assisted Manual")),A4&amp;"_AZ",IF(AND(D4="Amina",OR(E4="De-Novo Merge",E4="Assisted Merge")),A4&amp;"_SA_AZ",IF(AND(D4="Ahmad",OR(E4="Manual",E4="Assisted Manual")),A4&amp;"_AE",IF(AND(D4="Ahmad",OR(E4="De-Novo Merge",E4="Assisted Merge")),A4&amp;"_SA_AE",IF(AND(D4="Gina",OR(E4="Manual",E4="Assisted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Merge")),A4&amp;"_SA_MW",IF(AND(D4="Rinat",OR(E4="Manual",E4="Assisted Manual")),A4&amp;"_RM",IF(AND(D4="Rinat",OR(E4="De-Novo Merge",E4="Assisted Merge")),A4&amp;"_SA_RM",""))))))))))))))))</f>
        <v>2018-07-02_G-002_SA_CA</v>
      </c>
      <c r="G4" s="104">
        <v>43301</v>
      </c>
      <c r="H4" s="104">
        <v>43301</v>
      </c>
      <c r="I4" s="68">
        <v>2.5</v>
      </c>
      <c r="J4" s="68">
        <v>68</v>
      </c>
      <c r="K4" s="73">
        <f t="shared" si="0"/>
        <v>27.2</v>
      </c>
      <c r="L4" s="118">
        <v>43328</v>
      </c>
      <c r="M4" s="103" t="str">
        <f>IF(AND(NOT(OR(G4="",G4="Ø")),H4=""),"In Progress",IF(AND(NOT(OR(H4="Ø",H4="")),NOT(OR(G4="Ø",G4=""))),"Completed",IF(AND(NOT(A4=""),NOT(OR(D4="",D4="???")),G4=""),"Waiting",IF(D4="???","Waiting",""))))</f>
        <v>Completed</v>
      </c>
      <c r="N4" s="116" t="str">
        <f>IF(AND(NOT(OR(H4="Ø",H4="")),L4="Split"),"In Progress",IF(AND(NOT(OR(H4="Ø",H4="")),L4="Needs to be Split"),"Waiting",IF(AND(M4="Review",M5="Review"),"Review",IF(OR(AND(M4="Review",M5="Incomplete"),AND(M4="Incomplete",M5="Review")),"Review",IF(OR(AND(M4="Untraceable",M5="Review"),AND(M4="Review",M5="Untraceable")),"Review",IF(OR(AND(M4="Review",M5="Completed"),AND(M4="Completed",M5="Review")),"Review",IF(OR(AND(M4="Other",M5="Review"),AND(M4="Review",M5="Other")),"Review",IF(OR(AND(M4="Other",M5="Incomplete"),AND(M4="Incomplete",M5="Other")),"Review",IF(OR(AND(M4="Other",M5="Untraceable"),AND(M4="Untraceable",M5="Other")),"Review",IF(OR(AND(M4="Other",M5="Completed"),AND(M4="Completed",M5="Other")),"Review",IF(AND(M4="Waiting",M5="Waiting"),"Waiting",IF(OR(AND(M4="Review",M5="Waiting"),AND(M4="Waiting",M5="Review")),"Waiting",IF(OR(AND(M4="Other",M5="Waiting"),AND(M4="Waiting",M5="Other")),"Waiting",IF(OR(AND(M4="Incomplete",M5="Waiting"),AND(M4="Waiting",M5="Incomplete")),"Waiting",IF(OR(AND(M4="Completed",M5="Waiting"),AND(M4="Waiting",M5="Completed")),"Waiting",IF(OR(M4="In Progress",M5="In Progress"),"In Progress",IF(OR(AND(M4="Completed",M5="Untraceable"),AND(M4="Untraceable",M5="Completed")),"Review",IF(OR(AND(M4="Completed",M5="Incomplete"),AND(M4="Incomplete",M5="Completed")),"Review",IF(OR(AND(M4="Incomplete",M5="Untraceable"),AND(M4="Untraceable",M5="Incomplete")),"Untraceable",IF(AND(NOT(OR(H4="Ø",H4="")),NOT(OR(H5="Ø",H5="")),L4=""),"In Progress",IF(AND(M4="Untraceable",M5="Untraceable"),"Untraceable",IF(AND(NOT(OR(H4="Ø",H4="")),NOT(OR(H5="Ø",H5="")),NOT(OR(L4="Ø",L4="",L4="Split",L4="Needs to be Split"))),"Completed",IF(AND(M4="Incomplete",M5="Incomplete"),"Incomplete",IF(AND(M4="Other",M5="Other"),"Review",IF(AND(M4="Untraceable",M5=""),"Untraceable","")))))))))))))))))))))))))</f>
        <v>Completed</v>
      </c>
      <c r="O4" s="116" t="s">
        <v>0</v>
      </c>
      <c r="P4" s="4"/>
      <c r="Q4" s="121" t="s">
        <v>25</v>
      </c>
      <c r="R4" s="116" t="s">
        <v>5220</v>
      </c>
    </row>
    <row r="5" spans="1:18" x14ac:dyDescent="0.25">
      <c r="A5" s="116"/>
      <c r="B5" s="116"/>
      <c r="C5" s="116"/>
      <c r="D5" s="103" t="s">
        <v>161</v>
      </c>
      <c r="E5" s="103" t="s">
        <v>1512</v>
      </c>
      <c r="F5" s="7" t="str">
        <f>IF(AND(D5="Amina",OR(E5="Manual",E5="Assisted Manual")),A4&amp;"_AZ",IF(AND(D5="Amina",OR(E5="De-Novo Merge",E5="Assisted Merge")),A4&amp;"_SA_AZ",IF(AND(D5="Ahmad",OR(E5="Manual",E5="Assisted Manual")),A4&amp;"_AE",IF(AND(D5="Ahmad",OR(E5="De-Novo Merge",E5="Assisted Merge")),A4&amp;"_SA_AE",IF(AND(D5="Gina",OR(E5="Manual",E5="Assisted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Merge")),A4&amp;"_SA_MW",IF(AND(D5="Rinat",OR(E5="Manual",E5="Assisted Manual")),A4&amp;"_RM",IF(AND(D5="Rinat",OR(E5="De-Novo Merge",E5="Assisted Merge")),A4&amp;"_SA_RM",""))))))))))))))))</f>
        <v>2018-07-02_G-002_BD</v>
      </c>
      <c r="G5" s="104">
        <v>43327</v>
      </c>
      <c r="H5" s="104">
        <v>43328</v>
      </c>
      <c r="I5" s="68">
        <v>1.25</v>
      </c>
      <c r="J5" s="68">
        <v>62</v>
      </c>
      <c r="K5" s="73">
        <f t="shared" si="0"/>
        <v>49.6</v>
      </c>
      <c r="L5" s="116"/>
      <c r="M5" s="103" t="str">
        <f>IF(AND(NOT(OR(G5="",G5="Ø")),H5=""),"In Progress",IF(AND(NOT(OR(H5="Ø",H5="")),NOT(OR(G5="Ø",G5=""))),"Completed",IF(AND(NOT(A4=""),NOT(OR(D5="",D5="???")),G5=""),"Waiting",IF(D5="???","Waiting",""))))</f>
        <v>Completed</v>
      </c>
      <c r="N5" s="116"/>
      <c r="O5" s="116"/>
      <c r="P5" s="4"/>
      <c r="Q5" s="121"/>
      <c r="R5" s="116"/>
    </row>
    <row r="6" spans="1:18" x14ac:dyDescent="0.25">
      <c r="A6" s="122" t="s">
        <v>5219</v>
      </c>
      <c r="B6" s="117" t="s">
        <v>5218</v>
      </c>
      <c r="C6" s="116" t="s">
        <v>2065</v>
      </c>
      <c r="D6" s="103" t="s">
        <v>32</v>
      </c>
      <c r="E6" s="103" t="s">
        <v>1399</v>
      </c>
      <c r="F6" s="7" t="str">
        <f>IF(AND(D6="Amina",OR(E6="Manual",E6="Assisted Manual")),A6&amp;"_AZ",IF(AND(D6="Amina",OR(E6="De-Novo Merge",E6="Assisted Merge")),A6&amp;"_SA_AZ",IF(AND(D6="Ahmad",OR(E6="Manual",E6="Assisted Manual")),A6&amp;"_AE",IF(AND(D6="Ahmad",OR(E6="De-Novo Merge",E6="Assisted Merge")),A6&amp;"_SA_AE",IF(AND(D6="Gina",OR(E6="Manual",E6="Assisted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Merge")),A6&amp;"_SA_MW",IF(AND(D6="Rinat",OR(E6="Manual",E6="Assisted Manual")),A6&amp;"_RM",IF(AND(D6="Rinat",OR(E6="De-Novo Merge",E6="Assisted Merge")),A6&amp;"_SA_RM",""))))))))))))))))</f>
        <v>2018-07-02_G-003_SA_AZ</v>
      </c>
      <c r="G6" s="104">
        <v>43340</v>
      </c>
      <c r="H6" s="104">
        <v>43340</v>
      </c>
      <c r="I6" s="68"/>
      <c r="J6" s="68"/>
      <c r="K6" s="73" t="str">
        <f t="shared" si="0"/>
        <v/>
      </c>
      <c r="L6" s="118">
        <v>43341</v>
      </c>
      <c r="M6" s="103" t="str">
        <f>IF(AND(NOT(OR(G6="",G6="Ø")),H6=""),"In Progress",IF(AND(NOT(OR(H6="Ø",H6="")),NOT(OR(G6="Ø",G6=""))),"Completed",IF(AND(NOT(A6=""),NOT(OR(D6="",D6="???")),G6=""),"Waiting",IF(D6="???","Waiting",""))))</f>
        <v>Completed</v>
      </c>
      <c r="N6" s="116" t="str">
        <f>IF(AND(NOT(OR(H6="Ø",H6="")),L6="Split"),"In Progress",IF(AND(NOT(OR(H6="Ø",H6="")),L6="Needs to be Split"),"Waiting",IF(AND(M6="Review",M7="Review"),"Review",IF(OR(AND(M6="Review",M7="Incomplete"),AND(M6="Incomplete",M7="Review")),"Review",IF(OR(AND(M6="Untraceable",M7="Review"),AND(M6="Review",M7="Untraceable")),"Review",IF(OR(AND(M6="Review",M7="Completed"),AND(M6="Completed",M7="Review")),"Review",IF(OR(AND(M6="Other",M7="Review"),AND(M6="Review",M7="Other")),"Review",IF(OR(AND(M6="Other",M7="Incomplete"),AND(M6="Incomplete",M7="Other")),"Review",IF(OR(AND(M6="Other",M7="Untraceable"),AND(M6="Untraceable",M7="Other")),"Review",IF(OR(AND(M6="Other",M7="Completed"),AND(M6="Completed",M7="Other")),"Review",IF(AND(M6="Waiting",M7="Waiting"),"Waiting",IF(OR(AND(M6="Review",M7="Waiting"),AND(M6="Waiting",M7="Review")),"Waiting",IF(OR(AND(M6="Other",M7="Waiting"),AND(M6="Waiting",M7="Other")),"Waiting",IF(OR(AND(M6="Incomplete",M7="Waiting"),AND(M6="Waiting",M7="Incomplete")),"Waiting",IF(OR(AND(M6="Completed",M7="Waiting"),AND(M6="Waiting",M7="Completed")),"Waiting",IF(OR(M6="In Progress",M7="In Progress"),"In Progress",IF(OR(AND(M6="Completed",M7="Untraceable"),AND(M6="Untraceable",M7="Completed")),"Review",IF(OR(AND(M6="Completed",M7="Incomplete"),AND(M6="Incomplete",M7="Completed")),"Review",IF(OR(AND(M6="Incomplete",M7="Untraceable"),AND(M6="Untraceable",M7="Incomplete")),"Untraceable",IF(AND(NOT(OR(H6="Ø",H6="")),NOT(OR(H7="Ø",H7="")),L6=""),"In Progress",IF(AND(M6="Untraceable",M7="Untraceable"),"Untraceable",IF(AND(NOT(OR(H6="Ø",H6="")),NOT(OR(H7="Ø",H7="")),NOT(OR(L6="Ø",L6="",L6="Split",L6="Needs to be Split"))),"Completed",IF(AND(M6="Incomplete",M7="Incomplete"),"Incomplete",IF(AND(M6="Other",M7="Other"),"Review",IF(AND(M6="Untraceable",M7=""),"Untraceable","")))))))))))))))))))))))))</f>
        <v>Completed</v>
      </c>
      <c r="O6" s="116" t="s">
        <v>0</v>
      </c>
      <c r="P6" s="4"/>
      <c r="Q6" s="121" t="s">
        <v>25</v>
      </c>
      <c r="R6" s="116" t="s">
        <v>5217</v>
      </c>
    </row>
    <row r="7" spans="1:18" x14ac:dyDescent="0.25">
      <c r="A7" s="116"/>
      <c r="B7" s="116"/>
      <c r="C7" s="116"/>
      <c r="D7" s="103" t="s">
        <v>23</v>
      </c>
      <c r="E7" s="103" t="s">
        <v>1512</v>
      </c>
      <c r="F7" s="7" t="str">
        <f>IF(AND(D7="Amina",OR(E7="Manual",E7="Assisted Manual")),A6&amp;"_AZ",IF(AND(D7="Amina",OR(E7="De-Novo Merge",E7="Assisted Merge")),A6&amp;"_SA_AZ",IF(AND(D7="Ahmad",OR(E7="Manual",E7="Assisted Manual")),A6&amp;"_AE",IF(AND(D7="Ahmad",OR(E7="De-Novo Merge",E7="Assisted Merge")),A6&amp;"_SA_AE",IF(AND(D7="Gina",OR(E7="Manual",E7="Assisted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Merge")),A6&amp;"_SA_MW",IF(AND(D7="Rinat",OR(E7="Manual",E7="Assisted Manual")),A6&amp;"_RM",IF(AND(D7="Rinat",OR(E7="De-Novo Merge",E7="Assisted Merge")),A6&amp;"_SA_RM",""))))))))))))))))</f>
        <v>2018-07-02_G-003_CA</v>
      </c>
      <c r="G7" s="104">
        <v>43340</v>
      </c>
      <c r="H7" s="104">
        <v>43341</v>
      </c>
      <c r="I7" s="68">
        <v>2.5</v>
      </c>
      <c r="J7" s="68">
        <v>75</v>
      </c>
      <c r="K7" s="73">
        <f t="shared" si="0"/>
        <v>30</v>
      </c>
      <c r="L7" s="116"/>
      <c r="M7" s="103" t="str">
        <f>IF(AND(NOT(OR(G7="",G7="Ø")),H7=""),"In Progress",IF(AND(NOT(OR(H7="Ø",H7="")),NOT(OR(G7="Ø",G7=""))),"Completed",IF(AND(NOT(A6=""),NOT(OR(D7="",D7="???")),G7=""),"Waiting",IF(D7="???","Waiting",""))))</f>
        <v>Completed</v>
      </c>
      <c r="N7" s="116"/>
      <c r="O7" s="116"/>
      <c r="P7" s="4"/>
      <c r="Q7" s="121"/>
      <c r="R7" s="116"/>
    </row>
    <row r="8" spans="1:18" x14ac:dyDescent="0.25">
      <c r="A8" s="122" t="s">
        <v>5216</v>
      </c>
      <c r="B8" s="117" t="s">
        <v>5215</v>
      </c>
      <c r="C8" s="116" t="s">
        <v>2065</v>
      </c>
      <c r="D8" s="103" t="s">
        <v>187</v>
      </c>
      <c r="E8" s="103" t="s">
        <v>1399</v>
      </c>
      <c r="F8" s="7" t="str">
        <f>IF(AND(D8="Amina",OR(E8="Manual",E8="Assisted Manual")),A8&amp;"_AZ",IF(AND(D8="Amina",OR(E8="De-Novo Merge",E8="Assisted Merge")),A8&amp;"_SA_AZ",IF(AND(D8="Ahmad",OR(E8="Manual",E8="Assisted Manual")),A8&amp;"_AE",IF(AND(D8="Ahmad",OR(E8="De-Novo Merge",E8="Assisted Merge")),A8&amp;"_SA_AE",IF(AND(D8="Gina",OR(E8="Manual",E8="Assisted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Merge")),A8&amp;"_SA_MW",IF(AND(D8="Rinat",OR(E8="Manual",E8="Assisted Manual")),A8&amp;"_RM",IF(AND(D8="Rinat",OR(E8="De-Novo Merge",E8="Assisted Merge")),A8&amp;"_SA_RM",""))))))))))))))))</f>
        <v>2018-07-02_G-004_SA_MW</v>
      </c>
      <c r="G8" s="104">
        <v>43304</v>
      </c>
      <c r="H8" s="104">
        <v>43350</v>
      </c>
      <c r="I8" s="68"/>
      <c r="J8" s="68"/>
      <c r="K8" s="73" t="str">
        <f t="shared" si="0"/>
        <v/>
      </c>
      <c r="L8" s="118">
        <v>43357</v>
      </c>
      <c r="M8" s="103" t="str">
        <f>IF(AND(NOT(OR(G8="",G8="Ø")),H8=""),"In Progress",IF(AND(NOT(OR(H8="Ø",H8="")),NOT(OR(G8="Ø",G8=""))),"Completed",IF(AND(NOT(A8=""),NOT(OR(D8="",D8="???")),G8=""),"Waiting",IF(D8="???","Waiting",""))))</f>
        <v>Completed</v>
      </c>
      <c r="N8" s="116" t="str">
        <f>IF(AND(NOT(OR(H8="Ø",H8="")),L8="Split"),"In Progress",IF(AND(NOT(OR(H8="Ø",H8="")),L8="Needs to be Split"),"Waiting",IF(AND(M8="Review",M9="Review"),"Review",IF(OR(AND(M8="Review",M9="Incomplete"),AND(M8="Incomplete",M9="Review")),"Review",IF(OR(AND(M8="Untraceable",M9="Review"),AND(M8="Review",M9="Untraceable")),"Review",IF(OR(AND(M8="Review",M9="Completed"),AND(M8="Completed",M9="Review")),"Review",IF(OR(AND(M8="Other",M9="Review"),AND(M8="Review",M9="Other")),"Review",IF(OR(AND(M8="Other",M9="Incomplete"),AND(M8="Incomplete",M9="Other")),"Review",IF(OR(AND(M8="Other",M9="Untraceable"),AND(M8="Untraceable",M9="Other")),"Review",IF(OR(AND(M8="Other",M9="Completed"),AND(M8="Completed",M9="Other")),"Review",IF(AND(M8="Waiting",M9="Waiting"),"Waiting",IF(OR(AND(M8="Review",M9="Waiting"),AND(M8="Waiting",M9="Review")),"Waiting",IF(OR(AND(M8="Other",M9="Waiting"),AND(M8="Waiting",M9="Other")),"Waiting",IF(OR(AND(M8="Incomplete",M9="Waiting"),AND(M8="Waiting",M9="Incomplete")),"Waiting",IF(OR(AND(M8="Completed",M9="Waiting"),AND(M8="Waiting",M9="Completed")),"Waiting",IF(OR(M8="In Progress",M9="In Progress"),"In Progress",IF(OR(AND(M8="Completed",M9="Untraceable"),AND(M8="Untraceable",M9="Completed")),"Review",IF(OR(AND(M8="Completed",M9="Incomplete"),AND(M8="Incomplete",M9="Completed")),"Review",IF(OR(AND(M8="Incomplete",M9="Untraceable"),AND(M8="Untraceable",M9="Incomplete")),"Untraceable",IF(AND(NOT(OR(H8="Ø",H8="")),NOT(OR(H9="Ø",H9="")),L8=""),"In Progress",IF(AND(M8="Untraceable",M9="Untraceable"),"Untraceable",IF(AND(NOT(OR(H8="Ø",H8="")),NOT(OR(H9="Ø",H9="")),NOT(OR(L8="Ø",L8="",L8="Split",L8="Needs to be Split"))),"Completed",IF(AND(M8="Incomplete",M9="Incomplete"),"Incomplete",IF(AND(M8="Other",M9="Other"),"Review",IF(AND(M8="Untraceable",M9=""),"Untraceable","")))))))))))))))))))))))))</f>
        <v>Completed</v>
      </c>
      <c r="O8" s="116" t="s">
        <v>0</v>
      </c>
      <c r="P8" s="4"/>
      <c r="Q8" s="121" t="s">
        <v>25</v>
      </c>
      <c r="R8" s="116" t="s">
        <v>5214</v>
      </c>
    </row>
    <row r="9" spans="1:18" x14ac:dyDescent="0.25">
      <c r="A9" s="116"/>
      <c r="B9" s="116"/>
      <c r="C9" s="116"/>
      <c r="D9" s="103" t="s">
        <v>27</v>
      </c>
      <c r="E9" s="103" t="s">
        <v>1512</v>
      </c>
      <c r="F9" s="7" t="str">
        <f>IF(AND(D9="Amina",OR(E9="Manual",E9="Assisted Manual")),A8&amp;"_AZ",IF(AND(D9="Amina",OR(E9="De-Novo Merge",E9="Assisted Merge")),A8&amp;"_SA_AZ",IF(AND(D9="Ahmad",OR(E9="Manual",E9="Assisted Manual")),A8&amp;"_AE",IF(AND(D9="Ahmad",OR(E9="De-Novo Merge",E9="Assisted Merge")),A8&amp;"_SA_AE",IF(AND(D9="Gina",OR(E9="Manual",E9="Assisted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Merge")),A8&amp;"_SA_MW",IF(AND(D9="Rinat",OR(E9="Manual",E9="Assisted Manual")),A8&amp;"_RM",IF(AND(D9="Rinat",OR(E9="De-Novo Merge",E9="Assisted Merge")),A8&amp;"_SA_RM",""))))))))))))))))</f>
        <v>2018-07-02_G-004_GB</v>
      </c>
      <c r="G9" s="104">
        <v>43328</v>
      </c>
      <c r="H9" s="104">
        <v>43334</v>
      </c>
      <c r="I9" s="68">
        <v>6.25</v>
      </c>
      <c r="J9" s="68">
        <v>320.85000000000002</v>
      </c>
      <c r="K9" s="73">
        <f t="shared" si="0"/>
        <v>51.336000000000006</v>
      </c>
      <c r="L9" s="116"/>
      <c r="M9" s="103" t="str">
        <f>IF(AND(NOT(OR(G9="",G9="Ø")),H9=""),"In Progress",IF(AND(NOT(OR(H9="Ø",H9="")),NOT(OR(G9="Ø",G9=""))),"Completed",IF(AND(NOT(A8=""),NOT(OR(D9="",D9="???")),G9=""),"Waiting",IF(D9="???","Waiting",""))))</f>
        <v>Completed</v>
      </c>
      <c r="N9" s="116"/>
      <c r="O9" s="116"/>
      <c r="P9" s="4"/>
      <c r="Q9" s="121"/>
      <c r="R9" s="116"/>
    </row>
    <row r="10" spans="1:18" x14ac:dyDescent="0.25">
      <c r="A10" s="122" t="s">
        <v>5213</v>
      </c>
      <c r="B10" s="117" t="s">
        <v>5212</v>
      </c>
      <c r="C10" s="116" t="s">
        <v>1992</v>
      </c>
      <c r="D10" s="103" t="s">
        <v>23</v>
      </c>
      <c r="E10" s="103" t="s">
        <v>1399</v>
      </c>
      <c r="F10" s="7" t="str">
        <f>IF(AND(D10="Amina",OR(E10="Manual",E10="Assisted Manual")),A10&amp;"_AZ",IF(AND(D10="Amina",OR(E10="De-Novo Merge",E10="Assisted Merge")),A10&amp;"_SA_AZ",IF(AND(D10="Ahmad",OR(E10="Manual",E10="Assisted Manual")),A10&amp;"_AE",IF(AND(D10="Ahmad",OR(E10="De-Novo Merge",E10="Assisted Merge")),A10&amp;"_SA_AE",IF(AND(D10="Gina",OR(E10="Manual",E10="Assisted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Merge")),A10&amp;"_SA_MW",IF(AND(D10="Rinat",OR(E10="Manual",E10="Assisted Manual")),A10&amp;"_RM",IF(AND(D10="Rinat",OR(E10="De-Novo Merge",E10="Assisted Merge")),A10&amp;"_SA_RM",""))))))))))))))))</f>
        <v>2018-07-02_G-005_SA_CA</v>
      </c>
      <c r="G10" s="104">
        <v>43300</v>
      </c>
      <c r="H10" s="104">
        <v>43306</v>
      </c>
      <c r="I10" s="68"/>
      <c r="J10" s="68">
        <v>171</v>
      </c>
      <c r="K10" s="73" t="str">
        <f t="shared" si="0"/>
        <v/>
      </c>
      <c r="L10" s="118">
        <v>43339</v>
      </c>
      <c r="M10" s="103" t="str">
        <f>IF(AND(NOT(OR(G10="",G10="Ø")),H10=""),"In Progress",IF(AND(NOT(OR(H10="Ø",H10="")),NOT(OR(G10="Ø",G10=""))),"Completed",IF(AND(NOT(A10=""),NOT(OR(D10="",D10="???")),G10=""),"Waiting",IF(D10="???","Waiting",""))))</f>
        <v>Completed</v>
      </c>
      <c r="N10" s="116" t="str">
        <f>IF(AND(NOT(OR(H10="Ø",H10="")),L10="Split"),"In Progress",IF(AND(NOT(OR(H10="Ø",H10="")),L10="Needs to be Split"),"Waiting",IF(AND(M10="Review",M11="Review"),"Review",IF(OR(AND(M10="Review",M11="Incomplete"),AND(M10="Incomplete",M11="Review")),"Review",IF(OR(AND(M10="Untraceable",M11="Review"),AND(M10="Review",M11="Untraceable")),"Review",IF(OR(AND(M10="Review",M11="Completed"),AND(M10="Completed",M11="Review")),"Review",IF(OR(AND(M10="Other",M11="Review"),AND(M10="Review",M11="Other")),"Review",IF(OR(AND(M10="Other",M11="Incomplete"),AND(M10="Incomplete",M11="Other")),"Review",IF(OR(AND(M10="Other",M11="Untraceable"),AND(M10="Untraceable",M11="Other")),"Review",IF(OR(AND(M10="Other",M11="Completed"),AND(M10="Completed",M11="Other")),"Review",IF(AND(M10="Waiting",M11="Waiting"),"Waiting",IF(OR(AND(M10="Review",M11="Waiting"),AND(M10="Waiting",M11="Review")),"Waiting",IF(OR(AND(M10="Other",M11="Waiting"),AND(M10="Waiting",M11="Other")),"Waiting",IF(OR(AND(M10="Incomplete",M11="Waiting"),AND(M10="Waiting",M11="Incomplete")),"Waiting",IF(OR(AND(M10="Completed",M11="Waiting"),AND(M10="Waiting",M11="Completed")),"Waiting",IF(OR(M10="In Progress",M11="In Progress"),"In Progress",IF(OR(AND(M10="Completed",M11="Untraceable"),AND(M10="Untraceable",M11="Completed")),"Review",IF(OR(AND(M10="Completed",M11="Incomplete"),AND(M10="Incomplete",M11="Completed")),"Review",IF(OR(AND(M10="Incomplete",M11="Untraceable"),AND(M10="Untraceable",M11="Incomplete")),"Untraceable",IF(AND(NOT(OR(H10="Ø",H10="")),NOT(OR(H11="Ø",H11="")),L10=""),"In Progress",IF(AND(M10="Untraceable",M11="Untraceable"),"Untraceable",IF(AND(NOT(OR(H10="Ø",H10="")),NOT(OR(H11="Ø",H11="")),NOT(OR(L10="Ø",L10="",L10="Split",L10="Needs to be Split"))),"Completed",IF(AND(M10="Incomplete",M11="Incomplete"),"Incomplete",IF(AND(M10="Other",M11="Other"),"Review",IF(AND(M10="Untraceable",M11=""),"Untraceable","")))))))))))))))))))))))))</f>
        <v>Completed</v>
      </c>
      <c r="O10" s="116" t="s">
        <v>0</v>
      </c>
      <c r="P10" s="4" t="s">
        <v>5211</v>
      </c>
      <c r="Q10" s="121" t="s">
        <v>25</v>
      </c>
      <c r="R10" s="116" t="s">
        <v>5210</v>
      </c>
    </row>
    <row r="11" spans="1:18" x14ac:dyDescent="0.25">
      <c r="A11" s="116"/>
      <c r="B11" s="116"/>
      <c r="C11" s="116"/>
      <c r="D11" s="103" t="s">
        <v>27</v>
      </c>
      <c r="E11" s="103" t="s">
        <v>1399</v>
      </c>
      <c r="F11" s="7" t="str">
        <f>IF(AND(D11="Amina",OR(E11="Manual",E11="Assisted Manual")),A10&amp;"_AZ",IF(AND(D11="Amina",OR(E11="De-Novo Merge",E11="Assisted Merge")),A10&amp;"_SA_AZ",IF(AND(D11="Ahmad",OR(E11="Manual",E11="Assisted Manual")),A10&amp;"_AE",IF(AND(D11="Ahmad",OR(E11="De-Novo Merge",E11="Assisted Merge")),A10&amp;"_SA_AE",IF(AND(D11="Gina",OR(E11="Manual",E11="Assisted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Merge")),A10&amp;"_SA_MW",IF(AND(D11="Rinat",OR(E11="Manual",E11="Assisted Manual")),A10&amp;"_RM",IF(AND(D11="Rinat",OR(E11="De-Novo Merge",E11="Assisted Merge")),A10&amp;"_SA_RM",""))))))))))))))))</f>
        <v>2018-07-02_G-005_SA_GB</v>
      </c>
      <c r="G11" s="104">
        <v>43320</v>
      </c>
      <c r="H11" s="104">
        <v>43321</v>
      </c>
      <c r="I11" s="68">
        <v>4.5</v>
      </c>
      <c r="J11" s="68">
        <v>115</v>
      </c>
      <c r="K11" s="73">
        <f t="shared" si="0"/>
        <v>25.555555555555557</v>
      </c>
      <c r="L11" s="116"/>
      <c r="M11" s="103" t="str">
        <f>IF(AND(NOT(OR(G11="",G11="Ø")),H11=""),"In Progress",IF(AND(NOT(OR(H11="Ø",H11="")),NOT(OR(G11="Ø",G11=""))),"Completed",IF(AND(NOT(A10=""),NOT(OR(D11="",D11="???")),G11=""),"Waiting",IF(D11="???","Waiting",""))))</f>
        <v>Completed</v>
      </c>
      <c r="N11" s="116"/>
      <c r="O11" s="116"/>
      <c r="P11" s="4"/>
      <c r="Q11" s="121"/>
      <c r="R11" s="116"/>
    </row>
    <row r="12" spans="1:18" x14ac:dyDescent="0.25">
      <c r="A12" s="122" t="s">
        <v>5209</v>
      </c>
      <c r="B12" s="117" t="s">
        <v>5208</v>
      </c>
      <c r="C12" s="116" t="s">
        <v>2065</v>
      </c>
      <c r="D12" s="103" t="s">
        <v>32</v>
      </c>
      <c r="E12" s="103" t="s">
        <v>1399</v>
      </c>
      <c r="F12" s="7" t="str">
        <f>IF(AND(D12="Amina",OR(E12="Manual",E12="Assisted Manual")),A12&amp;"_AZ",IF(AND(D12="Amina",OR(E12="De-Novo Merge",E12="Assisted Merge")),A12&amp;"_SA_AZ",IF(AND(D12="Ahmad",OR(E12="Manual",E12="Assisted Manual")),A12&amp;"_AE",IF(AND(D12="Ahmad",OR(E12="De-Novo Merge",E12="Assisted Merge")),A12&amp;"_SA_AE",IF(AND(D12="Gina",OR(E12="Manual",E12="Assisted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Merge")),A12&amp;"_SA_MW",IF(AND(D12="Rinat",OR(E12="Manual",E12="Assisted Manual")),A12&amp;"_RM",IF(AND(D12="Rinat",OR(E12="De-Novo Merge",E12="Assisted Merge")),A12&amp;"_SA_RM",""))))))))))))))))</f>
        <v>2018-07-02_G-006_SA_AZ</v>
      </c>
      <c r="G12" s="104">
        <v>43308</v>
      </c>
      <c r="H12" s="104">
        <v>43313</v>
      </c>
      <c r="I12" s="68"/>
      <c r="J12" s="68"/>
      <c r="K12" s="73" t="str">
        <f t="shared" si="0"/>
        <v/>
      </c>
      <c r="L12" s="118">
        <v>43370</v>
      </c>
      <c r="M12" s="103" t="str">
        <f>IF(AND(NOT(OR(G12="",G12="Ø")),H12=""),"In Progress",IF(AND(NOT(OR(H12="Ø",H12="")),NOT(OR(G12="Ø",G12=""))),"Completed",IF(AND(NOT(A12=""),NOT(OR(D12="",D12="???")),G12=""),"Waiting",IF(D12="???","Waiting",""))))</f>
        <v>Completed</v>
      </c>
      <c r="N12" s="116" t="str">
        <f>IF(AND(NOT(OR(H12="Ø",H12="")),L12="Split"),"In Progress",IF(AND(NOT(OR(H12="Ø",H12="")),L12="Needs to be Split"),"Waiting",IF(AND(M12="Review",M13="Review"),"Review",IF(OR(AND(M12="Review",M13="Incomplete"),AND(M12="Incomplete",M13="Review")),"Review",IF(OR(AND(M12="Untraceable",M13="Review"),AND(M12="Review",M13="Untraceable")),"Review",IF(OR(AND(M12="Review",M13="Completed"),AND(M12="Completed",M13="Review")),"Review",IF(OR(AND(M12="Other",M13="Review"),AND(M12="Review",M13="Other")),"Review",IF(OR(AND(M12="Other",M13="Incomplete"),AND(M12="Incomplete",M13="Other")),"Review",IF(OR(AND(M12="Other",M13="Untraceable"),AND(M12="Untraceable",M13="Other")),"Review",IF(OR(AND(M12="Other",M13="Completed"),AND(M12="Completed",M13="Other")),"Review",IF(AND(M12="Waiting",M13="Waiting"),"Waiting",IF(OR(AND(M12="Review",M13="Waiting"),AND(M12="Waiting",M13="Review")),"Waiting",IF(OR(AND(M12="Other",M13="Waiting"),AND(M12="Waiting",M13="Other")),"Waiting",IF(OR(AND(M12="Incomplete",M13="Waiting"),AND(M12="Waiting",M13="Incomplete")),"Waiting",IF(OR(AND(M12="Completed",M13="Waiting"),AND(M12="Waiting",M13="Completed")),"Waiting",IF(OR(M12="In Progress",M13="In Progress"),"In Progress",IF(OR(AND(M12="Completed",M13="Untraceable"),AND(M12="Untraceable",M13="Completed")),"Review",IF(OR(AND(M12="Completed",M13="Incomplete"),AND(M12="Incomplete",M13="Completed")),"Review",IF(OR(AND(M12="Incomplete",M13="Untraceable"),AND(M12="Untraceable",M13="Incomplete")),"Untraceable",IF(AND(NOT(OR(H12="Ø",H12="")),NOT(OR(H13="Ø",H13="")),L12=""),"In Progress",IF(AND(M12="Untraceable",M13="Untraceable"),"Untraceable",IF(AND(NOT(OR(H12="Ø",H12="")),NOT(OR(H13="Ø",H13="")),NOT(OR(L12="Ø",L12="",L12="Split",L12="Needs to be Split"))),"Completed",IF(AND(M12="Incomplete",M13="Incomplete"),"Incomplete",IF(AND(M12="Other",M13="Other"),"Review",IF(AND(M12="Untraceable",M13=""),"Untraceable","")))))))))))))))))))))))))</f>
        <v>Completed</v>
      </c>
      <c r="O12" s="116" t="s">
        <v>0</v>
      </c>
      <c r="P12" s="4"/>
      <c r="Q12" s="121" t="s">
        <v>25</v>
      </c>
      <c r="R12" s="116" t="s">
        <v>5207</v>
      </c>
    </row>
    <row r="13" spans="1:18" x14ac:dyDescent="0.25">
      <c r="A13" s="116"/>
      <c r="B13" s="116"/>
      <c r="C13" s="116"/>
      <c r="D13" s="103" t="s">
        <v>187</v>
      </c>
      <c r="E13" s="103" t="s">
        <v>1512</v>
      </c>
      <c r="F13" s="7" t="str">
        <f>IF(AND(D13="Amina",OR(E13="Manual",E13="Assisted Manual")),A12&amp;"_AZ",IF(AND(D13="Amina",OR(E13="De-Novo Merge",E13="Assisted Merge")),A12&amp;"_SA_AZ",IF(AND(D13="Ahmad",OR(E13="Manual",E13="Assisted Manual")),A12&amp;"_AE",IF(AND(D13="Ahmad",OR(E13="De-Novo Merge",E13="Assisted Merge")),A12&amp;"_SA_AE",IF(AND(D13="Gina",OR(E13="Manual",E13="Assisted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Merge")),A12&amp;"_SA_MW",IF(AND(D13="Rinat",OR(E13="Manual",E13="Assisted Manual")),A12&amp;"_RM",IF(AND(D13="Rinat",OR(E13="De-Novo Merge",E13="Assisted Merge")),A12&amp;"_SA_RM",""))))))))))))))))</f>
        <v>2018-07-02_G-006_MW</v>
      </c>
      <c r="G13" s="104">
        <v>43328</v>
      </c>
      <c r="H13" s="104">
        <v>43328</v>
      </c>
      <c r="I13" s="68"/>
      <c r="J13" s="68"/>
      <c r="K13" s="73" t="str">
        <f t="shared" si="0"/>
        <v/>
      </c>
      <c r="L13" s="116"/>
      <c r="M13" s="103" t="str">
        <f>IF(AND(NOT(OR(G13="",G13="Ø")),H13=""),"In Progress",IF(AND(NOT(OR(H13="Ø",H13="")),NOT(OR(G13="Ø",G13=""))),"Completed",IF(AND(NOT(A12=""),NOT(OR(D13="",D13="???")),G13=""),"Waiting",IF(D13="???","Waiting",""))))</f>
        <v>Completed</v>
      </c>
      <c r="N13" s="116"/>
      <c r="O13" s="116"/>
      <c r="P13" s="4"/>
      <c r="Q13" s="121"/>
      <c r="R13" s="116"/>
    </row>
    <row r="14" spans="1:18" x14ac:dyDescent="0.25">
      <c r="A14" s="122" t="s">
        <v>5206</v>
      </c>
      <c r="B14" s="117" t="s">
        <v>5205</v>
      </c>
      <c r="C14" s="116" t="s">
        <v>2065</v>
      </c>
      <c r="D14" s="103" t="s">
        <v>4061</v>
      </c>
      <c r="E14" s="103" t="s">
        <v>1399</v>
      </c>
      <c r="F14" t="s">
        <v>5204</v>
      </c>
      <c r="G14" s="104">
        <v>43308</v>
      </c>
      <c r="H14" s="104">
        <v>43313</v>
      </c>
      <c r="I14" s="68">
        <v>11</v>
      </c>
      <c r="J14" s="68">
        <v>56.491999999999997</v>
      </c>
      <c r="K14" s="73">
        <f t="shared" si="0"/>
        <v>5.1356363636363636</v>
      </c>
      <c r="L14" s="118">
        <v>43340</v>
      </c>
      <c r="M14" s="103" t="str">
        <f>IF(AND(NOT(OR(G14="",G14="Ø")),H14=""),"In Progress",IF(AND(NOT(OR(H14="Ø",H14="")),NOT(OR(G14="Ø",G14=""))),"Completed",IF(AND(NOT(A14=""),NOT(OR(D14="",D14="???")),G14=""),"Waiting",IF(D14="???","Waiting",""))))</f>
        <v>Completed</v>
      </c>
      <c r="N14" s="116" t="str">
        <f>IF(AND(NOT(OR(H14="Ø",H14="")),L14="Split"),"In Progress",IF(AND(NOT(OR(H14="Ø",H14="")),L14="Needs to be Split"),"Waiting",IF(AND(M14="Review",M15="Review"),"Review",IF(OR(AND(M14="Review",M15="Incomplete"),AND(M14="Incomplete",M15="Review")),"Review",IF(OR(AND(M14="Untraceable",M15="Review"),AND(M14="Review",M15="Untraceable")),"Review",IF(OR(AND(M14="Review",M15="Completed"),AND(M14="Completed",M15="Review")),"Review",IF(OR(AND(M14="Other",M15="Review"),AND(M14="Review",M15="Other")),"Review",IF(OR(AND(M14="Other",M15="Incomplete"),AND(M14="Incomplete",M15="Other")),"Review",IF(OR(AND(M14="Other",M15="Untraceable"),AND(M14="Untraceable",M15="Other")),"Review",IF(OR(AND(M14="Other",M15="Completed"),AND(M14="Completed",M15="Other")),"Review",IF(AND(M14="Waiting",M15="Waiting"),"Waiting",IF(OR(AND(M14="Review",M15="Waiting"),AND(M14="Waiting",M15="Review")),"Waiting",IF(OR(AND(M14="Other",M15="Waiting"),AND(M14="Waiting",M15="Other")),"Waiting",IF(OR(AND(M14="Incomplete",M15="Waiting"),AND(M14="Waiting",M15="Incomplete")),"Waiting",IF(OR(AND(M14="Completed",M15="Waiting"),AND(M14="Waiting",M15="Completed")),"Waiting",IF(OR(M14="In Progress",M15="In Progress"),"In Progress",IF(OR(AND(M14="Completed",M15="Untraceable"),AND(M14="Untraceable",M15="Completed")),"Review",IF(OR(AND(M14="Completed",M15="Incomplete"),AND(M14="Incomplete",M15="Completed")),"Review",IF(OR(AND(M14="Incomplete",M15="Untraceable"),AND(M14="Untraceable",M15="Incomplete")),"Untraceable",IF(AND(NOT(OR(H14="Ø",H14="")),NOT(OR(H15="Ø",H15="")),L14=""),"In Progress",IF(AND(M14="Untraceable",M15="Untraceable"),"Untraceable",IF(AND(NOT(OR(H14="Ø",H14="")),NOT(OR(H15="Ø",H15="")),NOT(OR(L14="Ø",L14="",L14="Split",L14="Needs to be Split"))),"Completed",IF(AND(M14="Incomplete",M15="Incomplete"),"Incomplete",IF(AND(M14="Other",M15="Other"),"Review",IF(AND(M14="Untraceable",M15=""),"Untraceable","")))))))))))))))))))))))))</f>
        <v>Completed</v>
      </c>
      <c r="O14" s="116" t="s">
        <v>0</v>
      </c>
      <c r="P14" s="4" t="s">
        <v>5203</v>
      </c>
      <c r="Q14" s="121" t="s">
        <v>25</v>
      </c>
      <c r="R14" s="116" t="s">
        <v>5202</v>
      </c>
    </row>
    <row r="15" spans="1:18" x14ac:dyDescent="0.25">
      <c r="A15" s="116"/>
      <c r="B15" s="116"/>
      <c r="C15" s="116"/>
      <c r="D15" s="103" t="s">
        <v>23</v>
      </c>
      <c r="E15" s="103" t="s">
        <v>1379</v>
      </c>
      <c r="F15" s="7" t="str">
        <f>IF(AND(D15="Amina",OR(E15="Manual",E15="Assisted Manual")),A14&amp;"_AZ",IF(AND(D15="Amina",OR(E15="De-Novo Merge",E15="Assisted Merge")),A14&amp;"_SA_AZ",IF(AND(D15="Ahmad",OR(E15="Manual",E15="Assisted Manual")),A14&amp;"_AE",IF(AND(D15="Ahmad",OR(E15="De-Novo Merge",E15="Assisted Merge")),A14&amp;"_SA_AE",IF(AND(D15="Gina",OR(E15="Manual",E15="Assisted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Merge")),A14&amp;"_SA_MW",IF(AND(D15="Rinat",OR(E15="Manual",E15="Assisted Manual")),A14&amp;"_RM",IF(AND(D15="Rinat",OR(E15="De-Novo Merge",E15="Assisted Merge")),A14&amp;"_SA_RM",""))))))))))))))))</f>
        <v>2018-07-02_G-007_SA_CA</v>
      </c>
      <c r="G15" s="104">
        <v>43327</v>
      </c>
      <c r="H15" s="104">
        <v>43328</v>
      </c>
      <c r="I15" s="68">
        <v>3.3</v>
      </c>
      <c r="J15" s="68">
        <v>66</v>
      </c>
      <c r="K15" s="73">
        <f t="shared" si="0"/>
        <v>20</v>
      </c>
      <c r="L15" s="116"/>
      <c r="M15" s="103" t="str">
        <f>IF(AND(NOT(OR(G15="",G15="Ø")),H15=""),"In Progress",IF(AND(NOT(OR(H15="Ø",H15="")),NOT(OR(G15="Ø",G15=""))),"Completed",IF(AND(NOT(A14=""),NOT(OR(D15="",D15="???")),G15=""),"Waiting",IF(D15="???","Waiting",""))))</f>
        <v>Completed</v>
      </c>
      <c r="N15" s="116"/>
      <c r="O15" s="116"/>
      <c r="P15" s="4"/>
      <c r="Q15" s="121"/>
      <c r="R15" s="116"/>
    </row>
    <row r="16" spans="1:18" x14ac:dyDescent="0.25">
      <c r="A16" s="122" t="s">
        <v>5201</v>
      </c>
      <c r="B16" s="117" t="s">
        <v>5200</v>
      </c>
      <c r="C16" s="116" t="s">
        <v>2065</v>
      </c>
      <c r="D16" s="103" t="s">
        <v>187</v>
      </c>
      <c r="E16" s="103" t="s">
        <v>1399</v>
      </c>
      <c r="F16" s="7" t="str">
        <f>IF(AND(D16="Amina",OR(E16="Manual",E16="Assisted Manual")),A16&amp;"_AZ",IF(AND(D16="Amina",OR(E16="De-Novo Merge",E16="Assisted Merge")),A16&amp;"_SA_AZ",IF(AND(D16="Ahmad",OR(E16="Manual",E16="Assisted Manual")),A16&amp;"_AE",IF(AND(D16="Ahmad",OR(E16="De-Novo Merge",E16="Assisted Merge")),A16&amp;"_SA_AE",IF(AND(D16="Gina",OR(E16="Manual",E16="Assisted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Merge")),A16&amp;"_SA_MW",IF(AND(D16="Rinat",OR(E16="Manual",E16="Assisted Manual")),A16&amp;"_RM",IF(AND(D16="Rinat",OR(E16="De-Novo Merge",E16="Assisted Merge")),A16&amp;"_SA_RM",""))))))))))))))))</f>
        <v>2018-07-02_G-008_SA_MW</v>
      </c>
      <c r="G16" s="104">
        <v>43311</v>
      </c>
      <c r="H16" s="104">
        <v>43312</v>
      </c>
      <c r="I16" s="68"/>
      <c r="J16" s="68">
        <v>50</v>
      </c>
      <c r="K16" s="73" t="str">
        <f t="shared" si="0"/>
        <v/>
      </c>
      <c r="L16" s="118">
        <v>43336</v>
      </c>
      <c r="M16" s="103" t="str">
        <f>IF(AND(NOT(OR(G16="",G16="Ø")),H16=""),"In Progress",IF(AND(NOT(OR(H16="Ø",H16="")),NOT(OR(G16="Ø",G16=""))),"Completed",IF(AND(NOT(A16=""),NOT(OR(D16="",D16="???")),G16=""),"Waiting",IF(D16="???","Waiting",""))))</f>
        <v>Completed</v>
      </c>
      <c r="N16" s="116" t="str">
        <f>IF(AND(NOT(OR(H16="Ø",H16="")),L16="Split"),"In Progress",IF(AND(NOT(OR(H16="Ø",H16="")),L16="Needs to be Split"),"Waiting",IF(AND(M16="Review",M17="Review"),"Review",IF(OR(AND(M16="Review",M17="Incomplete"),AND(M16="Incomplete",M17="Review")),"Review",IF(OR(AND(M16="Untraceable",M17="Review"),AND(M16="Review",M17="Untraceable")),"Review",IF(OR(AND(M16="Review",M17="Completed"),AND(M16="Completed",M17="Review")),"Review",IF(OR(AND(M16="Other",M17="Review"),AND(M16="Review",M17="Other")),"Review",IF(OR(AND(M16="Other",M17="Incomplete"),AND(M16="Incomplete",M17="Other")),"Review",IF(OR(AND(M16="Other",M17="Untraceable"),AND(M16="Untraceable",M17="Other")),"Review",IF(OR(AND(M16="Other",M17="Completed"),AND(M16="Completed",M17="Other")),"Review",IF(AND(M16="Waiting",M17="Waiting"),"Waiting",IF(OR(AND(M16="Review",M17="Waiting"),AND(M16="Waiting",M17="Review")),"Waiting",IF(OR(AND(M16="Other",M17="Waiting"),AND(M16="Waiting",M17="Other")),"Waiting",IF(OR(AND(M16="Incomplete",M17="Waiting"),AND(M16="Waiting",M17="Incomplete")),"Waiting",IF(OR(AND(M16="Completed",M17="Waiting"),AND(M16="Waiting",M17="Completed")),"Waiting",IF(OR(M16="In Progress",M17="In Progress"),"In Progress",IF(OR(AND(M16="Completed",M17="Untraceable"),AND(M16="Untraceable",M17="Completed")),"Review",IF(OR(AND(M16="Completed",M17="Incomplete"),AND(M16="Incomplete",M17="Completed")),"Review",IF(OR(AND(M16="Incomplete",M17="Untraceable"),AND(M16="Untraceable",M17="Incomplete")),"Untraceable",IF(AND(NOT(OR(H16="Ø",H16="")),NOT(OR(H17="Ø",H17="")),L16=""),"In Progress",IF(AND(M16="Untraceable",M17="Untraceable"),"Untraceable",IF(AND(NOT(OR(H16="Ø",H16="")),NOT(OR(H17="Ø",H17="")),NOT(OR(L16="Ø",L16="",L16="Split",L16="Needs to be Split"))),"Completed",IF(AND(M16="Incomplete",M17="Incomplete"),"Incomplete",IF(AND(M16="Other",M17="Other"),"Review",IF(AND(M16="Untraceable",M17=""),"Untraceable","")))))))))))))))))))))))))</f>
        <v>Completed</v>
      </c>
      <c r="O16" s="116" t="s">
        <v>0</v>
      </c>
      <c r="P16" s="4" t="s">
        <v>5199</v>
      </c>
      <c r="Q16" s="121" t="s">
        <v>25</v>
      </c>
      <c r="R16" s="116" t="s">
        <v>5198</v>
      </c>
    </row>
    <row r="17" spans="1:18" x14ac:dyDescent="0.25">
      <c r="A17" s="116"/>
      <c r="B17" s="116"/>
      <c r="C17" s="116"/>
      <c r="D17" s="103" t="s">
        <v>161</v>
      </c>
      <c r="E17" s="103" t="s">
        <v>1512</v>
      </c>
      <c r="F17" s="7" t="str">
        <f>IF(AND(D17="Amina",OR(E17="Manual",E17="Assisted Manual")),A16&amp;"_AZ",IF(AND(D17="Amina",OR(E17="De-Novo Merge",E17="Assisted Merge")),A16&amp;"_SA_AZ",IF(AND(D17="Ahmad",OR(E17="Manual",E17="Assisted Manual")),A16&amp;"_AE",IF(AND(D17="Ahmad",OR(E17="De-Novo Merge",E17="Assisted Merge")),A16&amp;"_SA_AE",IF(AND(D17="Gina",OR(E17="Manual",E17="Assisted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Merge")),A16&amp;"_SA_MW",IF(AND(D17="Rinat",OR(E17="Manual",E17="Assisted Manual")),A16&amp;"_RM",IF(AND(D17="Rinat",OR(E17="De-Novo Merge",E17="Assisted Merge")),A16&amp;"_SA_RM",""))))))))))))))))</f>
        <v>2018-07-02_G-008_BD</v>
      </c>
      <c r="G17" s="104">
        <v>43328</v>
      </c>
      <c r="H17" s="104">
        <v>43329</v>
      </c>
      <c r="I17" s="68">
        <v>3.25</v>
      </c>
      <c r="J17" s="68">
        <v>48</v>
      </c>
      <c r="K17" s="73">
        <f t="shared" si="0"/>
        <v>14.76923076923077</v>
      </c>
      <c r="L17" s="116"/>
      <c r="M17" s="103" t="str">
        <f>IF(AND(NOT(OR(G17="",G17="Ø")),H17=""),"In Progress",IF(AND(NOT(OR(H17="Ø",H17="")),NOT(OR(G17="Ø",G17=""))),"Completed",IF(AND(NOT(A16=""),NOT(OR(D17="",D17="???")),G17=""),"Waiting",IF(D17="???","Waiting",""))))</f>
        <v>Completed</v>
      </c>
      <c r="N17" s="116"/>
      <c r="O17" s="116"/>
      <c r="P17" s="4"/>
      <c r="Q17" s="121"/>
      <c r="R17" s="116"/>
    </row>
    <row r="18" spans="1:18" x14ac:dyDescent="0.25">
      <c r="A18" s="122" t="s">
        <v>5197</v>
      </c>
      <c r="B18" s="117" t="s">
        <v>5196</v>
      </c>
      <c r="C18" s="116" t="s">
        <v>2065</v>
      </c>
      <c r="D18" s="103" t="s">
        <v>113</v>
      </c>
      <c r="E18" s="103" t="s">
        <v>1399</v>
      </c>
      <c r="F18" s="7" t="str">
        <f>IF(AND(D18="Amina",OR(E18="Manual",E18="Assisted Manual")),A18&amp;"_AZ",IF(AND(D18="Amina",OR(E18="De-Novo Merge",E18="Assisted Merge")),A18&amp;"_SA_AZ",IF(AND(D18="Ahmad",OR(E18="Manual",E18="Assisted Manual")),A18&amp;"_AE",IF(AND(D18="Ahmad",OR(E18="De-Novo Merge",E18="Assisted Merge")),A18&amp;"_SA_AE",IF(AND(D18="Gina",OR(E18="Manual",E18="Assisted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Merge")),A18&amp;"_SA_MW",IF(AND(D18="Rinat",OR(E18="Manual",E18="Assisted Manual")),A18&amp;"_RM",IF(AND(D18="Rinat",OR(E18="De-Novo Merge",E18="Assisted Merge")),A18&amp;"_SA_RM",""))))))))))))))))</f>
        <v>2018-07-02_G-009_SA_DR</v>
      </c>
      <c r="G18" s="104">
        <v>43311</v>
      </c>
      <c r="H18" s="104">
        <v>43313</v>
      </c>
      <c r="I18" s="68"/>
      <c r="J18" s="68"/>
      <c r="K18" s="73" t="str">
        <f t="shared" si="0"/>
        <v/>
      </c>
      <c r="L18" s="118">
        <v>43368</v>
      </c>
      <c r="M18" s="103" t="str">
        <f>IF(AND(NOT(OR(G18="",G18="Ø")),H18=""),"In Progress",IF(AND(NOT(OR(H18="Ø",H18="")),NOT(OR(G18="Ø",G18=""))),"Completed",IF(AND(NOT(A18=""),NOT(OR(D18="",D18="???")),G18=""),"Waiting",IF(D18="???","Waiting",""))))</f>
        <v>Completed</v>
      </c>
      <c r="N18" s="116" t="str">
        <f>IF(AND(NOT(OR(H18="Ø",H18="")),L18="Split"),"In Progress",IF(AND(NOT(OR(H18="Ø",H18="")),L18="Needs to be Split"),"Waiting",IF(AND(M18="Review",M19="Review"),"Review",IF(OR(AND(M18="Review",M19="Incomplete"),AND(M18="Incomplete",M19="Review")),"Review",IF(OR(AND(M18="Untraceable",M19="Review"),AND(M18="Review",M19="Untraceable")),"Review",IF(OR(AND(M18="Review",M19="Completed"),AND(M18="Completed",M19="Review")),"Review",IF(OR(AND(M18="Other",M19="Review"),AND(M18="Review",M19="Other")),"Review",IF(OR(AND(M18="Other",M19="Incomplete"),AND(M18="Incomplete",M19="Other")),"Review",IF(OR(AND(M18="Other",M19="Untraceable"),AND(M18="Untraceable",M19="Other")),"Review",IF(OR(AND(M18="Other",M19="Completed"),AND(M18="Completed",M19="Other")),"Review",IF(AND(M18="Waiting",M19="Waiting"),"Waiting",IF(OR(AND(M18="Review",M19="Waiting"),AND(M18="Waiting",M19="Review")),"Waiting",IF(OR(AND(M18="Other",M19="Waiting"),AND(M18="Waiting",M19="Other")),"Waiting",IF(OR(AND(M18="Incomplete",M19="Waiting"),AND(M18="Waiting",M19="Incomplete")),"Waiting",IF(OR(AND(M18="Completed",M19="Waiting"),AND(M18="Waiting",M19="Completed")),"Waiting",IF(OR(M18="In Progress",M19="In Progress"),"In Progress",IF(OR(AND(M18="Completed",M19="Untraceable"),AND(M18="Untraceable",M19="Completed")),"Review",IF(OR(AND(M18="Completed",M19="Incomplete"),AND(M18="Incomplete",M19="Completed")),"Review",IF(OR(AND(M18="Incomplete",M19="Untraceable"),AND(M18="Untraceable",M19="Incomplete")),"Untraceable",IF(AND(NOT(OR(H18="Ø",H18="")),NOT(OR(H19="Ø",H19="")),L18=""),"In Progress",IF(AND(M18="Untraceable",M19="Untraceable"),"Untraceable",IF(AND(NOT(OR(H18="Ø",H18="")),NOT(OR(H19="Ø",H19="")),NOT(OR(L18="Ø",L18="",L18="Split",L18="Needs to be Split"))),"Completed",IF(AND(M18="Incomplete",M19="Incomplete"),"Incomplete",IF(AND(M18="Other",M19="Other"),"Review",IF(AND(M18="Untraceable",M19=""),"Untraceable","")))))))))))))))))))))))))</f>
        <v>Completed</v>
      </c>
      <c r="O18" s="116" t="s">
        <v>0</v>
      </c>
      <c r="P18" s="4"/>
      <c r="Q18" s="121" t="s">
        <v>25</v>
      </c>
      <c r="R18" s="116" t="s">
        <v>5195</v>
      </c>
    </row>
    <row r="19" spans="1:18" x14ac:dyDescent="0.25">
      <c r="A19" s="116"/>
      <c r="B19" s="116"/>
      <c r="C19" s="116"/>
      <c r="D19" s="103" t="s">
        <v>187</v>
      </c>
      <c r="E19" s="103" t="s">
        <v>1512</v>
      </c>
      <c r="F19" s="7" t="str">
        <f>IF(AND(D19="Amina",OR(E19="Manual",E19="Assisted Manual")),A18&amp;"_AZ",IF(AND(D19="Amina",OR(E19="De-Novo Merge",E19="Assisted Merge")),A18&amp;"_SA_AZ",IF(AND(D19="Ahmad",OR(E19="Manual",E19="Assisted Manual")),A18&amp;"_AE",IF(AND(D19="Ahmad",OR(E19="De-Novo Merge",E19="Assisted Merge")),A18&amp;"_SA_AE",IF(AND(D19="Gina",OR(E19="Manual",E19="Assisted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Merge")),A18&amp;"_SA_MW",IF(AND(D19="Rinat",OR(E19="Manual",E19="Assisted Manual")),A18&amp;"_RM",IF(AND(D19="Rinat",OR(E19="De-Novo Merge",E19="Assisted Merge")),A18&amp;"_SA_RM",""))))))))))))))))</f>
        <v>2018-07-02_G-009_MW</v>
      </c>
      <c r="G19" s="104">
        <v>43328</v>
      </c>
      <c r="H19" s="104">
        <v>43329</v>
      </c>
      <c r="I19" s="68"/>
      <c r="J19" s="68"/>
      <c r="K19" s="73" t="str">
        <f t="shared" si="0"/>
        <v/>
      </c>
      <c r="L19" s="116"/>
      <c r="M19" s="103" t="str">
        <f>IF(AND(NOT(OR(G19="",G19="Ø")),H19=""),"In Progress",IF(AND(NOT(OR(H19="Ø",H19="")),NOT(OR(G19="Ø",G19=""))),"Completed",IF(AND(NOT(A18=""),NOT(OR(D19="",D19="???")),G19=""),"Waiting",IF(D19="???","Waiting",""))))</f>
        <v>Completed</v>
      </c>
      <c r="N19" s="116"/>
      <c r="O19" s="116"/>
      <c r="P19" s="4"/>
      <c r="Q19" s="121"/>
      <c r="R19" s="116"/>
    </row>
    <row r="20" spans="1:18" x14ac:dyDescent="0.25">
      <c r="A20" s="122" t="s">
        <v>5194</v>
      </c>
      <c r="B20" s="117" t="s">
        <v>5193</v>
      </c>
      <c r="C20" s="116" t="s">
        <v>2065</v>
      </c>
      <c r="D20" s="103" t="s">
        <v>187</v>
      </c>
      <c r="E20" s="103" t="s">
        <v>1399</v>
      </c>
      <c r="F20" s="7" t="str">
        <f>IF(AND(D20="Amina",OR(E20="Manual",E20="Assisted Manual")),A20&amp;"_AZ",IF(AND(D20="Amina",OR(E20="De-Novo Merge",E20="Assisted Merge")),A20&amp;"_SA_AZ",IF(AND(D20="Ahmad",OR(E20="Manual",E20="Assisted Manual")),A20&amp;"_AE",IF(AND(D20="Ahmad",OR(E20="De-Novo Merge",E20="Assisted Merge")),A20&amp;"_SA_AE",IF(AND(D20="Gina",OR(E20="Manual",E20="Assisted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Merge")),A20&amp;"_SA_MW",IF(AND(D20="Rinat",OR(E20="Manual",E20="Assisted Manual")),A20&amp;"_RM",IF(AND(D20="Rinat",OR(E20="De-Novo Merge",E20="Assisted Merge")),A20&amp;"_SA_RM",""))))))))))))))))</f>
        <v>2018-07-02_G-010_SA_MW</v>
      </c>
      <c r="G20" s="104">
        <v>43306</v>
      </c>
      <c r="H20" s="104">
        <v>43308</v>
      </c>
      <c r="I20" s="68">
        <v>16</v>
      </c>
      <c r="J20" s="68">
        <v>181</v>
      </c>
      <c r="K20" s="73">
        <f t="shared" si="0"/>
        <v>11.3125</v>
      </c>
      <c r="L20" s="118">
        <v>43369</v>
      </c>
      <c r="M20" s="103" t="str">
        <f>IF(AND(NOT(OR(G20="",G20="Ø")),H20=""),"In Progress",IF(AND(NOT(OR(H20="Ø",H20="")),NOT(OR(G20="Ø",G20=""))),"Completed",IF(AND(NOT(A20=""),NOT(OR(D20="",D20="???")),G20=""),"Waiting",IF(D20="???","Waiting",""))))</f>
        <v>Completed</v>
      </c>
      <c r="N20" s="116" t="str">
        <f>IF(AND(NOT(OR(H20="Ø",H20="")),L20="Split"),"In Progress",IF(AND(NOT(OR(H20="Ø",H20="")),L20="Needs to be Split"),"Waiting",IF(AND(M20="Review",M21="Review"),"Review",IF(OR(AND(M20="Review",M21="Incomplete"),AND(M20="Incomplete",M21="Review")),"Review",IF(OR(AND(M20="Untraceable",M21="Review"),AND(M20="Review",M21="Untraceable")),"Review",IF(OR(AND(M20="Review",M21="Completed"),AND(M20="Completed",M21="Review")),"Review",IF(OR(AND(M20="Other",M21="Review"),AND(M20="Review",M21="Other")),"Review",IF(OR(AND(M20="Other",M21="Incomplete"),AND(M20="Incomplete",M21="Other")),"Review",IF(OR(AND(M20="Other",M21="Untraceable"),AND(M20="Untraceable",M21="Other")),"Review",IF(OR(AND(M20="Other",M21="Completed"),AND(M20="Completed",M21="Other")),"Review",IF(AND(M20="Waiting",M21="Waiting"),"Waiting",IF(OR(AND(M20="Review",M21="Waiting"),AND(M20="Waiting",M21="Review")),"Waiting",IF(OR(AND(M20="Other",M21="Waiting"),AND(M20="Waiting",M21="Other")),"Waiting",IF(OR(AND(M20="Incomplete",M21="Waiting"),AND(M20="Waiting",M21="Incomplete")),"Waiting",IF(OR(AND(M20="Completed",M21="Waiting"),AND(M20="Waiting",M21="Completed")),"Waiting",IF(OR(M20="In Progress",M21="In Progress"),"In Progress",IF(OR(AND(M20="Completed",M21="Untraceable"),AND(M20="Untraceable",M21="Completed")),"Review",IF(OR(AND(M20="Completed",M21="Incomplete"),AND(M20="Incomplete",M21="Completed")),"Review",IF(OR(AND(M20="Incomplete",M21="Untraceable"),AND(M20="Untraceable",M21="Incomplete")),"Untraceable",IF(AND(NOT(OR(H20="Ø",H20="")),NOT(OR(H21="Ø",H21="")),L20=""),"In Progress",IF(AND(M20="Untraceable",M21="Untraceable"),"Untraceable",IF(AND(NOT(OR(H20="Ø",H20="")),NOT(OR(H21="Ø",H21="")),NOT(OR(L20="Ø",L20="",L20="Split",L20="Needs to be Split"))),"Completed",IF(AND(M20="Incomplete",M21="Incomplete"),"Incomplete",IF(AND(M20="Other",M21="Other"),"Review",IF(AND(M20="Untraceable",M21=""),"Untraceable","")))))))))))))))))))))))))</f>
        <v>Completed</v>
      </c>
      <c r="O20" s="116" t="s">
        <v>0</v>
      </c>
      <c r="P20" s="4" t="s">
        <v>5192</v>
      </c>
      <c r="Q20" s="121" t="s">
        <v>25</v>
      </c>
      <c r="R20" s="116" t="s">
        <v>5191</v>
      </c>
    </row>
    <row r="21" spans="1:18" x14ac:dyDescent="0.25">
      <c r="A21" s="116"/>
      <c r="B21" s="116"/>
      <c r="C21" s="116"/>
      <c r="D21" s="103" t="s">
        <v>23</v>
      </c>
      <c r="E21" s="103" t="s">
        <v>1512</v>
      </c>
      <c r="F21" s="7" t="str">
        <f>IF(AND(D21="Amina",OR(E21="Manual",E21="Assisted Manual")),A20&amp;"_AZ",IF(AND(D21="Amina",OR(E21="De-Novo Merge",E21="Assisted Merge")),A20&amp;"_SA_AZ",IF(AND(D21="Ahmad",OR(E21="Manual",E21="Assisted Manual")),A20&amp;"_AE",IF(AND(D21="Ahmad",OR(E21="De-Novo Merge",E21="Assisted Merge")),A20&amp;"_SA_AE",IF(AND(D21="Gina",OR(E21="Manual",E21="Assisted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Merge")),A20&amp;"_SA_MW",IF(AND(D21="Rinat",OR(E21="Manual",E21="Assisted Manual")),A20&amp;"_RM",IF(AND(D21="Rinat",OR(E21="De-Novo Merge",E21="Assisted Merge")),A20&amp;"_SA_RM",""))))))))))))))))</f>
        <v>2018-07-02_G-010_CA</v>
      </c>
      <c r="G21" s="104">
        <v>43329</v>
      </c>
      <c r="H21" s="104">
        <v>43332</v>
      </c>
      <c r="I21" s="68">
        <v>5.3</v>
      </c>
      <c r="J21" s="68">
        <v>185</v>
      </c>
      <c r="K21" s="73">
        <f t="shared" si="0"/>
        <v>34.905660377358494</v>
      </c>
      <c r="L21" s="116"/>
      <c r="M21" s="103" t="str">
        <f>IF(AND(NOT(OR(G21="",G21="Ø")),H21=""),"In Progress",IF(AND(NOT(OR(H21="Ø",H21="")),NOT(OR(G21="Ø",G21=""))),"Completed",IF(AND(NOT(A20=""),NOT(OR(D21="",D21="???")),G21=""),"Waiting",IF(D21="???","Waiting",""))))</f>
        <v>Completed</v>
      </c>
      <c r="N21" s="116"/>
      <c r="O21" s="116"/>
      <c r="P21" s="4"/>
      <c r="Q21" s="121"/>
      <c r="R21" s="116"/>
    </row>
    <row r="22" spans="1:18" x14ac:dyDescent="0.25">
      <c r="A22" s="122" t="s">
        <v>5190</v>
      </c>
      <c r="B22" s="117" t="s">
        <v>5189</v>
      </c>
      <c r="C22" s="116" t="s">
        <v>2065</v>
      </c>
      <c r="D22" s="103" t="s">
        <v>32</v>
      </c>
      <c r="E22" s="103" t="s">
        <v>1399</v>
      </c>
      <c r="F22" s="7" t="str">
        <f>IF(AND(D22="Amina",OR(E22="Manual",E22="Assisted Manual")),A22&amp;"_AZ",IF(AND(D22="Amina",OR(E22="De-Novo Merge",E22="Assisted Merge")),A22&amp;"_SA_AZ",IF(AND(D22="Ahmad",OR(E22="Manual",E22="Assisted Manual")),A22&amp;"_AE",IF(AND(D22="Ahmad",OR(E22="De-Novo Merge",E22="Assisted Merge")),A22&amp;"_SA_AE",IF(AND(D22="Gina",OR(E22="Manual",E22="Assisted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Merge")),A22&amp;"_SA_MW",IF(AND(D22="Rinat",OR(E22="Manual",E22="Assisted Manual")),A22&amp;"_RM",IF(AND(D22="Rinat",OR(E22="De-Novo Merge",E22="Assisted Merge")),A22&amp;"_SA_RM",""))))))))))))))))</f>
        <v>2018-07-02_G-011_SA_AZ</v>
      </c>
      <c r="G22" s="104">
        <v>43312</v>
      </c>
      <c r="H22" s="104">
        <v>43348</v>
      </c>
      <c r="I22" s="68"/>
      <c r="J22" s="68">
        <v>42.802</v>
      </c>
      <c r="K22" s="73" t="str">
        <f t="shared" si="0"/>
        <v/>
      </c>
      <c r="L22" s="118">
        <v>43370</v>
      </c>
      <c r="M22" s="103" t="str">
        <f>IF(AND(NOT(OR(G22="",G22="Ø")),H22=""),"In Progress",IF(AND(NOT(OR(H22="Ø",H22="")),NOT(OR(G22="Ø",G22=""))),"Completed",IF(AND(NOT(A22=""),NOT(OR(D22="",D22="???")),G22=""),"Waiting",IF(D22="???","Waiting",""))))</f>
        <v>Completed</v>
      </c>
      <c r="N22" s="116" t="str">
        <f>IF(AND(NOT(OR(H22="Ø",H22="")),L22="Split"),"In Progress",IF(AND(NOT(OR(H22="Ø",H22="")),L22="Needs to be Split"),"Waiting",IF(AND(M22="Review",M23="Review"),"Review",IF(OR(AND(M22="Review",M23="Incomplete"),AND(M22="Incomplete",M23="Review")),"Review",IF(OR(AND(M22="Untraceable",M23="Review"),AND(M22="Review",M23="Untraceable")),"Review",IF(OR(AND(M22="Review",M23="Completed"),AND(M22="Completed",M23="Review")),"Review",IF(OR(AND(M22="Other",M23="Review"),AND(M22="Review",M23="Other")),"Review",IF(OR(AND(M22="Other",M23="Incomplete"),AND(M22="Incomplete",M23="Other")),"Review",IF(OR(AND(M22="Other",M23="Untraceable"),AND(M22="Untraceable",M23="Other")),"Review",IF(OR(AND(M22="Other",M23="Completed"),AND(M22="Completed",M23="Other")),"Review",IF(AND(M22="Waiting",M23="Waiting"),"Waiting",IF(OR(AND(M22="Review",M23="Waiting"),AND(M22="Waiting",M23="Review")),"Waiting",IF(OR(AND(M22="Other",M23="Waiting"),AND(M22="Waiting",M23="Other")),"Waiting",IF(OR(AND(M22="Incomplete",M23="Waiting"),AND(M22="Waiting",M23="Incomplete")),"Waiting",IF(OR(AND(M22="Completed",M23="Waiting"),AND(M22="Waiting",M23="Completed")),"Waiting",IF(OR(M22="In Progress",M23="In Progress"),"In Progress",IF(OR(AND(M22="Completed",M23="Untraceable"),AND(M22="Untraceable",M23="Completed")),"Review",IF(OR(AND(M22="Completed",M23="Incomplete"),AND(M22="Incomplete",M23="Completed")),"Review",IF(OR(AND(M22="Incomplete",M23="Untraceable"),AND(M22="Untraceable",M23="Incomplete")),"Untraceable",IF(AND(NOT(OR(H22="Ø",H22="")),NOT(OR(H23="Ø",H23="")),L22=""),"In Progress",IF(AND(M22="Untraceable",M23="Untraceable"),"Untraceable",IF(AND(NOT(OR(H22="Ø",H22="")),NOT(OR(H23="Ø",H23="")),NOT(OR(L22="Ø",L22="",L22="Split",L22="Needs to be Split"))),"Completed",IF(AND(M22="Incomplete",M23="Incomplete"),"Incomplete",IF(AND(M22="Other",M23="Other"),"Review",IF(AND(M22="Untraceable",M23=""),"Untraceable","")))))))))))))))))))))))))</f>
        <v>Completed</v>
      </c>
      <c r="O22" s="116" t="s">
        <v>0</v>
      </c>
      <c r="P22" s="4"/>
      <c r="Q22" s="121" t="s">
        <v>25</v>
      </c>
      <c r="R22" s="116" t="s">
        <v>5188</v>
      </c>
    </row>
    <row r="23" spans="1:18" x14ac:dyDescent="0.25">
      <c r="A23" s="116"/>
      <c r="B23" s="116"/>
      <c r="C23" s="116"/>
      <c r="D23" s="103" t="s">
        <v>113</v>
      </c>
      <c r="E23" s="103" t="s">
        <v>1512</v>
      </c>
      <c r="F23" s="7" t="str">
        <f>IF(AND(D23="Amina",OR(E23="Manual",E23="Assisted Manual")),A22&amp;"_AZ",IF(AND(D23="Amina",OR(E23="De-Novo Merge",E23="Assisted Merge")),A22&amp;"_SA_AZ",IF(AND(D23="Ahmad",OR(E23="Manual",E23="Assisted Manual")),A22&amp;"_AE",IF(AND(D23="Ahmad",OR(E23="De-Novo Merge",E23="Assisted Merge")),A22&amp;"_SA_AE",IF(AND(D23="Gina",OR(E23="Manual",E23="Assisted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Merge")),A22&amp;"_SA_MW",IF(AND(D23="Rinat",OR(E23="Manual",E23="Assisted Manual")),A22&amp;"_RM",IF(AND(D23="Rinat",OR(E23="De-Novo Merge",E23="Assisted Merge")),A22&amp;"_SA_RM",""))))))))))))))))</f>
        <v>2018-07-02_G-011_DR</v>
      </c>
      <c r="G23" s="104">
        <v>43348</v>
      </c>
      <c r="H23" s="104">
        <v>43350</v>
      </c>
      <c r="I23" s="68">
        <v>6</v>
      </c>
      <c r="J23" s="68">
        <v>69.325999999999993</v>
      </c>
      <c r="K23" s="73">
        <f t="shared" si="0"/>
        <v>11.554333333333332</v>
      </c>
      <c r="L23" s="116"/>
      <c r="M23" s="103" t="str">
        <f>IF(AND(NOT(OR(G23="",G23="Ø")),H23=""),"In Progress",IF(AND(NOT(OR(H23="Ø",H23="")),NOT(OR(G23="Ø",G23=""))),"Completed",IF(AND(NOT(A22=""),NOT(OR(D23="",D23="???")),G23=""),"Waiting",IF(D23="???","Waiting",""))))</f>
        <v>Completed</v>
      </c>
      <c r="N23" s="116"/>
      <c r="O23" s="116"/>
      <c r="P23" s="4"/>
      <c r="Q23" s="121"/>
      <c r="R23" s="116"/>
    </row>
    <row r="24" spans="1:18" x14ac:dyDescent="0.25">
      <c r="A24" s="122" t="s">
        <v>5187</v>
      </c>
      <c r="B24" s="117" t="s">
        <v>5186</v>
      </c>
      <c r="C24" s="116" t="s">
        <v>2065</v>
      </c>
      <c r="D24" s="103" t="s">
        <v>161</v>
      </c>
      <c r="E24" s="103" t="s">
        <v>1399</v>
      </c>
      <c r="F24" s="7" t="str">
        <f>IF(AND(D24="Amina",OR(E24="Manual",E24="Assisted Manual")),A24&amp;"_AZ",IF(AND(D24="Amina",OR(E24="De-Novo Merge",E24="Assisted Merge")),A24&amp;"_SA_AZ",IF(AND(D24="Ahmad",OR(E24="Manual",E24="Assisted Manual")),A24&amp;"_AE",IF(AND(D24="Ahmad",OR(E24="De-Novo Merge",E24="Assisted Merge")),A24&amp;"_SA_AE",IF(AND(D24="Gina",OR(E24="Manual",E24="Assisted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Merge")),A24&amp;"_SA_MW",IF(AND(D24="Rinat",OR(E24="Manual",E24="Assisted Manual")),A24&amp;"_RM",IF(AND(D24="Rinat",OR(E24="De-Novo Merge",E24="Assisted Merge")),A24&amp;"_SA_RM",""))))))))))))))))</f>
        <v>2018-07-02_G-012_SA_BD</v>
      </c>
      <c r="G24" s="104">
        <v>43312</v>
      </c>
      <c r="H24" s="104">
        <v>43313</v>
      </c>
      <c r="I24" s="68">
        <v>4</v>
      </c>
      <c r="J24" s="68">
        <v>85</v>
      </c>
      <c r="K24" s="73">
        <f t="shared" si="0"/>
        <v>21.25</v>
      </c>
      <c r="L24" s="118">
        <v>43340</v>
      </c>
      <c r="M24" s="103" t="str">
        <f>IF(AND(NOT(OR(G24="",G24="Ø")),H24=""),"In Progress",IF(AND(NOT(OR(H24="Ø",H24="")),NOT(OR(G24="Ø",G24=""))),"Completed",IF(AND(NOT(A24=""),NOT(OR(D24="",D24="???")),G24=""),"Waiting",IF(D24="???","Waiting",""))))</f>
        <v>Completed</v>
      </c>
      <c r="N24" s="116" t="str">
        <f>IF(AND(NOT(OR(H24="Ø",H24="")),L24="Split"),"In Progress",IF(AND(NOT(OR(H24="Ø",H24="")),L24="Needs to be Split"),"Waiting",IF(AND(M24="Review",M25="Review"),"Review",IF(OR(AND(M24="Review",M25="Incomplete"),AND(M24="Incomplete",M25="Review")),"Review",IF(OR(AND(M24="Untraceable",M25="Review"),AND(M24="Review",M25="Untraceable")),"Review",IF(OR(AND(M24="Review",M25="Completed"),AND(M24="Completed",M25="Review")),"Review",IF(OR(AND(M24="Other",M25="Review"),AND(M24="Review",M25="Other")),"Review",IF(OR(AND(M24="Other",M25="Incomplete"),AND(M24="Incomplete",M25="Other")),"Review",IF(OR(AND(M24="Other",M25="Untraceable"),AND(M24="Untraceable",M25="Other")),"Review",IF(OR(AND(M24="Other",M25="Completed"),AND(M24="Completed",M25="Other")),"Review",IF(AND(M24="Waiting",M25="Waiting"),"Waiting",IF(OR(AND(M24="Review",M25="Waiting"),AND(M24="Waiting",M25="Review")),"Waiting",IF(OR(AND(M24="Other",M25="Waiting"),AND(M24="Waiting",M25="Other")),"Waiting",IF(OR(AND(M24="Incomplete",M25="Waiting"),AND(M24="Waiting",M25="Incomplete")),"Waiting",IF(OR(AND(M24="Completed",M25="Waiting"),AND(M24="Waiting",M25="Completed")),"Waiting",IF(OR(M24="In Progress",M25="In Progress"),"In Progress",IF(OR(AND(M24="Completed",M25="Untraceable"),AND(M24="Untraceable",M25="Completed")),"Review",IF(OR(AND(M24="Completed",M25="Incomplete"),AND(M24="Incomplete",M25="Completed")),"Review",IF(OR(AND(M24="Incomplete",M25="Untraceable"),AND(M24="Untraceable",M25="Incomplete")),"Untraceable",IF(AND(NOT(OR(H24="Ø",H24="")),NOT(OR(H25="Ø",H25="")),L24=""),"In Progress",IF(AND(M24="Untraceable",M25="Untraceable"),"Untraceable",IF(AND(NOT(OR(H24="Ø",H24="")),NOT(OR(H25="Ø",H25="")),NOT(OR(L24="Ø",L24="",L24="Split",L24="Needs to be Split"))),"Completed",IF(AND(M24="Incomplete",M25="Incomplete"),"Incomplete",IF(AND(M24="Other",M25="Other"),"Review",IF(AND(M24="Untraceable",M25=""),"Untraceable","")))))))))))))))))))))))))</f>
        <v>Completed</v>
      </c>
      <c r="O24" s="116" t="s">
        <v>0</v>
      </c>
      <c r="P24" s="4"/>
      <c r="Q24" s="121" t="s">
        <v>25</v>
      </c>
      <c r="R24" s="116" t="s">
        <v>5185</v>
      </c>
    </row>
    <row r="25" spans="1:18" x14ac:dyDescent="0.25">
      <c r="A25" s="116"/>
      <c r="B25" s="116"/>
      <c r="C25" s="116"/>
      <c r="D25" s="103" t="s">
        <v>23</v>
      </c>
      <c r="E25" s="103" t="s">
        <v>1512</v>
      </c>
      <c r="F25" s="7" t="str">
        <f>IF(AND(D25="Amina",OR(E25="Manual",E25="Assisted Manual")),A24&amp;"_AZ",IF(AND(D25="Amina",OR(E25="De-Novo Merge",E25="Assisted Merge")),A24&amp;"_SA_AZ",IF(AND(D25="Ahmad",OR(E25="Manual",E25="Assisted Manual")),A24&amp;"_AE",IF(AND(D25="Ahmad",OR(E25="De-Novo Merge",E25="Assisted Merge")),A24&amp;"_SA_AE",IF(AND(D25="Gina",OR(E25="Manual",E25="Assisted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Merge")),A24&amp;"_SA_MW",IF(AND(D25="Rinat",OR(E25="Manual",E25="Assisted Manual")),A24&amp;"_RM",IF(AND(D25="Rinat",OR(E25="De-Novo Merge",E25="Assisted Merge")),A24&amp;"_SA_RM",""))))))))))))))))</f>
        <v>2018-07-02_G-012_CA</v>
      </c>
      <c r="G25" s="104">
        <v>43332</v>
      </c>
      <c r="H25" s="104">
        <v>43333</v>
      </c>
      <c r="I25" s="68">
        <v>3</v>
      </c>
      <c r="J25" s="68">
        <v>85</v>
      </c>
      <c r="K25" s="73">
        <f t="shared" si="0"/>
        <v>28.333333333333332</v>
      </c>
      <c r="L25" s="116"/>
      <c r="M25" s="103" t="str">
        <f>IF(AND(NOT(OR(G25="",G25="Ø")),H25=""),"In Progress",IF(AND(NOT(OR(H25="Ø",H25="")),NOT(OR(G25="Ø",G25=""))),"Completed",IF(AND(NOT(A24=""),NOT(OR(D25="",D25="???")),G25=""),"Waiting",IF(D25="???","Waiting",""))))</f>
        <v>Completed</v>
      </c>
      <c r="N25" s="116"/>
      <c r="O25" s="116"/>
      <c r="P25" s="4"/>
      <c r="Q25" s="121"/>
      <c r="R25" s="116"/>
    </row>
    <row r="26" spans="1:18" x14ac:dyDescent="0.25">
      <c r="A26" s="122" t="s">
        <v>5184</v>
      </c>
      <c r="B26" s="117" t="s">
        <v>5183</v>
      </c>
      <c r="C26" s="116" t="s">
        <v>2065</v>
      </c>
      <c r="D26" s="103" t="s">
        <v>187</v>
      </c>
      <c r="E26" s="103" t="s">
        <v>1399</v>
      </c>
      <c r="F26" s="7" t="str">
        <f>IF(AND(D26="Amina",OR(E26="Manual",E26="Assisted Manual")),A26&amp;"_AZ",IF(AND(D26="Amina",OR(E26="De-Novo Merge",E26="Assisted Merge")),A26&amp;"_SA_AZ",IF(AND(D26="Ahmad",OR(E26="Manual",E26="Assisted Manual")),A26&amp;"_AE",IF(AND(D26="Ahmad",OR(E26="De-Novo Merge",E26="Assisted Merge")),A26&amp;"_SA_AE",IF(AND(D26="Gina",OR(E26="Manual",E26="Assisted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Merge")),A26&amp;"_SA_MW",IF(AND(D26="Rinat",OR(E26="Manual",E26="Assisted Manual")),A26&amp;"_RM",IF(AND(D26="Rinat",OR(E26="De-Novo Merge",E26="Assisted Merge")),A26&amp;"_SA_RM",""))))))))))))))))</f>
        <v>2018-07-02_G-013_SA_MW</v>
      </c>
      <c r="G26" s="104">
        <v>43312</v>
      </c>
      <c r="H26" s="104">
        <v>43312</v>
      </c>
      <c r="I26" s="68"/>
      <c r="J26" s="68">
        <v>46</v>
      </c>
      <c r="K26" s="73" t="str">
        <f t="shared" si="0"/>
        <v/>
      </c>
      <c r="L26" s="118">
        <v>43339</v>
      </c>
      <c r="M26" s="103" t="str">
        <f>IF(AND(NOT(OR(G26="",G26="Ø")),H26=""),"In Progress",IF(AND(NOT(OR(H26="Ø",H26="")),NOT(OR(G26="Ø",G26=""))),"Completed",IF(AND(NOT(A26=""),NOT(OR(D26="",D26="???")),G26=""),"Waiting",IF(D26="???","Waiting",""))))</f>
        <v>Completed</v>
      </c>
      <c r="N26" s="116" t="str">
        <f>IF(AND(NOT(OR(H26="Ø",H26="")),L26="Split"),"In Progress",IF(AND(NOT(OR(H26="Ø",H26="")),L26="Needs to be Split"),"Waiting",IF(AND(M26="Review",M27="Review"),"Review",IF(OR(AND(M26="Review",M27="Incomplete"),AND(M26="Incomplete",M27="Review")),"Review",IF(OR(AND(M26="Untraceable",M27="Review"),AND(M26="Review",M27="Untraceable")),"Review",IF(OR(AND(M26="Review",M27="Completed"),AND(M26="Completed",M27="Review")),"Review",IF(OR(AND(M26="Other",M27="Review"),AND(M26="Review",M27="Other")),"Review",IF(OR(AND(M26="Other",M27="Incomplete"),AND(M26="Incomplete",M27="Other")),"Review",IF(OR(AND(M26="Other",M27="Untraceable"),AND(M26="Untraceable",M27="Other")),"Review",IF(OR(AND(M26="Other",M27="Completed"),AND(M26="Completed",M27="Other")),"Review",IF(AND(M26="Waiting",M27="Waiting"),"Waiting",IF(OR(AND(M26="Review",M27="Waiting"),AND(M26="Waiting",M27="Review")),"Waiting",IF(OR(AND(M26="Other",M27="Waiting"),AND(M26="Waiting",M27="Other")),"Waiting",IF(OR(AND(M26="Incomplete",M27="Waiting"),AND(M26="Waiting",M27="Incomplete")),"Waiting",IF(OR(AND(M26="Completed",M27="Waiting"),AND(M26="Waiting",M27="Completed")),"Waiting",IF(OR(M26="In Progress",M27="In Progress"),"In Progress",IF(OR(AND(M26="Completed",M27="Untraceable"),AND(M26="Untraceable",M27="Completed")),"Review",IF(OR(AND(M26="Completed",M27="Incomplete"),AND(M26="Incomplete",M27="Completed")),"Review",IF(OR(AND(M26="Incomplete",M27="Untraceable"),AND(M26="Untraceable",M27="Incomplete")),"Untraceable",IF(AND(NOT(OR(H26="Ø",H26="")),NOT(OR(H27="Ø",H27="")),L26=""),"In Progress",IF(AND(M26="Untraceable",M27="Untraceable"),"Untraceable",IF(AND(NOT(OR(H26="Ø",H26="")),NOT(OR(H27="Ø",H27="")),NOT(OR(L26="Ø",L26="",L26="Split",L26="Needs to be Split"))),"Completed",IF(AND(M26="Incomplete",M27="Incomplete"),"Incomplete",IF(AND(M26="Other",M27="Other"),"Review",IF(AND(M26="Untraceable",M27=""),"Untraceable","")))))))))))))))))))))))))</f>
        <v>Completed</v>
      </c>
      <c r="O26" s="116" t="s">
        <v>0</v>
      </c>
      <c r="P26" s="4"/>
      <c r="Q26" s="121" t="s">
        <v>25</v>
      </c>
      <c r="R26" s="116" t="s">
        <v>5182</v>
      </c>
    </row>
    <row r="27" spans="1:18" x14ac:dyDescent="0.25">
      <c r="A27" s="116"/>
      <c r="B27" s="116"/>
      <c r="C27" s="116"/>
      <c r="D27" s="103" t="s">
        <v>27</v>
      </c>
      <c r="E27" s="103" t="s">
        <v>1512</v>
      </c>
      <c r="F27" s="7" t="str">
        <f>IF(AND(D27="Amina",OR(E27="Manual",E27="Assisted Manual")),A26&amp;"_AZ",IF(AND(D27="Amina",OR(E27="De-Novo Merge",E27="Assisted Merge")),A26&amp;"_SA_AZ",IF(AND(D27="Ahmad",OR(E27="Manual",E27="Assisted Manual")),A26&amp;"_AE",IF(AND(D27="Ahmad",OR(E27="De-Novo Merge",E27="Assisted Merge")),A26&amp;"_SA_AE",IF(AND(D27="Gina",OR(E27="Manual",E27="Assisted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Merge")),A26&amp;"_SA_MW",IF(AND(D27="Rinat",OR(E27="Manual",E27="Assisted Manual")),A26&amp;"_RM",IF(AND(D27="Rinat",OR(E27="De-Novo Merge",E27="Assisted Merge")),A26&amp;"_SA_RM",""))))))))))))))))</f>
        <v>2018-07-02_G-013_GB</v>
      </c>
      <c r="G27" s="104">
        <v>43334</v>
      </c>
      <c r="H27" s="104">
        <v>43335</v>
      </c>
      <c r="I27" s="68">
        <v>1.25</v>
      </c>
      <c r="J27" s="68">
        <v>50.6</v>
      </c>
      <c r="K27" s="73">
        <f t="shared" si="0"/>
        <v>40.480000000000004</v>
      </c>
      <c r="L27" s="116"/>
      <c r="M27" s="103" t="str">
        <f>IF(AND(NOT(OR(G27="",G27="Ø")),H27=""),"In Progress",IF(AND(NOT(OR(H27="Ø",H27="")),NOT(OR(G27="Ø",G27=""))),"Completed",IF(AND(NOT(A26=""),NOT(OR(D27="",D27="???")),G27=""),"Waiting",IF(D27="???","Waiting",""))))</f>
        <v>Completed</v>
      </c>
      <c r="N27" s="116"/>
      <c r="O27" s="116"/>
      <c r="P27" s="4"/>
      <c r="Q27" s="121"/>
      <c r="R27" s="116"/>
    </row>
    <row r="28" spans="1:18" x14ac:dyDescent="0.25">
      <c r="A28" s="122" t="s">
        <v>5181</v>
      </c>
      <c r="B28" s="117" t="s">
        <v>5180</v>
      </c>
      <c r="C28" s="116" t="s">
        <v>2065</v>
      </c>
      <c r="D28" s="103" t="s">
        <v>161</v>
      </c>
      <c r="E28" s="103" t="s">
        <v>1512</v>
      </c>
      <c r="F28" s="7" t="str">
        <f>IF(AND(D28="Amina",OR(E28="Manual",E28="Assisted Manual")),A28&amp;"_AZ",IF(AND(D28="Amina",OR(E28="De-Novo Merge",E28="Assisted Merge")),A28&amp;"_SA_AZ",IF(AND(D28="Ahmad",OR(E28="Manual",E28="Assisted Manual")),A28&amp;"_AE",IF(AND(D28="Ahmad",OR(E28="De-Novo Merge",E28="Assisted Merge")),A28&amp;"_SA_AE",IF(AND(D28="Gina",OR(E28="Manual",E28="Assisted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Merge")),A28&amp;"_SA_MW",IF(AND(D28="Rinat",OR(E28="Manual",E28="Assisted Manual")),A28&amp;"_RM",IF(AND(D28="Rinat",OR(E28="De-Novo Merge",E28="Assisted Merge")),A28&amp;"_SA_RM",""))))))))))))))))</f>
        <v>2018-07-02_G-014_BD</v>
      </c>
      <c r="G28" s="104">
        <v>43313</v>
      </c>
      <c r="H28" s="104">
        <v>43335</v>
      </c>
      <c r="I28" s="68">
        <v>3.5</v>
      </c>
      <c r="J28" s="68">
        <v>60</v>
      </c>
      <c r="K28" s="73">
        <f t="shared" si="0"/>
        <v>17.142857142857142</v>
      </c>
      <c r="L28" s="118">
        <v>43347</v>
      </c>
      <c r="M28" s="103" t="str">
        <f>IF(AND(NOT(OR(G28="",G28="Ø")),H28=""),"In Progress",IF(AND(NOT(OR(H28="Ø",H28="")),NOT(OR(G28="Ø",G28=""))),"Completed",IF(AND(NOT(A28=""),NOT(OR(D28="",D28="???")),G28=""),"Waiting",IF(D28="???","Waiting",""))))</f>
        <v>Completed</v>
      </c>
      <c r="N28" s="116" t="str">
        <f>IF(AND(NOT(OR(H28="Ø",H28="")),L28="Split"),"In Progress",IF(AND(NOT(OR(H28="Ø",H28="")),L28="Needs to be Split"),"Waiting",IF(AND(M28="Review",M29="Review"),"Review",IF(OR(AND(M28="Review",M29="Incomplete"),AND(M28="Incomplete",M29="Review")),"Review",IF(OR(AND(M28="Untraceable",M29="Review"),AND(M28="Review",M29="Untraceable")),"Review",IF(OR(AND(M28="Review",M29="Completed"),AND(M28="Completed",M29="Review")),"Review",IF(OR(AND(M28="Other",M29="Review"),AND(M28="Review",M29="Other")),"Review",IF(OR(AND(M28="Other",M29="Incomplete"),AND(M28="Incomplete",M29="Other")),"Review",IF(OR(AND(M28="Other",M29="Untraceable"),AND(M28="Untraceable",M29="Other")),"Review",IF(OR(AND(M28="Other",M29="Completed"),AND(M28="Completed",M29="Other")),"Review",IF(AND(M28="Waiting",M29="Waiting"),"Waiting",IF(OR(AND(M28="Review",M29="Waiting"),AND(M28="Waiting",M29="Review")),"Waiting",IF(OR(AND(M28="Other",M29="Waiting"),AND(M28="Waiting",M29="Other")),"Waiting",IF(OR(AND(M28="Incomplete",M29="Waiting"),AND(M28="Waiting",M29="Incomplete")),"Waiting",IF(OR(AND(M28="Completed",M29="Waiting"),AND(M28="Waiting",M29="Completed")),"Waiting",IF(OR(M28="In Progress",M29="In Progress"),"In Progress",IF(OR(AND(M28="Completed",M29="Untraceable"),AND(M28="Untraceable",M29="Completed")),"Review",IF(OR(AND(M28="Completed",M29="Incomplete"),AND(M28="Incomplete",M29="Completed")),"Review",IF(OR(AND(M28="Incomplete",M29="Untraceable"),AND(M28="Untraceable",M29="Incomplete")),"Untraceable",IF(AND(NOT(OR(H28="Ø",H28="")),NOT(OR(H29="Ø",H29="")),L28=""),"In Progress",IF(AND(M28="Untraceable",M29="Untraceable"),"Untraceable",IF(AND(NOT(OR(H28="Ø",H28="")),NOT(OR(H29="Ø",H29="")),NOT(OR(L28="Ø",L28="",L28="Split",L28="Needs to be Split"))),"Completed",IF(AND(M28="Incomplete",M29="Incomplete"),"Incomplete",IF(AND(M28="Other",M29="Other"),"Review",IF(AND(M28="Untraceable",M29=""),"Untraceable","")))))))))))))))))))))))))</f>
        <v>Completed</v>
      </c>
      <c r="O28" s="116" t="s">
        <v>0</v>
      </c>
      <c r="P28" s="4"/>
      <c r="Q28" s="121" t="s">
        <v>25</v>
      </c>
      <c r="R28" s="116" t="s">
        <v>5179</v>
      </c>
    </row>
    <row r="29" spans="1:18" x14ac:dyDescent="0.25">
      <c r="A29" s="116"/>
      <c r="B29" s="116"/>
      <c r="C29" s="116"/>
      <c r="D29" s="103" t="s">
        <v>187</v>
      </c>
      <c r="E29" s="103" t="s">
        <v>1399</v>
      </c>
      <c r="F29" s="7" t="str">
        <f>IF(AND(D29="Amina",OR(E29="Manual",E29="Assisted Manual")),A28&amp;"_AZ",IF(AND(D29="Amina",OR(E29="De-Novo Merge",E29="Assisted Merge")),A28&amp;"_SA_AZ",IF(AND(D29="Ahmad",OR(E29="Manual",E29="Assisted Manual")),A28&amp;"_AE",IF(AND(D29="Ahmad",OR(E29="De-Novo Merge",E29="Assisted Merge")),A28&amp;"_SA_AE",IF(AND(D29="Gina",OR(E29="Manual",E29="Assisted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Merge")),A28&amp;"_SA_MW",IF(AND(D29="Rinat",OR(E29="Manual",E29="Assisted Manual")),A28&amp;"_RM",IF(AND(D29="Rinat",OR(E29="De-Novo Merge",E29="Assisted Merge")),A28&amp;"_SA_RM",""))))))))))))))))</f>
        <v>2018-07-02_G-014_SA_MW</v>
      </c>
      <c r="G29" s="104">
        <v>43312</v>
      </c>
      <c r="H29" s="104">
        <v>43313</v>
      </c>
      <c r="I29" s="68"/>
      <c r="J29" s="68">
        <v>61</v>
      </c>
      <c r="K29" s="73" t="str">
        <f t="shared" si="0"/>
        <v/>
      </c>
      <c r="L29" s="116"/>
      <c r="M29" s="103" t="str">
        <f>IF(AND(NOT(OR(G29="",G29="Ø")),H29=""),"In Progress",IF(AND(NOT(OR(H29="Ø",H29="")),NOT(OR(G29="Ø",G29=""))),"Completed",IF(AND(NOT(A28=""),NOT(OR(D29="",D29="???")),G29=""),"Waiting",IF(D29="???","Waiting",""))))</f>
        <v>Completed</v>
      </c>
      <c r="N29" s="116"/>
      <c r="O29" s="116"/>
      <c r="P29" s="4"/>
      <c r="Q29" s="121"/>
      <c r="R29" s="116"/>
    </row>
    <row r="30" spans="1:18" x14ac:dyDescent="0.25">
      <c r="A30" s="122" t="s">
        <v>5178</v>
      </c>
      <c r="B30" s="117" t="s">
        <v>5177</v>
      </c>
      <c r="C30" s="116" t="s">
        <v>2065</v>
      </c>
      <c r="D30" s="103" t="s">
        <v>27</v>
      </c>
      <c r="E30" s="103" t="s">
        <v>1399</v>
      </c>
      <c r="F30" s="7" t="str">
        <f>IF(AND(D30="Amina",OR(E30="Manual",E30="Assisted Manual")),A30&amp;"_AZ",IF(AND(D30="Amina",OR(E30="De-Novo Merge",E30="Assisted Merge")),A30&amp;"_SA_AZ",IF(AND(D30="Ahmad",OR(E30="Manual",E30="Assisted Manual")),A30&amp;"_AE",IF(AND(D30="Ahmad",OR(E30="De-Novo Merge",E30="Assisted Merge")),A30&amp;"_SA_AE",IF(AND(D30="Gina",OR(E30="Manual",E30="Assisted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Merge")),A30&amp;"_SA_MW",IF(AND(D30="Rinat",OR(E30="Manual",E30="Assisted Manual")),A30&amp;"_RM",IF(AND(D30="Rinat",OR(E30="De-Novo Merge",E30="Assisted Merge")),A30&amp;"_SA_RM",""))))))))))))))))</f>
        <v>2018-07-02_G-015_SA_GB</v>
      </c>
      <c r="G30" s="104">
        <v>43313</v>
      </c>
      <c r="H30" s="104">
        <v>43313</v>
      </c>
      <c r="I30" s="68">
        <v>1.25</v>
      </c>
      <c r="J30" s="68">
        <v>31.8</v>
      </c>
      <c r="K30" s="73">
        <f t="shared" si="0"/>
        <v>25.44</v>
      </c>
      <c r="L30" s="118">
        <v>43339</v>
      </c>
      <c r="M30" s="103" t="str">
        <f>IF(AND(NOT(OR(G30="",G30="Ø")),H30=""),"In Progress",IF(AND(NOT(OR(H30="Ø",H30="")),NOT(OR(G30="Ø",G30=""))),"Completed",IF(AND(NOT(A30=""),NOT(OR(D30="",D30="???")),G30=""),"Waiting",IF(D30="???","Waiting",""))))</f>
        <v>Completed</v>
      </c>
      <c r="N30" s="116" t="str">
        <f>IF(AND(NOT(OR(H30="Ø",H30="")),L30="Split"),"In Progress",IF(AND(NOT(OR(H30="Ø",H30="")),L30="Needs to be Split"),"Waiting",IF(AND(M30="Review",M31="Review"),"Review",IF(OR(AND(M30="Review",M31="Incomplete"),AND(M30="Incomplete",M31="Review")),"Review",IF(OR(AND(M30="Untraceable",M31="Review"),AND(M30="Review",M31="Untraceable")),"Review",IF(OR(AND(M30="Review",M31="Completed"),AND(M30="Completed",M31="Review")),"Review",IF(OR(AND(M30="Other",M31="Review"),AND(M30="Review",M31="Other")),"Review",IF(OR(AND(M30="Other",M31="Incomplete"),AND(M30="Incomplete",M31="Other")),"Review",IF(OR(AND(M30="Other",M31="Untraceable"),AND(M30="Untraceable",M31="Other")),"Review",IF(OR(AND(M30="Other",M31="Completed"),AND(M30="Completed",M31="Other")),"Review",IF(AND(M30="Waiting",M31="Waiting"),"Waiting",IF(OR(AND(M30="Review",M31="Waiting"),AND(M30="Waiting",M31="Review")),"Waiting",IF(OR(AND(M30="Other",M31="Waiting"),AND(M30="Waiting",M31="Other")),"Waiting",IF(OR(AND(M30="Incomplete",M31="Waiting"),AND(M30="Waiting",M31="Incomplete")),"Waiting",IF(OR(AND(M30="Completed",M31="Waiting"),AND(M30="Waiting",M31="Completed")),"Waiting",IF(OR(M30="In Progress",M31="In Progress"),"In Progress",IF(OR(AND(M30="Completed",M31="Untraceable"),AND(M30="Untraceable",M31="Completed")),"Review",IF(OR(AND(M30="Completed",M31="Incomplete"),AND(M30="Incomplete",M31="Completed")),"Review",IF(OR(AND(M30="Incomplete",M31="Untraceable"),AND(M30="Untraceable",M31="Incomplete")),"Untraceable",IF(AND(NOT(OR(H30="Ø",H30="")),NOT(OR(H31="Ø",H31="")),L30=""),"In Progress",IF(AND(M30="Untraceable",M31="Untraceable"),"Untraceable",IF(AND(NOT(OR(H30="Ø",H30="")),NOT(OR(H31="Ø",H31="")),NOT(OR(L30="Ø",L30="",L30="Split",L30="Needs to be Split"))),"Completed",IF(AND(M30="Incomplete",M31="Incomplete"),"Incomplete",IF(AND(M30="Other",M31="Other"),"Review",IF(AND(M30="Untraceable",M31=""),"Untraceable","")))))))))))))))))))))))))</f>
        <v>Completed</v>
      </c>
      <c r="O30" s="116" t="s">
        <v>0</v>
      </c>
      <c r="P30" s="4"/>
      <c r="Q30" s="121" t="s">
        <v>25</v>
      </c>
      <c r="R30" s="116" t="s">
        <v>5176</v>
      </c>
    </row>
    <row r="31" spans="1:18" x14ac:dyDescent="0.25">
      <c r="A31" s="116"/>
      <c r="B31" s="116"/>
      <c r="C31" s="116"/>
      <c r="D31" s="103" t="s">
        <v>23</v>
      </c>
      <c r="E31" s="103" t="s">
        <v>1512</v>
      </c>
      <c r="F31" s="7" t="str">
        <f>IF(AND(D31="Amina",OR(E31="Manual",E31="Assisted Manual")),A30&amp;"_AZ",IF(AND(D31="Amina",OR(E31="De-Novo Merge",E31="Assisted Merge")),A30&amp;"_SA_AZ",IF(AND(D31="Ahmad",OR(E31="Manual",E31="Assisted Manual")),A30&amp;"_AE",IF(AND(D31="Ahmad",OR(E31="De-Novo Merge",E31="Assisted Merge")),A30&amp;"_SA_AE",IF(AND(D31="Gina",OR(E31="Manual",E31="Assisted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Merge")),A30&amp;"_SA_MW",IF(AND(D31="Rinat",OR(E31="Manual",E31="Assisted Manual")),A30&amp;"_RM",IF(AND(D31="Rinat",OR(E31="De-Novo Merge",E31="Assisted Merge")),A30&amp;"_SA_RM",""))))))))))))))))</f>
        <v>2018-07-02_G-015_CA</v>
      </c>
      <c r="G31" s="104">
        <v>43333</v>
      </c>
      <c r="H31" s="104">
        <v>43333</v>
      </c>
      <c r="I31" s="68">
        <v>1.08</v>
      </c>
      <c r="J31" s="68">
        <v>36.299999999999997</v>
      </c>
      <c r="K31" s="73">
        <f t="shared" si="0"/>
        <v>33.611111111111107</v>
      </c>
      <c r="L31" s="116"/>
      <c r="M31" s="103" t="str">
        <f>IF(AND(NOT(OR(G31="",G31="Ø")),H31=""),"In Progress",IF(AND(NOT(OR(H31="Ø",H31="")),NOT(OR(G31="Ø",G31=""))),"Completed",IF(AND(NOT(A30=""),NOT(OR(D31="",D31="???")),G31=""),"Waiting",IF(D31="???","Waiting",""))))</f>
        <v>Completed</v>
      </c>
      <c r="N31" s="116"/>
      <c r="O31" s="116"/>
      <c r="P31" s="4" t="s">
        <v>5175</v>
      </c>
      <c r="Q31" s="121"/>
      <c r="R31" s="116"/>
    </row>
    <row r="32" spans="1:18" x14ac:dyDescent="0.25">
      <c r="A32" s="122" t="s">
        <v>5174</v>
      </c>
      <c r="B32" s="117" t="s">
        <v>5173</v>
      </c>
      <c r="C32" s="116" t="s">
        <v>1052</v>
      </c>
      <c r="D32" s="103" t="s">
        <v>23</v>
      </c>
      <c r="E32" s="103" t="s">
        <v>1399</v>
      </c>
      <c r="F32" s="7" t="str">
        <f>IF(AND(D32="Amina",OR(E32="Manual",E32="Assisted Manual")),A32&amp;"_AZ",IF(AND(D32="Amina",OR(E32="De-Novo Merge",E32="Assisted Merge")),A32&amp;"_SA_AZ",IF(AND(D32="Ahmad",OR(E32="Manual",E32="Assisted Manual")),A32&amp;"_AE",IF(AND(D32="Ahmad",OR(E32="De-Novo Merge",E32="Assisted Merge")),A32&amp;"_SA_AE",IF(AND(D32="Gina",OR(E32="Manual",E32="Assisted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Merge")),A32&amp;"_SA_MW",IF(AND(D32="Rinat",OR(E32="Manual",E32="Assisted Manual")),A32&amp;"_RM",IF(AND(D32="Rinat",OR(E32="De-Novo Merge",E32="Assisted Merge")),A32&amp;"_SA_RM",""))))))))))))))))</f>
        <v>2018-07-02_G-016_SA_CA</v>
      </c>
      <c r="G32" s="104">
        <v>43306</v>
      </c>
      <c r="H32" s="104">
        <v>43314</v>
      </c>
      <c r="I32" s="68"/>
      <c r="J32" s="68"/>
      <c r="K32" s="73" t="str">
        <f t="shared" si="0"/>
        <v/>
      </c>
      <c r="L32" s="118">
        <v>43369</v>
      </c>
      <c r="M32" s="103" t="str">
        <f>IF(AND(NOT(OR(G32="",G32="Ø")),H32=""),"In Progress",IF(AND(NOT(OR(H32="Ø",H32="")),NOT(OR(G32="Ø",G32=""))),"Completed",IF(AND(NOT(A32=""),NOT(OR(D32="",D32="???")),G32=""),"Waiting",IF(D32="???","Waiting",""))))</f>
        <v>Completed</v>
      </c>
      <c r="N32" s="116" t="s">
        <v>0</v>
      </c>
      <c r="O32" s="116" t="s">
        <v>0</v>
      </c>
      <c r="P32" s="4" t="s">
        <v>5172</v>
      </c>
      <c r="Q32" s="121" t="s">
        <v>25</v>
      </c>
      <c r="R32" s="116" t="s">
        <v>5171</v>
      </c>
    </row>
    <row r="33" spans="1:18" x14ac:dyDescent="0.25">
      <c r="A33" s="116"/>
      <c r="B33" s="116"/>
      <c r="C33" s="116"/>
      <c r="D33" s="103" t="s">
        <v>4657</v>
      </c>
      <c r="E33" s="103" t="s">
        <v>1512</v>
      </c>
      <c r="F33" s="7" t="str">
        <f>IF(AND(D33="Amina",OR(E33="Manual",E33="Assisted Manual")),A32&amp;"_AZ",IF(AND(D33="Amina",OR(E33="De-Novo Merge",E33="Assisted Merge")),A32&amp;"_SA_AZ",IF(AND(D33="Ahmad",OR(E33="Manual",E33="Assisted Manual")),A32&amp;"_AE",IF(AND(D33="Ahmad",OR(E33="De-Novo Merge",E33="Assisted Merge")),A32&amp;"_SA_AE",IF(AND(D33="Gina",OR(E33="Manual",E33="Assisted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Merge")),A32&amp;"_SA_MW",IF(AND(D33="Rinat",OR(E33="Manual",E33="Assisted Manual")),A32&amp;"_RM",IF(AND(D33="Rinat",OR(E33="De-Novo Merge",E33="Assisted Merge")),A32&amp;"_SA_RM",""))))))))))))))))</f>
        <v>2018-07-02_G-016_AE</v>
      </c>
      <c r="G33" s="104">
        <v>43334</v>
      </c>
      <c r="H33" s="104">
        <v>43335</v>
      </c>
      <c r="I33" s="68"/>
      <c r="J33" s="68"/>
      <c r="K33" s="73" t="str">
        <f t="shared" si="0"/>
        <v/>
      </c>
      <c r="L33" s="116"/>
      <c r="M33" s="103" t="str">
        <f>IF(AND(NOT(OR(G33="",G33="Ø")),H33=""),"In Progress",IF(AND(NOT(OR(H33="Ø",H33="")),NOT(OR(G33="Ø",G33=""))),"Completed",IF(AND(NOT(A32=""),NOT(OR(D33="",D33="???")),G33=""),"Waiting",IF(D33="???","Waiting",""))))</f>
        <v>Completed</v>
      </c>
      <c r="N33" s="116"/>
      <c r="O33" s="116"/>
      <c r="P33" s="4" t="s">
        <v>5170</v>
      </c>
      <c r="Q33" s="121"/>
      <c r="R33" s="116"/>
    </row>
    <row r="34" spans="1:18" x14ac:dyDescent="0.25">
      <c r="A34" s="122" t="s">
        <v>5169</v>
      </c>
      <c r="B34" s="117" t="s">
        <v>5168</v>
      </c>
      <c r="C34" s="116" t="s">
        <v>2065</v>
      </c>
      <c r="D34" s="103" t="s">
        <v>27</v>
      </c>
      <c r="E34" s="103" t="s">
        <v>1399</v>
      </c>
      <c r="F34" s="7" t="str">
        <f>IF(AND(D34="Amina",OR(E34="Manual",E34="Assisted Manual")),A34&amp;"_AZ",IF(AND(D34="Amina",OR(E34="De-Novo Merge",E34="Assisted Merge")),A34&amp;"_SA_AZ",IF(AND(D34="Ahmad",OR(E34="Manual",E34="Assisted Manual")),A34&amp;"_AE",IF(AND(D34="Ahmad",OR(E34="De-Novo Merge",E34="Assisted Merge")),A34&amp;"_SA_AE",IF(AND(D34="Gina",OR(E34="Manual",E34="Assisted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Merge")),A34&amp;"_SA_MW",IF(AND(D34="Rinat",OR(E34="Manual",E34="Assisted Manual")),A34&amp;"_RM",IF(AND(D34="Rinat",OR(E34="De-Novo Merge",E34="Assisted Merge")),A34&amp;"_SA_RM",""))))))))))))))))</f>
        <v>2018-07-02_G-017_SA_GB</v>
      </c>
      <c r="G34" s="104">
        <v>43313</v>
      </c>
      <c r="H34" s="104">
        <v>43314</v>
      </c>
      <c r="I34" s="68"/>
      <c r="J34" s="68"/>
      <c r="K34" s="73" t="str">
        <f t="shared" ref="K34:K65" si="1">IF(AND(NOT(I34=""),NOT(J34=""),NOT(H34="")),J34/I34,"")</f>
        <v/>
      </c>
      <c r="L34" s="118" t="str">
        <f>IF(AND(NOT(OR(H34="",H34="Ø")),NOT(OR(H35="",H35="Ø"))),"Needs to be Split","")</f>
        <v/>
      </c>
      <c r="M34" s="103" t="s">
        <v>2</v>
      </c>
      <c r="N34" s="116" t="s">
        <v>2</v>
      </c>
      <c r="O34" s="116" t="str">
        <f>IF(OR(N34="Untraceable",N34="Incomplete"),"Ignore",IF(N34="Completed","Waiting",IF(OR(N34="Waiting",N34="In Progress",N34="Review",N34="Other"),"HOLD","")))</f>
        <v>Ignore</v>
      </c>
      <c r="P34" s="4" t="s">
        <v>5167</v>
      </c>
      <c r="Q34" s="121" t="str">
        <f>IF(OR(N34="Untraceable",N34="Incomplete"),"No",IF(N34="Completed","In Progress",""))</f>
        <v>No</v>
      </c>
      <c r="R34" s="116"/>
    </row>
    <row r="35" spans="1:18" x14ac:dyDescent="0.25">
      <c r="A35" s="116"/>
      <c r="B35" s="116"/>
      <c r="C35" s="116"/>
      <c r="D35" s="103"/>
      <c r="E35" s="103"/>
      <c r="F35" s="7" t="str">
        <f>IF(AND(D35="Amina",OR(E35="Manual",E35="Assisted Manual")),A34&amp;"_AZ",IF(AND(D35="Amina",OR(E35="De-Novo Merge",E35="Assisted Merge")),A34&amp;"_SA_AZ",IF(AND(D35="Ahmad",OR(E35="Manual",E35="Assisted Manual")),A34&amp;"_AE",IF(AND(D35="Ahmad",OR(E35="De-Novo Merge",E35="Assisted Merge")),A34&amp;"_SA_AE",IF(AND(D35="Gina",OR(E35="Manual",E35="Assisted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Merge")),A34&amp;"_SA_MW",IF(AND(D35="Rinat",OR(E35="Manual",E35="Assisted Manual")),A34&amp;"_RM",IF(AND(D35="Rinat",OR(E35="De-Novo Merge",E35="Assisted Merge")),A34&amp;"_SA_RM",""))))))))))))))))</f>
        <v/>
      </c>
      <c r="G35" s="104"/>
      <c r="H35" s="104"/>
      <c r="I35" s="68"/>
      <c r="J35" s="68"/>
      <c r="K35" s="73" t="str">
        <f t="shared" si="1"/>
        <v/>
      </c>
      <c r="L35" s="116"/>
      <c r="M35" s="103" t="str">
        <f>IF(AND(NOT(OR(G35="",G35="Ø")),H35=""),"In Progress",IF(AND(NOT(OR(H35="Ø",H35="")),NOT(OR(G35="Ø",G35=""))),"Completed",IF(AND(NOT(A34=""),NOT(OR(D35="",D35="???")),G35=""),"Waiting",IF(D35="???","Waiting",""))))</f>
        <v/>
      </c>
      <c r="N35" s="116"/>
      <c r="O35" s="116"/>
      <c r="P35" s="4"/>
      <c r="Q35" s="121"/>
      <c r="R35" s="116"/>
    </row>
    <row r="36" spans="1:18" x14ac:dyDescent="0.25">
      <c r="A36" s="122" t="s">
        <v>5166</v>
      </c>
      <c r="B36" s="172" t="s">
        <v>5165</v>
      </c>
      <c r="C36" s="116" t="s">
        <v>2065</v>
      </c>
      <c r="D36" s="103" t="s">
        <v>187</v>
      </c>
      <c r="E36" s="103" t="s">
        <v>1399</v>
      </c>
      <c r="F36" s="7" t="str">
        <f>IF(AND(D36="Amina",OR(E36="Manual",E36="Assisted Manual")),A36&amp;"_AZ",IF(AND(D36="Amina",OR(E36="De-Novo Merge",E36="Assisted Merge")),A36&amp;"_SA_AZ",IF(AND(D36="Ahmad",OR(E36="Manual",E36="Assisted Manual")),A36&amp;"_AE",IF(AND(D36="Ahmad",OR(E36="De-Novo Merge",E36="Assisted Merge")),A36&amp;"_SA_AE",IF(AND(D36="Gina",OR(E36="Manual",E36="Assisted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Merge")),A36&amp;"_SA_MW",IF(AND(D36="Rinat",OR(E36="Manual",E36="Assisted Manual")),A36&amp;"_RM",IF(AND(D36="Rinat",OR(E36="De-Novo Merge",E36="Assisted Merge")),A36&amp;"_SA_RM",""))))))))))))))))</f>
        <v>2018-07-02_G-018_SA_MW</v>
      </c>
      <c r="G36" s="104">
        <v>43313</v>
      </c>
      <c r="H36" s="104">
        <v>43314</v>
      </c>
      <c r="I36" s="68"/>
      <c r="J36" s="68">
        <v>121</v>
      </c>
      <c r="K36" s="73" t="str">
        <f t="shared" si="1"/>
        <v/>
      </c>
      <c r="L36" s="118">
        <v>43367</v>
      </c>
      <c r="M36" s="103" t="s">
        <v>0</v>
      </c>
      <c r="N36" s="116" t="s">
        <v>0</v>
      </c>
      <c r="O36" s="116" t="s">
        <v>0</v>
      </c>
      <c r="P36" s="4" t="s">
        <v>5164</v>
      </c>
      <c r="Q36" s="121" t="s">
        <v>25</v>
      </c>
      <c r="R36" s="116" t="s">
        <v>5163</v>
      </c>
    </row>
    <row r="37" spans="1:18" x14ac:dyDescent="0.25">
      <c r="A37" s="116"/>
      <c r="B37" s="187"/>
      <c r="C37" s="116"/>
      <c r="D37" s="103" t="s">
        <v>161</v>
      </c>
      <c r="E37" s="103" t="s">
        <v>1512</v>
      </c>
      <c r="F37" s="7" t="str">
        <f>IF(AND(D37="Amina",OR(E37="Manual",E37="Assisted Manual")),A36&amp;"_AZ",IF(AND(D37="Amina",OR(E37="De-Novo Merge",E37="Assisted Merge")),A36&amp;"_SA_AZ",IF(AND(D37="Ahmad",OR(E37="Manual",E37="Assisted Manual")),A36&amp;"_AE",IF(AND(D37="Ahmad",OR(E37="De-Novo Merge",E37="Assisted Merge")),A36&amp;"_SA_AE",IF(AND(D37="Gina",OR(E37="Manual",E37="Assisted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Merge")),A36&amp;"_SA_MW",IF(AND(D37="Rinat",OR(E37="Manual",E37="Assisted Manual")),A36&amp;"_RM",IF(AND(D37="Rinat",OR(E37="De-Novo Merge",E37="Assisted Merge")),A36&amp;"_SA_RM",""))))))))))))))))</f>
        <v>2018-07-02_G-018_BD</v>
      </c>
      <c r="G37" s="104">
        <v>43335</v>
      </c>
      <c r="H37" s="104">
        <v>43336</v>
      </c>
      <c r="I37" s="68">
        <v>3.5</v>
      </c>
      <c r="J37" s="68">
        <v>116</v>
      </c>
      <c r="K37" s="73">
        <f t="shared" si="1"/>
        <v>33.142857142857146</v>
      </c>
      <c r="L37" s="116"/>
      <c r="M37" s="103" t="str">
        <f>IF(AND(NOT(OR(G37="",G37="Ø")),H37=""),"In Progress",IF(AND(NOT(OR(H37="Ø",H37="")),NOT(OR(G37="Ø",G37=""))),"Completed",IF(AND(NOT(A36=""),NOT(OR(D37="",D37="???")),G37=""),"Waiting",IF(D37="???","Waiting",""))))</f>
        <v>Completed</v>
      </c>
      <c r="N37" s="116"/>
      <c r="O37" s="116"/>
      <c r="P37" s="4" t="s">
        <v>5162</v>
      </c>
      <c r="Q37" s="121"/>
      <c r="R37" s="116"/>
    </row>
    <row r="38" spans="1:18" x14ac:dyDescent="0.25">
      <c r="A38" s="122" t="s">
        <v>5161</v>
      </c>
      <c r="B38" s="117" t="s">
        <v>5160</v>
      </c>
      <c r="C38" s="116" t="s">
        <v>2065</v>
      </c>
      <c r="D38" s="103" t="s">
        <v>161</v>
      </c>
      <c r="E38" s="103" t="s">
        <v>1399</v>
      </c>
      <c r="F38" s="7" t="str">
        <f>IF(AND(D38="Amina",OR(E38="Manual",E38="Assisted Manual")),A38&amp;"_AZ",IF(AND(D38="Amina",OR(E38="De-Novo Merge",E38="Assisted Merge")),A38&amp;"_SA_AZ",IF(AND(D38="Ahmad",OR(E38="Manual",E38="Assisted Manual")),A38&amp;"_AE",IF(AND(D38="Ahmad",OR(E38="De-Novo Merge",E38="Assisted Merge")),A38&amp;"_SA_AE",IF(AND(D38="Gina",OR(E38="Manual",E38="Assisted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Merge")),A38&amp;"_SA_MW",IF(AND(D38="Rinat",OR(E38="Manual",E38="Assisted Manual")),A38&amp;"_RM",IF(AND(D38="Rinat",OR(E38="De-Novo Merge",E38="Assisted Merge")),A38&amp;"_SA_RM",""))))))))))))))))</f>
        <v>2018-07-02_G-019_SA_BD</v>
      </c>
      <c r="G38" s="104">
        <v>43313</v>
      </c>
      <c r="H38" s="104">
        <v>43314</v>
      </c>
      <c r="I38" s="68">
        <v>3</v>
      </c>
      <c r="J38" s="68">
        <v>41</v>
      </c>
      <c r="K38" s="73">
        <f t="shared" si="1"/>
        <v>13.666666666666666</v>
      </c>
      <c r="L38" s="118">
        <v>43367</v>
      </c>
      <c r="M38" s="103" t="str">
        <f>IF(AND(NOT(OR(G38="",G38="Ø")),H38=""),"In Progress",IF(AND(NOT(OR(H38="Ø",H38="")),NOT(OR(G38="Ø",G38=""))),"Completed",IF(AND(NOT(A38=""),NOT(OR(D38="",D38="???")),G38=""),"Waiting",IF(D38="???","Waiting",""))))</f>
        <v>Completed</v>
      </c>
      <c r="N38" s="116" t="str">
        <f>IF(AND(NOT(OR(H38="Ø",H38="")),L38="Split"),"In Progress",IF(AND(NOT(OR(H38="Ø",H38="")),L38="Needs to be Split"),"Waiting",IF(AND(M38="Review",M39="Review"),"Review",IF(OR(AND(M38="Review",M39="Incomplete"),AND(M38="Incomplete",M39="Review")),"Review",IF(OR(AND(M38="Untraceable",M39="Review"),AND(M38="Review",M39="Untraceable")),"Review",IF(OR(AND(M38="Review",M39="Completed"),AND(M38="Completed",M39="Review")),"Review",IF(OR(AND(M38="Other",M39="Review"),AND(M38="Review",M39="Other")),"Review",IF(OR(AND(M38="Other",M39="Incomplete"),AND(M38="Incomplete",M39="Other")),"Review",IF(OR(AND(M38="Other",M39="Untraceable"),AND(M38="Untraceable",M39="Other")),"Review",IF(OR(AND(M38="Other",M39="Completed"),AND(M38="Completed",M39="Other")),"Review",IF(AND(M38="Waiting",M39="Waiting"),"Waiting",IF(OR(AND(M38="Review",M39="Waiting"),AND(M38="Waiting",M39="Review")),"Waiting",IF(OR(AND(M38="Other",M39="Waiting"),AND(M38="Waiting",M39="Other")),"Waiting",IF(OR(AND(M38="Incomplete",M39="Waiting"),AND(M38="Waiting",M39="Incomplete")),"Waiting",IF(OR(AND(M38="Completed",M39="Waiting"),AND(M38="Waiting",M39="Completed")),"Waiting",IF(OR(M38="In Progress",M39="In Progress"),"In Progress",IF(OR(AND(M38="Completed",M39="Untraceable"),AND(M38="Untraceable",M39="Completed")),"Review",IF(OR(AND(M38="Completed",M39="Incomplete"),AND(M38="Incomplete",M39="Completed")),"Review",IF(OR(AND(M38="Incomplete",M39="Untraceable"),AND(M38="Untraceable",M39="Incomplete")),"Untraceable",IF(AND(NOT(OR(H38="Ø",H38="")),NOT(OR(H39="Ø",H39="")),L38=""),"In Progress",IF(AND(M38="Untraceable",M39="Untraceable"),"Untraceable",IF(AND(NOT(OR(H38="Ø",H38="")),NOT(OR(H39="Ø",H39="")),NOT(OR(L38="Ø",L38="",L38="Split",L38="Needs to be Split"))),"Completed",IF(AND(M38="Incomplete",M39="Incomplete"),"Incomplete",IF(AND(M38="Other",M39="Other"),"Review",IF(AND(M38="Untraceable",M39=""),"Untraceable","")))))))))))))))))))))))))</f>
        <v>Completed</v>
      </c>
      <c r="O38" s="116" t="s">
        <v>0</v>
      </c>
      <c r="P38" s="4"/>
      <c r="Q38" s="121" t="s">
        <v>25</v>
      </c>
      <c r="R38" s="116" t="s">
        <v>5159</v>
      </c>
    </row>
    <row r="39" spans="1:18" x14ac:dyDescent="0.25">
      <c r="A39" s="116"/>
      <c r="B39" s="116"/>
      <c r="C39" s="116"/>
      <c r="D39" s="103" t="s">
        <v>187</v>
      </c>
      <c r="E39" s="103" t="s">
        <v>1512</v>
      </c>
      <c r="F39" s="7" t="str">
        <f>IF(AND(D39="Amina",OR(E39="Manual",E39="Assisted Manual")),A38&amp;"_AZ",IF(AND(D39="Amina",OR(E39="De-Novo Merge",E39="Assisted Merge")),A38&amp;"_SA_AZ",IF(AND(D39="Ahmad",OR(E39="Manual",E39="Assisted Manual")),A38&amp;"_AE",IF(AND(D39="Ahmad",OR(E39="De-Novo Merge",E39="Assisted Merge")),A38&amp;"_SA_AE",IF(AND(D39="Gina",OR(E39="Manual",E39="Assisted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Merge")),A38&amp;"_SA_MW",IF(AND(D39="Rinat",OR(E39="Manual",E39="Assisted Manual")),A38&amp;"_RM",IF(AND(D39="Rinat",OR(E39="De-Novo Merge",E39="Assisted Merge")),A38&amp;"_SA_RM",""))))))))))))))))</f>
        <v>2018-07-02_G-019_MW</v>
      </c>
      <c r="G39" s="104">
        <v>43332</v>
      </c>
      <c r="H39" s="104">
        <v>43333</v>
      </c>
      <c r="I39" s="68"/>
      <c r="J39" s="68"/>
      <c r="K39" s="73" t="str">
        <f t="shared" si="1"/>
        <v/>
      </c>
      <c r="L39" s="116"/>
      <c r="M39" s="103" t="str">
        <f>IF(AND(NOT(OR(G39="",G39="Ø")),H39=""),"In Progress",IF(AND(NOT(OR(H39="Ø",H39="")),NOT(OR(G39="Ø",G39=""))),"Completed",IF(AND(NOT(A38=""),NOT(OR(D39="",D39="???")),G39=""),"Waiting",IF(D39="???","Waiting",""))))</f>
        <v>Completed</v>
      </c>
      <c r="N39" s="116"/>
      <c r="O39" s="116"/>
      <c r="P39" s="4"/>
      <c r="Q39" s="121"/>
      <c r="R39" s="116"/>
    </row>
    <row r="40" spans="1:18" x14ac:dyDescent="0.25">
      <c r="A40" s="122" t="s">
        <v>5158</v>
      </c>
      <c r="B40" s="117" t="s">
        <v>5157</v>
      </c>
      <c r="C40" s="116" t="s">
        <v>2065</v>
      </c>
      <c r="D40" s="103" t="s">
        <v>113</v>
      </c>
      <c r="E40" s="103" t="s">
        <v>1399</v>
      </c>
      <c r="F40" s="7" t="str">
        <f>IF(AND(D40="Amina",OR(E40="Manual",E40="Assisted Manual")),A40&amp;"_AZ",IF(AND(D40="Amina",OR(E40="De-Novo Merge",E40="Assisted Merge")),A40&amp;"_SA_AZ",IF(AND(D40="Ahmad",OR(E40="Manual",E40="Assisted Manual")),A40&amp;"_AE",IF(AND(D40="Ahmad",OR(E40="De-Novo Merge",E40="Assisted Merge")),A40&amp;"_SA_AE",IF(AND(D40="Gina",OR(E40="Manual",E40="Assisted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Merge")),A40&amp;"_SA_MW",IF(AND(D40="Rinat",OR(E40="Manual",E40="Assisted Manual")),A40&amp;"_RM",IF(AND(D40="Rinat",OR(E40="De-Novo Merge",E40="Assisted Merge")),A40&amp;"_SA_RM",""))))))))))))))))</f>
        <v>2018-07-02_G-020_SA_DR</v>
      </c>
      <c r="G40" s="104">
        <v>43313</v>
      </c>
      <c r="H40" s="104">
        <v>43313</v>
      </c>
      <c r="I40" s="68"/>
      <c r="J40" s="68"/>
      <c r="K40" s="73" t="str">
        <f t="shared" si="1"/>
        <v/>
      </c>
      <c r="L40" s="118">
        <v>43369</v>
      </c>
      <c r="M40" s="103" t="str">
        <f>IF(AND(NOT(OR(G40="",G40="Ø")),H40=""),"In Progress",IF(AND(NOT(OR(H40="Ø",H40="")),NOT(OR(G40="Ø",G40=""))),"Completed",IF(AND(NOT(A40=""),NOT(OR(D40="",D40="???")),G40=""),"Waiting",IF(D40="???","Waiting",""))))</f>
        <v>Completed</v>
      </c>
      <c r="N40" s="116" t="str">
        <f>IF(AND(NOT(OR(H40="Ø",H40="")),L40="Split"),"In Progress",IF(AND(NOT(OR(H40="Ø",H40="")),L40="Needs to be Split"),"Waiting",IF(AND(M40="Review",M41="Review"),"Review",IF(OR(AND(M40="Review",M41="Incomplete"),AND(M40="Incomplete",M41="Review")),"Review",IF(OR(AND(M40="Untraceable",M41="Review"),AND(M40="Review",M41="Untraceable")),"Review",IF(OR(AND(M40="Review",M41="Completed"),AND(M40="Completed",M41="Review")),"Review",IF(OR(AND(M40="Other",M41="Review"),AND(M40="Review",M41="Other")),"Review",IF(OR(AND(M40="Other",M41="Incomplete"),AND(M40="Incomplete",M41="Other")),"Review",IF(OR(AND(M40="Other",M41="Untraceable"),AND(M40="Untraceable",M41="Other")),"Review",IF(OR(AND(M40="Other",M41="Completed"),AND(M40="Completed",M41="Other")),"Review",IF(AND(M40="Waiting",M41="Waiting"),"Waiting",IF(OR(AND(M40="Review",M41="Waiting"),AND(M40="Waiting",M41="Review")),"Waiting",IF(OR(AND(M40="Other",M41="Waiting"),AND(M40="Waiting",M41="Other")),"Waiting",IF(OR(AND(M40="Incomplete",M41="Waiting"),AND(M40="Waiting",M41="Incomplete")),"Waiting",IF(OR(AND(M40="Completed",M41="Waiting"),AND(M40="Waiting",M41="Completed")),"Waiting",IF(OR(M40="In Progress",M41="In Progress"),"In Progress",IF(OR(AND(M40="Completed",M41="Untraceable"),AND(M40="Untraceable",M41="Completed")),"Review",IF(OR(AND(M40="Completed",M41="Incomplete"),AND(M40="Incomplete",M41="Completed")),"Review",IF(OR(AND(M40="Incomplete",M41="Untraceable"),AND(M40="Untraceable",M41="Incomplete")),"Untraceable",IF(AND(NOT(OR(H40="Ø",H40="")),NOT(OR(H41="Ø",H41="")),L40=""),"In Progress",IF(AND(M40="Untraceable",M41="Untraceable"),"Untraceable",IF(AND(NOT(OR(H40="Ø",H40="")),NOT(OR(H41="Ø",H41="")),NOT(OR(L40="Ø",L40="",L40="Split",L40="Needs to be Split"))),"Completed",IF(AND(M40="Incomplete",M41="Incomplete"),"Incomplete",IF(AND(M40="Other",M41="Other"),"Review",IF(AND(M40="Untraceable",M41=""),"Untraceable","")))))))))))))))))))))))))</f>
        <v>Completed</v>
      </c>
      <c r="O40" s="116" t="s">
        <v>0</v>
      </c>
      <c r="P40" s="4"/>
      <c r="Q40" s="121" t="s">
        <v>25</v>
      </c>
      <c r="R40" s="116" t="s">
        <v>5156</v>
      </c>
    </row>
    <row r="41" spans="1:18" x14ac:dyDescent="0.25">
      <c r="A41" s="116"/>
      <c r="B41" s="116"/>
      <c r="C41" s="116"/>
      <c r="D41" s="103" t="s">
        <v>187</v>
      </c>
      <c r="E41" s="103" t="s">
        <v>1512</v>
      </c>
      <c r="F41" s="7" t="str">
        <f>IF(AND(D41="Amina",OR(E41="Manual",E41="Assisted Manual")),A40&amp;"_AZ",IF(AND(D41="Amina",OR(E41="De-Novo Merge",E41="Assisted Merge")),A40&amp;"_SA_AZ",IF(AND(D41="Ahmad",OR(E41="Manual",E41="Assisted Manual")),A40&amp;"_AE",IF(AND(D41="Ahmad",OR(E41="De-Novo Merge",E41="Assisted Merge")),A40&amp;"_SA_AE",IF(AND(D41="Gina",OR(E41="Manual",E41="Assisted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Merge")),A40&amp;"_SA_MW",IF(AND(D41="Rinat",OR(E41="Manual",E41="Assisted Manual")),A40&amp;"_RM",IF(AND(D41="Rinat",OR(E41="De-Novo Merge",E41="Assisted Merge")),A40&amp;"_SA_RM",""))))))))))))))))</f>
        <v>2018-07-02_G-020_MW</v>
      </c>
      <c r="G41" s="104">
        <v>43329</v>
      </c>
      <c r="H41" s="104">
        <v>43332</v>
      </c>
      <c r="I41" s="68"/>
      <c r="J41" s="68"/>
      <c r="K41" s="73" t="str">
        <f t="shared" si="1"/>
        <v/>
      </c>
      <c r="L41" s="116"/>
      <c r="M41" s="103" t="str">
        <f>IF(AND(NOT(OR(G41="",G41="Ø")),H41=""),"In Progress",IF(AND(NOT(OR(H41="Ø",H41="")),NOT(OR(G41="Ø",G41=""))),"Completed",IF(AND(NOT(A40=""),NOT(OR(D41="",D41="???")),G41=""),"Waiting",IF(D41="???","Waiting",""))))</f>
        <v>Completed</v>
      </c>
      <c r="N41" s="116"/>
      <c r="O41" s="116"/>
      <c r="P41" s="4"/>
      <c r="Q41" s="121"/>
      <c r="R41" s="116"/>
    </row>
    <row r="42" spans="1:18" x14ac:dyDescent="0.25">
      <c r="A42" s="122" t="s">
        <v>5155</v>
      </c>
      <c r="B42" s="117" t="s">
        <v>5154</v>
      </c>
      <c r="C42" s="116" t="s">
        <v>2065</v>
      </c>
      <c r="D42" s="103" t="s">
        <v>4061</v>
      </c>
      <c r="E42" s="103" t="s">
        <v>1399</v>
      </c>
      <c r="F42" s="7" t="s">
        <v>5153</v>
      </c>
      <c r="G42" s="104">
        <v>43313</v>
      </c>
      <c r="H42" s="104">
        <v>43314</v>
      </c>
      <c r="I42" s="68">
        <v>3.5</v>
      </c>
      <c r="J42" s="68">
        <v>48.5</v>
      </c>
      <c r="K42" s="73">
        <f t="shared" si="1"/>
        <v>13.857142857142858</v>
      </c>
      <c r="L42" s="118">
        <v>43329</v>
      </c>
      <c r="M42" s="103" t="str">
        <f>IF(AND(NOT(OR(G42="",G42="Ø")),H42=""),"In Progress",IF(AND(NOT(OR(H42="Ø",H42="")),NOT(OR(G42="Ø",G42=""))),"Completed",IF(AND(NOT(A42=""),NOT(OR(D42="",D42="???")),G42=""),"Waiting",IF(D42="???","Waiting",""))))</f>
        <v>Completed</v>
      </c>
      <c r="N42" s="116" t="str">
        <f>IF(AND(NOT(OR(H42="Ø",H42="")),L42="Split"),"In Progress",IF(AND(NOT(OR(H42="Ø",H42="")),L42="Needs to be Split"),"Waiting",IF(AND(M42="Review",M43="Review"),"Review",IF(OR(AND(M42="Review",M43="Incomplete"),AND(M42="Incomplete",M43="Review")),"Review",IF(OR(AND(M42="Untraceable",M43="Review"),AND(M42="Review",M43="Untraceable")),"Review",IF(OR(AND(M42="Review",M43="Completed"),AND(M42="Completed",M43="Review")),"Review",IF(OR(AND(M42="Other",M43="Review"),AND(M42="Review",M43="Other")),"Review",IF(OR(AND(M42="Other",M43="Incomplete"),AND(M42="Incomplete",M43="Other")),"Review",IF(OR(AND(M42="Other",M43="Untraceable"),AND(M42="Untraceable",M43="Other")),"Review",IF(OR(AND(M42="Other",M43="Completed"),AND(M42="Completed",M43="Other")),"Review",IF(AND(M42="Waiting",M43="Waiting"),"Waiting",IF(OR(AND(M42="Review",M43="Waiting"),AND(M42="Waiting",M43="Review")),"Waiting",IF(OR(AND(M42="Other",M43="Waiting"),AND(M42="Waiting",M43="Other")),"Waiting",IF(OR(AND(M42="Incomplete",M43="Waiting"),AND(M42="Waiting",M43="Incomplete")),"Waiting",IF(OR(AND(M42="Completed",M43="Waiting"),AND(M42="Waiting",M43="Completed")),"Waiting",IF(OR(M42="In Progress",M43="In Progress"),"In Progress",IF(OR(AND(M42="Completed",M43="Untraceable"),AND(M42="Untraceable",M43="Completed")),"Review",IF(OR(AND(M42="Completed",M43="Incomplete"),AND(M42="Incomplete",M43="Completed")),"Review",IF(OR(AND(M42="Incomplete",M43="Untraceable"),AND(M42="Untraceable",M43="Incomplete")),"Untraceable",IF(AND(NOT(OR(H42="Ø",H42="")),NOT(OR(H43="Ø",H43="")),L42=""),"In Progress",IF(AND(M42="Untraceable",M43="Untraceable"),"Untraceable",IF(AND(NOT(OR(H42="Ø",H42="")),NOT(OR(H43="Ø",H43="")),NOT(OR(L42="Ø",L42="",L42="Split",L42="Needs to be Split"))),"Completed",IF(AND(M42="Incomplete",M43="Incomplete"),"Incomplete",IF(AND(M42="Other",M43="Other"),"Review",IF(AND(M42="Untraceable",M43=""),"Untraceable","")))))))))))))))))))))))))</f>
        <v>Completed</v>
      </c>
      <c r="O42" s="116" t="s">
        <v>0</v>
      </c>
      <c r="P42" s="4"/>
      <c r="Q42" s="121" t="s">
        <v>25</v>
      </c>
      <c r="R42" s="116" t="s">
        <v>5152</v>
      </c>
    </row>
    <row r="43" spans="1:18" x14ac:dyDescent="0.25">
      <c r="A43" s="116"/>
      <c r="B43" s="116"/>
      <c r="C43" s="116"/>
      <c r="D43" s="103" t="s">
        <v>161</v>
      </c>
      <c r="E43" s="103" t="s">
        <v>1512</v>
      </c>
      <c r="F43" s="7" t="str">
        <f>IF(AND(D43="Amina",OR(E43="Manual",E43="Assisted Manual")),A42&amp;"_AZ",IF(AND(D43="Amina",OR(E43="De-Novo Merge",E43="Assisted Merge")),A42&amp;"_SA_AZ",IF(AND(D43="Ahmad",OR(E43="Manual",E43="Assisted Manual")),A42&amp;"_AE",IF(AND(D43="Ahmad",OR(E43="De-Novo Merge",E43="Assisted Merge")),A42&amp;"_SA_AE",IF(AND(D43="Gina",OR(E43="Manual",E43="Assisted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Merge")),A42&amp;"_SA_MW",IF(AND(D43="Rinat",OR(E43="Manual",E43="Assisted Manual")),A42&amp;"_RM",IF(AND(D43="Rinat",OR(E43="De-Novo Merge",E43="Assisted Merge")),A42&amp;"_SA_RM",""))))))))))))))))</f>
        <v>2018-07-02_G-021_BD</v>
      </c>
      <c r="G43" s="104">
        <v>43329</v>
      </c>
      <c r="H43" s="104">
        <v>43329</v>
      </c>
      <c r="I43" s="68">
        <v>1.25</v>
      </c>
      <c r="J43" s="68">
        <v>56</v>
      </c>
      <c r="K43" s="73">
        <f t="shared" si="1"/>
        <v>44.8</v>
      </c>
      <c r="L43" s="116"/>
      <c r="M43" s="103" t="str">
        <f>IF(AND(NOT(OR(G43="",G43="Ø")),H43=""),"In Progress",IF(AND(NOT(OR(H43="Ø",H43="")),NOT(OR(G43="Ø",G43=""))),"Completed",IF(AND(NOT(A42=""),NOT(OR(D43="",D43="???")),G43=""),"Waiting",IF(D43="???","Waiting",""))))</f>
        <v>Completed</v>
      </c>
      <c r="N43" s="116"/>
      <c r="O43" s="116"/>
      <c r="P43" s="4"/>
      <c r="Q43" s="121"/>
      <c r="R43" s="116"/>
    </row>
    <row r="44" spans="1:18" x14ac:dyDescent="0.25">
      <c r="A44" s="122" t="s">
        <v>5151</v>
      </c>
      <c r="B44" s="117" t="s">
        <v>5150</v>
      </c>
      <c r="C44" s="116" t="s">
        <v>2065</v>
      </c>
      <c r="D44" s="103" t="s">
        <v>113</v>
      </c>
      <c r="E44" s="103" t="s">
        <v>1399</v>
      </c>
      <c r="F44" s="7" t="str">
        <f>IF(AND(D44="Amina",OR(E44="Manual",E44="Assisted Manual")),A44&amp;"_AZ",IF(AND(D44="Amina",OR(E44="De-Novo Merge",E44="Assisted Merge")),A44&amp;"_SA_AZ",IF(AND(D44="Ahmad",OR(E44="Manual",E44="Assisted Manual")),A44&amp;"_AE",IF(AND(D44="Ahmad",OR(E44="De-Novo Merge",E44="Assisted Merge")),A44&amp;"_SA_AE",IF(AND(D44="Gina",OR(E44="Manual",E44="Assisted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Merge")),A44&amp;"_SA_MW",IF(AND(D44="Rinat",OR(E44="Manual",E44="Assisted Manual")),A44&amp;"_RM",IF(AND(D44="Rinat",OR(E44="De-Novo Merge",E44="Assisted Merge")),A44&amp;"_SA_RM",""))))))))))))))))</f>
        <v>2018-07-02_G-022_SA_DR</v>
      </c>
      <c r="G44" s="104">
        <v>43313</v>
      </c>
      <c r="H44" s="104">
        <v>43314</v>
      </c>
      <c r="I44" s="68"/>
      <c r="J44" s="68"/>
      <c r="K44" s="73" t="str">
        <f t="shared" si="1"/>
        <v/>
      </c>
      <c r="L44" s="118">
        <v>43340</v>
      </c>
      <c r="M44" s="103" t="str">
        <f>IF(AND(NOT(OR(G44="",G44="Ø")),H44=""),"In Progress",IF(AND(NOT(OR(H44="Ø",H44="")),NOT(OR(G44="Ø",G44=""))),"Completed",IF(AND(NOT(A44=""),NOT(OR(D44="",D44="???")),G44=""),"Waiting",IF(D44="???","Waiting",""))))</f>
        <v>Completed</v>
      </c>
      <c r="N44" s="116" t="str">
        <f>IF(AND(NOT(OR(H44="Ø",H44="")),L44="Split"),"In Progress",IF(AND(NOT(OR(H44="Ø",H44="")),L44="Needs to be Split"),"Waiting",IF(AND(M44="Review",M45="Review"),"Review",IF(OR(AND(M44="Review",M45="Incomplete"),AND(M44="Incomplete",M45="Review")),"Review",IF(OR(AND(M44="Untraceable",M45="Review"),AND(M44="Review",M45="Untraceable")),"Review",IF(OR(AND(M44="Review",M45="Completed"),AND(M44="Completed",M45="Review")),"Review",IF(OR(AND(M44="Other",M45="Review"),AND(M44="Review",M45="Other")),"Review",IF(OR(AND(M44="Other",M45="Incomplete"),AND(M44="Incomplete",M45="Other")),"Review",IF(OR(AND(M44="Other",M45="Untraceable"),AND(M44="Untraceable",M45="Other")),"Review",IF(OR(AND(M44="Other",M45="Completed"),AND(M44="Completed",M45="Other")),"Review",IF(AND(M44="Waiting",M45="Waiting"),"Waiting",IF(OR(AND(M44="Review",M45="Waiting"),AND(M44="Waiting",M45="Review")),"Waiting",IF(OR(AND(M44="Other",M45="Waiting"),AND(M44="Waiting",M45="Other")),"Waiting",IF(OR(AND(M44="Incomplete",M45="Waiting"),AND(M44="Waiting",M45="Incomplete")),"Waiting",IF(OR(AND(M44="Completed",M45="Waiting"),AND(M44="Waiting",M45="Completed")),"Waiting",IF(OR(M44="In Progress",M45="In Progress"),"In Progress",IF(OR(AND(M44="Completed",M45="Untraceable"),AND(M44="Untraceable",M45="Completed")),"Review",IF(OR(AND(M44="Completed",M45="Incomplete"),AND(M44="Incomplete",M45="Completed")),"Review",IF(OR(AND(M44="Incomplete",M45="Untraceable"),AND(M44="Untraceable",M45="Incomplete")),"Untraceable",IF(AND(NOT(OR(H44="Ø",H44="")),NOT(OR(H45="Ø",H45="")),L44=""),"In Progress",IF(AND(M44="Untraceable",M45="Untraceable"),"Untraceable",IF(AND(NOT(OR(H44="Ø",H44="")),NOT(OR(H45="Ø",H45="")),NOT(OR(L44="Ø",L44="",L44="Split",L44="Needs to be Split"))),"Completed",IF(AND(M44="Incomplete",M45="Incomplete"),"Incomplete",IF(AND(M44="Other",M45="Other"),"Review",IF(AND(M44="Untraceable",M45=""),"Untraceable","")))))))))))))))))))))))))</f>
        <v>Completed</v>
      </c>
      <c r="O44" s="116" t="s">
        <v>0</v>
      </c>
      <c r="P44" s="4"/>
      <c r="Q44" s="121" t="s">
        <v>25</v>
      </c>
      <c r="R44" s="116" t="s">
        <v>5149</v>
      </c>
    </row>
    <row r="45" spans="1:18" x14ac:dyDescent="0.25">
      <c r="A45" s="116"/>
      <c r="B45" s="116"/>
      <c r="C45" s="116"/>
      <c r="D45" s="103" t="s">
        <v>187</v>
      </c>
      <c r="E45" s="103" t="s">
        <v>1512</v>
      </c>
      <c r="F45" s="7" t="str">
        <f>IF(AND(D45="Amina",OR(E45="Manual",E45="Assisted Manual")),A44&amp;"_AZ",IF(AND(D45="Amina",OR(E45="De-Novo Merge",E45="Assisted Merge")),A44&amp;"_SA_AZ",IF(AND(D45="Ahmad",OR(E45="Manual",E45="Assisted Manual")),A44&amp;"_AE",IF(AND(D45="Ahmad",OR(E45="De-Novo Merge",E45="Assisted Merge")),A44&amp;"_SA_AE",IF(AND(D45="Gina",OR(E45="Manual",E45="Assisted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Merge")),A44&amp;"_SA_MW",IF(AND(D45="Rinat",OR(E45="Manual",E45="Assisted Manual")),A44&amp;"_RM",IF(AND(D45="Rinat",OR(E45="De-Novo Merge",E45="Assisted Merge")),A44&amp;"_SA_RM",""))))))))))))))))</f>
        <v>2018-07-02_G-022_MW</v>
      </c>
      <c r="G45" s="104">
        <v>43332</v>
      </c>
      <c r="H45" s="104">
        <v>43332</v>
      </c>
      <c r="I45" s="68"/>
      <c r="J45" s="68"/>
      <c r="K45" s="73" t="str">
        <f t="shared" si="1"/>
        <v/>
      </c>
      <c r="L45" s="116"/>
      <c r="M45" s="103" t="str">
        <f>IF(AND(NOT(OR(G45="",G45="Ø")),H45=""),"In Progress",IF(AND(NOT(OR(H45="Ø",H45="")),NOT(OR(G45="Ø",G45=""))),"Completed",IF(AND(NOT(A44=""),NOT(OR(D45="",D45="???")),G45=""),"Waiting",IF(D45="???","Waiting",""))))</f>
        <v>Completed</v>
      </c>
      <c r="N45" s="116"/>
      <c r="O45" s="116"/>
      <c r="P45" s="4"/>
      <c r="Q45" s="121"/>
      <c r="R45" s="116"/>
    </row>
    <row r="46" spans="1:18" x14ac:dyDescent="0.25">
      <c r="A46" s="122" t="s">
        <v>5148</v>
      </c>
      <c r="B46" s="117" t="s">
        <v>5147</v>
      </c>
      <c r="C46" s="116" t="s">
        <v>2065</v>
      </c>
      <c r="D46" s="103" t="s">
        <v>4061</v>
      </c>
      <c r="E46" s="103" t="s">
        <v>1399</v>
      </c>
      <c r="F46" s="7" t="s">
        <v>5146</v>
      </c>
      <c r="G46" s="104">
        <v>43314</v>
      </c>
      <c r="H46" s="104">
        <v>43314</v>
      </c>
      <c r="I46" s="68">
        <v>3</v>
      </c>
      <c r="J46" s="68">
        <v>46</v>
      </c>
      <c r="K46" s="73">
        <f t="shared" si="1"/>
        <v>15.333333333333334</v>
      </c>
      <c r="L46" s="118">
        <v>43329</v>
      </c>
      <c r="M46" s="103" t="str">
        <f>IF(AND(NOT(OR(G46="",G46="Ø")),H46=""),"In Progress",IF(AND(NOT(OR(H46="Ø",H46="")),NOT(OR(G46="Ø",G46=""))),"Completed",IF(AND(NOT(A46=""),NOT(OR(D46="",D46="???")),G46=""),"Waiting",IF(D46="???","Waiting",""))))</f>
        <v>Completed</v>
      </c>
      <c r="N46" s="116" t="str">
        <f>IF(AND(NOT(OR(H46="Ø",H46="")),L46="Split"),"In Progress",IF(AND(NOT(OR(H46="Ø",H46="")),L46="Needs to be Split"),"Waiting",IF(AND(M46="Review",M47="Review"),"Review",IF(OR(AND(M46="Review",M47="Incomplete"),AND(M46="Incomplete",M47="Review")),"Review",IF(OR(AND(M46="Untraceable",M47="Review"),AND(M46="Review",M47="Untraceable")),"Review",IF(OR(AND(M46="Review",M47="Completed"),AND(M46="Completed",M47="Review")),"Review",IF(OR(AND(M46="Other",M47="Review"),AND(M46="Review",M47="Other")),"Review",IF(OR(AND(M46="Other",M47="Incomplete"),AND(M46="Incomplete",M47="Other")),"Review",IF(OR(AND(M46="Other",M47="Untraceable"),AND(M46="Untraceable",M47="Other")),"Review",IF(OR(AND(M46="Other",M47="Completed"),AND(M46="Completed",M47="Other")),"Review",IF(AND(M46="Waiting",M47="Waiting"),"Waiting",IF(OR(AND(M46="Review",M47="Waiting"),AND(M46="Waiting",M47="Review")),"Waiting",IF(OR(AND(M46="Other",M47="Waiting"),AND(M46="Waiting",M47="Other")),"Waiting",IF(OR(AND(M46="Incomplete",M47="Waiting"),AND(M46="Waiting",M47="Incomplete")),"Waiting",IF(OR(AND(M46="Completed",M47="Waiting"),AND(M46="Waiting",M47="Completed")),"Waiting",IF(OR(M46="In Progress",M47="In Progress"),"In Progress",IF(OR(AND(M46="Completed",M47="Untraceable"),AND(M46="Untraceable",M47="Completed")),"Review",IF(OR(AND(M46="Completed",M47="Incomplete"),AND(M46="Incomplete",M47="Completed")),"Review",IF(OR(AND(M46="Incomplete",M47="Untraceable"),AND(M46="Untraceable",M47="Incomplete")),"Untraceable",IF(AND(NOT(OR(H46="Ø",H46="")),NOT(OR(H47="Ø",H47="")),L46=""),"In Progress",IF(AND(M46="Untraceable",M47="Untraceable"),"Untraceable",IF(AND(NOT(OR(H46="Ø",H46="")),NOT(OR(H47="Ø",H47="")),NOT(OR(L46="Ø",L46="",L46="Split",L46="Needs to be Split"))),"Completed",IF(AND(M46="Incomplete",M47="Incomplete"),"Incomplete",IF(AND(M46="Other",M47="Other"),"Review",IF(AND(M46="Untraceable",M47=""),"Untraceable","")))))))))))))))))))))))))</f>
        <v>Completed</v>
      </c>
      <c r="O46" s="116" t="s">
        <v>0</v>
      </c>
      <c r="P46" s="4"/>
      <c r="Q46" s="121" t="s">
        <v>25</v>
      </c>
      <c r="R46" s="116" t="s">
        <v>5145</v>
      </c>
    </row>
    <row r="47" spans="1:18" x14ac:dyDescent="0.25">
      <c r="A47" s="116"/>
      <c r="B47" s="116"/>
      <c r="C47" s="116"/>
      <c r="D47" s="103" t="s">
        <v>161</v>
      </c>
      <c r="E47" s="103" t="s">
        <v>1512</v>
      </c>
      <c r="F47" s="7" t="str">
        <f>IF(AND(D47="Amina",OR(E47="Manual",E47="Assisted Manual")),A46&amp;"_AZ",IF(AND(D47="Amina",OR(E47="De-Novo Merge",E47="Assisted Merge")),A46&amp;"_SA_AZ",IF(AND(D47="Ahmad",OR(E47="Manual",E47="Assisted Manual")),A46&amp;"_AE",IF(AND(D47="Ahmad",OR(E47="De-Novo Merge",E47="Assisted Merge")),A46&amp;"_SA_AE",IF(AND(D47="Gina",OR(E47="Manual",E47="Assisted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Merge")),A46&amp;"_SA_MW",IF(AND(D47="Rinat",OR(E47="Manual",E47="Assisted Manual")),A46&amp;"_RM",IF(AND(D47="Rinat",OR(E47="De-Novo Merge",E47="Assisted Merge")),A46&amp;"_SA_RM",""))))))))))))))))</f>
        <v>2018-07-02_G-023_BD</v>
      </c>
      <c r="G47" s="104">
        <v>43329</v>
      </c>
      <c r="H47" s="104">
        <v>43329</v>
      </c>
      <c r="I47" s="68">
        <v>1.25</v>
      </c>
      <c r="J47" s="68">
        <v>43</v>
      </c>
      <c r="K47" s="73">
        <f t="shared" si="1"/>
        <v>34.4</v>
      </c>
      <c r="L47" s="116"/>
      <c r="M47" s="103" t="str">
        <f>IF(AND(NOT(OR(G47="",G47="Ø")),H47=""),"In Progress",IF(AND(NOT(OR(H47="Ø",H47="")),NOT(OR(G47="Ø",G47=""))),"Completed",IF(AND(NOT(A46=""),NOT(OR(D47="",D47="???")),G47=""),"Waiting",IF(D47="???","Waiting",""))))</f>
        <v>Completed</v>
      </c>
      <c r="N47" s="116"/>
      <c r="O47" s="116"/>
      <c r="P47" s="4"/>
      <c r="Q47" s="121"/>
      <c r="R47" s="116"/>
    </row>
    <row r="48" spans="1:18" x14ac:dyDescent="0.25">
      <c r="A48" s="122" t="s">
        <v>5144</v>
      </c>
      <c r="B48" s="117" t="s">
        <v>5143</v>
      </c>
      <c r="C48" s="116" t="s">
        <v>2065</v>
      </c>
      <c r="D48" s="103" t="s">
        <v>27</v>
      </c>
      <c r="E48" s="103" t="s">
        <v>1399</v>
      </c>
      <c r="F48" s="7" t="str">
        <f>IF(AND(D48="Amina",OR(E48="Manual",E48="Assisted Manual")),A48&amp;"_AZ",IF(AND(D48="Amina",OR(E48="De-Novo Merge",E48="Assisted Merge")),A48&amp;"_SA_AZ",IF(AND(D48="Ahmad",OR(E48="Manual",E48="Assisted Manual")),A48&amp;"_AE",IF(AND(D48="Ahmad",OR(E48="De-Novo Merge",E48="Assisted Merge")),A48&amp;"_SA_AE",IF(AND(D48="Gina",OR(E48="Manual",E48="Assisted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Merge")),A48&amp;"_SA_MW",IF(AND(D48="Rinat",OR(E48="Manual",E48="Assisted Manual")),A48&amp;"_RM",IF(AND(D48="Rinat",OR(E48="De-Novo Merge",E48="Assisted Merge")),A48&amp;"_SA_RM",""))))))))))))))))</f>
        <v>2018-07-02_G-024_SA_GB</v>
      </c>
      <c r="G48" s="104">
        <v>43314</v>
      </c>
      <c r="H48" s="104">
        <v>43318</v>
      </c>
      <c r="I48" s="68">
        <v>3</v>
      </c>
      <c r="J48" s="68">
        <v>22.5</v>
      </c>
      <c r="K48" s="73">
        <f t="shared" si="1"/>
        <v>7.5</v>
      </c>
      <c r="L48" s="118">
        <v>43336</v>
      </c>
      <c r="M48" s="103" t="str">
        <f>IF(AND(NOT(OR(G48="",G48="Ø")),H48=""),"In Progress",IF(AND(NOT(OR(H48="Ø",H48="")),NOT(OR(G48="Ø",G48=""))),"Completed",IF(AND(NOT(A48=""),NOT(OR(D48="",D48="???")),G48=""),"Waiting",IF(D48="???","Waiting",""))))</f>
        <v>Completed</v>
      </c>
      <c r="N48" s="116" t="str">
        <f>IF(AND(NOT(OR(H48="Ø",H48="")),L48="Split"),"In Progress",IF(AND(NOT(OR(H48="Ø",H48="")),L48="Needs to be Split"),"Waiting",IF(AND(M48="Review",M49="Review"),"Review",IF(OR(AND(M48="Review",M49="Incomplete"),AND(M48="Incomplete",M49="Review")),"Review",IF(OR(AND(M48="Untraceable",M49="Review"),AND(M48="Review",M49="Untraceable")),"Review",IF(OR(AND(M48="Review",M49="Completed"),AND(M48="Completed",M49="Review")),"Review",IF(OR(AND(M48="Other",M49="Review"),AND(M48="Review",M49="Other")),"Review",IF(OR(AND(M48="Other",M49="Incomplete"),AND(M48="Incomplete",M49="Other")),"Review",IF(OR(AND(M48="Other",M49="Untraceable"),AND(M48="Untraceable",M49="Other")),"Review",IF(OR(AND(M48="Other",M49="Completed"),AND(M48="Completed",M49="Other")),"Review",IF(AND(M48="Waiting",M49="Waiting"),"Waiting",IF(OR(AND(M48="Review",M49="Waiting"),AND(M48="Waiting",M49="Review")),"Waiting",IF(OR(AND(M48="Other",M49="Waiting"),AND(M48="Waiting",M49="Other")),"Waiting",IF(OR(AND(M48="Incomplete",M49="Waiting"),AND(M48="Waiting",M49="Incomplete")),"Waiting",IF(OR(AND(M48="Completed",M49="Waiting"),AND(M48="Waiting",M49="Completed")),"Waiting",IF(OR(M48="In Progress",M49="In Progress"),"In Progress",IF(OR(AND(M48="Completed",M49="Untraceable"),AND(M48="Untraceable",M49="Completed")),"Review",IF(OR(AND(M48="Completed",M49="Incomplete"),AND(M48="Incomplete",M49="Completed")),"Review",IF(OR(AND(M48="Incomplete",M49="Untraceable"),AND(M48="Untraceable",M49="Incomplete")),"Untraceable",IF(AND(NOT(OR(H48="Ø",H48="")),NOT(OR(H49="Ø",H49="")),L48=""),"In Progress",IF(AND(M48="Untraceable",M49="Untraceable"),"Untraceable",IF(AND(NOT(OR(H48="Ø",H48="")),NOT(OR(H49="Ø",H49="")),NOT(OR(L48="Ø",L48="",L48="Split",L48="Needs to be Split"))),"Completed",IF(AND(M48="Incomplete",M49="Incomplete"),"Incomplete",IF(AND(M48="Other",M49="Other"),"Review",IF(AND(M48="Untraceable",M49=""),"Untraceable","")))))))))))))))))))))))))</f>
        <v>Completed</v>
      </c>
      <c r="O48" s="116" t="s">
        <v>0</v>
      </c>
      <c r="P48" s="4" t="s">
        <v>5142</v>
      </c>
      <c r="Q48" s="121" t="s">
        <v>25</v>
      </c>
      <c r="R48" s="116" t="s">
        <v>5141</v>
      </c>
    </row>
    <row r="49" spans="1:18" x14ac:dyDescent="0.25">
      <c r="A49" s="116"/>
      <c r="B49" s="116"/>
      <c r="C49" s="116"/>
      <c r="D49" s="103" t="s">
        <v>161</v>
      </c>
      <c r="E49" s="103" t="s">
        <v>1512</v>
      </c>
      <c r="F49" s="7" t="str">
        <f>IF(AND(D49="Amina",OR(E49="Manual",E49="Assisted Manual")),A48&amp;"_AZ",IF(AND(D49="Amina",OR(E49="De-Novo Merge",E49="Assisted Merge")),A48&amp;"_SA_AZ",IF(AND(D49="Ahmad",OR(E49="Manual",E49="Assisted Manual")),A48&amp;"_AE",IF(AND(D49="Ahmad",OR(E49="De-Novo Merge",E49="Assisted Merge")),A48&amp;"_SA_AE",IF(AND(D49="Gina",OR(E49="Manual",E49="Assisted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Merge")),A48&amp;"_SA_MW",IF(AND(D49="Rinat",OR(E49="Manual",E49="Assisted Manual")),A48&amp;"_RM",IF(AND(D49="Rinat",OR(E49="De-Novo Merge",E49="Assisted Merge")),A48&amp;"_SA_RM",""))))))))))))))))</f>
        <v>2018-07-02_G-024_BD</v>
      </c>
      <c r="G49" s="104">
        <v>43330</v>
      </c>
      <c r="H49" s="104">
        <v>43332</v>
      </c>
      <c r="I49" s="68">
        <v>2</v>
      </c>
      <c r="J49" s="68">
        <v>29</v>
      </c>
      <c r="K49" s="73">
        <f t="shared" si="1"/>
        <v>14.5</v>
      </c>
      <c r="L49" s="116"/>
      <c r="M49" s="103" t="str">
        <f>IF(AND(NOT(OR(G49="",G49="Ø")),H49=""),"In Progress",IF(AND(NOT(OR(H49="Ø",H49="")),NOT(OR(G49="Ø",G49=""))),"Completed",IF(AND(NOT(A48=""),NOT(OR(D49="",D49="???")),G49=""),"Waiting",IF(D49="???","Waiting",""))))</f>
        <v>Completed</v>
      </c>
      <c r="N49" s="116"/>
      <c r="O49" s="116"/>
      <c r="P49" s="4"/>
      <c r="Q49" s="121"/>
      <c r="R49" s="116"/>
    </row>
    <row r="50" spans="1:18" x14ac:dyDescent="0.25">
      <c r="A50" s="122" t="s">
        <v>5140</v>
      </c>
      <c r="B50" s="117" t="s">
        <v>5139</v>
      </c>
      <c r="C50" s="116" t="s">
        <v>2065</v>
      </c>
      <c r="D50" s="103" t="s">
        <v>187</v>
      </c>
      <c r="E50" s="103" t="s">
        <v>1399</v>
      </c>
      <c r="F50" s="7" t="str">
        <f>IF(AND(D50="Amina",OR(E50="Manual",E50="Assisted Manual")),A50&amp;"_AZ",IF(AND(D50="Amina",OR(E50="De-Novo Merge",E50="Assisted Merge")),A50&amp;"_SA_AZ",IF(AND(D50="Ahmad",OR(E50="Manual",E50="Assisted Manual")),A50&amp;"_AE",IF(AND(D50="Ahmad",OR(E50="De-Novo Merge",E50="Assisted Merge")),A50&amp;"_SA_AE",IF(AND(D50="Gina",OR(E50="Manual",E50="Assisted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Merge")),A50&amp;"_SA_MW",IF(AND(D50="Rinat",OR(E50="Manual",E50="Assisted Manual")),A50&amp;"_RM",IF(AND(D50="Rinat",OR(E50="De-Novo Merge",E50="Assisted Merge")),A50&amp;"_SA_RM",""))))))))))))))))</f>
        <v>2018-07-02_G-025_SA_MW</v>
      </c>
      <c r="G50" s="104">
        <v>43314</v>
      </c>
      <c r="H50" s="104">
        <v>43314</v>
      </c>
      <c r="I50" s="68"/>
      <c r="J50" s="68">
        <v>43</v>
      </c>
      <c r="K50" s="73" t="str">
        <f t="shared" si="1"/>
        <v/>
      </c>
      <c r="L50" s="118">
        <v>43339</v>
      </c>
      <c r="M50" s="103" t="str">
        <f>IF(AND(NOT(OR(G50="",G50="Ø")),H50=""),"In Progress",IF(AND(NOT(OR(H50="Ø",H50="")),NOT(OR(G50="Ø",G50=""))),"Completed",IF(AND(NOT(A50=""),NOT(OR(D50="",D50="???")),G50=""),"Waiting",IF(D50="???","Waiting",""))))</f>
        <v>Completed</v>
      </c>
      <c r="N50" s="116" t="s">
        <v>0</v>
      </c>
      <c r="O50" s="116" t="s">
        <v>0</v>
      </c>
      <c r="P50" s="4"/>
      <c r="Q50" s="121" t="s">
        <v>25</v>
      </c>
      <c r="R50" s="116" t="s">
        <v>5138</v>
      </c>
    </row>
    <row r="51" spans="1:18" x14ac:dyDescent="0.25">
      <c r="A51" s="116"/>
      <c r="B51" s="116"/>
      <c r="C51" s="116"/>
      <c r="D51" s="103" t="s">
        <v>4657</v>
      </c>
      <c r="E51" s="103" t="s">
        <v>1512</v>
      </c>
      <c r="F51" s="7" t="str">
        <f>IF(AND(D51="Amina",OR(E51="Manual",E51="Assisted Manual")),A50&amp;"_AZ",IF(AND(D51="Amina",OR(E51="De-Novo Merge",E51="Assisted Merge")),A50&amp;"_SA_AZ",IF(AND(D51="Ahmad",OR(E51="Manual",E51="Assisted Manual")),A50&amp;"_AE",IF(AND(D51="Ahmad",OR(E51="De-Novo Merge",E51="Assisted Merge")),A50&amp;"_SA_AE",IF(AND(D51="Gina",OR(E51="Manual",E51="Assisted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Merge")),A50&amp;"_SA_MW",IF(AND(D51="Rinat",OR(E51="Manual",E51="Assisted Manual")),A50&amp;"_RM",IF(AND(D51="Rinat",OR(E51="De-Novo Merge",E51="Assisted Merge")),A50&amp;"_SA_RM",""))))))))))))))))</f>
        <v>2018-07-02_G-025_AE</v>
      </c>
      <c r="G51" s="104">
        <v>43336</v>
      </c>
      <c r="H51" s="104">
        <v>43339</v>
      </c>
      <c r="I51" s="68"/>
      <c r="J51" s="68"/>
      <c r="K51" s="73" t="str">
        <f t="shared" si="1"/>
        <v/>
      </c>
      <c r="L51" s="116"/>
      <c r="M51" s="103" t="str">
        <f>IF(AND(NOT(OR(G51="",G51="Ø")),H51=""),"In Progress",IF(AND(NOT(OR(H51="Ø",H51="")),NOT(OR(G51="Ø",G51=""))),"Completed",IF(AND(NOT(A50=""),NOT(OR(D51="",D51="???")),G51=""),"Waiting",IF(D51="???","Waiting",""))))</f>
        <v>Completed</v>
      </c>
      <c r="N51" s="116"/>
      <c r="O51" s="116"/>
      <c r="P51" s="4"/>
      <c r="Q51" s="121"/>
      <c r="R51" s="116"/>
    </row>
    <row r="52" spans="1:18" x14ac:dyDescent="0.25">
      <c r="A52" s="122" t="s">
        <v>5137</v>
      </c>
      <c r="B52" s="117" t="s">
        <v>5136</v>
      </c>
      <c r="C52" s="116" t="s">
        <v>2065</v>
      </c>
      <c r="D52" s="103" t="s">
        <v>32</v>
      </c>
      <c r="E52" s="103" t="s">
        <v>1399</v>
      </c>
      <c r="F52" s="7" t="str">
        <f>IF(AND(D52="Amina",OR(E52="Manual",E52="Assisted Manual")),A52&amp;"_AZ",IF(AND(D52="Amina",OR(E52="De-Novo Merge",E52="Assisted Merge")),A52&amp;"_SA_AZ",IF(AND(D52="Ahmad",OR(E52="Manual",E52="Assisted Manual")),A52&amp;"_AE",IF(AND(D52="Ahmad",OR(E52="De-Novo Merge",E52="Assisted Merge")),A52&amp;"_SA_AE",IF(AND(D52="Gina",OR(E52="Manual",E52="Assisted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Merge")),A52&amp;"_SA_MW",IF(AND(D52="Rinat",OR(E52="Manual",E52="Assisted Manual")),A52&amp;"_RM",IF(AND(D52="Rinat",OR(E52="De-Novo Merge",E52="Assisted Merge")),A52&amp;"_SA_RM",""))))))))))))))))</f>
        <v>2018-07-02_G-026_SA_AZ</v>
      </c>
      <c r="G52" s="104">
        <v>43314</v>
      </c>
      <c r="H52" s="104">
        <v>43318</v>
      </c>
      <c r="I52" s="68"/>
      <c r="J52" s="68"/>
      <c r="K52" s="73" t="str">
        <f t="shared" si="1"/>
        <v/>
      </c>
      <c r="L52" s="118">
        <v>43368</v>
      </c>
      <c r="M52" s="103" t="str">
        <f>IF(AND(NOT(OR(G52="",G52="Ø")),H52=""),"In Progress",IF(AND(NOT(OR(H52="Ø",H52="")),NOT(OR(G52="Ø",G52=""))),"Completed",IF(AND(NOT(A52=""),NOT(OR(D52="",D52="???")),G52=""),"Waiting",IF(D52="???","Waiting",""))))</f>
        <v>Completed</v>
      </c>
      <c r="N52" s="116" t="str">
        <f>IF(AND(NOT(OR(H52="Ø",H52="")),L52="Split"),"In Progress",IF(AND(NOT(OR(H52="Ø",H52="")),L52="Needs to be Split"),"Waiting",IF(AND(M52="Review",M53="Review"),"Review",IF(OR(AND(M52="Review",M53="Incomplete"),AND(M52="Incomplete",M53="Review")),"Review",IF(OR(AND(M52="Untraceable",M53="Review"),AND(M52="Review",M53="Untraceable")),"Review",IF(OR(AND(M52="Review",M53="Completed"),AND(M52="Completed",M53="Review")),"Review",IF(OR(AND(M52="Other",M53="Review"),AND(M52="Review",M53="Other")),"Review",IF(OR(AND(M52="Other",M53="Incomplete"),AND(M52="Incomplete",M53="Other")),"Review",IF(OR(AND(M52="Other",M53="Untraceable"),AND(M52="Untraceable",M53="Other")),"Review",IF(OR(AND(M52="Other",M53="Completed"),AND(M52="Completed",M53="Other")),"Review",IF(AND(M52="Waiting",M53="Waiting"),"Waiting",IF(OR(AND(M52="Review",M53="Waiting"),AND(M52="Waiting",M53="Review")),"Waiting",IF(OR(AND(M52="Other",M53="Waiting"),AND(M52="Waiting",M53="Other")),"Waiting",IF(OR(AND(M52="Incomplete",M53="Waiting"),AND(M52="Waiting",M53="Incomplete")),"Waiting",IF(OR(AND(M52="Completed",M53="Waiting"),AND(M52="Waiting",M53="Completed")),"Waiting",IF(OR(M52="In Progress",M53="In Progress"),"In Progress",IF(OR(AND(M52="Completed",M53="Untraceable"),AND(M52="Untraceable",M53="Completed")),"Review",IF(OR(AND(M52="Completed",M53="Incomplete"),AND(M52="Incomplete",M53="Completed")),"Review",IF(OR(AND(M52="Incomplete",M53="Untraceable"),AND(M52="Untraceable",M53="Incomplete")),"Untraceable",IF(AND(NOT(OR(H52="Ø",H52="")),NOT(OR(H53="Ø",H53="")),L52=""),"In Progress",IF(AND(M52="Untraceable",M53="Untraceable"),"Untraceable",IF(AND(NOT(OR(H52="Ø",H52="")),NOT(OR(H53="Ø",H53="")),NOT(OR(L52="Ø",L52="",L52="Split",L52="Needs to be Split"))),"Completed",IF(AND(M52="Incomplete",M53="Incomplete"),"Incomplete",IF(AND(M52="Other",M53="Other"),"Review",IF(AND(M52="Untraceable",M53=""),"Untraceable","")))))))))))))))))))))))))</f>
        <v>Completed</v>
      </c>
      <c r="O52" s="116" t="s">
        <v>0</v>
      </c>
      <c r="P52" s="4"/>
      <c r="Q52" s="121" t="s">
        <v>25</v>
      </c>
      <c r="R52" s="116" t="s">
        <v>5135</v>
      </c>
    </row>
    <row r="53" spans="1:18" x14ac:dyDescent="0.25">
      <c r="A53" s="116"/>
      <c r="B53" s="116"/>
      <c r="C53" s="116"/>
      <c r="D53" s="103" t="s">
        <v>113</v>
      </c>
      <c r="E53" s="103" t="s">
        <v>1512</v>
      </c>
      <c r="F53" s="7" t="str">
        <f>IF(AND(D53="Amina",OR(E53="Manual",E53="Assisted Manual")),A52&amp;"_AZ",IF(AND(D53="Amina",OR(E53="De-Novo Merge",E53="Assisted Merge")),A52&amp;"_SA_AZ",IF(AND(D53="Ahmad",OR(E53="Manual",E53="Assisted Manual")),A52&amp;"_AE",IF(AND(D53="Ahmad",OR(E53="De-Novo Merge",E53="Assisted Merge")),A52&amp;"_SA_AE",IF(AND(D53="Gina",OR(E53="Manual",E53="Assisted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Merge")),A52&amp;"_SA_MW",IF(AND(D53="Rinat",OR(E53="Manual",E53="Assisted Manual")),A52&amp;"_RM",IF(AND(D53="Rinat",OR(E53="De-Novo Merge",E53="Assisted Merge")),A52&amp;"_SA_RM",""))))))))))))))))</f>
        <v>2018-07-02_G-026_DR</v>
      </c>
      <c r="G53" s="104">
        <v>43332</v>
      </c>
      <c r="H53" s="104">
        <v>43340</v>
      </c>
      <c r="I53" s="68">
        <v>3.5</v>
      </c>
      <c r="J53" s="68">
        <v>149.38</v>
      </c>
      <c r="K53" s="73">
        <f t="shared" si="1"/>
        <v>42.68</v>
      </c>
      <c r="L53" s="116"/>
      <c r="M53" s="103" t="str">
        <f>IF(AND(NOT(OR(G53="",G53="Ø")),H53=""),"In Progress",IF(AND(NOT(OR(H53="Ø",H53="")),NOT(OR(G53="Ø",G53=""))),"Completed",IF(AND(NOT(A52=""),NOT(OR(D53="",D53="???")),G53=""),"Waiting",IF(D53="???","Waiting",""))))</f>
        <v>Completed</v>
      </c>
      <c r="N53" s="116"/>
      <c r="O53" s="116"/>
      <c r="P53" s="4"/>
      <c r="Q53" s="121"/>
      <c r="R53" s="116"/>
    </row>
    <row r="54" spans="1:18" x14ac:dyDescent="0.25">
      <c r="A54" s="122" t="s">
        <v>5134</v>
      </c>
      <c r="B54" s="117" t="s">
        <v>5133</v>
      </c>
      <c r="C54" s="116" t="s">
        <v>2065</v>
      </c>
      <c r="D54" s="103" t="s">
        <v>161</v>
      </c>
      <c r="E54" s="103" t="s">
        <v>1399</v>
      </c>
      <c r="F54" s="7" t="str">
        <f>IF(AND(D54="Amina",OR(E54="Manual",E54="Assisted Manual")),A54&amp;"_AZ",IF(AND(D54="Amina",OR(E54="De-Novo Merge",E54="Assisted Merge")),A54&amp;"_SA_AZ",IF(AND(D54="Ahmad",OR(E54="Manual",E54="Assisted Manual")),A54&amp;"_AE",IF(AND(D54="Ahmad",OR(E54="De-Novo Merge",E54="Assisted Merge")),A54&amp;"_SA_AE",IF(AND(D54="Gina",OR(E54="Manual",E54="Assisted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Merge")),A54&amp;"_SA_MW",IF(AND(D54="Rinat",OR(E54="Manual",E54="Assisted Manual")),A54&amp;"_RM",IF(AND(D54="Rinat",OR(E54="De-Novo Merge",E54="Assisted Merge")),A54&amp;"_SA_RM",""))))))))))))))))</f>
        <v>2018-07-02_G-027_SA_BD</v>
      </c>
      <c r="G54" s="104">
        <v>43314</v>
      </c>
      <c r="H54" s="104">
        <v>43319</v>
      </c>
      <c r="I54" s="68">
        <v>8</v>
      </c>
      <c r="J54" s="68">
        <v>33</v>
      </c>
      <c r="K54" s="73">
        <f t="shared" si="1"/>
        <v>4.125</v>
      </c>
      <c r="L54" s="118">
        <v>43342</v>
      </c>
      <c r="M54" s="103" t="str">
        <f>IF(AND(NOT(OR(G54="",G54="Ø")),H54=""),"In Progress",IF(AND(NOT(OR(H54="Ø",H54="")),NOT(OR(G54="Ø",G54=""))),"Completed",IF(AND(NOT(A54=""),NOT(OR(D54="",D54="???")),G54=""),"Waiting",IF(D54="???","Waiting",""))))</f>
        <v>Completed</v>
      </c>
      <c r="N54" s="116" t="str">
        <f>IF(AND(NOT(OR(H54="Ø",H54="")),L54="Split"),"In Progress",IF(AND(NOT(OR(H54="Ø",H54="")),L54="Needs to be Split"),"Waiting",IF(AND(M54="Review",M55="Review"),"Review",IF(OR(AND(M54="Review",M55="Incomplete"),AND(M54="Incomplete",M55="Review")),"Review",IF(OR(AND(M54="Untraceable",M55="Review"),AND(M54="Review",M55="Untraceable")),"Review",IF(OR(AND(M54="Review",M55="Completed"),AND(M54="Completed",M55="Review")),"Review",IF(OR(AND(M54="Other",M55="Review"),AND(M54="Review",M55="Other")),"Review",IF(OR(AND(M54="Other",M55="Incomplete"),AND(M54="Incomplete",M55="Other")),"Review",IF(OR(AND(M54="Other",M55="Untraceable"),AND(M54="Untraceable",M55="Other")),"Review",IF(OR(AND(M54="Other",M55="Completed"),AND(M54="Completed",M55="Other")),"Review",IF(AND(M54="Waiting",M55="Waiting"),"Waiting",IF(OR(AND(M54="Review",M55="Waiting"),AND(M54="Waiting",M55="Review")),"Waiting",IF(OR(AND(M54="Other",M55="Waiting"),AND(M54="Waiting",M55="Other")),"Waiting",IF(OR(AND(M54="Incomplete",M55="Waiting"),AND(M54="Waiting",M55="Incomplete")),"Waiting",IF(OR(AND(M54="Completed",M55="Waiting"),AND(M54="Waiting",M55="Completed")),"Waiting",IF(OR(M54="In Progress",M55="In Progress"),"In Progress",IF(OR(AND(M54="Completed",M55="Untraceable"),AND(M54="Untraceable",M55="Completed")),"Review",IF(OR(AND(M54="Completed",M55="Incomplete"),AND(M54="Incomplete",M55="Completed")),"Review",IF(OR(AND(M54="Incomplete",M55="Untraceable"),AND(M54="Untraceable",M55="Incomplete")),"Untraceable",IF(AND(NOT(OR(H54="Ø",H54="")),NOT(OR(H55="Ø",H55="")),L54=""),"In Progress",IF(AND(M54="Untraceable",M55="Untraceable"),"Untraceable",IF(AND(NOT(OR(H54="Ø",H54="")),NOT(OR(H55="Ø",H55="")),NOT(OR(L54="Ø",L54="",L54="Split",L54="Needs to be Split"))),"Completed",IF(AND(M54="Incomplete",M55="Incomplete"),"Incomplete",IF(AND(M54="Other",M55="Other"),"Review",IF(AND(M54="Untraceable",M55=""),"Untraceable","")))))))))))))))))))))))))</f>
        <v>Completed</v>
      </c>
      <c r="O54" s="116" t="s">
        <v>0</v>
      </c>
      <c r="P54" s="4" t="s">
        <v>3040</v>
      </c>
      <c r="Q54" s="121" t="s">
        <v>25</v>
      </c>
      <c r="R54" s="116" t="s">
        <v>5132</v>
      </c>
    </row>
    <row r="55" spans="1:18" x14ac:dyDescent="0.25">
      <c r="A55" s="116"/>
      <c r="B55" s="116"/>
      <c r="C55" s="116"/>
      <c r="D55" s="103" t="s">
        <v>23</v>
      </c>
      <c r="E55" s="103" t="s">
        <v>1512</v>
      </c>
      <c r="F55" s="7" t="str">
        <f>IF(AND(D55="Amina",OR(E55="Manual",E55="Assisted Manual")),A54&amp;"_AZ",IF(AND(D55="Amina",OR(E55="De-Novo Merge",E55="Assisted Merge")),A54&amp;"_SA_AZ",IF(AND(D55="Ahmad",OR(E55="Manual",E55="Assisted Manual")),A54&amp;"_AE",IF(AND(D55="Ahmad",OR(E55="De-Novo Merge",E55="Assisted Merge")),A54&amp;"_SA_AE",IF(AND(D55="Gina",OR(E55="Manual",E55="Assisted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Merge")),A54&amp;"_SA_MW",IF(AND(D55="Rinat",OR(E55="Manual",E55="Assisted Manual")),A54&amp;"_RM",IF(AND(D55="Rinat",OR(E55="De-Novo Merge",E55="Assisted Merge")),A54&amp;"_SA_RM",""))))))))))))))))</f>
        <v>2018-07-02_G-027_CA</v>
      </c>
      <c r="G55" s="104">
        <v>43333</v>
      </c>
      <c r="H55" s="104">
        <v>43334</v>
      </c>
      <c r="I55" s="68">
        <v>4</v>
      </c>
      <c r="J55" s="68">
        <v>38</v>
      </c>
      <c r="K55" s="73">
        <f t="shared" si="1"/>
        <v>9.5</v>
      </c>
      <c r="L55" s="116"/>
      <c r="M55" s="103" t="str">
        <f>IF(AND(NOT(OR(G55="",G55="Ø")),H55=""),"In Progress",IF(AND(NOT(OR(H55="Ø",H55="")),NOT(OR(G55="Ø",G55=""))),"Completed",IF(AND(NOT(A54=""),NOT(OR(D55="",D55="???")),G55=""),"Waiting",IF(D55="???","Waiting",""))))</f>
        <v>Completed</v>
      </c>
      <c r="N55" s="116"/>
      <c r="O55" s="116"/>
      <c r="P55" s="4" t="s">
        <v>5131</v>
      </c>
      <c r="Q55" s="121"/>
      <c r="R55" s="116"/>
    </row>
    <row r="56" spans="1:18" x14ac:dyDescent="0.25">
      <c r="A56" s="122" t="s">
        <v>5130</v>
      </c>
      <c r="B56" s="117" t="s">
        <v>5129</v>
      </c>
      <c r="C56" s="116" t="s">
        <v>2065</v>
      </c>
      <c r="D56" s="103" t="s">
        <v>113</v>
      </c>
      <c r="E56" s="103" t="s">
        <v>1399</v>
      </c>
      <c r="F56" s="7" t="str">
        <f>IF(AND(D56="Amina",OR(E56="Manual",E56="Assisted Manual")),A56&amp;"_AZ",IF(AND(D56="Amina",OR(E56="De-Novo Merge",E56="Assisted Merge")),A56&amp;"_SA_AZ",IF(AND(D56="Ahmad",OR(E56="Manual",E56="Assisted Manual")),A56&amp;"_AE",IF(AND(D56="Ahmad",OR(E56="De-Novo Merge",E56="Assisted Merge")),A56&amp;"_SA_AE",IF(AND(D56="Gina",OR(E56="Manual",E56="Assisted Manual")),A56&amp;"_GB",IF(AND(D56="Gina",OR(E56="De-Novo Merge",E56="Assisted Merge")),A56&amp;"_SA_GB",IF(AND(D56="Cameron",OR(E56="Manual",E56="Assisted Manual")),A56&amp;"_CA",IF(AND(D56="Cameron",OR(E56="De-Novo Merge",E56="Assisted Merge")),A56&amp;"_SA_CA",IF(AND(D56="Bruno",OR(E56="Manual",E56="Assisted Manual")),A56&amp;"_BD",IF(AND(D56="Bruno",OR(E56="De-Novo Merge",E56="Assisted Merge")),A56&amp;"_SA_BD",IF(AND(D56="Daniel",OR(E56="Manual",E56="Assisted Manual")),A56&amp;"_DR",IF(AND(D56="Daniel",OR(E56="De-Novo Merge",E56="Assisted Merge")),A56&amp;"_SA_DR",IF(AND(D56="Monet",OR(E56="Manual",E56="Assisted Manual")),A56&amp;"_MW",IF(AND(D56="Monet",OR(E56="De-Novo Merge",E56="Assisted Merge")),A56&amp;"_SA_MW",IF(AND(D56="Rinat",OR(E56="Manual",E56="Assisted Manual")),A56&amp;"_RM",IF(AND(D56="Rinat",OR(E56="De-Novo Merge",E56="Assisted Merge")),A56&amp;"_SA_RM",""))))))))))))))))</f>
        <v>2018-07-02_G-028_SA_DR</v>
      </c>
      <c r="G56" s="104">
        <v>43314</v>
      </c>
      <c r="H56" s="104">
        <v>43318</v>
      </c>
      <c r="I56" s="68"/>
      <c r="J56" s="68"/>
      <c r="K56" s="73" t="str">
        <f t="shared" si="1"/>
        <v/>
      </c>
      <c r="L56" s="118">
        <v>43369</v>
      </c>
      <c r="M56" s="103" t="str">
        <f>IF(AND(NOT(OR(G56="",G56="Ø")),H56=""),"In Progress",IF(AND(NOT(OR(H56="Ø",H56="")),NOT(OR(G56="Ø",G56=""))),"Completed",IF(AND(NOT(A56=""),NOT(OR(D56="",D56="???")),G56=""),"Waiting",IF(D56="???","Waiting",""))))</f>
        <v>Completed</v>
      </c>
      <c r="N56" s="116" t="str">
        <f>IF(AND(NOT(OR(H56="Ø",H56="")),L56="Split"),"In Progress",IF(AND(NOT(OR(H56="Ø",H56="")),L56="Needs to be Split"),"Waiting",IF(AND(M56="Review",M57="Review"),"Review",IF(OR(AND(M56="Review",M57="Incomplete"),AND(M56="Incomplete",M57="Review")),"Review",IF(OR(AND(M56="Untraceable",M57="Review"),AND(M56="Review",M57="Untraceable")),"Review",IF(OR(AND(M56="Review",M57="Completed"),AND(M56="Completed",M57="Review")),"Review",IF(OR(AND(M56="Other",M57="Review"),AND(M56="Review",M57="Other")),"Review",IF(OR(AND(M56="Other",M57="Incomplete"),AND(M56="Incomplete",M57="Other")),"Review",IF(OR(AND(M56="Other",M57="Untraceable"),AND(M56="Untraceable",M57="Other")),"Review",IF(OR(AND(M56="Other",M57="Completed"),AND(M56="Completed",M57="Other")),"Review",IF(AND(M56="Waiting",M57="Waiting"),"Waiting",IF(OR(AND(M56="Review",M57="Waiting"),AND(M56="Waiting",M57="Review")),"Waiting",IF(OR(AND(M56="Other",M57="Waiting"),AND(M56="Waiting",M57="Other")),"Waiting",IF(OR(AND(M56="Incomplete",M57="Waiting"),AND(M56="Waiting",M57="Incomplete")),"Waiting",IF(OR(AND(M56="Completed",M57="Waiting"),AND(M56="Waiting",M57="Completed")),"Waiting",IF(OR(M56="In Progress",M57="In Progress"),"In Progress",IF(OR(AND(M56="Completed",M57="Untraceable"),AND(M56="Untraceable",M57="Completed")),"Review",IF(OR(AND(M56="Completed",M57="Incomplete"),AND(M56="Incomplete",M57="Completed")),"Review",IF(OR(AND(M56="Incomplete",M57="Untraceable"),AND(M56="Untraceable",M57="Incomplete")),"Untraceable",IF(AND(NOT(OR(H56="Ø",H56="")),NOT(OR(H57="Ø",H57="")),L56=""),"In Progress",IF(AND(M56="Untraceable",M57="Untraceable"),"Untraceable",IF(AND(NOT(OR(H56="Ø",H56="")),NOT(OR(H57="Ø",H57="")),NOT(OR(L56="Ø",L56="",L56="Split",L56="Needs to be Split"))),"Completed",IF(AND(M56="Incomplete",M57="Incomplete"),"Incomplete",IF(AND(M56="Other",M57="Other"),"Review",IF(AND(M56="Untraceable",M57=""),"Untraceable","")))))))))))))))))))))))))</f>
        <v>Completed</v>
      </c>
      <c r="O56" s="116" t="s">
        <v>0</v>
      </c>
      <c r="P56" s="4"/>
      <c r="Q56" s="121" t="s">
        <v>25</v>
      </c>
      <c r="R56" s="116" t="s">
        <v>5128</v>
      </c>
    </row>
    <row r="57" spans="1:18" x14ac:dyDescent="0.25">
      <c r="A57" s="116"/>
      <c r="B57" s="116"/>
      <c r="C57" s="116"/>
      <c r="D57" s="103" t="s">
        <v>187</v>
      </c>
      <c r="E57" s="103" t="s">
        <v>1512</v>
      </c>
      <c r="F57" s="7" t="str">
        <f>IF(AND(D57="Amina",OR(E57="Manual",E57="Assisted Manual")),A56&amp;"_AZ",IF(AND(D57="Amina",OR(E57="De-Novo Merge",E57="Assisted Merge")),A56&amp;"_SA_AZ",IF(AND(D57="Ahmad",OR(E57="Manual",E57="Assisted Manual")),A56&amp;"_AE",IF(AND(D57="Ahmad",OR(E57="De-Novo Merge",E57="Assisted Merge")),A56&amp;"_SA_AE",IF(AND(D57="Gina",OR(E57="Manual",E57="Assisted Manual")),A56&amp;"_GB",IF(AND(D57="Gina",OR(E57="De-Novo Merge",E57="Assisted Merge")),A56&amp;"_SA_GB",IF(AND(D57="Cameron",OR(E57="Manual",E57="Assisted Manual")),A56&amp;"_CA",IF(AND(D57="Cameron",OR(E57="De-Novo Merge",E57="Assisted Merge")),A56&amp;"_SA_CA",IF(AND(D57="Bruno",OR(E57="Manual",E57="Assisted Manual")),A56&amp;"_BD",IF(AND(D57="Bruno",OR(E57="De-Novo Merge",E57="Assisted Merge")),A56&amp;"_SA_BD",IF(AND(D57="Daniel",OR(E57="Manual",E57="Assisted Manual")),A56&amp;"_DR",IF(AND(D57="Daniel",OR(E57="De-Novo Merge",E57="Assisted Merge")),A56&amp;"_SA_DR",IF(AND(D57="Monet",OR(E57="Manual",E57="Assisted Manual")),A56&amp;"_MW",IF(AND(D57="Monet",OR(E57="De-Novo Merge",E57="Assisted Merge")),A56&amp;"_SA_MW",IF(AND(D57="Rinat",OR(E57="Manual",E57="Assisted Manual")),A56&amp;"_RM",IF(AND(D57="Rinat",OR(E57="De-Novo Merge",E57="Assisted Merge")),A56&amp;"_SA_RM",""))))))))))))))))</f>
        <v>2018-07-02_G-028_MW</v>
      </c>
      <c r="G57" s="104">
        <v>43333</v>
      </c>
      <c r="H57" s="104">
        <v>43336</v>
      </c>
      <c r="I57" s="68"/>
      <c r="J57" s="68"/>
      <c r="K57" s="73" t="str">
        <f t="shared" si="1"/>
        <v/>
      </c>
      <c r="L57" s="116"/>
      <c r="M57" s="103" t="str">
        <f>IF(AND(NOT(OR(G57="",G57="Ø")),H57=""),"In Progress",IF(AND(NOT(OR(H57="Ø",H57="")),NOT(OR(G57="Ø",G57=""))),"Completed",IF(AND(NOT(A56=""),NOT(OR(D57="",D57="???")),G57=""),"Waiting",IF(D57="???","Waiting",""))))</f>
        <v>Completed</v>
      </c>
      <c r="N57" s="116"/>
      <c r="O57" s="116"/>
      <c r="P57" s="4"/>
      <c r="Q57" s="121"/>
      <c r="R57" s="116"/>
    </row>
    <row r="58" spans="1:18" x14ac:dyDescent="0.25">
      <c r="A58" s="122" t="s">
        <v>5127</v>
      </c>
      <c r="B58" s="117" t="s">
        <v>5126</v>
      </c>
      <c r="C58" s="116" t="s">
        <v>2065</v>
      </c>
      <c r="D58" s="103" t="s">
        <v>4061</v>
      </c>
      <c r="E58" s="103" t="s">
        <v>1399</v>
      </c>
      <c r="F58" s="7" t="s">
        <v>5125</v>
      </c>
      <c r="G58" s="104">
        <v>43314</v>
      </c>
      <c r="H58" s="104">
        <v>43315</v>
      </c>
      <c r="I58" s="68">
        <v>5.5</v>
      </c>
      <c r="J58" s="68">
        <v>91</v>
      </c>
      <c r="K58" s="73">
        <f t="shared" si="1"/>
        <v>16.545454545454547</v>
      </c>
      <c r="L58" s="118">
        <v>43340</v>
      </c>
      <c r="M58" s="103" t="str">
        <f>IF(AND(NOT(OR(G58="",G58="Ø")),H58=""),"In Progress",IF(AND(NOT(OR(H58="Ø",H58="")),NOT(OR(G58="Ø",G58=""))),"Completed",IF(AND(NOT(A58=""),NOT(OR(D58="",D58="???")),G58=""),"Waiting",IF(D58="???","Waiting",""))))</f>
        <v>Completed</v>
      </c>
      <c r="N58" s="116" t="str">
        <f>IF(AND(NOT(OR(H58="Ø",H58="")),L58="Split"),"In Progress",IF(AND(NOT(OR(H58="Ø",H58="")),L58="Needs to be Split"),"Waiting",IF(AND(M58="Review",M59="Review"),"Review",IF(OR(AND(M58="Review",M59="Incomplete"),AND(M58="Incomplete",M59="Review")),"Review",IF(OR(AND(M58="Untraceable",M59="Review"),AND(M58="Review",M59="Untraceable")),"Review",IF(OR(AND(M58="Review",M59="Completed"),AND(M58="Completed",M59="Review")),"Review",IF(OR(AND(M58="Other",M59="Review"),AND(M58="Review",M59="Other")),"Review",IF(OR(AND(M58="Other",M59="Incomplete"),AND(M58="Incomplete",M59="Other")),"Review",IF(OR(AND(M58="Other",M59="Untraceable"),AND(M58="Untraceable",M59="Other")),"Review",IF(OR(AND(M58="Other",M59="Completed"),AND(M58="Completed",M59="Other")),"Review",IF(AND(M58="Waiting",M59="Waiting"),"Waiting",IF(OR(AND(M58="Review",M59="Waiting"),AND(M58="Waiting",M59="Review")),"Waiting",IF(OR(AND(M58="Other",M59="Waiting"),AND(M58="Waiting",M59="Other")),"Waiting",IF(OR(AND(M58="Incomplete",M59="Waiting"),AND(M58="Waiting",M59="Incomplete")),"Waiting",IF(OR(AND(M58="Completed",M59="Waiting"),AND(M58="Waiting",M59="Completed")),"Waiting",IF(OR(M58="In Progress",M59="In Progress"),"In Progress",IF(OR(AND(M58="Completed",M59="Untraceable"),AND(M58="Untraceable",M59="Completed")),"Review",IF(OR(AND(M58="Completed",M59="Incomplete"),AND(M58="Incomplete",M59="Completed")),"Review",IF(OR(AND(M58="Incomplete",M59="Untraceable"),AND(M58="Untraceable",M59="Incomplete")),"Untraceable",IF(AND(NOT(OR(H58="Ø",H58="")),NOT(OR(H59="Ø",H59="")),L58=""),"In Progress",IF(AND(M58="Untraceable",M59="Untraceable"),"Untraceable",IF(AND(NOT(OR(H58="Ø",H58="")),NOT(OR(H59="Ø",H59="")),NOT(OR(L58="Ø",L58="",L58="Split",L58="Needs to be Split"))),"Completed",IF(AND(M58="Incomplete",M59="Incomplete"),"Incomplete",IF(AND(M58="Other",M59="Other"),"Review",IF(AND(M58="Untraceable",M59=""),"Untraceable","")))))))))))))))))))))))))</f>
        <v>Completed</v>
      </c>
      <c r="O58" s="116" t="s">
        <v>0</v>
      </c>
      <c r="P58" s="4"/>
      <c r="Q58" s="121" t="s">
        <v>25</v>
      </c>
      <c r="R58" s="116" t="s">
        <v>5124</v>
      </c>
    </row>
    <row r="59" spans="1:18" x14ac:dyDescent="0.25">
      <c r="A59" s="116"/>
      <c r="B59" s="116"/>
      <c r="C59" s="116"/>
      <c r="D59" s="103" t="s">
        <v>23</v>
      </c>
      <c r="E59" s="103" t="s">
        <v>1512</v>
      </c>
      <c r="F59" s="7" t="str">
        <f>IF(AND(D59="Amina",OR(E59="Manual",E59="Assisted Manual")),A58&amp;"_AZ",IF(AND(D59="Amina",OR(E59="De-Novo Merge",E59="Assisted Merge")),A58&amp;"_SA_AZ",IF(AND(D59="Ahmad",OR(E59="Manual",E59="Assisted Manual")),A58&amp;"_AE",IF(AND(D59="Ahmad",OR(E59="De-Novo Merge",E59="Assisted Merge")),A58&amp;"_SA_AE",IF(AND(D59="Gina",OR(E59="Manual",E59="Assisted Manual")),A58&amp;"_GB",IF(AND(D59="Gina",OR(E59="De-Novo Merge",E59="Assisted Merge")),A58&amp;"_SA_GB",IF(AND(D59="Cameron",OR(E59="Manual",E59="Assisted Manual")),A58&amp;"_CA",IF(AND(D59="Cameron",OR(E59="De-Novo Merge",E59="Assisted Merge")),A58&amp;"_SA_CA",IF(AND(D59="Bruno",OR(E59="Manual",E59="Assisted Manual")),A58&amp;"_BD",IF(AND(D59="Bruno",OR(E59="De-Novo Merge",E59="Assisted Merge")),A58&amp;"_SA_BD",IF(AND(D59="Daniel",OR(E59="Manual",E59="Assisted Manual")),A58&amp;"_DR",IF(AND(D59="Daniel",OR(E59="De-Novo Merge",E59="Assisted Merge")),A58&amp;"_SA_DR",IF(AND(D59="Monet",OR(E59="Manual",E59="Assisted Manual")),A58&amp;"_MW",IF(AND(D59="Monet",OR(E59="De-Novo Merge",E59="Assisted Merge")),A58&amp;"_SA_MW",IF(AND(D59="Rinat",OR(E59="Manual",E59="Assisted Manual")),A58&amp;"_RM",IF(AND(D59="Rinat",OR(E59="De-Novo Merge",E59="Assisted Merge")),A58&amp;"_SA_RM",""))))))))))))))))</f>
        <v>2018-07-02_G-029_CA</v>
      </c>
      <c r="G59" s="104">
        <v>43328</v>
      </c>
      <c r="H59" s="104">
        <v>43328</v>
      </c>
      <c r="I59" s="68">
        <v>3.8</v>
      </c>
      <c r="J59" s="68">
        <v>133</v>
      </c>
      <c r="K59" s="73">
        <f t="shared" si="1"/>
        <v>35</v>
      </c>
      <c r="L59" s="116"/>
      <c r="M59" s="103" t="str">
        <f>IF(AND(NOT(OR(G59="",G59="Ø")),H59=""),"In Progress",IF(AND(NOT(OR(H59="Ø",H59="")),NOT(OR(G59="Ø",G59=""))),"Completed",IF(AND(NOT(A58=""),NOT(OR(D59="",D59="???")),G59=""),"Waiting",IF(D59="???","Waiting",""))))</f>
        <v>Completed</v>
      </c>
      <c r="N59" s="116"/>
      <c r="O59" s="116"/>
      <c r="P59" s="4"/>
      <c r="Q59" s="121"/>
      <c r="R59" s="116"/>
    </row>
    <row r="60" spans="1:18" x14ac:dyDescent="0.25">
      <c r="A60" s="122" t="s">
        <v>5123</v>
      </c>
      <c r="B60" s="117" t="s">
        <v>5122</v>
      </c>
      <c r="C60" s="116" t="s">
        <v>2065</v>
      </c>
      <c r="D60" s="103" t="s">
        <v>187</v>
      </c>
      <c r="E60" s="103" t="s">
        <v>1399</v>
      </c>
      <c r="F60" s="7" t="str">
        <f>IF(AND(D60="Amina",OR(E60="Manual",E60="Assisted Manual")),A60&amp;"_AZ",IF(AND(D60="Amina",OR(E60="De-Novo Merge",E60="Assisted Merge")),A60&amp;"_SA_AZ",IF(AND(D60="Ahmad",OR(E60="Manual",E60="Assisted Manual")),A60&amp;"_AE",IF(AND(D60="Ahmad",OR(E60="De-Novo Merge",E60="Assisted Merge")),A60&amp;"_SA_AE",IF(AND(D60="Gina",OR(E60="Manual",E60="Assisted Manual")),A60&amp;"_GB",IF(AND(D60="Gina",OR(E60="De-Novo Merge",E60="Assisted Merge")),A60&amp;"_SA_GB",IF(AND(D60="Cameron",OR(E60="Manual",E60="Assisted Manual")),A60&amp;"_CA",IF(AND(D60="Cameron",OR(E60="De-Novo Merge",E60="Assisted Merge")),A60&amp;"_SA_CA",IF(AND(D60="Bruno",OR(E60="Manual",E60="Assisted Manual")),A60&amp;"_BD",IF(AND(D60="Bruno",OR(E60="De-Novo Merge",E60="Assisted Merge")),A60&amp;"_SA_BD",IF(AND(D60="Daniel",OR(E60="Manual",E60="Assisted Manual")),A60&amp;"_DR",IF(AND(D60="Daniel",OR(E60="De-Novo Merge",E60="Assisted Merge")),A60&amp;"_SA_DR",IF(AND(D60="Monet",OR(E60="Manual",E60="Assisted Manual")),A60&amp;"_MW",IF(AND(D60="Monet",OR(E60="De-Novo Merge",E60="Assisted Merge")),A60&amp;"_SA_MW",IF(AND(D60="Rinat",OR(E60="Manual",E60="Assisted Manual")),A60&amp;"_RM",IF(AND(D60="Rinat",OR(E60="De-Novo Merge",E60="Assisted Merge")),A60&amp;"_SA_RM",""))))))))))))))))</f>
        <v>2018-07-02_G-030_SA_MW</v>
      </c>
      <c r="G60" s="104">
        <v>43314</v>
      </c>
      <c r="H60" s="104">
        <v>43315</v>
      </c>
      <c r="I60" s="68"/>
      <c r="J60" s="68"/>
      <c r="K60" s="73" t="str">
        <f t="shared" si="1"/>
        <v/>
      </c>
      <c r="L60" s="118">
        <v>43340</v>
      </c>
      <c r="M60" s="103" t="str">
        <f>IF(AND(NOT(OR(G60="",G60="Ø")),H60=""),"In Progress",IF(AND(NOT(OR(H60="Ø",H60="")),NOT(OR(G60="Ø",G60=""))),"Completed",IF(AND(NOT(A60=""),NOT(OR(D60="",D60="???")),G60=""),"Waiting",IF(D60="???","Waiting",""))))</f>
        <v>Completed</v>
      </c>
      <c r="N60" s="116" t="str">
        <f>IF(AND(NOT(OR(H60="Ø",H60="")),L60="Split"),"In Progress",IF(AND(NOT(OR(H60="Ø",H60="")),L60="Needs to be Split"),"Waiting",IF(AND(M60="Review",M61="Review"),"Review",IF(OR(AND(M60="Review",M61="Incomplete"),AND(M60="Incomplete",M61="Review")),"Review",IF(OR(AND(M60="Untraceable",M61="Review"),AND(M60="Review",M61="Untraceable")),"Review",IF(OR(AND(M60="Review",M61="Completed"),AND(M60="Completed",M61="Review")),"Review",IF(OR(AND(M60="Other",M61="Review"),AND(M60="Review",M61="Other")),"Review",IF(OR(AND(M60="Other",M61="Incomplete"),AND(M60="Incomplete",M61="Other")),"Review",IF(OR(AND(M60="Other",M61="Untraceable"),AND(M60="Untraceable",M61="Other")),"Review",IF(OR(AND(M60="Other",M61="Completed"),AND(M60="Completed",M61="Other")),"Review",IF(AND(M60="Waiting",M61="Waiting"),"Waiting",IF(OR(AND(M60="Review",M61="Waiting"),AND(M60="Waiting",M61="Review")),"Waiting",IF(OR(AND(M60="Other",M61="Waiting"),AND(M60="Waiting",M61="Other")),"Waiting",IF(OR(AND(M60="Incomplete",M61="Waiting"),AND(M60="Waiting",M61="Incomplete")),"Waiting",IF(OR(AND(M60="Completed",M61="Waiting"),AND(M60="Waiting",M61="Completed")),"Waiting",IF(OR(M60="In Progress",M61="In Progress"),"In Progress",IF(OR(AND(M60="Completed",M61="Untraceable"),AND(M60="Untraceable",M61="Completed")),"Review",IF(OR(AND(M60="Completed",M61="Incomplete"),AND(M60="Incomplete",M61="Completed")),"Review",IF(OR(AND(M60="Incomplete",M61="Untraceable"),AND(M60="Untraceable",M61="Incomplete")),"Untraceable",IF(AND(NOT(OR(H60="Ø",H60="")),NOT(OR(H61="Ø",H61="")),L60=""),"In Progress",IF(AND(M60="Untraceable",M61="Untraceable"),"Untraceable",IF(AND(NOT(OR(H60="Ø",H60="")),NOT(OR(H61="Ø",H61="")),NOT(OR(L60="Ø",L60="",L60="Split",L60="Needs to be Split"))),"Completed",IF(AND(M60="Incomplete",M61="Incomplete"),"Incomplete",IF(AND(M60="Other",M61="Other"),"Review",IF(AND(M60="Untraceable",M61=""),"Untraceable","")))))))))))))))))))))))))</f>
        <v>Completed</v>
      </c>
      <c r="O60" s="116" t="s">
        <v>0</v>
      </c>
      <c r="P60" s="4"/>
      <c r="Q60" s="121" t="s">
        <v>25</v>
      </c>
      <c r="R60" s="116" t="s">
        <v>5121</v>
      </c>
    </row>
    <row r="61" spans="1:18" x14ac:dyDescent="0.25">
      <c r="A61" s="116"/>
      <c r="B61" s="116"/>
      <c r="C61" s="116"/>
      <c r="D61" s="103" t="s">
        <v>23</v>
      </c>
      <c r="E61" s="103" t="s">
        <v>1512</v>
      </c>
      <c r="F61" s="7" t="str">
        <f>IF(AND(D61="Amina",OR(E61="Manual",E61="Assisted Manual")),A60&amp;"_AZ",IF(AND(D61="Amina",OR(E61="De-Novo Merge",E61="Assisted Merge")),A60&amp;"_SA_AZ",IF(AND(D61="Ahmad",OR(E61="Manual",E61="Assisted Manual")),A60&amp;"_AE",IF(AND(D61="Ahmad",OR(E61="De-Novo Merge",E61="Assisted Merge")),A60&amp;"_SA_AE",IF(AND(D61="Gina",OR(E61="Manual",E61="Assisted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Merge")),A60&amp;"_SA_MW",IF(AND(D61="Rinat",OR(E61="Manual",E61="Assisted Manual")),A60&amp;"_RM",IF(AND(D61="Rinat",OR(E61="De-Novo Merge",E61="Assisted Merge")),A60&amp;"_SA_RM",""))))))))))))))))</f>
        <v>2018-07-02_G-030_CA</v>
      </c>
      <c r="G61" s="104">
        <v>43334</v>
      </c>
      <c r="H61" s="104">
        <v>43335</v>
      </c>
      <c r="I61" s="68">
        <v>2.42</v>
      </c>
      <c r="J61" s="68">
        <v>114</v>
      </c>
      <c r="K61" s="73">
        <f t="shared" si="1"/>
        <v>47.107438016528924</v>
      </c>
      <c r="L61" s="116"/>
      <c r="M61" s="103" t="str">
        <f>IF(AND(NOT(OR(G61="",G61="Ø")),H61=""),"In Progress",IF(AND(NOT(OR(H61="Ø",H61="")),NOT(OR(G61="Ø",G61=""))),"Completed",IF(AND(NOT(A60=""),NOT(OR(D61="",D61="???")),G61=""),"Waiting",IF(D61="???","Waiting",""))))</f>
        <v>Completed</v>
      </c>
      <c r="N61" s="116"/>
      <c r="O61" s="116"/>
      <c r="P61" s="4"/>
      <c r="Q61" s="121"/>
      <c r="R61" s="116"/>
    </row>
    <row r="62" spans="1:18" x14ac:dyDescent="0.25">
      <c r="A62" s="122" t="s">
        <v>5120</v>
      </c>
      <c r="B62" s="117" t="s">
        <v>5119</v>
      </c>
      <c r="C62" s="116" t="s">
        <v>2065</v>
      </c>
      <c r="D62" s="103" t="s">
        <v>4061</v>
      </c>
      <c r="E62" s="103" t="s">
        <v>1399</v>
      </c>
      <c r="F62" s="7" t="s">
        <v>5118</v>
      </c>
      <c r="G62" s="104">
        <v>43315</v>
      </c>
      <c r="H62" s="104">
        <v>43318</v>
      </c>
      <c r="I62" s="68">
        <v>6</v>
      </c>
      <c r="J62" s="68">
        <v>69</v>
      </c>
      <c r="K62" s="73">
        <f t="shared" si="1"/>
        <v>11.5</v>
      </c>
      <c r="L62" s="118">
        <v>43340</v>
      </c>
      <c r="M62" s="103" t="str">
        <f>IF(AND(NOT(OR(G62="",G62="Ø")),H62=""),"In Progress",IF(AND(NOT(OR(H62="Ø",H62="")),NOT(OR(G62="Ø",G62=""))),"Completed",IF(AND(NOT(A62=""),NOT(OR(D62="",D62="???")),G62=""),"Waiting",IF(D62="???","Waiting",""))))</f>
        <v>Completed</v>
      </c>
      <c r="N62" s="116" t="str">
        <f>IF(AND(NOT(OR(H62="Ø",H62="")),L62="Split"),"In Progress",IF(AND(NOT(OR(H62="Ø",H62="")),L62="Needs to be Split"),"Waiting",IF(AND(M62="Review",M63="Review"),"Review",IF(OR(AND(M62="Review",M63="Incomplete"),AND(M62="Incomplete",M63="Review")),"Review",IF(OR(AND(M62="Untraceable",M63="Review"),AND(M62="Review",M63="Untraceable")),"Review",IF(OR(AND(M62="Review",M63="Completed"),AND(M62="Completed",M63="Review")),"Review",IF(OR(AND(M62="Other",M63="Review"),AND(M62="Review",M63="Other")),"Review",IF(OR(AND(M62="Other",M63="Incomplete"),AND(M62="Incomplete",M63="Other")),"Review",IF(OR(AND(M62="Other",M63="Untraceable"),AND(M62="Untraceable",M63="Other")),"Review",IF(OR(AND(M62="Other",M63="Completed"),AND(M62="Completed",M63="Other")),"Review",IF(AND(M62="Waiting",M63="Waiting"),"Waiting",IF(OR(AND(M62="Review",M63="Waiting"),AND(M62="Waiting",M63="Review")),"Waiting",IF(OR(AND(M62="Other",M63="Waiting"),AND(M62="Waiting",M63="Other")),"Waiting",IF(OR(AND(M62="Incomplete",M63="Waiting"),AND(M62="Waiting",M63="Incomplete")),"Waiting",IF(OR(AND(M62="Completed",M63="Waiting"),AND(M62="Waiting",M63="Completed")),"Waiting",IF(OR(M62="In Progress",M63="In Progress"),"In Progress",IF(OR(AND(M62="Completed",M63="Untraceable"),AND(M62="Untraceable",M63="Completed")),"Review",IF(OR(AND(M62="Completed",M63="Incomplete"),AND(M62="Incomplete",M63="Completed")),"Review",IF(OR(AND(M62="Incomplete",M63="Untraceable"),AND(M62="Untraceable",M63="Incomplete")),"Untraceable",IF(AND(NOT(OR(H62="Ø",H62="")),NOT(OR(H63="Ø",H63="")),L62=""),"In Progress",IF(AND(M62="Untraceable",M63="Untraceable"),"Untraceable",IF(AND(NOT(OR(H62="Ø",H62="")),NOT(OR(H63="Ø",H63="")),NOT(OR(L62="Ø",L62="",L62="Split",L62="Needs to be Split"))),"Completed",IF(AND(M62="Incomplete",M63="Incomplete"),"Incomplete",IF(AND(M62="Other",M63="Other"),"Review",IF(AND(M62="Untraceable",M63=""),"Untraceable","")))))))))))))))))))))))))</f>
        <v>Completed</v>
      </c>
      <c r="O62" s="116" t="s">
        <v>0</v>
      </c>
      <c r="P62" s="4"/>
      <c r="Q62" s="121" t="s">
        <v>25</v>
      </c>
      <c r="R62" s="116" t="s">
        <v>5117</v>
      </c>
    </row>
    <row r="63" spans="1:18" x14ac:dyDescent="0.25">
      <c r="A63" s="116"/>
      <c r="B63" s="116"/>
      <c r="C63" s="116"/>
      <c r="D63" s="103" t="s">
        <v>23</v>
      </c>
      <c r="E63" s="103" t="s">
        <v>1512</v>
      </c>
      <c r="F63" s="7" t="str">
        <f>IF(AND(D63="Amina",OR(E63="Manual",E63="Assisted Manual")),A62&amp;"_AZ",IF(AND(D63="Amina",OR(E63="De-Novo Merge",E63="Assisted Merge")),A62&amp;"_SA_AZ",IF(AND(D63="Ahmad",OR(E63="Manual",E63="Assisted Manual")),A62&amp;"_AE",IF(AND(D63="Ahmad",OR(E63="De-Novo Merge",E63="Assisted Merge")),A62&amp;"_SA_AE",IF(AND(D63="Gina",OR(E63="Manual",E63="Assisted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Merge")),A62&amp;"_SA_MW",IF(AND(D63="Rinat",OR(E63="Manual",E63="Assisted Manual")),A62&amp;"_RM",IF(AND(D63="Rinat",OR(E63="De-Novo Merge",E63="Assisted Merge")),A62&amp;"_SA_RM",""))))))))))))))))</f>
        <v>2018-07-02_G-031_CA</v>
      </c>
      <c r="G63" s="104">
        <v>43328</v>
      </c>
      <c r="H63" s="104">
        <v>43329</v>
      </c>
      <c r="I63" s="68">
        <v>3.6</v>
      </c>
      <c r="J63" s="68">
        <v>74</v>
      </c>
      <c r="K63" s="73">
        <f t="shared" si="1"/>
        <v>20.555555555555554</v>
      </c>
      <c r="L63" s="116"/>
      <c r="M63" s="103" t="str">
        <f>IF(AND(NOT(OR(G63="",G63="Ø")),H63=""),"In Progress",IF(AND(NOT(OR(H63="Ø",H63="")),NOT(OR(G63="Ø",G63=""))),"Completed",IF(AND(NOT(A62=""),NOT(OR(D63="",D63="???")),G63=""),"Waiting",IF(D63="???","Waiting",""))))</f>
        <v>Completed</v>
      </c>
      <c r="N63" s="116"/>
      <c r="O63" s="116"/>
      <c r="P63" s="4" t="s">
        <v>5116</v>
      </c>
      <c r="Q63" s="121"/>
      <c r="R63" s="116"/>
    </row>
    <row r="64" spans="1:18" x14ac:dyDescent="0.25">
      <c r="A64" s="122" t="s">
        <v>5115</v>
      </c>
      <c r="B64" s="117" t="s">
        <v>5114</v>
      </c>
      <c r="C64" s="116" t="s">
        <v>2065</v>
      </c>
      <c r="D64" s="103" t="s">
        <v>23</v>
      </c>
      <c r="E64" s="103" t="s">
        <v>1399</v>
      </c>
      <c r="F64" s="7" t="str">
        <f>IF(AND(D64="Amina",OR(E64="Manual",E64="Assisted Manual")),A64&amp;"_AZ",IF(AND(D64="Amina",OR(E64="De-Novo Merge",E64="Assisted Merge")),A64&amp;"_SA_AZ",IF(AND(D64="Ahmad",OR(E64="Manual",E64="Assisted Manual")),A64&amp;"_AE",IF(AND(D64="Ahmad",OR(E64="De-Novo Merge",E64="Assisted Merge")),A64&amp;"_SA_AE",IF(AND(D64="Gina",OR(E64="Manual",E64="Assisted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Merge")),A64&amp;"_SA_MW",IF(AND(D64="Rinat",OR(E64="Manual",E64="Assisted Manual")),A64&amp;"_RM",IF(AND(D64="Rinat",OR(E64="De-Novo Merge",E64="Assisted Merge")),A64&amp;"_SA_RM",""))))))))))))))))</f>
        <v>2018-07-02_G-032_SA_CA</v>
      </c>
      <c r="G64" s="104">
        <v>43315</v>
      </c>
      <c r="H64" s="104">
        <v>43317</v>
      </c>
      <c r="I64" s="68">
        <v>6</v>
      </c>
      <c r="J64" s="68">
        <v>97.5</v>
      </c>
      <c r="K64" s="73">
        <f t="shared" si="1"/>
        <v>16.25</v>
      </c>
      <c r="L64" s="118">
        <v>43341</v>
      </c>
      <c r="M64" s="103" t="str">
        <f>IF(AND(NOT(OR(G64="",G64="Ø")),H64=""),"In Progress",IF(AND(NOT(OR(H64="Ø",H64="")),NOT(OR(G64="Ø",G64=""))),"Completed",IF(AND(NOT(A64=""),NOT(OR(D64="",D64="???")),G64=""),"Waiting",IF(D64="???","Waiting",""))))</f>
        <v>Completed</v>
      </c>
      <c r="N64" s="116" t="str">
        <f>IF(AND(NOT(OR(H64="Ø",H64="")),L64="Split"),"In Progress",IF(AND(NOT(OR(H64="Ø",H64="")),L64="Needs to be Split"),"Waiting",IF(AND(M64="Review",M65="Review"),"Review",IF(OR(AND(M64="Review",M65="Incomplete"),AND(M64="Incomplete",M65="Review")),"Review",IF(OR(AND(M64="Untraceable",M65="Review"),AND(M64="Review",M65="Untraceable")),"Review",IF(OR(AND(M64="Review",M65="Completed"),AND(M64="Completed",M65="Review")),"Review",IF(OR(AND(M64="Other",M65="Review"),AND(M64="Review",M65="Other")),"Review",IF(OR(AND(M64="Other",M65="Incomplete"),AND(M64="Incomplete",M65="Other")),"Review",IF(OR(AND(M64="Other",M65="Untraceable"),AND(M64="Untraceable",M65="Other")),"Review",IF(OR(AND(M64="Other",M65="Completed"),AND(M64="Completed",M65="Other")),"Review",IF(AND(M64="Waiting",M65="Waiting"),"Waiting",IF(OR(AND(M64="Review",M65="Waiting"),AND(M64="Waiting",M65="Review")),"Waiting",IF(OR(AND(M64="Other",M65="Waiting"),AND(M64="Waiting",M65="Other")),"Waiting",IF(OR(AND(M64="Incomplete",M65="Waiting"),AND(M64="Waiting",M65="Incomplete")),"Waiting",IF(OR(AND(M64="Completed",M65="Waiting"),AND(M64="Waiting",M65="Completed")),"Waiting",IF(OR(M64="In Progress",M65="In Progress"),"In Progress",IF(OR(AND(M64="Completed",M65="Untraceable"),AND(M64="Untraceable",M65="Completed")),"Review",IF(OR(AND(M64="Completed",M65="Incomplete"),AND(M64="Incomplete",M65="Completed")),"Review",IF(OR(AND(M64="Incomplete",M65="Untraceable"),AND(M64="Untraceable",M65="Incomplete")),"Untraceable",IF(AND(NOT(OR(H64="Ø",H64="")),NOT(OR(H65="Ø",H65="")),L64=""),"In Progress",IF(AND(M64="Untraceable",M65="Untraceable"),"Untraceable",IF(AND(NOT(OR(H64="Ø",H64="")),NOT(OR(H65="Ø",H65="")),NOT(OR(L64="Ø",L64="",L64="Split",L64="Needs to be Split"))),"Completed",IF(AND(M64="Incomplete",M65="Incomplete"),"Incomplete",IF(AND(M64="Other",M65="Other"),"Review",IF(AND(M64="Untraceable",M65=""),"Untraceable","")))))))))))))))))))))))))</f>
        <v>Completed</v>
      </c>
      <c r="O64" s="116" t="s">
        <v>0</v>
      </c>
      <c r="P64" s="4" t="s">
        <v>5113</v>
      </c>
      <c r="Q64" s="121" t="s">
        <v>25</v>
      </c>
      <c r="R64" s="116" t="s">
        <v>5112</v>
      </c>
    </row>
    <row r="65" spans="1:18" x14ac:dyDescent="0.25">
      <c r="A65" s="116"/>
      <c r="B65" s="116"/>
      <c r="C65" s="116"/>
      <c r="D65" s="103" t="s">
        <v>187</v>
      </c>
      <c r="E65" s="103" t="s">
        <v>1512</v>
      </c>
      <c r="F65" s="7" t="str">
        <f>IF(AND(D65="Amina",OR(E65="Manual",E65="Assisted Manual")),A64&amp;"_AZ",IF(AND(D65="Amina",OR(E65="De-Novo Merge",E65="Assisted Merge")),A64&amp;"_SA_AZ",IF(AND(D65="Ahmad",OR(E65="Manual",E65="Assisted Manual")),A64&amp;"_AE",IF(AND(D65="Ahmad",OR(E65="De-Novo Merge",E65="Assisted Merge")),A64&amp;"_SA_AE",IF(AND(D65="Gina",OR(E65="Manual",E65="Assisted Manual")),A64&amp;"_GB",IF(AND(D65="Gina",OR(E65="De-Novo Merge",E65="Assisted Merge")),A64&amp;"_SA_GB",IF(AND(D65="Cameron",OR(E65="Manual",E65="Assisted Manual")),A64&amp;"_CA",IF(AND(D65="Cameron",OR(E65="De-Novo Merge",E65="Assisted Merge")),A64&amp;"_SA_CA",IF(AND(D65="Bruno",OR(E65="Manual",E65="Assisted Manual")),A64&amp;"_BD",IF(AND(D65="Bruno",OR(E65="De-Novo Merge",E65="Assisted Merge")),A64&amp;"_SA_BD",IF(AND(D65="Daniel",OR(E65="Manual",E65="Assisted Manual")),A64&amp;"_DR",IF(AND(D65="Daniel",OR(E65="De-Novo Merge",E65="Assisted Merge")),A64&amp;"_SA_DR",IF(AND(D65="Monet",OR(E65="Manual",E65="Assisted Manual")),A64&amp;"_MW",IF(AND(D65="Monet",OR(E65="De-Novo Merge",E65="Assisted Merge")),A64&amp;"_SA_MW",IF(AND(D65="Rinat",OR(E65="Manual",E65="Assisted Manual")),A64&amp;"_RM",IF(AND(D65="Rinat",OR(E65="De-Novo Merge",E65="Assisted Merge")),A64&amp;"_SA_RM",""))))))))))))))))</f>
        <v>2018-07-02_G-032_MW</v>
      </c>
      <c r="G65" s="104">
        <v>43336</v>
      </c>
      <c r="H65" s="104">
        <v>43339</v>
      </c>
      <c r="I65" s="68"/>
      <c r="J65" s="68"/>
      <c r="K65" s="73" t="str">
        <f t="shared" si="1"/>
        <v/>
      </c>
      <c r="L65" s="116"/>
      <c r="M65" s="103" t="str">
        <f>IF(AND(NOT(OR(G65="",G65="Ø")),H65=""),"In Progress",IF(AND(NOT(OR(H65="Ø",H65="")),NOT(OR(G65="Ø",G65=""))),"Completed",IF(AND(NOT(A64=""),NOT(OR(D65="",D65="???")),G65=""),"Waiting",IF(D65="???","Waiting",""))))</f>
        <v>Completed</v>
      </c>
      <c r="N65" s="116"/>
      <c r="O65" s="116"/>
      <c r="P65" s="4"/>
      <c r="Q65" s="121"/>
      <c r="R65" s="116"/>
    </row>
    <row r="66" spans="1:18" x14ac:dyDescent="0.25">
      <c r="A66" s="122" t="s">
        <v>5111</v>
      </c>
      <c r="B66" s="117" t="s">
        <v>5110</v>
      </c>
      <c r="C66" s="116" t="s">
        <v>2065</v>
      </c>
      <c r="D66" s="103" t="s">
        <v>187</v>
      </c>
      <c r="E66" s="103" t="s">
        <v>1399</v>
      </c>
      <c r="F66" s="7" t="str">
        <f>IF(AND(D66="Amina",OR(E66="Manual",E66="Assisted Manual")),A66&amp;"_AZ",IF(AND(D66="Amina",OR(E66="De-Novo Merge",E66="Assisted Merge")),A66&amp;"_SA_AZ",IF(AND(D66="Ahmad",OR(E66="Manual",E66="Assisted Manual")),A66&amp;"_AE",IF(AND(D66="Ahmad",OR(E66="De-Novo Merge",E66="Assisted Merge")),A66&amp;"_SA_AE",IF(AND(D66="Gina",OR(E66="Manual",E66="Assisted Manual")),A66&amp;"_GB",IF(AND(D66="Gina",OR(E66="De-Novo Merge",E66="Assisted Merge")),A66&amp;"_SA_GB",IF(AND(D66="Cameron",OR(E66="Manual",E66="Assisted Manual")),A66&amp;"_CA",IF(AND(D66="Cameron",OR(E66="De-Novo Merge",E66="Assisted Merge")),A66&amp;"_SA_CA",IF(AND(D66="Bruno",OR(E66="Manual",E66="Assisted Manual")),A66&amp;"_BD",IF(AND(D66="Bruno",OR(E66="De-Novo Merge",E66="Assisted Merge")),A66&amp;"_SA_BD",IF(AND(D66="Daniel",OR(E66="Manual",E66="Assisted Manual")),A66&amp;"_DR",IF(AND(D66="Daniel",OR(E66="De-Novo Merge",E66="Assisted Merge")),A66&amp;"_SA_DR",IF(AND(D66="Monet",OR(E66="Manual",E66="Assisted Manual")),A66&amp;"_MW",IF(AND(D66="Monet",OR(E66="De-Novo Merge",E66="Assisted Merge")),A66&amp;"_SA_MW",IF(AND(D66="Rinat",OR(E66="Manual",E66="Assisted Manual")),A66&amp;"_RM",IF(AND(D66="Rinat",OR(E66="De-Novo Merge",E66="Assisted Merge")),A66&amp;"_SA_RM",""))))))))))))))))</f>
        <v>2018-07-02_G-033_SA_MW</v>
      </c>
      <c r="G66" s="104">
        <v>43315</v>
      </c>
      <c r="H66" s="104">
        <v>43318</v>
      </c>
      <c r="I66" s="68"/>
      <c r="J66" s="68">
        <v>70</v>
      </c>
      <c r="K66" s="73" t="str">
        <f t="shared" ref="K66:K97" si="2">IF(AND(NOT(I66=""),NOT(J66=""),NOT(H66="")),J66/I66,"")</f>
        <v/>
      </c>
      <c r="L66" s="118">
        <v>43369</v>
      </c>
      <c r="M66" s="103" t="str">
        <f>IF(AND(NOT(OR(G66="",G66="Ø")),H66=""),"In Progress",IF(AND(NOT(OR(H66="Ø",H66="")),NOT(OR(G66="Ø",G66=""))),"Completed",IF(AND(NOT(A66=""),NOT(OR(D66="",D66="???")),G66=""),"Waiting",IF(D66="???","Waiting",""))))</f>
        <v>Completed</v>
      </c>
      <c r="N66" s="116" t="s">
        <v>0</v>
      </c>
      <c r="O66" s="116" t="s">
        <v>0</v>
      </c>
      <c r="P66" s="4" t="s">
        <v>5109</v>
      </c>
      <c r="Q66" s="121" t="s">
        <v>25</v>
      </c>
      <c r="R66" s="116" t="s">
        <v>5108</v>
      </c>
    </row>
    <row r="67" spans="1:18" x14ac:dyDescent="0.25">
      <c r="A67" s="116"/>
      <c r="B67" s="116"/>
      <c r="C67" s="116"/>
      <c r="D67" s="103" t="s">
        <v>4657</v>
      </c>
      <c r="E67" s="103" t="s">
        <v>1512</v>
      </c>
      <c r="F67" s="7" t="str">
        <f>IF(AND(D67="Amina",OR(E67="Manual",E67="Assisted Manual")),A66&amp;"_AZ",IF(AND(D67="Amina",OR(E67="De-Novo Merge",E67="Assisted Merge")),A66&amp;"_SA_AZ",IF(AND(D67="Ahmad",OR(E67="Manual",E67="Assisted Manual")),A66&amp;"_AE",IF(AND(D67="Ahmad",OR(E67="De-Novo Merge",E67="Assisted Merge")),A66&amp;"_SA_AE",IF(AND(D67="Gina",OR(E67="Manual",E67="Assisted Manual")),A66&amp;"_GB",IF(AND(D67="Gina",OR(E67="De-Novo Merge",E67="Assisted Merge")),A66&amp;"_SA_GB",IF(AND(D67="Cameron",OR(E67="Manual",E67="Assisted Manual")),A66&amp;"_CA",IF(AND(D67="Cameron",OR(E67="De-Novo Merge",E67="Assisted Merge")),A66&amp;"_SA_CA",IF(AND(D67="Bruno",OR(E67="Manual",E67="Assisted Manual")),A66&amp;"_BD",IF(AND(D67="Bruno",OR(E67="De-Novo Merge",E67="Assisted Merge")),A66&amp;"_SA_BD",IF(AND(D67="Daniel",OR(E67="Manual",E67="Assisted Manual")),A66&amp;"_DR",IF(AND(D67="Daniel",OR(E67="De-Novo Merge",E67="Assisted Merge")),A66&amp;"_SA_DR",IF(AND(D67="Monet",OR(E67="Manual",E67="Assisted Manual")),A66&amp;"_MW",IF(AND(D67="Monet",OR(E67="De-Novo Merge",E67="Assisted Merge")),A66&amp;"_SA_MW",IF(AND(D67="Rinat",OR(E67="Manual",E67="Assisted Manual")),A66&amp;"_RM",IF(AND(D67="Rinat",OR(E67="De-Novo Merge",E67="Assisted Merge")),A66&amp;"_SA_RM",""))))))))))))))))</f>
        <v>2018-07-02_G-033_AE</v>
      </c>
      <c r="G67" s="104">
        <v>43340</v>
      </c>
      <c r="H67" s="104">
        <v>43340</v>
      </c>
      <c r="I67" s="68"/>
      <c r="J67" s="68"/>
      <c r="K67" s="73" t="str">
        <f t="shared" si="2"/>
        <v/>
      </c>
      <c r="L67" s="116"/>
      <c r="M67" s="103" t="str">
        <f>IF(AND(NOT(OR(G67="",G67="Ø")),H67=""),"In Progress",IF(AND(NOT(OR(H67="Ø",H67="")),NOT(OR(G67="Ø",G67=""))),"Completed",IF(AND(NOT(A66=""),NOT(OR(D67="",D67="???")),G67=""),"Waiting",IF(D67="???","Waiting",""))))</f>
        <v>Completed</v>
      </c>
      <c r="N67" s="116"/>
      <c r="O67" s="116"/>
      <c r="P67" s="4"/>
      <c r="Q67" s="121"/>
      <c r="R67" s="116"/>
    </row>
    <row r="68" spans="1:18" x14ac:dyDescent="0.25">
      <c r="A68" s="122" t="s">
        <v>5107</v>
      </c>
      <c r="B68" s="117" t="s">
        <v>5106</v>
      </c>
      <c r="C68" s="116" t="s">
        <v>2065</v>
      </c>
      <c r="D68" s="103" t="s">
        <v>187</v>
      </c>
      <c r="E68" s="103" t="s">
        <v>1399</v>
      </c>
      <c r="F68" s="7" t="str">
        <f>IF(AND(D68="Amina",OR(E68="Manual",E68="Assisted Manual")),A68&amp;"_AZ",IF(AND(D68="Amina",OR(E68="De-Novo Merge",E68="Assisted Merge")),A68&amp;"_SA_AZ",IF(AND(D68="Ahmad",OR(E68="Manual",E68="Assisted Manual")),A68&amp;"_AE",IF(AND(D68="Ahmad",OR(E68="De-Novo Merge",E68="Assisted Merge")),A68&amp;"_SA_AE",IF(AND(D68="Gina",OR(E68="Manual",E68="Assisted Manual")),A68&amp;"_GB",IF(AND(D68="Gina",OR(E68="De-Novo Merge",E68="Assisted Merge")),A68&amp;"_SA_GB",IF(AND(D68="Cameron",OR(E68="Manual",E68="Assisted Manual")),A68&amp;"_CA",IF(AND(D68="Cameron",OR(E68="De-Novo Merge",E68="Assisted Merge")),A68&amp;"_SA_CA",IF(AND(D68="Bruno",OR(E68="Manual",E68="Assisted Manual")),A68&amp;"_BD",IF(AND(D68="Bruno",OR(E68="De-Novo Merge",E68="Assisted Merge")),A68&amp;"_SA_BD",IF(AND(D68="Daniel",OR(E68="Manual",E68="Assisted Manual")),A68&amp;"_DR",IF(AND(D68="Daniel",OR(E68="De-Novo Merge",E68="Assisted Merge")),A68&amp;"_SA_DR",IF(AND(D68="Monet",OR(E68="Manual",E68="Assisted Manual")),A68&amp;"_MW",IF(AND(D68="Monet",OR(E68="De-Novo Merge",E68="Assisted Merge")),A68&amp;"_SA_MW",IF(AND(D68="Rinat",OR(E68="Manual",E68="Assisted Manual")),A68&amp;"_RM",IF(AND(D68="Rinat",OR(E68="De-Novo Merge",E68="Assisted Merge")),A68&amp;"_SA_RM",""))))))))))))))))</f>
        <v>2018-07-02_G-034_SA_MW</v>
      </c>
      <c r="G68" s="104">
        <v>43318</v>
      </c>
      <c r="H68" s="104">
        <v>43319</v>
      </c>
      <c r="I68" s="68"/>
      <c r="J68" s="68">
        <v>127</v>
      </c>
      <c r="K68" s="73" t="str">
        <f t="shared" si="2"/>
        <v/>
      </c>
      <c r="L68" s="118">
        <v>43340</v>
      </c>
      <c r="M68" s="103" t="str">
        <f>IF(AND(NOT(OR(G68="",G68="Ø")),H68=""),"In Progress",IF(AND(NOT(OR(H68="Ø",H68="")),NOT(OR(G68="Ø",G68=""))),"Completed",IF(AND(NOT(A68=""),NOT(OR(D68="",D68="???")),G68=""),"Waiting",IF(D68="???","Waiting",""))))</f>
        <v>Completed</v>
      </c>
      <c r="N68" s="116" t="str">
        <f>IF(AND(NOT(OR(H68="Ø",H68="")),L68="Split"),"In Progress",IF(AND(NOT(OR(H68="Ø",H68="")),L68="Needs to be Split"),"Waiting",IF(AND(M68="Review",M69="Review"),"Review",IF(OR(AND(M68="Review",M69="Incomplete"),AND(M68="Incomplete",M69="Review")),"Review",IF(OR(AND(M68="Untraceable",M69="Review"),AND(M68="Review",M69="Untraceable")),"Review",IF(OR(AND(M68="Review",M69="Completed"),AND(M68="Completed",M69="Review")),"Review",IF(OR(AND(M68="Other",M69="Review"),AND(M68="Review",M69="Other")),"Review",IF(OR(AND(M68="Other",M69="Incomplete"),AND(M68="Incomplete",M69="Other")),"Review",IF(OR(AND(M68="Other",M69="Untraceable"),AND(M68="Untraceable",M69="Other")),"Review",IF(OR(AND(M68="Other",M69="Completed"),AND(M68="Completed",M69="Other")),"Review",IF(AND(M68="Waiting",M69="Waiting"),"Waiting",IF(OR(AND(M68="Review",M69="Waiting"),AND(M68="Waiting",M69="Review")),"Waiting",IF(OR(AND(M68="Other",M69="Waiting"),AND(M68="Waiting",M69="Other")),"Waiting",IF(OR(AND(M68="Incomplete",M69="Waiting"),AND(M68="Waiting",M69="Incomplete")),"Waiting",IF(OR(AND(M68="Completed",M69="Waiting"),AND(M68="Waiting",M69="Completed")),"Waiting",IF(OR(M68="In Progress",M69="In Progress"),"In Progress",IF(OR(AND(M68="Completed",M69="Untraceable"),AND(M68="Untraceable",M69="Completed")),"Review",IF(OR(AND(M68="Completed",M69="Incomplete"),AND(M68="Incomplete",M69="Completed")),"Review",IF(OR(AND(M68="Incomplete",M69="Untraceable"),AND(M68="Untraceable",M69="Incomplete")),"Untraceable",IF(AND(NOT(OR(H68="Ø",H68="")),NOT(OR(H69="Ø",H69="")),L68=""),"In Progress",IF(AND(M68="Untraceable",M69="Untraceable"),"Untraceable",IF(AND(NOT(OR(H68="Ø",H68="")),NOT(OR(H69="Ø",H69="")),NOT(OR(L68="Ø",L68="",L68="Split",L68="Needs to be Split"))),"Completed",IF(AND(M68="Incomplete",M69="Incomplete"),"Incomplete",IF(AND(M68="Other",M69="Other"),"Review",IF(AND(M68="Untraceable",M69=""),"Untraceable","")))))))))))))))))))))))))</f>
        <v>Completed</v>
      </c>
      <c r="O68" s="116" t="s">
        <v>0</v>
      </c>
      <c r="P68" s="4"/>
      <c r="Q68" s="121" t="s">
        <v>25</v>
      </c>
      <c r="R68" s="116" t="s">
        <v>5105</v>
      </c>
    </row>
    <row r="69" spans="1:18" x14ac:dyDescent="0.25">
      <c r="A69" s="116"/>
      <c r="B69" s="116"/>
      <c r="C69" s="116"/>
      <c r="D69" s="103" t="s">
        <v>161</v>
      </c>
      <c r="E69" s="103" t="s">
        <v>1512</v>
      </c>
      <c r="F69" s="7" t="str">
        <f>IF(AND(D69="Amina",OR(E69="Manual",E69="Assisted Manual")),A68&amp;"_AZ",IF(AND(D69="Amina",OR(E69="De-Novo Merge",E69="Assisted Merge")),A68&amp;"_SA_AZ",IF(AND(D69="Ahmad",OR(E69="Manual",E69="Assisted Manual")),A68&amp;"_AE",IF(AND(D69="Ahmad",OR(E69="De-Novo Merge",E69="Assisted Merge")),A68&amp;"_SA_AE",IF(AND(D69="Gina",OR(E69="Manual",E69="Assisted Manual")),A68&amp;"_GB",IF(AND(D69="Gina",OR(E69="De-Novo Merge",E69="Assisted Merge")),A68&amp;"_SA_GB",IF(AND(D69="Cameron",OR(E69="Manual",E69="Assisted Manual")),A68&amp;"_CA",IF(AND(D69="Cameron",OR(E69="De-Novo Merge",E69="Assisted Merge")),A68&amp;"_SA_CA",IF(AND(D69="Bruno",OR(E69="Manual",E69="Assisted Manual")),A68&amp;"_BD",IF(AND(D69="Bruno",OR(E69="De-Novo Merge",E69="Assisted Merge")),A68&amp;"_SA_BD",IF(AND(D69="Daniel",OR(E69="Manual",E69="Assisted Manual")),A68&amp;"_DR",IF(AND(D69="Daniel",OR(E69="De-Novo Merge",E69="Assisted Merge")),A68&amp;"_SA_DR",IF(AND(D69="Monet",OR(E69="Manual",E69="Assisted Manual")),A68&amp;"_MW",IF(AND(D69="Monet",OR(E69="De-Novo Merge",E69="Assisted Merge")),A68&amp;"_SA_MW",IF(AND(D69="Rinat",OR(E69="Manual",E69="Assisted Manual")),A68&amp;"_RM",IF(AND(D69="Rinat",OR(E69="De-Novo Merge",E69="Assisted Merge")),A68&amp;"_SA_RM",""))))))))))))))))</f>
        <v>2018-07-02_G-034_BD</v>
      </c>
      <c r="G69" s="104">
        <v>43340</v>
      </c>
      <c r="H69" s="104">
        <v>43340</v>
      </c>
      <c r="I69" s="68">
        <v>2.25</v>
      </c>
      <c r="J69" s="68">
        <v>126</v>
      </c>
      <c r="K69" s="73">
        <f t="shared" si="2"/>
        <v>56</v>
      </c>
      <c r="L69" s="116"/>
      <c r="M69" s="103" t="str">
        <f>IF(AND(NOT(OR(G69="",G69="Ø")),H69=""),"In Progress",IF(AND(NOT(OR(H69="Ø",H69="")),NOT(OR(G69="Ø",G69=""))),"Completed",IF(AND(NOT(A68=""),NOT(OR(D69="",D69="???")),G69=""),"Waiting",IF(D69="???","Waiting",""))))</f>
        <v>Completed</v>
      </c>
      <c r="N69" s="116"/>
      <c r="O69" s="116"/>
      <c r="P69" s="4"/>
      <c r="Q69" s="121"/>
      <c r="R69" s="116"/>
    </row>
    <row r="70" spans="1:18" x14ac:dyDescent="0.25">
      <c r="A70" s="122" t="s">
        <v>5104</v>
      </c>
      <c r="B70" s="117" t="s">
        <v>5103</v>
      </c>
      <c r="C70" s="116" t="s">
        <v>2065</v>
      </c>
      <c r="D70" s="103" t="s">
        <v>113</v>
      </c>
      <c r="E70" s="103" t="s">
        <v>1399</v>
      </c>
      <c r="F70" s="7" t="str">
        <f>IF(AND(D70="Amina",OR(E70="Manual",E70="Assisted Manual")),A70&amp;"_AZ",IF(AND(D70="Amina",OR(E70="De-Novo Merge",E70="Assisted Merge")),A70&amp;"_SA_AZ",IF(AND(D70="Ahmad",OR(E70="Manual",E70="Assisted Manual")),A70&amp;"_AE",IF(AND(D70="Ahmad",OR(E70="De-Novo Merge",E70="Assisted Merge")),A70&amp;"_SA_AE",IF(AND(D70="Gina",OR(E70="Manual",E70="Assisted Manual")),A70&amp;"_GB",IF(AND(D70="Gina",OR(E70="De-Novo Merge",E70="Assisted Merge")),A70&amp;"_SA_GB",IF(AND(D70="Cameron",OR(E70="Manual",E70="Assisted Manual")),A70&amp;"_CA",IF(AND(D70="Cameron",OR(E70="De-Novo Merge",E70="Assisted Merge")),A70&amp;"_SA_CA",IF(AND(D70="Bruno",OR(E70="Manual",E70="Assisted Manual")),A70&amp;"_BD",IF(AND(D70="Bruno",OR(E70="De-Novo Merge",E70="Assisted Merge")),A70&amp;"_SA_BD",IF(AND(D70="Daniel",OR(E70="Manual",E70="Assisted Manual")),A70&amp;"_DR",IF(AND(D70="Daniel",OR(E70="De-Novo Merge",E70="Assisted Merge")),A70&amp;"_SA_DR",IF(AND(D70="Monet",OR(E70="Manual",E70="Assisted Manual")),A70&amp;"_MW",IF(AND(D70="Monet",OR(E70="De-Novo Merge",E70="Assisted Merge")),A70&amp;"_SA_MW",IF(AND(D70="Rinat",OR(E70="Manual",E70="Assisted Manual")),A70&amp;"_RM",IF(AND(D70="Rinat",OR(E70="De-Novo Merge",E70="Assisted Merge")),A70&amp;"_SA_RM",""))))))))))))))))</f>
        <v>2018-07-02_G-035_SA_DR</v>
      </c>
      <c r="G70" s="104">
        <v>43318</v>
      </c>
      <c r="H70" s="104">
        <v>43321</v>
      </c>
      <c r="I70" s="68"/>
      <c r="J70" s="68"/>
      <c r="K70" s="73" t="str">
        <f t="shared" si="2"/>
        <v/>
      </c>
      <c r="L70" s="118">
        <v>43369</v>
      </c>
      <c r="M70" s="103" t="str">
        <f>IF(AND(NOT(OR(G70="",G70="Ø")),H70=""),"In Progress",IF(AND(NOT(OR(H70="Ø",H70="")),NOT(OR(G70="Ø",G70=""))),"Completed",IF(AND(NOT(A70=""),NOT(OR(D70="",D70="???")),G70=""),"Waiting",IF(D70="???","Waiting",""))))</f>
        <v>Completed</v>
      </c>
      <c r="N70" s="116" t="str">
        <f>IF(AND(NOT(OR(H70="Ø",H70="")),L70="Split"),"In Progress",IF(AND(NOT(OR(H70="Ø",H70="")),L70="Needs to be Split"),"Waiting",IF(AND(M70="Review",M71="Review"),"Review",IF(OR(AND(M70="Review",M71="Incomplete"),AND(M70="Incomplete",M71="Review")),"Review",IF(OR(AND(M70="Untraceable",M71="Review"),AND(M70="Review",M71="Untraceable")),"Review",IF(OR(AND(M70="Review",M71="Completed"),AND(M70="Completed",M71="Review")),"Review",IF(OR(AND(M70="Other",M71="Review"),AND(M70="Review",M71="Other")),"Review",IF(OR(AND(M70="Other",M71="Incomplete"),AND(M70="Incomplete",M71="Other")),"Review",IF(OR(AND(M70="Other",M71="Untraceable"),AND(M70="Untraceable",M71="Other")),"Review",IF(OR(AND(M70="Other",M71="Completed"),AND(M70="Completed",M71="Other")),"Review",IF(AND(M70="Waiting",M71="Waiting"),"Waiting",IF(OR(AND(M70="Review",M71="Waiting"),AND(M70="Waiting",M71="Review")),"Waiting",IF(OR(AND(M70="Other",M71="Waiting"),AND(M70="Waiting",M71="Other")),"Waiting",IF(OR(AND(M70="Incomplete",M71="Waiting"),AND(M70="Waiting",M71="Incomplete")),"Waiting",IF(OR(AND(M70="Completed",M71="Waiting"),AND(M70="Waiting",M71="Completed")),"Waiting",IF(OR(M70="In Progress",M71="In Progress"),"In Progress",IF(OR(AND(M70="Completed",M71="Untraceable"),AND(M70="Untraceable",M71="Completed")),"Review",IF(OR(AND(M70="Completed",M71="Incomplete"),AND(M70="Incomplete",M71="Completed")),"Review",IF(OR(AND(M70="Incomplete",M71="Untraceable"),AND(M70="Untraceable",M71="Incomplete")),"Untraceable",IF(AND(NOT(OR(H70="Ø",H70="")),NOT(OR(H71="Ø",H71="")),L70=""),"In Progress",IF(AND(M70="Untraceable",M71="Untraceable"),"Untraceable",IF(AND(NOT(OR(H70="Ø",H70="")),NOT(OR(H71="Ø",H71="")),NOT(OR(L70="Ø",L70="",L70="Split",L70="Needs to be Split"))),"Completed",IF(AND(M70="Incomplete",M71="Incomplete"),"Incomplete",IF(AND(M70="Other",M71="Other"),"Review",IF(AND(M70="Untraceable",M71=""),"Untraceable","")))))))))))))))))))))))))</f>
        <v>Completed</v>
      </c>
      <c r="O70" s="116" t="s">
        <v>0</v>
      </c>
      <c r="P70" s="4" t="s">
        <v>2546</v>
      </c>
      <c r="Q70" s="121" t="s">
        <v>25</v>
      </c>
      <c r="R70" s="116" t="s">
        <v>5102</v>
      </c>
    </row>
    <row r="71" spans="1:18" x14ac:dyDescent="0.25">
      <c r="A71" s="116"/>
      <c r="B71" s="116"/>
      <c r="C71" s="116"/>
      <c r="D71" s="103" t="s">
        <v>187</v>
      </c>
      <c r="E71" s="103" t="s">
        <v>1512</v>
      </c>
      <c r="F71" s="7" t="str">
        <f>IF(AND(D71="Amina",OR(E71="Manual",E71="Assisted Manual")),A70&amp;"_AZ",IF(AND(D71="Amina",OR(E71="De-Novo Merge",E71="Assisted Merge")),A70&amp;"_SA_AZ",IF(AND(D71="Ahmad",OR(E71="Manual",E71="Assisted Manual")),A70&amp;"_AE",IF(AND(D71="Ahmad",OR(E71="De-Novo Merge",E71="Assisted Merge")),A70&amp;"_SA_AE",IF(AND(D71="Gina",OR(E71="Manual",E71="Assisted Manual")),A70&amp;"_GB",IF(AND(D71="Gina",OR(E71="De-Novo Merge",E71="Assisted Merge")),A70&amp;"_SA_GB",IF(AND(D71="Cameron",OR(E71="Manual",E71="Assisted Manual")),A70&amp;"_CA",IF(AND(D71="Cameron",OR(E71="De-Novo Merge",E71="Assisted Merge")),A70&amp;"_SA_CA",IF(AND(D71="Bruno",OR(E71="Manual",E71="Assisted Manual")),A70&amp;"_BD",IF(AND(D71="Bruno",OR(E71="De-Novo Merge",E71="Assisted Merge")),A70&amp;"_SA_BD",IF(AND(D71="Daniel",OR(E71="Manual",E71="Assisted Manual")),A70&amp;"_DR",IF(AND(D71="Daniel",OR(E71="De-Novo Merge",E71="Assisted Merge")),A70&amp;"_SA_DR",IF(AND(D71="Monet",OR(E71="Manual",E71="Assisted Manual")),A70&amp;"_MW",IF(AND(D71="Monet",OR(E71="De-Novo Merge",E71="Assisted Merge")),A70&amp;"_SA_MW",IF(AND(D71="Rinat",OR(E71="Manual",E71="Assisted Manual")),A70&amp;"_RM",IF(AND(D71="Rinat",OR(E71="De-Novo Merge",E71="Assisted Merge")),A70&amp;"_SA_RM",""))))))))))))))))</f>
        <v>2018-07-02_G-035_MW</v>
      </c>
      <c r="G71" s="104">
        <v>43339</v>
      </c>
      <c r="H71" s="104">
        <v>43340</v>
      </c>
      <c r="I71" s="68"/>
      <c r="J71" s="68"/>
      <c r="K71" s="73" t="str">
        <f t="shared" si="2"/>
        <v/>
      </c>
      <c r="L71" s="116"/>
      <c r="M71" s="103" t="str">
        <f>IF(AND(NOT(OR(G71="",G71="Ø")),H71=""),"In Progress",IF(AND(NOT(OR(H71="Ø",H71="")),NOT(OR(G71="Ø",G71=""))),"Completed",IF(AND(NOT(A70=""),NOT(OR(D71="",D71="???")),G71=""),"Waiting",IF(D71="???","Waiting",""))))</f>
        <v>Completed</v>
      </c>
      <c r="N71" s="116"/>
      <c r="O71" s="116"/>
      <c r="P71" s="4"/>
      <c r="Q71" s="121"/>
      <c r="R71" s="116"/>
    </row>
    <row r="72" spans="1:18" x14ac:dyDescent="0.25">
      <c r="A72" s="122" t="s">
        <v>5101</v>
      </c>
      <c r="B72" s="117" t="s">
        <v>5100</v>
      </c>
      <c r="C72" s="116" t="s">
        <v>2065</v>
      </c>
      <c r="D72" s="103" t="s">
        <v>23</v>
      </c>
      <c r="E72" s="103" t="s">
        <v>1399</v>
      </c>
      <c r="F72" s="7" t="str">
        <f>IF(AND(D72="Amina",OR(E72="Manual",E72="Assisted Manual")),A72&amp;"_AZ",IF(AND(D72="Amina",OR(E72="De-Novo Merge",E72="Assisted Merge")),A72&amp;"_SA_AZ",IF(AND(D72="Ahmad",OR(E72="Manual",E72="Assisted Manual")),A72&amp;"_AE",IF(AND(D72="Ahmad",OR(E72="De-Novo Merge",E72="Assisted Merge")),A72&amp;"_SA_AE",IF(AND(D72="Gina",OR(E72="Manual",E72="Assisted Manual")),A72&amp;"_GB",IF(AND(D72="Gina",OR(E72="De-Novo Merge",E72="Assisted Merge")),A72&amp;"_SA_GB",IF(AND(D72="Cameron",OR(E72="Manual",E72="Assisted Manual")),A72&amp;"_CA",IF(AND(D72="Cameron",OR(E72="De-Novo Merge",E72="Assisted Merge")),A72&amp;"_SA_CA",IF(AND(D72="Bruno",OR(E72="Manual",E72="Assisted Manual")),A72&amp;"_BD",IF(AND(D72="Bruno",OR(E72="De-Novo Merge",E72="Assisted Merge")),A72&amp;"_SA_BD",IF(AND(D72="Daniel",OR(E72="Manual",E72="Assisted Manual")),A72&amp;"_DR",IF(AND(D72="Daniel",OR(E72="De-Novo Merge",E72="Assisted Merge")),A72&amp;"_SA_DR",IF(AND(D72="Monet",OR(E72="Manual",E72="Assisted Manual")),A72&amp;"_MW",IF(AND(D72="Monet",OR(E72="De-Novo Merge",E72="Assisted Merge")),A72&amp;"_SA_MW",IF(AND(D72="Rinat",OR(E72="Manual",E72="Assisted Manual")),A72&amp;"_RM",IF(AND(D72="Rinat",OR(E72="De-Novo Merge",E72="Assisted Merge")),A72&amp;"_SA_RM",""))))))))))))))))</f>
        <v>2018-07-02_G-036_SA_CA</v>
      </c>
      <c r="G72" s="104">
        <v>43318</v>
      </c>
      <c r="H72" s="104">
        <v>43319</v>
      </c>
      <c r="I72" s="68">
        <v>8.5</v>
      </c>
      <c r="J72" s="68">
        <v>244</v>
      </c>
      <c r="K72" s="73">
        <f t="shared" si="2"/>
        <v>28.705882352941178</v>
      </c>
      <c r="L72" s="118">
        <v>43343</v>
      </c>
      <c r="M72" s="103" t="str">
        <f>IF(AND(NOT(OR(G72="",G72="Ø")),H72=""),"In Progress",IF(AND(NOT(OR(H72="Ø",H72="")),NOT(OR(G72="Ø",G72=""))),"Completed",IF(AND(NOT(A72=""),NOT(OR(D72="",D72="???")),G72=""),"Waiting",IF(D72="???","Waiting",""))))</f>
        <v>Completed</v>
      </c>
      <c r="N72" s="116" t="str">
        <f>IF(AND(NOT(OR(H72="Ø",H72="")),L72="Split"),"In Progress",IF(AND(NOT(OR(H72="Ø",H72="")),L72="Needs to be Split"),"Waiting",IF(AND(M72="Review",M73="Review"),"Review",IF(OR(AND(M72="Review",M73="Incomplete"),AND(M72="Incomplete",M73="Review")),"Review",IF(OR(AND(M72="Untraceable",M73="Review"),AND(M72="Review",M73="Untraceable")),"Review",IF(OR(AND(M72="Review",M73="Completed"),AND(M72="Completed",M73="Review")),"Review",IF(OR(AND(M72="Other",M73="Review"),AND(M72="Review",M73="Other")),"Review",IF(OR(AND(M72="Other",M73="Incomplete"),AND(M72="Incomplete",M73="Other")),"Review",IF(OR(AND(M72="Other",M73="Untraceable"),AND(M72="Untraceable",M73="Other")),"Review",IF(OR(AND(M72="Other",M73="Completed"),AND(M72="Completed",M73="Other")),"Review",IF(AND(M72="Waiting",M73="Waiting"),"Waiting",IF(OR(AND(M72="Review",M73="Waiting"),AND(M72="Waiting",M73="Review")),"Waiting",IF(OR(AND(M72="Other",M73="Waiting"),AND(M72="Waiting",M73="Other")),"Waiting",IF(OR(AND(M72="Incomplete",M73="Waiting"),AND(M72="Waiting",M73="Incomplete")),"Waiting",IF(OR(AND(M72="Completed",M73="Waiting"),AND(M72="Waiting",M73="Completed")),"Waiting",IF(OR(M72="In Progress",M73="In Progress"),"In Progress",IF(OR(AND(M72="Completed",M73="Untraceable"),AND(M72="Untraceable",M73="Completed")),"Review",IF(OR(AND(M72="Completed",M73="Incomplete"),AND(M72="Incomplete",M73="Completed")),"Review",IF(OR(AND(M72="Incomplete",M73="Untraceable"),AND(M72="Untraceable",M73="Incomplete")),"Untraceable",IF(AND(NOT(OR(H72="Ø",H72="")),NOT(OR(H73="Ø",H73="")),L72=""),"In Progress",IF(AND(M72="Untraceable",M73="Untraceable"),"Untraceable",IF(AND(NOT(OR(H72="Ø",H72="")),NOT(OR(H73="Ø",H73="")),NOT(OR(L72="Ø",L72="",L72="Split",L72="Needs to be Split"))),"Completed",IF(AND(M72="Incomplete",M73="Incomplete"),"Incomplete",IF(AND(M72="Other",M73="Other"),"Review",IF(AND(M72="Untraceable",M73=""),"Untraceable","")))))))))))))))))))))))))</f>
        <v>Completed</v>
      </c>
      <c r="O72" s="116" t="s">
        <v>0</v>
      </c>
      <c r="P72" s="4"/>
      <c r="Q72" s="121" t="s">
        <v>25</v>
      </c>
      <c r="R72" s="116" t="s">
        <v>5099</v>
      </c>
    </row>
    <row r="73" spans="1:18" x14ac:dyDescent="0.25">
      <c r="A73" s="116"/>
      <c r="B73" s="116"/>
      <c r="C73" s="116"/>
      <c r="D73" s="103" t="s">
        <v>4657</v>
      </c>
      <c r="E73" s="103" t="s">
        <v>1512</v>
      </c>
      <c r="F73" s="7" t="str">
        <f>IF(AND(D73="Amina",OR(E73="Manual",E73="Assisted Manual")),A72&amp;"_AZ",IF(AND(D73="Amina",OR(E73="De-Novo Merge",E73="Assisted Merge")),A72&amp;"_SA_AZ",IF(AND(D73="Ahmad",OR(E73="Manual",E73="Assisted Manual")),A72&amp;"_AE",IF(AND(D73="Ahmad",OR(E73="De-Novo Merge",E73="Assisted Merge")),A72&amp;"_SA_AE",IF(AND(D73="Gina",OR(E73="Manual",E73="Assisted Manual")),A72&amp;"_GB",IF(AND(D73="Gina",OR(E73="De-Novo Merge",E73="Assisted Merge")),A72&amp;"_SA_GB",IF(AND(D73="Cameron",OR(E73="Manual",E73="Assisted Manual")),A72&amp;"_CA",IF(AND(D73="Cameron",OR(E73="De-Novo Merge",E73="Assisted Merge")),A72&amp;"_SA_CA",IF(AND(D73="Bruno",OR(E73="Manual",E73="Assisted Manual")),A72&amp;"_BD",IF(AND(D73="Bruno",OR(E73="De-Novo Merge",E73="Assisted Merge")),A72&amp;"_SA_BD",IF(AND(D73="Daniel",OR(E73="Manual",E73="Assisted Manual")),A72&amp;"_DR",IF(AND(D73="Daniel",OR(E73="De-Novo Merge",E73="Assisted Merge")),A72&amp;"_SA_DR",IF(AND(D73="Monet",OR(E73="Manual",E73="Assisted Manual")),A72&amp;"_MW",IF(AND(D73="Monet",OR(E73="De-Novo Merge",E73="Assisted Merge")),A72&amp;"_SA_MW",IF(AND(D73="Rinat",OR(E73="Manual",E73="Assisted Manual")),A72&amp;"_RM",IF(AND(D73="Rinat",OR(E73="De-Novo Merge",E73="Assisted Merge")),A72&amp;"_SA_RM",""))))))))))))))))</f>
        <v>2018-07-02_G-036_AE</v>
      </c>
      <c r="G73" s="104">
        <v>43340</v>
      </c>
      <c r="H73" s="104">
        <v>43342</v>
      </c>
      <c r="I73" s="68"/>
      <c r="J73" s="68"/>
      <c r="K73" s="73" t="str">
        <f t="shared" si="2"/>
        <v/>
      </c>
      <c r="L73" s="116"/>
      <c r="M73" s="103" t="str">
        <f>IF(AND(NOT(OR(G73="",G73="Ø")),H73=""),"In Progress",IF(AND(NOT(OR(H73="Ø",H73="")),NOT(OR(G73="Ø",G73=""))),"Completed",IF(AND(NOT(A72=""),NOT(OR(D73="",D73="???")),G73=""),"Waiting",IF(D73="???","Waiting",""))))</f>
        <v>Completed</v>
      </c>
      <c r="N73" s="116"/>
      <c r="O73" s="116"/>
      <c r="P73" s="4"/>
      <c r="Q73" s="121"/>
      <c r="R73" s="116"/>
    </row>
    <row r="74" spans="1:18" x14ac:dyDescent="0.25">
      <c r="A74" s="122" t="s">
        <v>5098</v>
      </c>
      <c r="B74" s="117" t="s">
        <v>5097</v>
      </c>
      <c r="C74" s="116" t="s">
        <v>2065</v>
      </c>
      <c r="D74" s="103" t="s">
        <v>4061</v>
      </c>
      <c r="E74" s="103" t="s">
        <v>1399</v>
      </c>
      <c r="F74" s="7" t="s">
        <v>5096</v>
      </c>
      <c r="G74" s="104">
        <v>43318</v>
      </c>
      <c r="H74" s="104">
        <v>43319</v>
      </c>
      <c r="I74" s="68">
        <v>2</v>
      </c>
      <c r="J74" s="68">
        <v>42</v>
      </c>
      <c r="K74" s="73">
        <f t="shared" si="2"/>
        <v>21</v>
      </c>
      <c r="L74" s="118">
        <v>43340</v>
      </c>
      <c r="M74" s="103" t="str">
        <f>IF(AND(NOT(OR(G74="",G74="Ø")),H74=""),"In Progress",IF(AND(NOT(OR(H74="Ø",H74="")),NOT(OR(G74="Ø",G74=""))),"Completed",IF(AND(NOT(A74=""),NOT(OR(D74="",D74="???")),G74=""),"Waiting",IF(D74="???","Waiting",""))))</f>
        <v>Completed</v>
      </c>
      <c r="N74" s="116" t="str">
        <f>IF(AND(NOT(OR(H74="Ø",H74="")),L74="Split"),"In Progress",IF(AND(NOT(OR(H74="Ø",H74="")),L74="Needs to be Split"),"Waiting",IF(AND(M74="Review",M75="Review"),"Review",IF(OR(AND(M74="Review",M75="Incomplete"),AND(M74="Incomplete",M75="Review")),"Review",IF(OR(AND(M74="Untraceable",M75="Review"),AND(M74="Review",M75="Untraceable")),"Review",IF(OR(AND(M74="Review",M75="Completed"),AND(M74="Completed",M75="Review")),"Review",IF(OR(AND(M74="Other",M75="Review"),AND(M74="Review",M75="Other")),"Review",IF(OR(AND(M74="Other",M75="Incomplete"),AND(M74="Incomplete",M75="Other")),"Review",IF(OR(AND(M74="Other",M75="Untraceable"),AND(M74="Untraceable",M75="Other")),"Review",IF(OR(AND(M74="Other",M75="Completed"),AND(M74="Completed",M75="Other")),"Review",IF(AND(M74="Waiting",M75="Waiting"),"Waiting",IF(OR(AND(M74="Review",M75="Waiting"),AND(M74="Waiting",M75="Review")),"Waiting",IF(OR(AND(M74="Other",M75="Waiting"),AND(M74="Waiting",M75="Other")),"Waiting",IF(OR(AND(M74="Incomplete",M75="Waiting"),AND(M74="Waiting",M75="Incomplete")),"Waiting",IF(OR(AND(M74="Completed",M75="Waiting"),AND(M74="Waiting",M75="Completed")),"Waiting",IF(OR(M74="In Progress",M75="In Progress"),"In Progress",IF(OR(AND(M74="Completed",M75="Untraceable"),AND(M74="Untraceable",M75="Completed")),"Review",IF(OR(AND(M74="Completed",M75="Incomplete"),AND(M74="Incomplete",M75="Completed")),"Review",IF(OR(AND(M74="Incomplete",M75="Untraceable"),AND(M74="Untraceable",M75="Incomplete")),"Untraceable",IF(AND(NOT(OR(H74="Ø",H74="")),NOT(OR(H75="Ø",H75="")),L74=""),"In Progress",IF(AND(M74="Untraceable",M75="Untraceable"),"Untraceable",IF(AND(NOT(OR(H74="Ø",H74="")),NOT(OR(H75="Ø",H75="")),NOT(OR(L74="Ø",L74="",L74="Split",L74="Needs to be Split"))),"Completed",IF(AND(M74="Incomplete",M75="Incomplete"),"Incomplete",IF(AND(M74="Other",M75="Other"),"Review",IF(AND(M74="Untraceable",M75=""),"Untraceable","")))))))))))))))))))))))))</f>
        <v>Completed</v>
      </c>
      <c r="O74" s="116" t="s">
        <v>0</v>
      </c>
      <c r="P74" s="4"/>
      <c r="Q74" s="121" t="s">
        <v>25</v>
      </c>
      <c r="R74" s="116" t="s">
        <v>5095</v>
      </c>
    </row>
    <row r="75" spans="1:18" x14ac:dyDescent="0.25">
      <c r="A75" s="116"/>
      <c r="B75" s="116"/>
      <c r="C75" s="116"/>
      <c r="D75" s="103" t="s">
        <v>23</v>
      </c>
      <c r="E75" s="103" t="s">
        <v>1512</v>
      </c>
      <c r="F75" s="7" t="str">
        <f>IF(AND(D75="Amina",OR(E75="Manual",E75="Assisted Manual")),A74&amp;"_AZ",IF(AND(D75="Amina",OR(E75="De-Novo Merge",E75="Assisted Merge")),A74&amp;"_SA_AZ",IF(AND(D75="Ahmad",OR(E75="Manual",E75="Assisted Manual")),A74&amp;"_AE",IF(AND(D75="Ahmad",OR(E75="De-Novo Merge",E75="Assisted Merge")),A74&amp;"_SA_AE",IF(AND(D75="Gina",OR(E75="Manual",E75="Assisted Manual")),A74&amp;"_GB",IF(AND(D75="Gina",OR(E75="De-Novo Merge",E75="Assisted Merge")),A74&amp;"_SA_GB",IF(AND(D75="Cameron",OR(E75="Manual",E75="Assisted Manual")),A74&amp;"_CA",IF(AND(D75="Cameron",OR(E75="De-Novo Merge",E75="Assisted Merge")),A74&amp;"_SA_CA",IF(AND(D75="Bruno",OR(E75="Manual",E75="Assisted Manual")),A74&amp;"_BD",IF(AND(D75="Bruno",OR(E75="De-Novo Merge",E75="Assisted Merge")),A74&amp;"_SA_BD",IF(AND(D75="Daniel",OR(E75="Manual",E75="Assisted Manual")),A74&amp;"_DR",IF(AND(D75="Daniel",OR(E75="De-Novo Merge",E75="Assisted Merge")),A74&amp;"_SA_DR",IF(AND(D75="Monet",OR(E75="Manual",E75="Assisted Manual")),A74&amp;"_MW",IF(AND(D75="Monet",OR(E75="De-Novo Merge",E75="Assisted Merge")),A74&amp;"_SA_MW",IF(AND(D75="Rinat",OR(E75="Manual",E75="Assisted Manual")),A74&amp;"_RM",IF(AND(D75="Rinat",OR(E75="De-Novo Merge",E75="Assisted Merge")),A74&amp;"_SA_RM",""))))))))))))))))</f>
        <v>2018-07-02_G-037_CA</v>
      </c>
      <c r="G75" s="104">
        <v>43329</v>
      </c>
      <c r="H75" s="104">
        <v>43329</v>
      </c>
      <c r="I75" s="68">
        <v>1.2</v>
      </c>
      <c r="J75" s="68">
        <v>43</v>
      </c>
      <c r="K75" s="73">
        <f t="shared" si="2"/>
        <v>35.833333333333336</v>
      </c>
      <c r="L75" s="116"/>
      <c r="M75" s="103" t="str">
        <f>IF(AND(NOT(OR(G75="",G75="Ø")),H75=""),"In Progress",IF(AND(NOT(OR(H75="Ø",H75="")),NOT(OR(G75="Ø",G75=""))),"Completed",IF(AND(NOT(A74=""),NOT(OR(D75="",D75="???")),G75=""),"Waiting",IF(D75="???","Waiting",""))))</f>
        <v>Completed</v>
      </c>
      <c r="N75" s="116"/>
      <c r="O75" s="116"/>
      <c r="P75" s="4"/>
      <c r="Q75" s="121"/>
      <c r="R75" s="116"/>
    </row>
    <row r="76" spans="1:18" x14ac:dyDescent="0.25">
      <c r="A76" s="122" t="s">
        <v>5094</v>
      </c>
      <c r="B76" s="117" t="s">
        <v>5093</v>
      </c>
      <c r="C76" s="116" t="s">
        <v>2065</v>
      </c>
      <c r="D76" s="103" t="s">
        <v>4061</v>
      </c>
      <c r="E76" s="103" t="s">
        <v>1399</v>
      </c>
      <c r="F76" s="7" t="s">
        <v>5092</v>
      </c>
      <c r="G76" s="104">
        <v>43319</v>
      </c>
      <c r="H76" s="104">
        <v>43319</v>
      </c>
      <c r="I76" s="68">
        <v>1.5</v>
      </c>
      <c r="J76" s="68">
        <v>41</v>
      </c>
      <c r="K76" s="73">
        <f t="shared" si="2"/>
        <v>27.333333333333332</v>
      </c>
      <c r="L76" s="118">
        <v>43340</v>
      </c>
      <c r="M76" s="103" t="str">
        <f>IF(AND(NOT(OR(G76="",G76="Ø")),H76=""),"In Progress",IF(AND(NOT(OR(H76="Ø",H76="")),NOT(OR(G76="Ø",G76=""))),"Completed",IF(AND(NOT(A76=""),NOT(OR(D76="",D76="???")),G76=""),"Waiting",IF(D76="???","Waiting",""))))</f>
        <v>Completed</v>
      </c>
      <c r="N76" s="116" t="str">
        <f>IF(AND(NOT(OR(H76="Ø",H76="")),L76="Split"),"In Progress",IF(AND(NOT(OR(H76="Ø",H76="")),L76="Needs to be Split"),"Waiting",IF(AND(M76="Review",M77="Review"),"Review",IF(OR(AND(M76="Review",M77="Incomplete"),AND(M76="Incomplete",M77="Review")),"Review",IF(OR(AND(M76="Untraceable",M77="Review"),AND(M76="Review",M77="Untraceable")),"Review",IF(OR(AND(M76="Review",M77="Completed"),AND(M76="Completed",M77="Review")),"Review",IF(OR(AND(M76="Other",M77="Review"),AND(M76="Review",M77="Other")),"Review",IF(OR(AND(M76="Other",M77="Incomplete"),AND(M76="Incomplete",M77="Other")),"Review",IF(OR(AND(M76="Other",M77="Untraceable"),AND(M76="Untraceable",M77="Other")),"Review",IF(OR(AND(M76="Other",M77="Completed"),AND(M76="Completed",M77="Other")),"Review",IF(AND(M76="Waiting",M77="Waiting"),"Waiting",IF(OR(AND(M76="Review",M77="Waiting"),AND(M76="Waiting",M77="Review")),"Waiting",IF(OR(AND(M76="Other",M77="Waiting"),AND(M76="Waiting",M77="Other")),"Waiting",IF(OR(AND(M76="Incomplete",M77="Waiting"),AND(M76="Waiting",M77="Incomplete")),"Waiting",IF(OR(AND(M76="Completed",M77="Waiting"),AND(M76="Waiting",M77="Completed")),"Waiting",IF(OR(M76="In Progress",M77="In Progress"),"In Progress",IF(OR(AND(M76="Completed",M77="Untraceable"),AND(M76="Untraceable",M77="Completed")),"Review",IF(OR(AND(M76="Completed",M77="Incomplete"),AND(M76="Incomplete",M77="Completed")),"Review",IF(OR(AND(M76="Incomplete",M77="Untraceable"),AND(M76="Untraceable",M77="Incomplete")),"Untraceable",IF(AND(NOT(OR(H76="Ø",H76="")),NOT(OR(H77="Ø",H77="")),L76=""),"In Progress",IF(AND(M76="Untraceable",M77="Untraceable"),"Untraceable",IF(AND(NOT(OR(H76="Ø",H76="")),NOT(OR(H77="Ø",H77="")),NOT(OR(L76="Ø",L76="",L76="Split",L76="Needs to be Split"))),"Completed",IF(AND(M76="Incomplete",M77="Incomplete"),"Incomplete",IF(AND(M76="Other",M77="Other"),"Review",IF(AND(M76="Untraceable",M77=""),"Untraceable","")))))))))))))))))))))))))</f>
        <v>Completed</v>
      </c>
      <c r="O76" s="116" t="s">
        <v>0</v>
      </c>
      <c r="P76" s="4"/>
      <c r="Q76" s="121" t="s">
        <v>25</v>
      </c>
      <c r="R76" s="116" t="s">
        <v>5091</v>
      </c>
    </row>
    <row r="77" spans="1:18" x14ac:dyDescent="0.25">
      <c r="A77" s="116"/>
      <c r="B77" s="116"/>
      <c r="C77" s="116"/>
      <c r="D77" s="103" t="s">
        <v>23</v>
      </c>
      <c r="E77" s="103" t="s">
        <v>1512</v>
      </c>
      <c r="F77" s="7" t="str">
        <f>IF(AND(D77="Amina",OR(E77="Manual",E77="Assisted Manual")),A76&amp;"_AZ",IF(AND(D77="Amina",OR(E77="De-Novo Merge",E77="Assisted Merge")),A76&amp;"_SA_AZ",IF(AND(D77="Ahmad",OR(E77="Manual",E77="Assisted Manual")),A76&amp;"_AE",IF(AND(D77="Ahmad",OR(E77="De-Novo Merge",E77="Assisted Merge")),A76&amp;"_SA_AE",IF(AND(D77="Gina",OR(E77="Manual",E77="Assisted Manual")),A76&amp;"_GB",IF(AND(D77="Gina",OR(E77="De-Novo Merge",E77="Assisted Merge")),A76&amp;"_SA_GB",IF(AND(D77="Cameron",OR(E77="Manual",E77="Assisted Manual")),A76&amp;"_CA",IF(AND(D77="Cameron",OR(E77="De-Novo Merge",E77="Assisted Merge")),A76&amp;"_SA_CA",IF(AND(D77="Bruno",OR(E77="Manual",E77="Assisted Manual")),A76&amp;"_BD",IF(AND(D77="Bruno",OR(E77="De-Novo Merge",E77="Assisted Merge")),A76&amp;"_SA_BD",IF(AND(D77="Daniel",OR(E77="Manual",E77="Assisted Manual")),A76&amp;"_DR",IF(AND(D77="Daniel",OR(E77="De-Novo Merge",E77="Assisted Merge")),A76&amp;"_SA_DR",IF(AND(D77="Monet",OR(E77="Manual",E77="Assisted Manual")),A76&amp;"_MW",IF(AND(D77="Monet",OR(E77="De-Novo Merge",E77="Assisted Merge")),A76&amp;"_SA_MW",IF(AND(D77="Rinat",OR(E77="Manual",E77="Assisted Manual")),A76&amp;"_RM",IF(AND(D77="Rinat",OR(E77="De-Novo Merge",E77="Assisted Merge")),A76&amp;"_SA_RM",""))))))))))))))))</f>
        <v>2018-07-02_G-038_CA</v>
      </c>
      <c r="G77" s="104">
        <v>43329</v>
      </c>
      <c r="H77" s="104">
        <v>43329</v>
      </c>
      <c r="I77" s="68">
        <v>1.5</v>
      </c>
      <c r="J77" s="68">
        <v>49</v>
      </c>
      <c r="K77" s="73">
        <f t="shared" si="2"/>
        <v>32.666666666666664</v>
      </c>
      <c r="L77" s="116"/>
      <c r="M77" s="103" t="str">
        <f>IF(AND(NOT(OR(G77="",G77="Ø")),H77=""),"In Progress",IF(AND(NOT(OR(H77="Ø",H77="")),NOT(OR(G77="Ø",G77=""))),"Completed",IF(AND(NOT(A76=""),NOT(OR(D77="",D77="???")),G77=""),"Waiting",IF(D77="???","Waiting",""))))</f>
        <v>Completed</v>
      </c>
      <c r="N77" s="116"/>
      <c r="O77" s="116"/>
      <c r="P77" s="4"/>
      <c r="Q77" s="121"/>
      <c r="R77" s="116"/>
    </row>
    <row r="78" spans="1:18" x14ac:dyDescent="0.25">
      <c r="A78" s="122" t="s">
        <v>5090</v>
      </c>
      <c r="B78" s="117" t="s">
        <v>5089</v>
      </c>
      <c r="C78" s="116" t="s">
        <v>2065</v>
      </c>
      <c r="D78" s="103" t="s">
        <v>27</v>
      </c>
      <c r="E78" s="103" t="s">
        <v>1399</v>
      </c>
      <c r="F78" s="7" t="str">
        <f>IF(AND(D78="Amina",OR(E78="Manual",E78="Assisted Manual")),A78&amp;"_AZ",IF(AND(D78="Amina",OR(E78="De-Novo Merge",E78="Assisted Merge")),A78&amp;"_SA_AZ",IF(AND(D78="Ahmad",OR(E78="Manual",E78="Assisted Manual")),A78&amp;"_AE",IF(AND(D78="Ahmad",OR(E78="De-Novo Merge",E78="Assisted Merge")),A78&amp;"_SA_AE",IF(AND(D78="Gina",OR(E78="Manual",E78="Assisted Manual")),A78&amp;"_GB",IF(AND(D78="Gina",OR(E78="De-Novo Merge",E78="Assisted Merge")),A78&amp;"_SA_GB",IF(AND(D78="Cameron",OR(E78="Manual",E78="Assisted Manual")),A78&amp;"_CA",IF(AND(D78="Cameron",OR(E78="De-Novo Merge",E78="Assisted Merge")),A78&amp;"_SA_CA",IF(AND(D78="Bruno",OR(E78="Manual",E78="Assisted Manual")),A78&amp;"_BD",IF(AND(D78="Bruno",OR(E78="De-Novo Merge",E78="Assisted Merge")),A78&amp;"_SA_BD",IF(AND(D78="Daniel",OR(E78="Manual",E78="Assisted Manual")),A78&amp;"_DR",IF(AND(D78="Daniel",OR(E78="De-Novo Merge",E78="Assisted Merge")),A78&amp;"_SA_DR",IF(AND(D78="Monet",OR(E78="Manual",E78="Assisted Manual")),A78&amp;"_MW",IF(AND(D78="Monet",OR(E78="De-Novo Merge",E78="Assisted Merge")),A78&amp;"_SA_MW",IF(AND(D78="Rinat",OR(E78="Manual",E78="Assisted Manual")),A78&amp;"_RM",IF(AND(D78="Rinat",OR(E78="De-Novo Merge",E78="Assisted Merge")),A78&amp;"_SA_RM",""))))))))))))))))</f>
        <v>2018-07-02_G-039_SA_GB</v>
      </c>
      <c r="G78" s="104">
        <v>43319</v>
      </c>
      <c r="H78" s="104">
        <v>43319</v>
      </c>
      <c r="I78" s="68">
        <v>2.75</v>
      </c>
      <c r="J78" s="68">
        <v>46.18</v>
      </c>
      <c r="K78" s="73">
        <f t="shared" si="2"/>
        <v>16.792727272727273</v>
      </c>
      <c r="L78" s="118">
        <v>43336</v>
      </c>
      <c r="M78" s="103" t="str">
        <f>IF(AND(NOT(OR(G78="",G78="Ø")),H78=""),"In Progress",IF(AND(NOT(OR(H78="Ø",H78="")),NOT(OR(G78="Ø",G78=""))),"Completed",IF(AND(NOT(A78=""),NOT(OR(D78="",D78="???")),G78=""),"Waiting",IF(D78="???","Waiting",""))))</f>
        <v>Completed</v>
      </c>
      <c r="N78" s="116" t="str">
        <f>IF(AND(NOT(OR(H78="Ø",H78="")),L78="Split"),"In Progress",IF(AND(NOT(OR(H78="Ø",H78="")),L78="Needs to be Split"),"Waiting",IF(AND(M78="Review",M79="Review"),"Review",IF(OR(AND(M78="Review",M79="Incomplete"),AND(M78="Incomplete",M79="Review")),"Review",IF(OR(AND(M78="Untraceable",M79="Review"),AND(M78="Review",M79="Untraceable")),"Review",IF(OR(AND(M78="Review",M79="Completed"),AND(M78="Completed",M79="Review")),"Review",IF(OR(AND(M78="Other",M79="Review"),AND(M78="Review",M79="Other")),"Review",IF(OR(AND(M78="Other",M79="Incomplete"),AND(M78="Incomplete",M79="Other")),"Review",IF(OR(AND(M78="Other",M79="Untraceable"),AND(M78="Untraceable",M79="Other")),"Review",IF(OR(AND(M78="Other",M79="Completed"),AND(M78="Completed",M79="Other")),"Review",IF(AND(M78="Waiting",M79="Waiting"),"Waiting",IF(OR(AND(M78="Review",M79="Waiting"),AND(M78="Waiting",M79="Review")),"Waiting",IF(OR(AND(M78="Other",M79="Waiting"),AND(M78="Waiting",M79="Other")),"Waiting",IF(OR(AND(M78="Incomplete",M79="Waiting"),AND(M78="Waiting",M79="Incomplete")),"Waiting",IF(OR(AND(M78="Completed",M79="Waiting"),AND(M78="Waiting",M79="Completed")),"Waiting",IF(OR(M78="In Progress",M79="In Progress"),"In Progress",IF(OR(AND(M78="Completed",M79="Untraceable"),AND(M78="Untraceable",M79="Completed")),"Review",IF(OR(AND(M78="Completed",M79="Incomplete"),AND(M78="Incomplete",M79="Completed")),"Review",IF(OR(AND(M78="Incomplete",M79="Untraceable"),AND(M78="Untraceable",M79="Incomplete")),"Untraceable",IF(AND(NOT(OR(H78="Ø",H78="")),NOT(OR(H79="Ø",H79="")),L78=""),"In Progress",IF(AND(M78="Untraceable",M79="Untraceable"),"Untraceable",IF(AND(NOT(OR(H78="Ø",H78="")),NOT(OR(H79="Ø",H79="")),NOT(OR(L78="Ø",L78="",L78="Split",L78="Needs to be Split"))),"Completed",IF(AND(M78="Incomplete",M79="Incomplete"),"Incomplete",IF(AND(M78="Other",M79="Other"),"Review",IF(AND(M78="Untraceable",M79=""),"Untraceable","")))))))))))))))))))))))))</f>
        <v>Completed</v>
      </c>
      <c r="O78" s="116" t="s">
        <v>0</v>
      </c>
      <c r="P78" s="4"/>
      <c r="Q78" s="121" t="s">
        <v>25</v>
      </c>
      <c r="R78" s="116" t="s">
        <v>5088</v>
      </c>
    </row>
    <row r="79" spans="1:18" x14ac:dyDescent="0.25">
      <c r="A79" s="116"/>
      <c r="B79" s="116"/>
      <c r="C79" s="116"/>
      <c r="D79" s="103" t="s">
        <v>161</v>
      </c>
      <c r="E79" s="103" t="s">
        <v>1512</v>
      </c>
      <c r="F79" s="7" t="str">
        <f>IF(AND(D79="Amina",OR(E79="Manual",E79="Assisted Manual")),A78&amp;"_AZ",IF(AND(D79="Amina",OR(E79="De-Novo Merge",E79="Assisted Merge")),A78&amp;"_SA_AZ",IF(AND(D79="Ahmad",OR(E79="Manual",E79="Assisted Manual")),A78&amp;"_AE",IF(AND(D79="Ahmad",OR(E79="De-Novo Merge",E79="Assisted Merge")),A78&amp;"_SA_AE",IF(AND(D79="Gina",OR(E79="Manual",E79="Assisted Manual")),A78&amp;"_GB",IF(AND(D79="Gina",OR(E79="De-Novo Merge",E79="Assisted Merge")),A78&amp;"_SA_GB",IF(AND(D79="Cameron",OR(E79="Manual",E79="Assisted Manual")),A78&amp;"_CA",IF(AND(D79="Cameron",OR(E79="De-Novo Merge",E79="Assisted Merge")),A78&amp;"_SA_CA",IF(AND(D79="Bruno",OR(E79="Manual",E79="Assisted Manual")),A78&amp;"_BD",IF(AND(D79="Bruno",OR(E79="De-Novo Merge",E79="Assisted Merge")),A78&amp;"_SA_BD",IF(AND(D79="Daniel",OR(E79="Manual",E79="Assisted Manual")),A78&amp;"_DR",IF(AND(D79="Daniel",OR(E79="De-Novo Merge",E79="Assisted Merge")),A78&amp;"_SA_DR",IF(AND(D79="Monet",OR(E79="Manual",E79="Assisted Manual")),A78&amp;"_MW",IF(AND(D79="Monet",OR(E79="De-Novo Merge",E79="Assisted Merge")),A78&amp;"_SA_MW",IF(AND(D79="Rinat",OR(E79="Manual",E79="Assisted Manual")),A78&amp;"_RM",IF(AND(D79="Rinat",OR(E79="De-Novo Merge",E79="Assisted Merge")),A78&amp;"_SA_RM",""))))))))))))))))</f>
        <v>2018-07-02_G-039_BD</v>
      </c>
      <c r="G79" s="104">
        <v>43332</v>
      </c>
      <c r="H79" s="104">
        <v>43332</v>
      </c>
      <c r="I79" s="68">
        <v>2.5</v>
      </c>
      <c r="J79" s="68">
        <v>48</v>
      </c>
      <c r="K79" s="73">
        <f t="shared" si="2"/>
        <v>19.2</v>
      </c>
      <c r="L79" s="116"/>
      <c r="M79" s="103" t="str">
        <f>IF(AND(NOT(OR(G79="",G79="Ø")),H79=""),"In Progress",IF(AND(NOT(OR(H79="Ø",H79="")),NOT(OR(G79="Ø",G79=""))),"Completed",IF(AND(NOT(A78=""),NOT(OR(D79="",D79="???")),G79=""),"Waiting",IF(D79="???","Waiting",""))))</f>
        <v>Completed</v>
      </c>
      <c r="N79" s="116"/>
      <c r="O79" s="116"/>
      <c r="P79" s="4"/>
      <c r="Q79" s="121"/>
      <c r="R79" s="116"/>
    </row>
    <row r="80" spans="1:18" x14ac:dyDescent="0.25">
      <c r="A80" s="122" t="s">
        <v>5087</v>
      </c>
      <c r="B80" s="117" t="s">
        <v>5086</v>
      </c>
      <c r="C80" s="116"/>
      <c r="D80" s="103" t="s">
        <v>187</v>
      </c>
      <c r="E80" s="103" t="s">
        <v>1399</v>
      </c>
      <c r="F80" s="7" t="str">
        <f>IF(AND(D80="Amina",OR(E80="Manual",E80="Assisted Manual")),A80&amp;"_AZ",IF(AND(D80="Amina",OR(E80="De-Novo Merge",E80="Assisted Merge")),A80&amp;"_SA_AZ",IF(AND(D80="Ahmad",OR(E80="Manual",E80="Assisted Manual")),A80&amp;"_AE",IF(AND(D80="Ahmad",OR(E80="De-Novo Merge",E80="Assisted Merge")),A80&amp;"_SA_AE",IF(AND(D80="Gina",OR(E80="Manual",E80="Assisted Manual")),A80&amp;"_GB",IF(AND(D80="Gina",OR(E80="De-Novo Merge",E80="Assisted Merge")),A80&amp;"_SA_GB",IF(AND(D80="Cameron",OR(E80="Manual",E80="Assisted Manual")),A80&amp;"_CA",IF(AND(D80="Cameron",OR(E80="De-Novo Merge",E80="Assisted Merge")),A80&amp;"_SA_CA",IF(AND(D80="Bruno",OR(E80="Manual",E80="Assisted Manual")),A80&amp;"_BD",IF(AND(D80="Bruno",OR(E80="De-Novo Merge",E80="Assisted Merge")),A80&amp;"_SA_BD",IF(AND(D80="Daniel",OR(E80="Manual",E80="Assisted Manual")),A80&amp;"_DR",IF(AND(D80="Daniel",OR(E80="De-Novo Merge",E80="Assisted Merge")),A80&amp;"_SA_DR",IF(AND(D80="Monet",OR(E80="Manual",E80="Assisted Manual")),A80&amp;"_MW",IF(AND(D80="Monet",OR(E80="De-Novo Merge",E80="Assisted Merge")),A80&amp;"_SA_MW",IF(AND(D80="Rinat",OR(E80="Manual",E80="Assisted Manual")),A80&amp;"_RM",IF(AND(D80="Rinat",OR(E80="De-Novo Merge",E80="Assisted Merge")),A80&amp;"_SA_RM",""))))))))))))))))</f>
        <v>2018-07-02_G-040_SA_MW</v>
      </c>
      <c r="G80" s="104">
        <v>43320</v>
      </c>
      <c r="H80" s="104" t="s">
        <v>51</v>
      </c>
      <c r="I80" s="68"/>
      <c r="J80" s="68"/>
      <c r="K80" s="73" t="str">
        <f t="shared" si="2"/>
        <v/>
      </c>
      <c r="L80" s="118" t="str">
        <f>IF(AND(NOT(OR(H80="",H80="Ø")),NOT(OR(H81="",H81="Ø"))),"Needs to be Split","")</f>
        <v/>
      </c>
      <c r="M80" s="103" t="s">
        <v>1</v>
      </c>
      <c r="N80" s="116" t="str">
        <f>IF(AND(NOT(OR(H80="Ø",H80="")),L80="Split"),"In Progress",IF(AND(NOT(OR(H80="Ø",H80="")),L80="Needs to be Split"),"Waiting",IF(AND(M80="Review",M81="Review"),"Review",IF(OR(AND(M80="Review",M81="Incomplete"),AND(M80="Incomplete",M81="Review")),"Review",IF(OR(AND(M80="Untraceable",M81="Review"),AND(M80="Review",M81="Untraceable")),"Review",IF(OR(AND(M80="Review",M81="Completed"),AND(M80="Completed",M81="Review")),"Review",IF(OR(AND(M80="Other",M81="Review"),AND(M80="Review",M81="Other")),"Review",IF(OR(AND(M80="Other",M81="Incomplete"),AND(M80="Incomplete",M81="Other")),"Review",IF(OR(AND(M80="Other",M81="Untraceable"),AND(M80="Untraceable",M81="Other")),"Review",IF(OR(AND(M80="Other",M81="Completed"),AND(M80="Completed",M81="Other")),"Review",IF(AND(M80="Waiting",M81="Waiting"),"Waiting",IF(OR(AND(M80="Review",M81="Waiting"),AND(M80="Waiting",M81="Review")),"Waiting",IF(OR(AND(M80="Other",M81="Waiting"),AND(M80="Waiting",M81="Other")),"Waiting",IF(OR(AND(M80="Incomplete",M81="Waiting"),AND(M80="Waiting",M81="Incomplete")),"Waiting",IF(OR(AND(M80="Completed",M81="Waiting"),AND(M80="Waiting",M81="Completed")),"Waiting",IF(OR(M80="In Progress",M81="In Progress"),"In Progress",IF(OR(AND(M80="Completed",M81="Untraceable"),AND(M80="Untraceable",M81="Completed")),"Review",IF(OR(AND(M80="Completed",M81="Incomplete"),AND(M80="Incomplete",M81="Completed")),"Review",IF(OR(AND(M80="Incomplete",M81="Untraceable"),AND(M80="Untraceable",M81="Incomplete")),"Untraceable",IF(AND(NOT(OR(H80="Ø",H80="")),NOT(OR(H81="Ø",H81="")),L80=""),"In Progress",IF(AND(M80="Untraceable",M81="Untraceable"),"Untraceable",IF(AND(NOT(OR(H80="Ø",H80="")),NOT(OR(H81="Ø",H81="")),NOT(OR(L80="Ø",L80="",L80="Split",L80="Needs to be Split"))),"Completed",IF(AND(M80="Incomplete",M81="Incomplete"),"Incomplete",IF(AND(M80="Other",M81="Other"),"Review",IF(AND(M80="Untraceable",M81=""),"Untraceable","")))))))))))))))))))))))))</f>
        <v>Untraceable</v>
      </c>
      <c r="O80" s="116" t="str">
        <f>IF(OR(N80="Untraceable",N80="Incomplete"),"Ignore",IF(N80="Completed","Waiting",IF(OR(N80="Waiting",N80="In Progress",N80="Review",N80="Other"),"HOLD","")))</f>
        <v>Ignore</v>
      </c>
      <c r="P80" s="4"/>
      <c r="Q80" s="121" t="str">
        <f>IF(OR(N80="Untraceable",N80="Incomplete"),"No",IF(N80="Completed","In Progress",""))</f>
        <v>No</v>
      </c>
      <c r="R80" s="116"/>
    </row>
    <row r="81" spans="1:18" x14ac:dyDescent="0.25">
      <c r="A81" s="116"/>
      <c r="B81" s="116"/>
      <c r="C81" s="116"/>
      <c r="D81" s="103" t="str">
        <f>IF(AND(NOT(A80=""),NOT(B80=""),NOT(M80="Untraceable")),"???","")</f>
        <v/>
      </c>
      <c r="E81" s="103"/>
      <c r="F81" s="7" t="str">
        <f>IF(AND(D81="Amina",OR(E81="Manual",E81="Assisted Manual")),A80&amp;"_AZ",IF(AND(D81="Amina",OR(E81="De-Novo Merge",E81="Assisted Merge")),A80&amp;"_SA_AZ",IF(AND(D81="Ahmad",OR(E81="Manual",E81="Assisted Manual")),A80&amp;"_AE",IF(AND(D81="Ahmad",OR(E81="De-Novo Merge",E81="Assisted Merge")),A80&amp;"_SA_AE",IF(AND(D81="Gina",OR(E81="Manual",E81="Assisted Manual")),A80&amp;"_GB",IF(AND(D81="Gina",OR(E81="De-Novo Merge",E81="Assisted Merge")),A80&amp;"_SA_GB",IF(AND(D81="Cameron",OR(E81="Manual",E81="Assisted Manual")),A80&amp;"_CA",IF(AND(D81="Cameron",OR(E81="De-Novo Merge",E81="Assisted Merge")),A80&amp;"_SA_CA",IF(AND(D81="Bruno",OR(E81="Manual",E81="Assisted Manual")),A80&amp;"_BD",IF(AND(D81="Bruno",OR(E81="De-Novo Merge",E81="Assisted Merge")),A80&amp;"_SA_BD",IF(AND(D81="Daniel",OR(E81="Manual",E81="Assisted Manual")),A80&amp;"_DR",IF(AND(D81="Daniel",OR(E81="De-Novo Merge",E81="Assisted Merge")),A80&amp;"_SA_DR",IF(AND(D81="Monet",OR(E81="Manual",E81="Assisted Manual")),A80&amp;"_MW",IF(AND(D81="Monet",OR(E81="De-Novo Merge",E81="Assisted Merge")),A80&amp;"_SA_MW",IF(AND(D81="Rinat",OR(E81="Manual",E81="Assisted Manual")),A80&amp;"_RM",IF(AND(D81="Rinat",OR(E81="De-Novo Merge",E81="Assisted Merge")),A80&amp;"_SA_RM",""))))))))))))))))</f>
        <v/>
      </c>
      <c r="G81" s="104"/>
      <c r="H81" s="104"/>
      <c r="I81" s="68"/>
      <c r="J81" s="68"/>
      <c r="K81" s="73" t="str">
        <f t="shared" si="2"/>
        <v/>
      </c>
      <c r="L81" s="116"/>
      <c r="M81" s="103" t="str">
        <f>IF(AND(NOT(OR(G81="",G81="Ø")),H81=""),"In Progress",IF(AND(NOT(OR(H81="Ø",H81="")),NOT(OR(G81="Ø",G81=""))),"Completed",IF(AND(NOT(A80=""),NOT(OR(D81="",D81="???")),G81=""),"Waiting",IF(D81="???","Waiting",""))))</f>
        <v/>
      </c>
      <c r="N81" s="116"/>
      <c r="O81" s="116"/>
      <c r="P81" s="4"/>
      <c r="Q81" s="121"/>
      <c r="R81" s="116"/>
    </row>
    <row r="82" spans="1:18" x14ac:dyDescent="0.25">
      <c r="A82" s="122" t="s">
        <v>5085</v>
      </c>
      <c r="B82" s="117" t="s">
        <v>5084</v>
      </c>
      <c r="C82" s="116" t="s">
        <v>2065</v>
      </c>
      <c r="D82" s="103" t="s">
        <v>161</v>
      </c>
      <c r="E82" s="103" t="s">
        <v>24</v>
      </c>
      <c r="F82" s="7" t="str">
        <f>IF(AND(D82="Amina",OR(E82="Manual",E82="Assisted Manual")),A82&amp;"_AZ",IF(AND(D82="Amina",OR(E82="De-Novo Merge",E82="Assisted Merge")),A82&amp;"_SA_AZ",IF(AND(D82="Ahmad",OR(E82="Manual",E82="Assisted Manual")),A82&amp;"_AE",IF(AND(D82="Ahmad",OR(E82="De-Novo Merge",E82="Assisted Merge")),A82&amp;"_SA_AE",IF(AND(D82="Gina",OR(E82="Manual",E82="Assisted Manual")),A82&amp;"_GB",IF(AND(D82="Gina",OR(E82="De-Novo Merge",E82="Assisted Merge")),A82&amp;"_SA_GB",IF(AND(D82="Cameron",OR(E82="Manual",E82="Assisted Manual")),A82&amp;"_CA",IF(AND(D82="Cameron",OR(E82="De-Novo Merge",E82="Assisted Merge")),A82&amp;"_SA_CA",IF(AND(D82="Bruno",OR(E82="Manual",E82="Assisted Manual")),A82&amp;"_BD",IF(AND(D82="Bruno",OR(E82="De-Novo Merge",E82="Assisted Merge")),A82&amp;"_SA_BD",IF(AND(D82="Daniel",OR(E82="Manual",E82="Assisted Manual")),A82&amp;"_DR",IF(AND(D82="Daniel",OR(E82="De-Novo Merge",E82="Assisted Merge")),A82&amp;"_SA_DR",IF(AND(D82="Monet",OR(E82="Manual",E82="Assisted Manual")),A82&amp;"_MW",IF(AND(D82="Monet",OR(E82="De-Novo Merge",E82="Assisted Merge")),A82&amp;"_SA_MW",IF(AND(D82="Rinat",OR(E82="Manual",E82="Assisted Manual")),A82&amp;"_RM",IF(AND(D82="Rinat",OR(E82="De-Novo Merge",E82="Assisted Merge")),A82&amp;"_SA_RM",""))))))))))))))))</f>
        <v>2018-07-02_G-041_BD</v>
      </c>
      <c r="G82" s="104">
        <v>43320</v>
      </c>
      <c r="H82" s="104">
        <v>43320</v>
      </c>
      <c r="I82" s="68">
        <v>4</v>
      </c>
      <c r="J82" s="68">
        <v>65</v>
      </c>
      <c r="K82" s="73">
        <f t="shared" si="2"/>
        <v>16.25</v>
      </c>
      <c r="L82" s="118">
        <v>43340</v>
      </c>
      <c r="M82" s="103" t="str">
        <f>IF(AND(NOT(OR(G82="",G82="Ø")),H82=""),"In Progress",IF(AND(NOT(OR(H82="Ø",H82="")),NOT(OR(G82="Ø",G82=""))),"Completed",IF(AND(NOT(A82=""),NOT(OR(D82="",D82="???")),G82=""),"Waiting",IF(D82="???","Waiting",""))))</f>
        <v>Completed</v>
      </c>
      <c r="N82" s="116" t="str">
        <f>IF(AND(NOT(OR(H82="Ø",H82="")),L82="Split"),"In Progress",IF(AND(NOT(OR(H82="Ø",H82="")),L82="Needs to be Split"),"Waiting",IF(AND(M82="Review",M83="Review"),"Review",IF(OR(AND(M82="Review",M83="Incomplete"),AND(M82="Incomplete",M83="Review")),"Review",IF(OR(AND(M82="Untraceable",M83="Review"),AND(M82="Review",M83="Untraceable")),"Review",IF(OR(AND(M82="Review",M83="Completed"),AND(M82="Completed",M83="Review")),"Review",IF(OR(AND(M82="Other",M83="Review"),AND(M82="Review",M83="Other")),"Review",IF(OR(AND(M82="Other",M83="Incomplete"),AND(M82="Incomplete",M83="Other")),"Review",IF(OR(AND(M82="Other",M83="Untraceable"),AND(M82="Untraceable",M83="Other")),"Review",IF(OR(AND(M82="Other",M83="Completed"),AND(M82="Completed",M83="Other")),"Review",IF(AND(M82="Waiting",M83="Waiting"),"Waiting",IF(OR(AND(M82="Review",M83="Waiting"),AND(M82="Waiting",M83="Review")),"Waiting",IF(OR(AND(M82="Other",M83="Waiting"),AND(M82="Waiting",M83="Other")),"Waiting",IF(OR(AND(M82="Incomplete",M83="Waiting"),AND(M82="Waiting",M83="Incomplete")),"Waiting",IF(OR(AND(M82="Completed",M83="Waiting"),AND(M82="Waiting",M83="Completed")),"Waiting",IF(OR(M82="In Progress",M83="In Progress"),"In Progress",IF(OR(AND(M82="Completed",M83="Untraceable"),AND(M82="Untraceable",M83="Completed")),"Review",IF(OR(AND(M82="Completed",M83="Incomplete"),AND(M82="Incomplete",M83="Completed")),"Review",IF(OR(AND(M82="Incomplete",M83="Untraceable"),AND(M82="Untraceable",M83="Incomplete")),"Untraceable",IF(AND(NOT(OR(H82="Ø",H82="")),NOT(OR(H83="Ø",H83="")),L82=""),"In Progress",IF(AND(M82="Untraceable",M83="Untraceable"),"Untraceable",IF(AND(NOT(OR(H82="Ø",H82="")),NOT(OR(H83="Ø",H83="")),NOT(OR(L82="Ø",L82="",L82="Split",L82="Needs to be Split"))),"Completed",IF(AND(M82="Incomplete",M83="Incomplete"),"Incomplete",IF(AND(M82="Other",M83="Other"),"Review",IF(AND(M82="Untraceable",M83=""),"Untraceable","")))))))))))))))))))))))))</f>
        <v>Completed</v>
      </c>
      <c r="O82" s="116" t="s">
        <v>0</v>
      </c>
      <c r="P82" s="4" t="s">
        <v>5083</v>
      </c>
      <c r="Q82" s="121" t="s">
        <v>25</v>
      </c>
      <c r="R82" s="116" t="s">
        <v>5082</v>
      </c>
    </row>
    <row r="83" spans="1:18" x14ac:dyDescent="0.25">
      <c r="A83" s="116"/>
      <c r="B83" s="124"/>
      <c r="C83" s="124"/>
      <c r="D83" s="103" t="s">
        <v>23</v>
      </c>
      <c r="E83" s="103" t="s">
        <v>1512</v>
      </c>
      <c r="F83" s="7" t="str">
        <f>IF(AND(D83="Amina",OR(E83="Manual",E83="Assisted Manual")),A82&amp;"_AZ",IF(AND(D83="Amina",OR(E83="De-Novo Merge",E83="Assisted Merge")),A82&amp;"_SA_AZ",IF(AND(D83="Ahmad",OR(E83="Manual",E83="Assisted Manual")),A82&amp;"_AE",IF(AND(D83="Ahmad",OR(E83="De-Novo Merge",E83="Assisted Merge")),A82&amp;"_SA_AE",IF(AND(D83="Gina",OR(E83="Manual",E83="Assisted Manual")),A82&amp;"_GB",IF(AND(D83="Gina",OR(E83="De-Novo Merge",E83="Assisted Merge")),A82&amp;"_SA_GB",IF(AND(D83="Cameron",OR(E83="Manual",E83="Assisted Manual")),A82&amp;"_CA",IF(AND(D83="Cameron",OR(E83="De-Novo Merge",E83="Assisted Merge")),A82&amp;"_SA_CA",IF(AND(D83="Bruno",OR(E83="Manual",E83="Assisted Manual")),A82&amp;"_BD",IF(AND(D83="Bruno",OR(E83="De-Novo Merge",E83="Assisted Merge")),A82&amp;"_SA_BD",IF(AND(D83="Daniel",OR(E83="Manual",E83="Assisted Manual")),A82&amp;"_DR",IF(AND(D83="Daniel",OR(E83="De-Novo Merge",E83="Assisted Merge")),A82&amp;"_SA_DR",IF(AND(D83="Monet",OR(E83="Manual",E83="Assisted Manual")),A82&amp;"_MW",IF(AND(D83="Monet",OR(E83="De-Novo Merge",E83="Assisted Merge")),A82&amp;"_SA_MW",IF(AND(D83="Rinat",OR(E83="Manual",E83="Assisted Manual")),A82&amp;"_RM",IF(AND(D83="Rinat",OR(E83="De-Novo Merge",E83="Assisted Merge")),A82&amp;"_SA_RM",""))))))))))))))))</f>
        <v>2018-07-02_G-041_CA</v>
      </c>
      <c r="G83" s="104">
        <v>43333</v>
      </c>
      <c r="H83" s="104">
        <v>43333</v>
      </c>
      <c r="I83" s="68">
        <v>3</v>
      </c>
      <c r="J83" s="68">
        <v>77.5</v>
      </c>
      <c r="K83" s="73">
        <f t="shared" si="2"/>
        <v>25.833333333333332</v>
      </c>
      <c r="L83" s="116"/>
      <c r="M83" s="103" t="str">
        <f>IF(AND(NOT(OR(G83="",G83="Ø")),H83=""),"In Progress",IF(AND(NOT(OR(H83="Ø",H83="")),NOT(OR(G83="Ø",G83=""))),"Completed",IF(AND(NOT(A82=""),NOT(OR(D83="",D83="???")),G83=""),"Waiting",IF(D83="???","Waiting",""))))</f>
        <v>Completed</v>
      </c>
      <c r="N83" s="116"/>
      <c r="O83" s="116"/>
      <c r="P83" s="41"/>
      <c r="Q83" s="135"/>
      <c r="R83" s="116"/>
    </row>
    <row r="84" spans="1:18" x14ac:dyDescent="0.25">
      <c r="A84" s="122" t="s">
        <v>5081</v>
      </c>
      <c r="B84" s="126" t="s">
        <v>5080</v>
      </c>
      <c r="C84" s="116" t="s">
        <v>2065</v>
      </c>
      <c r="D84" s="105" t="s">
        <v>187</v>
      </c>
      <c r="E84" s="103" t="s">
        <v>1399</v>
      </c>
      <c r="F84" s="7" t="str">
        <f>IF(AND(D84="Amina",OR(E84="Manual",E84="Assisted Manual")),A84&amp;"_AZ",IF(AND(D84="Amina",OR(E84="De-Novo Merge",E84="Assisted Merge")),A84&amp;"_SA_AZ",IF(AND(D84="Ahmad",OR(E84="Manual",E84="Assisted Manual")),A84&amp;"_AE",IF(AND(D84="Ahmad",OR(E84="De-Novo Merge",E84="Assisted Merge")),A84&amp;"_SA_AE",IF(AND(D84="Gina",OR(E84="Manual",E84="Assisted Manual")),A84&amp;"_GB",IF(AND(D84="Gina",OR(E84="De-Novo Merge",E84="Assisted Merge")),A84&amp;"_SA_GB",IF(AND(D84="Cameron",OR(E84="Manual",E84="Assisted Manual")),A84&amp;"_CA",IF(AND(D84="Cameron",OR(E84="De-Novo Merge",E84="Assisted Merge")),A84&amp;"_SA_CA",IF(AND(D84="Bruno",OR(E84="Manual",E84="Assisted Manual")),A84&amp;"_BD",IF(AND(D84="Bruno",OR(E84="De-Novo Merge",E84="Assisted Merge")),A84&amp;"_SA_BD",IF(AND(D84="Daniel",OR(E84="Manual",E84="Assisted Manual")),A84&amp;"_DR",IF(AND(D84="Daniel",OR(E84="De-Novo Merge",E84="Assisted Merge")),A84&amp;"_SA_DR",IF(AND(D84="Monet",OR(E84="Manual",E84="Assisted Manual")),A84&amp;"_MW",IF(AND(D84="Monet",OR(E84="De-Novo Merge",E84="Assisted Merge")),A84&amp;"_SA_MW",IF(AND(D84="Rinat",OR(E84="Manual",E84="Assisted Manual")),A84&amp;"_RM",IF(AND(D84="Rinat",OR(E84="De-Novo Merge",E84="Assisted Merge")),A84&amp;"_SA_RM",""))))))))))))))))</f>
        <v>2018-07-02_G-042_SA_MW</v>
      </c>
      <c r="G84" s="104">
        <v>43319</v>
      </c>
      <c r="H84" s="104">
        <v>43320</v>
      </c>
      <c r="I84" s="68"/>
      <c r="J84" s="68"/>
      <c r="K84" s="73" t="str">
        <f t="shared" si="2"/>
        <v/>
      </c>
      <c r="L84" s="118">
        <v>43369</v>
      </c>
      <c r="M84" s="103" t="str">
        <f>IF(AND(NOT(OR(G84="",G84="Ø")),H84=""),"In Progress",IF(AND(NOT(OR(H84="Ø",H84="")),NOT(OR(G84="Ø",G84=""))),"Completed",IF(AND(NOT(A84=""),NOT(OR(D84="",D84="???")),G84=""),"Waiting",IF(D84="???","Waiting",""))))</f>
        <v>Completed</v>
      </c>
      <c r="N84" s="116" t="str">
        <f>IF(AND(NOT(OR(H84="Ø",H84="")),L84="Split"),"In Progress",IF(AND(NOT(OR(H84="Ø",H84="")),L84="Needs to be Split"),"Waiting",IF(AND(M84="Review",M85="Review"),"Review",IF(OR(AND(M84="Review",M85="Incomplete"),AND(M84="Incomplete",M85="Review")),"Review",IF(OR(AND(M84="Untraceable",M85="Review"),AND(M84="Review",M85="Untraceable")),"Review",IF(OR(AND(M84="Review",M85="Completed"),AND(M84="Completed",M85="Review")),"Review",IF(OR(AND(M84="Other",M85="Review"),AND(M84="Review",M85="Other")),"Review",IF(OR(AND(M84="Other",M85="Incomplete"),AND(M84="Incomplete",M85="Other")),"Review",IF(OR(AND(M84="Other",M85="Untraceable"),AND(M84="Untraceable",M85="Other")),"Review",IF(OR(AND(M84="Other",M85="Completed"),AND(M84="Completed",M85="Other")),"Review",IF(AND(M84="Waiting",M85="Waiting"),"Waiting",IF(OR(AND(M84="Review",M85="Waiting"),AND(M84="Waiting",M85="Review")),"Waiting",IF(OR(AND(M84="Other",M85="Waiting"),AND(M84="Waiting",M85="Other")),"Waiting",IF(OR(AND(M84="Incomplete",M85="Waiting"),AND(M84="Waiting",M85="Incomplete")),"Waiting",IF(OR(AND(M84="Completed",M85="Waiting"),AND(M84="Waiting",M85="Completed")),"Waiting",IF(OR(M84="In Progress",M85="In Progress"),"In Progress",IF(OR(AND(M84="Completed",M85="Untraceable"),AND(M84="Untraceable",M85="Completed")),"Review",IF(OR(AND(M84="Completed",M85="Incomplete"),AND(M84="Incomplete",M85="Completed")),"Review",IF(OR(AND(M84="Incomplete",M85="Untraceable"),AND(M84="Untraceable",M85="Incomplete")),"Untraceable",IF(AND(NOT(OR(H84="Ø",H84="")),NOT(OR(H85="Ø",H85="")),L84=""),"In Progress",IF(AND(M84="Untraceable",M85="Untraceable"),"Untraceable",IF(AND(NOT(OR(H84="Ø",H84="")),NOT(OR(H85="Ø",H85="")),NOT(OR(L84="Ø",L84="",L84="Split",L84="Needs to be Split"))),"Completed",IF(AND(M84="Incomplete",M85="Incomplete"),"Incomplete",IF(AND(M84="Other",M85="Other"),"Review",IF(AND(M84="Untraceable",M85=""),"Untraceable","")))))))))))))))))))))))))</f>
        <v>Completed</v>
      </c>
      <c r="O84" s="127" t="s">
        <v>0</v>
      </c>
      <c r="P84" s="4" t="s">
        <v>5047</v>
      </c>
      <c r="Q84" s="121" t="s">
        <v>25</v>
      </c>
      <c r="R84" s="116" t="s">
        <v>5079</v>
      </c>
    </row>
    <row r="85" spans="1:18" x14ac:dyDescent="0.25">
      <c r="A85" s="116"/>
      <c r="B85" s="127"/>
      <c r="C85" s="124"/>
      <c r="D85" s="105" t="s">
        <v>23</v>
      </c>
      <c r="E85" s="103" t="s">
        <v>1512</v>
      </c>
      <c r="F85" s="7" t="str">
        <f>IF(AND(D85="Amina",OR(E85="Manual",E85="Assisted Manual")),A84&amp;"_AZ",IF(AND(D85="Amina",OR(E85="De-Novo Merge",E85="Assisted Merge")),A84&amp;"_SA_AZ",IF(AND(D85="Ahmad",OR(E85="Manual",E85="Assisted Manual")),A84&amp;"_AE",IF(AND(D85="Ahmad",OR(E85="De-Novo Merge",E85="Assisted Merge")),A84&amp;"_SA_AE",IF(AND(D85="Gina",OR(E85="Manual",E85="Assisted Manual")),A84&amp;"_GB",IF(AND(D85="Gina",OR(E85="De-Novo Merge",E85="Assisted Merge")),A84&amp;"_SA_GB",IF(AND(D85="Cameron",OR(E85="Manual",E85="Assisted Manual")),A84&amp;"_CA",IF(AND(D85="Cameron",OR(E85="De-Novo Merge",E85="Assisted Merge")),A84&amp;"_SA_CA",IF(AND(D85="Bruno",OR(E85="Manual",E85="Assisted Manual")),A84&amp;"_BD",IF(AND(D85="Bruno",OR(E85="De-Novo Merge",E85="Assisted Merge")),A84&amp;"_SA_BD",IF(AND(D85="Daniel",OR(E85="Manual",E85="Assisted Manual")),A84&amp;"_DR",IF(AND(D85="Daniel",OR(E85="De-Novo Merge",E85="Assisted Merge")),A84&amp;"_SA_DR",IF(AND(D85="Monet",OR(E85="Manual",E85="Assisted Manual")),A84&amp;"_MW",IF(AND(D85="Monet",OR(E85="De-Novo Merge",E85="Assisted Merge")),A84&amp;"_SA_MW",IF(AND(D85="Rinat",OR(E85="Manual",E85="Assisted Manual")),A84&amp;"_RM",IF(AND(D85="Rinat",OR(E85="De-Novo Merge",E85="Assisted Merge")),A84&amp;"_SA_RM",""))))))))))))))))</f>
        <v>2018-07-02_G-042_CA</v>
      </c>
      <c r="G85" s="104">
        <v>43339</v>
      </c>
      <c r="H85" s="104">
        <v>43340</v>
      </c>
      <c r="I85" s="68">
        <v>2.3199999999999998</v>
      </c>
      <c r="J85" s="68">
        <v>75</v>
      </c>
      <c r="K85" s="73">
        <f t="shared" si="2"/>
        <v>32.327586206896555</v>
      </c>
      <c r="L85" s="116"/>
      <c r="M85" s="103" t="str">
        <f>IF(AND(NOT(OR(G85="",G85="Ø")),H85=""),"In Progress",IF(AND(NOT(OR(H85="Ø",H85="")),NOT(OR(G85="Ø",G85=""))),"Completed",IF(AND(NOT(A84=""),NOT(OR(D85="",D85="???")),G85=""),"Waiting",IF(D85="???","Waiting",""))))</f>
        <v>Completed</v>
      </c>
      <c r="N85" s="116"/>
      <c r="O85" s="127"/>
      <c r="P85" s="4"/>
      <c r="Q85" s="135"/>
      <c r="R85" s="116"/>
    </row>
    <row r="86" spans="1:18" x14ac:dyDescent="0.25">
      <c r="A86" s="122" t="s">
        <v>5078</v>
      </c>
      <c r="B86" s="132" t="s">
        <v>5077</v>
      </c>
      <c r="C86" s="125" t="s">
        <v>1167</v>
      </c>
      <c r="D86" s="103" t="s">
        <v>32</v>
      </c>
      <c r="E86" s="103" t="s">
        <v>1399</v>
      </c>
      <c r="F86" s="7" t="str">
        <f>IF(AND(D86="Amina",OR(E86="Manual",E86="Assisted Manual")),A86&amp;"_AZ",IF(AND(D86="Amina",OR(E86="De-Novo Merge",E86="Assisted Merge")),A86&amp;"_SA_AZ",IF(AND(D86="Ahmad",OR(E86="Manual",E86="Assisted Manual")),A86&amp;"_AE",IF(AND(D86="Ahmad",OR(E86="De-Novo Merge",E86="Assisted Merge")),A86&amp;"_SA_AE",IF(AND(D86="Gina",OR(E86="Manual",E86="Assisted Manual")),A86&amp;"_GB",IF(AND(D86="Gina",OR(E86="De-Novo Merge",E86="Assisted Merge")),A86&amp;"_SA_GB",IF(AND(D86="Cameron",OR(E86="Manual",E86="Assisted Manual")),A86&amp;"_CA",IF(AND(D86="Cameron",OR(E86="De-Novo Merge",E86="Assisted Merge")),A86&amp;"_SA_CA",IF(AND(D86="Bruno",OR(E86="Manual",E86="Assisted Manual")),A86&amp;"_BD",IF(AND(D86="Bruno",OR(E86="De-Novo Merge",E86="Assisted Merge")),A86&amp;"_SA_BD",IF(AND(D86="Daniel",OR(E86="Manual",E86="Assisted Manual")),A86&amp;"_DR",IF(AND(D86="Daniel",OR(E86="De-Novo Merge",E86="Assisted Merge")),A86&amp;"_SA_DR",IF(AND(D86="Monet",OR(E86="Manual",E86="Assisted Manual")),A86&amp;"_MW",IF(AND(D86="Monet",OR(E86="De-Novo Merge",E86="Assisted Merge")),A86&amp;"_SA_MW",IF(AND(D86="Rinat",OR(E86="Manual",E86="Assisted Manual")),A86&amp;"_RM",IF(AND(D86="Rinat",OR(E86="De-Novo Merge",E86="Assisted Merge")),A86&amp;"_SA_RM",""))))))))))))))))</f>
        <v>2018-07-02_G-043_SA_AZ</v>
      </c>
      <c r="G86" s="104">
        <v>43318</v>
      </c>
      <c r="H86" s="104">
        <v>43321</v>
      </c>
      <c r="I86" s="68"/>
      <c r="J86" s="68">
        <v>47</v>
      </c>
      <c r="K86" s="73" t="str">
        <f t="shared" si="2"/>
        <v/>
      </c>
      <c r="L86" s="118">
        <v>43340</v>
      </c>
      <c r="M86" s="103" t="str">
        <f>IF(AND(NOT(OR(G86="",G86="Ø")),H86=""),"In Progress",IF(AND(NOT(OR(H86="Ø",H86="")),NOT(OR(G86="Ø",G86=""))),"Completed",IF(AND(NOT(A86=""),NOT(OR(D86="",D86="???")),G86=""),"Waiting",IF(D86="???","Waiting",""))))</f>
        <v>Completed</v>
      </c>
      <c r="N86" s="116" t="str">
        <f>IF(AND(NOT(OR(H86="Ø",H86="")),L86="Split"),"In Progress",IF(AND(NOT(OR(H86="Ø",H86="")),L86="Needs to be Split"),"Waiting",IF(AND(M86="Review",M87="Review"),"Review",IF(OR(AND(M86="Review",M87="Incomplete"),AND(M86="Incomplete",M87="Review")),"Review",IF(OR(AND(M86="Untraceable",M87="Review"),AND(M86="Review",M87="Untraceable")),"Review",IF(OR(AND(M86="Review",M87="Completed"),AND(M86="Completed",M87="Review")),"Review",IF(OR(AND(M86="Other",M87="Review"),AND(M86="Review",M87="Other")),"Review",IF(OR(AND(M86="Other",M87="Incomplete"),AND(M86="Incomplete",M87="Other")),"Review",IF(OR(AND(M86="Other",M87="Untraceable"),AND(M86="Untraceable",M87="Other")),"Review",IF(OR(AND(M86="Other",M87="Completed"),AND(M86="Completed",M87="Other")),"Review",IF(AND(M86="Waiting",M87="Waiting"),"Waiting",IF(OR(AND(M86="Review",M87="Waiting"),AND(M86="Waiting",M87="Review")),"Waiting",IF(OR(AND(M86="Other",M87="Waiting"),AND(M86="Waiting",M87="Other")),"Waiting",IF(OR(AND(M86="Incomplete",M87="Waiting"),AND(M86="Waiting",M87="Incomplete")),"Waiting",IF(OR(AND(M86="Completed",M87="Waiting"),AND(M86="Waiting",M87="Completed")),"Waiting",IF(OR(M86="In Progress",M87="In Progress"),"In Progress",IF(OR(AND(M86="Completed",M87="Untraceable"),AND(M86="Untraceable",M87="Completed")),"Review",IF(OR(AND(M86="Completed",M87="Incomplete"),AND(M86="Incomplete",M87="Completed")),"Review",IF(OR(AND(M86="Incomplete",M87="Untraceable"),AND(M86="Untraceable",M87="Incomplete")),"Untraceable",IF(AND(NOT(OR(H86="Ø",H86="")),NOT(OR(H87="Ø",H87="")),L86=""),"In Progress",IF(AND(M86="Untraceable",M87="Untraceable"),"Untraceable",IF(AND(NOT(OR(H86="Ø",H86="")),NOT(OR(H87="Ø",H87="")),NOT(OR(L86="Ø",L86="",L86="Split",L86="Needs to be Split"))),"Completed",IF(AND(M86="Incomplete",M87="Incomplete"),"Incomplete",IF(AND(M86="Other",M87="Other"),"Review",IF(AND(M86="Untraceable",M87=""),"Untraceable","")))))))))))))))))))))))))</f>
        <v>Completed</v>
      </c>
      <c r="O86" s="116" t="s">
        <v>0</v>
      </c>
      <c r="P86" s="45" t="s">
        <v>5076</v>
      </c>
      <c r="Q86" s="121" t="s">
        <v>25</v>
      </c>
      <c r="R86" s="116" t="s">
        <v>5075</v>
      </c>
    </row>
    <row r="87" spans="1:18" x14ac:dyDescent="0.25">
      <c r="A87" s="116"/>
      <c r="B87" s="116"/>
      <c r="C87" s="116"/>
      <c r="D87" s="103" t="s">
        <v>161</v>
      </c>
      <c r="E87" s="103" t="s">
        <v>1512</v>
      </c>
      <c r="F87" s="7" t="str">
        <f>IF(AND(D87="Amina",OR(E87="Manual",E87="Assisted Manual")),A86&amp;"_AZ",IF(AND(D87="Amina",OR(E87="De-Novo Merge",E87="Assisted Merge")),A86&amp;"_SA_AZ",IF(AND(D87="Ahmad",OR(E87="Manual",E87="Assisted Manual")),A86&amp;"_AE",IF(AND(D87="Ahmad",OR(E87="De-Novo Merge",E87="Assisted Merge")),A86&amp;"_SA_AE",IF(AND(D87="Gina",OR(E87="Manual",E87="Assisted Manual")),A86&amp;"_GB",IF(AND(D87="Gina",OR(E87="De-Novo Merge",E87="Assisted Merge")),A86&amp;"_SA_GB",IF(AND(D87="Cameron",OR(E87="Manual",E87="Assisted Manual")),A86&amp;"_CA",IF(AND(D87="Cameron",OR(E87="De-Novo Merge",E87="Assisted Merge")),A86&amp;"_SA_CA",IF(AND(D87="Bruno",OR(E87="Manual",E87="Assisted Manual")),A86&amp;"_BD",IF(AND(D87="Bruno",OR(E87="De-Novo Merge",E87="Assisted Merge")),A86&amp;"_SA_BD",IF(AND(D87="Daniel",OR(E87="Manual",E87="Assisted Manual")),A86&amp;"_DR",IF(AND(D87="Daniel",OR(E87="De-Novo Merge",E87="Assisted Merge")),A86&amp;"_SA_DR",IF(AND(D87="Monet",OR(E87="Manual",E87="Assisted Manual")),A86&amp;"_MW",IF(AND(D87="Monet",OR(E87="De-Novo Merge",E87="Assisted Merge")),A86&amp;"_SA_MW",IF(AND(D87="Rinat",OR(E87="Manual",E87="Assisted Manual")),A86&amp;"_RM",IF(AND(D87="Rinat",OR(E87="De-Novo Merge",E87="Assisted Merge")),A86&amp;"_SA_RM",""))))))))))))))))</f>
        <v>2018-07-02_G-043_BD</v>
      </c>
      <c r="G87" s="104">
        <v>43336</v>
      </c>
      <c r="H87" s="104">
        <v>43336</v>
      </c>
      <c r="I87" s="68">
        <v>1.75</v>
      </c>
      <c r="J87" s="68">
        <v>51</v>
      </c>
      <c r="K87" s="73">
        <f t="shared" si="2"/>
        <v>29.142857142857142</v>
      </c>
      <c r="L87" s="116"/>
      <c r="M87" s="103" t="str">
        <f>IF(AND(NOT(OR(G87="",G87="Ø")),H87=""),"In Progress",IF(AND(NOT(OR(H87="Ø",H87="")),NOT(OR(G87="Ø",G87=""))),"Completed",IF(AND(NOT(A86=""),NOT(OR(D87="",D87="???")),G87=""),"Waiting",IF(D87="???","Waiting",""))))</f>
        <v>Completed</v>
      </c>
      <c r="N87" s="116"/>
      <c r="O87" s="116"/>
      <c r="P87" s="4"/>
      <c r="Q87" s="135"/>
      <c r="R87" s="116"/>
    </row>
    <row r="88" spans="1:18" x14ac:dyDescent="0.25">
      <c r="A88" s="122" t="s">
        <v>5074</v>
      </c>
      <c r="B88" s="117" t="s">
        <v>5073</v>
      </c>
      <c r="C88" s="116" t="s">
        <v>1167</v>
      </c>
      <c r="D88" s="103" t="s">
        <v>161</v>
      </c>
      <c r="E88" s="103" t="s">
        <v>1399</v>
      </c>
      <c r="F88" s="7" t="str">
        <f>IF(AND(D88="Amina",OR(E88="Manual",E88="Assisted Manual")),A88&amp;"_AZ",IF(AND(D88="Amina",OR(E88="De-Novo Merge",E88="Assisted Merge")),A88&amp;"_SA_AZ",IF(AND(D88="Ahmad",OR(E88="Manual",E88="Assisted Manual")),A88&amp;"_AE",IF(AND(D88="Ahmad",OR(E88="De-Novo Merge",E88="Assisted Merge")),A88&amp;"_SA_AE",IF(AND(D88="Gina",OR(E88="Manual",E88="Assisted Manual")),A88&amp;"_GB",IF(AND(D88="Gina",OR(E88="De-Novo Merge",E88="Assisted Merge")),A88&amp;"_SA_GB",IF(AND(D88="Cameron",OR(E88="Manual",E88="Assisted Manual")),A88&amp;"_CA",IF(AND(D88="Cameron",OR(E88="De-Novo Merge",E88="Assisted Merge")),A88&amp;"_SA_CA",IF(AND(D88="Bruno",OR(E88="Manual",E88="Assisted Manual")),A88&amp;"_BD",IF(AND(D88="Bruno",OR(E88="De-Novo Merge",E88="Assisted Merge")),A88&amp;"_SA_BD",IF(AND(D88="Daniel",OR(E88="Manual",E88="Assisted Manual")),A88&amp;"_DR",IF(AND(D88="Daniel",OR(E88="De-Novo Merge",E88="Assisted Merge")),A88&amp;"_SA_DR",IF(AND(D88="Monet",OR(E88="Manual",E88="Assisted Manual")),A88&amp;"_MW",IF(AND(D88="Monet",OR(E88="De-Novo Merge",E88="Assisted Merge")),A88&amp;"_SA_MW",IF(AND(D88="Rinat",OR(E88="Manual",E88="Assisted Manual")),A88&amp;"_RM",IF(AND(D88="Rinat",OR(E88="De-Novo Merge",E88="Assisted Merge")),A88&amp;"_SA_RM",""))))))))))))))))</f>
        <v>2018-07-02_G-044_SA_BD</v>
      </c>
      <c r="G88" s="104">
        <v>43319</v>
      </c>
      <c r="H88" s="104">
        <v>43319</v>
      </c>
      <c r="I88" s="68">
        <v>1.25</v>
      </c>
      <c r="J88" s="68">
        <v>34</v>
      </c>
      <c r="K88" s="73">
        <f t="shared" si="2"/>
        <v>27.2</v>
      </c>
      <c r="L88" s="118">
        <v>43342</v>
      </c>
      <c r="M88" s="103" t="str">
        <f>IF(AND(NOT(OR(G88="",G88="Ø")),H88=""),"In Progress",IF(AND(NOT(OR(H88="Ø",H88="")),NOT(OR(G88="Ø",G88=""))),"Completed",IF(AND(NOT(A88=""),NOT(OR(D88="",D88="???")),G88=""),"Waiting",IF(D88="???","Waiting",""))))</f>
        <v>Completed</v>
      </c>
      <c r="N88" s="116" t="str">
        <f>IF(AND(NOT(OR(H88="Ø",H88="")),L88="Split"),"In Progress",IF(AND(NOT(OR(H88="Ø",H88="")),L88="Needs to be Split"),"Waiting",IF(AND(M88="Review",M89="Review"),"Review",IF(OR(AND(M88="Review",M89="Incomplete"),AND(M88="Incomplete",M89="Review")),"Review",IF(OR(AND(M88="Untraceable",M89="Review"),AND(M88="Review",M89="Untraceable")),"Review",IF(OR(AND(M88="Review",M89="Completed"),AND(M88="Completed",M89="Review")),"Review",IF(OR(AND(M88="Other",M89="Review"),AND(M88="Review",M89="Other")),"Review",IF(OR(AND(M88="Other",M89="Incomplete"),AND(M88="Incomplete",M89="Other")),"Review",IF(OR(AND(M88="Other",M89="Untraceable"),AND(M88="Untraceable",M89="Other")),"Review",IF(OR(AND(M88="Other",M89="Completed"),AND(M88="Completed",M89="Other")),"Review",IF(AND(M88="Waiting",M89="Waiting"),"Waiting",IF(OR(AND(M88="Review",M89="Waiting"),AND(M88="Waiting",M89="Review")),"Waiting",IF(OR(AND(M88="Other",M89="Waiting"),AND(M88="Waiting",M89="Other")),"Waiting",IF(OR(AND(M88="Incomplete",M89="Waiting"),AND(M88="Waiting",M89="Incomplete")),"Waiting",IF(OR(AND(M88="Completed",M89="Waiting"),AND(M88="Waiting",M89="Completed")),"Waiting",IF(OR(M88="In Progress",M89="In Progress"),"In Progress",IF(OR(AND(M88="Completed",M89="Untraceable"),AND(M88="Untraceable",M89="Completed")),"Review",IF(OR(AND(M88="Completed",M89="Incomplete"),AND(M88="Incomplete",M89="Completed")),"Review",IF(OR(AND(M88="Incomplete",M89="Untraceable"),AND(M88="Untraceable",M89="Incomplete")),"Untraceable",IF(AND(NOT(OR(H88="Ø",H88="")),NOT(OR(H89="Ø",H89="")),L88=""),"In Progress",IF(AND(M88="Untraceable",M89="Untraceable"),"Untraceable",IF(AND(NOT(OR(H88="Ø",H88="")),NOT(OR(H89="Ø",H89="")),NOT(OR(L88="Ø",L88="",L88="Split",L88="Needs to be Split"))),"Completed",IF(AND(M88="Incomplete",M89="Incomplete"),"Incomplete",IF(AND(M88="Other",M89="Other"),"Review",IF(AND(M88="Untraceable",M89=""),"Untraceable","")))))))))))))))))))))))))</f>
        <v>Completed</v>
      </c>
      <c r="O88" s="116" t="s">
        <v>0</v>
      </c>
      <c r="P88" s="4"/>
      <c r="Q88" s="121" t="s">
        <v>25</v>
      </c>
      <c r="R88" s="116" t="s">
        <v>5072</v>
      </c>
    </row>
    <row r="89" spans="1:18" x14ac:dyDescent="0.25">
      <c r="A89" s="116"/>
      <c r="B89" s="116"/>
      <c r="C89" s="116"/>
      <c r="D89" s="103" t="s">
        <v>27</v>
      </c>
      <c r="E89" s="103" t="s">
        <v>1512</v>
      </c>
      <c r="F89" s="7" t="str">
        <f>IF(AND(D89="Amina",OR(E89="Manual",E89="Assisted Manual")),A88&amp;"_AZ",IF(AND(D89="Amina",OR(E89="De-Novo Merge",E89="Assisted Merge")),A88&amp;"_SA_AZ",IF(AND(D89="Ahmad",OR(E89="Manual",E89="Assisted Manual")),A88&amp;"_AE",IF(AND(D89="Ahmad",OR(E89="De-Novo Merge",E89="Assisted Merge")),A88&amp;"_SA_AE",IF(AND(D89="Gina",OR(E89="Manual",E89="Assisted Manual")),A88&amp;"_GB",IF(AND(D89="Gina",OR(E89="De-Novo Merge",E89="Assisted Merge")),A88&amp;"_SA_GB",IF(AND(D89="Cameron",OR(E89="Manual",E89="Assisted Manual")),A88&amp;"_CA",IF(AND(D89="Cameron",OR(E89="De-Novo Merge",E89="Assisted Merge")),A88&amp;"_SA_CA",IF(AND(D89="Bruno",OR(E89="Manual",E89="Assisted Manual")),A88&amp;"_BD",IF(AND(D89="Bruno",OR(E89="De-Novo Merge",E89="Assisted Merge")),A88&amp;"_SA_BD",IF(AND(D89="Daniel",OR(E89="Manual",E89="Assisted Manual")),A88&amp;"_DR",IF(AND(D89="Daniel",OR(E89="De-Novo Merge",E89="Assisted Merge")),A88&amp;"_SA_DR",IF(AND(D89="Monet",OR(E89="Manual",E89="Assisted Manual")),A88&amp;"_MW",IF(AND(D89="Monet",OR(E89="De-Novo Merge",E89="Assisted Merge")),A88&amp;"_SA_MW",IF(AND(D89="Rinat",OR(E89="Manual",E89="Assisted Manual")),A88&amp;"_RM",IF(AND(D89="Rinat",OR(E89="De-Novo Merge",E89="Assisted Merge")),A88&amp;"_SA_RM",""))))))))))))))))</f>
        <v>2018-07-02_G-044_GB</v>
      </c>
      <c r="G89" s="104">
        <v>43335</v>
      </c>
      <c r="H89" s="104">
        <v>43343</v>
      </c>
      <c r="I89" s="68"/>
      <c r="J89" s="68"/>
      <c r="K89" s="73" t="str">
        <f t="shared" si="2"/>
        <v/>
      </c>
      <c r="L89" s="116"/>
      <c r="M89" s="103" t="str">
        <f>IF(AND(NOT(OR(G89="",G89="Ø")),H89=""),"In Progress",IF(AND(NOT(OR(H89="Ø",H89="")),NOT(OR(G89="Ø",G89=""))),"Completed",IF(AND(NOT(A88=""),NOT(OR(D89="",D89="???")),G89=""),"Waiting",IF(D89="???","Waiting",""))))</f>
        <v>Completed</v>
      </c>
      <c r="N89" s="116"/>
      <c r="O89" s="116"/>
      <c r="P89" s="4" t="s">
        <v>5071</v>
      </c>
      <c r="Q89" s="135"/>
      <c r="R89" s="116"/>
    </row>
    <row r="90" spans="1:18" x14ac:dyDescent="0.25">
      <c r="A90" s="122" t="s">
        <v>5070</v>
      </c>
      <c r="B90" s="117" t="s">
        <v>5069</v>
      </c>
      <c r="C90" s="116" t="s">
        <v>2065</v>
      </c>
      <c r="D90" s="103" t="s">
        <v>4061</v>
      </c>
      <c r="E90" s="103" t="s">
        <v>1399</v>
      </c>
      <c r="F90" s="7" t="s">
        <v>5068</v>
      </c>
      <c r="G90" s="104">
        <v>43319</v>
      </c>
      <c r="H90" s="104">
        <v>43319</v>
      </c>
      <c r="I90" s="68">
        <v>3.5</v>
      </c>
      <c r="J90" s="68">
        <v>64</v>
      </c>
      <c r="K90" s="73">
        <f t="shared" si="2"/>
        <v>18.285714285714285</v>
      </c>
      <c r="L90" s="118">
        <v>43330</v>
      </c>
      <c r="M90" s="103" t="str">
        <f>IF(AND(NOT(OR(G90="",G90="Ø")),H90=""),"In Progress",IF(AND(NOT(OR(H90="Ø",H90="")),NOT(OR(G90="Ø",G90=""))),"Completed",IF(AND(NOT(A90=""),NOT(OR(D90="",D90="???")),G90=""),"Waiting",IF(D90="???","Waiting",""))))</f>
        <v>Completed</v>
      </c>
      <c r="N90" s="116" t="str">
        <f>IF(AND(NOT(OR(H90="Ø",H90="")),L90="Split"),"In Progress",IF(AND(NOT(OR(H90="Ø",H90="")),L90="Needs to be Split"),"Waiting",IF(AND(M90="Review",M91="Review"),"Review",IF(OR(AND(M90="Review",M91="Incomplete"),AND(M90="Incomplete",M91="Review")),"Review",IF(OR(AND(M90="Untraceable",M91="Review"),AND(M90="Review",M91="Untraceable")),"Review",IF(OR(AND(M90="Review",M91="Completed"),AND(M90="Completed",M91="Review")),"Review",IF(OR(AND(M90="Other",M91="Review"),AND(M90="Review",M91="Other")),"Review",IF(OR(AND(M90="Other",M91="Incomplete"),AND(M90="Incomplete",M91="Other")),"Review",IF(OR(AND(M90="Other",M91="Untraceable"),AND(M90="Untraceable",M91="Other")),"Review",IF(OR(AND(M90="Other",M91="Completed"),AND(M90="Completed",M91="Other")),"Review",IF(AND(M90="Waiting",M91="Waiting"),"Waiting",IF(OR(AND(M90="Review",M91="Waiting"),AND(M90="Waiting",M91="Review")),"Waiting",IF(OR(AND(M90="Other",M91="Waiting"),AND(M90="Waiting",M91="Other")),"Waiting",IF(OR(AND(M90="Incomplete",M91="Waiting"),AND(M90="Waiting",M91="Incomplete")),"Waiting",IF(OR(AND(M90="Completed",M91="Waiting"),AND(M90="Waiting",M91="Completed")),"Waiting",IF(OR(M90="In Progress",M91="In Progress"),"In Progress",IF(OR(AND(M90="Completed",M91="Untraceable"),AND(M90="Untraceable",M91="Completed")),"Review",IF(OR(AND(M90="Completed",M91="Incomplete"),AND(M90="Incomplete",M91="Completed")),"Review",IF(OR(AND(M90="Incomplete",M91="Untraceable"),AND(M90="Untraceable",M91="Incomplete")),"Untraceable",IF(AND(NOT(OR(H90="Ø",H90="")),NOT(OR(H91="Ø",H91="")),L90=""),"In Progress",IF(AND(M90="Untraceable",M91="Untraceable"),"Untraceable",IF(AND(NOT(OR(H90="Ø",H90="")),NOT(OR(H91="Ø",H91="")),NOT(OR(L90="Ø",L90="",L90="Split",L90="Needs to be Split"))),"Completed",IF(AND(M90="Incomplete",M91="Incomplete"),"Incomplete",IF(AND(M90="Other",M91="Other"),"Review",IF(AND(M90="Untraceable",M91=""),"Untraceable","")))))))))))))))))))))))))</f>
        <v>Completed</v>
      </c>
      <c r="O90" s="116" t="s">
        <v>0</v>
      </c>
      <c r="P90" s="4" t="s">
        <v>5067</v>
      </c>
      <c r="Q90" s="121" t="s">
        <v>25</v>
      </c>
      <c r="R90" s="116" t="s">
        <v>5066</v>
      </c>
    </row>
    <row r="91" spans="1:18" x14ac:dyDescent="0.25">
      <c r="A91" s="116"/>
      <c r="B91" s="116"/>
      <c r="C91" s="116"/>
      <c r="D91" s="103" t="s">
        <v>161</v>
      </c>
      <c r="E91" s="103" t="s">
        <v>1512</v>
      </c>
      <c r="F91" s="7" t="str">
        <f>IF(AND(D91="Amina",OR(E91="Manual",E91="Assisted Manual")),A90&amp;"_AZ",IF(AND(D91="Amina",OR(E91="De-Novo Merge",E91="Assisted Merge")),A90&amp;"_SA_AZ",IF(AND(D91="Ahmad",OR(E91="Manual",E91="Assisted Manual")),A90&amp;"_AE",IF(AND(D91="Ahmad",OR(E91="De-Novo Merge",E91="Assisted Merge")),A90&amp;"_SA_AE",IF(AND(D91="Gina",OR(E91="Manual",E91="Assisted Manual")),A90&amp;"_GB",IF(AND(D91="Gina",OR(E91="De-Novo Merge",E91="Assisted Merge")),A90&amp;"_SA_GB",IF(AND(D91="Cameron",OR(E91="Manual",E91="Assisted Manual")),A90&amp;"_CA",IF(AND(D91="Cameron",OR(E91="De-Novo Merge",E91="Assisted Merge")),A90&amp;"_SA_CA",IF(AND(D91="Bruno",OR(E91="Manual",E91="Assisted Manual")),A90&amp;"_BD",IF(AND(D91="Bruno",OR(E91="De-Novo Merge",E91="Assisted Merge")),A90&amp;"_SA_BD",IF(AND(D91="Daniel",OR(E91="Manual",E91="Assisted Manual")),A90&amp;"_DR",IF(AND(D91="Daniel",OR(E91="De-Novo Merge",E91="Assisted Merge")),A90&amp;"_SA_DR",IF(AND(D91="Monet",OR(E91="Manual",E91="Assisted Manual")),A90&amp;"_MW",IF(AND(D91="Monet",OR(E91="De-Novo Merge",E91="Assisted Merge")),A90&amp;"_SA_MW",IF(AND(D91="Rinat",OR(E91="Manual",E91="Assisted Manual")),A90&amp;"_RM",IF(AND(D91="Rinat",OR(E91="De-Novo Merge",E91="Assisted Merge")),A90&amp;"_SA_RM",""))))))))))))))))</f>
        <v>2018-07-02_G-045_BD</v>
      </c>
      <c r="G91" s="104">
        <v>43329</v>
      </c>
      <c r="H91" s="104">
        <v>43330</v>
      </c>
      <c r="I91" s="68">
        <v>1.25</v>
      </c>
      <c r="J91" s="68">
        <v>57</v>
      </c>
      <c r="K91" s="73">
        <f t="shared" si="2"/>
        <v>45.6</v>
      </c>
      <c r="L91" s="116"/>
      <c r="M91" s="103" t="str">
        <f>IF(AND(NOT(OR(G91="",G91="Ø")),H91=""),"In Progress",IF(AND(NOT(OR(H91="Ø",H91="")),NOT(OR(G91="Ø",G91=""))),"Completed",IF(AND(NOT(A90=""),NOT(OR(D91="",D91="???")),G91=""),"Waiting",IF(D91="???","Waiting",""))))</f>
        <v>Completed</v>
      </c>
      <c r="N91" s="116"/>
      <c r="O91" s="116"/>
      <c r="P91" s="4"/>
      <c r="Q91" s="135"/>
      <c r="R91" s="116"/>
    </row>
    <row r="92" spans="1:18" x14ac:dyDescent="0.25">
      <c r="A92" s="122" t="s">
        <v>5065</v>
      </c>
      <c r="B92" s="117" t="s">
        <v>5064</v>
      </c>
      <c r="C92" s="116" t="s">
        <v>2065</v>
      </c>
      <c r="D92" s="103" t="s">
        <v>4657</v>
      </c>
      <c r="E92" s="103" t="s">
        <v>24</v>
      </c>
      <c r="F92" s="7" t="str">
        <f>IF(AND(D92="Amina",OR(E92="Manual",E92="Assisted Manual")),A92&amp;"_AZ",IF(AND(D92="Amina",OR(E92="De-Novo Merge",E92="Assisted Merge")),A92&amp;"_SA_AZ",IF(AND(D92="Ahmad",OR(E92="Manual",E92="Assisted Manual")),A92&amp;"_AE",IF(AND(D92="Ahmad",OR(E92="De-Novo Merge",E92="Assisted Merge")),A92&amp;"_SA_AE",IF(AND(D92="Gina",OR(E92="Manual",E92="Assisted Manual")),A92&amp;"_GB",IF(AND(D92="Gina",OR(E92="De-Novo Merge",E92="Assisted Merge")),A92&amp;"_SA_GB",IF(AND(D92="Cameron",OR(E92="Manual",E92="Assisted Manual")),A92&amp;"_CA",IF(AND(D92="Cameron",OR(E92="De-Novo Merge",E92="Assisted Merge")),A92&amp;"_SA_CA",IF(AND(D92="Bruno",OR(E92="Manual",E92="Assisted Manual")),A92&amp;"_BD",IF(AND(D92="Bruno",OR(E92="De-Novo Merge",E92="Assisted Merge")),A92&amp;"_SA_BD",IF(AND(D92="Daniel",OR(E92="Manual",E92="Assisted Manual")),A92&amp;"_DR",IF(AND(D92="Daniel",OR(E92="De-Novo Merge",E92="Assisted Merge")),A92&amp;"_SA_DR",IF(AND(D92="Monet",OR(E92="Manual",E92="Assisted Manual")),A92&amp;"_MW",IF(AND(D92="Monet",OR(E92="De-Novo Merge",E92="Assisted Merge")),A92&amp;"_SA_MW",IF(AND(D92="Rinat",OR(E92="Manual",E92="Assisted Manual")),A92&amp;"_RM",IF(AND(D92="Rinat",OR(E92="De-Novo Merge",E92="Assisted Merge")),A92&amp;"_SA_RM",""))))))))))))))))</f>
        <v>2018-07-02_G-046_AE</v>
      </c>
      <c r="G92" s="104">
        <v>43339</v>
      </c>
      <c r="H92" s="104">
        <v>43339</v>
      </c>
      <c r="I92" s="68"/>
      <c r="J92" s="68">
        <v>23</v>
      </c>
      <c r="K92" s="73"/>
      <c r="L92" s="118">
        <v>43342</v>
      </c>
      <c r="M92" s="103" t="str">
        <f>IF(AND(NOT(OR(G92="",G92="Ø")),H92=""),"In Progress",IF(AND(NOT(OR(H92="Ø",H92="")),NOT(OR(G92="Ø",G92=""))),"Completed",IF(AND(NOT(A92=""),NOT(OR(D92="",D92="???")),G92=""),"Waiting",IF(D92="???","Waiting",""))))</f>
        <v>Completed</v>
      </c>
      <c r="N92" s="116" t="str">
        <f>IF(AND(NOT(OR(H92="Ø",H92="")),L92="Split"),"In Progress",IF(AND(NOT(OR(H92="Ø",H92="")),L92="Needs to be Split"),"Waiting",IF(AND(M92="Review",M93="Review"),"Review",IF(OR(AND(M92="Review",M93="Incomplete"),AND(M92="Incomplete",M93="Review")),"Review",IF(OR(AND(M92="Untraceable",M93="Review"),AND(M92="Review",M93="Untraceable")),"Review",IF(OR(AND(M92="Review",M93="Completed"),AND(M92="Completed",M93="Review")),"Review",IF(OR(AND(M92="Other",M93="Review"),AND(M92="Review",M93="Other")),"Review",IF(OR(AND(M92="Other",M93="Incomplete"),AND(M92="Incomplete",M93="Other")),"Review",IF(OR(AND(M92="Other",M93="Untraceable"),AND(M92="Untraceable",M93="Other")),"Review",IF(OR(AND(M92="Other",M93="Completed"),AND(M92="Completed",M93="Other")),"Review",IF(AND(M92="Waiting",M93="Waiting"),"Waiting",IF(OR(AND(M92="Review",M93="Waiting"),AND(M92="Waiting",M93="Review")),"Waiting",IF(OR(AND(M92="Other",M93="Waiting"),AND(M92="Waiting",M93="Other")),"Waiting",IF(OR(AND(M92="Incomplete",M93="Waiting"),AND(M92="Waiting",M93="Incomplete")),"Waiting",IF(OR(AND(M92="Completed",M93="Waiting"),AND(M92="Waiting",M93="Completed")),"Waiting",IF(OR(M92="In Progress",M93="In Progress"),"In Progress",IF(OR(AND(M92="Completed",M93="Untraceable"),AND(M92="Untraceable",M93="Completed")),"Review",IF(OR(AND(M92="Completed",M93="Incomplete"),AND(M92="Incomplete",M93="Completed")),"Review",IF(OR(AND(M92="Incomplete",M93="Untraceable"),AND(M92="Untraceable",M93="Incomplete")),"Untraceable",IF(AND(NOT(OR(H92="Ø",H92="")),NOT(OR(H93="Ø",H93="")),L92=""),"In Progress",IF(AND(M92="Untraceable",M93="Untraceable"),"Untraceable",IF(AND(NOT(OR(H92="Ø",H92="")),NOT(OR(H93="Ø",H93="")),NOT(OR(L92="Ø",L92="",L92="Split",L92="Needs to be Split"))),"Completed",IF(AND(M92="Incomplete",M93="Incomplete"),"Incomplete",IF(AND(M92="Other",M93="Other"),"Review",IF(AND(M92="Untraceable",M93=""),"Untraceable","")))))))))))))))))))))))))</f>
        <v>Completed</v>
      </c>
      <c r="O92" s="116" t="s">
        <v>0</v>
      </c>
      <c r="P92" s="4" t="s">
        <v>5063</v>
      </c>
      <c r="Q92" s="121" t="s">
        <v>25</v>
      </c>
      <c r="R92" s="116" t="s">
        <v>5062</v>
      </c>
    </row>
    <row r="93" spans="1:18" x14ac:dyDescent="0.25">
      <c r="A93" s="116"/>
      <c r="B93" s="116"/>
      <c r="C93" s="116"/>
      <c r="D93" s="103" t="s">
        <v>161</v>
      </c>
      <c r="E93" s="103" t="s">
        <v>1512</v>
      </c>
      <c r="F93" s="7" t="str">
        <f>IF(AND(D93="Amina",OR(E93="Manual",E93="Assisted Manual")),A92&amp;"_AZ",IF(AND(D93="Amina",OR(E93="De-Novo Merge",E93="Assisted Merge")),A92&amp;"_SA_AZ",IF(AND(D93="Ahmad",OR(E93="Manual",E93="Assisted Manual")),A92&amp;"_AE",IF(AND(D93="Ahmad",OR(E93="De-Novo Merge",E93="Assisted Merge")),A92&amp;"_SA_AE",IF(AND(D93="Gina",OR(E93="Manual",E93="Assisted Manual")),A92&amp;"_GB",IF(AND(D93="Gina",OR(E93="De-Novo Merge",E93="Assisted Merge")),A92&amp;"_SA_GB",IF(AND(D93="Cameron",OR(E93="Manual",E93="Assisted Manual")),A92&amp;"_CA",IF(AND(D93="Cameron",OR(E93="De-Novo Merge",E93="Assisted Merge")),A92&amp;"_SA_CA",IF(AND(D93="Bruno",OR(E93="Manual",E93="Assisted Manual")),A92&amp;"_BD",IF(AND(D93="Bruno",OR(E93="De-Novo Merge",E93="Assisted Merge")),A92&amp;"_SA_BD",IF(AND(D93="Daniel",OR(E93="Manual",E93="Assisted Manual")),A92&amp;"_DR",IF(AND(D93="Daniel",OR(E93="De-Novo Merge",E93="Assisted Merge")),A92&amp;"_SA_DR",IF(AND(D93="Monet",OR(E93="Manual",E93="Assisted Manual")),A92&amp;"_MW",IF(AND(D93="Monet",OR(E93="De-Novo Merge",E93="Assisted Merge")),A92&amp;"_SA_MW",IF(AND(D93="Rinat",OR(E93="Manual",E93="Assisted Manual")),A92&amp;"_RM",IF(AND(D93="Rinat",OR(E93="De-Novo Merge",E93="Assisted Merge")),A92&amp;"_SA_RM",""))))))))))))))))</f>
        <v>2018-07-02_G-046_BD</v>
      </c>
      <c r="G93" s="104">
        <v>43342</v>
      </c>
      <c r="H93" s="104">
        <v>43342</v>
      </c>
      <c r="I93" s="68">
        <v>1.5</v>
      </c>
      <c r="J93" s="68">
        <v>27</v>
      </c>
      <c r="K93" s="73">
        <f t="shared" ref="K93:K115" si="3">IF(AND(NOT(I93=""),NOT(J93=""),NOT(H93="")),J93/I93,"")</f>
        <v>18</v>
      </c>
      <c r="L93" s="116"/>
      <c r="M93" s="103" t="str">
        <f>IF(AND(NOT(OR(G93="",G93="Ø")),H93=""),"In Progress",IF(AND(NOT(OR(H93="Ø",H93="")),NOT(OR(G93="Ø",G93=""))),"Completed",IF(AND(NOT(A92=""),NOT(OR(D93="",D93="???")),G93=""),"Waiting",IF(D93="???","Waiting",""))))</f>
        <v>Completed</v>
      </c>
      <c r="N93" s="116"/>
      <c r="O93" s="116"/>
      <c r="P93" s="4"/>
      <c r="Q93" s="135"/>
      <c r="R93" s="116"/>
    </row>
    <row r="94" spans="1:18" x14ac:dyDescent="0.25">
      <c r="A94" s="122" t="s">
        <v>5061</v>
      </c>
      <c r="B94" s="117" t="s">
        <v>5060</v>
      </c>
      <c r="C94" s="116" t="s">
        <v>1052</v>
      </c>
      <c r="D94" s="103" t="s">
        <v>161</v>
      </c>
      <c r="E94" s="103" t="s">
        <v>1399</v>
      </c>
      <c r="F94" s="7" t="str">
        <f>IF(AND(D94="Amina",OR(E94="Manual",E94="Assisted Manual")),A94&amp;"_AZ",IF(AND(D94="Amina",OR(E94="De-Novo Merge",E94="Assisted Merge")),A94&amp;"_SA_AZ",IF(AND(D94="Ahmad",OR(E94="Manual",E94="Assisted Manual")),A94&amp;"_AE",IF(AND(D94="Ahmad",OR(E94="De-Novo Merge",E94="Assisted Merge")),A94&amp;"_SA_AE",IF(AND(D94="Gina",OR(E94="Manual",E94="Assisted Manual")),A94&amp;"_GB",IF(AND(D94="Gina",OR(E94="De-Novo Merge",E94="Assisted Merge")),A94&amp;"_SA_GB",IF(AND(D94="Cameron",OR(E94="Manual",E94="Assisted Manual")),A94&amp;"_CA",IF(AND(D94="Cameron",OR(E94="De-Novo Merge",E94="Assisted Merge")),A94&amp;"_SA_CA",IF(AND(D94="Bruno",OR(E94="Manual",E94="Assisted Manual")),A94&amp;"_BD",IF(AND(D94="Bruno",OR(E94="De-Novo Merge",E94="Assisted Merge")),A94&amp;"_SA_BD",IF(AND(D94="Daniel",OR(E94="Manual",E94="Assisted Manual")),A94&amp;"_DR",IF(AND(D94="Daniel",OR(E94="De-Novo Merge",E94="Assisted Merge")),A94&amp;"_SA_DR",IF(AND(D94="Monet",OR(E94="Manual",E94="Assisted Manual")),A94&amp;"_MW",IF(AND(D94="Monet",OR(E94="De-Novo Merge",E94="Assisted Merge")),A94&amp;"_SA_MW",IF(AND(D94="Rinat",OR(E94="Manual",E94="Assisted Manual")),A94&amp;"_RM",IF(AND(D94="Rinat",OR(E94="De-Novo Merge",E94="Assisted Merge")),A94&amp;"_SA_RM",""))))))))))))))))</f>
        <v>2018-07-02_G-047_SA_BD</v>
      </c>
      <c r="G94" s="104">
        <v>43319</v>
      </c>
      <c r="H94" s="104">
        <v>43319</v>
      </c>
      <c r="I94" s="68">
        <v>1.25</v>
      </c>
      <c r="J94" s="68">
        <v>54</v>
      </c>
      <c r="K94" s="73">
        <f t="shared" si="3"/>
        <v>43.2</v>
      </c>
      <c r="L94" s="118">
        <v>43367</v>
      </c>
      <c r="M94" s="103" t="str">
        <f>IF(AND(NOT(OR(G94="",G94="Ø")),H94=""),"In Progress",IF(AND(NOT(OR(H94="Ø",H94="")),NOT(OR(G94="Ø",G94=""))),"Completed",IF(AND(NOT(A94=""),NOT(OR(D94="",D94="???")),G94=""),"Waiting",IF(D94="???","Waiting",""))))</f>
        <v>Completed</v>
      </c>
      <c r="N94" s="116" t="s">
        <v>0</v>
      </c>
      <c r="O94" s="116" t="s">
        <v>0</v>
      </c>
      <c r="P94" s="4" t="s">
        <v>5059</v>
      </c>
      <c r="Q94" s="121" t="s">
        <v>25</v>
      </c>
      <c r="R94" s="116" t="s">
        <v>5058</v>
      </c>
    </row>
    <row r="95" spans="1:18" x14ac:dyDescent="0.25">
      <c r="A95" s="116"/>
      <c r="B95" s="116"/>
      <c r="C95" s="116"/>
      <c r="D95" s="103" t="s">
        <v>187</v>
      </c>
      <c r="E95" s="103" t="s">
        <v>1512</v>
      </c>
      <c r="F95" s="7" t="str">
        <f>IF(AND(D95="Amina",OR(E95="Manual",E95="Assisted Manual")),A94&amp;"_AZ",IF(AND(D95="Amina",OR(E95="De-Novo Merge",E95="Assisted Merge")),A94&amp;"_SA_AZ",IF(AND(D95="Ahmad",OR(E95="Manual",E95="Assisted Manual")),A94&amp;"_AE",IF(AND(D95="Ahmad",OR(E95="De-Novo Merge",E95="Assisted Merge")),A94&amp;"_SA_AE",IF(AND(D95="Gina",OR(E95="Manual",E95="Assisted Manual")),A94&amp;"_GB",IF(AND(D95="Gina",OR(E95="De-Novo Merge",E95="Assisted Merge")),A94&amp;"_SA_GB",IF(AND(D95="Cameron",OR(E95="Manual",E95="Assisted Manual")),A94&amp;"_CA",IF(AND(D95="Cameron",OR(E95="De-Novo Merge",E95="Assisted Merge")),A94&amp;"_SA_CA",IF(AND(D95="Bruno",OR(E95="Manual",E95="Assisted Manual")),A94&amp;"_BD",IF(AND(D95="Bruno",OR(E95="De-Novo Merge",E95="Assisted Merge")),A94&amp;"_SA_BD",IF(AND(D95="Daniel",OR(E95="Manual",E95="Assisted Manual")),A94&amp;"_DR",IF(AND(D95="Daniel",OR(E95="De-Novo Merge",E95="Assisted Merge")),A94&amp;"_SA_DR",IF(AND(D95="Monet",OR(E95="Manual",E95="Assisted Manual")),A94&amp;"_MW",IF(AND(D95="Monet",OR(E95="De-Novo Merge",E95="Assisted Merge")),A94&amp;"_SA_MW",IF(AND(D95="Rinat",OR(E95="Manual",E95="Assisted Manual")),A94&amp;"_RM",IF(AND(D95="Rinat",OR(E95="De-Novo Merge",E95="Assisted Merge")),A94&amp;"_SA_RM",""))))))))))))))))</f>
        <v>2018-07-02_G-047_MW</v>
      </c>
      <c r="G95" s="104">
        <v>43332</v>
      </c>
      <c r="H95" s="104">
        <v>43332</v>
      </c>
      <c r="I95" s="68"/>
      <c r="J95" s="68"/>
      <c r="K95" s="73" t="str">
        <f t="shared" si="3"/>
        <v/>
      </c>
      <c r="L95" s="116"/>
      <c r="M95" s="103" t="str">
        <f>IF(AND(NOT(OR(G95="",G95="Ø")),H95=""),"In Progress",IF(AND(NOT(OR(H95="Ø",H95="")),NOT(OR(G95="Ø",G95=""))),"Completed",IF(AND(NOT(A94=""),NOT(OR(D95="",D95="???")),G95=""),"Waiting",IF(D95="???","Waiting",""))))</f>
        <v>Completed</v>
      </c>
      <c r="N95" s="116"/>
      <c r="O95" s="116"/>
      <c r="P95" s="4"/>
      <c r="Q95" s="135"/>
      <c r="R95" s="116"/>
    </row>
    <row r="96" spans="1:18" x14ac:dyDescent="0.25">
      <c r="A96" s="122" t="s">
        <v>5057</v>
      </c>
      <c r="B96" s="117" t="s">
        <v>5056</v>
      </c>
      <c r="C96" s="116" t="s">
        <v>1001</v>
      </c>
      <c r="D96" s="103" t="s">
        <v>23</v>
      </c>
      <c r="E96" s="103" t="s">
        <v>1399</v>
      </c>
      <c r="F96" s="7" t="str">
        <f>IF(AND(D96="Amina",OR(E96="Manual",E96="Assisted Manual")),A96&amp;"_AZ",IF(AND(D96="Amina",OR(E96="De-Novo Merge",E96="Assisted Merge")),A96&amp;"_SA_AZ",IF(AND(D96="Ahmad",OR(E96="Manual",E96="Assisted Manual")),A96&amp;"_AE",IF(AND(D96="Ahmad",OR(E96="De-Novo Merge",E96="Assisted Merge")),A96&amp;"_SA_AE",IF(AND(D96="Gina",OR(E96="Manual",E96="Assisted Manual")),A96&amp;"_GB",IF(AND(D96="Gina",OR(E96="De-Novo Merge",E96="Assisted Merge")),A96&amp;"_SA_GB",IF(AND(D96="Cameron",OR(E96="Manual",E96="Assisted Manual")),A96&amp;"_CA",IF(AND(D96="Cameron",OR(E96="De-Novo Merge",E96="Assisted Merge")),A96&amp;"_SA_CA",IF(AND(D96="Bruno",OR(E96="Manual",E96="Assisted Manual")),A96&amp;"_BD",IF(AND(D96="Bruno",OR(E96="De-Novo Merge",E96="Assisted Merge")),A96&amp;"_SA_BD",IF(AND(D96="Daniel",OR(E96="Manual",E96="Assisted Manual")),A96&amp;"_DR",IF(AND(D96="Daniel",OR(E96="De-Novo Merge",E96="Assisted Merge")),A96&amp;"_SA_DR",IF(AND(D96="Monet",OR(E96="Manual",E96="Assisted Manual")),A96&amp;"_MW",IF(AND(D96="Monet",OR(E96="De-Novo Merge",E96="Assisted Merge")),A96&amp;"_SA_MW",IF(AND(D96="Rinat",OR(E96="Manual",E96="Assisted Manual")),A96&amp;"_RM",IF(AND(D96="Rinat",OR(E96="De-Novo Merge",E96="Assisted Merge")),A96&amp;"_SA_RM",""))))))))))))))))</f>
        <v>2018-07-02_G-048_SA_CA</v>
      </c>
      <c r="G96" s="104">
        <v>43319</v>
      </c>
      <c r="H96" s="104">
        <v>43321</v>
      </c>
      <c r="I96" s="68">
        <v>12</v>
      </c>
      <c r="J96" s="68">
        <v>163</v>
      </c>
      <c r="K96" s="73">
        <f t="shared" si="3"/>
        <v>13.583333333333334</v>
      </c>
      <c r="L96" s="118">
        <v>43348</v>
      </c>
      <c r="M96" s="103" t="str">
        <f>IF(AND(NOT(OR(G96="",G96="Ø")),H96=""),"In Progress",IF(AND(NOT(OR(H96="Ø",H96="")),NOT(OR(G96="Ø",G96=""))),"Completed",IF(AND(NOT(A96=""),NOT(OR(D96="",D96="???")),G96=""),"Waiting",IF(D96="???","Waiting",""))))</f>
        <v>Completed</v>
      </c>
      <c r="N96" s="116" t="s">
        <v>0</v>
      </c>
      <c r="O96" s="116" t="s">
        <v>0</v>
      </c>
      <c r="P96" s="4" t="s">
        <v>5055</v>
      </c>
      <c r="Q96" s="121" t="s">
        <v>25</v>
      </c>
      <c r="R96" s="116" t="s">
        <v>5054</v>
      </c>
    </row>
    <row r="97" spans="1:18" x14ac:dyDescent="0.25">
      <c r="A97" s="116"/>
      <c r="B97" s="116"/>
      <c r="C97" s="116"/>
      <c r="D97" s="103" t="s">
        <v>4657</v>
      </c>
      <c r="E97" s="103" t="s">
        <v>1512</v>
      </c>
      <c r="F97" s="7" t="str">
        <f>IF(AND(D97="Amina",OR(E97="Manual",E97="Assisted Manual")),A96&amp;"_AZ",IF(AND(D97="Amina",OR(E97="De-Novo Merge",E97="Assisted Merge")),A96&amp;"_SA_AZ",IF(AND(D97="Ahmad",OR(E97="Manual",E97="Assisted Manual")),A96&amp;"_AE",IF(AND(D97="Ahmad",OR(E97="De-Novo Merge",E97="Assisted Merge")),A96&amp;"_SA_AE",IF(AND(D97="Gina",OR(E97="Manual",E97="Assisted Manual")),A96&amp;"_GB",IF(AND(D97="Gina",OR(E97="De-Novo Merge",E97="Assisted Merge")),A96&amp;"_SA_GB",IF(AND(D97="Cameron",OR(E97="Manual",E97="Assisted Manual")),A96&amp;"_CA",IF(AND(D97="Cameron",OR(E97="De-Novo Merge",E97="Assisted Merge")),A96&amp;"_SA_CA",IF(AND(D97="Bruno",OR(E97="Manual",E97="Assisted Manual")),A96&amp;"_BD",IF(AND(D97="Bruno",OR(E97="De-Novo Merge",E97="Assisted Merge")),A96&amp;"_SA_BD",IF(AND(D97="Daniel",OR(E97="Manual",E97="Assisted Manual")),A96&amp;"_DR",IF(AND(D97="Daniel",OR(E97="De-Novo Merge",E97="Assisted Merge")),A96&amp;"_SA_DR",IF(AND(D97="Monet",OR(E97="Manual",E97="Assisted Manual")),A96&amp;"_MW",IF(AND(D97="Monet",OR(E97="De-Novo Merge",E97="Assisted Merge")),A96&amp;"_SA_MW",IF(AND(D97="Rinat",OR(E97="Manual",E97="Assisted Manual")),A96&amp;"_RM",IF(AND(D97="Rinat",OR(E97="De-Novo Merge",E97="Assisted Merge")),A96&amp;"_SA_RM",""))))))))))))))))</f>
        <v>2018-07-02_G-048_AE</v>
      </c>
      <c r="G97" s="104">
        <v>43343</v>
      </c>
      <c r="H97" s="104">
        <v>43348</v>
      </c>
      <c r="I97" s="68"/>
      <c r="J97" s="68"/>
      <c r="K97" s="73" t="str">
        <f t="shared" si="3"/>
        <v/>
      </c>
      <c r="L97" s="116"/>
      <c r="M97" s="103" t="s">
        <v>0</v>
      </c>
      <c r="N97" s="116"/>
      <c r="O97" s="116"/>
      <c r="P97" s="4"/>
      <c r="Q97" s="135"/>
      <c r="R97" s="116"/>
    </row>
    <row r="98" spans="1:18" x14ac:dyDescent="0.25">
      <c r="A98" s="122" t="s">
        <v>5053</v>
      </c>
      <c r="B98" s="117" t="s">
        <v>5052</v>
      </c>
      <c r="C98" s="116" t="s">
        <v>1167</v>
      </c>
      <c r="D98" s="103" t="s">
        <v>4061</v>
      </c>
      <c r="E98" s="103" t="s">
        <v>1399</v>
      </c>
      <c r="F98" s="7" t="s">
        <v>5051</v>
      </c>
      <c r="G98" s="104">
        <v>43319</v>
      </c>
      <c r="H98" s="104">
        <v>43321</v>
      </c>
      <c r="I98" s="68">
        <v>4</v>
      </c>
      <c r="J98" s="68">
        <v>36</v>
      </c>
      <c r="K98" s="73">
        <f t="shared" si="3"/>
        <v>9</v>
      </c>
      <c r="L98" s="118">
        <v>43333</v>
      </c>
      <c r="M98" s="103" t="str">
        <f>IF(AND(NOT(OR(G98="",G98="Ø")),H98=""),"In Progress",IF(AND(NOT(OR(H98="Ø",H98="")),NOT(OR(G98="Ø",G98=""))),"Completed",IF(AND(NOT(A98=""),NOT(OR(D98="",D98="???")),G98=""),"Waiting",IF(D98="???","Waiting",""))))</f>
        <v>Completed</v>
      </c>
      <c r="N98" s="116" t="str">
        <f>IF(AND(NOT(OR(H98="Ø",H98="")),L98="Split"),"In Progress",IF(AND(NOT(OR(H98="Ø",H98="")),L98="Needs to be Split"),"Waiting",IF(AND(M98="Review",M99="Review"),"Review",IF(OR(AND(M98="Review",M99="Incomplete"),AND(M98="Incomplete",M99="Review")),"Review",IF(OR(AND(M98="Untraceable",M99="Review"),AND(M98="Review",M99="Untraceable")),"Review",IF(OR(AND(M98="Review",M99="Completed"),AND(M98="Completed",M99="Review")),"Review",IF(OR(AND(M98="Other",M99="Review"),AND(M98="Review",M99="Other")),"Review",IF(OR(AND(M98="Other",M99="Incomplete"),AND(M98="Incomplete",M99="Other")),"Review",IF(OR(AND(M98="Other",M99="Untraceable"),AND(M98="Untraceable",M99="Other")),"Review",IF(OR(AND(M98="Other",M99="Completed"),AND(M98="Completed",M99="Other")),"Review",IF(AND(M98="Waiting",M99="Waiting"),"Waiting",IF(OR(AND(M98="Review",M99="Waiting"),AND(M98="Waiting",M99="Review")),"Waiting",IF(OR(AND(M98="Other",M99="Waiting"),AND(M98="Waiting",M99="Other")),"Waiting",IF(OR(AND(M98="Incomplete",M99="Waiting"),AND(M98="Waiting",M99="Incomplete")),"Waiting",IF(OR(AND(M98="Completed",M99="Waiting"),AND(M98="Waiting",M99="Completed")),"Waiting",IF(OR(M98="In Progress",M99="In Progress"),"In Progress",IF(OR(AND(M98="Completed",M99="Untraceable"),AND(M98="Untraceable",M99="Completed")),"Review",IF(OR(AND(M98="Completed",M99="Incomplete"),AND(M98="Incomplete",M99="Completed")),"Review",IF(OR(AND(M98="Incomplete",M99="Untraceable"),AND(M98="Untraceable",M99="Incomplete")),"Untraceable",IF(AND(NOT(OR(H98="Ø",H98="")),NOT(OR(H99="Ø",H99="")),L98=""),"In Progress",IF(AND(M98="Untraceable",M99="Untraceable"),"Untraceable",IF(AND(NOT(OR(H98="Ø",H98="")),NOT(OR(H99="Ø",H99="")),NOT(OR(L98="Ø",L98="",L98="Split",L98="Needs to be Split"))),"Completed",IF(AND(M98="Incomplete",M99="Incomplete"),"Incomplete",IF(AND(M98="Other",M99="Other"),"Review",IF(AND(M98="Untraceable",M99=""),"Untraceable","")))))))))))))))))))))))))</f>
        <v>Completed</v>
      </c>
      <c r="O98" s="116" t="s">
        <v>0</v>
      </c>
      <c r="P98" s="4"/>
      <c r="Q98" s="121" t="s">
        <v>25</v>
      </c>
      <c r="R98" s="116" t="s">
        <v>5050</v>
      </c>
    </row>
    <row r="99" spans="1:18" x14ac:dyDescent="0.25">
      <c r="A99" s="116"/>
      <c r="B99" s="116"/>
      <c r="C99" s="116"/>
      <c r="D99" s="103" t="s">
        <v>161</v>
      </c>
      <c r="E99" s="103" t="s">
        <v>1512</v>
      </c>
      <c r="F99" s="7" t="str">
        <f>IF(AND(D99="Amina",OR(E99="Manual",E99="Assisted Manual")),A98&amp;"_AZ",IF(AND(D99="Amina",OR(E99="De-Novo Merge",E99="Assisted Merge")),A98&amp;"_SA_AZ",IF(AND(D99="Ahmad",OR(E99="Manual",E99="Assisted Manual")),A98&amp;"_AE",IF(AND(D99="Ahmad",OR(E99="De-Novo Merge",E99="Assisted Merge")),A98&amp;"_SA_AE",IF(AND(D99="Gina",OR(E99="Manual",E99="Assisted Manual")),A98&amp;"_GB",IF(AND(D99="Gina",OR(E99="De-Novo Merge",E99="Assisted Merge")),A98&amp;"_SA_GB",IF(AND(D99="Cameron",OR(E99="Manual",E99="Assisted Manual")),A98&amp;"_CA",IF(AND(D99="Cameron",OR(E99="De-Novo Merge",E99="Assisted Merge")),A98&amp;"_SA_CA",IF(AND(D99="Bruno",OR(E99="Manual",E99="Assisted Manual")),A98&amp;"_BD",IF(AND(D99="Bruno",OR(E99="De-Novo Merge",E99="Assisted Merge")),A98&amp;"_SA_BD",IF(AND(D99="Daniel",OR(E99="Manual",E99="Assisted Manual")),A98&amp;"_DR",IF(AND(D99="Daniel",OR(E99="De-Novo Merge",E99="Assisted Merge")),A98&amp;"_SA_DR",IF(AND(D99="Monet",OR(E99="Manual",E99="Assisted Manual")),A98&amp;"_MW",IF(AND(D99="Monet",OR(E99="De-Novo Merge",E99="Assisted Merge")),A98&amp;"_SA_MW",IF(AND(D99="Rinat",OR(E99="Manual",E99="Assisted Manual")),A98&amp;"_RM",IF(AND(D99="Rinat",OR(E99="De-Novo Merge",E99="Assisted Merge")),A98&amp;"_SA_RM",""))))))))))))))))</f>
        <v>2018-07-02_G-049_BD</v>
      </c>
      <c r="G99" s="104">
        <v>43332</v>
      </c>
      <c r="H99" s="104">
        <v>43333</v>
      </c>
      <c r="I99" s="68">
        <v>0.75</v>
      </c>
      <c r="J99" s="68">
        <v>35</v>
      </c>
      <c r="K99" s="73">
        <f t="shared" si="3"/>
        <v>46.666666666666664</v>
      </c>
      <c r="L99" s="116"/>
      <c r="M99" s="103" t="str">
        <f>IF(AND(NOT(OR(G99="",G99="Ø")),H99=""),"In Progress",IF(AND(NOT(OR(H99="Ø",H99="")),NOT(OR(G99="Ø",G99=""))),"Completed",IF(AND(NOT(A98=""),NOT(OR(D99="",D99="???")),G99=""),"Waiting",IF(D99="???","Waiting",""))))</f>
        <v>Completed</v>
      </c>
      <c r="N99" s="116"/>
      <c r="O99" s="116"/>
      <c r="P99" s="4"/>
      <c r="Q99" s="135"/>
      <c r="R99" s="116"/>
    </row>
    <row r="100" spans="1:18" x14ac:dyDescent="0.25">
      <c r="A100" s="122" t="s">
        <v>5049</v>
      </c>
      <c r="B100" s="117" t="s">
        <v>5048</v>
      </c>
      <c r="C100" s="116" t="s">
        <v>1167</v>
      </c>
      <c r="D100" s="103" t="s">
        <v>161</v>
      </c>
      <c r="E100" s="103" t="s">
        <v>1399</v>
      </c>
      <c r="F100" s="7" t="str">
        <f>IF(AND(D100="Amina",OR(E100="Manual",E100="Assisted Manual")),A100&amp;"_AZ",IF(AND(D100="Amina",OR(E100="De-Novo Merge",E100="Assisted Merge")),A100&amp;"_SA_AZ",IF(AND(D100="Ahmad",OR(E100="Manual",E100="Assisted Manual")),A100&amp;"_AE",IF(AND(D100="Ahmad",OR(E100="De-Novo Merge",E100="Assisted Merge")),A100&amp;"_SA_AE",IF(AND(D100="Gina",OR(E100="Manual",E100="Assisted Manual")),A100&amp;"_GB",IF(AND(D100="Gina",OR(E100="De-Novo Merge",E100="Assisted Merge")),A100&amp;"_SA_GB",IF(AND(D100="Cameron",OR(E100="Manual",E100="Assisted Manual")),A100&amp;"_CA",IF(AND(D100="Cameron",OR(E100="De-Novo Merge",E100="Assisted Merge")),A100&amp;"_SA_CA",IF(AND(D100="Bruno",OR(E100="Manual",E100="Assisted Manual")),A100&amp;"_BD",IF(AND(D100="Bruno",OR(E100="De-Novo Merge",E100="Assisted Merge")),A100&amp;"_SA_BD",IF(AND(D100="Daniel",OR(E100="Manual",E100="Assisted Manual")),A100&amp;"_DR",IF(AND(D100="Daniel",OR(E100="De-Novo Merge",E100="Assisted Merge")),A100&amp;"_SA_DR",IF(AND(D100="Monet",OR(E100="Manual",E100="Assisted Manual")),A100&amp;"_MW",IF(AND(D100="Monet",OR(E100="De-Novo Merge",E100="Assisted Merge")),A100&amp;"_SA_MW",IF(AND(D100="Rinat",OR(E100="Manual",E100="Assisted Manual")),A100&amp;"_RM",IF(AND(D100="Rinat",OR(E100="De-Novo Merge",E100="Assisted Merge")),A100&amp;"_SA_RM",""))))))))))))))))</f>
        <v>2018-07-02_G-050_SA_BD</v>
      </c>
      <c r="G100" s="104">
        <v>43319</v>
      </c>
      <c r="H100" s="104">
        <v>43319</v>
      </c>
      <c r="I100" s="68">
        <v>0.25</v>
      </c>
      <c r="J100" s="68">
        <v>5</v>
      </c>
      <c r="K100" s="73">
        <f t="shared" si="3"/>
        <v>20</v>
      </c>
      <c r="L100" s="118"/>
      <c r="M100" s="103" t="str">
        <f>IF(AND(NOT(OR(G100="",G100="Ø")),H100=""),"In Progress",IF(AND(NOT(OR(H100="Ø",H100="")),NOT(OR(G100="Ø",G100=""))),"Completed",IF(AND(NOT(A100=""),NOT(OR(D100="",D100="???")),G100=""),"Waiting",IF(D100="???","Waiting",""))))</f>
        <v>Completed</v>
      </c>
      <c r="N100" s="116" t="s">
        <v>2</v>
      </c>
      <c r="O100" s="116" t="str">
        <f>IF(OR(N100="Untraceable",N100="Incomplete"),"Ignore",IF(N100="Completed","Waiting",IF(OR(N100="Waiting",N100="In Progress",N100="Review",N100="Other"),"HOLD","")))</f>
        <v>Ignore</v>
      </c>
      <c r="P100" s="4" t="s">
        <v>5047</v>
      </c>
      <c r="Q100" s="121" t="str">
        <f>IF(OR(N100="Untraceable",N100="Incomplete"),"No",IF(N100="Completed","In Progress",""))</f>
        <v>No</v>
      </c>
      <c r="R100" s="116"/>
    </row>
    <row r="101" spans="1:18" x14ac:dyDescent="0.25">
      <c r="A101" s="116"/>
      <c r="B101" s="116"/>
      <c r="C101" s="116"/>
      <c r="D101" s="103" t="s">
        <v>23</v>
      </c>
      <c r="E101" s="103" t="s">
        <v>1512</v>
      </c>
      <c r="F101" s="7" t="str">
        <f>IF(AND(D101="Amina",OR(E101="Manual",E101="Assisted Manual")),A100&amp;"_AZ",IF(AND(D101="Amina",OR(E101="De-Novo Merge",E101="Assisted Merge")),A100&amp;"_SA_AZ",IF(AND(D101="Ahmad",OR(E101="Manual",E101="Assisted Manual")),A100&amp;"_AE",IF(AND(D101="Ahmad",OR(E101="De-Novo Merge",E101="Assisted Merge")),A100&amp;"_SA_AE",IF(AND(D101="Gina",OR(E101="Manual",E101="Assisted Manual")),A100&amp;"_GB",IF(AND(D101="Gina",OR(E101="De-Novo Merge",E101="Assisted Merge")),A100&amp;"_SA_GB",IF(AND(D101="Cameron",OR(E101="Manual",E101="Assisted Manual")),A100&amp;"_CA",IF(AND(D101="Cameron",OR(E101="De-Novo Merge",E101="Assisted Merge")),A100&amp;"_SA_CA",IF(AND(D101="Bruno",OR(E101="Manual",E101="Assisted Manual")),A100&amp;"_BD",IF(AND(D101="Bruno",OR(E101="De-Novo Merge",E101="Assisted Merge")),A100&amp;"_SA_BD",IF(AND(D101="Daniel",OR(E101="Manual",E101="Assisted Manual")),A100&amp;"_DR",IF(AND(D101="Daniel",OR(E101="De-Novo Merge",E101="Assisted Merge")),A100&amp;"_SA_DR",IF(AND(D101="Monet",OR(E101="Manual",E101="Assisted Manual")),A100&amp;"_MW",IF(AND(D101="Monet",OR(E101="De-Novo Merge",E101="Assisted Merge")),A100&amp;"_SA_MW",IF(AND(D101="Rinat",OR(E101="Manual",E101="Assisted Manual")),A100&amp;"_RM",IF(AND(D101="Rinat",OR(E101="De-Novo Merge",E101="Assisted Merge")),A100&amp;"_SA_RM",""))))))))))))))))</f>
        <v>2018-07-02_G-050_CA</v>
      </c>
      <c r="G101" s="104">
        <v>43335</v>
      </c>
      <c r="H101" s="104">
        <v>43335</v>
      </c>
      <c r="I101" s="68">
        <v>0.6</v>
      </c>
      <c r="J101" s="68">
        <v>10.1</v>
      </c>
      <c r="K101" s="73">
        <f t="shared" si="3"/>
        <v>16.833333333333332</v>
      </c>
      <c r="L101" s="116"/>
      <c r="M101" s="103" t="s">
        <v>4</v>
      </c>
      <c r="N101" s="116"/>
      <c r="O101" s="116"/>
      <c r="P101" s="4" t="s">
        <v>5046</v>
      </c>
      <c r="Q101" s="121"/>
      <c r="R101" s="116"/>
    </row>
    <row r="102" spans="1:18" x14ac:dyDescent="0.25">
      <c r="A102" s="122" t="s">
        <v>5045</v>
      </c>
      <c r="B102" s="117" t="s">
        <v>5044</v>
      </c>
      <c r="C102" s="116" t="s">
        <v>1167</v>
      </c>
      <c r="D102" s="103" t="s">
        <v>161</v>
      </c>
      <c r="E102" s="103" t="s">
        <v>1399</v>
      </c>
      <c r="F102" s="7" t="str">
        <f>IF(AND(D102="Amina",OR(E102="Manual",E102="Assisted Manual")),A102&amp;"_AZ",IF(AND(D102="Amina",OR(E102="De-Novo Merge",E102="Assisted Merge")),A102&amp;"_SA_AZ",IF(AND(D102="Ahmad",OR(E102="Manual",E102="Assisted Manual")),A102&amp;"_AE",IF(AND(D102="Ahmad",OR(E102="De-Novo Merge",E102="Assisted Merge")),A102&amp;"_SA_AE",IF(AND(D102="Gina",OR(E102="Manual",E102="Assisted Manual")),A102&amp;"_GB",IF(AND(D102="Gina",OR(E102="De-Novo Merge",E102="Assisted Merge")),A102&amp;"_SA_GB",IF(AND(D102="Cameron",OR(E102="Manual",E102="Assisted Manual")),A102&amp;"_CA",IF(AND(D102="Cameron",OR(E102="De-Novo Merge",E102="Assisted Merge")),A102&amp;"_SA_CA",IF(AND(D102="Bruno",OR(E102="Manual",E102="Assisted Manual")),A102&amp;"_BD",IF(AND(D102="Bruno",OR(E102="De-Novo Merge",E102="Assisted Merge")),A102&amp;"_SA_BD",IF(AND(D102="Daniel",OR(E102="Manual",E102="Assisted Manual")),A102&amp;"_DR",IF(AND(D102="Daniel",OR(E102="De-Novo Merge",E102="Assisted Merge")),A102&amp;"_SA_DR",IF(AND(D102="Monet",OR(E102="Manual",E102="Assisted Manual")),A102&amp;"_MW",IF(AND(D102="Monet",OR(E102="De-Novo Merge",E102="Assisted Merge")),A102&amp;"_SA_MW",IF(AND(D102="Rinat",OR(E102="Manual",E102="Assisted Manual")),A102&amp;"_RM",IF(AND(D102="Rinat",OR(E102="De-Novo Merge",E102="Assisted Merge")),A102&amp;"_SA_RM",""))))))))))))))))</f>
        <v>2018-07-02_G-051_SA_BD</v>
      </c>
      <c r="G102" s="104">
        <v>43320</v>
      </c>
      <c r="H102" s="104">
        <v>43321</v>
      </c>
      <c r="I102" s="68">
        <v>2.75</v>
      </c>
      <c r="J102" s="68">
        <v>25</v>
      </c>
      <c r="K102" s="73">
        <f t="shared" si="3"/>
        <v>9.0909090909090917</v>
      </c>
      <c r="L102" s="118">
        <v>43341</v>
      </c>
      <c r="M102" s="103" t="str">
        <f>IF(AND(NOT(OR(G102="",G102="Ø")),H102=""),"In Progress",IF(AND(NOT(OR(H102="Ø",H102="")),NOT(OR(G102="Ø",G102=""))),"Completed",IF(AND(NOT(A102=""),NOT(OR(D102="",D102="???")),G102=""),"Waiting",IF(D102="???","Waiting",""))))</f>
        <v>Completed</v>
      </c>
      <c r="N102" s="116" t="str">
        <f>IF(AND(NOT(OR(H102="Ø",H102="")),L102="Split"),"In Progress",IF(AND(NOT(OR(H102="Ø",H102="")),L102="Needs to be Split"),"Waiting",IF(AND(M102="Review",M103="Review"),"Review",IF(OR(AND(M102="Review",M103="Incomplete"),AND(M102="Incomplete",M103="Review")),"Review",IF(OR(AND(M102="Untraceable",M103="Review"),AND(M102="Review",M103="Untraceable")),"Review",IF(OR(AND(M102="Review",M103="Completed"),AND(M102="Completed",M103="Review")),"Review",IF(OR(AND(M102="Other",M103="Review"),AND(M102="Review",M103="Other")),"Review",IF(OR(AND(M102="Other",M103="Incomplete"),AND(M102="Incomplete",M103="Other")),"Review",IF(OR(AND(M102="Other",M103="Untraceable"),AND(M102="Untraceable",M103="Other")),"Review",IF(OR(AND(M102="Other",M103="Completed"),AND(M102="Completed",M103="Other")),"Review",IF(AND(M102="Waiting",M103="Waiting"),"Waiting",IF(OR(AND(M102="Review",M103="Waiting"),AND(M102="Waiting",M103="Review")),"Waiting",IF(OR(AND(M102="Other",M103="Waiting"),AND(M102="Waiting",M103="Other")),"Waiting",IF(OR(AND(M102="Incomplete",M103="Waiting"),AND(M102="Waiting",M103="Incomplete")),"Waiting",IF(OR(AND(M102="Completed",M103="Waiting"),AND(M102="Waiting",M103="Completed")),"Waiting",IF(OR(M102="In Progress",M103="In Progress"),"In Progress",IF(OR(AND(M102="Completed",M103="Untraceable"),AND(M102="Untraceable",M103="Completed")),"Review",IF(OR(AND(M102="Completed",M103="Incomplete"),AND(M102="Incomplete",M103="Completed")),"Review",IF(OR(AND(M102="Incomplete",M103="Untraceable"),AND(M102="Untraceable",M103="Incomplete")),"Untraceable",IF(AND(NOT(OR(H102="Ø",H102="")),NOT(OR(H103="Ø",H103="")),L102=""),"In Progress",IF(AND(M102="Untraceable",M103="Untraceable"),"Untraceable",IF(AND(NOT(OR(H102="Ø",H102="")),NOT(OR(H103="Ø",H103="")),NOT(OR(L102="Ø",L102="",L102="Split",L102="Needs to be Split"))),"Completed",IF(AND(M102="Incomplete",M103="Incomplete"),"Incomplete",IF(AND(M102="Other",M103="Other"),"Review",IF(AND(M102="Untraceable",M103=""),"Untraceable","")))))))))))))))))))))))))</f>
        <v>Completed</v>
      </c>
      <c r="O102" s="116" t="s">
        <v>0</v>
      </c>
      <c r="P102" s="4"/>
      <c r="Q102" s="121" t="s">
        <v>25</v>
      </c>
      <c r="R102" s="116" t="s">
        <v>5043</v>
      </c>
    </row>
    <row r="103" spans="1:18" x14ac:dyDescent="0.25">
      <c r="A103" s="116"/>
      <c r="B103" s="116"/>
      <c r="C103" s="116"/>
      <c r="D103" s="103" t="s">
        <v>23</v>
      </c>
      <c r="E103" s="103" t="s">
        <v>1512</v>
      </c>
      <c r="F103" s="7" t="str">
        <f>IF(AND(D103="Amina",OR(E103="Manual",E103="Assisted Manual")),A102&amp;"_AZ",IF(AND(D103="Amina",OR(E103="De-Novo Merge",E103="Assisted Merge")),A102&amp;"_SA_AZ",IF(AND(D103="Ahmad",OR(E103="Manual",E103="Assisted Manual")),A102&amp;"_AE",IF(AND(D103="Ahmad",OR(E103="De-Novo Merge",E103="Assisted Merge")),A102&amp;"_SA_AE",IF(AND(D103="Gina",OR(E103="Manual",E103="Assisted Manual")),A102&amp;"_GB",IF(AND(D103="Gina",OR(E103="De-Novo Merge",E103="Assisted Merge")),A102&amp;"_SA_GB",IF(AND(D103="Cameron",OR(E103="Manual",E103="Assisted Manual")),A102&amp;"_CA",IF(AND(D103="Cameron",OR(E103="De-Novo Merge",E103="Assisted Merge")),A102&amp;"_SA_CA",IF(AND(D103="Bruno",OR(E103="Manual",E103="Assisted Manual")),A102&amp;"_BD",IF(AND(D103="Bruno",OR(E103="De-Novo Merge",E103="Assisted Merge")),A102&amp;"_SA_BD",IF(AND(D103="Daniel",OR(E103="Manual",E103="Assisted Manual")),A102&amp;"_DR",IF(AND(D103="Daniel",OR(E103="De-Novo Merge",E103="Assisted Merge")),A102&amp;"_SA_DR",IF(AND(D103="Monet",OR(E103="Manual",E103="Assisted Manual")),A102&amp;"_MW",IF(AND(D103="Monet",OR(E103="De-Novo Merge",E103="Assisted Merge")),A102&amp;"_SA_MW",IF(AND(D103="Rinat",OR(E103="Manual",E103="Assisted Manual")),A102&amp;"_RM",IF(AND(D103="Rinat",OR(E103="De-Novo Merge",E103="Assisted Merge")),A102&amp;"_SA_RM",""))))))))))))))))</f>
        <v>2018-07-02_G-051_CA</v>
      </c>
      <c r="G103" s="104">
        <v>43335</v>
      </c>
      <c r="H103" s="104">
        <v>43336</v>
      </c>
      <c r="I103" s="68">
        <v>1.78</v>
      </c>
      <c r="J103" s="68">
        <v>36</v>
      </c>
      <c r="K103" s="73">
        <f t="shared" si="3"/>
        <v>20.224719101123597</v>
      </c>
      <c r="L103" s="116"/>
      <c r="M103" s="103" t="str">
        <f>IF(AND(NOT(OR(G103="",G103="Ø")),H103=""),"In Progress",IF(AND(NOT(OR(H103="Ø",H103="")),NOT(OR(G103="Ø",G103=""))),"Completed",IF(AND(NOT(A102=""),NOT(OR(D103="",D103="???")),G103=""),"Waiting",IF(D103="???","Waiting",""))))</f>
        <v>Completed</v>
      </c>
      <c r="N103" s="116"/>
      <c r="O103" s="116"/>
      <c r="P103" s="4"/>
      <c r="Q103" s="121"/>
      <c r="R103" s="116"/>
    </row>
    <row r="104" spans="1:18" x14ac:dyDescent="0.25">
      <c r="A104" s="122" t="s">
        <v>5042</v>
      </c>
      <c r="B104" s="117" t="s">
        <v>5041</v>
      </c>
      <c r="C104" s="116" t="s">
        <v>1167</v>
      </c>
      <c r="D104" s="103" t="s">
        <v>161</v>
      </c>
      <c r="E104" s="103" t="s">
        <v>1399</v>
      </c>
      <c r="F104" s="7" t="str">
        <f>IF(AND(D104="Amina",OR(E104="Manual",E104="Assisted Manual")),A104&amp;"_AZ",IF(AND(D104="Amina",OR(E104="De-Novo Merge",E104="Assisted Merge")),A104&amp;"_SA_AZ",IF(AND(D104="Ahmad",OR(E104="Manual",E104="Assisted Manual")),A104&amp;"_AE",IF(AND(D104="Ahmad",OR(E104="De-Novo Merge",E104="Assisted Merge")),A104&amp;"_SA_AE",IF(AND(D104="Gina",OR(E104="Manual",E104="Assisted Manual")),A104&amp;"_GB",IF(AND(D104="Gina",OR(E104="De-Novo Merge",E104="Assisted Merge")),A104&amp;"_SA_GB",IF(AND(D104="Cameron",OR(E104="Manual",E104="Assisted Manual")),A104&amp;"_CA",IF(AND(D104="Cameron",OR(E104="De-Novo Merge",E104="Assisted Merge")),A104&amp;"_SA_CA",IF(AND(D104="Bruno",OR(E104="Manual",E104="Assisted Manual")),A104&amp;"_BD",IF(AND(D104="Bruno",OR(E104="De-Novo Merge",E104="Assisted Merge")),A104&amp;"_SA_BD",IF(AND(D104="Daniel",OR(E104="Manual",E104="Assisted Manual")),A104&amp;"_DR",IF(AND(D104="Daniel",OR(E104="De-Novo Merge",E104="Assisted Merge")),A104&amp;"_SA_DR",IF(AND(D104="Monet",OR(E104="Manual",E104="Assisted Manual")),A104&amp;"_MW",IF(AND(D104="Monet",OR(E104="De-Novo Merge",E104="Assisted Merge")),A104&amp;"_SA_MW",IF(AND(D104="Rinat",OR(E104="Manual",E104="Assisted Manual")),A104&amp;"_RM",IF(AND(D104="Rinat",OR(E104="De-Novo Merge",E104="Assisted Merge")),A104&amp;"_SA_RM",""))))))))))))))))</f>
        <v>2018-07-02_G-052_SA_BD</v>
      </c>
      <c r="G104" s="104">
        <v>43321</v>
      </c>
      <c r="H104" s="104">
        <v>43326</v>
      </c>
      <c r="I104" s="68">
        <v>1.5</v>
      </c>
      <c r="J104" s="68">
        <v>26</v>
      </c>
      <c r="K104" s="73">
        <f t="shared" si="3"/>
        <v>17.333333333333332</v>
      </c>
      <c r="L104" s="118">
        <v>43341</v>
      </c>
      <c r="M104" s="103" t="str">
        <f>IF(AND(NOT(OR(G104="",G104="Ø")),H104=""),"In Progress",IF(AND(NOT(OR(H104="Ø",H104="")),NOT(OR(G104="Ø",G104=""))),"Completed",IF(AND(NOT(A104=""),NOT(OR(D104="",D104="???")),G104=""),"Waiting",IF(D104="???","Waiting",""))))</f>
        <v>Completed</v>
      </c>
      <c r="N104" s="116" t="str">
        <f>IF(AND(NOT(OR(H104="Ø",H104="")),L104="Split"),"In Progress",IF(AND(NOT(OR(H104="Ø",H104="")),L104="Needs to be Split"),"Waiting",IF(AND(M104="Review",M105="Review"),"Review",IF(OR(AND(M104="Review",M105="Incomplete"),AND(M104="Incomplete",M105="Review")),"Review",IF(OR(AND(M104="Untraceable",M105="Review"),AND(M104="Review",M105="Untraceable")),"Review",IF(OR(AND(M104="Review",M105="Completed"),AND(M104="Completed",M105="Review")),"Review",IF(OR(AND(M104="Other",M105="Review"),AND(M104="Review",M105="Other")),"Review",IF(OR(AND(M104="Other",M105="Incomplete"),AND(M104="Incomplete",M105="Other")),"Review",IF(OR(AND(M104="Other",M105="Untraceable"),AND(M104="Untraceable",M105="Other")),"Review",IF(OR(AND(M104="Other",M105="Completed"),AND(M104="Completed",M105="Other")),"Review",IF(AND(M104="Waiting",M105="Waiting"),"Waiting",IF(OR(AND(M104="Review",M105="Waiting"),AND(M104="Waiting",M105="Review")),"Waiting",IF(OR(AND(M104="Other",M105="Waiting"),AND(M104="Waiting",M105="Other")),"Waiting",IF(OR(AND(M104="Incomplete",M105="Waiting"),AND(M104="Waiting",M105="Incomplete")),"Waiting",IF(OR(AND(M104="Completed",M105="Waiting"),AND(M104="Waiting",M105="Completed")),"Waiting",IF(OR(M104="In Progress",M105="In Progress"),"In Progress",IF(OR(AND(M104="Completed",M105="Untraceable"),AND(M104="Untraceable",M105="Completed")),"Review",IF(OR(AND(M104="Completed",M105="Incomplete"),AND(M104="Incomplete",M105="Completed")),"Review",IF(OR(AND(M104="Incomplete",M105="Untraceable"),AND(M104="Untraceable",M105="Incomplete")),"Untraceable",IF(AND(NOT(OR(H104="Ø",H104="")),NOT(OR(H105="Ø",H105="")),L104=""),"In Progress",IF(AND(M104="Untraceable",M105="Untraceable"),"Untraceable",IF(AND(NOT(OR(H104="Ø",H104="")),NOT(OR(H105="Ø",H105="")),NOT(OR(L104="Ø",L104="",L104="Split",L104="Needs to be Split"))),"Completed",IF(AND(M104="Incomplete",M105="Incomplete"),"Incomplete",IF(AND(M104="Other",M105="Other"),"Review",IF(AND(M104="Untraceable",M105=""),"Untraceable","")))))))))))))))))))))))))</f>
        <v>Completed</v>
      </c>
      <c r="O104" s="116" t="s">
        <v>0</v>
      </c>
      <c r="P104" s="4"/>
      <c r="Q104" s="121" t="s">
        <v>25</v>
      </c>
      <c r="R104" s="116" t="s">
        <v>5040</v>
      </c>
    </row>
    <row r="105" spans="1:18" x14ac:dyDescent="0.25">
      <c r="A105" s="116"/>
      <c r="B105" s="116"/>
      <c r="C105" s="116"/>
      <c r="D105" s="103" t="s">
        <v>23</v>
      </c>
      <c r="E105" s="103" t="s">
        <v>1512</v>
      </c>
      <c r="F105" s="7" t="str">
        <f>IF(AND(D105="Amina",OR(E105="Manual",E105="Assisted Manual")),A104&amp;"_AZ",IF(AND(D105="Amina",OR(E105="De-Novo Merge",E105="Assisted Merge")),A104&amp;"_SA_AZ",IF(AND(D105="Ahmad",OR(E105="Manual",E105="Assisted Manual")),A104&amp;"_AE",IF(AND(D105="Ahmad",OR(E105="De-Novo Merge",E105="Assisted Merge")),A104&amp;"_SA_AE",IF(AND(D105="Gina",OR(E105="Manual",E105="Assisted Manual")),A104&amp;"_GB",IF(AND(D105="Gina",OR(E105="De-Novo Merge",E105="Assisted Merge")),A104&amp;"_SA_GB",IF(AND(D105="Cameron",OR(E105="Manual",E105="Assisted Manual")),A104&amp;"_CA",IF(AND(D105="Cameron",OR(E105="De-Novo Merge",E105="Assisted Merge")),A104&amp;"_SA_CA",IF(AND(D105="Bruno",OR(E105="Manual",E105="Assisted Manual")),A104&amp;"_BD",IF(AND(D105="Bruno",OR(E105="De-Novo Merge",E105="Assisted Merge")),A104&amp;"_SA_BD",IF(AND(D105="Daniel",OR(E105="Manual",E105="Assisted Manual")),A104&amp;"_DR",IF(AND(D105="Daniel",OR(E105="De-Novo Merge",E105="Assisted Merge")),A104&amp;"_SA_DR",IF(AND(D105="Monet",OR(E105="Manual",E105="Assisted Manual")),A104&amp;"_MW",IF(AND(D105="Monet",OR(E105="De-Novo Merge",E105="Assisted Merge")),A104&amp;"_SA_MW",IF(AND(D105="Rinat",OR(E105="Manual",E105="Assisted Manual")),A104&amp;"_RM",IF(AND(D105="Rinat",OR(E105="De-Novo Merge",E105="Assisted Merge")),A104&amp;"_SA_RM",""))))))))))))))))</f>
        <v>2018-07-02_G-052_CA</v>
      </c>
      <c r="G105" s="104">
        <v>43336</v>
      </c>
      <c r="H105" s="104">
        <v>43336</v>
      </c>
      <c r="I105" s="68">
        <v>0.93</v>
      </c>
      <c r="J105" s="68">
        <v>25</v>
      </c>
      <c r="K105" s="73">
        <f t="shared" si="3"/>
        <v>26.881720430107524</v>
      </c>
      <c r="L105" s="116"/>
      <c r="M105" s="103" t="str">
        <f>IF(AND(NOT(OR(G105="",G105="Ø")),H105=""),"In Progress",IF(AND(NOT(OR(H105="Ø",H105="")),NOT(OR(G105="Ø",G105=""))),"Completed",IF(AND(NOT(A104=""),NOT(OR(D105="",D105="???")),G105=""),"Waiting",IF(D105="???","Waiting",""))))</f>
        <v>Completed</v>
      </c>
      <c r="N105" s="116"/>
      <c r="O105" s="116"/>
      <c r="P105" s="4"/>
      <c r="Q105" s="121"/>
      <c r="R105" s="116"/>
    </row>
    <row r="106" spans="1:18" x14ac:dyDescent="0.25">
      <c r="A106" s="122" t="s">
        <v>5039</v>
      </c>
      <c r="B106" s="117" t="s">
        <v>5038</v>
      </c>
      <c r="C106" s="116" t="s">
        <v>1167</v>
      </c>
      <c r="D106" s="103" t="s">
        <v>187</v>
      </c>
      <c r="E106" s="103" t="s">
        <v>24</v>
      </c>
      <c r="F106" s="7" t="str">
        <f>IF(AND(D106="Amina",OR(E106="Manual",E106="Assisted Manual")),A106&amp;"_AZ",IF(AND(D106="Amina",OR(E106="De-Novo Merge",E106="Assisted Merge")),A106&amp;"_SA_AZ",IF(AND(D106="Ahmad",OR(E106="Manual",E106="Assisted Manual")),A106&amp;"_AE",IF(AND(D106="Ahmad",OR(E106="De-Novo Merge",E106="Assisted Merge")),A106&amp;"_SA_AE",IF(AND(D106="Gina",OR(E106="Manual",E106="Assisted Manual")),A106&amp;"_GB",IF(AND(D106="Gina",OR(E106="De-Novo Merge",E106="Assisted Merge")),A106&amp;"_SA_GB",IF(AND(D106="Cameron",OR(E106="Manual",E106="Assisted Manual")),A106&amp;"_CA",IF(AND(D106="Cameron",OR(E106="De-Novo Merge",E106="Assisted Merge")),A106&amp;"_SA_CA",IF(AND(D106="Bruno",OR(E106="Manual",E106="Assisted Manual")),A106&amp;"_BD",IF(AND(D106="Bruno",OR(E106="De-Novo Merge",E106="Assisted Merge")),A106&amp;"_SA_BD",IF(AND(D106="Daniel",OR(E106="Manual",E106="Assisted Manual")),A106&amp;"_DR",IF(AND(D106="Daniel",OR(E106="De-Novo Merge",E106="Assisted Merge")),A106&amp;"_SA_DR",IF(AND(D106="Monet",OR(E106="Manual",E106="Assisted Manual")),A106&amp;"_MW",IF(AND(D106="Monet",OR(E106="De-Novo Merge",E106="Assisted Merge")),A106&amp;"_SA_MW",IF(AND(D106="Rinat",OR(E106="Manual",E106="Assisted Manual")),A106&amp;"_RM",IF(AND(D106="Rinat",OR(E106="De-Novo Merge",E106="Assisted Merge")),A106&amp;"_SA_RM",""))))))))))))))))</f>
        <v>2018-07-02_G-053_MW</v>
      </c>
      <c r="G106" s="104">
        <v>43321</v>
      </c>
      <c r="H106" s="104">
        <v>43364</v>
      </c>
      <c r="I106" s="68"/>
      <c r="J106" s="68"/>
      <c r="K106" s="73" t="str">
        <f t="shared" si="3"/>
        <v/>
      </c>
      <c r="L106" s="118">
        <v>43367</v>
      </c>
      <c r="M106" s="103" t="str">
        <f>IF(AND(NOT(OR(G106="",G106="Ø")),H106=""),"In Progress",IF(AND(NOT(OR(H106="Ø",H106="")),NOT(OR(G106="Ø",G106=""))),"Completed",IF(AND(NOT(A106=""),NOT(OR(D106="",D106="???")),G106=""),"Waiting",IF(D106="???","Waiting",""))))</f>
        <v>Completed</v>
      </c>
      <c r="N106" s="116" t="str">
        <f>IF(AND(NOT(OR(H106="Ø",H106="")),L106="Split"),"In Progress",IF(AND(NOT(OR(H106="Ø",H106="")),L106="Needs to be Split"),"Waiting",IF(AND(M106="Review",M107="Review"),"Review",IF(OR(AND(M106="Review",M107="Incomplete"),AND(M106="Incomplete",M107="Review")),"Review",IF(OR(AND(M106="Untraceable",M107="Review"),AND(M106="Review",M107="Untraceable")),"Review",IF(OR(AND(M106="Review",M107="Completed"),AND(M106="Completed",M107="Review")),"Review",IF(OR(AND(M106="Other",M107="Review"),AND(M106="Review",M107="Other")),"Review",IF(OR(AND(M106="Other",M107="Incomplete"),AND(M106="Incomplete",M107="Other")),"Review",IF(OR(AND(M106="Other",M107="Untraceable"),AND(M106="Untraceable",M107="Other")),"Review",IF(OR(AND(M106="Other",M107="Completed"),AND(M106="Completed",M107="Other")),"Review",IF(AND(M106="Waiting",M107="Waiting"),"Waiting",IF(OR(AND(M106="Review",M107="Waiting"),AND(M106="Waiting",M107="Review")),"Waiting",IF(OR(AND(M106="Other",M107="Waiting"),AND(M106="Waiting",M107="Other")),"Waiting",IF(OR(AND(M106="Incomplete",M107="Waiting"),AND(M106="Waiting",M107="Incomplete")),"Waiting",IF(OR(AND(M106="Completed",M107="Waiting"),AND(M106="Waiting",M107="Completed")),"Waiting",IF(OR(M106="In Progress",M107="In Progress"),"In Progress",IF(OR(AND(M106="Completed",M107="Untraceable"),AND(M106="Untraceable",M107="Completed")),"Review",IF(OR(AND(M106="Completed",M107="Incomplete"),AND(M106="Incomplete",M107="Completed")),"Review",IF(OR(AND(M106="Incomplete",M107="Untraceable"),AND(M106="Untraceable",M107="Incomplete")),"Untraceable",IF(AND(NOT(OR(H106="Ø",H106="")),NOT(OR(H107="Ø",H107="")),L106=""),"In Progress",IF(AND(M106="Untraceable",M107="Untraceable"),"Untraceable",IF(AND(NOT(OR(H106="Ø",H106="")),NOT(OR(H107="Ø",H107="")),NOT(OR(L106="Ø",L106="",L106="Split",L106="Needs to be Split"))),"Completed",IF(AND(M106="Incomplete",M107="Incomplete"),"Incomplete",IF(AND(M106="Other",M107="Other"),"Review",IF(AND(M106="Untraceable",M107=""),"Untraceable","")))))))))))))))))))))))))</f>
        <v>Completed</v>
      </c>
      <c r="O106" s="116" t="s">
        <v>0</v>
      </c>
      <c r="P106" s="4"/>
      <c r="Q106" s="121" t="s">
        <v>25</v>
      </c>
      <c r="R106" s="116" t="s">
        <v>5037</v>
      </c>
    </row>
    <row r="107" spans="1:18" x14ac:dyDescent="0.25">
      <c r="A107" s="116"/>
      <c r="B107" s="116"/>
      <c r="C107" s="116"/>
      <c r="D107" s="103" t="s">
        <v>27</v>
      </c>
      <c r="E107" s="103" t="s">
        <v>1399</v>
      </c>
      <c r="F107" s="7" t="str">
        <f>IF(AND(D107="Amina",OR(E107="Manual",E107="Assisted Manual")),A106&amp;"_AZ",IF(AND(D107="Amina",OR(E107="De-Novo Merge",E107="Assisted Merge")),A106&amp;"_SA_AZ",IF(AND(D107="Ahmad",OR(E107="Manual",E107="Assisted Manual")),A106&amp;"_AE",IF(AND(D107="Ahmad",OR(E107="De-Novo Merge",E107="Assisted Merge")),A106&amp;"_SA_AE",IF(AND(D107="Gina",OR(E107="Manual",E107="Assisted Manual")),A106&amp;"_GB",IF(AND(D107="Gina",OR(E107="De-Novo Merge",E107="Assisted Merge")),A106&amp;"_SA_GB",IF(AND(D107="Cameron",OR(E107="Manual",E107="Assisted Manual")),A106&amp;"_CA",IF(AND(D107="Cameron",OR(E107="De-Novo Merge",E107="Assisted Merge")),A106&amp;"_SA_CA",IF(AND(D107="Bruno",OR(E107="Manual",E107="Assisted Manual")),A106&amp;"_BD",IF(AND(D107="Bruno",OR(E107="De-Novo Merge",E107="Assisted Merge")),A106&amp;"_SA_BD",IF(AND(D107="Daniel",OR(E107="Manual",E107="Assisted Manual")),A106&amp;"_DR",IF(AND(D107="Daniel",OR(E107="De-Novo Merge",E107="Assisted Merge")),A106&amp;"_SA_DR",IF(AND(D107="Monet",OR(E107="Manual",E107="Assisted Manual")),A106&amp;"_MW",IF(AND(D107="Monet",OR(E107="De-Novo Merge",E107="Assisted Merge")),A106&amp;"_SA_MW",IF(AND(D107="Rinat",OR(E107="Manual",E107="Assisted Manual")),A106&amp;"_RM",IF(AND(D107="Rinat",OR(E107="De-Novo Merge",E107="Assisted Merge")),A106&amp;"_SA_RM",""))))))))))))))))</f>
        <v>2018-07-02_G-053_SA_GB</v>
      </c>
      <c r="G107" s="104">
        <v>43348</v>
      </c>
      <c r="H107" s="104">
        <v>43367</v>
      </c>
      <c r="I107" s="68">
        <v>2.5</v>
      </c>
      <c r="J107" s="68"/>
      <c r="K107" s="73" t="str">
        <f t="shared" si="3"/>
        <v/>
      </c>
      <c r="L107" s="116"/>
      <c r="M107" s="103" t="str">
        <f>IF(AND(NOT(OR(G107="",G107="Ø")),H107=""),"In Progress",IF(AND(NOT(OR(H107="Ø",H107="")),NOT(OR(G107="Ø",G107=""))),"Completed",IF(AND(NOT(A106=""),NOT(OR(D107="",D107="???")),G107=""),"Waiting",IF(D107="???","Waiting",""))))</f>
        <v>Completed</v>
      </c>
      <c r="N107" s="116"/>
      <c r="O107" s="116"/>
      <c r="P107" s="4"/>
      <c r="Q107" s="121"/>
      <c r="R107" s="116"/>
    </row>
    <row r="108" spans="1:18" x14ac:dyDescent="0.25">
      <c r="A108" s="122" t="s">
        <v>5036</v>
      </c>
      <c r="B108" s="117" t="s">
        <v>5035</v>
      </c>
      <c r="C108" s="116"/>
      <c r="D108" s="103" t="s">
        <v>187</v>
      </c>
      <c r="E108" s="103" t="s">
        <v>1399</v>
      </c>
      <c r="F108" s="7" t="str">
        <f>IF(AND(D108="Amina",OR(E108="Manual",E108="Assisted Manual")),A108&amp;"_AZ",IF(AND(D108="Amina",OR(E108="De-Novo Merge",E108="Assisted Merge")),A108&amp;"_SA_AZ",IF(AND(D108="Ahmad",OR(E108="Manual",E108="Assisted Manual")),A108&amp;"_AE",IF(AND(D108="Ahmad",OR(E108="De-Novo Merge",E108="Assisted Merge")),A108&amp;"_SA_AE",IF(AND(D108="Gina",OR(E108="Manual",E108="Assisted Manual")),A108&amp;"_GB",IF(AND(D108="Gina",OR(E108="De-Novo Merge",E108="Assisted Merge")),A108&amp;"_SA_GB",IF(AND(D108="Cameron",OR(E108="Manual",E108="Assisted Manual")),A108&amp;"_CA",IF(AND(D108="Cameron",OR(E108="De-Novo Merge",E108="Assisted Merge")),A108&amp;"_SA_CA",IF(AND(D108="Bruno",OR(E108="Manual",E108="Assisted Manual")),A108&amp;"_BD",IF(AND(D108="Bruno",OR(E108="De-Novo Merge",E108="Assisted Merge")),A108&amp;"_SA_BD",IF(AND(D108="Daniel",OR(E108="Manual",E108="Assisted Manual")),A108&amp;"_DR",IF(AND(D108="Daniel",OR(E108="De-Novo Merge",E108="Assisted Merge")),A108&amp;"_SA_DR",IF(AND(D108="Monet",OR(E108="Manual",E108="Assisted Manual")),A108&amp;"_MW",IF(AND(D108="Monet",OR(E108="De-Novo Merge",E108="Assisted Merge")),A108&amp;"_SA_MW",IF(AND(D108="Rinat",OR(E108="Manual",E108="Assisted Manual")),A108&amp;"_RM",IF(AND(D108="Rinat",OR(E108="De-Novo Merge",E108="Assisted Merge")),A108&amp;"_SA_RM",""))))))))))))))))</f>
        <v>2018-07-02_G-054_SA_MW</v>
      </c>
      <c r="G108" s="104">
        <v>43320</v>
      </c>
      <c r="H108" s="104" t="s">
        <v>51</v>
      </c>
      <c r="I108" s="68"/>
      <c r="J108" s="68"/>
      <c r="K108" s="73" t="str">
        <f t="shared" si="3"/>
        <v/>
      </c>
      <c r="L108" s="118" t="str">
        <f>IF(AND(NOT(OR(H108="",H108="Ø")),NOT(OR(H109="",H109="Ø"))),"Needs to be Split","")</f>
        <v/>
      </c>
      <c r="M108" s="103" t="s">
        <v>1</v>
      </c>
      <c r="N108" s="116" t="str">
        <f>IF(AND(NOT(OR(H108="Ø",H108="")),L108="Split"),"In Progress",IF(AND(NOT(OR(H108="Ø",H108="")),L108="Needs to be Split"),"Waiting",IF(AND(M108="Review",M109="Review"),"Review",IF(OR(AND(M108="Review",M109="Incomplete"),AND(M108="Incomplete",M109="Review")),"Review",IF(OR(AND(M108="Untraceable",M109="Review"),AND(M108="Review",M109="Untraceable")),"Review",IF(OR(AND(M108="Review",M109="Completed"),AND(M108="Completed",M109="Review")),"Review",IF(OR(AND(M108="Other",M109="Review"),AND(M108="Review",M109="Other")),"Review",IF(OR(AND(M108="Other",M109="Incomplete"),AND(M108="Incomplete",M109="Other")),"Review",IF(OR(AND(M108="Other",M109="Untraceable"),AND(M108="Untraceable",M109="Other")),"Review",IF(OR(AND(M108="Other",M109="Completed"),AND(M108="Completed",M109="Other")),"Review",IF(AND(M108="Waiting",M109="Waiting"),"Waiting",IF(OR(AND(M108="Review",M109="Waiting"),AND(M108="Waiting",M109="Review")),"Waiting",IF(OR(AND(M108="Other",M109="Waiting"),AND(M108="Waiting",M109="Other")),"Waiting",IF(OR(AND(M108="Incomplete",M109="Waiting"),AND(M108="Waiting",M109="Incomplete")),"Waiting",IF(OR(AND(M108="Completed",M109="Waiting"),AND(M108="Waiting",M109="Completed")),"Waiting",IF(OR(M108="In Progress",M109="In Progress"),"In Progress",IF(OR(AND(M108="Completed",M109="Untraceable"),AND(M108="Untraceable",M109="Completed")),"Review",IF(OR(AND(M108="Completed",M109="Incomplete"),AND(M108="Incomplete",M109="Completed")),"Review",IF(OR(AND(M108="Incomplete",M109="Untraceable"),AND(M108="Untraceable",M109="Incomplete")),"Untraceable",IF(AND(NOT(OR(H108="Ø",H108="")),NOT(OR(H109="Ø",H109="")),L108=""),"In Progress",IF(AND(M108="Untraceable",M109="Untraceable"),"Untraceable",IF(AND(NOT(OR(H108="Ø",H108="")),NOT(OR(H109="Ø",H109="")),NOT(OR(L108="Ø",L108="",L108="Split",L108="Needs to be Split"))),"Completed",IF(AND(M108="Incomplete",M109="Incomplete"),"Incomplete",IF(AND(M108="Other",M109="Other"),"Review",IF(AND(M108="Untraceable",M109=""),"Untraceable","")))))))))))))))))))))))))</f>
        <v>Untraceable</v>
      </c>
      <c r="O108" s="116" t="str">
        <f>IF(OR(N108="Untraceable",N108="Incomplete"),"Ignore",IF(N108="Completed","Waiting",IF(OR(N108="Waiting",N108="In Progress",N108="Review",N108="Other"),"HOLD","")))</f>
        <v>Ignore</v>
      </c>
      <c r="P108" s="4" t="s">
        <v>5034</v>
      </c>
      <c r="Q108" s="121" t="str">
        <f>IF(OR(N108="Untraceable",N108="Incomplete"),"No",IF(N108="Completed","In Progress",""))</f>
        <v>No</v>
      </c>
      <c r="R108" s="116"/>
    </row>
    <row r="109" spans="1:18" x14ac:dyDescent="0.25">
      <c r="A109" s="116"/>
      <c r="B109" s="116"/>
      <c r="C109" s="116"/>
      <c r="D109" s="103" t="str">
        <f>IF(AND(NOT(A108=""),NOT(B108=""),NOT(M108="Untraceable")),"???","")</f>
        <v/>
      </c>
      <c r="E109" s="103"/>
      <c r="F109" s="7" t="str">
        <f>IF(AND(D109="Amina",OR(E109="Manual",E109="Assisted Manual")),A108&amp;"_AZ",IF(AND(D109="Amina",OR(E109="De-Novo Merge",E109="Assisted Merge")),A108&amp;"_SA_AZ",IF(AND(D109="Ahmad",OR(E109="Manual",E109="Assisted Manual")),A108&amp;"_AE",IF(AND(D109="Ahmad",OR(E109="De-Novo Merge",E109="Assisted Merge")),A108&amp;"_SA_AE",IF(AND(D109="Gina",OR(E109="Manual",E109="Assisted Manual")),A108&amp;"_GB",IF(AND(D109="Gina",OR(E109="De-Novo Merge",E109="Assisted Merge")),A108&amp;"_SA_GB",IF(AND(D109="Cameron",OR(E109="Manual",E109="Assisted Manual")),A108&amp;"_CA",IF(AND(D109="Cameron",OR(E109="De-Novo Merge",E109="Assisted Merge")),A108&amp;"_SA_CA",IF(AND(D109="Bruno",OR(E109="Manual",E109="Assisted Manual")),A108&amp;"_BD",IF(AND(D109="Bruno",OR(E109="De-Novo Merge",E109="Assisted Merge")),A108&amp;"_SA_BD",IF(AND(D109="Daniel",OR(E109="Manual",E109="Assisted Manual")),A108&amp;"_DR",IF(AND(D109="Daniel",OR(E109="De-Novo Merge",E109="Assisted Merge")),A108&amp;"_SA_DR",IF(AND(D109="Monet",OR(E109="Manual",E109="Assisted Manual")),A108&amp;"_MW",IF(AND(D109="Monet",OR(E109="De-Novo Merge",E109="Assisted Merge")),A108&amp;"_SA_MW",IF(AND(D109="Rinat",OR(E109="Manual",E109="Assisted Manual")),A108&amp;"_RM",IF(AND(D109="Rinat",OR(E109="De-Novo Merge",E109="Assisted Merge")),A108&amp;"_SA_RM",""))))))))))))))))</f>
        <v/>
      </c>
      <c r="G109" s="104"/>
      <c r="H109" s="104"/>
      <c r="I109" s="68"/>
      <c r="J109" s="68"/>
      <c r="K109" s="73" t="str">
        <f t="shared" si="3"/>
        <v/>
      </c>
      <c r="L109" s="116"/>
      <c r="M109" s="103" t="str">
        <f>IF(AND(NOT(OR(G109="",G109="Ø")),H109=""),"In Progress",IF(AND(NOT(OR(H109="Ø",H109="")),NOT(OR(G109="Ø",G109=""))),"Completed",IF(AND(NOT(A108=""),NOT(OR(D109="",D109="???")),G109=""),"Waiting",IF(D109="???","Waiting",""))))</f>
        <v/>
      </c>
      <c r="N109" s="116"/>
      <c r="O109" s="116"/>
      <c r="P109" s="4"/>
      <c r="Q109" s="121"/>
      <c r="R109" s="116"/>
    </row>
    <row r="110" spans="1:18" x14ac:dyDescent="0.25">
      <c r="A110" s="122" t="s">
        <v>5033</v>
      </c>
      <c r="B110" s="117" t="s">
        <v>5032</v>
      </c>
      <c r="C110" s="116" t="s">
        <v>2065</v>
      </c>
      <c r="D110" s="103" t="s">
        <v>27</v>
      </c>
      <c r="E110" s="103" t="s">
        <v>1399</v>
      </c>
      <c r="F110" s="7" t="str">
        <f>IF(AND(D110="Amina",OR(E110="Manual",E110="Assisted Manual")),A110&amp;"_AZ",IF(AND(D110="Amina",OR(E110="De-Novo Merge",E110="Assisted Merge")),A110&amp;"_SA_AZ",IF(AND(D110="Ahmad",OR(E110="Manual",E110="Assisted Manual")),A110&amp;"_AE",IF(AND(D110="Ahmad",OR(E110="De-Novo Merge",E110="Assisted Merge")),A110&amp;"_SA_AE",IF(AND(D110="Gina",OR(E110="Manual",E110="Assisted Manual")),A110&amp;"_GB",IF(AND(D110="Gina",OR(E110="De-Novo Merge",E110="Assisted Merge")),A110&amp;"_SA_GB",IF(AND(D110="Cameron",OR(E110="Manual",E110="Assisted Manual")),A110&amp;"_CA",IF(AND(D110="Cameron",OR(E110="De-Novo Merge",E110="Assisted Merge")),A110&amp;"_SA_CA",IF(AND(D110="Bruno",OR(E110="Manual",E110="Assisted Manual")),A110&amp;"_BD",IF(AND(D110="Bruno",OR(E110="De-Novo Merge",E110="Assisted Merge")),A110&amp;"_SA_BD",IF(AND(D110="Daniel",OR(E110="Manual",E110="Assisted Manual")),A110&amp;"_DR",IF(AND(D110="Daniel",OR(E110="De-Novo Merge",E110="Assisted Merge")),A110&amp;"_SA_DR",IF(AND(D110="Monet",OR(E110="Manual",E110="Assisted Manual")),A110&amp;"_MW",IF(AND(D110="Monet",OR(E110="De-Novo Merge",E110="Assisted Merge")),A110&amp;"_SA_MW",IF(AND(D110="Rinat",OR(E110="Manual",E110="Assisted Manual")),A110&amp;"_RM",IF(AND(D110="Rinat",OR(E110="De-Novo Merge",E110="Assisted Merge")),A110&amp;"_SA_RM",""))))))))))))))))</f>
        <v>2018-07-02_G-055_SA_GB</v>
      </c>
      <c r="G110" s="104">
        <v>43321</v>
      </c>
      <c r="H110" s="104">
        <v>43321</v>
      </c>
      <c r="I110" s="68">
        <v>2</v>
      </c>
      <c r="J110" s="68">
        <v>80</v>
      </c>
      <c r="K110" s="73">
        <f t="shared" si="3"/>
        <v>40</v>
      </c>
      <c r="L110" s="118">
        <v>43333</v>
      </c>
      <c r="M110" s="103" t="str">
        <f>IF(AND(NOT(OR(G110="",G110="Ø")),H110=""),"In Progress",IF(AND(NOT(OR(H110="Ø",H110="")),NOT(OR(G110="Ø",G110=""))),"Completed",IF(AND(NOT(A110=""),NOT(OR(D110="",D110="???")),G110=""),"Waiting",IF(D110="???","Waiting",""))))</f>
        <v>Completed</v>
      </c>
      <c r="N110" s="116" t="str">
        <f>IF(AND(NOT(OR(H110="Ø",H110="")),L110="Split"),"In Progress",IF(AND(NOT(OR(H110="Ø",H110="")),L110="Needs to be Split"),"Waiting",IF(AND(M110="Review",M111="Review"),"Review",IF(OR(AND(M110="Review",M111="Incomplete"),AND(M110="Incomplete",M111="Review")),"Review",IF(OR(AND(M110="Untraceable",M111="Review"),AND(M110="Review",M111="Untraceable")),"Review",IF(OR(AND(M110="Review",M111="Completed"),AND(M110="Completed",M111="Review")),"Review",IF(OR(AND(M110="Other",M111="Review"),AND(M110="Review",M111="Other")),"Review",IF(OR(AND(M110="Other",M111="Incomplete"),AND(M110="Incomplete",M111="Other")),"Review",IF(OR(AND(M110="Other",M111="Untraceable"),AND(M110="Untraceable",M111="Other")),"Review",IF(OR(AND(M110="Other",M111="Completed"),AND(M110="Completed",M111="Other")),"Review",IF(AND(M110="Waiting",M111="Waiting"),"Waiting",IF(OR(AND(M110="Review",M111="Waiting"),AND(M110="Waiting",M111="Review")),"Waiting",IF(OR(AND(M110="Other",M111="Waiting"),AND(M110="Waiting",M111="Other")),"Waiting",IF(OR(AND(M110="Incomplete",M111="Waiting"),AND(M110="Waiting",M111="Incomplete")),"Waiting",IF(OR(AND(M110="Completed",M111="Waiting"),AND(M110="Waiting",M111="Completed")),"Waiting",IF(OR(M110="In Progress",M111="In Progress"),"In Progress",IF(OR(AND(M110="Completed",M111="Untraceable"),AND(M110="Untraceable",M111="Completed")),"Review",IF(OR(AND(M110="Completed",M111="Incomplete"),AND(M110="Incomplete",M111="Completed")),"Review",IF(OR(AND(M110="Incomplete",M111="Untraceable"),AND(M110="Untraceable",M111="Incomplete")),"Untraceable",IF(AND(NOT(OR(H110="Ø",H110="")),NOT(OR(H111="Ø",H111="")),L110=""),"In Progress",IF(AND(M110="Untraceable",M111="Untraceable"),"Untraceable",IF(AND(NOT(OR(H110="Ø",H110="")),NOT(OR(H111="Ø",H111="")),NOT(OR(L110="Ø",L110="",L110="Split",L110="Needs to be Split"))),"Completed",IF(AND(M110="Incomplete",M111="Incomplete"),"Incomplete",IF(AND(M110="Other",M111="Other"),"Review",IF(AND(M110="Untraceable",M111=""),"Untraceable","")))))))))))))))))))))))))</f>
        <v>Completed</v>
      </c>
      <c r="O110" s="116" t="s">
        <v>0</v>
      </c>
      <c r="P110" s="4" t="s">
        <v>5031</v>
      </c>
      <c r="Q110" s="121" t="s">
        <v>25</v>
      </c>
      <c r="R110" s="116" t="s">
        <v>5030</v>
      </c>
    </row>
    <row r="111" spans="1:18" x14ac:dyDescent="0.25">
      <c r="A111" s="116"/>
      <c r="B111" s="124"/>
      <c r="C111" s="124"/>
      <c r="D111" s="103" t="s">
        <v>161</v>
      </c>
      <c r="E111" s="103" t="s">
        <v>1512</v>
      </c>
      <c r="F111" s="7" t="str">
        <f>IF(AND(D111="Amina",OR(E111="Manual",E111="Assisted Manual")),A110&amp;"_AZ",IF(AND(D111="Amina",OR(E111="De-Novo Merge",E111="Assisted Merge")),A110&amp;"_SA_AZ",IF(AND(D111="Ahmad",OR(E111="Manual",E111="Assisted Manual")),A110&amp;"_AE",IF(AND(D111="Ahmad",OR(E111="De-Novo Merge",E111="Assisted Merge")),A110&amp;"_SA_AE",IF(AND(D111="Gina",OR(E111="Manual",E111="Assisted Manual")),A110&amp;"_GB",IF(AND(D111="Gina",OR(E111="De-Novo Merge",E111="Assisted Merge")),A110&amp;"_SA_GB",IF(AND(D111="Cameron",OR(E111="Manual",E111="Assisted Manual")),A110&amp;"_CA",IF(AND(D111="Cameron",OR(E111="De-Novo Merge",E111="Assisted Merge")),A110&amp;"_SA_CA",IF(AND(D111="Bruno",OR(E111="Manual",E111="Assisted Manual")),A110&amp;"_BD",IF(AND(D111="Bruno",OR(E111="De-Novo Merge",E111="Assisted Merge")),A110&amp;"_SA_BD",IF(AND(D111="Daniel",OR(E111="Manual",E111="Assisted Manual")),A110&amp;"_DR",IF(AND(D111="Daniel",OR(E111="De-Novo Merge",E111="Assisted Merge")),A110&amp;"_SA_DR",IF(AND(D111="Monet",OR(E111="Manual",E111="Assisted Manual")),A110&amp;"_MW",IF(AND(D111="Monet",OR(E111="De-Novo Merge",E111="Assisted Merge")),A110&amp;"_SA_MW",IF(AND(D111="Rinat",OR(E111="Manual",E111="Assisted Manual")),A110&amp;"_RM",IF(AND(D111="Rinat",OR(E111="De-Novo Merge",E111="Assisted Merge")),A110&amp;"_SA_RM",""))))))))))))))))</f>
        <v>2018-07-02_G-055_BD</v>
      </c>
      <c r="G111" s="104">
        <v>43333</v>
      </c>
      <c r="H111" s="104">
        <v>43333</v>
      </c>
      <c r="I111" s="68">
        <v>1.25</v>
      </c>
      <c r="J111" s="68">
        <v>86</v>
      </c>
      <c r="K111" s="73">
        <f t="shared" si="3"/>
        <v>68.8</v>
      </c>
      <c r="L111" s="116"/>
      <c r="M111" s="103" t="str">
        <f>IF(AND(NOT(OR(G111="",G111="Ø")),H111=""),"In Progress",IF(AND(NOT(OR(H111="Ø",H111="")),NOT(OR(G111="Ø",G111=""))),"Completed",IF(AND(NOT(A110=""),NOT(OR(D111="",D111="???")),G111=""),"Waiting",IF(D111="???","Waiting",""))))</f>
        <v>Completed</v>
      </c>
      <c r="N111" s="116"/>
      <c r="O111" s="116"/>
      <c r="P111" s="4"/>
      <c r="Q111" s="121"/>
      <c r="R111" s="116"/>
    </row>
    <row r="112" spans="1:18" x14ac:dyDescent="0.25">
      <c r="A112" s="122" t="s">
        <v>5029</v>
      </c>
      <c r="B112" s="117" t="s">
        <v>5028</v>
      </c>
      <c r="C112" s="116" t="s">
        <v>1167</v>
      </c>
      <c r="D112" s="103" t="s">
        <v>4657</v>
      </c>
      <c r="E112" s="103" t="s">
        <v>1399</v>
      </c>
      <c r="F112" s="7" t="str">
        <f>IF(AND(D112="Amina",OR(E112="Manual",E112="Assisted Manual")),A112&amp;"_AZ",IF(AND(D112="Amina",OR(E112="De-Novo Merge",E112="Assisted Merge")),A112&amp;"_SA_AZ",IF(AND(D112="Ahmad",OR(E112="Manual",E112="Assisted Manual")),A112&amp;"_AE",IF(AND(D112="Ahmad",OR(E112="De-Novo Merge",E112="Assisted Merge")),A112&amp;"_SA_AE",IF(AND(D112="Gina",OR(E112="Manual",E112="Assisted Manual")),A112&amp;"_GB",IF(AND(D112="Gina",OR(E112="De-Novo Merge",E112="Assisted Merge")),A112&amp;"_SA_GB",IF(AND(D112="Cameron",OR(E112="Manual",E112="Assisted Manual")),A112&amp;"_CA",IF(AND(D112="Cameron",OR(E112="De-Novo Merge",E112="Assisted Merge")),A112&amp;"_SA_CA",IF(AND(D112="Bruno",OR(E112="Manual",E112="Assisted Manual")),A112&amp;"_BD",IF(AND(D112="Bruno",OR(E112="De-Novo Merge",E112="Assisted Merge")),A112&amp;"_SA_BD",IF(AND(D112="Daniel",OR(E112="Manual",E112="Assisted Manual")),A112&amp;"_DR",IF(AND(D112="Daniel",OR(E112="De-Novo Merge",E112="Assisted Merge")),A112&amp;"_SA_DR",IF(AND(D112="Monet",OR(E112="Manual",E112="Assisted Manual")),A112&amp;"_MW",IF(AND(D112="Monet",OR(E112="De-Novo Merge",E112="Assisted Merge")),A112&amp;"_SA_MW",IF(AND(D112="Rinat",OR(E112="Manual",E112="Assisted Manual")),A112&amp;"_RM",IF(AND(D112="Rinat",OR(E112="De-Novo Merge",E112="Assisted Merge")),A112&amp;"_SA_RM",""))))))))))))))))</f>
        <v>2018-07-02_G-056_SA_AE</v>
      </c>
      <c r="G112" s="104">
        <v>43326</v>
      </c>
      <c r="H112" s="104">
        <v>43329</v>
      </c>
      <c r="I112" s="68"/>
      <c r="J112" s="68">
        <v>51</v>
      </c>
      <c r="K112" s="73" t="str">
        <f t="shared" si="3"/>
        <v/>
      </c>
      <c r="L112" s="118">
        <v>43341</v>
      </c>
      <c r="M112" s="103" t="s">
        <v>0</v>
      </c>
      <c r="N112" s="116" t="str">
        <f>IF(AND(NOT(OR(H112="Ø",H112="")),L112="Split"),"In Progress",IF(AND(NOT(OR(H112="Ø",H112="")),L112="Needs to be Split"),"Waiting",IF(AND(M112="Review",M113="Review"),"Review",IF(OR(AND(M112="Review",M113="Incomplete"),AND(M112="Incomplete",M113="Review")),"Review",IF(OR(AND(M112="Untraceable",M113="Review"),AND(M112="Review",M113="Untraceable")),"Review",IF(OR(AND(M112="Review",M113="Completed"),AND(M112="Completed",M113="Review")),"Review",IF(OR(AND(M112="Other",M113="Review"),AND(M112="Review",M113="Other")),"Review",IF(OR(AND(M112="Other",M113="Incomplete"),AND(M112="Incomplete",M113="Other")),"Review",IF(OR(AND(M112="Other",M113="Untraceable"),AND(M112="Untraceable",M113="Other")),"Review",IF(OR(AND(M112="Other",M113="Completed"),AND(M112="Completed",M113="Other")),"Review",IF(AND(M112="Waiting",M113="Waiting"),"Waiting",IF(OR(AND(M112="Review",M113="Waiting"),AND(M112="Waiting",M113="Review")),"Waiting",IF(OR(AND(M112="Other",M113="Waiting"),AND(M112="Waiting",M113="Other")),"Waiting",IF(OR(AND(M112="Incomplete",M113="Waiting"),AND(M112="Waiting",M113="Incomplete")),"Waiting",IF(OR(AND(M112="Completed",M113="Waiting"),AND(M112="Waiting",M113="Completed")),"Waiting",IF(OR(M112="In Progress",M113="In Progress"),"In Progress",IF(OR(AND(M112="Completed",M113="Untraceable"),AND(M112="Untraceable",M113="Completed")),"Review",IF(OR(AND(M112="Completed",M113="Incomplete"),AND(M112="Incomplete",M113="Completed")),"Review",IF(OR(AND(M112="Incomplete",M113="Untraceable"),AND(M112="Untraceable",M113="Incomplete")),"Untraceable",IF(AND(NOT(OR(H112="Ø",H112="")),NOT(OR(H113="Ø",H113="")),L112=""),"In Progress",IF(AND(M112="Untraceable",M113="Untraceable"),"Untraceable",IF(AND(NOT(OR(H112="Ø",H112="")),NOT(OR(H113="Ø",H113="")),NOT(OR(L112="Ø",L112="",L112="Split",L112="Needs to be Split"))),"Completed",IF(AND(M112="Incomplete",M113="Incomplete"),"Incomplete",IF(AND(M112="Other",M113="Other"),"Review",IF(AND(M112="Untraceable",M113=""),"Untraceable","")))))))))))))))))))))))))</f>
        <v>Completed</v>
      </c>
      <c r="O112" s="116" t="s">
        <v>0</v>
      </c>
      <c r="P112" s="4" t="s">
        <v>5027</v>
      </c>
      <c r="Q112" s="121" t="s">
        <v>25</v>
      </c>
      <c r="R112" s="116" t="s">
        <v>5026</v>
      </c>
    </row>
    <row r="113" spans="1:18" x14ac:dyDescent="0.25">
      <c r="A113" s="116"/>
      <c r="B113" s="116"/>
      <c r="C113" s="116"/>
      <c r="D113" s="103" t="s">
        <v>161</v>
      </c>
      <c r="E113" s="103" t="s">
        <v>1512</v>
      </c>
      <c r="F113" s="7" t="str">
        <f>IF(AND(D113="Amina",OR(E113="Manual",E113="Assisted Manual")),A112&amp;"_AZ",IF(AND(D113="Amina",OR(E113="De-Novo Merge",E113="Assisted Merge")),A112&amp;"_SA_AZ",IF(AND(D113="Ahmad",OR(E113="Manual",E113="Assisted Manual")),A112&amp;"_AE",IF(AND(D113="Ahmad",OR(E113="De-Novo Merge",E113="Assisted Merge")),A112&amp;"_SA_AE",IF(AND(D113="Gina",OR(E113="Manual",E113="Assisted Manual")),A112&amp;"_GB",IF(AND(D113="Gina",OR(E113="De-Novo Merge",E113="Assisted Merge")),A112&amp;"_SA_GB",IF(AND(D113="Cameron",OR(E113="Manual",E113="Assisted Manual")),A112&amp;"_CA",IF(AND(D113="Cameron",OR(E113="De-Novo Merge",E113="Assisted Merge")),A112&amp;"_SA_CA",IF(AND(D113="Bruno",OR(E113="Manual",E113="Assisted Manual")),A112&amp;"_BD",IF(AND(D113="Bruno",OR(E113="De-Novo Merge",E113="Assisted Merge")),A112&amp;"_SA_BD",IF(AND(D113="Daniel",OR(E113="Manual",E113="Assisted Manual")),A112&amp;"_DR",IF(AND(D113="Daniel",OR(E113="De-Novo Merge",E113="Assisted Merge")),A112&amp;"_SA_DR",IF(AND(D113="Monet",OR(E113="Manual",E113="Assisted Manual")),A112&amp;"_MW",IF(AND(D113="Monet",OR(E113="De-Novo Merge",E113="Assisted Merge")),A112&amp;"_SA_MW",IF(AND(D113="Rinat",OR(E113="Manual",E113="Assisted Manual")),A112&amp;"_RM",IF(AND(D113="Rinat",OR(E113="De-Novo Merge",E113="Assisted Merge")),A112&amp;"_SA_RM",""))))))))))))))))</f>
        <v>2018-07-02_G-056_BD</v>
      </c>
      <c r="G113" s="104">
        <v>43341</v>
      </c>
      <c r="H113" s="104">
        <v>43341</v>
      </c>
      <c r="I113" s="68">
        <v>2.5</v>
      </c>
      <c r="J113" s="68">
        <v>53</v>
      </c>
      <c r="K113" s="73">
        <f t="shared" si="3"/>
        <v>21.2</v>
      </c>
      <c r="L113" s="116"/>
      <c r="M113" s="103" t="str">
        <f>IF(AND(NOT(OR(G113="",G113="Ø")),H113=""),"In Progress",IF(AND(NOT(OR(H113="Ø",H113="")),NOT(OR(G113="Ø",G113=""))),"Completed",IF(AND(NOT(A112=""),NOT(OR(D113="",D113="???")),G113=""),"Waiting",IF(D113="???","Waiting",""))))</f>
        <v>Completed</v>
      </c>
      <c r="N113" s="116"/>
      <c r="O113" s="116"/>
      <c r="P113" s="4"/>
      <c r="Q113" s="121"/>
      <c r="R113" s="116"/>
    </row>
    <row r="114" spans="1:18" x14ac:dyDescent="0.25">
      <c r="A114" s="122" t="s">
        <v>5025</v>
      </c>
      <c r="B114" s="117" t="s">
        <v>5024</v>
      </c>
      <c r="C114" s="116" t="s">
        <v>1167</v>
      </c>
      <c r="D114" s="103" t="s">
        <v>4061</v>
      </c>
      <c r="E114" s="103" t="s">
        <v>1399</v>
      </c>
      <c r="F114" s="7" t="s">
        <v>5023</v>
      </c>
      <c r="G114" s="104">
        <v>43321</v>
      </c>
      <c r="H114" s="104">
        <v>43322</v>
      </c>
      <c r="I114" s="68">
        <v>1</v>
      </c>
      <c r="J114" s="68">
        <v>11</v>
      </c>
      <c r="K114" s="73">
        <f t="shared" si="3"/>
        <v>11</v>
      </c>
      <c r="L114" s="118">
        <v>43333</v>
      </c>
      <c r="M114" s="103" t="str">
        <f>IF(AND(NOT(OR(G114="",G114="Ø")),H114=""),"In Progress",IF(AND(NOT(OR(H114="Ø",H114="")),NOT(OR(G114="Ø",G114=""))),"Completed",IF(AND(NOT(A114=""),NOT(OR(D114="",D114="???")),G114=""),"Waiting",IF(D114="???","Waiting",""))))</f>
        <v>Completed</v>
      </c>
      <c r="N114" s="116" t="str">
        <f>IF(AND(NOT(OR(H114="Ø",H114="")),L114="Split"),"In Progress",IF(AND(NOT(OR(H114="Ø",H114="")),L114="Needs to be Split"),"Waiting",IF(AND(M114="Review",M115="Review"),"Review",IF(OR(AND(M114="Review",M115="Incomplete"),AND(M114="Incomplete",M115="Review")),"Review",IF(OR(AND(M114="Untraceable",M115="Review"),AND(M114="Review",M115="Untraceable")),"Review",IF(OR(AND(M114="Review",M115="Completed"),AND(M114="Completed",M115="Review")),"Review",IF(OR(AND(M114="Other",M115="Review"),AND(M114="Review",M115="Other")),"Review",IF(OR(AND(M114="Other",M115="Incomplete"),AND(M114="Incomplete",M115="Other")),"Review",IF(OR(AND(M114="Other",M115="Untraceable"),AND(M114="Untraceable",M115="Other")),"Review",IF(OR(AND(M114="Other",M115="Completed"),AND(M114="Completed",M115="Other")),"Review",IF(AND(M114="Waiting",M115="Waiting"),"Waiting",IF(OR(AND(M114="Review",M115="Waiting"),AND(M114="Waiting",M115="Review")),"Waiting",IF(OR(AND(M114="Other",M115="Waiting"),AND(M114="Waiting",M115="Other")),"Waiting",IF(OR(AND(M114="Incomplete",M115="Waiting"),AND(M114="Waiting",M115="Incomplete")),"Waiting",IF(OR(AND(M114="Completed",M115="Waiting"),AND(M114="Waiting",M115="Completed")),"Waiting",IF(OR(M114="In Progress",M115="In Progress"),"In Progress",IF(OR(AND(M114="Completed",M115="Untraceable"),AND(M114="Untraceable",M115="Completed")),"Review",IF(OR(AND(M114="Completed",M115="Incomplete"),AND(M114="Incomplete",M115="Completed")),"Review",IF(OR(AND(M114="Incomplete",M115="Untraceable"),AND(M114="Untraceable",M115="Incomplete")),"Untraceable",IF(AND(NOT(OR(H114="Ø",H114="")),NOT(OR(H115="Ø",H115="")),L114=""),"In Progress",IF(AND(M114="Untraceable",M115="Untraceable"),"Untraceable",IF(AND(NOT(OR(H114="Ø",H114="")),NOT(OR(H115="Ø",H115="")),NOT(OR(L114="Ø",L114="",L114="Split",L114="Needs to be Split"))),"Completed",IF(AND(M114="Incomplete",M115="Incomplete"),"Incomplete",IF(AND(M114="Other",M115="Other"),"Review",IF(AND(M114="Untraceable",M115=""),"Untraceable","")))))))))))))))))))))))))</f>
        <v>Completed</v>
      </c>
      <c r="O114" s="116" t="s">
        <v>0</v>
      </c>
      <c r="P114" s="4"/>
      <c r="Q114" s="121" t="s">
        <v>25</v>
      </c>
      <c r="R114" s="116" t="s">
        <v>5022</v>
      </c>
    </row>
    <row r="115" spans="1:18" x14ac:dyDescent="0.25">
      <c r="A115" s="116"/>
      <c r="B115" s="116"/>
      <c r="C115" s="116"/>
      <c r="D115" s="103" t="s">
        <v>161</v>
      </c>
      <c r="E115" s="103" t="s">
        <v>1512</v>
      </c>
      <c r="F115" s="7" t="str">
        <f>IF(AND(D115="Amina",OR(E115="Manual",E115="Assisted Manual")),A114&amp;"_AZ",IF(AND(D115="Amina",OR(E115="De-Novo Merge",E115="Assisted Merge")),A114&amp;"_SA_AZ",IF(AND(D115="Ahmad",OR(E115="Manual",E115="Assisted Manual")),A114&amp;"_AE",IF(AND(D115="Ahmad",OR(E115="De-Novo Merge",E115="Assisted Merge")),A114&amp;"_SA_AE",IF(AND(D115="Gina",OR(E115="Manual",E115="Assisted Manual")),A114&amp;"_GB",IF(AND(D115="Gina",OR(E115="De-Novo Merge",E115="Assisted Merge")),A114&amp;"_SA_GB",IF(AND(D115="Cameron",OR(E115="Manual",E115="Assisted Manual")),A114&amp;"_CA",IF(AND(D115="Cameron",OR(E115="De-Novo Merge",E115="Assisted Merge")),A114&amp;"_SA_CA",IF(AND(D115="Bruno",OR(E115="Manual",E115="Assisted Manual")),A114&amp;"_BD",IF(AND(D115="Bruno",OR(E115="De-Novo Merge",E115="Assisted Merge")),A114&amp;"_SA_BD",IF(AND(D115="Daniel",OR(E115="Manual",E115="Assisted Manual")),A114&amp;"_DR",IF(AND(D115="Daniel",OR(E115="De-Novo Merge",E115="Assisted Merge")),A114&amp;"_SA_DR",IF(AND(D115="Monet",OR(E115="Manual",E115="Assisted Manual")),A114&amp;"_MW",IF(AND(D115="Monet",OR(E115="De-Novo Merge",E115="Assisted Merge")),A114&amp;"_SA_MW",IF(AND(D115="Rinat",OR(E115="Manual",E115="Assisted Manual")),A114&amp;"_RM",IF(AND(D115="Rinat",OR(E115="De-Novo Merge",E115="Assisted Merge")),A114&amp;"_SA_RM",""))))))))))))))))</f>
        <v>2018-07-02_G-057_BD</v>
      </c>
      <c r="G115" s="104">
        <v>43333</v>
      </c>
      <c r="H115" s="104">
        <v>43333</v>
      </c>
      <c r="I115" s="68">
        <v>1.25</v>
      </c>
      <c r="J115" s="68">
        <v>16</v>
      </c>
      <c r="K115" s="73">
        <f t="shared" si="3"/>
        <v>12.8</v>
      </c>
      <c r="L115" s="116"/>
      <c r="M115" s="103" t="str">
        <f>IF(AND(NOT(OR(G115="",G115="Ø")),H115=""),"In Progress",IF(AND(NOT(OR(H115="Ø",H115="")),NOT(OR(G115="Ø",G115=""))),"Completed",IF(AND(NOT(A114=""),NOT(OR(D115="",D115="???")),G115=""),"Waiting",IF(D115="???","Waiting",""))))</f>
        <v>Completed</v>
      </c>
      <c r="N115" s="116"/>
      <c r="O115" s="116"/>
      <c r="P115" s="4"/>
      <c r="Q115" s="121"/>
      <c r="R115" s="116"/>
    </row>
    <row r="116" spans="1:18" x14ac:dyDescent="0.25">
      <c r="A116" s="122" t="s">
        <v>5021</v>
      </c>
      <c r="B116" s="117" t="s">
        <v>5020</v>
      </c>
      <c r="C116" s="116" t="s">
        <v>2065</v>
      </c>
      <c r="D116" s="103" t="s">
        <v>161</v>
      </c>
      <c r="E116" s="103" t="s">
        <v>24</v>
      </c>
      <c r="F116" s="7" t="str">
        <f>IF(AND(D116="Amina",OR(E116="Manual",E116="Assisted Manual")),A116&amp;"_AZ",IF(AND(D116="Amina",OR(E116="De-Novo Merge",E116="Assisted Merge")),A116&amp;"_SA_AZ",IF(AND(D116="Ahmad",OR(E116="Manual",E116="Assisted Manual")),A116&amp;"_AE",IF(AND(D116="Ahmad",OR(E116="De-Novo Merge",E116="Assisted Merge")),A116&amp;"_SA_AE",IF(AND(D116="Gina",OR(E116="Manual",E116="Assisted Manual")),A116&amp;"_GB",IF(AND(D116="Gina",OR(E116="De-Novo Merge",E116="Assisted Merge")),A116&amp;"_SA_GB",IF(AND(D116="Cameron",OR(E116="Manual",E116="Assisted Manual")),A116&amp;"_CA",IF(AND(D116="Cameron",OR(E116="De-Novo Merge",E116="Assisted Merge")),A116&amp;"_SA_CA",IF(AND(D116="Bruno",OR(E116="Manual",E116="Assisted Manual")),A116&amp;"_BD",IF(AND(D116="Bruno",OR(E116="De-Novo Merge",E116="Assisted Merge")),A116&amp;"_SA_BD",IF(AND(D116="Daniel",OR(E116="Manual",E116="Assisted Manual")),A116&amp;"_DR",IF(AND(D116="Daniel",OR(E116="De-Novo Merge",E116="Assisted Merge")),A116&amp;"_SA_DR",IF(AND(D116="Monet",OR(E116="Manual",E116="Assisted Manual")),A116&amp;"_MW",IF(AND(D116="Monet",OR(E116="De-Novo Merge",E116="Assisted Merge")),A116&amp;"_SA_MW",IF(AND(D116="Rinat",OR(E116="Manual",E116="Assisted Manual")),A116&amp;"_RM",IF(AND(D116="Rinat",OR(E116="De-Novo Merge",E116="Assisted Merge")),A116&amp;"_SA_RM",""))))))))))))))))</f>
        <v>2018-07-02_G-058_BD</v>
      </c>
      <c r="G116" s="104">
        <v>43340</v>
      </c>
      <c r="H116" s="104">
        <v>43340</v>
      </c>
      <c r="I116" s="68">
        <v>1.25</v>
      </c>
      <c r="J116" s="68">
        <v>34</v>
      </c>
      <c r="K116" s="73">
        <f>J116/I116</f>
        <v>27.2</v>
      </c>
      <c r="L116" s="118">
        <v>43342</v>
      </c>
      <c r="M116" s="103" t="s">
        <v>0</v>
      </c>
      <c r="N116" s="116" t="str">
        <f>IF(AND(NOT(OR(H116="Ø",H116="")),L116="Split"),"In Progress",IF(AND(NOT(OR(H116="Ø",H116="")),L116="Needs to be Split"),"Waiting",IF(AND(M116="Review",M117="Review"),"Review",IF(OR(AND(M116="Review",M117="Incomplete"),AND(M116="Incomplete",M117="Review")),"Review",IF(OR(AND(M116="Untraceable",M117="Review"),AND(M116="Review",M117="Untraceable")),"Review",IF(OR(AND(M116="Review",M117="Completed"),AND(M116="Completed",M117="Review")),"Review",IF(OR(AND(M116="Other",M117="Review"),AND(M116="Review",M117="Other")),"Review",IF(OR(AND(M116="Other",M117="Incomplete"),AND(M116="Incomplete",M117="Other")),"Review",IF(OR(AND(M116="Other",M117="Untraceable"),AND(M116="Untraceable",M117="Other")),"Review",IF(OR(AND(M116="Other",M117="Completed"),AND(M116="Completed",M117="Other")),"Review",IF(AND(M116="Waiting",M117="Waiting"),"Waiting",IF(OR(AND(M116="Review",M117="Waiting"),AND(M116="Waiting",M117="Review")),"Waiting",IF(OR(AND(M116="Other",M117="Waiting"),AND(M116="Waiting",M117="Other")),"Waiting",IF(OR(AND(M116="Incomplete",M117="Waiting"),AND(M116="Waiting",M117="Incomplete")),"Waiting",IF(OR(AND(M116="Completed",M117="Waiting"),AND(M116="Waiting",M117="Completed")),"Waiting",IF(OR(M116="In Progress",M117="In Progress"),"In Progress",IF(OR(AND(M116="Completed",M117="Untraceable"),AND(M116="Untraceable",M117="Completed")),"Review",IF(OR(AND(M116="Completed",M117="Incomplete"),AND(M116="Incomplete",M117="Completed")),"Review",IF(OR(AND(M116="Incomplete",M117="Untraceable"),AND(M116="Untraceable",M117="Incomplete")),"Untraceable",IF(AND(NOT(OR(H116="Ø",H116="")),NOT(OR(H117="Ø",H117="")),L116=""),"In Progress",IF(AND(M116="Untraceable",M117="Untraceable"),"Untraceable",IF(AND(NOT(OR(H116="Ø",H116="")),NOT(OR(H117="Ø",H117="")),NOT(OR(L116="Ø",L116="",L116="Split",L116="Needs to be Split"))),"Completed",IF(AND(M116="Incomplete",M117="Incomplete"),"Incomplete",IF(AND(M116="Other",M117="Other"),"Review",IF(AND(M116="Untraceable",M117=""),"Untraceable","")))))))))))))))))))))))))</f>
        <v>Completed</v>
      </c>
      <c r="O116" s="116" t="s">
        <v>0</v>
      </c>
      <c r="P116" s="4"/>
      <c r="Q116" s="121" t="s">
        <v>25</v>
      </c>
      <c r="R116" s="116" t="s">
        <v>5019</v>
      </c>
    </row>
    <row r="117" spans="1:18" x14ac:dyDescent="0.25">
      <c r="A117" s="116"/>
      <c r="B117" s="116"/>
      <c r="C117" s="116"/>
      <c r="D117" s="103" t="s">
        <v>23</v>
      </c>
      <c r="E117" s="103" t="s">
        <v>1512</v>
      </c>
      <c r="F117" s="7" t="str">
        <f>IF(AND(D117="Amina",OR(E117="Manual",E117="Assisted Manual")),A116&amp;"_AZ",IF(AND(D117="Amina",OR(E117="De-Novo Merge",E117="Assisted Merge")),A116&amp;"_SA_AZ",IF(AND(D117="Ahmad",OR(E117="Manual",E117="Assisted Manual")),A116&amp;"_AE",IF(AND(D117="Ahmad",OR(E117="De-Novo Merge",E117="Assisted Merge")),A116&amp;"_SA_AE",IF(AND(D117="Gina",OR(E117="Manual",E117="Assisted Manual")),A116&amp;"_GB",IF(AND(D117="Gina",OR(E117="De-Novo Merge",E117="Assisted Merge")),A116&amp;"_SA_GB",IF(AND(D117="Cameron",OR(E117="Manual",E117="Assisted Manual")),A116&amp;"_CA",IF(AND(D117="Cameron",OR(E117="De-Novo Merge",E117="Assisted Merge")),A116&amp;"_SA_CA",IF(AND(D117="Bruno",OR(E117="Manual",E117="Assisted Manual")),A116&amp;"_BD",IF(AND(D117="Bruno",OR(E117="De-Novo Merge",E117="Assisted Merge")),A116&amp;"_SA_BD",IF(AND(D117="Daniel",OR(E117="Manual",E117="Assisted Manual")),A116&amp;"_DR",IF(AND(D117="Daniel",OR(E117="De-Novo Merge",E117="Assisted Merge")),A116&amp;"_SA_DR",IF(AND(D117="Monet",OR(E117="Manual",E117="Assisted Manual")),A116&amp;"_MW",IF(AND(D117="Monet",OR(E117="De-Novo Merge",E117="Assisted Merge")),A116&amp;"_SA_MW",IF(AND(D117="Rinat",OR(E117="Manual",E117="Assisted Manual")),A116&amp;"_RM",IF(AND(D117="Rinat",OR(E117="De-Novo Merge",E117="Assisted Merge")),A116&amp;"_SA_RM",""))))))))))))))))</f>
        <v>2018-07-02_G-058_CA</v>
      </c>
      <c r="G117" s="104">
        <v>43342</v>
      </c>
      <c r="H117" s="104">
        <v>43342</v>
      </c>
      <c r="I117" s="68">
        <v>1</v>
      </c>
      <c r="J117" s="68">
        <v>36</v>
      </c>
      <c r="K117" s="73">
        <v>36</v>
      </c>
      <c r="L117" s="116"/>
      <c r="M117" s="103" t="str">
        <f>IF(AND(NOT(OR(G117="",G117="Ø")),H117=""),"In Progress",IF(AND(NOT(OR(H117="Ø",H117="")),NOT(OR(G117="Ø",G117=""))),"Completed",IF(AND(NOT(A116=""),NOT(OR(D117="",D117="???")),G117=""),"Waiting",IF(D117="???","Waiting",""))))</f>
        <v>Completed</v>
      </c>
      <c r="N117" s="116"/>
      <c r="O117" s="116"/>
      <c r="P117" s="4"/>
      <c r="Q117" s="121"/>
      <c r="R117" s="116"/>
    </row>
    <row r="118" spans="1:18" x14ac:dyDescent="0.25">
      <c r="A118" s="122" t="s">
        <v>5018</v>
      </c>
      <c r="B118" s="117" t="s">
        <v>5017</v>
      </c>
      <c r="C118" s="116" t="s">
        <v>1167</v>
      </c>
      <c r="D118" s="103" t="s">
        <v>27</v>
      </c>
      <c r="E118" s="103" t="s">
        <v>1399</v>
      </c>
      <c r="F118" s="7" t="str">
        <f>IF(AND(D118="Amina",OR(E118="Manual",E118="Assisted Manual")),A118&amp;"_AZ",IF(AND(D118="Amina",OR(E118="De-Novo Merge",E118="Assisted Merge")),A118&amp;"_SA_AZ",IF(AND(D118="Ahmad",OR(E118="Manual",E118="Assisted Manual")),A118&amp;"_AE",IF(AND(D118="Ahmad",OR(E118="De-Novo Merge",E118="Assisted Merge")),A118&amp;"_SA_AE",IF(AND(D118="Gina",OR(E118="Manual",E118="Assisted Manual")),A118&amp;"_GB",IF(AND(D118="Gina",OR(E118="De-Novo Merge",E118="Assisted Merge")),A118&amp;"_SA_GB",IF(AND(D118="Cameron",OR(E118="Manual",E118="Assisted Manual")),A118&amp;"_CA",IF(AND(D118="Cameron",OR(E118="De-Novo Merge",E118="Assisted Merge")),A118&amp;"_SA_CA",IF(AND(D118="Bruno",OR(E118="Manual",E118="Assisted Manual")),A118&amp;"_BD",IF(AND(D118="Bruno",OR(E118="De-Novo Merge",E118="Assisted Merge")),A118&amp;"_SA_BD",IF(AND(D118="Daniel",OR(E118="Manual",E118="Assisted Manual")),A118&amp;"_DR",IF(AND(D118="Daniel",OR(E118="De-Novo Merge",E118="Assisted Merge")),A118&amp;"_SA_DR",IF(AND(D118="Monet",OR(E118="Manual",E118="Assisted Manual")),A118&amp;"_MW",IF(AND(D118="Monet",OR(E118="De-Novo Merge",E118="Assisted Merge")),A118&amp;"_SA_MW",IF(AND(D118="Rinat",OR(E118="Manual",E118="Assisted Manual")),A118&amp;"_RM",IF(AND(D118="Rinat",OR(E118="De-Novo Merge",E118="Assisted Merge")),A118&amp;"_SA_RM",""))))))))))))))))</f>
        <v>2018-07-02_G-059_SA_GB</v>
      </c>
      <c r="G118" s="104">
        <v>43321</v>
      </c>
      <c r="H118" s="104">
        <v>43325</v>
      </c>
      <c r="I118" s="68">
        <v>2</v>
      </c>
      <c r="J118" s="68">
        <v>46.31</v>
      </c>
      <c r="K118" s="73">
        <f t="shared" ref="K118:K181" si="4">IF(AND(NOT(I118=""),NOT(J118=""),NOT(H118="")),J118/I118,"")</f>
        <v>23.155000000000001</v>
      </c>
      <c r="L118" s="118">
        <v>43342</v>
      </c>
      <c r="M118" s="103" t="str">
        <f>IF(AND(NOT(OR(G118="",G118="Ø")),H118=""),"In Progress",IF(AND(NOT(OR(H118="Ø",H118="")),NOT(OR(G118="Ø",G118=""))),"Completed",IF(AND(NOT(A118=""),NOT(OR(D118="",D118="???")),G118=""),"Waiting",IF(D118="???","Waiting",""))))</f>
        <v>Completed</v>
      </c>
      <c r="N118" s="116" t="str">
        <f>IF(AND(NOT(OR(H118="Ø",H118="")),L118="Split"),"In Progress",IF(AND(NOT(OR(H118="Ø",H118="")),L118="Needs to be Split"),"Waiting",IF(AND(M118="Review",M119="Review"),"Review",IF(OR(AND(M118="Review",M119="Incomplete"),AND(M118="Incomplete",M119="Review")),"Review",IF(OR(AND(M118="Untraceable",M119="Review"),AND(M118="Review",M119="Untraceable")),"Review",IF(OR(AND(M118="Review",M119="Completed"),AND(M118="Completed",M119="Review")),"Review",IF(OR(AND(M118="Other",M119="Review"),AND(M118="Review",M119="Other")),"Review",IF(OR(AND(M118="Other",M119="Incomplete"),AND(M118="Incomplete",M119="Other")),"Review",IF(OR(AND(M118="Other",M119="Untraceable"),AND(M118="Untraceable",M119="Other")),"Review",IF(OR(AND(M118="Other",M119="Completed"),AND(M118="Completed",M119="Other")),"Review",IF(AND(M118="Waiting",M119="Waiting"),"Waiting",IF(OR(AND(M118="Review",M119="Waiting"),AND(M118="Waiting",M119="Review")),"Waiting",IF(OR(AND(M118="Other",M119="Waiting"),AND(M118="Waiting",M119="Other")),"Waiting",IF(OR(AND(M118="Incomplete",M119="Waiting"),AND(M118="Waiting",M119="Incomplete")),"Waiting",IF(OR(AND(M118="Completed",M119="Waiting"),AND(M118="Waiting",M119="Completed")),"Waiting",IF(OR(M118="In Progress",M119="In Progress"),"In Progress",IF(OR(AND(M118="Completed",M119="Untraceable"),AND(M118="Untraceable",M119="Completed")),"Review",IF(OR(AND(M118="Completed",M119="Incomplete"),AND(M118="Incomplete",M119="Completed")),"Review",IF(OR(AND(M118="Incomplete",M119="Untraceable"),AND(M118="Untraceable",M119="Incomplete")),"Untraceable",IF(AND(NOT(OR(H118="Ø",H118="")),NOT(OR(H119="Ø",H119="")),L118=""),"In Progress",IF(AND(M118="Untraceable",M119="Untraceable"),"Untraceable",IF(AND(NOT(OR(H118="Ø",H118="")),NOT(OR(H119="Ø",H119="")),NOT(OR(L118="Ø",L118="",L118="Split",L118="Needs to be Split"))),"Completed",IF(AND(M118="Incomplete",M119="Incomplete"),"Incomplete",IF(AND(M118="Other",M119="Other"),"Review",IF(AND(M118="Untraceable",M119=""),"Untraceable","")))))))))))))))))))))))))</f>
        <v>Completed</v>
      </c>
      <c r="O118" s="116" t="s">
        <v>0</v>
      </c>
      <c r="P118" s="4"/>
      <c r="Q118" s="121" t="s">
        <v>25</v>
      </c>
      <c r="R118" s="116" t="s">
        <v>5016</v>
      </c>
    </row>
    <row r="119" spans="1:18" x14ac:dyDescent="0.25">
      <c r="A119" s="116"/>
      <c r="B119" s="116"/>
      <c r="C119" s="116"/>
      <c r="D119" s="103" t="s">
        <v>161</v>
      </c>
      <c r="E119" s="103" t="s">
        <v>1512</v>
      </c>
      <c r="F119" s="7" t="str">
        <f>IF(AND(D119="Amina",OR(E119="Manual",E119="Assisted Manual")),A118&amp;"_AZ",IF(AND(D119="Amina",OR(E119="De-Novo Merge",E119="Assisted Merge")),A118&amp;"_SA_AZ",IF(AND(D119="Ahmad",OR(E119="Manual",E119="Assisted Manual")),A118&amp;"_AE",IF(AND(D119="Ahmad",OR(E119="De-Novo Merge",E119="Assisted Merge")),A118&amp;"_SA_AE",IF(AND(D119="Gina",OR(E119="Manual",E119="Assisted Manual")),A118&amp;"_GB",IF(AND(D119="Gina",OR(E119="De-Novo Merge",E119="Assisted Merge")),A118&amp;"_SA_GB",IF(AND(D119="Cameron",OR(E119="Manual",E119="Assisted Manual")),A118&amp;"_CA",IF(AND(D119="Cameron",OR(E119="De-Novo Merge",E119="Assisted Merge")),A118&amp;"_SA_CA",IF(AND(D119="Bruno",OR(E119="Manual",E119="Assisted Manual")),A118&amp;"_BD",IF(AND(D119="Bruno",OR(E119="De-Novo Merge",E119="Assisted Merge")),A118&amp;"_SA_BD",IF(AND(D119="Daniel",OR(E119="Manual",E119="Assisted Manual")),A118&amp;"_DR",IF(AND(D119="Daniel",OR(E119="De-Novo Merge",E119="Assisted Merge")),A118&amp;"_SA_DR",IF(AND(D119="Monet",OR(E119="Manual",E119="Assisted Manual")),A118&amp;"_MW",IF(AND(D119="Monet",OR(E119="De-Novo Merge",E119="Assisted Merge")),A118&amp;"_SA_MW",IF(AND(D119="Rinat",OR(E119="Manual",E119="Assisted Manual")),A118&amp;"_RM",IF(AND(D119="Rinat",OR(E119="De-Novo Merge",E119="Assisted Merge")),A118&amp;"_SA_RM",""))))))))))))))))</f>
        <v>2018-07-02_G-059_BD</v>
      </c>
      <c r="G119" s="104">
        <v>43333</v>
      </c>
      <c r="H119" s="104">
        <v>43333</v>
      </c>
      <c r="I119" s="68">
        <v>1.25</v>
      </c>
      <c r="J119" s="68">
        <v>29</v>
      </c>
      <c r="K119" s="73">
        <f t="shared" si="4"/>
        <v>23.2</v>
      </c>
      <c r="L119" s="116"/>
      <c r="M119" s="103" t="str">
        <f>IF(AND(NOT(OR(G119="",G119="Ø")),H119=""),"In Progress",IF(AND(NOT(OR(H119="Ø",H119="")),NOT(OR(G119="Ø",G119=""))),"Completed",IF(AND(NOT(A118=""),NOT(OR(D119="",D119="???")),G119=""),"Waiting",IF(D119="???","Waiting",""))))</f>
        <v>Completed</v>
      </c>
      <c r="N119" s="116"/>
      <c r="O119" s="116"/>
      <c r="P119" s="4" t="s">
        <v>5015</v>
      </c>
      <c r="Q119" s="121"/>
      <c r="R119" s="116"/>
    </row>
    <row r="120" spans="1:18" x14ac:dyDescent="0.25">
      <c r="A120" s="122" t="s">
        <v>5014</v>
      </c>
      <c r="B120" s="117" t="s">
        <v>5013</v>
      </c>
      <c r="C120" s="116" t="s">
        <v>1167</v>
      </c>
      <c r="D120" s="103" t="s">
        <v>161</v>
      </c>
      <c r="E120" s="103" t="s">
        <v>24</v>
      </c>
      <c r="F120" s="7" t="s">
        <v>5012</v>
      </c>
      <c r="G120" s="104">
        <v>43342</v>
      </c>
      <c r="H120" s="104">
        <v>43342</v>
      </c>
      <c r="I120" s="68"/>
      <c r="J120" s="68">
        <v>20</v>
      </c>
      <c r="K120" s="73" t="str">
        <f t="shared" si="4"/>
        <v/>
      </c>
      <c r="L120" s="118">
        <v>43356</v>
      </c>
      <c r="M120" s="103" t="str">
        <f>IF(AND(NOT(OR(G120="",G120="Ø")),H120=""),"In Progress",IF(AND(NOT(OR(H120="Ø",H120="")),NOT(OR(G120="Ø",G120=""))),"Completed",IF(AND(NOT(A120=""),NOT(OR(D120="",D120="???")),G120=""),"Waiting",IF(D120="???","Waiting",""))))</f>
        <v>Completed</v>
      </c>
      <c r="N120" s="116" t="str">
        <f>IF(AND(NOT(OR(H120="Ø",H120="")),L120="Split"),"In Progress",IF(AND(NOT(OR(H120="Ø",H120="")),L120="Needs to be Split"),"Waiting",IF(AND(M120="Review",M121="Review"),"Review",IF(OR(AND(M120="Review",M121="Incomplete"),AND(M120="Incomplete",M121="Review")),"Review",IF(OR(AND(M120="Untraceable",M121="Review"),AND(M120="Review",M121="Untraceable")),"Review",IF(OR(AND(M120="Review",M121="Completed"),AND(M120="Completed",M121="Review")),"Review",IF(OR(AND(M120="Other",M121="Review"),AND(M120="Review",M121="Other")),"Review",IF(OR(AND(M120="Other",M121="Incomplete"),AND(M120="Incomplete",M121="Other")),"Review",IF(OR(AND(M120="Other",M121="Untraceable"),AND(M120="Untraceable",M121="Other")),"Review",IF(OR(AND(M120="Other",M121="Completed"),AND(M120="Completed",M121="Other")),"Review",IF(AND(M120="Waiting",M121="Waiting"),"Waiting",IF(OR(AND(M120="Review",M121="Waiting"),AND(M120="Waiting",M121="Review")),"Waiting",IF(OR(AND(M120="Other",M121="Waiting"),AND(M120="Waiting",M121="Other")),"Waiting",IF(OR(AND(M120="Incomplete",M121="Waiting"),AND(M120="Waiting",M121="Incomplete")),"Waiting",IF(OR(AND(M120="Completed",M121="Waiting"),AND(M120="Waiting",M121="Completed")),"Waiting",IF(OR(M120="In Progress",M121="In Progress"),"In Progress",IF(OR(AND(M120="Completed",M121="Untraceable"),AND(M120="Untraceable",M121="Completed")),"Review",IF(OR(AND(M120="Completed",M121="Incomplete"),AND(M120="Incomplete",M121="Completed")),"Review",IF(OR(AND(M120="Incomplete",M121="Untraceable"),AND(M120="Untraceable",M121="Incomplete")),"Untraceable",IF(AND(NOT(OR(H120="Ø",H120="")),NOT(OR(H121="Ø",H121="")),L120=""),"In Progress",IF(AND(M120="Untraceable",M121="Untraceable"),"Untraceable",IF(AND(NOT(OR(H120="Ø",H120="")),NOT(OR(H121="Ø",H121="")),NOT(OR(L120="Ø",L120="",L120="Split",L120="Needs to be Split"))),"Completed",IF(AND(M120="Incomplete",M121="Incomplete"),"Incomplete",IF(AND(M120="Other",M121="Other"),"Review",IF(AND(M120="Untraceable",M121=""),"Untraceable","")))))))))))))))))))))))))</f>
        <v>Completed</v>
      </c>
      <c r="O120" s="116" t="s">
        <v>0</v>
      </c>
      <c r="P120" s="4"/>
      <c r="Q120" s="121" t="s">
        <v>25</v>
      </c>
      <c r="R120" s="116" t="s">
        <v>5011</v>
      </c>
    </row>
    <row r="121" spans="1:18" x14ac:dyDescent="0.25">
      <c r="A121" s="116"/>
      <c r="B121" s="116"/>
      <c r="C121" s="116"/>
      <c r="D121" s="103" t="s">
        <v>23</v>
      </c>
      <c r="E121" s="103" t="s">
        <v>1512</v>
      </c>
      <c r="F121" s="7" t="str">
        <f>IF(AND(D121="Amina",OR(E121="Manual",E121="Assisted Manual")),A120&amp;"_AZ",IF(AND(D121="Amina",OR(E121="De-Novo Merge",E121="Assisted Merge")),A120&amp;"_SA_AZ",IF(AND(D121="Ahmad",OR(E121="Manual",E121="Assisted Manual")),A120&amp;"_AE",IF(AND(D121="Ahmad",OR(E121="De-Novo Merge",E121="Assisted Merge")),A120&amp;"_SA_AE",IF(AND(D121="Gina",OR(E121="Manual",E121="Assisted Manual")),A120&amp;"_GB",IF(AND(D121="Gina",OR(E121="De-Novo Merge",E121="Assisted Merge")),A120&amp;"_SA_GB",IF(AND(D121="Cameron",OR(E121="Manual",E121="Assisted Manual")),A120&amp;"_CA",IF(AND(D121="Cameron",OR(E121="De-Novo Merge",E121="Assisted Merge")),A120&amp;"_SA_CA",IF(AND(D121="Bruno",OR(E121="Manual",E121="Assisted Manual")),A120&amp;"_BD",IF(AND(D121="Bruno",OR(E121="De-Novo Merge",E121="Assisted Merge")),A120&amp;"_SA_BD",IF(AND(D121="Daniel",OR(E121="Manual",E121="Assisted Manual")),A120&amp;"_DR",IF(AND(D121="Daniel",OR(E121="De-Novo Merge",E121="Assisted Merge")),A120&amp;"_SA_DR",IF(AND(D121="Monet",OR(E121="Manual",E121="Assisted Manual")),A120&amp;"_MW",IF(AND(D121="Monet",OR(E121="De-Novo Merge",E121="Assisted Merge")),A120&amp;"_SA_MW",IF(AND(D121="Rinat",OR(E121="Manual",E121="Assisted Manual")),A120&amp;"_RM",IF(AND(D121="Rinat",OR(E121="De-Novo Merge",E121="Assisted Merge")),A120&amp;"_SA_RM",""))))))))))))))))</f>
        <v>2018-07-02_G-060_CA</v>
      </c>
      <c r="G121" s="104">
        <v>43343</v>
      </c>
      <c r="H121" s="104">
        <v>43343</v>
      </c>
      <c r="I121" s="68">
        <v>1.4</v>
      </c>
      <c r="J121" s="68">
        <v>20</v>
      </c>
      <c r="K121" s="73">
        <f t="shared" si="4"/>
        <v>14.285714285714286</v>
      </c>
      <c r="L121" s="116"/>
      <c r="M121" s="103" t="str">
        <f>IF(AND(NOT(OR(G121="",G121="Ø")),H121=""),"In Progress",IF(AND(NOT(OR(H121="Ø",H121="")),NOT(OR(G121="Ø",G121=""))),"Completed",IF(AND(NOT(A120=""),NOT(OR(D121="",D121="???")),G121=""),"Waiting",IF(D121="???","Waiting",""))))</f>
        <v>Completed</v>
      </c>
      <c r="N121" s="116"/>
      <c r="O121" s="116"/>
      <c r="P121" s="4"/>
      <c r="Q121" s="121"/>
      <c r="R121" s="116"/>
    </row>
    <row r="122" spans="1:18" x14ac:dyDescent="0.25">
      <c r="A122" s="122" t="s">
        <v>5010</v>
      </c>
      <c r="B122" s="117" t="s">
        <v>5009</v>
      </c>
      <c r="C122" s="116" t="s">
        <v>1372</v>
      </c>
      <c r="D122" s="103" t="s">
        <v>27</v>
      </c>
      <c r="E122" s="103" t="s">
        <v>1399</v>
      </c>
      <c r="F122" s="7" t="str">
        <f>IF(AND(D122="Amina",OR(E122="Manual",E122="Assisted Manual")),A122&amp;"_AZ",IF(AND(D122="Amina",OR(E122="De-Novo Merge",E122="Assisted Merge")),A122&amp;"_SA_AZ",IF(AND(D122="Ahmad",OR(E122="Manual",E122="Assisted Manual")),A122&amp;"_AE",IF(AND(D122="Ahmad",OR(E122="De-Novo Merge",E122="Assisted Merge")),A122&amp;"_SA_AE",IF(AND(D122="Gina",OR(E122="Manual",E122="Assisted Manual")),A122&amp;"_GB",IF(AND(D122="Gina",OR(E122="De-Novo Merge",E122="Assisted Merge")),A122&amp;"_SA_GB",IF(AND(D122="Cameron",OR(E122="Manual",E122="Assisted Manual")),A122&amp;"_CA",IF(AND(D122="Cameron",OR(E122="De-Novo Merge",E122="Assisted Merge")),A122&amp;"_SA_CA",IF(AND(D122="Bruno",OR(E122="Manual",E122="Assisted Manual")),A122&amp;"_BD",IF(AND(D122="Bruno",OR(E122="De-Novo Merge",E122="Assisted Merge")),A122&amp;"_SA_BD",IF(AND(D122="Daniel",OR(E122="Manual",E122="Assisted Manual")),A122&amp;"_DR",IF(AND(D122="Daniel",OR(E122="De-Novo Merge",E122="Assisted Merge")),A122&amp;"_SA_DR",IF(AND(D122="Monet",OR(E122="Manual",E122="Assisted Manual")),A122&amp;"_MW",IF(AND(D122="Monet",OR(E122="De-Novo Merge",E122="Assisted Merge")),A122&amp;"_SA_MW",IF(AND(D122="Rinat",OR(E122="Manual",E122="Assisted Manual")),A122&amp;"_RM",IF(AND(D122="Rinat",OR(E122="De-Novo Merge",E122="Assisted Merge")),A122&amp;"_SA_RM",""))))))))))))))))</f>
        <v>2018-07-02_G-061_SA_GB</v>
      </c>
      <c r="G122" s="104">
        <v>43325</v>
      </c>
      <c r="H122" s="104">
        <v>43326</v>
      </c>
      <c r="I122" s="68">
        <v>3</v>
      </c>
      <c r="J122" s="68">
        <v>20.73</v>
      </c>
      <c r="K122" s="73">
        <f t="shared" si="4"/>
        <v>6.91</v>
      </c>
      <c r="L122" s="118">
        <v>43367</v>
      </c>
      <c r="M122" s="103" t="str">
        <f>IF(AND(NOT(OR(G122="",G122="Ø")),H122=""),"In Progress",IF(AND(NOT(OR(H122="Ø",H122="")),NOT(OR(G122="Ø",G122=""))),"Completed",IF(AND(NOT(A122=""),NOT(OR(D122="",D122="???")),G122=""),"Waiting",IF(D122="???","Waiting",""))))</f>
        <v>Completed</v>
      </c>
      <c r="N122" s="116" t="str">
        <f>IF(AND(NOT(OR(H122="Ø",H122="")),L122="Split"),"In Progress",IF(AND(NOT(OR(H122="Ø",H122="")),L122="Needs to be Split"),"Waiting",IF(AND(M122="Review",M123="Review"),"Review",IF(OR(AND(M122="Review",M123="Incomplete"),AND(M122="Incomplete",M123="Review")),"Review",IF(OR(AND(M122="Untraceable",M123="Review"),AND(M122="Review",M123="Untraceable")),"Review",IF(OR(AND(M122="Review",M123="Completed"),AND(M122="Completed",M123="Review")),"Review",IF(OR(AND(M122="Other",M123="Review"),AND(M122="Review",M123="Other")),"Review",IF(OR(AND(M122="Other",M123="Incomplete"),AND(M122="Incomplete",M123="Other")),"Review",IF(OR(AND(M122="Other",M123="Untraceable"),AND(M122="Untraceable",M123="Other")),"Review",IF(OR(AND(M122="Other",M123="Completed"),AND(M122="Completed",M123="Other")),"Review",IF(AND(M122="Waiting",M123="Waiting"),"Waiting",IF(OR(AND(M122="Review",M123="Waiting"),AND(M122="Waiting",M123="Review")),"Waiting",IF(OR(AND(M122="Other",M123="Waiting"),AND(M122="Waiting",M123="Other")),"Waiting",IF(OR(AND(M122="Incomplete",M123="Waiting"),AND(M122="Waiting",M123="Incomplete")),"Waiting",IF(OR(AND(M122="Completed",M123="Waiting"),AND(M122="Waiting",M123="Completed")),"Waiting",IF(OR(M122="In Progress",M123="In Progress"),"In Progress",IF(OR(AND(M122="Completed",M123="Untraceable"),AND(M122="Untraceable",M123="Completed")),"Review",IF(OR(AND(M122="Completed",M123="Incomplete"),AND(M122="Incomplete",M123="Completed")),"Review",IF(OR(AND(M122="Incomplete",M123="Untraceable"),AND(M122="Untraceable",M123="Incomplete")),"Untraceable",IF(AND(NOT(OR(H122="Ø",H122="")),NOT(OR(H123="Ø",H123="")),L122=""),"In Progress",IF(AND(M122="Untraceable",M123="Untraceable"),"Untraceable",IF(AND(NOT(OR(H122="Ø",H122="")),NOT(OR(H123="Ø",H123="")),NOT(OR(L122="Ø",L122="",L122="Split",L122="Needs to be Split"))),"Completed",IF(AND(M122="Incomplete",M123="Incomplete"),"Incomplete",IF(AND(M122="Other",M123="Other"),"Review",IF(AND(M122="Untraceable",M123=""),"Untraceable","")))))))))))))))))))))))))</f>
        <v>Completed</v>
      </c>
      <c r="O122" s="116" t="s">
        <v>0</v>
      </c>
      <c r="P122" s="4" t="s">
        <v>5008</v>
      </c>
      <c r="Q122" s="121" t="s">
        <v>25</v>
      </c>
      <c r="R122" s="116" t="s">
        <v>5007</v>
      </c>
    </row>
    <row r="123" spans="1:18" x14ac:dyDescent="0.25">
      <c r="A123" s="116"/>
      <c r="B123" s="116"/>
      <c r="C123" s="116"/>
      <c r="D123" s="103" t="s">
        <v>161</v>
      </c>
      <c r="E123" s="103" t="s">
        <v>1512</v>
      </c>
      <c r="F123" s="7" t="str">
        <f>IF(AND(D123="Amina",OR(E123="Manual",E123="Assisted Manual")),A122&amp;"_AZ",IF(AND(D123="Amina",OR(E123="De-Novo Merge",E123="Assisted Merge")),A122&amp;"_SA_AZ",IF(AND(D123="Ahmad",OR(E123="Manual",E123="Assisted Manual")),A122&amp;"_AE",IF(AND(D123="Ahmad",OR(E123="De-Novo Merge",E123="Assisted Merge")),A122&amp;"_SA_AE",IF(AND(D123="Gina",OR(E123="Manual",E123="Assisted Manual")),A122&amp;"_GB",IF(AND(D123="Gina",OR(E123="De-Novo Merge",E123="Assisted Merge")),A122&amp;"_SA_GB",IF(AND(D123="Cameron",OR(E123="Manual",E123="Assisted Manual")),A122&amp;"_CA",IF(AND(D123="Cameron",OR(E123="De-Novo Merge",E123="Assisted Merge")),A122&amp;"_SA_CA",IF(AND(D123="Bruno",OR(E123="Manual",E123="Assisted Manual")),A122&amp;"_BD",IF(AND(D123="Bruno",OR(E123="De-Novo Merge",E123="Assisted Merge")),A122&amp;"_SA_BD",IF(AND(D123="Daniel",OR(E123="Manual",E123="Assisted Manual")),A122&amp;"_DR",IF(AND(D123="Daniel",OR(E123="De-Novo Merge",E123="Assisted Merge")),A122&amp;"_SA_DR",IF(AND(D123="Monet",OR(E123="Manual",E123="Assisted Manual")),A122&amp;"_MW",IF(AND(D123="Monet",OR(E123="De-Novo Merge",E123="Assisted Merge")),A122&amp;"_SA_MW",IF(AND(D123="Rinat",OR(E123="Manual",E123="Assisted Manual")),A122&amp;"_RM",IF(AND(D123="Rinat",OR(E123="De-Novo Merge",E123="Assisted Merge")),A122&amp;"_SA_RM",""))))))))))))))))</f>
        <v>2018-07-02_G-061_BD</v>
      </c>
      <c r="G123" s="104">
        <v>43333</v>
      </c>
      <c r="H123" s="104">
        <v>43334</v>
      </c>
      <c r="I123" s="68">
        <v>1.25</v>
      </c>
      <c r="J123" s="68">
        <v>19</v>
      </c>
      <c r="K123" s="73">
        <f t="shared" si="4"/>
        <v>15.2</v>
      </c>
      <c r="L123" s="116"/>
      <c r="M123" s="103" t="str">
        <f>IF(AND(NOT(OR(G123="",G123="Ø")),H123=""),"In Progress",IF(AND(NOT(OR(H123="Ø",H123="")),NOT(OR(G123="Ø",G123=""))),"Completed",IF(AND(NOT(A122=""),NOT(OR(D123="",D123="???")),G123=""),"Waiting",IF(D123="???","Waiting",""))))</f>
        <v>Completed</v>
      </c>
      <c r="N123" s="116"/>
      <c r="O123" s="116"/>
      <c r="P123" s="4"/>
      <c r="Q123" s="121"/>
      <c r="R123" s="116"/>
    </row>
    <row r="124" spans="1:18" x14ac:dyDescent="0.25">
      <c r="A124" s="122" t="s">
        <v>5006</v>
      </c>
      <c r="B124" s="117" t="s">
        <v>5005</v>
      </c>
      <c r="C124" s="116"/>
      <c r="D124" s="103" t="s">
        <v>187</v>
      </c>
      <c r="E124" s="103" t="s">
        <v>1399</v>
      </c>
      <c r="F124" s="7" t="str">
        <f>IF(AND(D124="Amina",OR(E124="Manual",E124="Assisted Manual")),A124&amp;"_AZ",IF(AND(D124="Amina",OR(E124="De-Novo Merge",E124="Assisted Merge")),A124&amp;"_SA_AZ",IF(AND(D124="Ahmad",OR(E124="Manual",E124="Assisted Manual")),A124&amp;"_AE",IF(AND(D124="Ahmad",OR(E124="De-Novo Merge",E124="Assisted Merge")),A124&amp;"_SA_AE",IF(AND(D124="Gina",OR(E124="Manual",E124="Assisted Manual")),A124&amp;"_GB",IF(AND(D124="Gina",OR(E124="De-Novo Merge",E124="Assisted Merge")),A124&amp;"_SA_GB",IF(AND(D124="Cameron",OR(E124="Manual",E124="Assisted Manual")),A124&amp;"_CA",IF(AND(D124="Cameron",OR(E124="De-Novo Merge",E124="Assisted Merge")),A124&amp;"_SA_CA",IF(AND(D124="Bruno",OR(E124="Manual",E124="Assisted Manual")),A124&amp;"_BD",IF(AND(D124="Bruno",OR(E124="De-Novo Merge",E124="Assisted Merge")),A124&amp;"_SA_BD",IF(AND(D124="Daniel",OR(E124="Manual",E124="Assisted Manual")),A124&amp;"_DR",IF(AND(D124="Daniel",OR(E124="De-Novo Merge",E124="Assisted Merge")),A124&amp;"_SA_DR",IF(AND(D124="Monet",OR(E124="Manual",E124="Assisted Manual")),A124&amp;"_MW",IF(AND(D124="Monet",OR(E124="De-Novo Merge",E124="Assisted Merge")),A124&amp;"_SA_MW",IF(AND(D124="Rinat",OR(E124="Manual",E124="Assisted Manual")),A124&amp;"_RM",IF(AND(D124="Rinat",OR(E124="De-Novo Merge",E124="Assisted Merge")),A124&amp;"_SA_RM",""))))))))))))))))</f>
        <v>2018-07-02_G-062_SA_MW</v>
      </c>
      <c r="G124" s="104">
        <v>43320</v>
      </c>
      <c r="H124" s="104" t="s">
        <v>51</v>
      </c>
      <c r="I124" s="68"/>
      <c r="J124" s="68"/>
      <c r="K124" s="73" t="str">
        <f t="shared" si="4"/>
        <v/>
      </c>
      <c r="L124" s="118" t="str">
        <f>IF(AND(NOT(OR(H124="",H124="Ø")),NOT(OR(H125="",H125="Ø"))),"Needs to be Split","")</f>
        <v/>
      </c>
      <c r="M124" s="103" t="s">
        <v>1</v>
      </c>
      <c r="N124" s="116" t="str">
        <f>IF(AND(NOT(OR(H124="Ø",H124="")),L124="Split"),"In Progress",IF(AND(NOT(OR(H124="Ø",H124="")),L124="Needs to be Split"),"Waiting",IF(AND(M124="Review",M125="Review"),"Review",IF(OR(AND(M124="Review",M125="Incomplete"),AND(M124="Incomplete",M125="Review")),"Review",IF(OR(AND(M124="Untraceable",M125="Review"),AND(M124="Review",M125="Untraceable")),"Review",IF(OR(AND(M124="Review",M125="Completed"),AND(M124="Completed",M125="Review")),"Review",IF(OR(AND(M124="Other",M125="Review"),AND(M124="Review",M125="Other")),"Review",IF(OR(AND(M124="Other",M125="Incomplete"),AND(M124="Incomplete",M125="Other")),"Review",IF(OR(AND(M124="Other",M125="Untraceable"),AND(M124="Untraceable",M125="Other")),"Review",IF(OR(AND(M124="Other",M125="Completed"),AND(M124="Completed",M125="Other")),"Review",IF(AND(M124="Waiting",M125="Waiting"),"Waiting",IF(OR(AND(M124="Review",M125="Waiting"),AND(M124="Waiting",M125="Review")),"Waiting",IF(OR(AND(M124="Other",M125="Waiting"),AND(M124="Waiting",M125="Other")),"Waiting",IF(OR(AND(M124="Incomplete",M125="Waiting"),AND(M124="Waiting",M125="Incomplete")),"Waiting",IF(OR(AND(M124="Completed",M125="Waiting"),AND(M124="Waiting",M125="Completed")),"Waiting",IF(OR(M124="In Progress",M125="In Progress"),"In Progress",IF(OR(AND(M124="Completed",M125="Untraceable"),AND(M124="Untraceable",M125="Completed")),"Review",IF(OR(AND(M124="Completed",M125="Incomplete"),AND(M124="Incomplete",M125="Completed")),"Review",IF(OR(AND(M124="Incomplete",M125="Untraceable"),AND(M124="Untraceable",M125="Incomplete")),"Untraceable",IF(AND(NOT(OR(H124="Ø",H124="")),NOT(OR(H125="Ø",H125="")),L124=""),"In Progress",IF(AND(M124="Untraceable",M125="Untraceable"),"Untraceable",IF(AND(NOT(OR(H124="Ø",H124="")),NOT(OR(H125="Ø",H125="")),NOT(OR(L124="Ø",L124="",L124="Split",L124="Needs to be Split"))),"Completed",IF(AND(M124="Incomplete",M125="Incomplete"),"Incomplete",IF(AND(M124="Other",M125="Other"),"Review",IF(AND(M124="Untraceable",M125=""),"Untraceable","")))))))))))))))))))))))))</f>
        <v>Untraceable</v>
      </c>
      <c r="O124" s="116" t="str">
        <f>IF(OR(N124="Untraceable",N124="Incomplete"),"Ignore",IF(N124="Completed","Waiting",IF(OR(N124="Waiting",N124="In Progress",N124="Review",N124="Other"),"HOLD","")))</f>
        <v>Ignore</v>
      </c>
      <c r="P124" s="4"/>
      <c r="Q124" s="121" t="str">
        <f>IF(OR(N124="Untraceable",N124="Incomplete"),"No",IF(N124="Completed","In Progress",""))</f>
        <v>No</v>
      </c>
      <c r="R124" s="116"/>
    </row>
    <row r="125" spans="1:18" x14ac:dyDescent="0.25">
      <c r="A125" s="116"/>
      <c r="B125" s="116"/>
      <c r="C125" s="116"/>
      <c r="D125" s="103" t="str">
        <f>IF(AND(NOT(A124=""),NOT(B124=""),NOT(M124="Untraceable")),"???","")</f>
        <v/>
      </c>
      <c r="E125" s="103"/>
      <c r="F125" s="7" t="str">
        <f>IF(AND(D125="Amina",OR(E125="Manual",E125="Assisted Manual")),A124&amp;"_AZ",IF(AND(D125="Amina",OR(E125="De-Novo Merge",E125="Assisted Merge")),A124&amp;"_SA_AZ",IF(AND(D125="Ahmad",OR(E125="Manual",E125="Assisted Manual")),A124&amp;"_AE",IF(AND(D125="Ahmad",OR(E125="De-Novo Merge",E125="Assisted Merge")),A124&amp;"_SA_AE",IF(AND(D125="Gina",OR(E125="Manual",E125="Assisted Manual")),A124&amp;"_GB",IF(AND(D125="Gina",OR(E125="De-Novo Merge",E125="Assisted Merge")),A124&amp;"_SA_GB",IF(AND(D125="Cameron",OR(E125="Manual",E125="Assisted Manual")),A124&amp;"_CA",IF(AND(D125="Cameron",OR(E125="De-Novo Merge",E125="Assisted Merge")),A124&amp;"_SA_CA",IF(AND(D125="Bruno",OR(E125="Manual",E125="Assisted Manual")),A124&amp;"_BD",IF(AND(D125="Bruno",OR(E125="De-Novo Merge",E125="Assisted Merge")),A124&amp;"_SA_BD",IF(AND(D125="Daniel",OR(E125="Manual",E125="Assisted Manual")),A124&amp;"_DR",IF(AND(D125="Daniel",OR(E125="De-Novo Merge",E125="Assisted Merge")),A124&amp;"_SA_DR",IF(AND(D125="Monet",OR(E125="Manual",E125="Assisted Manual")),A124&amp;"_MW",IF(AND(D125="Monet",OR(E125="De-Novo Merge",E125="Assisted Merge")),A124&amp;"_SA_MW",IF(AND(D125="Rinat",OR(E125="Manual",E125="Assisted Manual")),A124&amp;"_RM",IF(AND(D125="Rinat",OR(E125="De-Novo Merge",E125="Assisted Merge")),A124&amp;"_SA_RM",""))))))))))))))))</f>
        <v/>
      </c>
      <c r="G125" s="104"/>
      <c r="H125" s="104"/>
      <c r="I125" s="68"/>
      <c r="J125" s="68"/>
      <c r="K125" s="73" t="str">
        <f t="shared" si="4"/>
        <v/>
      </c>
      <c r="L125" s="116"/>
      <c r="M125" s="103" t="str">
        <f>IF(AND(NOT(OR(G125="",G125="Ø")),H125=""),"In Progress",IF(AND(NOT(OR(H125="Ø",H125="")),NOT(OR(G125="Ø",G125=""))),"Completed",IF(AND(NOT(A124=""),NOT(OR(D125="",D125="???")),G125=""),"Waiting",IF(D125="???","Waiting",""))))</f>
        <v/>
      </c>
      <c r="N125" s="116"/>
      <c r="O125" s="116"/>
      <c r="P125" s="4"/>
      <c r="Q125" s="121"/>
      <c r="R125" s="116"/>
    </row>
    <row r="126" spans="1:18" x14ac:dyDescent="0.25">
      <c r="A126" s="122" t="s">
        <v>5004</v>
      </c>
      <c r="B126" s="117" t="s">
        <v>5003</v>
      </c>
      <c r="C126" s="116" t="s">
        <v>1167</v>
      </c>
      <c r="D126" s="103" t="s">
        <v>23</v>
      </c>
      <c r="E126" s="103" t="s">
        <v>1399</v>
      </c>
      <c r="F126" s="7" t="str">
        <f>IF(AND(D126="Amina",OR(E126="Manual",E126="Assisted Manual")),A126&amp;"_AZ",IF(AND(D126="Amina",OR(E126="De-Novo Merge",E126="Assisted Merge")),A126&amp;"_SA_AZ",IF(AND(D126="Ahmad",OR(E126="Manual",E126="Assisted Manual")),A126&amp;"_AE",IF(AND(D126="Ahmad",OR(E126="De-Novo Merge",E126="Assisted Merge")),A126&amp;"_SA_AE",IF(AND(D126="Gina",OR(E126="Manual",E126="Assisted Manual")),A126&amp;"_GB",IF(AND(D126="Gina",OR(E126="De-Novo Merge",E126="Assisted Merge")),A126&amp;"_SA_GB",IF(AND(D126="Cameron",OR(E126="Manual",E126="Assisted Manual")),A126&amp;"_CA",IF(AND(D126="Cameron",OR(E126="De-Novo Merge",E126="Assisted Merge")),A126&amp;"_SA_CA",IF(AND(D126="Bruno",OR(E126="Manual",E126="Assisted Manual")),A126&amp;"_BD",IF(AND(D126="Bruno",OR(E126="De-Novo Merge",E126="Assisted Merge")),A126&amp;"_SA_BD",IF(AND(D126="Daniel",OR(E126="Manual",E126="Assisted Manual")),A126&amp;"_DR",IF(AND(D126="Daniel",OR(E126="De-Novo Merge",E126="Assisted Merge")),A126&amp;"_SA_DR",IF(AND(D126="Monet",OR(E126="Manual",E126="Assisted Manual")),A126&amp;"_MW",IF(AND(D126="Monet",OR(E126="De-Novo Merge",E126="Assisted Merge")),A126&amp;"_SA_MW",IF(AND(D126="Rinat",OR(E126="Manual",E126="Assisted Manual")),A126&amp;"_RM",IF(AND(D126="Rinat",OR(E126="De-Novo Merge",E126="Assisted Merge")),A126&amp;"_SA_RM",""))))))))))))))))</f>
        <v>2018-07-02_G-063_SA_CA</v>
      </c>
      <c r="G126" s="104">
        <v>43321</v>
      </c>
      <c r="H126" s="104">
        <v>43322</v>
      </c>
      <c r="I126" s="68">
        <v>2</v>
      </c>
      <c r="J126" s="68">
        <v>22</v>
      </c>
      <c r="K126" s="73">
        <f t="shared" si="4"/>
        <v>11</v>
      </c>
      <c r="L126" s="118">
        <v>43347</v>
      </c>
      <c r="M126" s="103" t="str">
        <f>IF(AND(NOT(OR(G126="",G126="Ø")),H126=""),"In Progress",IF(AND(NOT(OR(H126="Ø",H126="")),NOT(OR(G126="Ø",G126=""))),"Completed",IF(AND(NOT(A126=""),NOT(OR(D126="",D126="???")),G126=""),"Waiting",IF(D126="???","Waiting",""))))</f>
        <v>Completed</v>
      </c>
      <c r="N126" s="116" t="str">
        <f>IF(AND(NOT(OR(H126="Ø",H126="")),L126="Split"),"In Progress",IF(AND(NOT(OR(H126="Ø",H126="")),L126="Needs to be Split"),"Waiting",IF(AND(M126="Review",M127="Review"),"Review",IF(OR(AND(M126="Review",M127="Incomplete"),AND(M126="Incomplete",M127="Review")),"Review",IF(OR(AND(M126="Untraceable",M127="Review"),AND(M126="Review",M127="Untraceable")),"Review",IF(OR(AND(M126="Review",M127="Completed"),AND(M126="Completed",M127="Review")),"Review",IF(OR(AND(M126="Other",M127="Review"),AND(M126="Review",M127="Other")),"Review",IF(OR(AND(M126="Other",M127="Incomplete"),AND(M126="Incomplete",M127="Other")),"Review",IF(OR(AND(M126="Other",M127="Untraceable"),AND(M126="Untraceable",M127="Other")),"Review",IF(OR(AND(M126="Other",M127="Completed"),AND(M126="Completed",M127="Other")),"Review",IF(AND(M126="Waiting",M127="Waiting"),"Waiting",IF(OR(AND(M126="Review",M127="Waiting"),AND(M126="Waiting",M127="Review")),"Waiting",IF(OR(AND(M126="Other",M127="Waiting"),AND(M126="Waiting",M127="Other")),"Waiting",IF(OR(AND(M126="Incomplete",M127="Waiting"),AND(M126="Waiting",M127="Incomplete")),"Waiting",IF(OR(AND(M126="Completed",M127="Waiting"),AND(M126="Waiting",M127="Completed")),"Waiting",IF(OR(M126="In Progress",M127="In Progress"),"In Progress",IF(OR(AND(M126="Completed",M127="Untraceable"),AND(M126="Untraceable",M127="Completed")),"Review",IF(OR(AND(M126="Completed",M127="Incomplete"),AND(M126="Incomplete",M127="Completed")),"Review",IF(OR(AND(M126="Incomplete",M127="Untraceable"),AND(M126="Untraceable",M127="Incomplete")),"Untraceable",IF(AND(NOT(OR(H126="Ø",H126="")),NOT(OR(H127="Ø",H127="")),L126=""),"In Progress",IF(AND(M126="Untraceable",M127="Untraceable"),"Untraceable",IF(AND(NOT(OR(H126="Ø",H126="")),NOT(OR(H127="Ø",H127="")),NOT(OR(L126="Ø",L126="",L126="Split",L126="Needs to be Split"))),"Completed",IF(AND(M126="Incomplete",M127="Incomplete"),"Incomplete",IF(AND(M126="Other",M127="Other"),"Review",IF(AND(M126="Untraceable",M127=""),"Untraceable","")))))))))))))))))))))))))</f>
        <v>Completed</v>
      </c>
      <c r="O126" s="116" t="s">
        <v>0</v>
      </c>
      <c r="P126" s="4" t="s">
        <v>5002</v>
      </c>
      <c r="Q126" s="121" t="s">
        <v>25</v>
      </c>
      <c r="R126" s="116" t="s">
        <v>5001</v>
      </c>
    </row>
    <row r="127" spans="1:18" x14ac:dyDescent="0.25">
      <c r="A127" s="116"/>
      <c r="B127" s="116"/>
      <c r="C127" s="116"/>
      <c r="D127" s="103" t="s">
        <v>113</v>
      </c>
      <c r="E127" s="103" t="s">
        <v>1512</v>
      </c>
      <c r="F127" s="7" t="str">
        <f>IF(AND(D127="Amina",OR(E127="Manual",E127="Assisted Manual")),A126&amp;"_AZ",IF(AND(D127="Amina",OR(E127="De-Novo Merge",E127="Assisted Merge")),A126&amp;"_SA_AZ",IF(AND(D127="Ahmad",OR(E127="Manual",E127="Assisted Manual")),A126&amp;"_AE",IF(AND(D127="Ahmad",OR(E127="De-Novo Merge",E127="Assisted Merge")),A126&amp;"_SA_AE",IF(AND(D127="Gina",OR(E127="Manual",E127="Assisted Manual")),A126&amp;"_GB",IF(AND(D127="Gina",OR(E127="De-Novo Merge",E127="Assisted Merge")),A126&amp;"_SA_GB",IF(AND(D127="Cameron",OR(E127="Manual",E127="Assisted Manual")),A126&amp;"_CA",IF(AND(D127="Cameron",OR(E127="De-Novo Merge",E127="Assisted Merge")),A126&amp;"_SA_CA",IF(AND(D127="Bruno",OR(E127="Manual",E127="Assisted Manual")),A126&amp;"_BD",IF(AND(D127="Bruno",OR(E127="De-Novo Merge",E127="Assisted Merge")),A126&amp;"_SA_BD",IF(AND(D127="Daniel",OR(E127="Manual",E127="Assisted Manual")),A126&amp;"_DR",IF(AND(D127="Daniel",OR(E127="De-Novo Merge",E127="Assisted Merge")),A126&amp;"_SA_DR",IF(AND(D127="Monet",OR(E127="Manual",E127="Assisted Manual")),A126&amp;"_MW",IF(AND(D127="Monet",OR(E127="De-Novo Merge",E127="Assisted Merge")),A126&amp;"_SA_MW",IF(AND(D127="Rinat",OR(E127="Manual",E127="Assisted Manual")),A126&amp;"_RM",IF(AND(D127="Rinat",OR(E127="De-Novo Merge",E127="Assisted Merge")),A126&amp;"_SA_RM",""))))))))))))))))</f>
        <v>2018-07-02_G-063_DR</v>
      </c>
      <c r="G127" s="104">
        <v>43343</v>
      </c>
      <c r="H127" s="104">
        <v>43343</v>
      </c>
      <c r="I127" s="68">
        <v>1</v>
      </c>
      <c r="J127" s="68">
        <v>21.684000000000001</v>
      </c>
      <c r="K127" s="73">
        <f t="shared" si="4"/>
        <v>21.684000000000001</v>
      </c>
      <c r="L127" s="116"/>
      <c r="M127" s="103" t="str">
        <f>IF(AND(NOT(OR(G127="",G127="Ø")),H127=""),"In Progress",IF(AND(NOT(OR(H127="Ø",H127="")),NOT(OR(G127="Ø",G127=""))),"Completed",IF(AND(NOT(A126=""),NOT(OR(D127="",D127="???")),G127=""),"Waiting",IF(D127="???","Waiting",""))))</f>
        <v>Completed</v>
      </c>
      <c r="N127" s="116"/>
      <c r="O127" s="116"/>
      <c r="P127" s="4"/>
      <c r="Q127" s="121"/>
      <c r="R127" s="116"/>
    </row>
    <row r="128" spans="1:18" x14ac:dyDescent="0.25">
      <c r="A128" s="122" t="s">
        <v>5000</v>
      </c>
      <c r="B128" s="117" t="s">
        <v>4999</v>
      </c>
      <c r="C128" s="116" t="s">
        <v>1167</v>
      </c>
      <c r="D128" s="103" t="s">
        <v>161</v>
      </c>
      <c r="E128" s="103" t="s">
        <v>1399</v>
      </c>
      <c r="F128" s="7" t="str">
        <f>IF(AND(D128="Amina",OR(E128="Manual",E128="Assisted Manual")),A128&amp;"_AZ",IF(AND(D128="Amina",OR(E128="De-Novo Merge",E128="Assisted Merge")),A128&amp;"_SA_AZ",IF(AND(D128="Ahmad",OR(E128="Manual",E128="Assisted Manual")),A128&amp;"_AE",IF(AND(D128="Ahmad",OR(E128="De-Novo Merge",E128="Assisted Merge")),A128&amp;"_SA_AE",IF(AND(D128="Gina",OR(E128="Manual",E128="Assisted Manual")),A128&amp;"_GB",IF(AND(D128="Gina",OR(E128="De-Novo Merge",E128="Assisted Merge")),A128&amp;"_SA_GB",IF(AND(D128="Cameron",OR(E128="Manual",E128="Assisted Manual")),A128&amp;"_CA",IF(AND(D128="Cameron",OR(E128="De-Novo Merge",E128="Assisted Merge")),A128&amp;"_SA_CA",IF(AND(D128="Bruno",OR(E128="Manual",E128="Assisted Manual")),A128&amp;"_BD",IF(AND(D128="Bruno",OR(E128="De-Novo Merge",E128="Assisted Merge")),A128&amp;"_SA_BD",IF(AND(D128="Daniel",OR(E128="Manual",E128="Assisted Manual")),A128&amp;"_DR",IF(AND(D128="Daniel",OR(E128="De-Novo Merge",E128="Assisted Merge")),A128&amp;"_SA_DR",IF(AND(D128="Monet",OR(E128="Manual",E128="Assisted Manual")),A128&amp;"_MW",IF(AND(D128="Monet",OR(E128="De-Novo Merge",E128="Assisted Merge")),A128&amp;"_SA_MW",IF(AND(D128="Rinat",OR(E128="Manual",E128="Assisted Manual")),A128&amp;"_RM",IF(AND(D128="Rinat",OR(E128="De-Novo Merge",E128="Assisted Merge")),A128&amp;"_SA_RM",""))))))))))))))))</f>
        <v>2018-07-02_G-064_SA_BD</v>
      </c>
      <c r="G128" s="104">
        <v>43326</v>
      </c>
      <c r="H128" s="104">
        <v>43326</v>
      </c>
      <c r="I128" s="68">
        <v>1.25</v>
      </c>
      <c r="J128" s="68">
        <v>21</v>
      </c>
      <c r="K128" s="73">
        <f t="shared" si="4"/>
        <v>16.8</v>
      </c>
      <c r="L128" s="118">
        <v>43341</v>
      </c>
      <c r="M128" s="103" t="str">
        <f>IF(AND(NOT(OR(G128="",G128="Ø")),H128=""),"In Progress",IF(AND(NOT(OR(H128="Ø",H128="")),NOT(OR(G128="Ø",G128=""))),"Completed",IF(AND(NOT(A128=""),NOT(OR(D128="",D128="???")),G128=""),"Waiting",IF(D128="???","Waiting",""))))</f>
        <v>Completed</v>
      </c>
      <c r="N128" s="116" t="str">
        <f>IF(AND(NOT(OR(H128="Ø",H128="")),L128="Split"),"In Progress",IF(AND(NOT(OR(H128="Ø",H128="")),L128="Needs to be Split"),"Waiting",IF(AND(M128="Review",M129="Review"),"Review",IF(OR(AND(M128="Review",M129="Incomplete"),AND(M128="Incomplete",M129="Review")),"Review",IF(OR(AND(M128="Untraceable",M129="Review"),AND(M128="Review",M129="Untraceable")),"Review",IF(OR(AND(M128="Review",M129="Completed"),AND(M128="Completed",M129="Review")),"Review",IF(OR(AND(M128="Other",M129="Review"),AND(M128="Review",M129="Other")),"Review",IF(OR(AND(M128="Other",M129="Incomplete"),AND(M128="Incomplete",M129="Other")),"Review",IF(OR(AND(M128="Other",M129="Untraceable"),AND(M128="Untraceable",M129="Other")),"Review",IF(OR(AND(M128="Other",M129="Completed"),AND(M128="Completed",M129="Other")),"Review",IF(AND(M128="Waiting",M129="Waiting"),"Waiting",IF(OR(AND(M128="Review",M129="Waiting"),AND(M128="Waiting",M129="Review")),"Waiting",IF(OR(AND(M128="Other",M129="Waiting"),AND(M128="Waiting",M129="Other")),"Waiting",IF(OR(AND(M128="Incomplete",M129="Waiting"),AND(M128="Waiting",M129="Incomplete")),"Waiting",IF(OR(AND(M128="Completed",M129="Waiting"),AND(M128="Waiting",M129="Completed")),"Waiting",IF(OR(M128="In Progress",M129="In Progress"),"In Progress",IF(OR(AND(M128="Completed",M129="Untraceable"),AND(M128="Untraceable",M129="Completed")),"Review",IF(OR(AND(M128="Completed",M129="Incomplete"),AND(M128="Incomplete",M129="Completed")),"Review",IF(OR(AND(M128="Incomplete",M129="Untraceable"),AND(M128="Untraceable",M129="Incomplete")),"Untraceable",IF(AND(NOT(OR(H128="Ø",H128="")),NOT(OR(H129="Ø",H129="")),L128=""),"In Progress",IF(AND(M128="Untraceable",M129="Untraceable"),"Untraceable",IF(AND(NOT(OR(H128="Ø",H128="")),NOT(OR(H129="Ø",H129="")),NOT(OR(L128="Ø",L128="",L128="Split",L128="Needs to be Split"))),"Completed",IF(AND(M128="Incomplete",M129="Incomplete"),"Incomplete",IF(AND(M128="Other",M129="Other"),"Review",IF(AND(M128="Untraceable",M129=""),"Untraceable","")))))))))))))))))))))))))</f>
        <v>Completed</v>
      </c>
      <c r="O128" s="116" t="s">
        <v>0</v>
      </c>
      <c r="P128" s="4"/>
      <c r="Q128" s="121" t="s">
        <v>25</v>
      </c>
      <c r="R128" s="116" t="s">
        <v>4998</v>
      </c>
    </row>
    <row r="129" spans="1:18" x14ac:dyDescent="0.25">
      <c r="A129" s="116"/>
      <c r="B129" s="116"/>
      <c r="C129" s="116"/>
      <c r="D129" s="103" t="s">
        <v>23</v>
      </c>
      <c r="E129" s="103" t="s">
        <v>1512</v>
      </c>
      <c r="F129" s="7" t="str">
        <f>IF(AND(D129="Amina",OR(E129="Manual",E129="Assisted Manual")),A128&amp;"_AZ",IF(AND(D129="Amina",OR(E129="De-Novo Merge",E129="Assisted Merge")),A128&amp;"_SA_AZ",IF(AND(D129="Ahmad",OR(E129="Manual",E129="Assisted Manual")),A128&amp;"_AE",IF(AND(D129="Ahmad",OR(E129="De-Novo Merge",E129="Assisted Merge")),A128&amp;"_SA_AE",IF(AND(D129="Gina",OR(E129="Manual",E129="Assisted Manual")),A128&amp;"_GB",IF(AND(D129="Gina",OR(E129="De-Novo Merge",E129="Assisted Merge")),A128&amp;"_SA_GB",IF(AND(D129="Cameron",OR(E129="Manual",E129="Assisted Manual")),A128&amp;"_CA",IF(AND(D129="Cameron",OR(E129="De-Novo Merge",E129="Assisted Merge")),A128&amp;"_SA_CA",IF(AND(D129="Bruno",OR(E129="Manual",E129="Assisted Manual")),A128&amp;"_BD",IF(AND(D129="Bruno",OR(E129="De-Novo Merge",E129="Assisted Merge")),A128&amp;"_SA_BD",IF(AND(D129="Daniel",OR(E129="Manual",E129="Assisted Manual")),A128&amp;"_DR",IF(AND(D129="Daniel",OR(E129="De-Novo Merge",E129="Assisted Merge")),A128&amp;"_SA_DR",IF(AND(D129="Monet",OR(E129="Manual",E129="Assisted Manual")),A128&amp;"_MW",IF(AND(D129="Monet",OR(E129="De-Novo Merge",E129="Assisted Merge")),A128&amp;"_SA_MW",IF(AND(D129="Rinat",OR(E129="Manual",E129="Assisted Manual")),A128&amp;"_RM",IF(AND(D129="Rinat",OR(E129="De-Novo Merge",E129="Assisted Merge")),A128&amp;"_SA_RM",""))))))))))))))))</f>
        <v>2018-07-02_G-064_CA</v>
      </c>
      <c r="G129" s="104">
        <v>43336</v>
      </c>
      <c r="H129" s="104">
        <v>43336</v>
      </c>
      <c r="I129" s="68">
        <v>0.85</v>
      </c>
      <c r="J129" s="68">
        <v>22</v>
      </c>
      <c r="K129" s="73">
        <f t="shared" si="4"/>
        <v>25.882352941176471</v>
      </c>
      <c r="L129" s="116"/>
      <c r="M129" s="103" t="str">
        <f>IF(AND(NOT(OR(G129="",G129="Ø")),H129=""),"In Progress",IF(AND(NOT(OR(H129="Ø",H129="")),NOT(OR(G129="Ø",G129=""))),"Completed",IF(AND(NOT(A128=""),NOT(OR(D129="",D129="???")),G129=""),"Waiting",IF(D129="???","Waiting",""))))</f>
        <v>Completed</v>
      </c>
      <c r="N129" s="116"/>
      <c r="O129" s="116"/>
      <c r="P129" s="4"/>
      <c r="Q129" s="121"/>
      <c r="R129" s="116"/>
    </row>
    <row r="130" spans="1:18" x14ac:dyDescent="0.25">
      <c r="A130" s="122" t="s">
        <v>4997</v>
      </c>
      <c r="B130" s="117" t="s">
        <v>4996</v>
      </c>
      <c r="C130" s="116" t="s">
        <v>1167</v>
      </c>
      <c r="D130" s="103" t="s">
        <v>23</v>
      </c>
      <c r="E130" s="103" t="s">
        <v>1399</v>
      </c>
      <c r="F130" s="7" t="str">
        <f>IF(AND(D130="Amina",OR(E130="Manual",E130="Assisted Manual")),A130&amp;"_AZ",IF(AND(D130="Amina",OR(E130="De-Novo Merge",E130="Assisted Merge")),A130&amp;"_SA_AZ",IF(AND(D130="Ahmad",OR(E130="Manual",E130="Assisted Manual")),A130&amp;"_AE",IF(AND(D130="Ahmad",OR(E130="De-Novo Merge",E130="Assisted Merge")),A130&amp;"_SA_AE",IF(AND(D130="Gina",OR(E130="Manual",E130="Assisted Manual")),A130&amp;"_GB",IF(AND(D130="Gina",OR(E130="De-Novo Merge",E130="Assisted Merge")),A130&amp;"_SA_GB",IF(AND(D130="Cameron",OR(E130="Manual",E130="Assisted Manual")),A130&amp;"_CA",IF(AND(D130="Cameron",OR(E130="De-Novo Merge",E130="Assisted Merge")),A130&amp;"_SA_CA",IF(AND(D130="Bruno",OR(E130="Manual",E130="Assisted Manual")),A130&amp;"_BD",IF(AND(D130="Bruno",OR(E130="De-Novo Merge",E130="Assisted Merge")),A130&amp;"_SA_BD",IF(AND(D130="Daniel",OR(E130="Manual",E130="Assisted Manual")),A130&amp;"_DR",IF(AND(D130="Daniel",OR(E130="De-Novo Merge",E130="Assisted Merge")),A130&amp;"_SA_DR",IF(AND(D130="Monet",OR(E130="Manual",E130="Assisted Manual")),A130&amp;"_MW",IF(AND(D130="Monet",OR(E130="De-Novo Merge",E130="Assisted Merge")),A130&amp;"_SA_MW",IF(AND(D130="Rinat",OR(E130="Manual",E130="Assisted Manual")),A130&amp;"_RM",IF(AND(D130="Rinat",OR(E130="De-Novo Merge",E130="Assisted Merge")),A130&amp;"_SA_RM",""))))))))))))))))</f>
        <v>2018-07-02_G-065_SA_CA</v>
      </c>
      <c r="G130" s="104">
        <v>43322</v>
      </c>
      <c r="H130" s="104">
        <v>43326</v>
      </c>
      <c r="I130" s="68"/>
      <c r="J130" s="68"/>
      <c r="K130" s="73" t="str">
        <f t="shared" si="4"/>
        <v/>
      </c>
      <c r="L130" s="118">
        <v>43343</v>
      </c>
      <c r="M130" s="103" t="str">
        <f>IF(AND(NOT(OR(G130="",G130="Ø")),H130=""),"In Progress",IF(AND(NOT(OR(H130="Ø",H130="")),NOT(OR(G130="Ø",G130=""))),"Completed",IF(AND(NOT(A130=""),NOT(OR(D130="",D130="???")),G130=""),"Waiting",IF(D130="???","Waiting",""))))</f>
        <v>Completed</v>
      </c>
      <c r="N130" s="116" t="str">
        <f>IF(AND(NOT(OR(H130="Ø",H130="")),L130="Split"),"In Progress",IF(AND(NOT(OR(H130="Ø",H130="")),L130="Needs to be Split"),"Waiting",IF(AND(M130="Review",M131="Review"),"Review",IF(OR(AND(M130="Review",M131="Incomplete"),AND(M130="Incomplete",M131="Review")),"Review",IF(OR(AND(M130="Untraceable",M131="Review"),AND(M130="Review",M131="Untraceable")),"Review",IF(OR(AND(M130="Review",M131="Completed"),AND(M130="Completed",M131="Review")),"Review",IF(OR(AND(M130="Other",M131="Review"),AND(M130="Review",M131="Other")),"Review",IF(OR(AND(M130="Other",M131="Incomplete"),AND(M130="Incomplete",M131="Other")),"Review",IF(OR(AND(M130="Other",M131="Untraceable"),AND(M130="Untraceable",M131="Other")),"Review",IF(OR(AND(M130="Other",M131="Completed"),AND(M130="Completed",M131="Other")),"Review",IF(AND(M130="Waiting",M131="Waiting"),"Waiting",IF(OR(AND(M130="Review",M131="Waiting"),AND(M130="Waiting",M131="Review")),"Waiting",IF(OR(AND(M130="Other",M131="Waiting"),AND(M130="Waiting",M131="Other")),"Waiting",IF(OR(AND(M130="Incomplete",M131="Waiting"),AND(M130="Waiting",M131="Incomplete")),"Waiting",IF(OR(AND(M130="Completed",M131="Waiting"),AND(M130="Waiting",M131="Completed")),"Waiting",IF(OR(M130="In Progress",M131="In Progress"),"In Progress",IF(OR(AND(M130="Completed",M131="Untraceable"),AND(M130="Untraceable",M131="Completed")),"Review",IF(OR(AND(M130="Completed",M131="Incomplete"),AND(M130="Incomplete",M131="Completed")),"Review",IF(OR(AND(M130="Incomplete",M131="Untraceable"),AND(M130="Untraceable",M131="Incomplete")),"Untraceable",IF(AND(NOT(OR(H130="Ø",H130="")),NOT(OR(H131="Ø",H131="")),L130=""),"In Progress",IF(AND(M130="Untraceable",M131="Untraceable"),"Untraceable",IF(AND(NOT(OR(H130="Ø",H130="")),NOT(OR(H131="Ø",H131="")),NOT(OR(L130="Ø",L130="",L130="Split",L130="Needs to be Split"))),"Completed",IF(AND(M130="Incomplete",M131="Incomplete"),"Incomplete",IF(AND(M130="Other",M131="Other"),"Review",IF(AND(M130="Untraceable",M131=""),"Untraceable","")))))))))))))))))))))))))</f>
        <v>Completed</v>
      </c>
      <c r="O130" s="116" t="s">
        <v>0</v>
      </c>
      <c r="P130" s="4"/>
      <c r="Q130" s="121" t="s">
        <v>25</v>
      </c>
      <c r="R130" s="116" t="s">
        <v>4995</v>
      </c>
    </row>
    <row r="131" spans="1:18" x14ac:dyDescent="0.25">
      <c r="A131" s="116"/>
      <c r="B131" s="116"/>
      <c r="C131" s="116"/>
      <c r="D131" s="103" t="s">
        <v>27</v>
      </c>
      <c r="E131" s="103" t="s">
        <v>1512</v>
      </c>
      <c r="F131" s="7" t="str">
        <f>IF(AND(D131="Amina",OR(E131="Manual",E131="Assisted Manual")),A130&amp;"_AZ",IF(AND(D131="Amina",OR(E131="De-Novo Merge",E131="Assisted Merge")),A130&amp;"_SA_AZ",IF(AND(D131="Ahmad",OR(E131="Manual",E131="Assisted Manual")),A130&amp;"_AE",IF(AND(D131="Ahmad",OR(E131="De-Novo Merge",E131="Assisted Merge")),A130&amp;"_SA_AE",IF(AND(D131="Gina",OR(E131="Manual",E131="Assisted Manual")),A130&amp;"_GB",IF(AND(D131="Gina",OR(E131="De-Novo Merge",E131="Assisted Merge")),A130&amp;"_SA_GB",IF(AND(D131="Cameron",OR(E131="Manual",E131="Assisted Manual")),A130&amp;"_CA",IF(AND(D131="Cameron",OR(E131="De-Novo Merge",E131="Assisted Merge")),A130&amp;"_SA_CA",IF(AND(D131="Bruno",OR(E131="Manual",E131="Assisted Manual")),A130&amp;"_BD",IF(AND(D131="Bruno",OR(E131="De-Novo Merge",E131="Assisted Merge")),A130&amp;"_SA_BD",IF(AND(D131="Daniel",OR(E131="Manual",E131="Assisted Manual")),A130&amp;"_DR",IF(AND(D131="Daniel",OR(E131="De-Novo Merge",E131="Assisted Merge")),A130&amp;"_SA_DR",IF(AND(D131="Monet",OR(E131="Manual",E131="Assisted Manual")),A130&amp;"_MW",IF(AND(D131="Monet",OR(E131="De-Novo Merge",E131="Assisted Merge")),A130&amp;"_SA_MW",IF(AND(D131="Rinat",OR(E131="Manual",E131="Assisted Manual")),A130&amp;"_RM",IF(AND(D131="Rinat",OR(E131="De-Novo Merge",E131="Assisted Merge")),A130&amp;"_SA_RM",""))))))))))))))))</f>
        <v>2018-07-02_G-065_GB</v>
      </c>
      <c r="G131" s="104">
        <v>43343</v>
      </c>
      <c r="H131" s="104">
        <v>43343</v>
      </c>
      <c r="I131" s="68">
        <v>1.75</v>
      </c>
      <c r="J131" s="68">
        <v>42</v>
      </c>
      <c r="K131" s="73">
        <f t="shared" si="4"/>
        <v>24</v>
      </c>
      <c r="L131" s="116"/>
      <c r="M131" s="103" t="str">
        <f>IF(AND(NOT(OR(G131="",G131="Ø")),H131=""),"In Progress",IF(AND(NOT(OR(H131="Ø",H131="")),NOT(OR(G131="Ø",G131=""))),"Completed",IF(AND(NOT(A130=""),NOT(OR(D131="",D131="???")),G131=""),"Waiting",IF(D131="???","Waiting",""))))</f>
        <v>Completed</v>
      </c>
      <c r="N131" s="116"/>
      <c r="O131" s="116"/>
      <c r="P131" s="4"/>
      <c r="Q131" s="121"/>
      <c r="R131" s="116"/>
    </row>
    <row r="132" spans="1:18" x14ac:dyDescent="0.25">
      <c r="A132" s="122" t="s">
        <v>4994</v>
      </c>
      <c r="B132" s="117" t="s">
        <v>4993</v>
      </c>
      <c r="C132" s="116" t="s">
        <v>1167</v>
      </c>
      <c r="D132" s="103" t="s">
        <v>27</v>
      </c>
      <c r="E132" s="103" t="s">
        <v>1399</v>
      </c>
      <c r="F132" s="7" t="str">
        <f>IF(AND(D132="Amina",OR(E132="Manual",E132="Assisted Manual")),A132&amp;"_AZ",IF(AND(D132="Amina",OR(E132="De-Novo Merge",E132="Assisted Merge")),A132&amp;"_SA_AZ",IF(AND(D132="Ahmad",OR(E132="Manual",E132="Assisted Manual")),A132&amp;"_AE",IF(AND(D132="Ahmad",OR(E132="De-Novo Merge",E132="Assisted Merge")),A132&amp;"_SA_AE",IF(AND(D132="Gina",OR(E132="Manual",E132="Assisted Manual")),A132&amp;"_GB",IF(AND(D132="Gina",OR(E132="De-Novo Merge",E132="Assisted Merge")),A132&amp;"_SA_GB",IF(AND(D132="Cameron",OR(E132="Manual",E132="Assisted Manual")),A132&amp;"_CA",IF(AND(D132="Cameron",OR(E132="De-Novo Merge",E132="Assisted Merge")),A132&amp;"_SA_CA",IF(AND(D132="Bruno",OR(E132="Manual",E132="Assisted Manual")),A132&amp;"_BD",IF(AND(D132="Bruno",OR(E132="De-Novo Merge",E132="Assisted Merge")),A132&amp;"_SA_BD",IF(AND(D132="Daniel",OR(E132="Manual",E132="Assisted Manual")),A132&amp;"_DR",IF(AND(D132="Daniel",OR(E132="De-Novo Merge",E132="Assisted Merge")),A132&amp;"_SA_DR",IF(AND(D132="Monet",OR(E132="Manual",E132="Assisted Manual")),A132&amp;"_MW",IF(AND(D132="Monet",OR(E132="De-Novo Merge",E132="Assisted Merge")),A132&amp;"_SA_MW",IF(AND(D132="Rinat",OR(E132="Manual",E132="Assisted Manual")),A132&amp;"_RM",IF(AND(D132="Rinat",OR(E132="De-Novo Merge",E132="Assisted Merge")),A132&amp;"_SA_RM",""))))))))))))))))</f>
        <v>2018-07-02_G-066_SA_GB</v>
      </c>
      <c r="G132" s="104">
        <v>43326</v>
      </c>
      <c r="H132" s="104">
        <v>43327</v>
      </c>
      <c r="I132" s="68">
        <v>2.75</v>
      </c>
      <c r="J132" s="68">
        <v>32</v>
      </c>
      <c r="K132" s="73">
        <f t="shared" si="4"/>
        <v>11.636363636363637</v>
      </c>
      <c r="L132" s="118">
        <v>43353</v>
      </c>
      <c r="M132" s="103" t="str">
        <f>IF(AND(NOT(OR(G132="",G132="Ø")),H132=""),"In Progress",IF(AND(NOT(OR(H132="Ø",H132="")),NOT(OR(G132="Ø",G132=""))),"Completed",IF(AND(NOT(A132=""),NOT(OR(D132="",D132="???")),G132=""),"Waiting",IF(D132="???","Waiting",""))))</f>
        <v>Completed</v>
      </c>
      <c r="N132" s="116" t="str">
        <f>IF(AND(NOT(OR(H132="Ø",H132="")),L132="Split"),"In Progress",IF(AND(NOT(OR(H132="Ø",H132="")),L132="Needs to be Split"),"Waiting",IF(AND(M132="Review",M133="Review"),"Review",IF(OR(AND(M132="Review",M133="Incomplete"),AND(M132="Incomplete",M133="Review")),"Review",IF(OR(AND(M132="Untraceable",M133="Review"),AND(M132="Review",M133="Untraceable")),"Review",IF(OR(AND(M132="Review",M133="Completed"),AND(M132="Completed",M133="Review")),"Review",IF(OR(AND(M132="Other",M133="Review"),AND(M132="Review",M133="Other")),"Review",IF(OR(AND(M132="Other",M133="Incomplete"),AND(M132="Incomplete",M133="Other")),"Review",IF(OR(AND(M132="Other",M133="Untraceable"),AND(M132="Untraceable",M133="Other")),"Review",IF(OR(AND(M132="Other",M133="Completed"),AND(M132="Completed",M133="Other")),"Review",IF(AND(M132="Waiting",M133="Waiting"),"Waiting",IF(OR(AND(M132="Review",M133="Waiting"),AND(M132="Waiting",M133="Review")),"Waiting",IF(OR(AND(M132="Other",M133="Waiting"),AND(M132="Waiting",M133="Other")),"Waiting",IF(OR(AND(M132="Incomplete",M133="Waiting"),AND(M132="Waiting",M133="Incomplete")),"Waiting",IF(OR(AND(M132="Completed",M133="Waiting"),AND(M132="Waiting",M133="Completed")),"Waiting",IF(OR(M132="In Progress",M133="In Progress"),"In Progress",IF(OR(AND(M132="Completed",M133="Untraceable"),AND(M132="Untraceable",M133="Completed")),"Review",IF(OR(AND(M132="Completed",M133="Incomplete"),AND(M132="Incomplete",M133="Completed")),"Review",IF(OR(AND(M132="Incomplete",M133="Untraceable"),AND(M132="Untraceable",M133="Incomplete")),"Untraceable",IF(AND(NOT(OR(H132="Ø",H132="")),NOT(OR(H133="Ø",H133="")),L132=""),"In Progress",IF(AND(M132="Untraceable",M133="Untraceable"),"Untraceable",IF(AND(NOT(OR(H132="Ø",H132="")),NOT(OR(H133="Ø",H133="")),NOT(OR(L132="Ø",L132="",L132="Split",L132="Needs to be Split"))),"Completed",IF(AND(M132="Incomplete",M133="Incomplete"),"Incomplete",IF(AND(M132="Other",M133="Other"),"Review",IF(AND(M132="Untraceable",M133=""),"Untraceable","")))))))))))))))))))))))))</f>
        <v>Completed</v>
      </c>
      <c r="O132" s="116" t="s">
        <v>0</v>
      </c>
      <c r="P132" s="4" t="s">
        <v>4992</v>
      </c>
      <c r="Q132" s="121" t="s">
        <v>25</v>
      </c>
      <c r="R132" s="116" t="s">
        <v>4991</v>
      </c>
    </row>
    <row r="133" spans="1:18" x14ac:dyDescent="0.25">
      <c r="A133" s="116"/>
      <c r="B133" s="116"/>
      <c r="C133" s="116"/>
      <c r="D133" s="103" t="s">
        <v>161</v>
      </c>
      <c r="E133" s="103" t="s">
        <v>1512</v>
      </c>
      <c r="F133" s="7" t="str">
        <f>IF(AND(D133="Amina",OR(E133="Manual",E133="Assisted Manual")),A132&amp;"_AZ",IF(AND(D133="Amina",OR(E133="De-Novo Merge",E133="Assisted Merge")),A132&amp;"_SA_AZ",IF(AND(D133="Ahmad",OR(E133="Manual",E133="Assisted Manual")),A132&amp;"_AE",IF(AND(D133="Ahmad",OR(E133="De-Novo Merge",E133="Assisted Merge")),A132&amp;"_SA_AE",IF(AND(D133="Gina",OR(E133="Manual",E133="Assisted Manual")),A132&amp;"_GB",IF(AND(D133="Gina",OR(E133="De-Novo Merge",E133="Assisted Merge")),A132&amp;"_SA_GB",IF(AND(D133="Cameron",OR(E133="Manual",E133="Assisted Manual")),A132&amp;"_CA",IF(AND(D133="Cameron",OR(E133="De-Novo Merge",E133="Assisted Merge")),A132&amp;"_SA_CA",IF(AND(D133="Bruno",OR(E133="Manual",E133="Assisted Manual")),A132&amp;"_BD",IF(AND(D133="Bruno",OR(E133="De-Novo Merge",E133="Assisted Merge")),A132&amp;"_SA_BD",IF(AND(D133="Daniel",OR(E133="Manual",E133="Assisted Manual")),A132&amp;"_DR",IF(AND(D133="Daniel",OR(E133="De-Novo Merge",E133="Assisted Merge")),A132&amp;"_SA_DR",IF(AND(D133="Monet",OR(E133="Manual",E133="Assisted Manual")),A132&amp;"_MW",IF(AND(D133="Monet",OR(E133="De-Novo Merge",E133="Assisted Merge")),A132&amp;"_SA_MW",IF(AND(D133="Rinat",OR(E133="Manual",E133="Assisted Manual")),A132&amp;"_RM",IF(AND(D133="Rinat",OR(E133="De-Novo Merge",E133="Assisted Merge")),A132&amp;"_SA_RM",""))))))))))))))))</f>
        <v>2018-07-02_G-066_BD</v>
      </c>
      <c r="G133" s="104">
        <v>43334</v>
      </c>
      <c r="H133" s="104">
        <v>43334</v>
      </c>
      <c r="I133" s="68">
        <v>2</v>
      </c>
      <c r="J133" s="68">
        <v>29</v>
      </c>
      <c r="K133" s="73">
        <f t="shared" si="4"/>
        <v>14.5</v>
      </c>
      <c r="L133" s="116"/>
      <c r="M133" s="103" t="str">
        <f>IF(AND(NOT(OR(G133="",G133="Ø")),H133=""),"In Progress",IF(AND(NOT(OR(H133="Ø",H133="")),NOT(OR(G133="Ø",G133=""))),"Completed",IF(AND(NOT(A132=""),NOT(OR(D133="",D133="???")),G133=""),"Waiting",IF(D133="???","Waiting",""))))</f>
        <v>Completed</v>
      </c>
      <c r="N133" s="116"/>
      <c r="O133" s="116"/>
      <c r="P133" s="4"/>
      <c r="Q133" s="121"/>
      <c r="R133" s="116"/>
    </row>
    <row r="134" spans="1:18" x14ac:dyDescent="0.25">
      <c r="A134" s="122" t="s">
        <v>4990</v>
      </c>
      <c r="B134" s="117" t="s">
        <v>4989</v>
      </c>
      <c r="C134" s="116" t="s">
        <v>1167</v>
      </c>
      <c r="D134" s="103" t="s">
        <v>161</v>
      </c>
      <c r="E134" s="103" t="s">
        <v>1399</v>
      </c>
      <c r="F134" s="7" t="str">
        <f>IF(AND(D134="Amina",OR(E134="Manual",E134="Assisted Manual")),A134&amp;"_AZ",IF(AND(D134="Amina",OR(E134="De-Novo Merge",E134="Assisted Merge")),A134&amp;"_SA_AZ",IF(AND(D134="Ahmad",OR(E134="Manual",E134="Assisted Manual")),A134&amp;"_AE",IF(AND(D134="Ahmad",OR(E134="De-Novo Merge",E134="Assisted Merge")),A134&amp;"_SA_AE",IF(AND(D134="Gina",OR(E134="Manual",E134="Assisted Manual")),A134&amp;"_GB",IF(AND(D134="Gina",OR(E134="De-Novo Merge",E134="Assisted Merge")),A134&amp;"_SA_GB",IF(AND(D134="Cameron",OR(E134="Manual",E134="Assisted Manual")),A134&amp;"_CA",IF(AND(D134="Cameron",OR(E134="De-Novo Merge",E134="Assisted Merge")),A134&amp;"_SA_CA",IF(AND(D134="Bruno",OR(E134="Manual",E134="Assisted Manual")),A134&amp;"_BD",IF(AND(D134="Bruno",OR(E134="De-Novo Merge",E134="Assisted Merge")),A134&amp;"_SA_BD",IF(AND(D134="Daniel",OR(E134="Manual",E134="Assisted Manual")),A134&amp;"_DR",IF(AND(D134="Daniel",OR(E134="De-Novo Merge",E134="Assisted Merge")),A134&amp;"_SA_DR",IF(AND(D134="Monet",OR(E134="Manual",E134="Assisted Manual")),A134&amp;"_MW",IF(AND(D134="Monet",OR(E134="De-Novo Merge",E134="Assisted Merge")),A134&amp;"_SA_MW",IF(AND(D134="Rinat",OR(E134="Manual",E134="Assisted Manual")),A134&amp;"_RM",IF(AND(D134="Rinat",OR(E134="De-Novo Merge",E134="Assisted Merge")),A134&amp;"_SA_RM",""))))))))))))))))</f>
        <v>2018-07-02_G-067_SA_BD</v>
      </c>
      <c r="G134" s="104">
        <v>43326</v>
      </c>
      <c r="H134" s="104" t="s">
        <v>51</v>
      </c>
      <c r="I134" s="68">
        <v>0.5</v>
      </c>
      <c r="J134" s="68"/>
      <c r="K134" s="73" t="str">
        <f t="shared" si="4"/>
        <v/>
      </c>
      <c r="L134" s="118" t="str">
        <f>IF(AND(NOT(OR(H134="",H134="Ø")),NOT(OR(H135="",H135="Ø"))),"Needs to be Split","")</f>
        <v/>
      </c>
      <c r="M134" s="103" t="s">
        <v>2</v>
      </c>
      <c r="N134" s="116" t="s">
        <v>2</v>
      </c>
      <c r="O134" s="116" t="str">
        <f>IF(OR(N134="Untraceable",N134="Incomplete"),"Ignore",IF(N134="Completed","Waiting",IF(OR(N134="Waiting",N134="In Progress",N134="Review",N134="Other"),"HOLD","")))</f>
        <v>Ignore</v>
      </c>
      <c r="P134" s="4" t="s">
        <v>1575</v>
      </c>
      <c r="Q134" s="121" t="str">
        <f>IF(OR(N134="Untraceable",N134="Incomplete"),"No",IF(N134="Completed","In Progress",""))</f>
        <v>No</v>
      </c>
      <c r="R134" s="116"/>
    </row>
    <row r="135" spans="1:18" x14ac:dyDescent="0.25">
      <c r="A135" s="116"/>
      <c r="B135" s="116"/>
      <c r="C135" s="116"/>
      <c r="D135" s="103"/>
      <c r="E135" s="103"/>
      <c r="F135" s="7" t="str">
        <f>IF(AND(D135="Amina",OR(E135="Manual",E135="Assisted Manual")),A134&amp;"_AZ",IF(AND(D135="Amina",OR(E135="De-Novo Merge",E135="Assisted Merge")),A134&amp;"_SA_AZ",IF(AND(D135="Ahmad",OR(E135="Manual",E135="Assisted Manual")),A134&amp;"_AE",IF(AND(D135="Ahmad",OR(E135="De-Novo Merge",E135="Assisted Merge")),A134&amp;"_SA_AE",IF(AND(D135="Gina",OR(E135="Manual",E135="Assisted Manual")),A134&amp;"_GB",IF(AND(D135="Gina",OR(E135="De-Novo Merge",E135="Assisted Merge")),A134&amp;"_SA_GB",IF(AND(D135="Cameron",OR(E135="Manual",E135="Assisted Manual")),A134&amp;"_CA",IF(AND(D135="Cameron",OR(E135="De-Novo Merge",E135="Assisted Merge")),A134&amp;"_SA_CA",IF(AND(D135="Bruno",OR(E135="Manual",E135="Assisted Manual")),A134&amp;"_BD",IF(AND(D135="Bruno",OR(E135="De-Novo Merge",E135="Assisted Merge")),A134&amp;"_SA_BD",IF(AND(D135="Daniel",OR(E135="Manual",E135="Assisted Manual")),A134&amp;"_DR",IF(AND(D135="Daniel",OR(E135="De-Novo Merge",E135="Assisted Merge")),A134&amp;"_SA_DR",IF(AND(D135="Monet",OR(E135="Manual",E135="Assisted Manual")),A134&amp;"_MW",IF(AND(D135="Monet",OR(E135="De-Novo Merge",E135="Assisted Merge")),A134&amp;"_SA_MW",IF(AND(D135="Rinat",OR(E135="Manual",E135="Assisted Manual")),A134&amp;"_RM",IF(AND(D135="Rinat",OR(E135="De-Novo Merge",E135="Assisted Merge")),A134&amp;"_SA_RM",""))))))))))))))))</f>
        <v/>
      </c>
      <c r="G135" s="104"/>
      <c r="H135" s="104"/>
      <c r="I135" s="68"/>
      <c r="J135" s="68"/>
      <c r="K135" s="73" t="str">
        <f t="shared" si="4"/>
        <v/>
      </c>
      <c r="L135" s="116"/>
      <c r="M135" s="103" t="str">
        <f>IF(AND(NOT(OR(G135="",G135="Ø")),H135=""),"In Progress",IF(AND(NOT(OR(H135="Ø",H135="")),NOT(OR(G135="Ø",G135=""))),"Completed",IF(AND(NOT(A134=""),NOT(OR(D135="",D135="???")),G135=""),"Waiting",IF(D135="???","Waiting",""))))</f>
        <v/>
      </c>
      <c r="N135" s="116"/>
      <c r="O135" s="116"/>
      <c r="P135" s="4"/>
      <c r="Q135" s="121"/>
      <c r="R135" s="116"/>
    </row>
    <row r="136" spans="1:18" x14ac:dyDescent="0.25">
      <c r="A136" s="122" t="s">
        <v>4988</v>
      </c>
      <c r="B136" s="117" t="s">
        <v>4987</v>
      </c>
      <c r="C136" s="116" t="s">
        <v>1167</v>
      </c>
      <c r="D136" s="103" t="s">
        <v>161</v>
      </c>
      <c r="E136" s="103" t="s">
        <v>1399</v>
      </c>
      <c r="F136" s="7" t="str">
        <f>IF(AND(D136="Amina",OR(E136="Manual",E136="Assisted Manual")),A136&amp;"_AZ",IF(AND(D136="Amina",OR(E136="De-Novo Merge",E136="Assisted Merge")),A136&amp;"_SA_AZ",IF(AND(D136="Ahmad",OR(E136="Manual",E136="Assisted Manual")),A136&amp;"_AE",IF(AND(D136="Ahmad",OR(E136="De-Novo Merge",E136="Assisted Merge")),A136&amp;"_SA_AE",IF(AND(D136="Gina",OR(E136="Manual",E136="Assisted Manual")),A136&amp;"_GB",IF(AND(D136="Gina",OR(E136="De-Novo Merge",E136="Assisted Merge")),A136&amp;"_SA_GB",IF(AND(D136="Cameron",OR(E136="Manual",E136="Assisted Manual")),A136&amp;"_CA",IF(AND(D136="Cameron",OR(E136="De-Novo Merge",E136="Assisted Merge")),A136&amp;"_SA_CA",IF(AND(D136="Bruno",OR(E136="Manual",E136="Assisted Manual")),A136&amp;"_BD",IF(AND(D136="Bruno",OR(E136="De-Novo Merge",E136="Assisted Merge")),A136&amp;"_SA_BD",IF(AND(D136="Daniel",OR(E136="Manual",E136="Assisted Manual")),A136&amp;"_DR",IF(AND(D136="Daniel",OR(E136="De-Novo Merge",E136="Assisted Merge")),A136&amp;"_SA_DR",IF(AND(D136="Monet",OR(E136="Manual",E136="Assisted Manual")),A136&amp;"_MW",IF(AND(D136="Monet",OR(E136="De-Novo Merge",E136="Assisted Merge")),A136&amp;"_SA_MW",IF(AND(D136="Rinat",OR(E136="Manual",E136="Assisted Manual")),A136&amp;"_RM",IF(AND(D136="Rinat",OR(E136="De-Novo Merge",E136="Assisted Merge")),A136&amp;"_SA_RM",""))))))))))))))))</f>
        <v>2018-07-02_G-068_SA_BD</v>
      </c>
      <c r="G136" s="104">
        <v>43326</v>
      </c>
      <c r="H136" s="104">
        <v>43326</v>
      </c>
      <c r="I136" s="68">
        <v>2</v>
      </c>
      <c r="J136" s="68">
        <v>24</v>
      </c>
      <c r="K136" s="73">
        <f t="shared" si="4"/>
        <v>12</v>
      </c>
      <c r="L136" s="118">
        <v>43342</v>
      </c>
      <c r="M136" s="103" t="str">
        <f>IF(AND(NOT(OR(G136="",G136="Ø")),H136=""),"In Progress",IF(AND(NOT(OR(H136="Ø",H136="")),NOT(OR(G136="Ø",G136=""))),"Completed",IF(AND(NOT(A136=""),NOT(OR(D136="",D136="???")),G136=""),"Waiting",IF(D136="???","Waiting",""))))</f>
        <v>Completed</v>
      </c>
      <c r="N136" s="116" t="str">
        <f>IF(AND(NOT(OR(H136="Ø",H136="")),L136="Split"),"In Progress",IF(AND(NOT(OR(H136="Ø",H136="")),L136="Needs to be Split"),"Waiting",IF(AND(M136="Review",M137="Review"),"Review",IF(OR(AND(M136="Review",M137="Incomplete"),AND(M136="Incomplete",M137="Review")),"Review",IF(OR(AND(M136="Untraceable",M137="Review"),AND(M136="Review",M137="Untraceable")),"Review",IF(OR(AND(M136="Review",M137="Completed"),AND(M136="Completed",M137="Review")),"Review",IF(OR(AND(M136="Other",M137="Review"),AND(M136="Review",M137="Other")),"Review",IF(OR(AND(M136="Other",M137="Incomplete"),AND(M136="Incomplete",M137="Other")),"Review",IF(OR(AND(M136="Other",M137="Untraceable"),AND(M136="Untraceable",M137="Other")),"Review",IF(OR(AND(M136="Other",M137="Completed"),AND(M136="Completed",M137="Other")),"Review",IF(AND(M136="Waiting",M137="Waiting"),"Waiting",IF(OR(AND(M136="Review",M137="Waiting"),AND(M136="Waiting",M137="Review")),"Waiting",IF(OR(AND(M136="Other",M137="Waiting"),AND(M136="Waiting",M137="Other")),"Waiting",IF(OR(AND(M136="Incomplete",M137="Waiting"),AND(M136="Waiting",M137="Incomplete")),"Waiting",IF(OR(AND(M136="Completed",M137="Waiting"),AND(M136="Waiting",M137="Completed")),"Waiting",IF(OR(M136="In Progress",M137="In Progress"),"In Progress",IF(OR(AND(M136="Completed",M137="Untraceable"),AND(M136="Untraceable",M137="Completed")),"Review",IF(OR(AND(M136="Completed",M137="Incomplete"),AND(M136="Incomplete",M137="Completed")),"Review",IF(OR(AND(M136="Incomplete",M137="Untraceable"),AND(M136="Untraceable",M137="Incomplete")),"Untraceable",IF(AND(NOT(OR(H136="Ø",H136="")),NOT(OR(H137="Ø",H137="")),L136=""),"In Progress",IF(AND(M136="Untraceable",M137="Untraceable"),"Untraceable",IF(AND(NOT(OR(H136="Ø",H136="")),NOT(OR(H137="Ø",H137="")),NOT(OR(L136="Ø",L136="",L136="Split",L136="Needs to be Split"))),"Completed",IF(AND(M136="Incomplete",M137="Incomplete"),"Incomplete",IF(AND(M136="Other",M137="Other"),"Review",IF(AND(M136="Untraceable",M137=""),"Untraceable","")))))))))))))))))))))))))</f>
        <v>Completed</v>
      </c>
      <c r="O136" s="116" t="s">
        <v>0</v>
      </c>
      <c r="P136" s="4" t="s">
        <v>4986</v>
      </c>
      <c r="Q136" s="121" t="s">
        <v>25</v>
      </c>
      <c r="R136" s="116" t="s">
        <v>4985</v>
      </c>
    </row>
    <row r="137" spans="1:18" x14ac:dyDescent="0.25">
      <c r="A137" s="116"/>
      <c r="B137" s="116"/>
      <c r="C137" s="116"/>
      <c r="D137" s="103" t="s">
        <v>23</v>
      </c>
      <c r="E137" s="103" t="s">
        <v>1512</v>
      </c>
      <c r="F137" s="7" t="str">
        <f>IF(AND(D137="Amina",OR(E137="Manual",E137="Assisted Manual")),A136&amp;"_AZ",IF(AND(D137="Amina",OR(E137="De-Novo Merge",E137="Assisted Merge")),A136&amp;"_SA_AZ",IF(AND(D137="Ahmad",OR(E137="Manual",E137="Assisted Manual")),A136&amp;"_AE",IF(AND(D137="Ahmad",OR(E137="De-Novo Merge",E137="Assisted Merge")),A136&amp;"_SA_AE",IF(AND(D137="Gina",OR(E137="Manual",E137="Assisted Manual")),A136&amp;"_GB",IF(AND(D137="Gina",OR(E137="De-Novo Merge",E137="Assisted Merge")),A136&amp;"_SA_GB",IF(AND(D137="Cameron",OR(E137="Manual",E137="Assisted Manual")),A136&amp;"_CA",IF(AND(D137="Cameron",OR(E137="De-Novo Merge",E137="Assisted Merge")),A136&amp;"_SA_CA",IF(AND(D137="Bruno",OR(E137="Manual",E137="Assisted Manual")),A136&amp;"_BD",IF(AND(D137="Bruno",OR(E137="De-Novo Merge",E137="Assisted Merge")),A136&amp;"_SA_BD",IF(AND(D137="Daniel",OR(E137="Manual",E137="Assisted Manual")),A136&amp;"_DR",IF(AND(D137="Daniel",OR(E137="De-Novo Merge",E137="Assisted Merge")),A136&amp;"_SA_DR",IF(AND(D137="Monet",OR(E137="Manual",E137="Assisted Manual")),A136&amp;"_MW",IF(AND(D137="Monet",OR(E137="De-Novo Merge",E137="Assisted Merge")),A136&amp;"_SA_MW",IF(AND(D137="Rinat",OR(E137="Manual",E137="Assisted Manual")),A136&amp;"_RM",IF(AND(D137="Rinat",OR(E137="De-Novo Merge",E137="Assisted Merge")),A136&amp;"_SA_RM",""))))))))))))))))</f>
        <v>2018-07-02_G-068_CA</v>
      </c>
      <c r="G137" s="104">
        <v>43336</v>
      </c>
      <c r="H137" s="104">
        <v>43336</v>
      </c>
      <c r="I137" s="68">
        <v>1.45</v>
      </c>
      <c r="J137" s="68">
        <v>28</v>
      </c>
      <c r="K137" s="73">
        <f t="shared" si="4"/>
        <v>19.310344827586206</v>
      </c>
      <c r="L137" s="116"/>
      <c r="M137" s="103" t="str">
        <f>IF(AND(NOT(OR(G137="",G137="Ø")),H137=""),"In Progress",IF(AND(NOT(OR(H137="Ø",H137="")),NOT(OR(G137="Ø",G137=""))),"Completed",IF(AND(NOT(A136=""),NOT(OR(D137="",D137="???")),G137=""),"Waiting",IF(D137="???","Waiting",""))))</f>
        <v>Completed</v>
      </c>
      <c r="N137" s="116"/>
      <c r="O137" s="116"/>
      <c r="P137" s="4"/>
      <c r="Q137" s="121"/>
      <c r="R137" s="116"/>
    </row>
    <row r="138" spans="1:18" x14ac:dyDescent="0.25">
      <c r="A138" s="122" t="s">
        <v>4984</v>
      </c>
      <c r="B138" s="117" t="s">
        <v>4983</v>
      </c>
      <c r="C138" s="116" t="s">
        <v>1167</v>
      </c>
      <c r="D138" s="103" t="s">
        <v>161</v>
      </c>
      <c r="E138" s="103" t="s">
        <v>1399</v>
      </c>
      <c r="F138" s="7" t="str">
        <f>IF(AND(D138="Amina",OR(E138="Manual",E138="Assisted Manual")),A138&amp;"_AZ",IF(AND(D138="Amina",OR(E138="De-Novo Merge",E138="Assisted Merge")),A138&amp;"_SA_AZ",IF(AND(D138="Ahmad",OR(E138="Manual",E138="Assisted Manual")),A138&amp;"_AE",IF(AND(D138="Ahmad",OR(E138="De-Novo Merge",E138="Assisted Merge")),A138&amp;"_SA_AE",IF(AND(D138="Gina",OR(E138="Manual",E138="Assisted Manual")),A138&amp;"_GB",IF(AND(D138="Gina",OR(E138="De-Novo Merge",E138="Assisted Merge")),A138&amp;"_SA_GB",IF(AND(D138="Cameron",OR(E138="Manual",E138="Assisted Manual")),A138&amp;"_CA",IF(AND(D138="Cameron",OR(E138="De-Novo Merge",E138="Assisted Merge")),A138&amp;"_SA_CA",IF(AND(D138="Bruno",OR(E138="Manual",E138="Assisted Manual")),A138&amp;"_BD",IF(AND(D138="Bruno",OR(E138="De-Novo Merge",E138="Assisted Merge")),A138&amp;"_SA_BD",IF(AND(D138="Daniel",OR(E138="Manual",E138="Assisted Manual")),A138&amp;"_DR",IF(AND(D138="Daniel",OR(E138="De-Novo Merge",E138="Assisted Merge")),A138&amp;"_SA_DR",IF(AND(D138="Monet",OR(E138="Manual",E138="Assisted Manual")),A138&amp;"_MW",IF(AND(D138="Monet",OR(E138="De-Novo Merge",E138="Assisted Merge")),A138&amp;"_SA_MW",IF(AND(D138="Rinat",OR(E138="Manual",E138="Assisted Manual")),A138&amp;"_RM",IF(AND(D138="Rinat",OR(E138="De-Novo Merge",E138="Assisted Merge")),A138&amp;"_SA_RM",""))))))))))))))))</f>
        <v>2018-07-02_G-069_SA_BD</v>
      </c>
      <c r="G138" s="104">
        <v>43327</v>
      </c>
      <c r="H138" s="104">
        <v>43327</v>
      </c>
      <c r="I138" s="68">
        <v>1.5</v>
      </c>
      <c r="J138" s="68">
        <v>40</v>
      </c>
      <c r="K138" s="73">
        <f t="shared" si="4"/>
        <v>26.666666666666668</v>
      </c>
      <c r="L138" s="118">
        <v>43342</v>
      </c>
      <c r="M138" s="103" t="str">
        <f>IF(AND(NOT(OR(G138="",G138="Ø")),H138=""),"In Progress",IF(AND(NOT(OR(H138="Ø",H138="")),NOT(OR(G138="Ø",G138=""))),"Completed",IF(AND(NOT(A138=""),NOT(OR(D138="",D138="???")),G138=""),"Waiting",IF(D138="???","Waiting",""))))</f>
        <v>Completed</v>
      </c>
      <c r="N138" s="116" t="str">
        <f>IF(AND(NOT(OR(H138="Ø",H138="")),L138="Split"),"In Progress",IF(AND(NOT(OR(H138="Ø",H138="")),L138="Needs to be Split"),"Waiting",IF(AND(M138="Review",M139="Review"),"Review",IF(OR(AND(M138="Review",M139="Incomplete"),AND(M138="Incomplete",M139="Review")),"Review",IF(OR(AND(M138="Untraceable",M139="Review"),AND(M138="Review",M139="Untraceable")),"Review",IF(OR(AND(M138="Review",M139="Completed"),AND(M138="Completed",M139="Review")),"Review",IF(OR(AND(M138="Other",M139="Review"),AND(M138="Review",M139="Other")),"Review",IF(OR(AND(M138="Other",M139="Incomplete"),AND(M138="Incomplete",M139="Other")),"Review",IF(OR(AND(M138="Other",M139="Untraceable"),AND(M138="Untraceable",M139="Other")),"Review",IF(OR(AND(M138="Other",M139="Completed"),AND(M138="Completed",M139="Other")),"Review",IF(AND(M138="Waiting",M139="Waiting"),"Waiting",IF(OR(AND(M138="Review",M139="Waiting"),AND(M138="Waiting",M139="Review")),"Waiting",IF(OR(AND(M138="Other",M139="Waiting"),AND(M138="Waiting",M139="Other")),"Waiting",IF(OR(AND(M138="Incomplete",M139="Waiting"),AND(M138="Waiting",M139="Incomplete")),"Waiting",IF(OR(AND(M138="Completed",M139="Waiting"),AND(M138="Waiting",M139="Completed")),"Waiting",IF(OR(M138="In Progress",M139="In Progress"),"In Progress",IF(OR(AND(M138="Completed",M139="Untraceable"),AND(M138="Untraceable",M139="Completed")),"Review",IF(OR(AND(M138="Completed",M139="Incomplete"),AND(M138="Incomplete",M139="Completed")),"Review",IF(OR(AND(M138="Incomplete",M139="Untraceable"),AND(M138="Untraceable",M139="Incomplete")),"Untraceable",IF(AND(NOT(OR(H138="Ø",H138="")),NOT(OR(H139="Ø",H139="")),L138=""),"In Progress",IF(AND(M138="Untraceable",M139="Untraceable"),"Untraceable",IF(AND(NOT(OR(H138="Ø",H138="")),NOT(OR(H139="Ø",H139="")),NOT(OR(L138="Ø",L138="",L138="Split",L138="Needs to be Split"))),"Completed",IF(AND(M138="Incomplete",M139="Incomplete"),"Incomplete",IF(AND(M138="Other",M139="Other"),"Review",IF(AND(M138="Untraceable",M139=""),"Untraceable","")))))))))))))))))))))))))</f>
        <v>Completed</v>
      </c>
      <c r="O138" s="116" t="s">
        <v>0</v>
      </c>
      <c r="P138" s="4"/>
      <c r="Q138" s="121" t="s">
        <v>25</v>
      </c>
      <c r="R138" s="116" t="s">
        <v>4982</v>
      </c>
    </row>
    <row r="139" spans="1:18" x14ac:dyDescent="0.25">
      <c r="A139" s="116"/>
      <c r="B139" s="116"/>
      <c r="C139" s="116"/>
      <c r="D139" s="103" t="s">
        <v>23</v>
      </c>
      <c r="E139" s="103" t="s">
        <v>1512</v>
      </c>
      <c r="F139" s="7" t="str">
        <f>IF(AND(D139="Amina",OR(E139="Manual",E139="Assisted Manual")),A138&amp;"_AZ",IF(AND(D139="Amina",OR(E139="De-Novo Merge",E139="Assisted Merge")),A138&amp;"_SA_AZ",IF(AND(D139="Ahmad",OR(E139="Manual",E139="Assisted Manual")),A138&amp;"_AE",IF(AND(D139="Ahmad",OR(E139="De-Novo Merge",E139="Assisted Merge")),A138&amp;"_SA_AE",IF(AND(D139="Gina",OR(E139="Manual",E139="Assisted Manual")),A138&amp;"_GB",IF(AND(D139="Gina",OR(E139="De-Novo Merge",E139="Assisted Merge")),A138&amp;"_SA_GB",IF(AND(D139="Cameron",OR(E139="Manual",E139="Assisted Manual")),A138&amp;"_CA",IF(AND(D139="Cameron",OR(E139="De-Novo Merge",E139="Assisted Merge")),A138&amp;"_SA_CA",IF(AND(D139="Bruno",OR(E139="Manual",E139="Assisted Manual")),A138&amp;"_BD",IF(AND(D139="Bruno",OR(E139="De-Novo Merge",E139="Assisted Merge")),A138&amp;"_SA_BD",IF(AND(D139="Daniel",OR(E139="Manual",E139="Assisted Manual")),A138&amp;"_DR",IF(AND(D139="Daniel",OR(E139="De-Novo Merge",E139="Assisted Merge")),A138&amp;"_SA_DR",IF(AND(D139="Monet",OR(E139="Manual",E139="Assisted Manual")),A138&amp;"_MW",IF(AND(D139="Monet",OR(E139="De-Novo Merge",E139="Assisted Merge")),A138&amp;"_SA_MW",IF(AND(D139="Rinat",OR(E139="Manual",E139="Assisted Manual")),A138&amp;"_RM",IF(AND(D139="Rinat",OR(E139="De-Novo Merge",E139="Assisted Merge")),A138&amp;"_SA_RM",""))))))))))))))))</f>
        <v>2018-07-02_G-069_CA</v>
      </c>
      <c r="G139" s="104">
        <v>43336</v>
      </c>
      <c r="H139" s="104">
        <v>43336</v>
      </c>
      <c r="I139" s="68">
        <v>1.3</v>
      </c>
      <c r="J139" s="68">
        <v>40</v>
      </c>
      <c r="K139" s="73">
        <f t="shared" si="4"/>
        <v>30.769230769230766</v>
      </c>
      <c r="L139" s="116"/>
      <c r="M139" s="103" t="str">
        <f>IF(AND(NOT(OR(G139="",G139="Ø")),H139=""),"In Progress",IF(AND(NOT(OR(H139="Ø",H139="")),NOT(OR(G139="Ø",G139=""))),"Completed",IF(AND(NOT(A138=""),NOT(OR(D139="",D139="???")),G139=""),"Waiting",IF(D139="???","Waiting",""))))</f>
        <v>Completed</v>
      </c>
      <c r="N139" s="116"/>
      <c r="O139" s="116"/>
      <c r="P139" s="4"/>
      <c r="Q139" s="121"/>
      <c r="R139" s="116"/>
    </row>
    <row r="140" spans="1:18" x14ac:dyDescent="0.25">
      <c r="A140" s="122" t="s">
        <v>4981</v>
      </c>
      <c r="B140" s="117" t="s">
        <v>4980</v>
      </c>
      <c r="C140" s="116" t="s">
        <v>1167</v>
      </c>
      <c r="D140" s="103" t="s">
        <v>161</v>
      </c>
      <c r="E140" s="103" t="s">
        <v>1399</v>
      </c>
      <c r="F140" s="7" t="str">
        <f>IF(AND(D140="Amina",OR(E140="Manual",E140="Assisted Manual")),A140&amp;"_AZ",IF(AND(D140="Amina",OR(E140="De-Novo Merge",E140="Assisted Merge")),A140&amp;"_SA_AZ",IF(AND(D140="Ahmad",OR(E140="Manual",E140="Assisted Manual")),A140&amp;"_AE",IF(AND(D140="Ahmad",OR(E140="De-Novo Merge",E140="Assisted Merge")),A140&amp;"_SA_AE",IF(AND(D140="Gina",OR(E140="Manual",E140="Assisted Manual")),A140&amp;"_GB",IF(AND(D140="Gina",OR(E140="De-Novo Merge",E140="Assisted Merge")),A140&amp;"_SA_GB",IF(AND(D140="Cameron",OR(E140="Manual",E140="Assisted Manual")),A140&amp;"_CA",IF(AND(D140="Cameron",OR(E140="De-Novo Merge",E140="Assisted Merge")),A140&amp;"_SA_CA",IF(AND(D140="Bruno",OR(E140="Manual",E140="Assisted Manual")),A140&amp;"_BD",IF(AND(D140="Bruno",OR(E140="De-Novo Merge",E140="Assisted Merge")),A140&amp;"_SA_BD",IF(AND(D140="Daniel",OR(E140="Manual",E140="Assisted Manual")),A140&amp;"_DR",IF(AND(D140="Daniel",OR(E140="De-Novo Merge",E140="Assisted Merge")),A140&amp;"_SA_DR",IF(AND(D140="Monet",OR(E140="Manual",E140="Assisted Manual")),A140&amp;"_MW",IF(AND(D140="Monet",OR(E140="De-Novo Merge",E140="Assisted Merge")),A140&amp;"_SA_MW",IF(AND(D140="Rinat",OR(E140="Manual",E140="Assisted Manual")),A140&amp;"_RM",IF(AND(D140="Rinat",OR(E140="De-Novo Merge",E140="Assisted Merge")),A140&amp;"_SA_RM",""))))))))))))))))</f>
        <v>2018-07-02_G-070_SA_BD</v>
      </c>
      <c r="G140" s="104">
        <v>43327</v>
      </c>
      <c r="H140" s="104">
        <v>43327</v>
      </c>
      <c r="I140" s="68">
        <v>1.75</v>
      </c>
      <c r="J140" s="68">
        <v>34</v>
      </c>
      <c r="K140" s="73">
        <f t="shared" si="4"/>
        <v>19.428571428571427</v>
      </c>
      <c r="L140" s="118">
        <v>43342</v>
      </c>
      <c r="M140" s="103" t="str">
        <f>IF(AND(NOT(OR(G140="",G140="Ø")),H140=""),"In Progress",IF(AND(NOT(OR(H140="Ø",H140="")),NOT(OR(G140="Ø",G140=""))),"Completed",IF(AND(NOT(A140=""),NOT(OR(D140="",D140="???")),G140=""),"Waiting",IF(D140="???","Waiting",""))))</f>
        <v>Completed</v>
      </c>
      <c r="N140" s="116" t="str">
        <f>IF(AND(NOT(OR(H140="Ø",H140="")),L140="Split"),"In Progress",IF(AND(NOT(OR(H140="Ø",H140="")),L140="Needs to be Split"),"Waiting",IF(AND(M140="Review",M141="Review"),"Review",IF(OR(AND(M140="Review",M141="Incomplete"),AND(M140="Incomplete",M141="Review")),"Review",IF(OR(AND(M140="Untraceable",M141="Review"),AND(M140="Review",M141="Untraceable")),"Review",IF(OR(AND(M140="Review",M141="Completed"),AND(M140="Completed",M141="Review")),"Review",IF(OR(AND(M140="Other",M141="Review"),AND(M140="Review",M141="Other")),"Review",IF(OR(AND(M140="Other",M141="Incomplete"),AND(M140="Incomplete",M141="Other")),"Review",IF(OR(AND(M140="Other",M141="Untraceable"),AND(M140="Untraceable",M141="Other")),"Review",IF(OR(AND(M140="Other",M141="Completed"),AND(M140="Completed",M141="Other")),"Review",IF(AND(M140="Waiting",M141="Waiting"),"Waiting",IF(OR(AND(M140="Review",M141="Waiting"),AND(M140="Waiting",M141="Review")),"Waiting",IF(OR(AND(M140="Other",M141="Waiting"),AND(M140="Waiting",M141="Other")),"Waiting",IF(OR(AND(M140="Incomplete",M141="Waiting"),AND(M140="Waiting",M141="Incomplete")),"Waiting",IF(OR(AND(M140="Completed",M141="Waiting"),AND(M140="Waiting",M141="Completed")),"Waiting",IF(OR(M140="In Progress",M141="In Progress"),"In Progress",IF(OR(AND(M140="Completed",M141="Untraceable"),AND(M140="Untraceable",M141="Completed")),"Review",IF(OR(AND(M140="Completed",M141="Incomplete"),AND(M140="Incomplete",M141="Completed")),"Review",IF(OR(AND(M140="Incomplete",M141="Untraceable"),AND(M140="Untraceable",M141="Incomplete")),"Untraceable",IF(AND(NOT(OR(H140="Ø",H140="")),NOT(OR(H141="Ø",H141="")),L140=""),"In Progress",IF(AND(M140="Untraceable",M141="Untraceable"),"Untraceable",IF(AND(NOT(OR(H140="Ø",H140="")),NOT(OR(H141="Ø",H141="")),NOT(OR(L140="Ø",L140="",L140="Split",L140="Needs to be Split"))),"Completed",IF(AND(M140="Incomplete",M141="Incomplete"),"Incomplete",IF(AND(M140="Other",M141="Other"),"Review",IF(AND(M140="Untraceable",M141=""),"Untraceable","")))))))))))))))))))))))))</f>
        <v>Completed</v>
      </c>
      <c r="O140" s="116" t="s">
        <v>0</v>
      </c>
      <c r="P140" s="4"/>
      <c r="Q140" s="121" t="s">
        <v>25</v>
      </c>
      <c r="R140" s="116" t="s">
        <v>4979</v>
      </c>
    </row>
    <row r="141" spans="1:18" x14ac:dyDescent="0.25">
      <c r="A141" s="116"/>
      <c r="B141" s="116"/>
      <c r="C141" s="116"/>
      <c r="D141" s="103" t="s">
        <v>23</v>
      </c>
      <c r="E141" s="103" t="s">
        <v>1512</v>
      </c>
      <c r="F141" s="7" t="str">
        <f>IF(AND(D141="Amina",OR(E141="Manual",E141="Assisted Manual")),A140&amp;"_AZ",IF(AND(D141="Amina",OR(E141="De-Novo Merge",E141="Assisted Merge")),A140&amp;"_SA_AZ",IF(AND(D141="Ahmad",OR(E141="Manual",E141="Assisted Manual")),A140&amp;"_AE",IF(AND(D141="Ahmad",OR(E141="De-Novo Merge",E141="Assisted Merge")),A140&amp;"_SA_AE",IF(AND(D141="Gina",OR(E141="Manual",E141="Assisted Manual")),A140&amp;"_GB",IF(AND(D141="Gina",OR(E141="De-Novo Merge",E141="Assisted Merge")),A140&amp;"_SA_GB",IF(AND(D141="Cameron",OR(E141="Manual",E141="Assisted Manual")),A140&amp;"_CA",IF(AND(D141="Cameron",OR(E141="De-Novo Merge",E141="Assisted Merge")),A140&amp;"_SA_CA",IF(AND(D141="Bruno",OR(E141="Manual",E141="Assisted Manual")),A140&amp;"_BD",IF(AND(D141="Bruno",OR(E141="De-Novo Merge",E141="Assisted Merge")),A140&amp;"_SA_BD",IF(AND(D141="Daniel",OR(E141="Manual",E141="Assisted Manual")),A140&amp;"_DR",IF(AND(D141="Daniel",OR(E141="De-Novo Merge",E141="Assisted Merge")),A140&amp;"_SA_DR",IF(AND(D141="Monet",OR(E141="Manual",E141="Assisted Manual")),A140&amp;"_MW",IF(AND(D141="Monet",OR(E141="De-Novo Merge",E141="Assisted Merge")),A140&amp;"_SA_MW",IF(AND(D141="Rinat",OR(E141="Manual",E141="Assisted Manual")),A140&amp;"_RM",IF(AND(D141="Rinat",OR(E141="De-Novo Merge",E141="Assisted Merge")),A140&amp;"_SA_RM",""))))))))))))))))</f>
        <v>2018-07-02_G-070_CA</v>
      </c>
      <c r="G141" s="104">
        <v>43339</v>
      </c>
      <c r="H141" s="104">
        <v>43339</v>
      </c>
      <c r="I141" s="68">
        <v>1.32</v>
      </c>
      <c r="J141" s="68">
        <v>38.6</v>
      </c>
      <c r="K141" s="73">
        <f t="shared" si="4"/>
        <v>29.242424242424242</v>
      </c>
      <c r="L141" s="116"/>
      <c r="M141" s="103" t="str">
        <f>IF(AND(NOT(OR(G141="",G141="Ø")),H141=""),"In Progress",IF(AND(NOT(OR(H141="Ø",H141="")),NOT(OR(G141="Ø",G141=""))),"Completed",IF(AND(NOT(A140=""),NOT(OR(D141="",D141="???")),G141=""),"Waiting",IF(D141="???","Waiting",""))))</f>
        <v>Completed</v>
      </c>
      <c r="N141" s="116"/>
      <c r="O141" s="116"/>
      <c r="P141" s="4"/>
      <c r="Q141" s="121"/>
      <c r="R141" s="116"/>
    </row>
    <row r="142" spans="1:18" x14ac:dyDescent="0.25">
      <c r="A142" s="122" t="s">
        <v>4978</v>
      </c>
      <c r="B142" s="117" t="s">
        <v>4977</v>
      </c>
      <c r="C142" s="116" t="s">
        <v>1052</v>
      </c>
      <c r="D142" s="103" t="s">
        <v>23</v>
      </c>
      <c r="E142" s="103" t="s">
        <v>24</v>
      </c>
      <c r="F142" s="7" t="str">
        <f>IF(AND(D142="Amina",OR(E142="Manual",E142="Assisted Manual")),A142&amp;"_AZ",IF(AND(D142="Amina",OR(E142="De-Novo Merge",E142="Assisted Merge")),A142&amp;"_SA_AZ",IF(AND(D142="Ahmad",OR(E142="Manual",E142="Assisted Manual")),A142&amp;"_AE",IF(AND(D142="Ahmad",OR(E142="De-Novo Merge",E142="Assisted Merge")),A142&amp;"_SA_AE",IF(AND(D142="Gina",OR(E142="Manual",E142="Assisted Manual")),A142&amp;"_GB",IF(AND(D142="Gina",OR(E142="De-Novo Merge",E142="Assisted Merge")),A142&amp;"_SA_GB",IF(AND(D142="Cameron",OR(E142="Manual",E142="Assisted Manual")),A142&amp;"_CA",IF(AND(D142="Cameron",OR(E142="De-Novo Merge",E142="Assisted Merge")),A142&amp;"_SA_CA",IF(AND(D142="Bruno",OR(E142="Manual",E142="Assisted Manual")),A142&amp;"_BD",IF(AND(D142="Bruno",OR(E142="De-Novo Merge",E142="Assisted Merge")),A142&amp;"_SA_BD",IF(AND(D142="Daniel",OR(E142="Manual",E142="Assisted Manual")),A142&amp;"_DR",IF(AND(D142="Daniel",OR(E142="De-Novo Merge",E142="Assisted Merge")),A142&amp;"_SA_DR",IF(AND(D142="Monet",OR(E142="Manual",E142="Assisted Manual")),A142&amp;"_MW",IF(AND(D142="Monet",OR(E142="De-Novo Merge",E142="Assisted Merge")),A142&amp;"_SA_MW",IF(AND(D142="Rinat",OR(E142="Manual",E142="Assisted Manual")),A142&amp;"_RM",IF(AND(D142="Rinat",OR(E142="De-Novo Merge",E142="Assisted Merge")),A142&amp;"_SA_RM",""))))))))))))))))</f>
        <v>2018-07-02_G-071_CA</v>
      </c>
      <c r="G142" s="104">
        <v>43314</v>
      </c>
      <c r="H142" s="104">
        <v>43315</v>
      </c>
      <c r="I142" s="68"/>
      <c r="J142" s="68"/>
      <c r="K142" s="73" t="str">
        <f t="shared" si="4"/>
        <v/>
      </c>
      <c r="L142" s="118" t="str">
        <f>IF(AND(NOT(OR(H142="",H142="Ø")),NOT(OR(H143="",H143="Ø"))),"Needs to be Split","")</f>
        <v/>
      </c>
      <c r="M142" s="103" t="s">
        <v>2</v>
      </c>
      <c r="N142" s="116" t="s">
        <v>2</v>
      </c>
      <c r="O142" s="116" t="str">
        <f>IF(OR(N142="Untraceable",N142="Incomplete"),"Ignore",IF(N142="Completed","Waiting",IF(OR(N142="Waiting",N142="In Progress",N142="Review",N142="Other"),"HOLD","")))</f>
        <v>Ignore</v>
      </c>
      <c r="P142" s="4" t="s">
        <v>4976</v>
      </c>
      <c r="Q142" s="121" t="str">
        <f>IF(OR(N142="Untraceable",N142="Incomplete"),"No",IF(N142="Completed","In Progress",""))</f>
        <v>No</v>
      </c>
      <c r="R142" s="116"/>
    </row>
    <row r="143" spans="1:18" x14ac:dyDescent="0.25">
      <c r="A143" s="116"/>
      <c r="B143" s="116"/>
      <c r="C143" s="116"/>
      <c r="D143" s="103"/>
      <c r="E143" s="103"/>
      <c r="F143" s="7" t="str">
        <f>IF(AND(D143="Amina",OR(E143="Manual",E143="Assisted Manual")),A142&amp;"_AZ",IF(AND(D143="Amina",OR(E143="De-Novo Merge",E143="Assisted Merge")),A142&amp;"_SA_AZ",IF(AND(D143="Ahmad",OR(E143="Manual",E143="Assisted Manual")),A142&amp;"_AE",IF(AND(D143="Ahmad",OR(E143="De-Novo Merge",E143="Assisted Merge")),A142&amp;"_SA_AE",IF(AND(D143="Gina",OR(E143="Manual",E143="Assisted Manual")),A142&amp;"_GB",IF(AND(D143="Gina",OR(E143="De-Novo Merge",E143="Assisted Merge")),A142&amp;"_SA_GB",IF(AND(D143="Cameron",OR(E143="Manual",E143="Assisted Manual")),A142&amp;"_CA",IF(AND(D143="Cameron",OR(E143="De-Novo Merge",E143="Assisted Merge")),A142&amp;"_SA_CA",IF(AND(D143="Bruno",OR(E143="Manual",E143="Assisted Manual")),A142&amp;"_BD",IF(AND(D143="Bruno",OR(E143="De-Novo Merge",E143="Assisted Merge")),A142&amp;"_SA_BD",IF(AND(D143="Daniel",OR(E143="Manual",E143="Assisted Manual")),A142&amp;"_DR",IF(AND(D143="Daniel",OR(E143="De-Novo Merge",E143="Assisted Merge")),A142&amp;"_SA_DR",IF(AND(D143="Monet",OR(E143="Manual",E143="Assisted Manual")),A142&amp;"_MW",IF(AND(D143="Monet",OR(E143="De-Novo Merge",E143="Assisted Merge")),A142&amp;"_SA_MW",IF(AND(D143="Rinat",OR(E143="Manual",E143="Assisted Manual")),A142&amp;"_RM",IF(AND(D143="Rinat",OR(E143="De-Novo Merge",E143="Assisted Merge")),A142&amp;"_SA_RM",""))))))))))))))))</f>
        <v/>
      </c>
      <c r="G143" s="104"/>
      <c r="H143" s="104"/>
      <c r="I143" s="68"/>
      <c r="J143" s="68"/>
      <c r="K143" s="73" t="str">
        <f t="shared" si="4"/>
        <v/>
      </c>
      <c r="L143" s="116"/>
      <c r="M143" s="103" t="str">
        <f>IF(AND(NOT(OR(G143="",G143="Ø")),H143=""),"In Progress",IF(AND(NOT(OR(H143="Ø",H143="")),NOT(OR(G143="Ø",G143=""))),"Completed",IF(AND(NOT(A142=""),NOT(OR(D143="",D143="???")),G143=""),"Waiting",IF(D143="???","Waiting",""))))</f>
        <v/>
      </c>
      <c r="N143" s="116"/>
      <c r="O143" s="116"/>
      <c r="P143" s="4"/>
      <c r="Q143" s="121"/>
      <c r="R143" s="116"/>
    </row>
    <row r="144" spans="1:18" x14ac:dyDescent="0.25">
      <c r="A144" s="122" t="s">
        <v>4975</v>
      </c>
      <c r="B144" s="117" t="s">
        <v>4974</v>
      </c>
      <c r="C144" s="116" t="s">
        <v>1167</v>
      </c>
      <c r="D144" s="103" t="s">
        <v>4061</v>
      </c>
      <c r="E144" s="103" t="s">
        <v>1399</v>
      </c>
      <c r="F144" s="7" t="s">
        <v>4973</v>
      </c>
      <c r="G144" s="104">
        <v>43320</v>
      </c>
      <c r="H144" s="104">
        <v>43321</v>
      </c>
      <c r="I144" s="68">
        <v>4</v>
      </c>
      <c r="J144" s="68">
        <v>51</v>
      </c>
      <c r="K144" s="73">
        <f t="shared" si="4"/>
        <v>12.75</v>
      </c>
      <c r="L144" s="118">
        <v>43336</v>
      </c>
      <c r="M144" s="103" t="str">
        <f>IF(AND(NOT(OR(G144="",G144="Ø")),H144=""),"In Progress",IF(AND(NOT(OR(H144="Ø",H144="")),NOT(OR(G144="Ø",G144=""))),"Completed",IF(AND(NOT(A144=""),NOT(OR(D144="",D144="???")),G144=""),"Waiting",IF(D144="???","Waiting",""))))</f>
        <v>Completed</v>
      </c>
      <c r="N144" s="116" t="str">
        <f>IF(AND(NOT(OR(H144="Ø",H144="")),L144="Split"),"In Progress",IF(AND(NOT(OR(H144="Ø",H144="")),L144="Needs to be Split"),"Waiting",IF(AND(M144="Review",M145="Review"),"Review",IF(OR(AND(M144="Review",M145="Incomplete"),AND(M144="Incomplete",M145="Review")),"Review",IF(OR(AND(M144="Untraceable",M145="Review"),AND(M144="Review",M145="Untraceable")),"Review",IF(OR(AND(M144="Review",M145="Completed"),AND(M144="Completed",M145="Review")),"Review",IF(OR(AND(M144="Other",M145="Review"),AND(M144="Review",M145="Other")),"Review",IF(OR(AND(M144="Other",M145="Incomplete"),AND(M144="Incomplete",M145="Other")),"Review",IF(OR(AND(M144="Other",M145="Untraceable"),AND(M144="Untraceable",M145="Other")),"Review",IF(OR(AND(M144="Other",M145="Completed"),AND(M144="Completed",M145="Other")),"Review",IF(AND(M144="Waiting",M145="Waiting"),"Waiting",IF(OR(AND(M144="Review",M145="Waiting"),AND(M144="Waiting",M145="Review")),"Waiting",IF(OR(AND(M144="Other",M145="Waiting"),AND(M144="Waiting",M145="Other")),"Waiting",IF(OR(AND(M144="Incomplete",M145="Waiting"),AND(M144="Waiting",M145="Incomplete")),"Waiting",IF(OR(AND(M144="Completed",M145="Waiting"),AND(M144="Waiting",M145="Completed")),"Waiting",IF(OR(M144="In Progress",M145="In Progress"),"In Progress",IF(OR(AND(M144="Completed",M145="Untraceable"),AND(M144="Untraceable",M145="Completed")),"Review",IF(OR(AND(M144="Completed",M145="Incomplete"),AND(M144="Incomplete",M145="Completed")),"Review",IF(OR(AND(M144="Incomplete",M145="Untraceable"),AND(M144="Untraceable",M145="Incomplete")),"Untraceable",IF(AND(NOT(OR(H144="Ø",H144="")),NOT(OR(H145="Ø",H145="")),L144=""),"In Progress",IF(AND(M144="Untraceable",M145="Untraceable"),"Untraceable",IF(AND(NOT(OR(H144="Ø",H144="")),NOT(OR(H145="Ø",H145="")),NOT(OR(L144="Ø",L144="",L144="Split",L144="Needs to be Split"))),"Completed",IF(AND(M144="Incomplete",M145="Incomplete"),"Incomplete",IF(AND(M144="Other",M145="Other"),"Review",IF(AND(M144="Untraceable",M145=""),"Untraceable","")))))))))))))))))))))))))</f>
        <v>Completed</v>
      </c>
      <c r="O144" s="116" t="s">
        <v>0</v>
      </c>
      <c r="P144" s="4"/>
      <c r="Q144" s="121" t="s">
        <v>25</v>
      </c>
      <c r="R144" s="116" t="s">
        <v>4972</v>
      </c>
    </row>
    <row r="145" spans="1:18" x14ac:dyDescent="0.25">
      <c r="A145" s="116"/>
      <c r="B145" s="116"/>
      <c r="C145" s="116"/>
      <c r="D145" s="103" t="s">
        <v>27</v>
      </c>
      <c r="E145" s="103" t="s">
        <v>1512</v>
      </c>
      <c r="F145" s="7" t="str">
        <f>IF(AND(D145="Amina",OR(E145="Manual",E145="Assisted Manual")),A144&amp;"_AZ",IF(AND(D145="Amina",OR(E145="De-Novo Merge",E145="Assisted Merge")),A144&amp;"_SA_AZ",IF(AND(D145="Ahmad",OR(E145="Manual",E145="Assisted Manual")),A144&amp;"_AE",IF(AND(D145="Ahmad",OR(E145="De-Novo Merge",E145="Assisted Merge")),A144&amp;"_SA_AE",IF(AND(D145="Gina",OR(E145="Manual",E145="Assisted Manual")),A144&amp;"_GB",IF(AND(D145="Gina",OR(E145="De-Novo Merge",E145="Assisted Merge")),A144&amp;"_SA_GB",IF(AND(D145="Cameron",OR(E145="Manual",E145="Assisted Manual")),A144&amp;"_CA",IF(AND(D145="Cameron",OR(E145="De-Novo Merge",E145="Assisted Merge")),A144&amp;"_SA_CA",IF(AND(D145="Bruno",OR(E145="Manual",E145="Assisted Manual")),A144&amp;"_BD",IF(AND(D145="Bruno",OR(E145="De-Novo Merge",E145="Assisted Merge")),A144&amp;"_SA_BD",IF(AND(D145="Daniel",OR(E145="Manual",E145="Assisted Manual")),A144&amp;"_DR",IF(AND(D145="Daniel",OR(E145="De-Novo Merge",E145="Assisted Merge")),A144&amp;"_SA_DR",IF(AND(D145="Monet",OR(E145="Manual",E145="Assisted Manual")),A144&amp;"_MW",IF(AND(D145="Monet",OR(E145="De-Novo Merge",E145="Assisted Merge")),A144&amp;"_SA_MW",IF(AND(D145="Rinat",OR(E145="Manual",E145="Assisted Manual")),A144&amp;"_RM",IF(AND(D145="Rinat",OR(E145="De-Novo Merge",E145="Assisted Merge")),A144&amp;"_SA_RM",""))))))))))))))))</f>
        <v>2018-07-02_G-072_GB</v>
      </c>
      <c r="G145" s="104">
        <v>43335</v>
      </c>
      <c r="H145" s="104">
        <v>43336</v>
      </c>
      <c r="I145" s="68">
        <v>3</v>
      </c>
      <c r="J145" s="68"/>
      <c r="K145" s="73" t="str">
        <f t="shared" si="4"/>
        <v/>
      </c>
      <c r="L145" s="116"/>
      <c r="M145" s="103" t="str">
        <f>IF(AND(NOT(OR(G145="",G145="Ø")),H145=""),"In Progress",IF(AND(NOT(OR(H145="Ø",H145="")),NOT(OR(G145="Ø",G145=""))),"Completed",IF(AND(NOT(A144=""),NOT(OR(D145="",D145="???")),G145=""),"Waiting",IF(D145="???","Waiting",""))))</f>
        <v>Completed</v>
      </c>
      <c r="N145" s="116"/>
      <c r="O145" s="116"/>
      <c r="P145" s="4"/>
      <c r="Q145" s="121"/>
      <c r="R145" s="116"/>
    </row>
    <row r="146" spans="1:18" x14ac:dyDescent="0.25">
      <c r="A146" s="122" t="s">
        <v>4971</v>
      </c>
      <c r="B146" s="117" t="s">
        <v>4970</v>
      </c>
      <c r="C146" s="116" t="s">
        <v>1167</v>
      </c>
      <c r="D146" s="103" t="s">
        <v>23</v>
      </c>
      <c r="E146" s="103" t="s">
        <v>1399</v>
      </c>
      <c r="F146" s="7" t="str">
        <f>IF(AND(D146="Amina",OR(E146="Manual",E146="Assisted Manual")),A146&amp;"_AZ",IF(AND(D146="Amina",OR(E146="De-Novo Merge",E146="Assisted Merge")),A146&amp;"_SA_AZ",IF(AND(D146="Ahmad",OR(E146="Manual",E146="Assisted Manual")),A146&amp;"_AE",IF(AND(D146="Ahmad",OR(E146="De-Novo Merge",E146="Assisted Merge")),A146&amp;"_SA_AE",IF(AND(D146="Gina",OR(E146="Manual",E146="Assisted Manual")),A146&amp;"_GB",IF(AND(D146="Gina",OR(E146="De-Novo Merge",E146="Assisted Merge")),A146&amp;"_SA_GB",IF(AND(D146="Cameron",OR(E146="Manual",E146="Assisted Manual")),A146&amp;"_CA",IF(AND(D146="Cameron",OR(E146="De-Novo Merge",E146="Assisted Merge")),A146&amp;"_SA_CA",IF(AND(D146="Bruno",OR(E146="Manual",E146="Assisted Manual")),A146&amp;"_BD",IF(AND(D146="Bruno",OR(E146="De-Novo Merge",E146="Assisted Merge")),A146&amp;"_SA_BD",IF(AND(D146="Daniel",OR(E146="Manual",E146="Assisted Manual")),A146&amp;"_DR",IF(AND(D146="Daniel",OR(E146="De-Novo Merge",E146="Assisted Merge")),A146&amp;"_SA_DR",IF(AND(D146="Monet",OR(E146="Manual",E146="Assisted Manual")),A146&amp;"_MW",IF(AND(D146="Monet",OR(E146="De-Novo Merge",E146="Assisted Merge")),A146&amp;"_SA_MW",IF(AND(D146="Rinat",OR(E146="Manual",E146="Assisted Manual")),A146&amp;"_RM",IF(AND(D146="Rinat",OR(E146="De-Novo Merge",E146="Assisted Merge")),A146&amp;"_SA_RM",""))))))))))))))))</f>
        <v>2018-07-02_G-073_SA_CA</v>
      </c>
      <c r="G146" s="104">
        <v>43326</v>
      </c>
      <c r="H146" s="104">
        <v>43326</v>
      </c>
      <c r="I146" s="68">
        <v>1.3</v>
      </c>
      <c r="J146" s="68">
        <v>34</v>
      </c>
      <c r="K146" s="73">
        <f t="shared" si="4"/>
        <v>26.153846153846153</v>
      </c>
      <c r="L146" s="118">
        <v>43369</v>
      </c>
      <c r="M146" s="103" t="str">
        <f>IF(AND(NOT(OR(G146="",G146="Ø")),H146=""),"In Progress",IF(AND(NOT(OR(H146="Ø",H146="")),NOT(OR(G146="Ø",G146=""))),"Completed",IF(AND(NOT(A146=""),NOT(OR(D146="",D146="???")),G146=""),"Waiting",IF(D146="???","Waiting",""))))</f>
        <v>Completed</v>
      </c>
      <c r="N146" s="116" t="str">
        <f>IF(AND(NOT(OR(H146="Ø",H146="")),L146="Split"),"In Progress",IF(AND(NOT(OR(H146="Ø",H146="")),L146="Needs to be Split"),"Waiting",IF(AND(M146="Review",M147="Review"),"Review",IF(OR(AND(M146="Review",M147="Incomplete"),AND(M146="Incomplete",M147="Review")),"Review",IF(OR(AND(M146="Untraceable",M147="Review"),AND(M146="Review",M147="Untraceable")),"Review",IF(OR(AND(M146="Review",M147="Completed"),AND(M146="Completed",M147="Review")),"Review",IF(OR(AND(M146="Other",M147="Review"),AND(M146="Review",M147="Other")),"Review",IF(OR(AND(M146="Other",M147="Incomplete"),AND(M146="Incomplete",M147="Other")),"Review",IF(OR(AND(M146="Other",M147="Untraceable"),AND(M146="Untraceable",M147="Other")),"Review",IF(OR(AND(M146="Other",M147="Completed"),AND(M146="Completed",M147="Other")),"Review",IF(AND(M146="Waiting",M147="Waiting"),"Waiting",IF(OR(AND(M146="Review",M147="Waiting"),AND(M146="Waiting",M147="Review")),"Waiting",IF(OR(AND(M146="Other",M147="Waiting"),AND(M146="Waiting",M147="Other")),"Waiting",IF(OR(AND(M146="Incomplete",M147="Waiting"),AND(M146="Waiting",M147="Incomplete")),"Waiting",IF(OR(AND(M146="Completed",M147="Waiting"),AND(M146="Waiting",M147="Completed")),"Waiting",IF(OR(M146="In Progress",M147="In Progress"),"In Progress",IF(OR(AND(M146="Completed",M147="Untraceable"),AND(M146="Untraceable",M147="Completed")),"Review",IF(OR(AND(M146="Completed",M147="Incomplete"),AND(M146="Incomplete",M147="Completed")),"Review",IF(OR(AND(M146="Incomplete",M147="Untraceable"),AND(M146="Untraceable",M147="Incomplete")),"Untraceable",IF(AND(NOT(OR(H146="Ø",H146="")),NOT(OR(H147="Ø",H147="")),L146=""),"In Progress",IF(AND(M146="Untraceable",M147="Untraceable"),"Untraceable",IF(AND(NOT(OR(H146="Ø",H146="")),NOT(OR(H147="Ø",H147="")),NOT(OR(L146="Ø",L146="",L146="Split",L146="Needs to be Split"))),"Completed",IF(AND(M146="Incomplete",M147="Incomplete"),"Incomplete",IF(AND(M146="Other",M147="Other"),"Review",IF(AND(M146="Untraceable",M147=""),"Untraceable","")))))))))))))))))))))))))</f>
        <v>Completed</v>
      </c>
      <c r="O146" s="116" t="s">
        <v>0</v>
      </c>
      <c r="P146" s="4"/>
      <c r="Q146" s="121" t="s">
        <v>25</v>
      </c>
      <c r="R146" s="116" t="s">
        <v>4969</v>
      </c>
    </row>
    <row r="147" spans="1:18" x14ac:dyDescent="0.25">
      <c r="A147" s="116"/>
      <c r="B147" s="116"/>
      <c r="C147" s="116"/>
      <c r="D147" s="103" t="s">
        <v>187</v>
      </c>
      <c r="E147" s="103" t="s">
        <v>1512</v>
      </c>
      <c r="F147" s="7" t="str">
        <f>IF(AND(D147="Amina",OR(E147="Manual",E147="Assisted Manual")),A146&amp;"_AZ",IF(AND(D147="Amina",OR(E147="De-Novo Merge",E147="Assisted Merge")),A146&amp;"_SA_AZ",IF(AND(D147="Ahmad",OR(E147="Manual",E147="Assisted Manual")),A146&amp;"_AE",IF(AND(D147="Ahmad",OR(E147="De-Novo Merge",E147="Assisted Merge")),A146&amp;"_SA_AE",IF(AND(D147="Gina",OR(E147="Manual",E147="Assisted Manual")),A146&amp;"_GB",IF(AND(D147="Gina",OR(E147="De-Novo Merge",E147="Assisted Merge")),A146&amp;"_SA_GB",IF(AND(D147="Cameron",OR(E147="Manual",E147="Assisted Manual")),A146&amp;"_CA",IF(AND(D147="Cameron",OR(E147="De-Novo Merge",E147="Assisted Merge")),A146&amp;"_SA_CA",IF(AND(D147="Bruno",OR(E147="Manual",E147="Assisted Manual")),A146&amp;"_BD",IF(AND(D147="Bruno",OR(E147="De-Novo Merge",E147="Assisted Merge")),A146&amp;"_SA_BD",IF(AND(D147="Daniel",OR(E147="Manual",E147="Assisted Manual")),A146&amp;"_DR",IF(AND(D147="Daniel",OR(E147="De-Novo Merge",E147="Assisted Merge")),A146&amp;"_SA_DR",IF(AND(D147="Monet",OR(E147="Manual",E147="Assisted Manual")),A146&amp;"_MW",IF(AND(D147="Monet",OR(E147="De-Novo Merge",E147="Assisted Merge")),A146&amp;"_SA_MW",IF(AND(D147="Rinat",OR(E147="Manual",E147="Assisted Manual")),A146&amp;"_RM",IF(AND(D147="Rinat",OR(E147="De-Novo Merge",E147="Assisted Merge")),A146&amp;"_SA_RM",""))))))))))))))))</f>
        <v>2018-07-02_G-073_MW</v>
      </c>
      <c r="G147" s="104">
        <v>43340</v>
      </c>
      <c r="H147" s="104">
        <v>43350</v>
      </c>
      <c r="I147" s="68"/>
      <c r="J147" s="68"/>
      <c r="K147" s="73" t="str">
        <f t="shared" si="4"/>
        <v/>
      </c>
      <c r="L147" s="116"/>
      <c r="M147" s="103" t="str">
        <f>IF(AND(NOT(OR(G147="",G147="Ø")),H147=""),"In Progress",IF(AND(NOT(OR(H147="Ø",H147="")),NOT(OR(G147="Ø",G147=""))),"Completed",IF(AND(NOT(A146=""),NOT(OR(D147="",D147="???")),G147=""),"Waiting",IF(D147="???","Waiting",""))))</f>
        <v>Completed</v>
      </c>
      <c r="N147" s="116"/>
      <c r="O147" s="116"/>
      <c r="P147" s="4"/>
      <c r="Q147" s="121"/>
      <c r="R147" s="116"/>
    </row>
    <row r="148" spans="1:18" x14ac:dyDescent="0.25">
      <c r="A148" s="122" t="s">
        <v>4968</v>
      </c>
      <c r="B148" s="117" t="s">
        <v>4967</v>
      </c>
      <c r="C148" s="116" t="s">
        <v>1372</v>
      </c>
      <c r="D148" s="103" t="s">
        <v>161</v>
      </c>
      <c r="E148" s="103" t="s">
        <v>24</v>
      </c>
      <c r="F148" s="7" t="str">
        <f>IF(AND(D148="Amina",OR(E148="Manual",E148="Assisted Manual")),A148&amp;"_AZ",IF(AND(D148="Amina",OR(E148="De-Novo Merge",E148="Assisted Merge")),A148&amp;"_SA_AZ",IF(AND(D148="Ahmad",OR(E148="Manual",E148="Assisted Manual")),A148&amp;"_AE",IF(AND(D148="Ahmad",OR(E148="De-Novo Merge",E148="Assisted Merge")),A148&amp;"_SA_AE",IF(AND(D148="Gina",OR(E148="Manual",E148="Assisted Manual")),A148&amp;"_GB",IF(AND(D148="Gina",OR(E148="De-Novo Merge",E148="Assisted Merge")),A148&amp;"_SA_GB",IF(AND(D148="Cameron",OR(E148="Manual",E148="Assisted Manual")),A148&amp;"_CA",IF(AND(D148="Cameron",OR(E148="De-Novo Merge",E148="Assisted Merge")),A148&amp;"_SA_CA",IF(AND(D148="Bruno",OR(E148="Manual",E148="Assisted Manual")),A148&amp;"_BD",IF(AND(D148="Bruno",OR(E148="De-Novo Merge",E148="Assisted Merge")),A148&amp;"_SA_BD",IF(AND(D148="Daniel",OR(E148="Manual",E148="Assisted Manual")),A148&amp;"_DR",IF(AND(D148="Daniel",OR(E148="De-Novo Merge",E148="Assisted Merge")),A148&amp;"_SA_DR",IF(AND(D148="Monet",OR(E148="Manual",E148="Assisted Manual")),A148&amp;"_MW",IF(AND(D148="Monet",OR(E148="De-Novo Merge",E148="Assisted Merge")),A148&amp;"_SA_MW",IF(AND(D148="Rinat",OR(E148="Manual",E148="Assisted Manual")),A148&amp;"_RM",IF(AND(D148="Rinat",OR(E148="De-Novo Merge",E148="Assisted Merge")),A148&amp;"_SA_RM",""))))))))))))))))</f>
        <v>2018-07-02_G-074_BD</v>
      </c>
      <c r="G148" s="104">
        <v>43336</v>
      </c>
      <c r="H148" s="104">
        <v>43339</v>
      </c>
      <c r="I148" s="68">
        <v>1.25</v>
      </c>
      <c r="J148" s="68">
        <v>63</v>
      </c>
      <c r="K148" s="73">
        <f t="shared" si="4"/>
        <v>50.4</v>
      </c>
      <c r="L148" s="118">
        <v>43342</v>
      </c>
      <c r="M148" s="103" t="str">
        <f>IF(AND(NOT(OR(G148="",G148="Ø")),H148=""),"In Progress",IF(AND(NOT(OR(H148="Ø",H148="")),NOT(OR(G148="Ø",G148=""))),"Completed",IF(AND(NOT(A148=""),NOT(OR(D148="",D148="???")),G148=""),"Waiting",IF(D148="???","Waiting",""))))</f>
        <v>Completed</v>
      </c>
      <c r="N148" s="116" t="str">
        <f>IF(AND(NOT(OR(H148="Ø",H148="")),L148="Split"),"In Progress",IF(AND(NOT(OR(H148="Ø",H148="")),L148="Needs to be Split"),"Waiting",IF(AND(M148="Review",M149="Review"),"Review",IF(OR(AND(M148="Review",M149="Incomplete"),AND(M148="Incomplete",M149="Review")),"Review",IF(OR(AND(M148="Untraceable",M149="Review"),AND(M148="Review",M149="Untraceable")),"Review",IF(OR(AND(M148="Review",M149="Completed"),AND(M148="Completed",M149="Review")),"Review",IF(OR(AND(M148="Other",M149="Review"),AND(M148="Review",M149="Other")),"Review",IF(OR(AND(M148="Other",M149="Incomplete"),AND(M148="Incomplete",M149="Other")),"Review",IF(OR(AND(M148="Other",M149="Untraceable"),AND(M148="Untraceable",M149="Other")),"Review",IF(OR(AND(M148="Other",M149="Completed"),AND(M148="Completed",M149="Other")),"Review",IF(AND(M148="Waiting",M149="Waiting"),"Waiting",IF(OR(AND(M148="Review",M149="Waiting"),AND(M148="Waiting",M149="Review")),"Waiting",IF(OR(AND(M148="Other",M149="Waiting"),AND(M148="Waiting",M149="Other")),"Waiting",IF(OR(AND(M148="Incomplete",M149="Waiting"),AND(M148="Waiting",M149="Incomplete")),"Waiting",IF(OR(AND(M148="Completed",M149="Waiting"),AND(M148="Waiting",M149="Completed")),"Waiting",IF(OR(M148="In Progress",M149="In Progress"),"In Progress",IF(OR(AND(M148="Completed",M149="Untraceable"),AND(M148="Untraceable",M149="Completed")),"Review",IF(OR(AND(M148="Completed",M149="Incomplete"),AND(M148="Incomplete",M149="Completed")),"Review",IF(OR(AND(M148="Incomplete",M149="Untraceable"),AND(M148="Untraceable",M149="Incomplete")),"Untraceable",IF(AND(NOT(OR(H148="Ø",H148="")),NOT(OR(H149="Ø",H149="")),L148=""),"In Progress",IF(AND(M148="Untraceable",M149="Untraceable"),"Untraceable",IF(AND(NOT(OR(H148="Ø",H148="")),NOT(OR(H149="Ø",H149="")),NOT(OR(L148="Ø",L148="",L148="Split",L148="Needs to be Split"))),"Completed",IF(AND(M148="Incomplete",M149="Incomplete"),"Incomplete",IF(AND(M148="Other",M149="Other"),"Review",IF(AND(M148="Untraceable",M149=""),"Untraceable","")))))))))))))))))))))))))</f>
        <v>Completed</v>
      </c>
      <c r="O148" s="116" t="s">
        <v>0</v>
      </c>
      <c r="P148" s="4"/>
      <c r="Q148" s="121" t="s">
        <v>25</v>
      </c>
      <c r="R148" s="116" t="s">
        <v>4966</v>
      </c>
    </row>
    <row r="149" spans="1:18" x14ac:dyDescent="0.25">
      <c r="A149" s="116"/>
      <c r="B149" s="116"/>
      <c r="C149" s="116"/>
      <c r="D149" s="103" t="s">
        <v>23</v>
      </c>
      <c r="E149" s="103" t="s">
        <v>1512</v>
      </c>
      <c r="F149" s="7" t="str">
        <f>IF(AND(D149="Amina",OR(E149="Manual",E149="Assisted Manual")),A148&amp;"_AZ",IF(AND(D149="Amina",OR(E149="De-Novo Merge",E149="Assisted Merge")),A148&amp;"_SA_AZ",IF(AND(D149="Ahmad",OR(E149="Manual",E149="Assisted Manual")),A148&amp;"_AE",IF(AND(D149="Ahmad",OR(E149="De-Novo Merge",E149="Assisted Merge")),A148&amp;"_SA_AE",IF(AND(D149="Gina",OR(E149="Manual",E149="Assisted Manual")),A148&amp;"_GB",IF(AND(D149="Gina",OR(E149="De-Novo Merge",E149="Assisted Merge")),A148&amp;"_SA_GB",IF(AND(D149="Cameron",OR(E149="Manual",E149="Assisted Manual")),A148&amp;"_CA",IF(AND(D149="Cameron",OR(E149="De-Novo Merge",E149="Assisted Merge")),A148&amp;"_SA_CA",IF(AND(D149="Bruno",OR(E149="Manual",E149="Assisted Manual")),A148&amp;"_BD",IF(AND(D149="Bruno",OR(E149="De-Novo Merge",E149="Assisted Merge")),A148&amp;"_SA_BD",IF(AND(D149="Daniel",OR(E149="Manual",E149="Assisted Manual")),A148&amp;"_DR",IF(AND(D149="Daniel",OR(E149="De-Novo Merge",E149="Assisted Merge")),A148&amp;"_SA_DR",IF(AND(D149="Monet",OR(E149="Manual",E149="Assisted Manual")),A148&amp;"_MW",IF(AND(D149="Monet",OR(E149="De-Novo Merge",E149="Assisted Merge")),A148&amp;"_SA_MW",IF(AND(D149="Rinat",OR(E149="Manual",E149="Assisted Manual")),A148&amp;"_RM",IF(AND(D149="Rinat",OR(E149="De-Novo Merge",E149="Assisted Merge")),A148&amp;"_SA_RM",""))))))))))))))))</f>
        <v>2018-07-02_G-074_CA</v>
      </c>
      <c r="G149" s="104">
        <v>43339</v>
      </c>
      <c r="H149" s="104">
        <v>43339</v>
      </c>
      <c r="I149" s="68">
        <v>1.17</v>
      </c>
      <c r="J149" s="68">
        <v>65</v>
      </c>
      <c r="K149" s="73">
        <f t="shared" si="4"/>
        <v>55.555555555555557</v>
      </c>
      <c r="L149" s="116"/>
      <c r="M149" s="103" t="str">
        <f>IF(AND(NOT(OR(G149="",G149="Ø")),H149=""),"In Progress",IF(AND(NOT(OR(H149="Ø",H149="")),NOT(OR(G149="Ø",G149=""))),"Completed",IF(AND(NOT(A148=""),NOT(OR(D149="",D149="???")),G149=""),"Waiting",IF(D149="???","Waiting",""))))</f>
        <v>Completed</v>
      </c>
      <c r="N149" s="116"/>
      <c r="O149" s="116"/>
      <c r="P149" s="4"/>
      <c r="Q149" s="121"/>
      <c r="R149" s="116"/>
    </row>
    <row r="150" spans="1:18" x14ac:dyDescent="0.25">
      <c r="A150" s="122" t="s">
        <v>4965</v>
      </c>
      <c r="B150" s="117" t="s">
        <v>4964</v>
      </c>
      <c r="C150" s="116" t="s">
        <v>1372</v>
      </c>
      <c r="D150" s="103" t="s">
        <v>161</v>
      </c>
      <c r="E150" s="103" t="s">
        <v>24</v>
      </c>
      <c r="F150" s="7" t="str">
        <f>IF(AND(D150="Amina",OR(E150="Manual",E150="Assisted Manual")),A150&amp;"_AZ",IF(AND(D150="Amina",OR(E150="De-Novo Merge",E150="Assisted Merge")),A150&amp;"_SA_AZ",IF(AND(D150="Ahmad",OR(E150="Manual",E150="Assisted Manual")),A150&amp;"_AE",IF(AND(D150="Ahmad",OR(E150="De-Novo Merge",E150="Assisted Merge")),A150&amp;"_SA_AE",IF(AND(D150="Gina",OR(E150="Manual",E150="Assisted Manual")),A150&amp;"_GB",IF(AND(D150="Gina",OR(E150="De-Novo Merge",E150="Assisted Merge")),A150&amp;"_SA_GB",IF(AND(D150="Cameron",OR(E150="Manual",E150="Assisted Manual")),A150&amp;"_CA",IF(AND(D150="Cameron",OR(E150="De-Novo Merge",E150="Assisted Merge")),A150&amp;"_SA_CA",IF(AND(D150="Bruno",OR(E150="Manual",E150="Assisted Manual")),A150&amp;"_BD",IF(AND(D150="Bruno",OR(E150="De-Novo Merge",E150="Assisted Merge")),A150&amp;"_SA_BD",IF(AND(D150="Daniel",OR(E150="Manual",E150="Assisted Manual")),A150&amp;"_DR",IF(AND(D150="Daniel",OR(E150="De-Novo Merge",E150="Assisted Merge")),A150&amp;"_SA_DR",IF(AND(D150="Monet",OR(E150="Manual",E150="Assisted Manual")),A150&amp;"_MW",IF(AND(D150="Monet",OR(E150="De-Novo Merge",E150="Assisted Merge")),A150&amp;"_SA_MW",IF(AND(D150="Rinat",OR(E150="Manual",E150="Assisted Manual")),A150&amp;"_RM",IF(AND(D150="Rinat",OR(E150="De-Novo Merge",E150="Assisted Merge")),A150&amp;"_SA_RM",""))))))))))))))))</f>
        <v>2018-07-02_G-075_BD</v>
      </c>
      <c r="G150" s="104">
        <v>43339</v>
      </c>
      <c r="H150" s="104">
        <v>43339</v>
      </c>
      <c r="I150" s="68">
        <v>2</v>
      </c>
      <c r="J150" s="68">
        <v>74</v>
      </c>
      <c r="K150" s="73">
        <f t="shared" si="4"/>
        <v>37</v>
      </c>
      <c r="L150" s="118">
        <v>43341</v>
      </c>
      <c r="M150" s="103" t="str">
        <f>IF(AND(NOT(OR(G150="",G150="Ø")),H150=""),"In Progress",IF(AND(NOT(OR(H150="Ø",H150="")),NOT(OR(G150="Ø",G150=""))),"Completed",IF(AND(NOT(A150=""),NOT(OR(D150="",D150="???")),G150=""),"Waiting",IF(D150="???","Waiting",""))))</f>
        <v>Completed</v>
      </c>
      <c r="N150" s="116" t="str">
        <f>IF(AND(NOT(OR(H150="Ø",H150="")),L150="Split"),"In Progress",IF(AND(NOT(OR(H150="Ø",H150="")),L150="Needs to be Split"),"Waiting",IF(AND(M150="Review",M151="Review"),"Review",IF(OR(AND(M150="Review",M151="Incomplete"),AND(M150="Incomplete",M151="Review")),"Review",IF(OR(AND(M150="Untraceable",M151="Review"),AND(M150="Review",M151="Untraceable")),"Review",IF(OR(AND(M150="Review",M151="Completed"),AND(M150="Completed",M151="Review")),"Review",IF(OR(AND(M150="Other",M151="Review"),AND(M150="Review",M151="Other")),"Review",IF(OR(AND(M150="Other",M151="Incomplete"),AND(M150="Incomplete",M151="Other")),"Review",IF(OR(AND(M150="Other",M151="Untraceable"),AND(M150="Untraceable",M151="Other")),"Review",IF(OR(AND(M150="Other",M151="Completed"),AND(M150="Completed",M151="Other")),"Review",IF(AND(M150="Waiting",M151="Waiting"),"Waiting",IF(OR(AND(M150="Review",M151="Waiting"),AND(M150="Waiting",M151="Review")),"Waiting",IF(OR(AND(M150="Other",M151="Waiting"),AND(M150="Waiting",M151="Other")),"Waiting",IF(OR(AND(M150="Incomplete",M151="Waiting"),AND(M150="Waiting",M151="Incomplete")),"Waiting",IF(OR(AND(M150="Completed",M151="Waiting"),AND(M150="Waiting",M151="Completed")),"Waiting",IF(OR(M150="In Progress",M151="In Progress"),"In Progress",IF(OR(AND(M150="Completed",M151="Untraceable"),AND(M150="Untraceable",M151="Completed")),"Review",IF(OR(AND(M150="Completed",M151="Incomplete"),AND(M150="Incomplete",M151="Completed")),"Review",IF(OR(AND(M150="Incomplete",M151="Untraceable"),AND(M150="Untraceable",M151="Incomplete")),"Untraceable",IF(AND(NOT(OR(H150="Ø",H150="")),NOT(OR(H151="Ø",H151="")),L150=""),"In Progress",IF(AND(M150="Untraceable",M151="Untraceable"),"Untraceable",IF(AND(NOT(OR(H150="Ø",H150="")),NOT(OR(H151="Ø",H151="")),NOT(OR(L150="Ø",L150="",L150="Split",L150="Needs to be Split"))),"Completed",IF(AND(M150="Incomplete",M151="Incomplete"),"Incomplete",IF(AND(M150="Other",M151="Other"),"Review",IF(AND(M150="Untraceable",M151=""),"Untraceable","")))))))))))))))))))))))))</f>
        <v>Completed</v>
      </c>
      <c r="O150" s="116" t="s">
        <v>0</v>
      </c>
      <c r="P150" s="4"/>
      <c r="Q150" s="121" t="s">
        <v>25</v>
      </c>
      <c r="R150" s="116" t="s">
        <v>4963</v>
      </c>
    </row>
    <row r="151" spans="1:18" x14ac:dyDescent="0.25">
      <c r="A151" s="116"/>
      <c r="B151" s="116"/>
      <c r="C151" s="116"/>
      <c r="D151" s="103" t="s">
        <v>23</v>
      </c>
      <c r="E151" s="103" t="s">
        <v>1512</v>
      </c>
      <c r="F151" s="7" t="str">
        <f>IF(AND(D151="Amina",OR(E151="Manual",E151="Assisted Manual")),A150&amp;"_AZ",IF(AND(D151="Amina",OR(E151="De-Novo Merge",E151="Assisted Merge")),A150&amp;"_SA_AZ",IF(AND(D151="Ahmad",OR(E151="Manual",E151="Assisted Manual")),A150&amp;"_AE",IF(AND(D151="Ahmad",OR(E151="De-Novo Merge",E151="Assisted Merge")),A150&amp;"_SA_AE",IF(AND(D151="Gina",OR(E151="Manual",E151="Assisted Manual")),A150&amp;"_GB",IF(AND(D151="Gina",OR(E151="De-Novo Merge",E151="Assisted Merge")),A150&amp;"_SA_GB",IF(AND(D151="Cameron",OR(E151="Manual",E151="Assisted Manual")),A150&amp;"_CA",IF(AND(D151="Cameron",OR(E151="De-Novo Merge",E151="Assisted Merge")),A150&amp;"_SA_CA",IF(AND(D151="Bruno",OR(E151="Manual",E151="Assisted Manual")),A150&amp;"_BD",IF(AND(D151="Bruno",OR(E151="De-Novo Merge",E151="Assisted Merge")),A150&amp;"_SA_BD",IF(AND(D151="Daniel",OR(E151="Manual",E151="Assisted Manual")),A150&amp;"_DR",IF(AND(D151="Daniel",OR(E151="De-Novo Merge",E151="Assisted Merge")),A150&amp;"_SA_DR",IF(AND(D151="Monet",OR(E151="Manual",E151="Assisted Manual")),A150&amp;"_MW",IF(AND(D151="Monet",OR(E151="De-Novo Merge",E151="Assisted Merge")),A150&amp;"_SA_MW",IF(AND(D151="Rinat",OR(E151="Manual",E151="Assisted Manual")),A150&amp;"_RM",IF(AND(D151="Rinat",OR(E151="De-Novo Merge",E151="Assisted Merge")),A150&amp;"_SA_RM",""))))))))))))))))</f>
        <v>2018-07-02_G-075_CA</v>
      </c>
      <c r="G151" s="104">
        <v>43339</v>
      </c>
      <c r="H151" s="104">
        <v>43339</v>
      </c>
      <c r="I151" s="68">
        <v>1.82</v>
      </c>
      <c r="J151" s="68">
        <v>75.599999999999994</v>
      </c>
      <c r="K151" s="73">
        <f t="shared" si="4"/>
        <v>41.538461538461533</v>
      </c>
      <c r="L151" s="116"/>
      <c r="M151" s="103" t="str">
        <f>IF(AND(NOT(OR(G151="",G151="Ø")),H151=""),"In Progress",IF(AND(NOT(OR(H151="Ø",H151="")),NOT(OR(G151="Ø",G151=""))),"Completed",IF(AND(NOT(A150=""),NOT(OR(D151="",D151="???")),G151=""),"Waiting",IF(D151="???","Waiting",""))))</f>
        <v>Completed</v>
      </c>
      <c r="N151" s="116"/>
      <c r="O151" s="116"/>
      <c r="P151" s="4"/>
      <c r="Q151" s="121"/>
      <c r="R151" s="116"/>
    </row>
    <row r="152" spans="1:18" x14ac:dyDescent="0.25">
      <c r="A152" s="122" t="s">
        <v>4962</v>
      </c>
      <c r="B152" s="117" t="s">
        <v>4961</v>
      </c>
      <c r="C152" s="116" t="s">
        <v>2270</v>
      </c>
      <c r="D152" s="103" t="s">
        <v>161</v>
      </c>
      <c r="E152" s="103" t="s">
        <v>24</v>
      </c>
      <c r="F152" s="7" t="str">
        <f>IF(AND(D152="Amina",OR(E152="Manual",E152="Assisted Manual")),A152&amp;"_AZ",IF(AND(D152="Amina",OR(E152="De-Novo Merge",E152="Assisted Merge")),A152&amp;"_SA_AZ",IF(AND(D152="Ahmad",OR(E152="Manual",E152="Assisted Manual")),A152&amp;"_AE",IF(AND(D152="Ahmad",OR(E152="De-Novo Merge",E152="Assisted Merge")),A152&amp;"_SA_AE",IF(AND(D152="Gina",OR(E152="Manual",E152="Assisted Manual")),A152&amp;"_GB",IF(AND(D152="Gina",OR(E152="De-Novo Merge",E152="Assisted Merge")),A152&amp;"_SA_GB",IF(AND(D152="Cameron",OR(E152="Manual",E152="Assisted Manual")),A152&amp;"_CA",IF(AND(D152="Cameron",OR(E152="De-Novo Merge",E152="Assisted Merge")),A152&amp;"_SA_CA",IF(AND(D152="Bruno",OR(E152="Manual",E152="Assisted Manual")),A152&amp;"_BD",IF(AND(D152="Bruno",OR(E152="De-Novo Merge",E152="Assisted Merge")),A152&amp;"_SA_BD",IF(AND(D152="Daniel",OR(E152="Manual",E152="Assisted Manual")),A152&amp;"_DR",IF(AND(D152="Daniel",OR(E152="De-Novo Merge",E152="Assisted Merge")),A152&amp;"_SA_DR",IF(AND(D152="Monet",OR(E152="Manual",E152="Assisted Manual")),A152&amp;"_MW",IF(AND(D152="Monet",OR(E152="De-Novo Merge",E152="Assisted Merge")),A152&amp;"_SA_MW",IF(AND(D152="Rinat",OR(E152="Manual",E152="Assisted Manual")),A152&amp;"_RM",IF(AND(D152="Rinat",OR(E152="De-Novo Merge",E152="Assisted Merge")),A152&amp;"_SA_RM",""))))))))))))))))</f>
        <v>2018-07-02_G-076_BD</v>
      </c>
      <c r="G152" s="104">
        <v>43339</v>
      </c>
      <c r="H152" s="104">
        <v>43339</v>
      </c>
      <c r="I152" s="68">
        <v>1.75</v>
      </c>
      <c r="J152" s="68">
        <v>77</v>
      </c>
      <c r="K152" s="73">
        <f t="shared" si="4"/>
        <v>44</v>
      </c>
      <c r="L152" s="118">
        <v>43342</v>
      </c>
      <c r="M152" s="103" t="str">
        <f>IF(AND(NOT(OR(G152="",G152="Ø")),H152=""),"In Progress",IF(AND(NOT(OR(H152="Ø",H152="")),NOT(OR(G152="Ø",G152=""))),"Completed",IF(AND(NOT(A152=""),NOT(OR(D152="",D152="???")),G152=""),"Waiting",IF(D152="???","Waiting",""))))</f>
        <v>Completed</v>
      </c>
      <c r="N152" s="116" t="str">
        <f>IF(AND(NOT(OR(H152="Ø",H152="")),L152="Split"),"In Progress",IF(AND(NOT(OR(H152="Ø",H152="")),L152="Needs to be Split"),"Waiting",IF(AND(M152="Review",M153="Review"),"Review",IF(OR(AND(M152="Review",M153="Incomplete"),AND(M152="Incomplete",M153="Review")),"Review",IF(OR(AND(M152="Untraceable",M153="Review"),AND(M152="Review",M153="Untraceable")),"Review",IF(OR(AND(M152="Review",M153="Completed"),AND(M152="Completed",M153="Review")),"Review",IF(OR(AND(M152="Other",M153="Review"),AND(M152="Review",M153="Other")),"Review",IF(OR(AND(M152="Other",M153="Incomplete"),AND(M152="Incomplete",M153="Other")),"Review",IF(OR(AND(M152="Other",M153="Untraceable"),AND(M152="Untraceable",M153="Other")),"Review",IF(OR(AND(M152="Other",M153="Completed"),AND(M152="Completed",M153="Other")),"Review",IF(AND(M152="Waiting",M153="Waiting"),"Waiting",IF(OR(AND(M152="Review",M153="Waiting"),AND(M152="Waiting",M153="Review")),"Waiting",IF(OR(AND(M152="Other",M153="Waiting"),AND(M152="Waiting",M153="Other")),"Waiting",IF(OR(AND(M152="Incomplete",M153="Waiting"),AND(M152="Waiting",M153="Incomplete")),"Waiting",IF(OR(AND(M152="Completed",M153="Waiting"),AND(M152="Waiting",M153="Completed")),"Waiting",IF(OR(M152="In Progress",M153="In Progress"),"In Progress",IF(OR(AND(M152="Completed",M153="Untraceable"),AND(M152="Untraceable",M153="Completed")),"Review",IF(OR(AND(M152="Completed",M153="Incomplete"),AND(M152="Incomplete",M153="Completed")),"Review",IF(OR(AND(M152="Incomplete",M153="Untraceable"),AND(M152="Untraceable",M153="Incomplete")),"Untraceable",IF(AND(NOT(OR(H152="Ø",H152="")),NOT(OR(H153="Ø",H153="")),L152=""),"In Progress",IF(AND(M152="Untraceable",M153="Untraceable"),"Untraceable",IF(AND(NOT(OR(H152="Ø",H152="")),NOT(OR(H153="Ø",H153="")),NOT(OR(L152="Ø",L152="",L152="Split",L152="Needs to be Split"))),"Completed",IF(AND(M152="Incomplete",M153="Incomplete"),"Incomplete",IF(AND(M152="Other",M153="Other"),"Review",IF(AND(M152="Untraceable",M153=""),"Untraceable","")))))))))))))))))))))))))</f>
        <v>Completed</v>
      </c>
      <c r="O152" s="116" t="s">
        <v>0</v>
      </c>
      <c r="P152" s="4"/>
      <c r="Q152" s="121" t="s">
        <v>25</v>
      </c>
      <c r="R152" s="116" t="s">
        <v>4960</v>
      </c>
    </row>
    <row r="153" spans="1:18" x14ac:dyDescent="0.25">
      <c r="A153" s="116"/>
      <c r="B153" s="116"/>
      <c r="C153" s="116"/>
      <c r="D153" s="103" t="s">
        <v>23</v>
      </c>
      <c r="E153" s="103" t="s">
        <v>1512</v>
      </c>
      <c r="F153" s="7" t="str">
        <f>IF(AND(D153="Amina",OR(E153="Manual",E153="Assisted Manual")),A152&amp;"_AZ",IF(AND(D153="Amina",OR(E153="De-Novo Merge",E153="Assisted Merge")),A152&amp;"_SA_AZ",IF(AND(D153="Ahmad",OR(E153="Manual",E153="Assisted Manual")),A152&amp;"_AE",IF(AND(D153="Ahmad",OR(E153="De-Novo Merge",E153="Assisted Merge")),A152&amp;"_SA_AE",IF(AND(D153="Gina",OR(E153="Manual",E153="Assisted Manual")),A152&amp;"_GB",IF(AND(D153="Gina",OR(E153="De-Novo Merge",E153="Assisted Merge")),A152&amp;"_SA_GB",IF(AND(D153="Cameron",OR(E153="Manual",E153="Assisted Manual")),A152&amp;"_CA",IF(AND(D153="Cameron",OR(E153="De-Novo Merge",E153="Assisted Merge")),A152&amp;"_SA_CA",IF(AND(D153="Bruno",OR(E153="Manual",E153="Assisted Manual")),A152&amp;"_BD",IF(AND(D153="Bruno",OR(E153="De-Novo Merge",E153="Assisted Merge")),A152&amp;"_SA_BD",IF(AND(D153="Daniel",OR(E153="Manual",E153="Assisted Manual")),A152&amp;"_DR",IF(AND(D153="Daniel",OR(E153="De-Novo Merge",E153="Assisted Merge")),A152&amp;"_SA_DR",IF(AND(D153="Monet",OR(E153="Manual",E153="Assisted Manual")),A152&amp;"_MW",IF(AND(D153="Monet",OR(E153="De-Novo Merge",E153="Assisted Merge")),A152&amp;"_SA_MW",IF(AND(D153="Rinat",OR(E153="Manual",E153="Assisted Manual")),A152&amp;"_RM",IF(AND(D153="Rinat",OR(E153="De-Novo Merge",E153="Assisted Merge")),A152&amp;"_SA_RM",""))))))))))))))))</f>
        <v>2018-07-02_G-076_CA</v>
      </c>
      <c r="G153" s="104">
        <v>43339</v>
      </c>
      <c r="H153" s="104">
        <v>43339</v>
      </c>
      <c r="I153" s="68">
        <v>1.62</v>
      </c>
      <c r="J153" s="68">
        <v>81.400000000000006</v>
      </c>
      <c r="K153" s="73">
        <f t="shared" si="4"/>
        <v>50.246913580246911</v>
      </c>
      <c r="L153" s="116"/>
      <c r="M153" s="103" t="str">
        <f>IF(AND(NOT(OR(G153="",G153="Ø")),H153=""),"In Progress",IF(AND(NOT(OR(H153="Ø",H153="")),NOT(OR(G153="Ø",G153=""))),"Completed",IF(AND(NOT(A152=""),NOT(OR(D153="",D153="???")),G153=""),"Waiting",IF(D153="???","Waiting",""))))</f>
        <v>Completed</v>
      </c>
      <c r="N153" s="116"/>
      <c r="O153" s="116"/>
      <c r="P153" s="4"/>
      <c r="Q153" s="121"/>
      <c r="R153" s="116"/>
    </row>
    <row r="154" spans="1:18" x14ac:dyDescent="0.25">
      <c r="A154" s="122" t="s">
        <v>4959</v>
      </c>
      <c r="B154" s="117" t="s">
        <v>4958</v>
      </c>
      <c r="C154" s="116" t="s">
        <v>2065</v>
      </c>
      <c r="D154" s="103" t="s">
        <v>161</v>
      </c>
      <c r="E154" s="103" t="s">
        <v>24</v>
      </c>
      <c r="F154" s="7" t="str">
        <f>IF(AND(D154="Amina",OR(E154="Manual",E154="Assisted Manual")),A154&amp;"_AZ",IF(AND(D154="Amina",OR(E154="De-Novo Merge",E154="Assisted Merge")),A154&amp;"_SA_AZ",IF(AND(D154="Ahmad",OR(E154="Manual",E154="Assisted Manual")),A154&amp;"_AE",IF(AND(D154="Ahmad",OR(E154="De-Novo Merge",E154="Assisted Merge")),A154&amp;"_SA_AE",IF(AND(D154="Gina",OR(E154="Manual",E154="Assisted Manual")),A154&amp;"_GB",IF(AND(D154="Gina",OR(E154="De-Novo Merge",E154="Assisted Merge")),A154&amp;"_SA_GB",IF(AND(D154="Cameron",OR(E154="Manual",E154="Assisted Manual")),A154&amp;"_CA",IF(AND(D154="Cameron",OR(E154="De-Novo Merge",E154="Assisted Merge")),A154&amp;"_SA_CA",IF(AND(D154="Bruno",OR(E154="Manual",E154="Assisted Manual")),A154&amp;"_BD",IF(AND(D154="Bruno",OR(E154="De-Novo Merge",E154="Assisted Merge")),A154&amp;"_SA_BD",IF(AND(D154="Daniel",OR(E154="Manual",E154="Assisted Manual")),A154&amp;"_DR",IF(AND(D154="Daniel",OR(E154="De-Novo Merge",E154="Assisted Merge")),A154&amp;"_SA_DR",IF(AND(D154="Monet",OR(E154="Manual",E154="Assisted Manual")),A154&amp;"_MW",IF(AND(D154="Monet",OR(E154="De-Novo Merge",E154="Assisted Merge")),A154&amp;"_SA_MW",IF(AND(D154="Rinat",OR(E154="Manual",E154="Assisted Manual")),A154&amp;"_RM",IF(AND(D154="Rinat",OR(E154="De-Novo Merge",E154="Assisted Merge")),A154&amp;"_SA_RM",""))))))))))))))))</f>
        <v>2018-07-02_G-077_BD</v>
      </c>
      <c r="G154" s="104">
        <v>43339</v>
      </c>
      <c r="H154" s="104">
        <v>43340</v>
      </c>
      <c r="I154" s="68">
        <v>1.5</v>
      </c>
      <c r="J154" s="68">
        <v>44</v>
      </c>
      <c r="K154" s="73">
        <f t="shared" si="4"/>
        <v>29.333333333333332</v>
      </c>
      <c r="L154" s="118">
        <v>43340</v>
      </c>
      <c r="M154" s="103" t="str">
        <f>IF(AND(NOT(OR(G154="",G154="Ø")),H154=""),"In Progress",IF(AND(NOT(OR(H154="Ø",H154="")),NOT(OR(G154="Ø",G154=""))),"Completed",IF(AND(NOT(A154=""),NOT(OR(D154="",D154="???")),G154=""),"Waiting",IF(D154="???","Waiting",""))))</f>
        <v>Completed</v>
      </c>
      <c r="N154" s="116" t="str">
        <f>IF(AND(NOT(OR(H154="Ø",H154="")),L154="Split"),"In Progress",IF(AND(NOT(OR(H154="Ø",H154="")),L154="Needs to be Split"),"Waiting",IF(AND(M154="Review",M155="Review"),"Review",IF(OR(AND(M154="Review",M155="Incomplete"),AND(M154="Incomplete",M155="Review")),"Review",IF(OR(AND(M154="Untraceable",M155="Review"),AND(M154="Review",M155="Untraceable")),"Review",IF(OR(AND(M154="Review",M155="Completed"),AND(M154="Completed",M155="Review")),"Review",IF(OR(AND(M154="Other",M155="Review"),AND(M154="Review",M155="Other")),"Review",IF(OR(AND(M154="Other",M155="Incomplete"),AND(M154="Incomplete",M155="Other")),"Review",IF(OR(AND(M154="Other",M155="Untraceable"),AND(M154="Untraceable",M155="Other")),"Review",IF(OR(AND(M154="Other",M155="Completed"),AND(M154="Completed",M155="Other")),"Review",IF(AND(M154="Waiting",M155="Waiting"),"Waiting",IF(OR(AND(M154="Review",M155="Waiting"),AND(M154="Waiting",M155="Review")),"Waiting",IF(OR(AND(M154="Other",M155="Waiting"),AND(M154="Waiting",M155="Other")),"Waiting",IF(OR(AND(M154="Incomplete",M155="Waiting"),AND(M154="Waiting",M155="Incomplete")),"Waiting",IF(OR(AND(M154="Completed",M155="Waiting"),AND(M154="Waiting",M155="Completed")),"Waiting",IF(OR(M154="In Progress",M155="In Progress"),"In Progress",IF(OR(AND(M154="Completed",M155="Untraceable"),AND(M154="Untraceable",M155="Completed")),"Review",IF(OR(AND(M154="Completed",M155="Incomplete"),AND(M154="Incomplete",M155="Completed")),"Review",IF(OR(AND(M154="Incomplete",M155="Untraceable"),AND(M154="Untraceable",M155="Incomplete")),"Untraceable",IF(AND(NOT(OR(H154="Ø",H154="")),NOT(OR(H155="Ø",H155="")),L154=""),"In Progress",IF(AND(M154="Untraceable",M155="Untraceable"),"Untraceable",IF(AND(NOT(OR(H154="Ø",H154="")),NOT(OR(H155="Ø",H155="")),NOT(OR(L154="Ø",L154="",L154="Split",L154="Needs to be Split"))),"Completed",IF(AND(M154="Incomplete",M155="Incomplete"),"Incomplete",IF(AND(M154="Other",M155="Other"),"Review",IF(AND(M154="Untraceable",M155=""),"Untraceable","")))))))))))))))))))))))))</f>
        <v>Completed</v>
      </c>
      <c r="O154" s="116" t="s">
        <v>0</v>
      </c>
      <c r="P154" s="4" t="s">
        <v>4957</v>
      </c>
      <c r="Q154" s="121" t="s">
        <v>25</v>
      </c>
      <c r="R154" s="116" t="s">
        <v>4956</v>
      </c>
    </row>
    <row r="155" spans="1:18" x14ac:dyDescent="0.25">
      <c r="A155" s="116"/>
      <c r="B155" s="116"/>
      <c r="C155" s="116"/>
      <c r="D155" s="103" t="s">
        <v>23</v>
      </c>
      <c r="E155" s="103" t="s">
        <v>1512</v>
      </c>
      <c r="F155" s="7" t="str">
        <f>IF(AND(D155="Amina",OR(E155="Manual",E155="Assisted Manual")),A154&amp;"_AZ",IF(AND(D155="Amina",OR(E155="De-Novo Merge",E155="Assisted Merge")),A154&amp;"_SA_AZ",IF(AND(D155="Ahmad",OR(E155="Manual",E155="Assisted Manual")),A154&amp;"_AE",IF(AND(D155="Ahmad",OR(E155="De-Novo Merge",E155="Assisted Merge")),A154&amp;"_SA_AE",IF(AND(D155="Gina",OR(E155="Manual",E155="Assisted Manual")),A154&amp;"_GB",IF(AND(D155="Gina",OR(E155="De-Novo Merge",E155="Assisted Merge")),A154&amp;"_SA_GB",IF(AND(D155="Cameron",OR(E155="Manual",E155="Assisted Manual")),A154&amp;"_CA",IF(AND(D155="Cameron",OR(E155="De-Novo Merge",E155="Assisted Merge")),A154&amp;"_SA_CA",IF(AND(D155="Bruno",OR(E155="Manual",E155="Assisted Manual")),A154&amp;"_BD",IF(AND(D155="Bruno",OR(E155="De-Novo Merge",E155="Assisted Merge")),A154&amp;"_SA_BD",IF(AND(D155="Daniel",OR(E155="Manual",E155="Assisted Manual")),A154&amp;"_DR",IF(AND(D155="Daniel",OR(E155="De-Novo Merge",E155="Assisted Merge")),A154&amp;"_SA_DR",IF(AND(D155="Monet",OR(E155="Manual",E155="Assisted Manual")),A154&amp;"_MW",IF(AND(D155="Monet",OR(E155="De-Novo Merge",E155="Assisted Merge")),A154&amp;"_SA_MW",IF(AND(D155="Rinat",OR(E155="Manual",E155="Assisted Manual")),A154&amp;"_RM",IF(AND(D155="Rinat",OR(E155="De-Novo Merge",E155="Assisted Merge")),A154&amp;"_SA_RM",""))))))))))))))))</f>
        <v>2018-07-02_G-077_CA</v>
      </c>
      <c r="G155" s="104">
        <v>43340</v>
      </c>
      <c r="H155" s="104">
        <v>43340</v>
      </c>
      <c r="I155" s="68">
        <v>1.1000000000000001</v>
      </c>
      <c r="J155" s="68">
        <v>45</v>
      </c>
      <c r="K155" s="73">
        <f t="shared" si="4"/>
        <v>40.909090909090907</v>
      </c>
      <c r="L155" s="116"/>
      <c r="M155" s="103" t="str">
        <f>IF(AND(NOT(OR(G155="",G155="Ø")),H155=""),"In Progress",IF(AND(NOT(OR(H155="Ø",H155="")),NOT(OR(G155="Ø",G155=""))),"Completed",IF(AND(NOT(A154=""),NOT(OR(D155="",D155="???")),G155=""),"Waiting",IF(D155="???","Waiting",""))))</f>
        <v>Completed</v>
      </c>
      <c r="N155" s="116"/>
      <c r="O155" s="116"/>
      <c r="P155" s="4"/>
      <c r="Q155" s="121"/>
      <c r="R155" s="116"/>
    </row>
    <row r="156" spans="1:18" x14ac:dyDescent="0.25">
      <c r="A156" s="122" t="s">
        <v>4955</v>
      </c>
      <c r="B156" s="117" t="s">
        <v>4954</v>
      </c>
      <c r="C156" s="116" t="s">
        <v>1167</v>
      </c>
      <c r="D156" s="103" t="s">
        <v>32</v>
      </c>
      <c r="E156" s="103" t="s">
        <v>24</v>
      </c>
      <c r="F156" s="7" t="str">
        <f>IF(AND(D156="Amina",OR(E156="Manual",E156="Assisted Manual")),A156&amp;"_AZ",IF(AND(D156="Amina",OR(E156="De-Novo Merge",E156="Assisted Merge")),A156&amp;"_SA_AZ",IF(AND(D156="Ahmad",OR(E156="Manual",E156="Assisted Manual")),A156&amp;"_AE",IF(AND(D156="Ahmad",OR(E156="De-Novo Merge",E156="Assisted Merge")),A156&amp;"_SA_AE",IF(AND(D156="Gina",OR(E156="Manual",E156="Assisted Manual")),A156&amp;"_GB",IF(AND(D156="Gina",OR(E156="De-Novo Merge",E156="Assisted Merge")),A156&amp;"_SA_GB",IF(AND(D156="Cameron",OR(E156="Manual",E156="Assisted Manual")),A156&amp;"_CA",IF(AND(D156="Cameron",OR(E156="De-Novo Merge",E156="Assisted Merge")),A156&amp;"_SA_CA",IF(AND(D156="Bruno",OR(E156="Manual",E156="Assisted Manual")),A156&amp;"_BD",IF(AND(D156="Bruno",OR(E156="De-Novo Merge",E156="Assisted Merge")),A156&amp;"_SA_BD",IF(AND(D156="Daniel",OR(E156="Manual",E156="Assisted Manual")),A156&amp;"_DR",IF(AND(D156="Daniel",OR(E156="De-Novo Merge",E156="Assisted Merge")),A156&amp;"_SA_DR",IF(AND(D156="Monet",OR(E156="Manual",E156="Assisted Manual")),A156&amp;"_MW",IF(AND(D156="Monet",OR(E156="De-Novo Merge",E156="Assisted Merge")),A156&amp;"_SA_MW",IF(AND(D156="Rinat",OR(E156="Manual",E156="Assisted Manual")),A156&amp;"_RM",IF(AND(D156="Rinat",OR(E156="De-Novo Merge",E156="Assisted Merge")),A156&amp;"_SA_RM",""))))))))))))))))</f>
        <v>2018-07-02_G-078_AZ</v>
      </c>
      <c r="G156" s="104">
        <v>43340</v>
      </c>
      <c r="H156" s="104">
        <v>43349</v>
      </c>
      <c r="I156" s="68"/>
      <c r="J156" s="68">
        <v>42</v>
      </c>
      <c r="K156" s="73" t="str">
        <f t="shared" si="4"/>
        <v/>
      </c>
      <c r="L156" s="118">
        <v>43353</v>
      </c>
      <c r="M156" s="103" t="str">
        <f>IF(AND(NOT(OR(G156="",G156="Ø")),H156=""),"In Progress",IF(AND(NOT(OR(H156="Ø",H156="")),NOT(OR(G156="Ø",G156=""))),"Completed",IF(AND(NOT(A156=""),NOT(OR(D156="",D156="???")),G156=""),"Waiting",IF(D156="???","Waiting",""))))</f>
        <v>Completed</v>
      </c>
      <c r="N156" s="116" t="str">
        <f>IF(AND(NOT(OR(H156="Ø",H156="")),L156="Split"),"In Progress",IF(AND(NOT(OR(H156="Ø",H156="")),L156="Needs to be Split"),"Waiting",IF(AND(M156="Review",M157="Review"),"Review",IF(OR(AND(M156="Review",M157="Incomplete"),AND(M156="Incomplete",M157="Review")),"Review",IF(OR(AND(M156="Untraceable",M157="Review"),AND(M156="Review",M157="Untraceable")),"Review",IF(OR(AND(M156="Review",M157="Completed"),AND(M156="Completed",M157="Review")),"Review",IF(OR(AND(M156="Other",M157="Review"),AND(M156="Review",M157="Other")),"Review",IF(OR(AND(M156="Other",M157="Incomplete"),AND(M156="Incomplete",M157="Other")),"Review",IF(OR(AND(M156="Other",M157="Untraceable"),AND(M156="Untraceable",M157="Other")),"Review",IF(OR(AND(M156="Other",M157="Completed"),AND(M156="Completed",M157="Other")),"Review",IF(AND(M156="Waiting",M157="Waiting"),"Waiting",IF(OR(AND(M156="Review",M157="Waiting"),AND(M156="Waiting",M157="Review")),"Waiting",IF(OR(AND(M156="Other",M157="Waiting"),AND(M156="Waiting",M157="Other")),"Waiting",IF(OR(AND(M156="Incomplete",M157="Waiting"),AND(M156="Waiting",M157="Incomplete")),"Waiting",IF(OR(AND(M156="Completed",M157="Waiting"),AND(M156="Waiting",M157="Completed")),"Waiting",IF(OR(M156="In Progress",M157="In Progress"),"In Progress",IF(OR(AND(M156="Completed",M157="Untraceable"),AND(M156="Untraceable",M157="Completed")),"Review",IF(OR(AND(M156="Completed",M157="Incomplete"),AND(M156="Incomplete",M157="Completed")),"Review",IF(OR(AND(M156="Incomplete",M157="Untraceable"),AND(M156="Untraceable",M157="Incomplete")),"Untraceable",IF(AND(NOT(OR(H156="Ø",H156="")),NOT(OR(H157="Ø",H157="")),L156=""),"In Progress",IF(AND(M156="Untraceable",M157="Untraceable"),"Untraceable",IF(AND(NOT(OR(H156="Ø",H156="")),NOT(OR(H157="Ø",H157="")),NOT(OR(L156="Ø",L156="",L156="Split",L156="Needs to be Split"))),"Completed",IF(AND(M156="Incomplete",M157="Incomplete"),"Incomplete",IF(AND(M156="Other",M157="Other"),"Review",IF(AND(M156="Untraceable",M157=""),"Untraceable","")))))))))))))))))))))))))</f>
        <v>Completed</v>
      </c>
      <c r="O156" s="116" t="s">
        <v>0</v>
      </c>
      <c r="P156" s="4" t="s">
        <v>4953</v>
      </c>
      <c r="Q156" s="121" t="s">
        <v>25</v>
      </c>
      <c r="R156" s="116" t="s">
        <v>4952</v>
      </c>
    </row>
    <row r="157" spans="1:18" x14ac:dyDescent="0.25">
      <c r="A157" s="116"/>
      <c r="B157" s="116"/>
      <c r="C157" s="116"/>
      <c r="D157" s="103" t="s">
        <v>161</v>
      </c>
      <c r="E157" s="103" t="s">
        <v>1512</v>
      </c>
      <c r="F157" s="7" t="str">
        <f>IF(AND(D157="Amina",OR(E157="Manual",E157="Assisted Manual")),A156&amp;"_AZ",IF(AND(D157="Amina",OR(E157="De-Novo Merge",E157="Assisted Merge")),A156&amp;"_SA_AZ",IF(AND(D157="Ahmad",OR(E157="Manual",E157="Assisted Manual")),A156&amp;"_AE",IF(AND(D157="Ahmad",OR(E157="De-Novo Merge",E157="Assisted Merge")),A156&amp;"_SA_AE",IF(AND(D157="Gina",OR(E157="Manual",E157="Assisted Manual")),A156&amp;"_GB",IF(AND(D157="Gina",OR(E157="De-Novo Merge",E157="Assisted Merge")),A156&amp;"_SA_GB",IF(AND(D157="Cameron",OR(E157="Manual",E157="Assisted Manual")),A156&amp;"_CA",IF(AND(D157="Cameron",OR(E157="De-Novo Merge",E157="Assisted Merge")),A156&amp;"_SA_CA",IF(AND(D157="Bruno",OR(E157="Manual",E157="Assisted Manual")),A156&amp;"_BD",IF(AND(D157="Bruno",OR(E157="De-Novo Merge",E157="Assisted Merge")),A156&amp;"_SA_BD",IF(AND(D157="Daniel",OR(E157="Manual",E157="Assisted Manual")),A156&amp;"_DR",IF(AND(D157="Daniel",OR(E157="De-Novo Merge",E157="Assisted Merge")),A156&amp;"_SA_DR",IF(AND(D157="Monet",OR(E157="Manual",E157="Assisted Manual")),A156&amp;"_MW",IF(AND(D157="Monet",OR(E157="De-Novo Merge",E157="Assisted Merge")),A156&amp;"_SA_MW",IF(AND(D157="Rinat",OR(E157="Manual",E157="Assisted Manual")),A156&amp;"_RM",IF(AND(D157="Rinat",OR(E157="De-Novo Merge",E157="Assisted Merge")),A156&amp;"_SA_RM",""))))))))))))))))</f>
        <v>2018-07-02_G-078_BD</v>
      </c>
      <c r="G157" s="104">
        <v>43350</v>
      </c>
      <c r="H157" s="104">
        <v>43353</v>
      </c>
      <c r="I157" s="68">
        <v>2</v>
      </c>
      <c r="J157" s="68">
        <v>41</v>
      </c>
      <c r="K157" s="73">
        <f t="shared" si="4"/>
        <v>20.5</v>
      </c>
      <c r="L157" s="116"/>
      <c r="M157" s="103" t="str">
        <f>IF(AND(NOT(OR(G157="",G157="Ø")),H157=""),"In Progress",IF(AND(NOT(OR(H157="Ø",H157="")),NOT(OR(G157="Ø",G157=""))),"Completed",IF(AND(NOT(A156=""),NOT(OR(D157="",D157="???")),G157=""),"Waiting",IF(D157="???","Waiting",""))))</f>
        <v>Completed</v>
      </c>
      <c r="N157" s="116"/>
      <c r="O157" s="116"/>
      <c r="P157" s="4"/>
      <c r="Q157" s="121"/>
      <c r="R157" s="116"/>
    </row>
    <row r="158" spans="1:18" x14ac:dyDescent="0.25">
      <c r="A158" s="122" t="s">
        <v>4951</v>
      </c>
      <c r="B158" s="117" t="s">
        <v>4950</v>
      </c>
      <c r="C158" s="116" t="s">
        <v>2065</v>
      </c>
      <c r="D158" s="103" t="s">
        <v>161</v>
      </c>
      <c r="E158" s="103" t="s">
        <v>24</v>
      </c>
      <c r="F158" s="7" t="str">
        <f>IF(AND(D158="Amina",OR(E158="Manual",E158="Assisted Manual")),A158&amp;"_AZ",IF(AND(D158="Amina",OR(E158="De-Novo Merge",E158="Assisted Merge")),A158&amp;"_SA_AZ",IF(AND(D158="Ahmad",OR(E158="Manual",E158="Assisted Manual")),A158&amp;"_AE",IF(AND(D158="Ahmad",OR(E158="De-Novo Merge",E158="Assisted Merge")),A158&amp;"_SA_AE",IF(AND(D158="Gina",OR(E158="Manual",E158="Assisted Manual")),A158&amp;"_GB",IF(AND(D158="Gina",OR(E158="De-Novo Merge",E158="Assisted Merge")),A158&amp;"_SA_GB",IF(AND(D158="Cameron",OR(E158="Manual",E158="Assisted Manual")),A158&amp;"_CA",IF(AND(D158="Cameron",OR(E158="De-Novo Merge",E158="Assisted Merge")),A158&amp;"_SA_CA",IF(AND(D158="Bruno",OR(E158="Manual",E158="Assisted Manual")),A158&amp;"_BD",IF(AND(D158="Bruno",OR(E158="De-Novo Merge",E158="Assisted Merge")),A158&amp;"_SA_BD",IF(AND(D158="Daniel",OR(E158="Manual",E158="Assisted Manual")),A158&amp;"_DR",IF(AND(D158="Daniel",OR(E158="De-Novo Merge",E158="Assisted Merge")),A158&amp;"_SA_DR",IF(AND(D158="Monet",OR(E158="Manual",E158="Assisted Manual")),A158&amp;"_MW",IF(AND(D158="Monet",OR(E158="De-Novo Merge",E158="Assisted Merge")),A158&amp;"_SA_MW",IF(AND(D158="Rinat",OR(E158="Manual",E158="Assisted Manual")),A158&amp;"_RM",IF(AND(D158="Rinat",OR(E158="De-Novo Merge",E158="Assisted Merge")),A158&amp;"_SA_RM",""))))))))))))))))</f>
        <v>2018-07-02_G-079_BD</v>
      </c>
      <c r="G158" s="104">
        <v>43340</v>
      </c>
      <c r="H158" s="104">
        <v>43341</v>
      </c>
      <c r="I158" s="68">
        <v>1.75</v>
      </c>
      <c r="J158" s="68">
        <v>38</v>
      </c>
      <c r="K158" s="73">
        <f t="shared" si="4"/>
        <v>21.714285714285715</v>
      </c>
      <c r="L158" s="118">
        <v>43343</v>
      </c>
      <c r="M158" s="103" t="str">
        <f>IF(AND(NOT(OR(G158="",G158="Ø")),H158=""),"In Progress",IF(AND(NOT(OR(H158="Ø",H158="")),NOT(OR(G158="Ø",G158=""))),"Completed",IF(AND(NOT(A158=""),NOT(OR(D158="",D158="???")),G158=""),"Waiting",IF(D158="???","Waiting",""))))</f>
        <v>Completed</v>
      </c>
      <c r="N158" s="116" t="str">
        <f>IF(AND(NOT(OR(H158="Ø",H158="")),L158="Split"),"In Progress",IF(AND(NOT(OR(H158="Ø",H158="")),L158="Needs to be Split"),"Waiting",IF(AND(M158="Review",M159="Review"),"Review",IF(OR(AND(M158="Review",M159="Incomplete"),AND(M158="Incomplete",M159="Review")),"Review",IF(OR(AND(M158="Untraceable",M159="Review"),AND(M158="Review",M159="Untraceable")),"Review",IF(OR(AND(M158="Review",M159="Completed"),AND(M158="Completed",M159="Review")),"Review",IF(OR(AND(M158="Other",M159="Review"),AND(M158="Review",M159="Other")),"Review",IF(OR(AND(M158="Other",M159="Incomplete"),AND(M158="Incomplete",M159="Other")),"Review",IF(OR(AND(M158="Other",M159="Untraceable"),AND(M158="Untraceable",M159="Other")),"Review",IF(OR(AND(M158="Other",M159="Completed"),AND(M158="Completed",M159="Other")),"Review",IF(AND(M158="Waiting",M159="Waiting"),"Waiting",IF(OR(AND(M158="Review",M159="Waiting"),AND(M158="Waiting",M159="Review")),"Waiting",IF(OR(AND(M158="Other",M159="Waiting"),AND(M158="Waiting",M159="Other")),"Waiting",IF(OR(AND(M158="Incomplete",M159="Waiting"),AND(M158="Waiting",M159="Incomplete")),"Waiting",IF(OR(AND(M158="Completed",M159="Waiting"),AND(M158="Waiting",M159="Completed")),"Waiting",IF(OR(M158="In Progress",M159="In Progress"),"In Progress",IF(OR(AND(M158="Completed",M159="Untraceable"),AND(M158="Untraceable",M159="Completed")),"Review",IF(OR(AND(M158="Completed",M159="Incomplete"),AND(M158="Incomplete",M159="Completed")),"Review",IF(OR(AND(M158="Incomplete",M159="Untraceable"),AND(M158="Untraceable",M159="Incomplete")),"Untraceable",IF(AND(NOT(OR(H158="Ø",H158="")),NOT(OR(H159="Ø",H159="")),L158=""),"In Progress",IF(AND(M158="Untraceable",M159="Untraceable"),"Untraceable",IF(AND(NOT(OR(H158="Ø",H158="")),NOT(OR(H159="Ø",H159="")),NOT(OR(L158="Ø",L158="",L158="Split",L158="Needs to be Split"))),"Completed",IF(AND(M158="Incomplete",M159="Incomplete"),"Incomplete",IF(AND(M158="Other",M159="Other"),"Review",IF(AND(M158="Untraceable",M159=""),"Untraceable","")))))))))))))))))))))))))</f>
        <v>Completed</v>
      </c>
      <c r="O158" s="116" t="s">
        <v>0</v>
      </c>
      <c r="P158" s="4"/>
      <c r="Q158" s="121" t="s">
        <v>25</v>
      </c>
      <c r="R158" s="116" t="s">
        <v>4949</v>
      </c>
    </row>
    <row r="159" spans="1:18" x14ac:dyDescent="0.25">
      <c r="A159" s="116"/>
      <c r="B159" s="116"/>
      <c r="C159" s="116"/>
      <c r="D159" s="103" t="s">
        <v>23</v>
      </c>
      <c r="E159" s="103" t="s">
        <v>1512</v>
      </c>
      <c r="F159" s="7" t="str">
        <f>IF(AND(D159="Amina",OR(E159="Manual",E159="Assisted Manual")),A158&amp;"_AZ",IF(AND(D159="Amina",OR(E159="De-Novo Merge",E159="Assisted Merge")),A158&amp;"_SA_AZ",IF(AND(D159="Ahmad",OR(E159="Manual",E159="Assisted Manual")),A158&amp;"_AE",IF(AND(D159="Ahmad",OR(E159="De-Novo Merge",E159="Assisted Merge")),A158&amp;"_SA_AE",IF(AND(D159="Gina",OR(E159="Manual",E159="Assisted Manual")),A158&amp;"_GB",IF(AND(D159="Gina",OR(E159="De-Novo Merge",E159="Assisted Merge")),A158&amp;"_SA_GB",IF(AND(D159="Cameron",OR(E159="Manual",E159="Assisted Manual")),A158&amp;"_CA",IF(AND(D159="Cameron",OR(E159="De-Novo Merge",E159="Assisted Merge")),A158&amp;"_SA_CA",IF(AND(D159="Bruno",OR(E159="Manual",E159="Assisted Manual")),A158&amp;"_BD",IF(AND(D159="Bruno",OR(E159="De-Novo Merge",E159="Assisted Merge")),A158&amp;"_SA_BD",IF(AND(D159="Daniel",OR(E159="Manual",E159="Assisted Manual")),A158&amp;"_DR",IF(AND(D159="Daniel",OR(E159="De-Novo Merge",E159="Assisted Merge")),A158&amp;"_SA_DR",IF(AND(D159="Monet",OR(E159="Manual",E159="Assisted Manual")),A158&amp;"_MW",IF(AND(D159="Monet",OR(E159="De-Novo Merge",E159="Assisted Merge")),A158&amp;"_SA_MW",IF(AND(D159="Rinat",OR(E159="Manual",E159="Assisted Manual")),A158&amp;"_RM",IF(AND(D159="Rinat",OR(E159="De-Novo Merge",E159="Assisted Merge")),A158&amp;"_SA_RM",""))))))))))))))))</f>
        <v>2018-07-02_G-079_CA</v>
      </c>
      <c r="G159" s="104">
        <v>43342</v>
      </c>
      <c r="H159" s="104">
        <v>43342</v>
      </c>
      <c r="I159" s="68">
        <v>1.27</v>
      </c>
      <c r="J159" s="68">
        <v>38</v>
      </c>
      <c r="K159" s="73">
        <f t="shared" si="4"/>
        <v>29.921259842519685</v>
      </c>
      <c r="L159" s="116"/>
      <c r="M159" s="103" t="str">
        <f>IF(AND(NOT(OR(G159="",G159="Ø")),H159=""),"In Progress",IF(AND(NOT(OR(H159="Ø",H159="")),NOT(OR(G159="Ø",G159=""))),"Completed",IF(AND(NOT(A158=""),NOT(OR(D159="",D159="???")),G159=""),"Waiting",IF(D159="???","Waiting",""))))</f>
        <v>Completed</v>
      </c>
      <c r="N159" s="116"/>
      <c r="O159" s="116"/>
      <c r="P159" s="4"/>
      <c r="Q159" s="121"/>
      <c r="R159" s="116"/>
    </row>
    <row r="160" spans="1:18" x14ac:dyDescent="0.25">
      <c r="A160" s="122" t="s">
        <v>4948</v>
      </c>
      <c r="B160" s="117" t="s">
        <v>4947</v>
      </c>
      <c r="C160" s="116" t="s">
        <v>2065</v>
      </c>
      <c r="D160" s="103" t="s">
        <v>161</v>
      </c>
      <c r="E160" s="103" t="s">
        <v>24</v>
      </c>
      <c r="F160" s="7" t="str">
        <f>IF(AND(D160="Amina",OR(E160="Manual",E160="Assisted Manual")),A160&amp;"_AZ",IF(AND(D160="Amina",OR(E160="De-Novo Merge",E160="Assisted Merge")),A160&amp;"_SA_AZ",IF(AND(D160="Ahmad",OR(E160="Manual",E160="Assisted Manual")),A160&amp;"_AE",IF(AND(D160="Ahmad",OR(E160="De-Novo Merge",E160="Assisted Merge")),A160&amp;"_SA_AE",IF(AND(D160="Gina",OR(E160="Manual",E160="Assisted Manual")),A160&amp;"_GB",IF(AND(D160="Gina",OR(E160="De-Novo Merge",E160="Assisted Merge")),A160&amp;"_SA_GB",IF(AND(D160="Cameron",OR(E160="Manual",E160="Assisted Manual")),A160&amp;"_CA",IF(AND(D160="Cameron",OR(E160="De-Novo Merge",E160="Assisted Merge")),A160&amp;"_SA_CA",IF(AND(D160="Bruno",OR(E160="Manual",E160="Assisted Manual")),A160&amp;"_BD",IF(AND(D160="Bruno",OR(E160="De-Novo Merge",E160="Assisted Merge")),A160&amp;"_SA_BD",IF(AND(D160="Daniel",OR(E160="Manual",E160="Assisted Manual")),A160&amp;"_DR",IF(AND(D160="Daniel",OR(E160="De-Novo Merge",E160="Assisted Merge")),A160&amp;"_SA_DR",IF(AND(D160="Monet",OR(E160="Manual",E160="Assisted Manual")),A160&amp;"_MW",IF(AND(D160="Monet",OR(E160="De-Novo Merge",E160="Assisted Merge")),A160&amp;"_SA_MW",IF(AND(D160="Rinat",OR(E160="Manual",E160="Assisted Manual")),A160&amp;"_RM",IF(AND(D160="Rinat",OR(E160="De-Novo Merge",E160="Assisted Merge")),A160&amp;"_SA_RM",""))))))))))))))))</f>
        <v>2018-07-02_G-080_BD</v>
      </c>
      <c r="G160" s="104">
        <v>43342</v>
      </c>
      <c r="H160" s="104">
        <v>43342</v>
      </c>
      <c r="I160" s="68">
        <v>1.25</v>
      </c>
      <c r="J160" s="68">
        <v>33</v>
      </c>
      <c r="K160" s="73">
        <f t="shared" si="4"/>
        <v>26.4</v>
      </c>
      <c r="L160" s="118">
        <v>43343</v>
      </c>
      <c r="M160" s="103" t="str">
        <f>IF(AND(NOT(OR(G160="",G160="Ø")),H160=""),"In Progress",IF(AND(NOT(OR(H160="Ø",H160="")),NOT(OR(G160="Ø",G160=""))),"Completed",IF(AND(NOT(A160=""),NOT(OR(D160="",D160="???")),G160=""),"Waiting",IF(D160="???","Waiting",""))))</f>
        <v>Completed</v>
      </c>
      <c r="N160" s="116" t="str">
        <f>IF(AND(NOT(OR(H160="Ø",H160="")),L160="Split"),"In Progress",IF(AND(NOT(OR(H160="Ø",H160="")),L160="Needs to be Split"),"Waiting",IF(AND(M160="Review",M161="Review"),"Review",IF(OR(AND(M160="Review",M161="Incomplete"),AND(M160="Incomplete",M161="Review")),"Review",IF(OR(AND(M160="Untraceable",M161="Review"),AND(M160="Review",M161="Untraceable")),"Review",IF(OR(AND(M160="Review",M161="Completed"),AND(M160="Completed",M161="Review")),"Review",IF(OR(AND(M160="Other",M161="Review"),AND(M160="Review",M161="Other")),"Review",IF(OR(AND(M160="Other",M161="Incomplete"),AND(M160="Incomplete",M161="Other")),"Review",IF(OR(AND(M160="Other",M161="Untraceable"),AND(M160="Untraceable",M161="Other")),"Review",IF(OR(AND(M160="Other",M161="Completed"),AND(M160="Completed",M161="Other")),"Review",IF(AND(M160="Waiting",M161="Waiting"),"Waiting",IF(OR(AND(M160="Review",M161="Waiting"),AND(M160="Waiting",M161="Review")),"Waiting",IF(OR(AND(M160="Other",M161="Waiting"),AND(M160="Waiting",M161="Other")),"Waiting",IF(OR(AND(M160="Incomplete",M161="Waiting"),AND(M160="Waiting",M161="Incomplete")),"Waiting",IF(OR(AND(M160="Completed",M161="Waiting"),AND(M160="Waiting",M161="Completed")),"Waiting",IF(OR(M160="In Progress",M161="In Progress"),"In Progress",IF(OR(AND(M160="Completed",M161="Untraceable"),AND(M160="Untraceable",M161="Completed")),"Review",IF(OR(AND(M160="Completed",M161="Incomplete"),AND(M160="Incomplete",M161="Completed")),"Review",IF(OR(AND(M160="Incomplete",M161="Untraceable"),AND(M160="Untraceable",M161="Incomplete")),"Untraceable",IF(AND(NOT(OR(H160="Ø",H160="")),NOT(OR(H161="Ø",H161="")),L160=""),"In Progress",IF(AND(M160="Untraceable",M161="Untraceable"),"Untraceable",IF(AND(NOT(OR(H160="Ø",H160="")),NOT(OR(H161="Ø",H161="")),NOT(OR(L160="Ø",L160="",L160="Split",L160="Needs to be Split"))),"Completed",IF(AND(M160="Incomplete",M161="Incomplete"),"Incomplete",IF(AND(M160="Other",M161="Other"),"Review",IF(AND(M160="Untraceable",M161=""),"Untraceable","")))))))))))))))))))))))))</f>
        <v>Completed</v>
      </c>
      <c r="O160" s="116" t="s">
        <v>0</v>
      </c>
      <c r="P160" s="4"/>
      <c r="Q160" s="121" t="s">
        <v>25</v>
      </c>
      <c r="R160" s="116" t="s">
        <v>4946</v>
      </c>
    </row>
    <row r="161" spans="1:18" x14ac:dyDescent="0.25">
      <c r="A161" s="116"/>
      <c r="B161" s="124"/>
      <c r="C161" s="124"/>
      <c r="D161" s="103" t="s">
        <v>23</v>
      </c>
      <c r="E161" s="103" t="s">
        <v>1512</v>
      </c>
      <c r="F161" s="7" t="str">
        <f>IF(AND(D161="Amina",OR(E161="Manual",E161="Assisted Manual")),A160&amp;"_AZ",IF(AND(D161="Amina",OR(E161="De-Novo Merge",E161="Assisted Merge")),A160&amp;"_SA_AZ",IF(AND(D161="Ahmad",OR(E161="Manual",E161="Assisted Manual")),A160&amp;"_AE",IF(AND(D161="Ahmad",OR(E161="De-Novo Merge",E161="Assisted Merge")),A160&amp;"_SA_AE",IF(AND(D161="Gina",OR(E161="Manual",E161="Assisted Manual")),A160&amp;"_GB",IF(AND(D161="Gina",OR(E161="De-Novo Merge",E161="Assisted Merge")),A160&amp;"_SA_GB",IF(AND(D161="Cameron",OR(E161="Manual",E161="Assisted Manual")),A160&amp;"_CA",IF(AND(D161="Cameron",OR(E161="De-Novo Merge",E161="Assisted Merge")),A160&amp;"_SA_CA",IF(AND(D161="Bruno",OR(E161="Manual",E161="Assisted Manual")),A160&amp;"_BD",IF(AND(D161="Bruno",OR(E161="De-Novo Merge",E161="Assisted Merge")),A160&amp;"_SA_BD",IF(AND(D161="Daniel",OR(E161="Manual",E161="Assisted Manual")),A160&amp;"_DR",IF(AND(D161="Daniel",OR(E161="De-Novo Merge",E161="Assisted Merge")),A160&amp;"_SA_DR",IF(AND(D161="Monet",OR(E161="Manual",E161="Assisted Manual")),A160&amp;"_MW",IF(AND(D161="Monet",OR(E161="De-Novo Merge",E161="Assisted Merge")),A160&amp;"_SA_MW",IF(AND(D161="Rinat",OR(E161="Manual",E161="Assisted Manual")),A160&amp;"_RM",IF(AND(D161="Rinat",OR(E161="De-Novo Merge",E161="Assisted Merge")),A160&amp;"_SA_RM",""))))))))))))))))</f>
        <v>2018-07-02_G-080_CA</v>
      </c>
      <c r="G161" s="104">
        <v>43342</v>
      </c>
      <c r="H161" s="104">
        <v>43342</v>
      </c>
      <c r="I161" s="68">
        <v>1</v>
      </c>
      <c r="J161" s="68">
        <v>34</v>
      </c>
      <c r="K161" s="73">
        <f t="shared" si="4"/>
        <v>34</v>
      </c>
      <c r="L161" s="116"/>
      <c r="M161" s="103" t="str">
        <f>IF(AND(NOT(OR(G161="",G161="Ø")),H161=""),"In Progress",IF(AND(NOT(OR(H161="Ø",H161="")),NOT(OR(G161="Ø",G161=""))),"Completed",IF(AND(NOT(A160=""),NOT(OR(D161="",D161="???")),G161=""),"Waiting",IF(D161="???","Waiting",""))))</f>
        <v>Completed</v>
      </c>
      <c r="N161" s="116"/>
      <c r="O161" s="116"/>
      <c r="P161" s="4"/>
      <c r="Q161" s="121"/>
      <c r="R161" s="116"/>
    </row>
    <row r="162" spans="1:18" x14ac:dyDescent="0.25">
      <c r="A162" s="122" t="s">
        <v>4945</v>
      </c>
      <c r="B162" s="117" t="s">
        <v>4944</v>
      </c>
      <c r="C162" s="116" t="s">
        <v>2065</v>
      </c>
      <c r="D162" s="103" t="s">
        <v>161</v>
      </c>
      <c r="E162" s="103" t="s">
        <v>24</v>
      </c>
      <c r="F162" s="7" t="str">
        <f>IF(AND(D162="Amina",OR(E162="Manual",E162="Assisted Manual")),A162&amp;"_AZ",IF(AND(D162="Amina",OR(E162="De-Novo Merge",E162="Assisted Merge")),A162&amp;"_SA_AZ",IF(AND(D162="Ahmad",OR(E162="Manual",E162="Assisted Manual")),A162&amp;"_AE",IF(AND(D162="Ahmad",OR(E162="De-Novo Merge",E162="Assisted Merge")),A162&amp;"_SA_AE",IF(AND(D162="Gina",OR(E162="Manual",E162="Assisted Manual")),A162&amp;"_GB",IF(AND(D162="Gina",OR(E162="De-Novo Merge",E162="Assisted Merge")),A162&amp;"_SA_GB",IF(AND(D162="Cameron",OR(E162="Manual",E162="Assisted Manual")),A162&amp;"_CA",IF(AND(D162="Cameron",OR(E162="De-Novo Merge",E162="Assisted Merge")),A162&amp;"_SA_CA",IF(AND(D162="Bruno",OR(E162="Manual",E162="Assisted Manual")),A162&amp;"_BD",IF(AND(D162="Bruno",OR(E162="De-Novo Merge",E162="Assisted Merge")),A162&amp;"_SA_BD",IF(AND(D162="Daniel",OR(E162="Manual",E162="Assisted Manual")),A162&amp;"_DR",IF(AND(D162="Daniel",OR(E162="De-Novo Merge",E162="Assisted Merge")),A162&amp;"_SA_DR",IF(AND(D162="Monet",OR(E162="Manual",E162="Assisted Manual")),A162&amp;"_MW",IF(AND(D162="Monet",OR(E162="De-Novo Merge",E162="Assisted Merge")),A162&amp;"_SA_MW",IF(AND(D162="Rinat",OR(E162="Manual",E162="Assisted Manual")),A162&amp;"_RM",IF(AND(D162="Rinat",OR(E162="De-Novo Merge",E162="Assisted Merge")),A162&amp;"_SA_RM",""))))))))))))))))</f>
        <v>2018-07-02_G-081_BD</v>
      </c>
      <c r="G162" s="104">
        <v>43342</v>
      </c>
      <c r="H162" s="104">
        <v>43342</v>
      </c>
      <c r="I162" s="68">
        <v>2.25</v>
      </c>
      <c r="J162" s="68">
        <v>31</v>
      </c>
      <c r="K162" s="73">
        <f t="shared" si="4"/>
        <v>13.777777777777779</v>
      </c>
      <c r="L162" s="118">
        <v>43343</v>
      </c>
      <c r="M162" s="103" t="str">
        <f>IF(AND(NOT(OR(G162="",G162="Ø")),H162=""),"In Progress",IF(AND(NOT(OR(H162="Ø",H162="")),NOT(OR(G162="Ø",G162=""))),"Completed",IF(AND(NOT(A162=""),NOT(OR(D162="",D162="???")),G162=""),"Waiting",IF(D162="???","Waiting",""))))</f>
        <v>Completed</v>
      </c>
      <c r="N162" s="116" t="str">
        <f>IF(AND(NOT(OR(H162="Ø",H162="")),L162="Split"),"In Progress",IF(AND(NOT(OR(H162="Ø",H162="")),L162="Needs to be Split"),"Waiting",IF(AND(M162="Review",M163="Review"),"Review",IF(OR(AND(M162="Review",M163="Incomplete"),AND(M162="Incomplete",M163="Review")),"Review",IF(OR(AND(M162="Untraceable",M163="Review"),AND(M162="Review",M163="Untraceable")),"Review",IF(OR(AND(M162="Review",M163="Completed"),AND(M162="Completed",M163="Review")),"Review",IF(OR(AND(M162="Other",M163="Review"),AND(M162="Review",M163="Other")),"Review",IF(OR(AND(M162="Other",M163="Incomplete"),AND(M162="Incomplete",M163="Other")),"Review",IF(OR(AND(M162="Other",M163="Untraceable"),AND(M162="Untraceable",M163="Other")),"Review",IF(OR(AND(M162="Other",M163="Completed"),AND(M162="Completed",M163="Other")),"Review",IF(AND(M162="Waiting",M163="Waiting"),"Waiting",IF(OR(AND(M162="Review",M163="Waiting"),AND(M162="Waiting",M163="Review")),"Waiting",IF(OR(AND(M162="Other",M163="Waiting"),AND(M162="Waiting",M163="Other")),"Waiting",IF(OR(AND(M162="Incomplete",M163="Waiting"),AND(M162="Waiting",M163="Incomplete")),"Waiting",IF(OR(AND(M162="Completed",M163="Waiting"),AND(M162="Waiting",M163="Completed")),"Waiting",IF(OR(M162="In Progress",M163="In Progress"),"In Progress",IF(OR(AND(M162="Completed",M163="Untraceable"),AND(M162="Untraceable",M163="Completed")),"Review",IF(OR(AND(M162="Completed",M163="Incomplete"),AND(M162="Incomplete",M163="Completed")),"Review",IF(OR(AND(M162="Incomplete",M163="Untraceable"),AND(M162="Untraceable",M163="Incomplete")),"Untraceable",IF(AND(NOT(OR(H162="Ø",H162="")),NOT(OR(H163="Ø",H163="")),L162=""),"In Progress",IF(AND(M162="Untraceable",M163="Untraceable"),"Untraceable",IF(AND(NOT(OR(H162="Ø",H162="")),NOT(OR(H163="Ø",H163="")),NOT(OR(L162="Ø",L162="",L162="Split",L162="Needs to be Split"))),"Completed",IF(AND(M162="Incomplete",M163="Incomplete"),"Incomplete",IF(AND(M162="Other",M163="Other"),"Review",IF(AND(M162="Untraceable",M163=""),"Untraceable","")))))))))))))))))))))))))</f>
        <v>Completed</v>
      </c>
      <c r="O162" s="116" t="s">
        <v>0</v>
      </c>
      <c r="P162" s="4"/>
      <c r="Q162" s="121" t="s">
        <v>25</v>
      </c>
      <c r="R162" s="116" t="s">
        <v>4943</v>
      </c>
    </row>
    <row r="163" spans="1:18" x14ac:dyDescent="0.25">
      <c r="A163" s="116"/>
      <c r="B163" s="116"/>
      <c r="C163" s="124"/>
      <c r="D163" s="103" t="s">
        <v>23</v>
      </c>
      <c r="E163" s="103" t="s">
        <v>1512</v>
      </c>
      <c r="F163" s="7" t="str">
        <f>IF(AND(D163="Amina",OR(E163="Manual",E163="Assisted Manual")),A162&amp;"_AZ",IF(AND(D163="Amina",OR(E163="De-Novo Merge",E163="Assisted Merge")),A162&amp;"_SA_AZ",IF(AND(D163="Ahmad",OR(E163="Manual",E163="Assisted Manual")),A162&amp;"_AE",IF(AND(D163="Ahmad",OR(E163="De-Novo Merge",E163="Assisted Merge")),A162&amp;"_SA_AE",IF(AND(D163="Gina",OR(E163="Manual",E163="Assisted Manual")),A162&amp;"_GB",IF(AND(D163="Gina",OR(E163="De-Novo Merge",E163="Assisted Merge")),A162&amp;"_SA_GB",IF(AND(D163="Cameron",OR(E163="Manual",E163="Assisted Manual")),A162&amp;"_CA",IF(AND(D163="Cameron",OR(E163="De-Novo Merge",E163="Assisted Merge")),A162&amp;"_SA_CA",IF(AND(D163="Bruno",OR(E163="Manual",E163="Assisted Manual")),A162&amp;"_BD",IF(AND(D163="Bruno",OR(E163="De-Novo Merge",E163="Assisted Merge")),A162&amp;"_SA_BD",IF(AND(D163="Daniel",OR(E163="Manual",E163="Assisted Manual")),A162&amp;"_DR",IF(AND(D163="Daniel",OR(E163="De-Novo Merge",E163="Assisted Merge")),A162&amp;"_SA_DR",IF(AND(D163="Monet",OR(E163="Manual",E163="Assisted Manual")),A162&amp;"_MW",IF(AND(D163="Monet",OR(E163="De-Novo Merge",E163="Assisted Merge")),A162&amp;"_SA_MW",IF(AND(D163="Rinat",OR(E163="Manual",E163="Assisted Manual")),A162&amp;"_RM",IF(AND(D163="Rinat",OR(E163="De-Novo Merge",E163="Assisted Merge")),A162&amp;"_SA_RM",""))))))))))))))))</f>
        <v>2018-07-02_G-081_CA</v>
      </c>
      <c r="G163" s="104">
        <v>43343</v>
      </c>
      <c r="H163" s="104">
        <v>43343</v>
      </c>
      <c r="I163" s="68">
        <v>1.25</v>
      </c>
      <c r="J163" s="68">
        <v>31</v>
      </c>
      <c r="K163" s="73">
        <f t="shared" si="4"/>
        <v>24.8</v>
      </c>
      <c r="L163" s="116"/>
      <c r="M163" s="103" t="str">
        <f>IF(AND(NOT(OR(G163="",G163="Ø")),H163=""),"In Progress",IF(AND(NOT(OR(H163="Ø",H163="")),NOT(OR(G163="Ø",G163=""))),"Completed",IF(AND(NOT(A162=""),NOT(OR(D163="",D163="???")),G163=""),"Waiting",IF(D163="???","Waiting",""))))</f>
        <v>Completed</v>
      </c>
      <c r="N163" s="116"/>
      <c r="O163" s="116"/>
      <c r="P163" s="4"/>
      <c r="Q163" s="121"/>
      <c r="R163" s="116"/>
    </row>
    <row r="164" spans="1:18" x14ac:dyDescent="0.25">
      <c r="A164" s="122" t="s">
        <v>4942</v>
      </c>
      <c r="B164" s="117" t="s">
        <v>4941</v>
      </c>
      <c r="C164" s="116" t="s">
        <v>2065</v>
      </c>
      <c r="D164" s="103" t="s">
        <v>161</v>
      </c>
      <c r="E164" s="103" t="s">
        <v>24</v>
      </c>
      <c r="F164" s="7" t="str">
        <f>IF(AND(D164="Amina",OR(E164="Manual",E164="Assisted Manual")),A164&amp;"_AZ",IF(AND(D164="Amina",OR(E164="De-Novo Merge",E164="Assisted Merge")),A164&amp;"_SA_AZ",IF(AND(D164="Ahmad",OR(E164="Manual",E164="Assisted Manual")),A164&amp;"_AE",IF(AND(D164="Ahmad",OR(E164="De-Novo Merge",E164="Assisted Merge")),A164&amp;"_SA_AE",IF(AND(D164="Gina",OR(E164="Manual",E164="Assisted Manual")),A164&amp;"_GB",IF(AND(D164="Gina",OR(E164="De-Novo Merge",E164="Assisted Merge")),A164&amp;"_SA_GB",IF(AND(D164="Cameron",OR(E164="Manual",E164="Assisted Manual")),A164&amp;"_CA",IF(AND(D164="Cameron",OR(E164="De-Novo Merge",E164="Assisted Merge")),A164&amp;"_SA_CA",IF(AND(D164="Bruno",OR(E164="Manual",E164="Assisted Manual")),A164&amp;"_BD",IF(AND(D164="Bruno",OR(E164="De-Novo Merge",E164="Assisted Merge")),A164&amp;"_SA_BD",IF(AND(D164="Daniel",OR(E164="Manual",E164="Assisted Manual")),A164&amp;"_DR",IF(AND(D164="Daniel",OR(E164="De-Novo Merge",E164="Assisted Merge")),A164&amp;"_SA_DR",IF(AND(D164="Monet",OR(E164="Manual",E164="Assisted Manual")),A164&amp;"_MW",IF(AND(D164="Monet",OR(E164="De-Novo Merge",E164="Assisted Merge")),A164&amp;"_SA_MW",IF(AND(D164="Rinat",OR(E164="Manual",E164="Assisted Manual")),A164&amp;"_RM",IF(AND(D164="Rinat",OR(E164="De-Novo Merge",E164="Assisted Merge")),A164&amp;"_SA_RM",""))))))))))))))))</f>
        <v>2018-07-02_G-082_BD</v>
      </c>
      <c r="G164" s="104">
        <v>43342</v>
      </c>
      <c r="H164" s="104">
        <v>43347</v>
      </c>
      <c r="I164" s="68">
        <v>2.5</v>
      </c>
      <c r="J164" s="68">
        <v>41</v>
      </c>
      <c r="K164" s="73">
        <f t="shared" si="4"/>
        <v>16.399999999999999</v>
      </c>
      <c r="L164" s="118">
        <v>43347</v>
      </c>
      <c r="M164" s="103" t="str">
        <f>IF(AND(NOT(OR(G164="",G164="Ø")),H164=""),"In Progress",IF(AND(NOT(OR(H164="Ø",H164="")),NOT(OR(G164="Ø",G164=""))),"Completed",IF(AND(NOT(A164=""),NOT(OR(D164="",D164="???")),G164=""),"Waiting",IF(D164="???","Waiting",""))))</f>
        <v>Completed</v>
      </c>
      <c r="N164" s="116" t="str">
        <f>IF(AND(NOT(OR(H164="Ø",H164="")),L164="Split"),"In Progress",IF(AND(NOT(OR(H164="Ø",H164="")),L164="Needs to be Split"),"Waiting",IF(AND(M164="Review",M165="Review"),"Review",IF(OR(AND(M164="Review",M165="Incomplete"),AND(M164="Incomplete",M165="Review")),"Review",IF(OR(AND(M164="Untraceable",M165="Review"),AND(M164="Review",M165="Untraceable")),"Review",IF(OR(AND(M164="Review",M165="Completed"),AND(M164="Completed",M165="Review")),"Review",IF(OR(AND(M164="Other",M165="Review"),AND(M164="Review",M165="Other")),"Review",IF(OR(AND(M164="Other",M165="Incomplete"),AND(M164="Incomplete",M165="Other")),"Review",IF(OR(AND(M164="Other",M165="Untraceable"),AND(M164="Untraceable",M165="Other")),"Review",IF(OR(AND(M164="Other",M165="Completed"),AND(M164="Completed",M165="Other")),"Review",IF(AND(M164="Waiting",M165="Waiting"),"Waiting",IF(OR(AND(M164="Review",M165="Waiting"),AND(M164="Waiting",M165="Review")),"Waiting",IF(OR(AND(M164="Other",M165="Waiting"),AND(M164="Waiting",M165="Other")),"Waiting",IF(OR(AND(M164="Incomplete",M165="Waiting"),AND(M164="Waiting",M165="Incomplete")),"Waiting",IF(OR(AND(M164="Completed",M165="Waiting"),AND(M164="Waiting",M165="Completed")),"Waiting",IF(OR(M164="In Progress",M165="In Progress"),"In Progress",IF(OR(AND(M164="Completed",M165="Untraceable"),AND(M164="Untraceable",M165="Completed")),"Review",IF(OR(AND(M164="Completed",M165="Incomplete"),AND(M164="Incomplete",M165="Completed")),"Review",IF(OR(AND(M164="Incomplete",M165="Untraceable"),AND(M164="Untraceable",M165="Incomplete")),"Untraceable",IF(AND(NOT(OR(H164="Ø",H164="")),NOT(OR(H165="Ø",H165="")),L164=""),"In Progress",IF(AND(M164="Untraceable",M165="Untraceable"),"Untraceable",IF(AND(NOT(OR(H164="Ø",H164="")),NOT(OR(H165="Ø",H165="")),NOT(OR(L164="Ø",L164="",L164="Split",L164="Needs to be Split"))),"Completed",IF(AND(M164="Incomplete",M165="Incomplete"),"Incomplete",IF(AND(M164="Other",M165="Other"),"Review",IF(AND(M164="Untraceable",M165=""),"Untraceable","")))))))))))))))))))))))))</f>
        <v>Completed</v>
      </c>
      <c r="O164" s="116" t="s">
        <v>0</v>
      </c>
      <c r="P164" s="4"/>
      <c r="Q164" s="121" t="s">
        <v>25</v>
      </c>
      <c r="R164" s="116" t="s">
        <v>4940</v>
      </c>
    </row>
    <row r="165" spans="1:18" x14ac:dyDescent="0.25">
      <c r="A165" s="116"/>
      <c r="B165" s="116"/>
      <c r="C165" s="124"/>
      <c r="D165" s="103" t="s">
        <v>23</v>
      </c>
      <c r="E165" s="103" t="s">
        <v>1512</v>
      </c>
      <c r="F165" s="7" t="str">
        <f>IF(AND(D165="Amina",OR(E165="Manual",E165="Assisted Manual")),A164&amp;"_AZ",IF(AND(D165="Amina",OR(E165="De-Novo Merge",E165="Assisted Merge")),A164&amp;"_SA_AZ",IF(AND(D165="Ahmad",OR(E165="Manual",E165="Assisted Manual")),A164&amp;"_AE",IF(AND(D165="Ahmad",OR(E165="De-Novo Merge",E165="Assisted Merge")),A164&amp;"_SA_AE",IF(AND(D165="Gina",OR(E165="Manual",E165="Assisted Manual")),A164&amp;"_GB",IF(AND(D165="Gina",OR(E165="De-Novo Merge",E165="Assisted Merge")),A164&amp;"_SA_GB",IF(AND(D165="Cameron",OR(E165="Manual",E165="Assisted Manual")),A164&amp;"_CA",IF(AND(D165="Cameron",OR(E165="De-Novo Merge",E165="Assisted Merge")),A164&amp;"_SA_CA",IF(AND(D165="Bruno",OR(E165="Manual",E165="Assisted Manual")),A164&amp;"_BD",IF(AND(D165="Bruno",OR(E165="De-Novo Merge",E165="Assisted Merge")),A164&amp;"_SA_BD",IF(AND(D165="Daniel",OR(E165="Manual",E165="Assisted Manual")),A164&amp;"_DR",IF(AND(D165="Daniel",OR(E165="De-Novo Merge",E165="Assisted Merge")),A164&amp;"_SA_DR",IF(AND(D165="Monet",OR(E165="Manual",E165="Assisted Manual")),A164&amp;"_MW",IF(AND(D165="Monet",OR(E165="De-Novo Merge",E165="Assisted Merge")),A164&amp;"_SA_MW",IF(AND(D165="Rinat",OR(E165="Manual",E165="Assisted Manual")),A164&amp;"_RM",IF(AND(D165="Rinat",OR(E165="De-Novo Merge",E165="Assisted Merge")),A164&amp;"_SA_RM",""))))))))))))))))</f>
        <v>2018-07-02_G-082_CA</v>
      </c>
      <c r="G165" s="104">
        <v>43343</v>
      </c>
      <c r="H165" s="104">
        <v>43343</v>
      </c>
      <c r="I165" s="68">
        <v>2</v>
      </c>
      <c r="J165" s="68">
        <v>55</v>
      </c>
      <c r="K165" s="73">
        <f t="shared" si="4"/>
        <v>27.5</v>
      </c>
      <c r="L165" s="116"/>
      <c r="M165" s="103" t="str">
        <f>IF(AND(NOT(OR(G165="",G165="Ø")),H165=""),"In Progress",IF(AND(NOT(OR(H165="Ø",H165="")),NOT(OR(G165="Ø",G165=""))),"Completed",IF(AND(NOT(A164=""),NOT(OR(D165="",D165="???")),G165=""),"Waiting",IF(D165="???","Waiting",""))))</f>
        <v>Completed</v>
      </c>
      <c r="N165" s="116"/>
      <c r="O165" s="116"/>
      <c r="P165" s="4"/>
      <c r="Q165" s="121"/>
      <c r="R165" s="116"/>
    </row>
    <row r="166" spans="1:18" x14ac:dyDescent="0.25">
      <c r="A166" s="122" t="s">
        <v>4939</v>
      </c>
      <c r="B166" s="117" t="s">
        <v>4938</v>
      </c>
      <c r="C166" s="116" t="s">
        <v>2065</v>
      </c>
      <c r="D166" s="103" t="s">
        <v>161</v>
      </c>
      <c r="E166" s="103" t="s">
        <v>24</v>
      </c>
      <c r="F166" s="7" t="str">
        <f>IF(AND(D166="Amina",OR(E166="Manual",E166="Assisted Manual")),A166&amp;"_AZ",IF(AND(D166="Amina",OR(E166="De-Novo Merge",E166="Assisted Merge")),A166&amp;"_SA_AZ",IF(AND(D166="Ahmad",OR(E166="Manual",E166="Assisted Manual")),A166&amp;"_AE",IF(AND(D166="Ahmad",OR(E166="De-Novo Merge",E166="Assisted Merge")),A166&amp;"_SA_AE",IF(AND(D166="Gina",OR(E166="Manual",E166="Assisted Manual")),A166&amp;"_GB",IF(AND(D166="Gina",OR(E166="De-Novo Merge",E166="Assisted Merge")),A166&amp;"_SA_GB",IF(AND(D166="Cameron",OR(E166="Manual",E166="Assisted Manual")),A166&amp;"_CA",IF(AND(D166="Cameron",OR(E166="De-Novo Merge",E166="Assisted Merge")),A166&amp;"_SA_CA",IF(AND(D166="Bruno",OR(E166="Manual",E166="Assisted Manual")),A166&amp;"_BD",IF(AND(D166="Bruno",OR(E166="De-Novo Merge",E166="Assisted Merge")),A166&amp;"_SA_BD",IF(AND(D166="Daniel",OR(E166="Manual",E166="Assisted Manual")),A166&amp;"_DR",IF(AND(D166="Daniel",OR(E166="De-Novo Merge",E166="Assisted Merge")),A166&amp;"_SA_DR",IF(AND(D166="Monet",OR(E166="Manual",E166="Assisted Manual")),A166&amp;"_MW",IF(AND(D166="Monet",OR(E166="De-Novo Merge",E166="Assisted Merge")),A166&amp;"_SA_MW",IF(AND(D166="Rinat",OR(E166="Manual",E166="Assisted Manual")),A166&amp;"_RM",IF(AND(D166="Rinat",OR(E166="De-Novo Merge",E166="Assisted Merge")),A166&amp;"_SA_RM",""))))))))))))))))</f>
        <v>2018-07-02_G-083_BD</v>
      </c>
      <c r="G166" s="104">
        <v>43347</v>
      </c>
      <c r="H166" s="104">
        <v>43347</v>
      </c>
      <c r="I166" s="68">
        <v>0.75</v>
      </c>
      <c r="J166" s="68">
        <v>39</v>
      </c>
      <c r="K166" s="73">
        <f t="shared" si="4"/>
        <v>52</v>
      </c>
      <c r="L166" s="118">
        <v>43356</v>
      </c>
      <c r="M166" s="103" t="str">
        <f>IF(AND(NOT(OR(G166="",G166="Ø")),H166=""),"In Progress",IF(AND(NOT(OR(H166="Ø",H166="")),NOT(OR(G166="Ø",G166=""))),"Completed",IF(AND(NOT(A166=""),NOT(OR(D166="",D166="???")),G166=""),"Waiting",IF(D166="???","Waiting",""))))</f>
        <v>Completed</v>
      </c>
      <c r="N166" s="116" t="str">
        <f>IF(AND(NOT(OR(H166="Ø",H166="")),L166="Split"),"In Progress",IF(AND(NOT(OR(H166="Ø",H166="")),L166="Needs to be Split"),"Waiting",IF(AND(M166="Review",M167="Review"),"Review",IF(OR(AND(M166="Review",M167="Incomplete"),AND(M166="Incomplete",M167="Review")),"Review",IF(OR(AND(M166="Untraceable",M167="Review"),AND(M166="Review",M167="Untraceable")),"Review",IF(OR(AND(M166="Review",M167="Completed"),AND(M166="Completed",M167="Review")),"Review",IF(OR(AND(M166="Other",M167="Review"),AND(M166="Review",M167="Other")),"Review",IF(OR(AND(M166="Other",M167="Incomplete"),AND(M166="Incomplete",M167="Other")),"Review",IF(OR(AND(M166="Other",M167="Untraceable"),AND(M166="Untraceable",M167="Other")),"Review",IF(OR(AND(M166="Other",M167="Completed"),AND(M166="Completed",M167="Other")),"Review",IF(AND(M166="Waiting",M167="Waiting"),"Waiting",IF(OR(AND(M166="Review",M167="Waiting"),AND(M166="Waiting",M167="Review")),"Waiting",IF(OR(AND(M166="Other",M167="Waiting"),AND(M166="Waiting",M167="Other")),"Waiting",IF(OR(AND(M166="Incomplete",M167="Waiting"),AND(M166="Waiting",M167="Incomplete")),"Waiting",IF(OR(AND(M166="Completed",M167="Waiting"),AND(M166="Waiting",M167="Completed")),"Waiting",IF(OR(M166="In Progress",M167="In Progress"),"In Progress",IF(OR(AND(M166="Completed",M167="Untraceable"),AND(M166="Untraceable",M167="Completed")),"Review",IF(OR(AND(M166="Completed",M167="Incomplete"),AND(M166="Incomplete",M167="Completed")),"Review",IF(OR(AND(M166="Incomplete",M167="Untraceable"),AND(M166="Untraceable",M167="Incomplete")),"Untraceable",IF(AND(NOT(OR(H166="Ø",H166="")),NOT(OR(H167="Ø",H167="")),L166=""),"In Progress",IF(AND(M166="Untraceable",M167="Untraceable"),"Untraceable",IF(AND(NOT(OR(H166="Ø",H166="")),NOT(OR(H167="Ø",H167="")),NOT(OR(L166="Ø",L166="",L166="Split",L166="Needs to be Split"))),"Completed",IF(AND(M166="Incomplete",M167="Incomplete"),"Incomplete",IF(AND(M166="Other",M167="Other"),"Review",IF(AND(M166="Untraceable",M167=""),"Untraceable","")))))))))))))))))))))))))</f>
        <v>Completed</v>
      </c>
      <c r="O166" s="116" t="s">
        <v>0</v>
      </c>
      <c r="P166" s="4"/>
      <c r="Q166" s="121" t="s">
        <v>25</v>
      </c>
      <c r="R166" s="116" t="s">
        <v>4937</v>
      </c>
    </row>
    <row r="167" spans="1:18" x14ac:dyDescent="0.25">
      <c r="A167" s="116"/>
      <c r="B167" s="116"/>
      <c r="C167" s="124"/>
      <c r="D167" s="103" t="s">
        <v>113</v>
      </c>
      <c r="E167" s="103" t="s">
        <v>1512</v>
      </c>
      <c r="F167" s="7" t="str">
        <f>IF(AND(D167="Amina",OR(E167="Manual",E167="Assisted Manual")),A166&amp;"_AZ",IF(AND(D167="Amina",OR(E167="De-Novo Merge",E167="Assisted Merge")),A166&amp;"_SA_AZ",IF(AND(D167="Ahmad",OR(E167="Manual",E167="Assisted Manual")),A166&amp;"_AE",IF(AND(D167="Ahmad",OR(E167="De-Novo Merge",E167="Assisted Merge")),A166&amp;"_SA_AE",IF(AND(D167="Gina",OR(E167="Manual",E167="Assisted Manual")),A166&amp;"_GB",IF(AND(D167="Gina",OR(E167="De-Novo Merge",E167="Assisted Merge")),A166&amp;"_SA_GB",IF(AND(D167="Cameron",OR(E167="Manual",E167="Assisted Manual")),A166&amp;"_CA",IF(AND(D167="Cameron",OR(E167="De-Novo Merge",E167="Assisted Merge")),A166&amp;"_SA_CA",IF(AND(D167="Bruno",OR(E167="Manual",E167="Assisted Manual")),A166&amp;"_BD",IF(AND(D167="Bruno",OR(E167="De-Novo Merge",E167="Assisted Merge")),A166&amp;"_SA_BD",IF(AND(D167="Daniel",OR(E167="Manual",E167="Assisted Manual")),A166&amp;"_DR",IF(AND(D167="Daniel",OR(E167="De-Novo Merge",E167="Assisted Merge")),A166&amp;"_SA_DR",IF(AND(D167="Monet",OR(E167="Manual",E167="Assisted Manual")),A166&amp;"_MW",IF(AND(D167="Monet",OR(E167="De-Novo Merge",E167="Assisted Merge")),A166&amp;"_SA_MW",IF(AND(D167="Rinat",OR(E167="Manual",E167="Assisted Manual")),A166&amp;"_RM",IF(AND(D167="Rinat",OR(E167="De-Novo Merge",E167="Assisted Merge")),A166&amp;"_SA_RM",""))))))))))))))))</f>
        <v>2018-07-02_G-083_DR</v>
      </c>
      <c r="G167" s="104">
        <v>43350</v>
      </c>
      <c r="H167" s="104">
        <v>43353</v>
      </c>
      <c r="I167" s="68">
        <v>2.5</v>
      </c>
      <c r="J167" s="68">
        <v>44.991999999999997</v>
      </c>
      <c r="K167" s="73">
        <f t="shared" si="4"/>
        <v>17.9968</v>
      </c>
      <c r="L167" s="116"/>
      <c r="M167" s="103" t="str">
        <f>IF(AND(NOT(OR(G167="",G167="Ø")),H167=""),"In Progress",IF(AND(NOT(OR(H167="Ø",H167="")),NOT(OR(G167="Ø",G167=""))),"Completed",IF(AND(NOT(A166=""),NOT(OR(D167="",D167="???")),G167=""),"Waiting",IF(D167="???","Waiting",""))))</f>
        <v>Completed</v>
      </c>
      <c r="N167" s="116"/>
      <c r="O167" s="116"/>
      <c r="P167" s="4"/>
      <c r="Q167" s="121"/>
      <c r="R167" s="116"/>
    </row>
    <row r="168" spans="1:18" x14ac:dyDescent="0.25">
      <c r="A168" s="122" t="s">
        <v>4936</v>
      </c>
      <c r="B168" s="117" t="s">
        <v>4935</v>
      </c>
      <c r="C168" s="116" t="s">
        <v>2065</v>
      </c>
      <c r="D168" s="103" t="s">
        <v>161</v>
      </c>
      <c r="E168" s="103" t="s">
        <v>24</v>
      </c>
      <c r="F168" s="7" t="str">
        <f>IF(AND(D168="Amina",OR(E168="Manual",E168="Assisted Manual")),A168&amp;"_AZ",IF(AND(D168="Amina",OR(E168="De-Novo Merge",E168="Assisted Merge")),A168&amp;"_SA_AZ",IF(AND(D168="Ahmad",OR(E168="Manual",E168="Assisted Manual")),A168&amp;"_AE",IF(AND(D168="Ahmad",OR(E168="De-Novo Merge",E168="Assisted Merge")),A168&amp;"_SA_AE",IF(AND(D168="Gina",OR(E168="Manual",E168="Assisted Manual")),A168&amp;"_GB",IF(AND(D168="Gina",OR(E168="De-Novo Merge",E168="Assisted Merge")),A168&amp;"_SA_GB",IF(AND(D168="Cameron",OR(E168="Manual",E168="Assisted Manual")),A168&amp;"_CA",IF(AND(D168="Cameron",OR(E168="De-Novo Merge",E168="Assisted Merge")),A168&amp;"_SA_CA",IF(AND(D168="Bruno",OR(E168="Manual",E168="Assisted Manual")),A168&amp;"_BD",IF(AND(D168="Bruno",OR(E168="De-Novo Merge",E168="Assisted Merge")),A168&amp;"_SA_BD",IF(AND(D168="Daniel",OR(E168="Manual",E168="Assisted Manual")),A168&amp;"_DR",IF(AND(D168="Daniel",OR(E168="De-Novo Merge",E168="Assisted Merge")),A168&amp;"_SA_DR",IF(AND(D168="Monet",OR(E168="Manual",E168="Assisted Manual")),A168&amp;"_MW",IF(AND(D168="Monet",OR(E168="De-Novo Merge",E168="Assisted Merge")),A168&amp;"_SA_MW",IF(AND(D168="Rinat",OR(E168="Manual",E168="Assisted Manual")),A168&amp;"_RM",IF(AND(D168="Rinat",OR(E168="De-Novo Merge",E168="Assisted Merge")),A168&amp;"_SA_RM",""))))))))))))))))</f>
        <v>2018-07-02_G-084_BD</v>
      </c>
      <c r="G168" s="104">
        <v>43347</v>
      </c>
      <c r="H168" s="104">
        <v>43348</v>
      </c>
      <c r="I168" s="68">
        <v>4.5</v>
      </c>
      <c r="J168" s="68">
        <v>207</v>
      </c>
      <c r="K168" s="73">
        <f t="shared" si="4"/>
        <v>46</v>
      </c>
      <c r="L168" s="118">
        <v>43356</v>
      </c>
      <c r="M168" s="103" t="str">
        <f>IF(AND(NOT(OR(G168="",G168="Ø")),H168=""),"In Progress",IF(AND(NOT(OR(H168="Ø",H168="")),NOT(OR(G168="Ø",G168=""))),"Completed",IF(AND(NOT(A168=""),NOT(OR(D168="",D168="???")),G168=""),"Waiting",IF(D168="???","Waiting",""))))</f>
        <v>Completed</v>
      </c>
      <c r="N168" s="116" t="str">
        <f>IF(AND(NOT(OR(H168="Ø",H168="")),L168="Split"),"In Progress",IF(AND(NOT(OR(H168="Ø",H168="")),L168="Needs to be Split"),"Waiting",IF(AND(M168="Review",M169="Review"),"Review",IF(OR(AND(M168="Review",M169="Incomplete"),AND(M168="Incomplete",M169="Review")),"Review",IF(OR(AND(M168="Untraceable",M169="Review"),AND(M168="Review",M169="Untraceable")),"Review",IF(OR(AND(M168="Review",M169="Completed"),AND(M168="Completed",M169="Review")),"Review",IF(OR(AND(M168="Other",M169="Review"),AND(M168="Review",M169="Other")),"Review",IF(OR(AND(M168="Other",M169="Incomplete"),AND(M168="Incomplete",M169="Other")),"Review",IF(OR(AND(M168="Other",M169="Untraceable"),AND(M168="Untraceable",M169="Other")),"Review",IF(OR(AND(M168="Other",M169="Completed"),AND(M168="Completed",M169="Other")),"Review",IF(AND(M168="Waiting",M169="Waiting"),"Waiting",IF(OR(AND(M168="Review",M169="Waiting"),AND(M168="Waiting",M169="Review")),"Waiting",IF(OR(AND(M168="Other",M169="Waiting"),AND(M168="Waiting",M169="Other")),"Waiting",IF(OR(AND(M168="Incomplete",M169="Waiting"),AND(M168="Waiting",M169="Incomplete")),"Waiting",IF(OR(AND(M168="Completed",M169="Waiting"),AND(M168="Waiting",M169="Completed")),"Waiting",IF(OR(M168="In Progress",M169="In Progress"),"In Progress",IF(OR(AND(M168="Completed",M169="Untraceable"),AND(M168="Untraceable",M169="Completed")),"Review",IF(OR(AND(M168="Completed",M169="Incomplete"),AND(M168="Incomplete",M169="Completed")),"Review",IF(OR(AND(M168="Incomplete",M169="Untraceable"),AND(M168="Untraceable",M169="Incomplete")),"Untraceable",IF(AND(NOT(OR(H168="Ø",H168="")),NOT(OR(H169="Ø",H169="")),L168=""),"In Progress",IF(AND(M168="Untraceable",M169="Untraceable"),"Untraceable",IF(AND(NOT(OR(H168="Ø",H168="")),NOT(OR(H169="Ø",H169="")),NOT(OR(L168="Ø",L168="",L168="Split",L168="Needs to be Split"))),"Completed",IF(AND(M168="Incomplete",M169="Incomplete"),"Incomplete",IF(AND(M168="Other",M169="Other"),"Review",IF(AND(M168="Untraceable",M169=""),"Untraceable","")))))))))))))))))))))))))</f>
        <v>Completed</v>
      </c>
      <c r="O168" s="116" t="s">
        <v>0</v>
      </c>
      <c r="P168" s="4" t="s">
        <v>4934</v>
      </c>
      <c r="Q168" s="121" t="s">
        <v>25</v>
      </c>
      <c r="R168" s="116" t="s">
        <v>4933</v>
      </c>
    </row>
    <row r="169" spans="1:18" x14ac:dyDescent="0.25">
      <c r="A169" s="116"/>
      <c r="B169" s="116"/>
      <c r="C169" s="124"/>
      <c r="D169" s="103" t="s">
        <v>23</v>
      </c>
      <c r="E169" s="103" t="s">
        <v>1512</v>
      </c>
      <c r="F169" s="7" t="str">
        <f>IF(AND(D169="Amina",OR(E169="Manual",E169="Assisted Manual")),A168&amp;"_AZ",IF(AND(D169="Amina",OR(E169="De-Novo Merge",E169="Assisted Merge")),A168&amp;"_SA_AZ",IF(AND(D169="Ahmad",OR(E169="Manual",E169="Assisted Manual")),A168&amp;"_AE",IF(AND(D169="Ahmad",OR(E169="De-Novo Merge",E169="Assisted Merge")),A168&amp;"_SA_AE",IF(AND(D169="Gina",OR(E169="Manual",E169="Assisted Manual")),A168&amp;"_GB",IF(AND(D169="Gina",OR(E169="De-Novo Merge",E169="Assisted Merge")),A168&amp;"_SA_GB",IF(AND(D169="Cameron",OR(E169="Manual",E169="Assisted Manual")),A168&amp;"_CA",IF(AND(D169="Cameron",OR(E169="De-Novo Merge",E169="Assisted Merge")),A168&amp;"_SA_CA",IF(AND(D169="Bruno",OR(E169="Manual",E169="Assisted Manual")),A168&amp;"_BD",IF(AND(D169="Bruno",OR(E169="De-Novo Merge",E169="Assisted Merge")),A168&amp;"_SA_BD",IF(AND(D169="Daniel",OR(E169="Manual",E169="Assisted Manual")),A168&amp;"_DR",IF(AND(D169="Daniel",OR(E169="De-Novo Merge",E169="Assisted Merge")),A168&amp;"_SA_DR",IF(AND(D169="Monet",OR(E169="Manual",E169="Assisted Manual")),A168&amp;"_MW",IF(AND(D169="Monet",OR(E169="De-Novo Merge",E169="Assisted Merge")),A168&amp;"_SA_MW",IF(AND(D169="Rinat",OR(E169="Manual",E169="Assisted Manual")),A168&amp;"_RM",IF(AND(D169="Rinat",OR(E169="De-Novo Merge",E169="Assisted Merge")),A168&amp;"_SA_RM",""))))))))))))))))</f>
        <v>2018-07-02_G-084_CA</v>
      </c>
      <c r="G169" s="104">
        <v>43348</v>
      </c>
      <c r="H169" s="104">
        <v>43349</v>
      </c>
      <c r="I169" s="68">
        <v>4.3499999999999996</v>
      </c>
      <c r="J169" s="68">
        <v>211</v>
      </c>
      <c r="K169" s="73">
        <f t="shared" si="4"/>
        <v>48.505747126436788</v>
      </c>
      <c r="L169" s="116"/>
      <c r="M169" s="103" t="str">
        <f>IF(AND(NOT(OR(G169="",G169="Ø")),H169=""),"In Progress",IF(AND(NOT(OR(H169="Ø",H169="")),NOT(OR(G169="Ø",G169=""))),"Completed",IF(AND(NOT(A168=""),NOT(OR(D169="",D169="???")),G169=""),"Waiting",IF(D169="???","Waiting",""))))</f>
        <v>Completed</v>
      </c>
      <c r="N169" s="116"/>
      <c r="O169" s="116"/>
      <c r="P169" s="4"/>
      <c r="Q169" s="121"/>
      <c r="R169" s="116"/>
    </row>
    <row r="170" spans="1:18" x14ac:dyDescent="0.25">
      <c r="A170" s="122" t="s">
        <v>4932</v>
      </c>
      <c r="B170" s="117" t="s">
        <v>4931</v>
      </c>
      <c r="C170" s="116" t="s">
        <v>2065</v>
      </c>
      <c r="D170" s="103" t="s">
        <v>161</v>
      </c>
      <c r="E170" s="103" t="s">
        <v>24</v>
      </c>
      <c r="F170" s="7" t="str">
        <f>IF(AND(D170="Amina",OR(E170="Manual",E170="Assisted Manual")),A170&amp;"_AZ",IF(AND(D170="Amina",OR(E170="De-Novo Merge",E170="Assisted Merge")),A170&amp;"_SA_AZ",IF(AND(D170="Ahmad",OR(E170="Manual",E170="Assisted Manual")),A170&amp;"_AE",IF(AND(D170="Ahmad",OR(E170="De-Novo Merge",E170="Assisted Merge")),A170&amp;"_SA_AE",IF(AND(D170="Gina",OR(E170="Manual",E170="Assisted Manual")),A170&amp;"_GB",IF(AND(D170="Gina",OR(E170="De-Novo Merge",E170="Assisted Merge")),A170&amp;"_SA_GB",IF(AND(D170="Cameron",OR(E170="Manual",E170="Assisted Manual")),A170&amp;"_CA",IF(AND(D170="Cameron",OR(E170="De-Novo Merge",E170="Assisted Merge")),A170&amp;"_SA_CA",IF(AND(D170="Bruno",OR(E170="Manual",E170="Assisted Manual")),A170&amp;"_BD",IF(AND(D170="Bruno",OR(E170="De-Novo Merge",E170="Assisted Merge")),A170&amp;"_SA_BD",IF(AND(D170="Daniel",OR(E170="Manual",E170="Assisted Manual")),A170&amp;"_DR",IF(AND(D170="Daniel",OR(E170="De-Novo Merge",E170="Assisted Merge")),A170&amp;"_SA_DR",IF(AND(D170="Monet",OR(E170="Manual",E170="Assisted Manual")),A170&amp;"_MW",IF(AND(D170="Monet",OR(E170="De-Novo Merge",E170="Assisted Merge")),A170&amp;"_SA_MW",IF(AND(D170="Rinat",OR(E170="Manual",E170="Assisted Manual")),A170&amp;"_RM",IF(AND(D170="Rinat",OR(E170="De-Novo Merge",E170="Assisted Merge")),A170&amp;"_SA_RM",""))))))))))))))))</f>
        <v>2018-07-02_G-085_BD</v>
      </c>
      <c r="G170" s="104">
        <v>43348</v>
      </c>
      <c r="H170" s="104">
        <v>43348</v>
      </c>
      <c r="I170" s="68">
        <v>2.25</v>
      </c>
      <c r="J170" s="68">
        <v>88</v>
      </c>
      <c r="K170" s="73">
        <f t="shared" si="4"/>
        <v>39.111111111111114</v>
      </c>
      <c r="L170" s="118">
        <v>43367</v>
      </c>
      <c r="M170" s="103" t="str">
        <f>IF(AND(NOT(OR(G170="",G170="Ø")),H170=""),"In Progress",IF(AND(NOT(OR(H170="Ø",H170="")),NOT(OR(G170="Ø",G170=""))),"Completed",IF(AND(NOT(A170=""),NOT(OR(D170="",D170="???")),G170=""),"Waiting",IF(D170="???","Waiting",""))))</f>
        <v>Completed</v>
      </c>
      <c r="N170" s="116" t="str">
        <f>IF(AND(NOT(OR(H170="Ø",H170="")),L170="Split"),"In Progress",IF(AND(NOT(OR(H170="Ø",H170="")),L170="Needs to be Split"),"Waiting",IF(AND(M170="Review",M171="Review"),"Review",IF(OR(AND(M170="Review",M171="Incomplete"),AND(M170="Incomplete",M171="Review")),"Review",IF(OR(AND(M170="Untraceable",M171="Review"),AND(M170="Review",M171="Untraceable")),"Review",IF(OR(AND(M170="Review",M171="Completed"),AND(M170="Completed",M171="Review")),"Review",IF(OR(AND(M170="Other",M171="Review"),AND(M170="Review",M171="Other")),"Review",IF(OR(AND(M170="Other",M171="Incomplete"),AND(M170="Incomplete",M171="Other")),"Review",IF(OR(AND(M170="Other",M171="Untraceable"),AND(M170="Untraceable",M171="Other")),"Review",IF(OR(AND(M170="Other",M171="Completed"),AND(M170="Completed",M171="Other")),"Review",IF(AND(M170="Waiting",M171="Waiting"),"Waiting",IF(OR(AND(M170="Review",M171="Waiting"),AND(M170="Waiting",M171="Review")),"Waiting",IF(OR(AND(M170="Other",M171="Waiting"),AND(M170="Waiting",M171="Other")),"Waiting",IF(OR(AND(M170="Incomplete",M171="Waiting"),AND(M170="Waiting",M171="Incomplete")),"Waiting",IF(OR(AND(M170="Completed",M171="Waiting"),AND(M170="Waiting",M171="Completed")),"Waiting",IF(OR(M170="In Progress",M171="In Progress"),"In Progress",IF(OR(AND(M170="Completed",M171="Untraceable"),AND(M170="Untraceable",M171="Completed")),"Review",IF(OR(AND(M170="Completed",M171="Incomplete"),AND(M170="Incomplete",M171="Completed")),"Review",IF(OR(AND(M170="Incomplete",M171="Untraceable"),AND(M170="Untraceable",M171="Incomplete")),"Untraceable",IF(AND(NOT(OR(H170="Ø",H170="")),NOT(OR(H171="Ø",H171="")),L170=""),"In Progress",IF(AND(M170="Untraceable",M171="Untraceable"),"Untraceable",IF(AND(NOT(OR(H170="Ø",H170="")),NOT(OR(H171="Ø",H171="")),NOT(OR(L170="Ø",L170="",L170="Split",L170="Needs to be Split"))),"Completed",IF(AND(M170="Incomplete",M171="Incomplete"),"Incomplete",IF(AND(M170="Other",M171="Other"),"Review",IF(AND(M170="Untraceable",M171=""),"Untraceable","")))))))))))))))))))))))))</f>
        <v>Completed</v>
      </c>
      <c r="O170" s="116" t="s">
        <v>0</v>
      </c>
      <c r="P170" s="4"/>
      <c r="Q170" s="121" t="s">
        <v>25</v>
      </c>
      <c r="R170" s="116" t="s">
        <v>4930</v>
      </c>
    </row>
    <row r="171" spans="1:18" x14ac:dyDescent="0.25">
      <c r="A171" s="116"/>
      <c r="B171" s="116"/>
      <c r="C171" s="124"/>
      <c r="D171" s="103" t="s">
        <v>187</v>
      </c>
      <c r="E171" s="103" t="s">
        <v>1379</v>
      </c>
      <c r="F171" s="7" t="str">
        <f>IF(AND(D171="Amina",OR(E171="Manual",E171="Assisted Manual")),A170&amp;"_AZ",IF(AND(D171="Amina",OR(E171="De-Novo Merge",E171="Assisted Merge")),A170&amp;"_SA_AZ",IF(AND(D171="Ahmad",OR(E171="Manual",E171="Assisted Manual")),A170&amp;"_AE",IF(AND(D171="Ahmad",OR(E171="De-Novo Merge",E171="Assisted Merge")),A170&amp;"_SA_AE",IF(AND(D171="Gina",OR(E171="Manual",E171="Assisted Manual")),A170&amp;"_GB",IF(AND(D171="Gina",OR(E171="De-Novo Merge",E171="Assisted Merge")),A170&amp;"_SA_GB",IF(AND(D171="Cameron",OR(E171="Manual",E171="Assisted Manual")),A170&amp;"_CA",IF(AND(D171="Cameron",OR(E171="De-Novo Merge",E171="Assisted Merge")),A170&amp;"_SA_CA",IF(AND(D171="Bruno",OR(E171="Manual",E171="Assisted Manual")),A170&amp;"_BD",IF(AND(D171="Bruno",OR(E171="De-Novo Merge",E171="Assisted Merge")),A170&amp;"_SA_BD",IF(AND(D171="Daniel",OR(E171="Manual",E171="Assisted Manual")),A170&amp;"_DR",IF(AND(D171="Daniel",OR(E171="De-Novo Merge",E171="Assisted Merge")),A170&amp;"_SA_DR",IF(AND(D171="Monet",OR(E171="Manual",E171="Assisted Manual")),A170&amp;"_MW",IF(AND(D171="Monet",OR(E171="De-Novo Merge",E171="Assisted Merge")),A170&amp;"_SA_MW",IF(AND(D171="Rinat",OR(E171="Manual",E171="Assisted Manual")),A170&amp;"_RM",IF(AND(D171="Rinat",OR(E171="De-Novo Merge",E171="Assisted Merge")),A170&amp;"_SA_RM",""))))))))))))))))</f>
        <v>2018-07-02_G-085_SA_MW</v>
      </c>
      <c r="G171" s="104">
        <v>43350</v>
      </c>
      <c r="H171" s="104">
        <v>43353</v>
      </c>
      <c r="I171" s="68">
        <v>3</v>
      </c>
      <c r="J171" s="68"/>
      <c r="K171" s="73" t="str">
        <f t="shared" si="4"/>
        <v/>
      </c>
      <c r="L171" s="116"/>
      <c r="M171" s="103" t="str">
        <f>IF(AND(NOT(OR(G171="",G171="Ø")),H171=""),"In Progress",IF(AND(NOT(OR(H171="Ø",H171="")),NOT(OR(G171="Ø",G171=""))),"Completed",IF(AND(NOT(A170=""),NOT(OR(D171="",D171="???")),G171=""),"Waiting",IF(D171="???","Waiting",""))))</f>
        <v>Completed</v>
      </c>
      <c r="N171" s="116"/>
      <c r="O171" s="116"/>
      <c r="P171" s="4" t="s">
        <v>4929</v>
      </c>
      <c r="Q171" s="121"/>
      <c r="R171" s="116"/>
    </row>
    <row r="172" spans="1:18" x14ac:dyDescent="0.25">
      <c r="A172" s="122" t="s">
        <v>4928</v>
      </c>
      <c r="B172" s="117" t="s">
        <v>4927</v>
      </c>
      <c r="C172" s="116" t="s">
        <v>2065</v>
      </c>
      <c r="D172" s="103" t="s">
        <v>161</v>
      </c>
      <c r="E172" s="103" t="s">
        <v>24</v>
      </c>
      <c r="F172" s="7" t="str">
        <f>IF(AND(D172="Amina",OR(E172="Manual",E172="Assisted Manual")),A172&amp;"_AZ",IF(AND(D172="Amina",OR(E172="De-Novo Merge",E172="Assisted Merge")),A172&amp;"_SA_AZ",IF(AND(D172="Ahmad",OR(E172="Manual",E172="Assisted Manual")),A172&amp;"_AE",IF(AND(D172="Ahmad",OR(E172="De-Novo Merge",E172="Assisted Merge")),A172&amp;"_SA_AE",IF(AND(D172="Gina",OR(E172="Manual",E172="Assisted Manual")),A172&amp;"_GB",IF(AND(D172="Gina",OR(E172="De-Novo Merge",E172="Assisted Merge")),A172&amp;"_SA_GB",IF(AND(D172="Cameron",OR(E172="Manual",E172="Assisted Manual")),A172&amp;"_CA",IF(AND(D172="Cameron",OR(E172="De-Novo Merge",E172="Assisted Merge")),A172&amp;"_SA_CA",IF(AND(D172="Bruno",OR(E172="Manual",E172="Assisted Manual")),A172&amp;"_BD",IF(AND(D172="Bruno",OR(E172="De-Novo Merge",E172="Assisted Merge")),A172&amp;"_SA_BD",IF(AND(D172="Daniel",OR(E172="Manual",E172="Assisted Manual")),A172&amp;"_DR",IF(AND(D172="Daniel",OR(E172="De-Novo Merge",E172="Assisted Merge")),A172&amp;"_SA_DR",IF(AND(D172="Monet",OR(E172="Manual",E172="Assisted Manual")),A172&amp;"_MW",IF(AND(D172="Monet",OR(E172="De-Novo Merge",E172="Assisted Merge")),A172&amp;"_SA_MW",IF(AND(D172="Rinat",OR(E172="Manual",E172="Assisted Manual")),A172&amp;"_RM",IF(AND(D172="Rinat",OR(E172="De-Novo Merge",E172="Assisted Merge")),A172&amp;"_SA_RM",""))))))))))))))))</f>
        <v>2018-07-02_G-086_BD</v>
      </c>
      <c r="G172" s="104">
        <v>43348</v>
      </c>
      <c r="H172" s="104">
        <v>43349</v>
      </c>
      <c r="I172" s="68">
        <v>4.75</v>
      </c>
      <c r="J172" s="68">
        <v>206</v>
      </c>
      <c r="K172" s="73">
        <f t="shared" si="4"/>
        <v>43.368421052631582</v>
      </c>
      <c r="L172" s="118">
        <v>43356</v>
      </c>
      <c r="M172" s="103" t="str">
        <f>IF(AND(NOT(OR(G172="",G172="Ø")),H172=""),"In Progress",IF(AND(NOT(OR(H172="Ø",H172="")),NOT(OR(G172="Ø",G172=""))),"Completed",IF(AND(NOT(A172=""),NOT(OR(D172="",D172="???")),G172=""),"Waiting",IF(D172="???","Waiting",""))))</f>
        <v>Completed</v>
      </c>
      <c r="N172" s="116" t="str">
        <f>IF(AND(NOT(OR(H172="Ø",H172="")),L172="Split"),"In Progress",IF(AND(NOT(OR(H172="Ø",H172="")),L172="Needs to be Split"),"Waiting",IF(AND(M172="Review",M173="Review"),"Review",IF(OR(AND(M172="Review",M173="Incomplete"),AND(M172="Incomplete",M173="Review")),"Review",IF(OR(AND(M172="Untraceable",M173="Review"),AND(M172="Review",M173="Untraceable")),"Review",IF(OR(AND(M172="Review",M173="Completed"),AND(M172="Completed",M173="Review")),"Review",IF(OR(AND(M172="Other",M173="Review"),AND(M172="Review",M173="Other")),"Review",IF(OR(AND(M172="Other",M173="Incomplete"),AND(M172="Incomplete",M173="Other")),"Review",IF(OR(AND(M172="Other",M173="Untraceable"),AND(M172="Untraceable",M173="Other")),"Review",IF(OR(AND(M172="Other",M173="Completed"),AND(M172="Completed",M173="Other")),"Review",IF(AND(M172="Waiting",M173="Waiting"),"Waiting",IF(OR(AND(M172="Review",M173="Waiting"),AND(M172="Waiting",M173="Review")),"Waiting",IF(OR(AND(M172="Other",M173="Waiting"),AND(M172="Waiting",M173="Other")),"Waiting",IF(OR(AND(M172="Incomplete",M173="Waiting"),AND(M172="Waiting",M173="Incomplete")),"Waiting",IF(OR(AND(M172="Completed",M173="Waiting"),AND(M172="Waiting",M173="Completed")),"Waiting",IF(OR(M172="In Progress",M173="In Progress"),"In Progress",IF(OR(AND(M172="Completed",M173="Untraceable"),AND(M172="Untraceable",M173="Completed")),"Review",IF(OR(AND(M172="Completed",M173="Incomplete"),AND(M172="Incomplete",M173="Completed")),"Review",IF(OR(AND(M172="Incomplete",M173="Untraceable"),AND(M172="Untraceable",M173="Incomplete")),"Untraceable",IF(AND(NOT(OR(H172="Ø",H172="")),NOT(OR(H173="Ø",H173="")),L172=""),"In Progress",IF(AND(M172="Untraceable",M173="Untraceable"),"Untraceable",IF(AND(NOT(OR(H172="Ø",H172="")),NOT(OR(H173="Ø",H173="")),NOT(OR(L172="Ø",L172="",L172="Split",L172="Needs to be Split"))),"Completed",IF(AND(M172="Incomplete",M173="Incomplete"),"Incomplete",IF(AND(M172="Other",M173="Other"),"Review",IF(AND(M172="Untraceable",M173=""),"Untraceable","")))))))))))))))))))))))))</f>
        <v>Completed</v>
      </c>
      <c r="O172" s="116" t="s">
        <v>0</v>
      </c>
      <c r="P172" s="4"/>
      <c r="Q172" s="121" t="s">
        <v>25</v>
      </c>
      <c r="R172" s="116" t="s">
        <v>4926</v>
      </c>
    </row>
    <row r="173" spans="1:18" x14ac:dyDescent="0.25">
      <c r="A173" s="116"/>
      <c r="B173" s="116"/>
      <c r="C173" s="124"/>
      <c r="D173" s="103" t="s">
        <v>23</v>
      </c>
      <c r="E173" s="103" t="s">
        <v>1512</v>
      </c>
      <c r="F173" s="7" t="str">
        <f>IF(AND(D173="Amina",OR(E173="Manual",E173="Assisted Manual")),A172&amp;"_AZ",IF(AND(D173="Amina",OR(E173="De-Novo Merge",E173="Assisted Merge")),A172&amp;"_SA_AZ",IF(AND(D173="Ahmad",OR(E173="Manual",E173="Assisted Manual")),A172&amp;"_AE",IF(AND(D173="Ahmad",OR(E173="De-Novo Merge",E173="Assisted Merge")),A172&amp;"_SA_AE",IF(AND(D173="Gina",OR(E173="Manual",E173="Assisted Manual")),A172&amp;"_GB",IF(AND(D173="Gina",OR(E173="De-Novo Merge",E173="Assisted Merge")),A172&amp;"_SA_GB",IF(AND(D173="Cameron",OR(E173="Manual",E173="Assisted Manual")),A172&amp;"_CA",IF(AND(D173="Cameron",OR(E173="De-Novo Merge",E173="Assisted Merge")),A172&amp;"_SA_CA",IF(AND(D173="Bruno",OR(E173="Manual",E173="Assisted Manual")),A172&amp;"_BD",IF(AND(D173="Bruno",OR(E173="De-Novo Merge",E173="Assisted Merge")),A172&amp;"_SA_BD",IF(AND(D173="Daniel",OR(E173="Manual",E173="Assisted Manual")),A172&amp;"_DR",IF(AND(D173="Daniel",OR(E173="De-Novo Merge",E173="Assisted Merge")),A172&amp;"_SA_DR",IF(AND(D173="Monet",OR(E173="Manual",E173="Assisted Manual")),A172&amp;"_MW",IF(AND(D173="Monet",OR(E173="De-Novo Merge",E173="Assisted Merge")),A172&amp;"_SA_MW",IF(AND(D173="Rinat",OR(E173="Manual",E173="Assisted Manual")),A172&amp;"_RM",IF(AND(D173="Rinat",OR(E173="De-Novo Merge",E173="Assisted Merge")),A172&amp;"_SA_RM",""))))))))))))))))</f>
        <v>2018-07-02_G-086_CA</v>
      </c>
      <c r="G173" s="104">
        <v>43349</v>
      </c>
      <c r="H173" s="104">
        <v>43350</v>
      </c>
      <c r="I173" s="68">
        <v>6.5</v>
      </c>
      <c r="J173" s="68">
        <v>219.2</v>
      </c>
      <c r="K173" s="73">
        <f t="shared" si="4"/>
        <v>33.723076923076924</v>
      </c>
      <c r="L173" s="116"/>
      <c r="M173" s="103" t="str">
        <f>IF(AND(NOT(OR(G173="",G173="Ø")),H173=""),"In Progress",IF(AND(NOT(OR(H173="Ø",H173="")),NOT(OR(G173="Ø",G173=""))),"Completed",IF(AND(NOT(A172=""),NOT(OR(D173="",D173="???")),G173=""),"Waiting",IF(D173="???","Waiting",""))))</f>
        <v>Completed</v>
      </c>
      <c r="N173" s="116"/>
      <c r="O173" s="116"/>
      <c r="P173" s="4"/>
      <c r="Q173" s="121"/>
      <c r="R173" s="116"/>
    </row>
    <row r="174" spans="1:18" x14ac:dyDescent="0.25">
      <c r="A174" s="122" t="s">
        <v>4925</v>
      </c>
      <c r="B174" s="117" t="s">
        <v>4924</v>
      </c>
      <c r="C174" s="116" t="s">
        <v>1167</v>
      </c>
      <c r="D174" s="103" t="s">
        <v>161</v>
      </c>
      <c r="E174" s="103" t="s">
        <v>24</v>
      </c>
      <c r="F174" s="7" t="str">
        <f>IF(AND(D174="Amina",OR(E174="Manual",E174="Assisted Manual")),A174&amp;"_AZ",IF(AND(D174="Amina",OR(E174="De-Novo Merge",E174="Assisted Merge")),A174&amp;"_SA_AZ",IF(AND(D174="Ahmad",OR(E174="Manual",E174="Assisted Manual")),A174&amp;"_AE",IF(AND(D174="Ahmad",OR(E174="De-Novo Merge",E174="Assisted Merge")),A174&amp;"_SA_AE",IF(AND(D174="Gina",OR(E174="Manual",E174="Assisted Manual")),A174&amp;"_GB",IF(AND(D174="Gina",OR(E174="De-Novo Merge",E174="Assisted Merge")),A174&amp;"_SA_GB",IF(AND(D174="Cameron",OR(E174="Manual",E174="Assisted Manual")),A174&amp;"_CA",IF(AND(D174="Cameron",OR(E174="De-Novo Merge",E174="Assisted Merge")),A174&amp;"_SA_CA",IF(AND(D174="Bruno",OR(E174="Manual",E174="Assisted Manual")),A174&amp;"_BD",IF(AND(D174="Bruno",OR(E174="De-Novo Merge",E174="Assisted Merge")),A174&amp;"_SA_BD",IF(AND(D174="Daniel",OR(E174="Manual",E174="Assisted Manual")),A174&amp;"_DR",IF(AND(D174="Daniel",OR(E174="De-Novo Merge",E174="Assisted Merge")),A174&amp;"_SA_DR",IF(AND(D174="Monet",OR(E174="Manual",E174="Assisted Manual")),A174&amp;"_MW",IF(AND(D174="Monet",OR(E174="De-Novo Merge",E174="Assisted Merge")),A174&amp;"_SA_MW",IF(AND(D174="Rinat",OR(E174="Manual",E174="Assisted Manual")),A174&amp;"_RM",IF(AND(D174="Rinat",OR(E174="De-Novo Merge",E174="Assisted Merge")),A174&amp;"_SA_RM",""))))))))))))))))</f>
        <v>2018-07-02_G-087_BD</v>
      </c>
      <c r="G174" s="104">
        <v>43354</v>
      </c>
      <c r="H174" s="104">
        <v>43368</v>
      </c>
      <c r="I174" s="68"/>
      <c r="J174" s="68">
        <v>25</v>
      </c>
      <c r="K174" s="73" t="str">
        <f t="shared" si="4"/>
        <v/>
      </c>
      <c r="L174" s="118">
        <v>43371</v>
      </c>
      <c r="M174" s="103" t="str">
        <f>IF(AND(NOT(OR(G174="",G174="Ø")),H174=""),"In Progress",IF(AND(NOT(OR(H174="Ø",H174="")),NOT(OR(G174="Ø",G174=""))),"Completed",IF(AND(NOT(A174=""),NOT(OR(D174="",D174="???")),G174=""),"Waiting",IF(D174="???","Waiting",""))))</f>
        <v>Completed</v>
      </c>
      <c r="N174" s="116" t="str">
        <f>IF(AND(NOT(OR(H174="Ø",H174="")),L174="Split"),"In Progress",IF(AND(NOT(OR(H174="Ø",H174="")),L174="Needs to be Split"),"Waiting",IF(AND(M174="Review",M175="Review"),"Review",IF(OR(AND(M174="Review",M175="Incomplete"),AND(M174="Incomplete",M175="Review")),"Review",IF(OR(AND(M174="Untraceable",M175="Review"),AND(M174="Review",M175="Untraceable")),"Review",IF(OR(AND(M174="Review",M175="Completed"),AND(M174="Completed",M175="Review")),"Review",IF(OR(AND(M174="Other",M175="Review"),AND(M174="Review",M175="Other")),"Review",IF(OR(AND(M174="Other",M175="Incomplete"),AND(M174="Incomplete",M175="Other")),"Review",IF(OR(AND(M174="Other",M175="Untraceable"),AND(M174="Untraceable",M175="Other")),"Review",IF(OR(AND(M174="Other",M175="Completed"),AND(M174="Completed",M175="Other")),"Review",IF(AND(M174="Waiting",M175="Waiting"),"Waiting",IF(OR(AND(M174="Review",M175="Waiting"),AND(M174="Waiting",M175="Review")),"Waiting",IF(OR(AND(M174="Other",M175="Waiting"),AND(M174="Waiting",M175="Other")),"Waiting",IF(OR(AND(M174="Incomplete",M175="Waiting"),AND(M174="Waiting",M175="Incomplete")),"Waiting",IF(OR(AND(M174="Completed",M175="Waiting"),AND(M174="Waiting",M175="Completed")),"Waiting",IF(OR(M174="In Progress",M175="In Progress"),"In Progress",IF(OR(AND(M174="Completed",M175="Untraceable"),AND(M174="Untraceable",M175="Completed")),"Review",IF(OR(AND(M174="Completed",M175="Incomplete"),AND(M174="Incomplete",M175="Completed")),"Review",IF(OR(AND(M174="Incomplete",M175="Untraceable"),AND(M174="Untraceable",M175="Incomplete")),"Untraceable",IF(AND(NOT(OR(H174="Ø",H174="")),NOT(OR(H175="Ø",H175="")),L174=""),"In Progress",IF(AND(M174="Untraceable",M175="Untraceable"),"Untraceable",IF(AND(NOT(OR(H174="Ø",H174="")),NOT(OR(H175="Ø",H175="")),NOT(OR(L174="Ø",L174="",L174="Split",L174="Needs to be Split"))),"Completed",IF(AND(M174="Incomplete",M175="Incomplete"),"Incomplete",IF(AND(M174="Other",M175="Other"),"Review",IF(AND(M174="Untraceable",M175=""),"Untraceable","")))))))))))))))))))))))))</f>
        <v>Completed</v>
      </c>
      <c r="O174" s="116" t="s">
        <v>0</v>
      </c>
      <c r="P174" s="4" t="s">
        <v>4923</v>
      </c>
      <c r="Q174" s="121" t="s">
        <v>25</v>
      </c>
      <c r="R174" s="116" t="s">
        <v>4922</v>
      </c>
    </row>
    <row r="175" spans="1:18" x14ac:dyDescent="0.25">
      <c r="A175" s="116"/>
      <c r="B175" s="116"/>
      <c r="C175" s="116"/>
      <c r="D175" s="103" t="s">
        <v>4657</v>
      </c>
      <c r="E175" s="103" t="s">
        <v>1512</v>
      </c>
      <c r="F175" s="7" t="str">
        <f>IF(AND(D175="Amina",OR(E175="Manual",E175="Assisted Manual")),A174&amp;"_AZ",IF(AND(D175="Amina",OR(E175="De-Novo Merge",E175="Assisted Merge")),A174&amp;"_SA_AZ",IF(AND(D175="Ahmad",OR(E175="Manual",E175="Assisted Manual")),A174&amp;"_AE",IF(AND(D175="Ahmad",OR(E175="De-Novo Merge",E175="Assisted Merge")),A174&amp;"_SA_AE",IF(AND(D175="Gina",OR(E175="Manual",E175="Assisted Manual")),A174&amp;"_GB",IF(AND(D175="Gina",OR(E175="De-Novo Merge",E175="Assisted Merge")),A174&amp;"_SA_GB",IF(AND(D175="Cameron",OR(E175="Manual",E175="Assisted Manual")),A174&amp;"_CA",IF(AND(D175="Cameron",OR(E175="De-Novo Merge",E175="Assisted Merge")),A174&amp;"_SA_CA",IF(AND(D175="Bruno",OR(E175="Manual",E175="Assisted Manual")),A174&amp;"_BD",IF(AND(D175="Bruno",OR(E175="De-Novo Merge",E175="Assisted Merge")),A174&amp;"_SA_BD",IF(AND(D175="Daniel",OR(E175="Manual",E175="Assisted Manual")),A174&amp;"_DR",IF(AND(D175="Daniel",OR(E175="De-Novo Merge",E175="Assisted Merge")),A174&amp;"_SA_DR",IF(AND(D175="Monet",OR(E175="Manual",E175="Assisted Manual")),A174&amp;"_MW",IF(AND(D175="Monet",OR(E175="De-Novo Merge",E175="Assisted Merge")),A174&amp;"_SA_MW",IF(AND(D175="Rinat",OR(E175="Manual",E175="Assisted Manual")),A174&amp;"_RM",IF(AND(D175="Rinat",OR(E175="De-Novo Merge",E175="Assisted Merge")),A174&amp;"_SA_RM",""))))))))))))))))</f>
        <v>2018-07-02_G-087_AE</v>
      </c>
      <c r="G175" s="104">
        <v>43371</v>
      </c>
      <c r="H175" s="104">
        <v>43371</v>
      </c>
      <c r="I175" s="68">
        <v>1.67</v>
      </c>
      <c r="J175" s="68">
        <v>27.7</v>
      </c>
      <c r="K175" s="73">
        <f t="shared" si="4"/>
        <v>16.58682634730539</v>
      </c>
      <c r="L175" s="116"/>
      <c r="M175" s="103" t="str">
        <f>IF(AND(NOT(OR(G175="",G175="Ø")),H175=""),"In Progress",IF(AND(NOT(OR(H175="Ø",H175="")),NOT(OR(G175="Ø",G175=""))),"Completed",IF(AND(NOT(A174=""),NOT(OR(D175="",D175="???")),G175=""),"Waiting",IF(D175="???","Waiting",""))))</f>
        <v>Completed</v>
      </c>
      <c r="N175" s="116"/>
      <c r="O175" s="116"/>
      <c r="P175" s="4"/>
      <c r="Q175" s="121"/>
      <c r="R175" s="116"/>
    </row>
    <row r="176" spans="1:18" x14ac:dyDescent="0.25">
      <c r="A176" s="122" t="s">
        <v>4921</v>
      </c>
      <c r="B176" s="117" t="s">
        <v>4920</v>
      </c>
      <c r="C176" s="116" t="s">
        <v>2065</v>
      </c>
      <c r="D176" s="103" t="s">
        <v>32</v>
      </c>
      <c r="E176" s="103" t="s">
        <v>24</v>
      </c>
      <c r="F176" s="7" t="str">
        <f>IF(AND(D176="Amina",OR(E176="Manual",E176="Assisted Manual")),A176&amp;"_AZ",IF(AND(D176="Amina",OR(E176="De-Novo Merge",E176="Assisted Merge")),A176&amp;"_SA_AZ",IF(AND(D176="Ahmad",OR(E176="Manual",E176="Assisted Manual")),A176&amp;"_AE",IF(AND(D176="Ahmad",OR(E176="De-Novo Merge",E176="Assisted Merge")),A176&amp;"_SA_AE",IF(AND(D176="Gina",OR(E176="Manual",E176="Assisted Manual")),A176&amp;"_GB",IF(AND(D176="Gina",OR(E176="De-Novo Merge",E176="Assisted Merge")),A176&amp;"_SA_GB",IF(AND(D176="Cameron",OR(E176="Manual",E176="Assisted Manual")),A176&amp;"_CA",IF(AND(D176="Cameron",OR(E176="De-Novo Merge",E176="Assisted Merge")),A176&amp;"_SA_CA",IF(AND(D176="Bruno",OR(E176="Manual",E176="Assisted Manual")),A176&amp;"_BD",IF(AND(D176="Bruno",OR(E176="De-Novo Merge",E176="Assisted Merge")),A176&amp;"_SA_BD",IF(AND(D176="Daniel",OR(E176="Manual",E176="Assisted Manual")),A176&amp;"_DR",IF(AND(D176="Daniel",OR(E176="De-Novo Merge",E176="Assisted Merge")),A176&amp;"_SA_DR",IF(AND(D176="Monet",OR(E176="Manual",E176="Assisted Manual")),A176&amp;"_MW",IF(AND(D176="Monet",OR(E176="De-Novo Merge",E176="Assisted Merge")),A176&amp;"_SA_MW",IF(AND(D176="Rinat",OR(E176="Manual",E176="Assisted Manual")),A176&amp;"_RM",IF(AND(D176="Rinat",OR(E176="De-Novo Merge",E176="Assisted Merge")),A176&amp;"_SA_RM",""))))))))))))))))</f>
        <v>2018-07-02_G-088_AZ</v>
      </c>
      <c r="G176" s="104">
        <v>43349</v>
      </c>
      <c r="H176" s="104">
        <v>43350</v>
      </c>
      <c r="I176" s="68">
        <v>3</v>
      </c>
      <c r="J176" s="68"/>
      <c r="K176" s="73" t="str">
        <f t="shared" si="4"/>
        <v/>
      </c>
      <c r="L176" s="118">
        <v>43369</v>
      </c>
      <c r="M176" s="103" t="str">
        <f>IF(AND(NOT(OR(G176="",G176="Ø")),H176=""),"In Progress",IF(AND(NOT(OR(H176="Ø",H176="")),NOT(OR(G176="Ø",G176=""))),"Completed",IF(AND(NOT(A176=""),NOT(OR(D176="",D176="???")),G176=""),"Waiting",IF(D176="???","Waiting",""))))</f>
        <v>Completed</v>
      </c>
      <c r="N176" s="116" t="str">
        <f>IF(AND(NOT(OR(H176="Ø",H176="")),L176="Split"),"In Progress",IF(AND(NOT(OR(H176="Ø",H176="")),L176="Needs to be Split"),"Waiting",IF(AND(M176="Review",M177="Review"),"Review",IF(OR(AND(M176="Review",M177="Incomplete"),AND(M176="Incomplete",M177="Review")),"Review",IF(OR(AND(M176="Untraceable",M177="Review"),AND(M176="Review",M177="Untraceable")),"Review",IF(OR(AND(M176="Review",M177="Completed"),AND(M176="Completed",M177="Review")),"Review",IF(OR(AND(M176="Other",M177="Review"),AND(M176="Review",M177="Other")),"Review",IF(OR(AND(M176="Other",M177="Incomplete"),AND(M176="Incomplete",M177="Other")),"Review",IF(OR(AND(M176="Other",M177="Untraceable"),AND(M176="Untraceable",M177="Other")),"Review",IF(OR(AND(M176="Other",M177="Completed"),AND(M176="Completed",M177="Other")),"Review",IF(AND(M176="Waiting",M177="Waiting"),"Waiting",IF(OR(AND(M176="Review",M177="Waiting"),AND(M176="Waiting",M177="Review")),"Waiting",IF(OR(AND(M176="Other",M177="Waiting"),AND(M176="Waiting",M177="Other")),"Waiting",IF(OR(AND(M176="Incomplete",M177="Waiting"),AND(M176="Waiting",M177="Incomplete")),"Waiting",IF(OR(AND(M176="Completed",M177="Waiting"),AND(M176="Waiting",M177="Completed")),"Waiting",IF(OR(M176="In Progress",M177="In Progress"),"In Progress",IF(OR(AND(M176="Completed",M177="Untraceable"),AND(M176="Untraceable",M177="Completed")),"Review",IF(OR(AND(M176="Completed",M177="Incomplete"),AND(M176="Incomplete",M177="Completed")),"Review",IF(OR(AND(M176="Incomplete",M177="Untraceable"),AND(M176="Untraceable",M177="Incomplete")),"Untraceable",IF(AND(NOT(OR(H176="Ø",H176="")),NOT(OR(H177="Ø",H177="")),L176=""),"In Progress",IF(AND(M176="Untraceable",M177="Untraceable"),"Untraceable",IF(AND(NOT(OR(H176="Ø",H176="")),NOT(OR(H177="Ø",H177="")),NOT(OR(L176="Ø",L176="",L176="Split",L176="Needs to be Split"))),"Completed",IF(AND(M176="Incomplete",M177="Incomplete"),"Incomplete",IF(AND(M176="Other",M177="Other"),"Review",IF(AND(M176="Untraceable",M177=""),"Untraceable","")))))))))))))))))))))))))</f>
        <v>Completed</v>
      </c>
      <c r="O176" s="116" t="s">
        <v>0</v>
      </c>
      <c r="P176" s="4"/>
      <c r="Q176" s="121" t="s">
        <v>25</v>
      </c>
      <c r="R176" s="116" t="s">
        <v>4919</v>
      </c>
    </row>
    <row r="177" spans="1:18" x14ac:dyDescent="0.25">
      <c r="A177" s="116"/>
      <c r="B177" s="116"/>
      <c r="C177" s="116"/>
      <c r="D177" s="103" t="s">
        <v>23</v>
      </c>
      <c r="E177" s="103" t="s">
        <v>1512</v>
      </c>
      <c r="F177" s="7" t="str">
        <f>IF(AND(D177="Amina",OR(E177="Manual",E177="Assisted Manual")),A176&amp;"_AZ",IF(AND(D177="Amina",OR(E177="De-Novo Merge",E177="Assisted Merge")),A176&amp;"_SA_AZ",IF(AND(D177="Ahmad",OR(E177="Manual",E177="Assisted Manual")),A176&amp;"_AE",IF(AND(D177="Ahmad",OR(E177="De-Novo Merge",E177="Assisted Merge")),A176&amp;"_SA_AE",IF(AND(D177="Gina",OR(E177="Manual",E177="Assisted Manual")),A176&amp;"_GB",IF(AND(D177="Gina",OR(E177="De-Novo Merge",E177="Assisted Merge")),A176&amp;"_SA_GB",IF(AND(D177="Cameron",OR(E177="Manual",E177="Assisted Manual")),A176&amp;"_CA",IF(AND(D177="Cameron",OR(E177="De-Novo Merge",E177="Assisted Merge")),A176&amp;"_SA_CA",IF(AND(D177="Bruno",OR(E177="Manual",E177="Assisted Manual")),A176&amp;"_BD",IF(AND(D177="Bruno",OR(E177="De-Novo Merge",E177="Assisted Merge")),A176&amp;"_SA_BD",IF(AND(D177="Daniel",OR(E177="Manual",E177="Assisted Manual")),A176&amp;"_DR",IF(AND(D177="Daniel",OR(E177="De-Novo Merge",E177="Assisted Merge")),A176&amp;"_SA_DR",IF(AND(D177="Monet",OR(E177="Manual",E177="Assisted Manual")),A176&amp;"_MW",IF(AND(D177="Monet",OR(E177="De-Novo Merge",E177="Assisted Merge")),A176&amp;"_SA_MW",IF(AND(D177="Rinat",OR(E177="Manual",E177="Assisted Manual")),A176&amp;"_RM",IF(AND(D177="Rinat",OR(E177="De-Novo Merge",E177="Assisted Merge")),A176&amp;"_SA_RM",""))))))))))))))))</f>
        <v>2018-07-02_G-088_CA</v>
      </c>
      <c r="G177" s="104">
        <v>43350</v>
      </c>
      <c r="H177" s="104">
        <v>43350</v>
      </c>
      <c r="I177" s="68">
        <v>1.5</v>
      </c>
      <c r="J177" s="68">
        <v>47</v>
      </c>
      <c r="K177" s="73">
        <f t="shared" si="4"/>
        <v>31.333333333333332</v>
      </c>
      <c r="L177" s="116"/>
      <c r="M177" s="103" t="str">
        <f>IF(AND(NOT(OR(G177="",G177="Ø")),H177=""),"In Progress",IF(AND(NOT(OR(H177="Ø",H177="")),NOT(OR(G177="Ø",G177=""))),"Completed",IF(AND(NOT(A176=""),NOT(OR(D177="",D177="???")),G177=""),"Waiting",IF(D177="???","Waiting",""))))</f>
        <v>Completed</v>
      </c>
      <c r="N177" s="116"/>
      <c r="O177" s="116"/>
      <c r="P177" s="4"/>
      <c r="Q177" s="121"/>
      <c r="R177" s="116"/>
    </row>
    <row r="178" spans="1:18" x14ac:dyDescent="0.25">
      <c r="A178" s="122" t="s">
        <v>4918</v>
      </c>
      <c r="B178" s="117" t="s">
        <v>4917</v>
      </c>
      <c r="C178" s="116" t="s">
        <v>2065</v>
      </c>
      <c r="D178" s="103" t="s">
        <v>161</v>
      </c>
      <c r="E178" s="103" t="s">
        <v>24</v>
      </c>
      <c r="F178" s="7" t="str">
        <f>IF(AND(D178="Amina",OR(E178="Manual",E178="Assisted Manual")),A178&amp;"_AZ",IF(AND(D178="Amina",OR(E178="De-Novo Merge",E178="Assisted Merge")),A178&amp;"_SA_AZ",IF(AND(D178="Ahmad",OR(E178="Manual",E178="Assisted Manual")),A178&amp;"_AE",IF(AND(D178="Ahmad",OR(E178="De-Novo Merge",E178="Assisted Merge")),A178&amp;"_SA_AE",IF(AND(D178="Gina",OR(E178="Manual",E178="Assisted Manual")),A178&amp;"_GB",IF(AND(D178="Gina",OR(E178="De-Novo Merge",E178="Assisted Merge")),A178&amp;"_SA_GB",IF(AND(D178="Cameron",OR(E178="Manual",E178="Assisted Manual")),A178&amp;"_CA",IF(AND(D178="Cameron",OR(E178="De-Novo Merge",E178="Assisted Merge")),A178&amp;"_SA_CA",IF(AND(D178="Bruno",OR(E178="Manual",E178="Assisted Manual")),A178&amp;"_BD",IF(AND(D178="Bruno",OR(E178="De-Novo Merge",E178="Assisted Merge")),A178&amp;"_SA_BD",IF(AND(D178="Daniel",OR(E178="Manual",E178="Assisted Manual")),A178&amp;"_DR",IF(AND(D178="Daniel",OR(E178="De-Novo Merge",E178="Assisted Merge")),A178&amp;"_SA_DR",IF(AND(D178="Monet",OR(E178="Manual",E178="Assisted Manual")),A178&amp;"_MW",IF(AND(D178="Monet",OR(E178="De-Novo Merge",E178="Assisted Merge")),A178&amp;"_SA_MW",IF(AND(D178="Rinat",OR(E178="Manual",E178="Assisted Manual")),A178&amp;"_RM",IF(AND(D178="Rinat",OR(E178="De-Novo Merge",E178="Assisted Merge")),A178&amp;"_SA_RM",""))))))))))))))))</f>
        <v>2018-07-02_G-089_BD</v>
      </c>
      <c r="G178" s="104">
        <v>43349</v>
      </c>
      <c r="H178" s="104">
        <v>43354</v>
      </c>
      <c r="I178" s="68">
        <v>1.25</v>
      </c>
      <c r="J178" s="68">
        <v>53</v>
      </c>
      <c r="K178" s="73">
        <f t="shared" si="4"/>
        <v>42.4</v>
      </c>
      <c r="L178" s="118">
        <v>43367</v>
      </c>
      <c r="M178" s="103" t="str">
        <f>IF(AND(NOT(OR(G178="",G178="Ø")),H178=""),"In Progress",IF(AND(NOT(OR(H178="Ø",H178="")),NOT(OR(G178="Ø",G178=""))),"Completed",IF(AND(NOT(A178=""),NOT(OR(D178="",D178="???")),G178=""),"Waiting",IF(D178="???","Waiting",""))))</f>
        <v>Completed</v>
      </c>
      <c r="N178" s="116" t="str">
        <f>IF(AND(NOT(OR(H178="Ø",H178="")),L178="Split"),"In Progress",IF(AND(NOT(OR(H178="Ø",H178="")),L178="Needs to be Split"),"Waiting",IF(AND(M178="Review",M179="Review"),"Review",IF(OR(AND(M178="Review",M179="Incomplete"),AND(M178="Incomplete",M179="Review")),"Review",IF(OR(AND(M178="Untraceable",M179="Review"),AND(M178="Review",M179="Untraceable")),"Review",IF(OR(AND(M178="Review",M179="Completed"),AND(M178="Completed",M179="Review")),"Review",IF(OR(AND(M178="Other",M179="Review"),AND(M178="Review",M179="Other")),"Review",IF(OR(AND(M178="Other",M179="Incomplete"),AND(M178="Incomplete",M179="Other")),"Review",IF(OR(AND(M178="Other",M179="Untraceable"),AND(M178="Untraceable",M179="Other")),"Review",IF(OR(AND(M178="Other",M179="Completed"),AND(M178="Completed",M179="Other")),"Review",IF(AND(M178="Waiting",M179="Waiting"),"Waiting",IF(OR(AND(M178="Review",M179="Waiting"),AND(M178="Waiting",M179="Review")),"Waiting",IF(OR(AND(M178="Other",M179="Waiting"),AND(M178="Waiting",M179="Other")),"Waiting",IF(OR(AND(M178="Incomplete",M179="Waiting"),AND(M178="Waiting",M179="Incomplete")),"Waiting",IF(OR(AND(M178="Completed",M179="Waiting"),AND(M178="Waiting",M179="Completed")),"Waiting",IF(OR(M178="In Progress",M179="In Progress"),"In Progress",IF(OR(AND(M178="Completed",M179="Untraceable"),AND(M178="Untraceable",M179="Completed")),"Review",IF(OR(AND(M178="Completed",M179="Incomplete"),AND(M178="Incomplete",M179="Completed")),"Review",IF(OR(AND(M178="Incomplete",M179="Untraceable"),AND(M178="Untraceable",M179="Incomplete")),"Untraceable",IF(AND(NOT(OR(H178="Ø",H178="")),NOT(OR(H179="Ø",H179="")),L178=""),"In Progress",IF(AND(M178="Untraceable",M179="Untraceable"),"Untraceable",IF(AND(NOT(OR(H178="Ø",H178="")),NOT(OR(H179="Ø",H179="")),NOT(OR(L178="Ø",L178="",L178="Split",L178="Needs to be Split"))),"Completed",IF(AND(M178="Incomplete",M179="Incomplete"),"Incomplete",IF(AND(M178="Other",M179="Other"),"Review",IF(AND(M178="Untraceable",M179=""),"Untraceable","")))))))))))))))))))))))))</f>
        <v>Completed</v>
      </c>
      <c r="O178" s="116" t="s">
        <v>0</v>
      </c>
      <c r="P178" s="4"/>
      <c r="Q178" s="121" t="s">
        <v>25</v>
      </c>
      <c r="R178" s="116" t="s">
        <v>4916</v>
      </c>
    </row>
    <row r="179" spans="1:18" x14ac:dyDescent="0.25">
      <c r="A179" s="116"/>
      <c r="B179" s="116"/>
      <c r="C179" s="116"/>
      <c r="D179" s="103" t="s">
        <v>113</v>
      </c>
      <c r="E179" s="103" t="s">
        <v>1512</v>
      </c>
      <c r="F179" s="7" t="str">
        <f>IF(AND(D179="Amina",OR(E179="Manual",E179="Assisted Manual")),A178&amp;"_AZ",IF(AND(D179="Amina",OR(E179="De-Novo Merge",E179="Assisted Merge")),A178&amp;"_SA_AZ",IF(AND(D179="Ahmad",OR(E179="Manual",E179="Assisted Manual")),A178&amp;"_AE",IF(AND(D179="Ahmad",OR(E179="De-Novo Merge",E179="Assisted Merge")),A178&amp;"_SA_AE",IF(AND(D179="Gina",OR(E179="Manual",E179="Assisted Manual")),A178&amp;"_GB",IF(AND(D179="Gina",OR(E179="De-Novo Merge",E179="Assisted Merge")),A178&amp;"_SA_GB",IF(AND(D179="Cameron",OR(E179="Manual",E179="Assisted Manual")),A178&amp;"_CA",IF(AND(D179="Cameron",OR(E179="De-Novo Merge",E179="Assisted Merge")),A178&amp;"_SA_CA",IF(AND(D179="Bruno",OR(E179="Manual",E179="Assisted Manual")),A178&amp;"_BD",IF(AND(D179="Bruno",OR(E179="De-Novo Merge",E179="Assisted Merge")),A178&amp;"_SA_BD",IF(AND(D179="Daniel",OR(E179="Manual",E179="Assisted Manual")),A178&amp;"_DR",IF(AND(D179="Daniel",OR(E179="De-Novo Merge",E179="Assisted Merge")),A178&amp;"_SA_DR",IF(AND(D179="Monet",OR(E179="Manual",E179="Assisted Manual")),A178&amp;"_MW",IF(AND(D179="Monet",OR(E179="De-Novo Merge",E179="Assisted Merge")),A178&amp;"_SA_MW",IF(AND(D179="Rinat",OR(E179="Manual",E179="Assisted Manual")),A178&amp;"_RM",IF(AND(D179="Rinat",OR(E179="De-Novo Merge",E179="Assisted Merge")),A178&amp;"_SA_RM",""))))))))))))))))</f>
        <v>2018-07-02_G-089_DR</v>
      </c>
      <c r="G179" s="104">
        <v>43353</v>
      </c>
      <c r="H179" s="104">
        <v>43355</v>
      </c>
      <c r="I179" s="68">
        <v>2</v>
      </c>
      <c r="J179" s="68">
        <v>60.624000000000002</v>
      </c>
      <c r="K179" s="73">
        <f t="shared" si="4"/>
        <v>30.312000000000001</v>
      </c>
      <c r="L179" s="116"/>
      <c r="M179" s="103" t="str">
        <f>IF(AND(NOT(OR(G179="",G179="Ø")),H179=""),"In Progress",IF(AND(NOT(OR(H179="Ø",H179="")),NOT(OR(G179="Ø",G179=""))),"Completed",IF(AND(NOT(A178=""),NOT(OR(D179="",D179="???")),G179=""),"Waiting",IF(D179="???","Waiting",""))))</f>
        <v>Completed</v>
      </c>
      <c r="N179" s="116"/>
      <c r="O179" s="116"/>
      <c r="P179" s="4"/>
      <c r="Q179" s="121"/>
      <c r="R179" s="116"/>
    </row>
    <row r="180" spans="1:18" x14ac:dyDescent="0.25">
      <c r="A180" s="122" t="s">
        <v>4915</v>
      </c>
      <c r="B180" s="117" t="s">
        <v>4914</v>
      </c>
      <c r="C180" s="116" t="s">
        <v>2065</v>
      </c>
      <c r="D180" s="103" t="s">
        <v>161</v>
      </c>
      <c r="E180" s="103" t="s">
        <v>24</v>
      </c>
      <c r="F180" s="7" t="str">
        <f>IF(AND(D180="Amina",OR(E180="Manual",E180="Assisted Manual")),A180&amp;"_AZ",IF(AND(D180="Amina",OR(E180="De-Novo Merge",E180="Assisted Merge")),A180&amp;"_SA_AZ",IF(AND(D180="Ahmad",OR(E180="Manual",E180="Assisted Manual")),A180&amp;"_AE",IF(AND(D180="Ahmad",OR(E180="De-Novo Merge",E180="Assisted Merge")),A180&amp;"_SA_AE",IF(AND(D180="Gina",OR(E180="Manual",E180="Assisted Manual")),A180&amp;"_GB",IF(AND(D180="Gina",OR(E180="De-Novo Merge",E180="Assisted Merge")),A180&amp;"_SA_GB",IF(AND(D180="Cameron",OR(E180="Manual",E180="Assisted Manual")),A180&amp;"_CA",IF(AND(D180="Cameron",OR(E180="De-Novo Merge",E180="Assisted Merge")),A180&amp;"_SA_CA",IF(AND(D180="Bruno",OR(E180="Manual",E180="Assisted Manual")),A180&amp;"_BD",IF(AND(D180="Bruno",OR(E180="De-Novo Merge",E180="Assisted Merge")),A180&amp;"_SA_BD",IF(AND(D180="Daniel",OR(E180="Manual",E180="Assisted Manual")),A180&amp;"_DR",IF(AND(D180="Daniel",OR(E180="De-Novo Merge",E180="Assisted Merge")),A180&amp;"_SA_DR",IF(AND(D180="Monet",OR(E180="Manual",E180="Assisted Manual")),A180&amp;"_MW",IF(AND(D180="Monet",OR(E180="De-Novo Merge",E180="Assisted Merge")),A180&amp;"_SA_MW",IF(AND(D180="Rinat",OR(E180="Manual",E180="Assisted Manual")),A180&amp;"_RM",IF(AND(D180="Rinat",OR(E180="De-Novo Merge",E180="Assisted Merge")),A180&amp;"_SA_RM",""))))))))))))))))</f>
        <v>2018-07-02_G-090_BD</v>
      </c>
      <c r="G180" s="104">
        <v>43349</v>
      </c>
      <c r="H180" s="104">
        <v>43349</v>
      </c>
      <c r="I180" s="68">
        <v>1.5</v>
      </c>
      <c r="J180" s="68">
        <v>30</v>
      </c>
      <c r="K180" s="73">
        <f t="shared" si="4"/>
        <v>20</v>
      </c>
      <c r="L180" s="118">
        <v>43367</v>
      </c>
      <c r="M180" s="103" t="str">
        <f>IF(AND(NOT(OR(G180="",G180="Ø")),H180=""),"In Progress",IF(AND(NOT(OR(H180="Ø",H180="")),NOT(OR(G180="Ø",G180=""))),"Completed",IF(AND(NOT(A180=""),NOT(OR(D180="",D180="???")),G180=""),"Waiting",IF(D180="???","Waiting",""))))</f>
        <v>Completed</v>
      </c>
      <c r="N180" s="116" t="str">
        <f>IF(AND(NOT(OR(H180="Ø",H180="")),L180="Split"),"In Progress",IF(AND(NOT(OR(H180="Ø",H180="")),L180="Needs to be Split"),"Waiting",IF(AND(M180="Review",M181="Review"),"Review",IF(OR(AND(M180="Review",M181="Incomplete"),AND(M180="Incomplete",M181="Review")),"Review",IF(OR(AND(M180="Untraceable",M181="Review"),AND(M180="Review",M181="Untraceable")),"Review",IF(OR(AND(M180="Review",M181="Completed"),AND(M180="Completed",M181="Review")),"Review",IF(OR(AND(M180="Other",M181="Review"),AND(M180="Review",M181="Other")),"Review",IF(OR(AND(M180="Other",M181="Incomplete"),AND(M180="Incomplete",M181="Other")),"Review",IF(OR(AND(M180="Other",M181="Untraceable"),AND(M180="Untraceable",M181="Other")),"Review",IF(OR(AND(M180="Other",M181="Completed"),AND(M180="Completed",M181="Other")),"Review",IF(AND(M180="Waiting",M181="Waiting"),"Waiting",IF(OR(AND(M180="Review",M181="Waiting"),AND(M180="Waiting",M181="Review")),"Waiting",IF(OR(AND(M180="Other",M181="Waiting"),AND(M180="Waiting",M181="Other")),"Waiting",IF(OR(AND(M180="Incomplete",M181="Waiting"),AND(M180="Waiting",M181="Incomplete")),"Waiting",IF(OR(AND(M180="Completed",M181="Waiting"),AND(M180="Waiting",M181="Completed")),"Waiting",IF(OR(M180="In Progress",M181="In Progress"),"In Progress",IF(OR(AND(M180="Completed",M181="Untraceable"),AND(M180="Untraceable",M181="Completed")),"Review",IF(OR(AND(M180="Completed",M181="Incomplete"),AND(M180="Incomplete",M181="Completed")),"Review",IF(OR(AND(M180="Incomplete",M181="Untraceable"),AND(M180="Untraceable",M181="Incomplete")),"Untraceable",IF(AND(NOT(OR(H180="Ø",H180="")),NOT(OR(H181="Ø",H181="")),L180=""),"In Progress",IF(AND(M180="Untraceable",M181="Untraceable"),"Untraceable",IF(AND(NOT(OR(H180="Ø",H180="")),NOT(OR(H181="Ø",H181="")),NOT(OR(L180="Ø",L180="",L180="Split",L180="Needs to be Split"))),"Completed",IF(AND(M180="Incomplete",M181="Incomplete"),"Incomplete",IF(AND(M180="Other",M181="Other"),"Review",IF(AND(M180="Untraceable",M181=""),"Untraceable","")))))))))))))))))))))))))</f>
        <v>Completed</v>
      </c>
      <c r="O180" s="116" t="s">
        <v>0</v>
      </c>
      <c r="P180" s="4"/>
      <c r="Q180" s="121" t="s">
        <v>25</v>
      </c>
      <c r="R180" s="116" t="s">
        <v>4913</v>
      </c>
    </row>
    <row r="181" spans="1:18" x14ac:dyDescent="0.25">
      <c r="A181" s="116"/>
      <c r="B181" s="116"/>
      <c r="C181" s="116"/>
      <c r="D181" s="103" t="s">
        <v>113</v>
      </c>
      <c r="E181" s="103" t="s">
        <v>1512</v>
      </c>
      <c r="F181" s="7" t="str">
        <f>IF(AND(D181="Amina",OR(E181="Manual",E181="Assisted Manual")),A180&amp;"_AZ",IF(AND(D181="Amina",OR(E181="De-Novo Merge",E181="Assisted Merge")),A180&amp;"_SA_AZ",IF(AND(D181="Ahmad",OR(E181="Manual",E181="Assisted Manual")),A180&amp;"_AE",IF(AND(D181="Ahmad",OR(E181="De-Novo Merge",E181="Assisted Merge")),A180&amp;"_SA_AE",IF(AND(D181="Gina",OR(E181="Manual",E181="Assisted Manual")),A180&amp;"_GB",IF(AND(D181="Gina",OR(E181="De-Novo Merge",E181="Assisted Merge")),A180&amp;"_SA_GB",IF(AND(D181="Cameron",OR(E181="Manual",E181="Assisted Manual")),A180&amp;"_CA",IF(AND(D181="Cameron",OR(E181="De-Novo Merge",E181="Assisted Merge")),A180&amp;"_SA_CA",IF(AND(D181="Bruno",OR(E181="Manual",E181="Assisted Manual")),A180&amp;"_BD",IF(AND(D181="Bruno",OR(E181="De-Novo Merge",E181="Assisted Merge")),A180&amp;"_SA_BD",IF(AND(D181="Daniel",OR(E181="Manual",E181="Assisted Manual")),A180&amp;"_DR",IF(AND(D181="Daniel",OR(E181="De-Novo Merge",E181="Assisted Merge")),A180&amp;"_SA_DR",IF(AND(D181="Monet",OR(E181="Manual",E181="Assisted Manual")),A180&amp;"_MW",IF(AND(D181="Monet",OR(E181="De-Novo Merge",E181="Assisted Merge")),A180&amp;"_SA_MW",IF(AND(D181="Rinat",OR(E181="Manual",E181="Assisted Manual")),A180&amp;"_RM",IF(AND(D181="Rinat",OR(E181="De-Novo Merge",E181="Assisted Merge")),A180&amp;"_SA_RM",""))))))))))))))))</f>
        <v>2018-07-02_G-090_DR</v>
      </c>
      <c r="G181" s="104">
        <v>43353</v>
      </c>
      <c r="H181" s="104">
        <v>43353</v>
      </c>
      <c r="I181" s="68">
        <v>1.33</v>
      </c>
      <c r="J181" s="68">
        <v>30.83</v>
      </c>
      <c r="K181" s="73">
        <f t="shared" si="4"/>
        <v>23.180451127819545</v>
      </c>
      <c r="L181" s="116"/>
      <c r="M181" s="103" t="str">
        <f>IF(AND(NOT(OR(G181="",G181="Ø")),H181=""),"In Progress",IF(AND(NOT(OR(H181="Ø",H181="")),NOT(OR(G181="Ø",G181=""))),"Completed",IF(AND(NOT(A180=""),NOT(OR(D181="",D181="???")),G181=""),"Waiting",IF(D181="???","Waiting",""))))</f>
        <v>Completed</v>
      </c>
      <c r="N181" s="116"/>
      <c r="O181" s="116"/>
      <c r="P181" s="4"/>
      <c r="Q181" s="121"/>
      <c r="R181" s="116"/>
    </row>
    <row r="182" spans="1:18" x14ac:dyDescent="0.25">
      <c r="A182" s="122" t="s">
        <v>4912</v>
      </c>
      <c r="B182" s="117" t="s">
        <v>4911</v>
      </c>
      <c r="C182" s="116" t="s">
        <v>1167</v>
      </c>
      <c r="D182" s="103" t="s">
        <v>161</v>
      </c>
      <c r="E182" s="103" t="s">
        <v>24</v>
      </c>
      <c r="F182" s="7" t="str">
        <f>IF(AND(D182="Amina",OR(E182="Manual",E182="Assisted Manual")),A182&amp;"_AZ",IF(AND(D182="Amina",OR(E182="De-Novo Merge",E182="Assisted Merge")),A182&amp;"_SA_AZ",IF(AND(D182="Ahmad",OR(E182="Manual",E182="Assisted Manual")),A182&amp;"_AE",IF(AND(D182="Ahmad",OR(E182="De-Novo Merge",E182="Assisted Merge")),A182&amp;"_SA_AE",IF(AND(D182="Gina",OR(E182="Manual",E182="Assisted Manual")),A182&amp;"_GB",IF(AND(D182="Gina",OR(E182="De-Novo Merge",E182="Assisted Merge")),A182&amp;"_SA_GB",IF(AND(D182="Cameron",OR(E182="Manual",E182="Assisted Manual")),A182&amp;"_CA",IF(AND(D182="Cameron",OR(E182="De-Novo Merge",E182="Assisted Merge")),A182&amp;"_SA_CA",IF(AND(D182="Bruno",OR(E182="Manual",E182="Assisted Manual")),A182&amp;"_BD",IF(AND(D182="Bruno",OR(E182="De-Novo Merge",E182="Assisted Merge")),A182&amp;"_SA_BD",IF(AND(D182="Daniel",OR(E182="Manual",E182="Assisted Manual")),A182&amp;"_DR",IF(AND(D182="Daniel",OR(E182="De-Novo Merge",E182="Assisted Merge")),A182&amp;"_SA_DR",IF(AND(D182="Monet",OR(E182="Manual",E182="Assisted Manual")),A182&amp;"_MW",IF(AND(D182="Monet",OR(E182="De-Novo Merge",E182="Assisted Merge")),A182&amp;"_SA_MW",IF(AND(D182="Rinat",OR(E182="Manual",E182="Assisted Manual")),A182&amp;"_RM",IF(AND(D182="Rinat",OR(E182="De-Novo Merge",E182="Assisted Merge")),A182&amp;"_SA_RM",""))))))))))))))))</f>
        <v>2018-07-02_G-091_BD</v>
      </c>
      <c r="G182" s="104">
        <v>43349</v>
      </c>
      <c r="H182" s="104">
        <v>43349</v>
      </c>
      <c r="I182" s="68">
        <v>1</v>
      </c>
      <c r="J182" s="68">
        <v>24</v>
      </c>
      <c r="K182" s="73">
        <f t="shared" ref="K182:K245" si="5">IF(AND(NOT(I182=""),NOT(J182=""),NOT(H182="")),J182/I182,"")</f>
        <v>24</v>
      </c>
      <c r="L182" s="118">
        <v>43360</v>
      </c>
      <c r="M182" s="103" t="str">
        <f>IF(AND(NOT(OR(G182="",G182="Ø")),H182=""),"In Progress",IF(AND(NOT(OR(H182="Ø",H182="")),NOT(OR(G182="Ø",G182=""))),"Completed",IF(AND(NOT(A182=""),NOT(OR(D182="",D182="???")),G182=""),"Waiting",IF(D182="???","Waiting",""))))</f>
        <v>Completed</v>
      </c>
      <c r="N182" s="116" t="str">
        <f>IF(AND(NOT(OR(H182="Ø",H182="")),L182="Split"),"In Progress",IF(AND(NOT(OR(H182="Ø",H182="")),L182="Needs to be Split"),"Waiting",IF(AND(M182="Review",M183="Review"),"Review",IF(OR(AND(M182="Review",M183="Incomplete"),AND(M182="Incomplete",M183="Review")),"Review",IF(OR(AND(M182="Untraceable",M183="Review"),AND(M182="Review",M183="Untraceable")),"Review",IF(OR(AND(M182="Review",M183="Completed"),AND(M182="Completed",M183="Review")),"Review",IF(OR(AND(M182="Other",M183="Review"),AND(M182="Review",M183="Other")),"Review",IF(OR(AND(M182="Other",M183="Incomplete"),AND(M182="Incomplete",M183="Other")),"Review",IF(OR(AND(M182="Other",M183="Untraceable"),AND(M182="Untraceable",M183="Other")),"Review",IF(OR(AND(M182="Other",M183="Completed"),AND(M182="Completed",M183="Other")),"Review",IF(AND(M182="Waiting",M183="Waiting"),"Waiting",IF(OR(AND(M182="Review",M183="Waiting"),AND(M182="Waiting",M183="Review")),"Waiting",IF(OR(AND(M182="Other",M183="Waiting"),AND(M182="Waiting",M183="Other")),"Waiting",IF(OR(AND(M182="Incomplete",M183="Waiting"),AND(M182="Waiting",M183="Incomplete")),"Waiting",IF(OR(AND(M182="Completed",M183="Waiting"),AND(M182="Waiting",M183="Completed")),"Waiting",IF(OR(M182="In Progress",M183="In Progress"),"In Progress",IF(OR(AND(M182="Completed",M183="Untraceable"),AND(M182="Untraceable",M183="Completed")),"Review",IF(OR(AND(M182="Completed",M183="Incomplete"),AND(M182="Incomplete",M183="Completed")),"Review",IF(OR(AND(M182="Incomplete",M183="Untraceable"),AND(M182="Untraceable",M183="Incomplete")),"Untraceable",IF(AND(NOT(OR(H182="Ø",H182="")),NOT(OR(H183="Ø",H183="")),L182=""),"In Progress",IF(AND(M182="Untraceable",M183="Untraceable"),"Untraceable",IF(AND(NOT(OR(H182="Ø",H182="")),NOT(OR(H183="Ø",H183="")),NOT(OR(L182="Ø",L182="",L182="Split",L182="Needs to be Split"))),"Completed",IF(AND(M182="Incomplete",M183="Incomplete"),"Incomplete",IF(AND(M182="Other",M183="Other"),"Review",IF(AND(M182="Untraceable",M183=""),"Untraceable","")))))))))))))))))))))))))</f>
        <v>Completed</v>
      </c>
      <c r="O182" s="124" t="s">
        <v>0</v>
      </c>
      <c r="P182" s="4"/>
      <c r="Q182" s="121" t="s">
        <v>25</v>
      </c>
      <c r="R182" s="116" t="s">
        <v>4910</v>
      </c>
    </row>
    <row r="183" spans="1:18" x14ac:dyDescent="0.25">
      <c r="A183" s="116"/>
      <c r="B183" s="116"/>
      <c r="C183" s="116"/>
      <c r="D183" s="103" t="s">
        <v>4789</v>
      </c>
      <c r="E183" s="103" t="s">
        <v>1512</v>
      </c>
      <c r="F183" s="7" t="s">
        <v>4909</v>
      </c>
      <c r="G183" s="104">
        <v>43353</v>
      </c>
      <c r="H183" s="104">
        <v>43360</v>
      </c>
      <c r="I183" s="68"/>
      <c r="J183" s="68"/>
      <c r="K183" s="73" t="str">
        <f t="shared" si="5"/>
        <v/>
      </c>
      <c r="L183" s="116"/>
      <c r="M183" s="103" t="s">
        <v>0</v>
      </c>
      <c r="N183" s="116"/>
      <c r="O183" s="125"/>
      <c r="P183" s="4"/>
      <c r="Q183" s="121"/>
      <c r="R183" s="116"/>
    </row>
    <row r="184" spans="1:18" x14ac:dyDescent="0.25">
      <c r="A184" s="122" t="s">
        <v>4908</v>
      </c>
      <c r="B184" s="117" t="s">
        <v>4907</v>
      </c>
      <c r="C184" s="116" t="s">
        <v>1167</v>
      </c>
      <c r="D184" s="103" t="s">
        <v>32</v>
      </c>
      <c r="E184" s="103" t="s">
        <v>24</v>
      </c>
      <c r="F184" s="7" t="str">
        <f>IF(AND(D184="Amina",OR(E184="Manual",E184="Assisted Manual")),A184&amp;"_AZ",IF(AND(D184="Amina",OR(E184="De-Novo Merge",E184="Assisted Merge")),A184&amp;"_SA_AZ",IF(AND(D184="Ahmad",OR(E184="Manual",E184="Assisted Manual")),A184&amp;"_AE",IF(AND(D184="Ahmad",OR(E184="De-Novo Merge",E184="Assisted Merge")),A184&amp;"_SA_AE",IF(AND(D184="Gina",OR(E184="Manual",E184="Assisted Manual")),A184&amp;"_GB",IF(AND(D184="Gina",OR(E184="De-Novo Merge",E184="Assisted Merge")),A184&amp;"_SA_GB",IF(AND(D184="Cameron",OR(E184="Manual",E184="Assisted Manual")),A184&amp;"_CA",IF(AND(D184="Cameron",OR(E184="De-Novo Merge",E184="Assisted Merge")),A184&amp;"_SA_CA",IF(AND(D184="Bruno",OR(E184="Manual",E184="Assisted Manual")),A184&amp;"_BD",IF(AND(D184="Bruno",OR(E184="De-Novo Merge",E184="Assisted Merge")),A184&amp;"_SA_BD",IF(AND(D184="Daniel",OR(E184="Manual",E184="Assisted Manual")),A184&amp;"_DR",IF(AND(D184="Daniel",OR(E184="De-Novo Merge",E184="Assisted Merge")),A184&amp;"_SA_DR",IF(AND(D184="Monet",OR(E184="Manual",E184="Assisted Manual")),A184&amp;"_MW",IF(AND(D184="Monet",OR(E184="De-Novo Merge",E184="Assisted Merge")),A184&amp;"_SA_MW",IF(AND(D184="Rinat",OR(E184="Manual",E184="Assisted Manual")),A184&amp;"_RM",IF(AND(D184="Rinat",OR(E184="De-Novo Merge",E184="Assisted Merge")),A184&amp;"_SA_RM",""))))))))))))))))</f>
        <v>2018-07-02_G-092_AZ</v>
      </c>
      <c r="G184" s="104">
        <v>43350</v>
      </c>
      <c r="H184" s="104">
        <v>43350</v>
      </c>
      <c r="I184" s="68">
        <v>1</v>
      </c>
      <c r="J184" s="68"/>
      <c r="K184" s="73" t="str">
        <f t="shared" si="5"/>
        <v/>
      </c>
      <c r="L184" s="118">
        <v>43370</v>
      </c>
      <c r="M184" s="103" t="str">
        <f>IF(AND(NOT(OR(G184="",G184="Ø")),H184=""),"In Progress",IF(AND(NOT(OR(H184="Ø",H184="")),NOT(OR(G184="Ø",G184=""))),"Completed",IF(AND(NOT(A184=""),NOT(OR(D184="",D184="???")),G184=""),"Waiting",IF(D184="???","Waiting",""))))</f>
        <v>Completed</v>
      </c>
      <c r="N184" s="116" t="str">
        <f>IF(AND(NOT(OR(H184="Ø",H184="")),L184="Split"),"In Progress",IF(AND(NOT(OR(H184="Ø",H184="")),L184="Needs to be Split"),"Waiting",IF(AND(M184="Review",M185="Review"),"Review",IF(OR(AND(M184="Review",M185="Incomplete"),AND(M184="Incomplete",M185="Review")),"Review",IF(OR(AND(M184="Untraceable",M185="Review"),AND(M184="Review",M185="Untraceable")),"Review",IF(OR(AND(M184="Review",M185="Completed"),AND(M184="Completed",M185="Review")),"Review",IF(OR(AND(M184="Other",M185="Review"),AND(M184="Review",M185="Other")),"Review",IF(OR(AND(M184="Other",M185="Incomplete"),AND(M184="Incomplete",M185="Other")),"Review",IF(OR(AND(M184="Other",M185="Untraceable"),AND(M184="Untraceable",M185="Other")),"Review",IF(OR(AND(M184="Other",M185="Completed"),AND(M184="Completed",M185="Other")),"Review",IF(AND(M184="Waiting",M185="Waiting"),"Waiting",IF(OR(AND(M184="Review",M185="Waiting"),AND(M184="Waiting",M185="Review")),"Waiting",IF(OR(AND(M184="Other",M185="Waiting"),AND(M184="Waiting",M185="Other")),"Waiting",IF(OR(AND(M184="Incomplete",M185="Waiting"),AND(M184="Waiting",M185="Incomplete")),"Waiting",IF(OR(AND(M184="Completed",M185="Waiting"),AND(M184="Waiting",M185="Completed")),"Waiting",IF(OR(M184="In Progress",M185="In Progress"),"In Progress",IF(OR(AND(M184="Completed",M185="Untraceable"),AND(M184="Untraceable",M185="Completed")),"Review",IF(OR(AND(M184="Completed",M185="Incomplete"),AND(M184="Incomplete",M185="Completed")),"Review",IF(OR(AND(M184="Incomplete",M185="Untraceable"),AND(M184="Untraceable",M185="Incomplete")),"Untraceable",IF(AND(NOT(OR(H184="Ø",H184="")),NOT(OR(H185="Ø",H185="")),L184=""),"In Progress",IF(AND(M184="Untraceable",M185="Untraceable"),"Untraceable",IF(AND(NOT(OR(H184="Ø",H184="")),NOT(OR(H185="Ø",H185="")),NOT(OR(L184="Ø",L184="",L184="Split",L184="Needs to be Split"))),"Completed",IF(AND(M184="Incomplete",M185="Incomplete"),"Incomplete",IF(AND(M184="Other",M185="Other"),"Review",IF(AND(M184="Untraceable",M185=""),"Untraceable","")))))))))))))))))))))))))</f>
        <v>Completed</v>
      </c>
      <c r="O184" s="116" t="s">
        <v>0</v>
      </c>
      <c r="P184" s="4"/>
      <c r="Q184" s="121" t="s">
        <v>25</v>
      </c>
      <c r="R184" s="116" t="s">
        <v>4906</v>
      </c>
    </row>
    <row r="185" spans="1:18" x14ac:dyDescent="0.25">
      <c r="A185" s="116"/>
      <c r="B185" s="116"/>
      <c r="C185" s="116"/>
      <c r="D185" s="103" t="s">
        <v>187</v>
      </c>
      <c r="E185" s="103" t="s">
        <v>1512</v>
      </c>
      <c r="F185" s="7" t="str">
        <f>IF(AND(D185="Amina",OR(E185="Manual",E185="Assisted Manual")),A184&amp;"_AZ",IF(AND(D185="Amina",OR(E185="De-Novo Merge",E185="Assisted Merge")),A184&amp;"_SA_AZ",IF(AND(D185="Ahmad",OR(E185="Manual",E185="Assisted Manual")),A184&amp;"_AE",IF(AND(D185="Ahmad",OR(E185="De-Novo Merge",E185="Assisted Merge")),A184&amp;"_SA_AE",IF(AND(D185="Gina",OR(E185="Manual",E185="Assisted Manual")),A184&amp;"_GB",IF(AND(D185="Gina",OR(E185="De-Novo Merge",E185="Assisted Merge")),A184&amp;"_SA_GB",IF(AND(D185="Cameron",OR(E185="Manual",E185="Assisted Manual")),A184&amp;"_CA",IF(AND(D185="Cameron",OR(E185="De-Novo Merge",E185="Assisted Merge")),A184&amp;"_SA_CA",IF(AND(D185="Bruno",OR(E185="Manual",E185="Assisted Manual")),A184&amp;"_BD",IF(AND(D185="Bruno",OR(E185="De-Novo Merge",E185="Assisted Merge")),A184&amp;"_SA_BD",IF(AND(D185="Daniel",OR(E185="Manual",E185="Assisted Manual")),A184&amp;"_DR",IF(AND(D185="Daniel",OR(E185="De-Novo Merge",E185="Assisted Merge")),A184&amp;"_SA_DR",IF(AND(D185="Monet",OR(E185="Manual",E185="Assisted Manual")),A184&amp;"_MW",IF(AND(D185="Monet",OR(E185="De-Novo Merge",E185="Assisted Merge")),A184&amp;"_SA_MW",IF(AND(D185="Rinat",OR(E185="Manual",E185="Assisted Manual")),A184&amp;"_RM",IF(AND(D185="Rinat",OR(E185="De-Novo Merge",E185="Assisted Merge")),A184&amp;"_SA_RM",""))))))))))))))))</f>
        <v>2018-07-02_G-092_MW</v>
      </c>
      <c r="G185" s="104">
        <v>43350</v>
      </c>
      <c r="H185" s="104">
        <v>43350</v>
      </c>
      <c r="I185" s="68"/>
      <c r="J185" s="68"/>
      <c r="K185" s="73" t="str">
        <f t="shared" si="5"/>
        <v/>
      </c>
      <c r="L185" s="116"/>
      <c r="M185" s="103" t="str">
        <f>IF(AND(NOT(OR(G185="",G185="Ø")),H185=""),"In Progress",IF(AND(NOT(OR(H185="Ø",H185="")),NOT(OR(G185="Ø",G185=""))),"Completed",IF(AND(NOT(A184=""),NOT(OR(D185="",D185="???")),G185=""),"Waiting",IF(D185="???","Waiting",""))))</f>
        <v>Completed</v>
      </c>
      <c r="N185" s="116"/>
      <c r="O185" s="116"/>
      <c r="P185" s="4"/>
      <c r="Q185" s="121"/>
      <c r="R185" s="116"/>
    </row>
    <row r="186" spans="1:18" x14ac:dyDescent="0.25">
      <c r="A186" s="122" t="s">
        <v>4905</v>
      </c>
      <c r="B186" s="117" t="s">
        <v>4904</v>
      </c>
      <c r="C186" s="116" t="s">
        <v>1167</v>
      </c>
      <c r="D186" s="103" t="s">
        <v>161</v>
      </c>
      <c r="E186" s="103" t="s">
        <v>24</v>
      </c>
      <c r="F186" s="7" t="str">
        <f>IF(AND(D186="Amina",OR(E186="Manual",E186="Assisted Manual")),A186&amp;"_AZ",IF(AND(D186="Amina",OR(E186="De-Novo Merge",E186="Assisted Merge")),A186&amp;"_SA_AZ",IF(AND(D186="Ahmad",OR(E186="Manual",E186="Assisted Manual")),A186&amp;"_AE",IF(AND(D186="Ahmad",OR(E186="De-Novo Merge",E186="Assisted Merge")),A186&amp;"_SA_AE",IF(AND(D186="Gina",OR(E186="Manual",E186="Assisted Manual")),A186&amp;"_GB",IF(AND(D186="Gina",OR(E186="De-Novo Merge",E186="Assisted Merge")),A186&amp;"_SA_GB",IF(AND(D186="Cameron",OR(E186="Manual",E186="Assisted Manual")),A186&amp;"_CA",IF(AND(D186="Cameron",OR(E186="De-Novo Merge",E186="Assisted Merge")),A186&amp;"_SA_CA",IF(AND(D186="Bruno",OR(E186="Manual",E186="Assisted Manual")),A186&amp;"_BD",IF(AND(D186="Bruno",OR(E186="De-Novo Merge",E186="Assisted Merge")),A186&amp;"_SA_BD",IF(AND(D186="Daniel",OR(E186="Manual",E186="Assisted Manual")),A186&amp;"_DR",IF(AND(D186="Daniel",OR(E186="De-Novo Merge",E186="Assisted Merge")),A186&amp;"_SA_DR",IF(AND(D186="Monet",OR(E186="Manual",E186="Assisted Manual")),A186&amp;"_MW",IF(AND(D186="Monet",OR(E186="De-Novo Merge",E186="Assisted Merge")),A186&amp;"_SA_MW",IF(AND(D186="Rinat",OR(E186="Manual",E186="Assisted Manual")),A186&amp;"_RM",IF(AND(D186="Rinat",OR(E186="De-Novo Merge",E186="Assisted Merge")),A186&amp;"_SA_RM",""))))))))))))))))</f>
        <v>2018-07-02_G-093_BD</v>
      </c>
      <c r="G186" s="104">
        <v>43350</v>
      </c>
      <c r="H186" s="104">
        <v>43350</v>
      </c>
      <c r="I186" s="68">
        <v>1.25</v>
      </c>
      <c r="J186" s="68">
        <v>23</v>
      </c>
      <c r="K186" s="73">
        <f t="shared" si="5"/>
        <v>18.399999999999999</v>
      </c>
      <c r="L186" s="118">
        <v>43367</v>
      </c>
      <c r="M186" s="103" t="str">
        <f>IF(AND(NOT(OR(G186="",G186="Ø")),H186=""),"In Progress",IF(AND(NOT(OR(H186="Ø",H186="")),NOT(OR(G186="Ø",G186=""))),"Completed",IF(AND(NOT(A186=""),NOT(OR(D186="",D186="???")),G186=""),"Waiting",IF(D186="???","Waiting",""))))</f>
        <v>Completed</v>
      </c>
      <c r="N186" s="116" t="str">
        <f>IF(AND(NOT(OR(H186="Ø",H186="")),L186="Split"),"In Progress",IF(AND(NOT(OR(H186="Ø",H186="")),L186="Needs to be Split"),"Waiting",IF(AND(M186="Review",M187="Review"),"Review",IF(OR(AND(M186="Review",M187="Incomplete"),AND(M186="Incomplete",M187="Review")),"Review",IF(OR(AND(M186="Untraceable",M187="Review"),AND(M186="Review",M187="Untraceable")),"Review",IF(OR(AND(M186="Review",M187="Completed"),AND(M186="Completed",M187="Review")),"Review",IF(OR(AND(M186="Other",M187="Review"),AND(M186="Review",M187="Other")),"Review",IF(OR(AND(M186="Other",M187="Incomplete"),AND(M186="Incomplete",M187="Other")),"Review",IF(OR(AND(M186="Other",M187="Untraceable"),AND(M186="Untraceable",M187="Other")),"Review",IF(OR(AND(M186="Other",M187="Completed"),AND(M186="Completed",M187="Other")),"Review",IF(AND(M186="Waiting",M187="Waiting"),"Waiting",IF(OR(AND(M186="Review",M187="Waiting"),AND(M186="Waiting",M187="Review")),"Waiting",IF(OR(AND(M186="Other",M187="Waiting"),AND(M186="Waiting",M187="Other")),"Waiting",IF(OR(AND(M186="Incomplete",M187="Waiting"),AND(M186="Waiting",M187="Incomplete")),"Waiting",IF(OR(AND(M186="Completed",M187="Waiting"),AND(M186="Waiting",M187="Completed")),"Waiting",IF(OR(M186="In Progress",M187="In Progress"),"In Progress",IF(OR(AND(M186="Completed",M187="Untraceable"),AND(M186="Untraceable",M187="Completed")),"Review",IF(OR(AND(M186="Completed",M187="Incomplete"),AND(M186="Incomplete",M187="Completed")),"Review",IF(OR(AND(M186="Incomplete",M187="Untraceable"),AND(M186="Untraceable",M187="Incomplete")),"Untraceable",IF(AND(NOT(OR(H186="Ø",H186="")),NOT(OR(H187="Ø",H187="")),L186=""),"In Progress",IF(AND(M186="Untraceable",M187="Untraceable"),"Untraceable",IF(AND(NOT(OR(H186="Ø",H186="")),NOT(OR(H187="Ø",H187="")),NOT(OR(L186="Ø",L186="",L186="Split",L186="Needs to be Split"))),"Completed",IF(AND(M186="Incomplete",M187="Incomplete"),"Incomplete",IF(AND(M186="Other",M187="Other"),"Review",IF(AND(M186="Untraceable",M187=""),"Untraceable","")))))))))))))))))))))))))</f>
        <v>Completed</v>
      </c>
      <c r="O186" s="116" t="s">
        <v>0</v>
      </c>
      <c r="P186" s="4"/>
      <c r="Q186" s="121" t="s">
        <v>25</v>
      </c>
      <c r="R186" s="116" t="s">
        <v>4903</v>
      </c>
    </row>
    <row r="187" spans="1:18" x14ac:dyDescent="0.25">
      <c r="A187" s="116"/>
      <c r="B187" s="116"/>
      <c r="C187" s="116"/>
      <c r="D187" s="103" t="s">
        <v>187</v>
      </c>
      <c r="E187" s="103" t="s">
        <v>1512</v>
      </c>
      <c r="F187" s="7" t="str">
        <f>IF(AND(D187="Amina",OR(E187="Manual",E187="Assisted Manual")),A186&amp;"_AZ",IF(AND(D187="Amina",OR(E187="De-Novo Merge",E187="Assisted Merge")),A186&amp;"_SA_AZ",IF(AND(D187="Ahmad",OR(E187="Manual",E187="Assisted Manual")),A186&amp;"_AE",IF(AND(D187="Ahmad",OR(E187="De-Novo Merge",E187="Assisted Merge")),A186&amp;"_SA_AE",IF(AND(D187="Gina",OR(E187="Manual",E187="Assisted Manual")),A186&amp;"_GB",IF(AND(D187="Gina",OR(E187="De-Novo Merge",E187="Assisted Merge")),A186&amp;"_SA_GB",IF(AND(D187="Cameron",OR(E187="Manual",E187="Assisted Manual")),A186&amp;"_CA",IF(AND(D187="Cameron",OR(E187="De-Novo Merge",E187="Assisted Merge")),A186&amp;"_SA_CA",IF(AND(D187="Bruno",OR(E187="Manual",E187="Assisted Manual")),A186&amp;"_BD",IF(AND(D187="Bruno",OR(E187="De-Novo Merge",E187="Assisted Merge")),A186&amp;"_SA_BD",IF(AND(D187="Daniel",OR(E187="Manual",E187="Assisted Manual")),A186&amp;"_DR",IF(AND(D187="Daniel",OR(E187="De-Novo Merge",E187="Assisted Merge")),A186&amp;"_SA_DR",IF(AND(D187="Monet",OR(E187="Manual",E187="Assisted Manual")),A186&amp;"_MW",IF(AND(D187="Monet",OR(E187="De-Novo Merge",E187="Assisted Merge")),A186&amp;"_SA_MW",IF(AND(D187="Rinat",OR(E187="Manual",E187="Assisted Manual")),A186&amp;"_RM",IF(AND(D187="Rinat",OR(E187="De-Novo Merge",E187="Assisted Merge")),A186&amp;"_SA_RM",""))))))))))))))))</f>
        <v>2018-07-02_G-093_MW</v>
      </c>
      <c r="G187" s="104">
        <v>43353</v>
      </c>
      <c r="H187" s="104">
        <v>43354</v>
      </c>
      <c r="I187" s="68">
        <v>1</v>
      </c>
      <c r="J187" s="68"/>
      <c r="K187" s="73" t="str">
        <f t="shared" si="5"/>
        <v/>
      </c>
      <c r="L187" s="116"/>
      <c r="M187" s="103" t="str">
        <f>IF(AND(NOT(OR(G187="",G187="Ø")),H187=""),"In Progress",IF(AND(NOT(OR(H187="Ø",H187="")),NOT(OR(G187="Ø",G187=""))),"Completed",IF(AND(NOT(A186=""),NOT(OR(D187="",D187="???")),G187=""),"Waiting",IF(D187="???","Waiting",""))))</f>
        <v>Completed</v>
      </c>
      <c r="N187" s="116"/>
      <c r="O187" s="116"/>
      <c r="P187" s="4"/>
      <c r="Q187" s="121"/>
      <c r="R187" s="116"/>
    </row>
    <row r="188" spans="1:18" x14ac:dyDescent="0.25">
      <c r="A188" s="122" t="s">
        <v>4902</v>
      </c>
      <c r="B188" s="117" t="s">
        <v>4901</v>
      </c>
      <c r="C188" s="116" t="s">
        <v>1167</v>
      </c>
      <c r="D188" s="103" t="s">
        <v>161</v>
      </c>
      <c r="E188" s="103" t="s">
        <v>24</v>
      </c>
      <c r="F188" s="7" t="str">
        <f>IF(AND(D188="Amina",OR(E188="Manual",E188="Assisted Manual")),A188&amp;"_AZ",IF(AND(D188="Amina",OR(E188="De-Novo Merge",E188="Assisted Merge")),A188&amp;"_SA_AZ",IF(AND(D188="Ahmad",OR(E188="Manual",E188="Assisted Manual")),A188&amp;"_AE",IF(AND(D188="Ahmad",OR(E188="De-Novo Merge",E188="Assisted Merge")),A188&amp;"_SA_AE",IF(AND(D188="Gina",OR(E188="Manual",E188="Assisted Manual")),A188&amp;"_GB",IF(AND(D188="Gina",OR(E188="De-Novo Merge",E188="Assisted Merge")),A188&amp;"_SA_GB",IF(AND(D188="Cameron",OR(E188="Manual",E188="Assisted Manual")),A188&amp;"_CA",IF(AND(D188="Cameron",OR(E188="De-Novo Merge",E188="Assisted Merge")),A188&amp;"_SA_CA",IF(AND(D188="Bruno",OR(E188="Manual",E188="Assisted Manual")),A188&amp;"_BD",IF(AND(D188="Bruno",OR(E188="De-Novo Merge",E188="Assisted Merge")),A188&amp;"_SA_BD",IF(AND(D188="Daniel",OR(E188="Manual",E188="Assisted Manual")),A188&amp;"_DR",IF(AND(D188="Daniel",OR(E188="De-Novo Merge",E188="Assisted Merge")),A188&amp;"_SA_DR",IF(AND(D188="Monet",OR(E188="Manual",E188="Assisted Manual")),A188&amp;"_MW",IF(AND(D188="Monet",OR(E188="De-Novo Merge",E188="Assisted Merge")),A188&amp;"_SA_MW",IF(AND(D188="Rinat",OR(E188="Manual",E188="Assisted Manual")),A188&amp;"_RM",IF(AND(D188="Rinat",OR(E188="De-Novo Merge",E188="Assisted Merge")),A188&amp;"_SA_RM",""))))))))))))))))</f>
        <v>2018-07-02_G-094_BD</v>
      </c>
      <c r="G188" s="104">
        <v>43350</v>
      </c>
      <c r="H188" s="104">
        <v>43350</v>
      </c>
      <c r="I188" s="68">
        <v>2.25</v>
      </c>
      <c r="J188" s="68">
        <v>37</v>
      </c>
      <c r="K188" s="73">
        <f t="shared" si="5"/>
        <v>16.444444444444443</v>
      </c>
      <c r="L188" s="118">
        <v>43367</v>
      </c>
      <c r="M188" s="103" t="str">
        <f>IF(AND(NOT(OR(G188="",G188="Ø")),H188=""),"In Progress",IF(AND(NOT(OR(H188="Ø",H188="")),NOT(OR(G188="Ø",G188=""))),"Completed",IF(AND(NOT(A188=""),NOT(OR(D188="",D188="???")),G188=""),"Waiting",IF(D188="???","Waiting",""))))</f>
        <v>Completed</v>
      </c>
      <c r="N188" s="116" t="str">
        <f>IF(AND(NOT(OR(H188="Ø",H188="")),L188="Split"),"In Progress",IF(AND(NOT(OR(H188="Ø",H188="")),L188="Needs to be Split"),"Waiting",IF(AND(M188="Review",M189="Review"),"Review",IF(OR(AND(M188="Review",M189="Incomplete"),AND(M188="Incomplete",M189="Review")),"Review",IF(OR(AND(M188="Untraceable",M189="Review"),AND(M188="Review",M189="Untraceable")),"Review",IF(OR(AND(M188="Review",M189="Completed"),AND(M188="Completed",M189="Review")),"Review",IF(OR(AND(M188="Other",M189="Review"),AND(M188="Review",M189="Other")),"Review",IF(OR(AND(M188="Other",M189="Incomplete"),AND(M188="Incomplete",M189="Other")),"Review",IF(OR(AND(M188="Other",M189="Untraceable"),AND(M188="Untraceable",M189="Other")),"Review",IF(OR(AND(M188="Other",M189="Completed"),AND(M188="Completed",M189="Other")),"Review",IF(AND(M188="Waiting",M189="Waiting"),"Waiting",IF(OR(AND(M188="Review",M189="Waiting"),AND(M188="Waiting",M189="Review")),"Waiting",IF(OR(AND(M188="Other",M189="Waiting"),AND(M188="Waiting",M189="Other")),"Waiting",IF(OR(AND(M188="Incomplete",M189="Waiting"),AND(M188="Waiting",M189="Incomplete")),"Waiting",IF(OR(AND(M188="Completed",M189="Waiting"),AND(M188="Waiting",M189="Completed")),"Waiting",IF(OR(M188="In Progress",M189="In Progress"),"In Progress",IF(OR(AND(M188="Completed",M189="Untraceable"),AND(M188="Untraceable",M189="Completed")),"Review",IF(OR(AND(M188="Completed",M189="Incomplete"),AND(M188="Incomplete",M189="Completed")),"Review",IF(OR(AND(M188="Incomplete",M189="Untraceable"),AND(M188="Untraceable",M189="Incomplete")),"Untraceable",IF(AND(NOT(OR(H188="Ø",H188="")),NOT(OR(H189="Ø",H189="")),L188=""),"In Progress",IF(AND(M188="Untraceable",M189="Untraceable"),"Untraceable",IF(AND(NOT(OR(H188="Ø",H188="")),NOT(OR(H189="Ø",H189="")),NOT(OR(L188="Ø",L188="",L188="Split",L188="Needs to be Split"))),"Completed",IF(AND(M188="Incomplete",M189="Incomplete"),"Incomplete",IF(AND(M188="Other",M189="Other"),"Review",IF(AND(M188="Untraceable",M189=""),"Untraceable","")))))))))))))))))))))))))</f>
        <v>Completed</v>
      </c>
      <c r="O188" s="116" t="s">
        <v>0</v>
      </c>
      <c r="P188" s="4"/>
      <c r="Q188" s="121" t="s">
        <v>25</v>
      </c>
      <c r="R188" s="116" t="s">
        <v>4900</v>
      </c>
    </row>
    <row r="189" spans="1:18" x14ac:dyDescent="0.25">
      <c r="A189" s="116"/>
      <c r="B189" s="116"/>
      <c r="C189" s="116"/>
      <c r="D189" s="103" t="s">
        <v>32</v>
      </c>
      <c r="E189" s="103" t="s">
        <v>1512</v>
      </c>
      <c r="F189" s="7" t="str">
        <f>IF(AND(D189="Amina",OR(E189="Manual",E189="Assisted Manual")),A188&amp;"_AZ",IF(AND(D189="Amina",OR(E189="De-Novo Merge",E189="Assisted Merge")),A188&amp;"_SA_AZ",IF(AND(D189="Ahmad",OR(E189="Manual",E189="Assisted Manual")),A188&amp;"_AE",IF(AND(D189="Ahmad",OR(E189="De-Novo Merge",E189="Assisted Merge")),A188&amp;"_SA_AE",IF(AND(D189="Gina",OR(E189="Manual",E189="Assisted Manual")),A188&amp;"_GB",IF(AND(D189="Gina",OR(E189="De-Novo Merge",E189="Assisted Merge")),A188&amp;"_SA_GB",IF(AND(D189="Cameron",OR(E189="Manual",E189="Assisted Manual")),A188&amp;"_CA",IF(AND(D189="Cameron",OR(E189="De-Novo Merge",E189="Assisted Merge")),A188&amp;"_SA_CA",IF(AND(D189="Bruno",OR(E189="Manual",E189="Assisted Manual")),A188&amp;"_BD",IF(AND(D189="Bruno",OR(E189="De-Novo Merge",E189="Assisted Merge")),A188&amp;"_SA_BD",IF(AND(D189="Daniel",OR(E189="Manual",E189="Assisted Manual")),A188&amp;"_DR",IF(AND(D189="Daniel",OR(E189="De-Novo Merge",E189="Assisted Merge")),A188&amp;"_SA_DR",IF(AND(D189="Monet",OR(E189="Manual",E189="Assisted Manual")),A188&amp;"_MW",IF(AND(D189="Monet",OR(E189="De-Novo Merge",E189="Assisted Merge")),A188&amp;"_SA_MW",IF(AND(D189="Rinat",OR(E189="Manual",E189="Assisted Manual")),A188&amp;"_RM",IF(AND(D189="Rinat",OR(E189="De-Novo Merge",E189="Assisted Merge")),A188&amp;"_SA_RM",""))))))))))))))))</f>
        <v>2018-07-02_G-094_AZ</v>
      </c>
      <c r="G189" s="104">
        <v>43355</v>
      </c>
      <c r="H189" s="104">
        <v>43356</v>
      </c>
      <c r="I189" s="68"/>
      <c r="J189" s="68"/>
      <c r="K189" s="73" t="str">
        <f t="shared" si="5"/>
        <v/>
      </c>
      <c r="L189" s="116"/>
      <c r="M189" s="103" t="str">
        <f>IF(AND(NOT(OR(G189="",G189="Ø")),H189=""),"In Progress",IF(AND(NOT(OR(H189="Ø",H189="")),NOT(OR(G189="Ø",G189=""))),"Completed",IF(AND(NOT(A188=""),NOT(OR(D189="",D189="???")),G189=""),"Waiting",IF(D189="???","Waiting",""))))</f>
        <v>Completed</v>
      </c>
      <c r="N189" s="116"/>
      <c r="O189" s="116"/>
      <c r="P189" s="4"/>
      <c r="Q189" s="121"/>
      <c r="R189" s="116"/>
    </row>
    <row r="190" spans="1:18" x14ac:dyDescent="0.25">
      <c r="A190" s="122" t="s">
        <v>4899</v>
      </c>
      <c r="B190" s="117" t="s">
        <v>4898</v>
      </c>
      <c r="C190" s="116" t="s">
        <v>1167</v>
      </c>
      <c r="D190" s="103" t="s">
        <v>4657</v>
      </c>
      <c r="E190" s="103" t="s">
        <v>24</v>
      </c>
      <c r="F190" s="7" t="str">
        <f>IF(AND(D190="Amina",OR(E190="Manual",E190="Assisted Manual")),A190&amp;"_AZ",IF(AND(D190="Amina",OR(E190="De-Novo Merge",E190="Assisted Merge")),A190&amp;"_SA_AZ",IF(AND(D190="Ahmad",OR(E190="Manual",E190="Assisted Manual")),A190&amp;"_AE",IF(AND(D190="Ahmad",OR(E190="De-Novo Merge",E190="Assisted Merge")),A190&amp;"_SA_AE",IF(AND(D190="Gina",OR(E190="Manual",E190="Assisted Manual")),A190&amp;"_GB",IF(AND(D190="Gina",OR(E190="De-Novo Merge",E190="Assisted Merge")),A190&amp;"_SA_GB",IF(AND(D190="Cameron",OR(E190="Manual",E190="Assisted Manual")),A190&amp;"_CA",IF(AND(D190="Cameron",OR(E190="De-Novo Merge",E190="Assisted Merge")),A190&amp;"_SA_CA",IF(AND(D190="Bruno",OR(E190="Manual",E190="Assisted Manual")),A190&amp;"_BD",IF(AND(D190="Bruno",OR(E190="De-Novo Merge",E190="Assisted Merge")),A190&amp;"_SA_BD",IF(AND(D190="Daniel",OR(E190="Manual",E190="Assisted Manual")),A190&amp;"_DR",IF(AND(D190="Daniel",OR(E190="De-Novo Merge",E190="Assisted Merge")),A190&amp;"_SA_DR",IF(AND(D190="Monet",OR(E190="Manual",E190="Assisted Manual")),A190&amp;"_MW",IF(AND(D190="Monet",OR(E190="De-Novo Merge",E190="Assisted Merge")),A190&amp;"_SA_MW",IF(AND(D190="Rinat",OR(E190="Manual",E190="Assisted Manual")),A190&amp;"_RM",IF(AND(D190="Rinat",OR(E190="De-Novo Merge",E190="Assisted Merge")),A190&amp;"_SA_RM",""))))))))))))))))</f>
        <v>2018-07-02_G-095_AE</v>
      </c>
      <c r="G190" s="104">
        <v>43349</v>
      </c>
      <c r="H190" s="104">
        <v>43350</v>
      </c>
      <c r="I190" s="68"/>
      <c r="J190" s="68"/>
      <c r="K190" s="73" t="str">
        <f t="shared" si="5"/>
        <v/>
      </c>
      <c r="L190" s="118" t="s">
        <v>4897</v>
      </c>
      <c r="M190" s="103" t="str">
        <f>IF(AND(NOT(OR(G190="",G190="Ø")),H190=""),"In Progress",IF(AND(NOT(OR(H190="Ø",H190="")),NOT(OR(G190="Ø",G190=""))),"Completed",IF(AND(NOT(A190=""),NOT(OR(D190="",D190="???")),G190=""),"Waiting",IF(D190="???","Waiting",""))))</f>
        <v>Completed</v>
      </c>
      <c r="N190" s="116" t="s">
        <v>0</v>
      </c>
      <c r="O190" s="116" t="s">
        <v>0</v>
      </c>
      <c r="P190" s="4" t="s">
        <v>4896</v>
      </c>
      <c r="Q190" s="121" t="s">
        <v>25</v>
      </c>
      <c r="R190" s="116" t="s">
        <v>4895</v>
      </c>
    </row>
    <row r="191" spans="1:18" x14ac:dyDescent="0.25">
      <c r="A191" s="116"/>
      <c r="B191" s="116"/>
      <c r="C191" s="116"/>
      <c r="D191" s="103" t="s">
        <v>113</v>
      </c>
      <c r="E191" s="103" t="s">
        <v>1512</v>
      </c>
      <c r="F191" s="7" t="str">
        <f>IF(AND(D191="Amina",OR(E191="Manual",E191="Assisted Manual")),A190&amp;"_AZ",IF(AND(D191="Amina",OR(E191="De-Novo Merge",E191="Assisted Merge")),A190&amp;"_SA_AZ",IF(AND(D191="Ahmad",OR(E191="Manual",E191="Assisted Manual")),A190&amp;"_AE",IF(AND(D191="Ahmad",OR(E191="De-Novo Merge",E191="Assisted Merge")),A190&amp;"_SA_AE",IF(AND(D191="Gina",OR(E191="Manual",E191="Assisted Manual")),A190&amp;"_GB",IF(AND(D191="Gina",OR(E191="De-Novo Merge",E191="Assisted Merge")),A190&amp;"_SA_GB",IF(AND(D191="Cameron",OR(E191="Manual",E191="Assisted Manual")),A190&amp;"_CA",IF(AND(D191="Cameron",OR(E191="De-Novo Merge",E191="Assisted Merge")),A190&amp;"_SA_CA",IF(AND(D191="Bruno",OR(E191="Manual",E191="Assisted Manual")),A190&amp;"_BD",IF(AND(D191="Bruno",OR(E191="De-Novo Merge",E191="Assisted Merge")),A190&amp;"_SA_BD",IF(AND(D191="Daniel",OR(E191="Manual",E191="Assisted Manual")),A190&amp;"_DR",IF(AND(D191="Daniel",OR(E191="De-Novo Merge",E191="Assisted Merge")),A190&amp;"_SA_DR",IF(AND(D191="Monet",OR(E191="Manual",E191="Assisted Manual")),A190&amp;"_MW",IF(AND(D191="Monet",OR(E191="De-Novo Merge",E191="Assisted Merge")),A190&amp;"_SA_MW",IF(AND(D191="Rinat",OR(E191="Manual",E191="Assisted Manual")),A190&amp;"_RM",IF(AND(D191="Rinat",OR(E191="De-Novo Merge",E191="Assisted Merge")),A190&amp;"_SA_RM",""))))))))))))))))</f>
        <v>2018-07-02_G-095_DR</v>
      </c>
      <c r="G191" s="104">
        <v>43364</v>
      </c>
      <c r="H191" s="104">
        <v>43371</v>
      </c>
      <c r="I191" s="68">
        <v>1.25</v>
      </c>
      <c r="J191" s="68">
        <v>11.416</v>
      </c>
      <c r="K191" s="73">
        <f t="shared" si="5"/>
        <v>9.1327999999999996</v>
      </c>
      <c r="L191" s="116"/>
      <c r="M191" s="103" t="str">
        <f>IF(AND(NOT(OR(G191="",G191="Ø")),H191=""),"In Progress",IF(AND(NOT(OR(H191="Ø",H191="")),NOT(OR(G191="Ø",G191=""))),"Completed",IF(AND(NOT(A190=""),NOT(OR(D191="",D191="???")),G191=""),"Waiting",IF(D191="???","Waiting",""))))</f>
        <v>Completed</v>
      </c>
      <c r="N191" s="116"/>
      <c r="O191" s="116"/>
      <c r="P191" s="4"/>
      <c r="Q191" s="121"/>
      <c r="R191" s="116"/>
    </row>
    <row r="192" spans="1:18" x14ac:dyDescent="0.25">
      <c r="A192" s="122" t="s">
        <v>4894</v>
      </c>
      <c r="B192" s="117" t="s">
        <v>4893</v>
      </c>
      <c r="C192" s="116" t="s">
        <v>2065</v>
      </c>
      <c r="D192" s="103" t="s">
        <v>4657</v>
      </c>
      <c r="E192" s="103" t="s">
        <v>24</v>
      </c>
      <c r="F192" s="7" t="str">
        <f>IF(AND(D192="Amina",OR(E192="Manual",E192="Assisted Manual")),A192&amp;"_AZ",IF(AND(D192="Amina",OR(E192="De-Novo Merge",E192="Assisted Merge")),A192&amp;"_SA_AZ",IF(AND(D192="Ahmad",OR(E192="Manual",E192="Assisted Manual")),A192&amp;"_AE",IF(AND(D192="Ahmad",OR(E192="De-Novo Merge",E192="Assisted Merge")),A192&amp;"_SA_AE",IF(AND(D192="Gina",OR(E192="Manual",E192="Assisted Manual")),A192&amp;"_GB",IF(AND(D192="Gina",OR(E192="De-Novo Merge",E192="Assisted Merge")),A192&amp;"_SA_GB",IF(AND(D192="Cameron",OR(E192="Manual",E192="Assisted Manual")),A192&amp;"_CA",IF(AND(D192="Cameron",OR(E192="De-Novo Merge",E192="Assisted Merge")),A192&amp;"_SA_CA",IF(AND(D192="Bruno",OR(E192="Manual",E192="Assisted Manual")),A192&amp;"_BD",IF(AND(D192="Bruno",OR(E192="De-Novo Merge",E192="Assisted Merge")),A192&amp;"_SA_BD",IF(AND(D192="Daniel",OR(E192="Manual",E192="Assisted Manual")),A192&amp;"_DR",IF(AND(D192="Daniel",OR(E192="De-Novo Merge",E192="Assisted Merge")),A192&amp;"_SA_DR",IF(AND(D192="Monet",OR(E192="Manual",E192="Assisted Manual")),A192&amp;"_MW",IF(AND(D192="Monet",OR(E192="De-Novo Merge",E192="Assisted Merge")),A192&amp;"_SA_MW",IF(AND(D192="Rinat",OR(E192="Manual",E192="Assisted Manual")),A192&amp;"_RM",IF(AND(D192="Rinat",OR(E192="De-Novo Merge",E192="Assisted Merge")),A192&amp;"_SA_RM",""))))))))))))))))</f>
        <v>2018-07-02_G-096_AE</v>
      </c>
      <c r="G192" s="104">
        <v>43350</v>
      </c>
      <c r="H192" s="104">
        <v>43350</v>
      </c>
      <c r="I192" s="68"/>
      <c r="J192" s="68">
        <v>45</v>
      </c>
      <c r="K192" s="73" t="str">
        <f t="shared" si="5"/>
        <v/>
      </c>
      <c r="L192" s="118">
        <v>43353</v>
      </c>
      <c r="M192" s="103" t="str">
        <f>IF(AND(NOT(OR(G192="",G192="Ø")),H192=""),"In Progress",IF(AND(NOT(OR(H192="Ø",H192="")),NOT(OR(G192="Ø",G192=""))),"Completed",IF(AND(NOT(A192=""),NOT(OR(D192="",D192="???")),G192=""),"Waiting",IF(D192="???","Waiting",""))))</f>
        <v>Completed</v>
      </c>
      <c r="N192" s="116" t="str">
        <f>IF(AND(NOT(OR(H192="Ø",H192="")),L192="Split"),"In Progress",IF(AND(NOT(OR(H192="Ø",H192="")),L192="Needs to be Split"),"Waiting",IF(AND(M192="Review",M193="Review"),"Review",IF(OR(AND(M192="Review",M193="Incomplete"),AND(M192="Incomplete",M193="Review")),"Review",IF(OR(AND(M192="Untraceable",M193="Review"),AND(M192="Review",M193="Untraceable")),"Review",IF(OR(AND(M192="Review",M193="Completed"),AND(M192="Completed",M193="Review")),"Review",IF(OR(AND(M192="Other",M193="Review"),AND(M192="Review",M193="Other")),"Review",IF(OR(AND(M192="Other",M193="Incomplete"),AND(M192="Incomplete",M193="Other")),"Review",IF(OR(AND(M192="Other",M193="Untraceable"),AND(M192="Untraceable",M193="Other")),"Review",IF(OR(AND(M192="Other",M193="Completed"),AND(M192="Completed",M193="Other")),"Review",IF(AND(M192="Waiting",M193="Waiting"),"Waiting",IF(OR(AND(M192="Review",M193="Waiting"),AND(M192="Waiting",M193="Review")),"Waiting",IF(OR(AND(M192="Other",M193="Waiting"),AND(M192="Waiting",M193="Other")),"Waiting",IF(OR(AND(M192="Incomplete",M193="Waiting"),AND(M192="Waiting",M193="Incomplete")),"Waiting",IF(OR(AND(M192="Completed",M193="Waiting"),AND(M192="Waiting",M193="Completed")),"Waiting",IF(OR(M192="In Progress",M193="In Progress"),"In Progress",IF(OR(AND(M192="Completed",M193="Untraceable"),AND(M192="Untraceable",M193="Completed")),"Review",IF(OR(AND(M192="Completed",M193="Incomplete"),AND(M192="Incomplete",M193="Completed")),"Review",IF(OR(AND(M192="Incomplete",M193="Untraceable"),AND(M192="Untraceable",M193="Incomplete")),"Untraceable",IF(AND(NOT(OR(H192="Ø",H192="")),NOT(OR(H193="Ø",H193="")),L192=""),"In Progress",IF(AND(M192="Untraceable",M193="Untraceable"),"Untraceable",IF(AND(NOT(OR(H192="Ø",H192="")),NOT(OR(H193="Ø",H193="")),NOT(OR(L192="Ø",L192="",L192="Split",L192="Needs to be Split"))),"Completed",IF(AND(M192="Incomplete",M193="Incomplete"),"Incomplete",IF(AND(M192="Other",M193="Other"),"Review",IF(AND(M192="Untraceable",M193=""),"Untraceable","")))))))))))))))))))))))))</f>
        <v>Completed</v>
      </c>
      <c r="O192" s="116" t="s">
        <v>0</v>
      </c>
      <c r="P192" s="4" t="s">
        <v>4892</v>
      </c>
      <c r="Q192" s="121" t="s">
        <v>25</v>
      </c>
      <c r="R192" s="116" t="s">
        <v>4891</v>
      </c>
    </row>
    <row r="193" spans="1:18" x14ac:dyDescent="0.25">
      <c r="A193" s="116"/>
      <c r="B193" s="116"/>
      <c r="C193" s="116"/>
      <c r="D193" s="103" t="s">
        <v>161</v>
      </c>
      <c r="E193" s="103" t="s">
        <v>1512</v>
      </c>
      <c r="F193" s="7" t="str">
        <f>IF(AND(D193="Amina",OR(E193="Manual",E193="Assisted Manual")),A192&amp;"_AZ",IF(AND(D193="Amina",OR(E193="De-Novo Merge",E193="Assisted Merge")),A192&amp;"_SA_AZ",IF(AND(D193="Ahmad",OR(E193="Manual",E193="Assisted Manual")),A192&amp;"_AE",IF(AND(D193="Ahmad",OR(E193="De-Novo Merge",E193="Assisted Merge")),A192&amp;"_SA_AE",IF(AND(D193="Gina",OR(E193="Manual",E193="Assisted Manual")),A192&amp;"_GB",IF(AND(D193="Gina",OR(E193="De-Novo Merge",E193="Assisted Merge")),A192&amp;"_SA_GB",IF(AND(D193="Cameron",OR(E193="Manual",E193="Assisted Manual")),A192&amp;"_CA",IF(AND(D193="Cameron",OR(E193="De-Novo Merge",E193="Assisted Merge")),A192&amp;"_SA_CA",IF(AND(D193="Bruno",OR(E193="Manual",E193="Assisted Manual")),A192&amp;"_BD",IF(AND(D193="Bruno",OR(E193="De-Novo Merge",E193="Assisted Merge")),A192&amp;"_SA_BD",IF(AND(D193="Daniel",OR(E193="Manual",E193="Assisted Manual")),A192&amp;"_DR",IF(AND(D193="Daniel",OR(E193="De-Novo Merge",E193="Assisted Merge")),A192&amp;"_SA_DR",IF(AND(D193="Monet",OR(E193="Manual",E193="Assisted Manual")),A192&amp;"_MW",IF(AND(D193="Monet",OR(E193="De-Novo Merge",E193="Assisted Merge")),A192&amp;"_SA_MW",IF(AND(D193="Rinat",OR(E193="Manual",E193="Assisted Manual")),A192&amp;"_RM",IF(AND(D193="Rinat",OR(E193="De-Novo Merge",E193="Assisted Merge")),A192&amp;"_SA_RM",""))))))))))))))))</f>
        <v>2018-07-02_G-096_BD</v>
      </c>
      <c r="G193" s="104">
        <v>43353</v>
      </c>
      <c r="H193" s="104">
        <v>43353</v>
      </c>
      <c r="I193" s="68">
        <v>1.75</v>
      </c>
      <c r="J193" s="68">
        <v>48</v>
      </c>
      <c r="K193" s="73">
        <f t="shared" si="5"/>
        <v>27.428571428571427</v>
      </c>
      <c r="L193" s="116"/>
      <c r="M193" s="103" t="str">
        <f>IF(AND(NOT(OR(G193="",G193="Ø")),H193=""),"In Progress",IF(AND(NOT(OR(H193="Ø",H193="")),NOT(OR(G193="Ø",G193=""))),"Completed",IF(AND(NOT(A192=""),NOT(OR(D193="",D193="???")),G193=""),"Waiting",IF(D193="???","Waiting",""))))</f>
        <v>Completed</v>
      </c>
      <c r="N193" s="116"/>
      <c r="O193" s="116"/>
      <c r="P193" s="4"/>
      <c r="Q193" s="121"/>
      <c r="R193" s="116"/>
    </row>
    <row r="194" spans="1:18" x14ac:dyDescent="0.25">
      <c r="A194" s="122" t="s">
        <v>4890</v>
      </c>
      <c r="B194" s="117" t="s">
        <v>4889</v>
      </c>
      <c r="C194" s="116" t="s">
        <v>2065</v>
      </c>
      <c r="D194" s="103" t="s">
        <v>23</v>
      </c>
      <c r="E194" s="103" t="s">
        <v>24</v>
      </c>
      <c r="F194" s="7" t="str">
        <f>IF(AND(D194="Amina",OR(E194="Manual",E194="Assisted Manual")),A194&amp;"_AZ",IF(AND(D194="Amina",OR(E194="De-Novo Merge",E194="Assisted Merge")),A194&amp;"_SA_AZ",IF(AND(D194="Ahmad",OR(E194="Manual",E194="Assisted Manual")),A194&amp;"_AE",IF(AND(D194="Ahmad",OR(E194="De-Novo Merge",E194="Assisted Merge")),A194&amp;"_SA_AE",IF(AND(D194="Gina",OR(E194="Manual",E194="Assisted Manual")),A194&amp;"_GB",IF(AND(D194="Gina",OR(E194="De-Novo Merge",E194="Assisted Merge")),A194&amp;"_SA_GB",IF(AND(D194="Cameron",OR(E194="Manual",E194="Assisted Manual")),A194&amp;"_CA",IF(AND(D194="Cameron",OR(E194="De-Novo Merge",E194="Assisted Merge")),A194&amp;"_SA_CA",IF(AND(D194="Bruno",OR(E194="Manual",E194="Assisted Manual")),A194&amp;"_BD",IF(AND(D194="Bruno",OR(E194="De-Novo Merge",E194="Assisted Merge")),A194&amp;"_SA_BD",IF(AND(D194="Daniel",OR(E194="Manual",E194="Assisted Manual")),A194&amp;"_DR",IF(AND(D194="Daniel",OR(E194="De-Novo Merge",E194="Assisted Merge")),A194&amp;"_SA_DR",IF(AND(D194="Monet",OR(E194="Manual",E194="Assisted Manual")),A194&amp;"_MW",IF(AND(D194="Monet",OR(E194="De-Novo Merge",E194="Assisted Merge")),A194&amp;"_SA_MW",IF(AND(D194="Rinat",OR(E194="Manual",E194="Assisted Manual")),A194&amp;"_RM",IF(AND(D194="Rinat",OR(E194="De-Novo Merge",E194="Assisted Merge")),A194&amp;"_SA_RM",""))))))))))))))))</f>
        <v>2018-07-02_G-097_CA</v>
      </c>
      <c r="G194" s="104">
        <v>43350</v>
      </c>
      <c r="H194" s="104">
        <v>43353</v>
      </c>
      <c r="I194" s="68">
        <v>6</v>
      </c>
      <c r="J194" s="68">
        <v>165</v>
      </c>
      <c r="K194" s="73">
        <f t="shared" si="5"/>
        <v>27.5</v>
      </c>
      <c r="L194" s="118">
        <v>43369</v>
      </c>
      <c r="M194" s="103" t="str">
        <f>IF(AND(NOT(OR(G194="",G194="Ø")),H194=""),"In Progress",IF(AND(NOT(OR(H194="Ø",H194="")),NOT(OR(G194="Ø",G194=""))),"Completed",IF(AND(NOT(A194=""),NOT(OR(D194="",D194="???")),G194=""),"Waiting",IF(D194="???","Waiting",""))))</f>
        <v>Completed</v>
      </c>
      <c r="N194" s="116" t="str">
        <f>IF(AND(NOT(OR(H194="Ø",H194="")),L194="Split"),"In Progress",IF(AND(NOT(OR(H194="Ø",H194="")),L194="Needs to be Split"),"Waiting",IF(AND(M194="Review",M195="Review"),"Review",IF(OR(AND(M194="Review",M195="Incomplete"),AND(M194="Incomplete",M195="Review")),"Review",IF(OR(AND(M194="Untraceable",M195="Review"),AND(M194="Review",M195="Untraceable")),"Review",IF(OR(AND(M194="Review",M195="Completed"),AND(M194="Completed",M195="Review")),"Review",IF(OR(AND(M194="Other",M195="Review"),AND(M194="Review",M195="Other")),"Review",IF(OR(AND(M194="Other",M195="Incomplete"),AND(M194="Incomplete",M195="Other")),"Review",IF(OR(AND(M194="Other",M195="Untraceable"),AND(M194="Untraceable",M195="Other")),"Review",IF(OR(AND(M194="Other",M195="Completed"),AND(M194="Completed",M195="Other")),"Review",IF(AND(M194="Waiting",M195="Waiting"),"Waiting",IF(OR(AND(M194="Review",M195="Waiting"),AND(M194="Waiting",M195="Review")),"Waiting",IF(OR(AND(M194="Other",M195="Waiting"),AND(M194="Waiting",M195="Other")),"Waiting",IF(OR(AND(M194="Incomplete",M195="Waiting"),AND(M194="Waiting",M195="Incomplete")),"Waiting",IF(OR(AND(M194="Completed",M195="Waiting"),AND(M194="Waiting",M195="Completed")),"Waiting",IF(OR(M194="In Progress",M195="In Progress"),"In Progress",IF(OR(AND(M194="Completed",M195="Untraceable"),AND(M194="Untraceable",M195="Completed")),"Review",IF(OR(AND(M194="Completed",M195="Incomplete"),AND(M194="Incomplete",M195="Completed")),"Review",IF(OR(AND(M194="Incomplete",M195="Untraceable"),AND(M194="Untraceable",M195="Incomplete")),"Untraceable",IF(AND(NOT(OR(H194="Ø",H194="")),NOT(OR(H195="Ø",H195="")),L194=""),"In Progress",IF(AND(M194="Untraceable",M195="Untraceable"),"Untraceable",IF(AND(NOT(OR(H194="Ø",H194="")),NOT(OR(H195="Ø",H195="")),NOT(OR(L194="Ø",L194="",L194="Split",L194="Needs to be Split"))),"Completed",IF(AND(M194="Incomplete",M195="Incomplete"),"Incomplete",IF(AND(M194="Other",M195="Other"),"Review",IF(AND(M194="Untraceable",M195=""),"Untraceable","")))))))))))))))))))))))))</f>
        <v>Completed</v>
      </c>
      <c r="O194" s="116" t="s">
        <v>0</v>
      </c>
      <c r="P194" s="4"/>
      <c r="Q194" s="121" t="s">
        <v>25</v>
      </c>
      <c r="R194" s="116" t="s">
        <v>4888</v>
      </c>
    </row>
    <row r="195" spans="1:18" x14ac:dyDescent="0.25">
      <c r="A195" s="116"/>
      <c r="B195" s="116"/>
      <c r="C195" s="116"/>
      <c r="D195" s="103" t="s">
        <v>187</v>
      </c>
      <c r="E195" s="103" t="s">
        <v>1512</v>
      </c>
      <c r="F195" s="7" t="str">
        <f>IF(AND(D195="Amina",OR(E195="Manual",E195="Assisted Manual")),A194&amp;"_AZ",IF(AND(D195="Amina",OR(E195="De-Novo Merge",E195="Assisted Merge")),A194&amp;"_SA_AZ",IF(AND(D195="Ahmad",OR(E195="Manual",E195="Assisted Manual")),A194&amp;"_AE",IF(AND(D195="Ahmad",OR(E195="De-Novo Merge",E195="Assisted Merge")),A194&amp;"_SA_AE",IF(AND(D195="Gina",OR(E195="Manual",E195="Assisted Manual")),A194&amp;"_GB",IF(AND(D195="Gina",OR(E195="De-Novo Merge",E195="Assisted Merge")),A194&amp;"_SA_GB",IF(AND(D195="Cameron",OR(E195="Manual",E195="Assisted Manual")),A194&amp;"_CA",IF(AND(D195="Cameron",OR(E195="De-Novo Merge",E195="Assisted Merge")),A194&amp;"_SA_CA",IF(AND(D195="Bruno",OR(E195="Manual",E195="Assisted Manual")),A194&amp;"_BD",IF(AND(D195="Bruno",OR(E195="De-Novo Merge",E195="Assisted Merge")),A194&amp;"_SA_BD",IF(AND(D195="Daniel",OR(E195="Manual",E195="Assisted Manual")),A194&amp;"_DR",IF(AND(D195="Daniel",OR(E195="De-Novo Merge",E195="Assisted Merge")),A194&amp;"_SA_DR",IF(AND(D195="Monet",OR(E195="Manual",E195="Assisted Manual")),A194&amp;"_MW",IF(AND(D195="Monet",OR(E195="De-Novo Merge",E195="Assisted Merge")),A194&amp;"_SA_MW",IF(AND(D195="Rinat",OR(E195="Manual",E195="Assisted Manual")),A194&amp;"_RM",IF(AND(D195="Rinat",OR(E195="De-Novo Merge",E195="Assisted Merge")),A194&amp;"_SA_RM",""))))))))))))))))</f>
        <v>2018-07-02_G-097_MW</v>
      </c>
      <c r="G195" s="104">
        <v>43354</v>
      </c>
      <c r="H195" s="104">
        <v>43355</v>
      </c>
      <c r="I195" s="68"/>
      <c r="J195" s="68"/>
      <c r="K195" s="73" t="str">
        <f t="shared" si="5"/>
        <v/>
      </c>
      <c r="L195" s="116"/>
      <c r="M195" s="103" t="str">
        <f>IF(AND(NOT(OR(G195="",G195="Ø")),H195=""),"In Progress",IF(AND(NOT(OR(H195="Ø",H195="")),NOT(OR(G195="Ø",G195=""))),"Completed",IF(AND(NOT(A194=""),NOT(OR(D195="",D195="???")),G195=""),"Waiting",IF(D195="???","Waiting",""))))</f>
        <v>Completed</v>
      </c>
      <c r="N195" s="116"/>
      <c r="O195" s="116"/>
      <c r="P195" s="4"/>
      <c r="Q195" s="121"/>
      <c r="R195" s="116"/>
    </row>
    <row r="196" spans="1:18" x14ac:dyDescent="0.25">
      <c r="A196" s="122" t="s">
        <v>4887</v>
      </c>
      <c r="B196" s="117" t="s">
        <v>4886</v>
      </c>
      <c r="C196" s="116" t="s">
        <v>2065</v>
      </c>
      <c r="D196" s="103" t="s">
        <v>161</v>
      </c>
      <c r="E196" s="103" t="s">
        <v>24</v>
      </c>
      <c r="F196" s="7" t="str">
        <f>IF(AND(D196="Amina",OR(E196="Manual",E196="Assisted Manual")),A196&amp;"_AZ",IF(AND(D196="Amina",OR(E196="De-Novo Merge",E196="Assisted Merge")),A196&amp;"_SA_AZ",IF(AND(D196="Ahmad",OR(E196="Manual",E196="Assisted Manual")),A196&amp;"_AE",IF(AND(D196="Ahmad",OR(E196="De-Novo Merge",E196="Assisted Merge")),A196&amp;"_SA_AE",IF(AND(D196="Gina",OR(E196="Manual",E196="Assisted Manual")),A196&amp;"_GB",IF(AND(D196="Gina",OR(E196="De-Novo Merge",E196="Assisted Merge")),A196&amp;"_SA_GB",IF(AND(D196="Cameron",OR(E196="Manual",E196="Assisted Manual")),A196&amp;"_CA",IF(AND(D196="Cameron",OR(E196="De-Novo Merge",E196="Assisted Merge")),A196&amp;"_SA_CA",IF(AND(D196="Bruno",OR(E196="Manual",E196="Assisted Manual")),A196&amp;"_BD",IF(AND(D196="Bruno",OR(E196="De-Novo Merge",E196="Assisted Merge")),A196&amp;"_SA_BD",IF(AND(D196="Daniel",OR(E196="Manual",E196="Assisted Manual")),A196&amp;"_DR",IF(AND(D196="Daniel",OR(E196="De-Novo Merge",E196="Assisted Merge")),A196&amp;"_SA_DR",IF(AND(D196="Monet",OR(E196="Manual",E196="Assisted Manual")),A196&amp;"_MW",IF(AND(D196="Monet",OR(E196="De-Novo Merge",E196="Assisted Merge")),A196&amp;"_SA_MW",IF(AND(D196="Rinat",OR(E196="Manual",E196="Assisted Manual")),A196&amp;"_RM",IF(AND(D196="Rinat",OR(E196="De-Novo Merge",E196="Assisted Merge")),A196&amp;"_SA_RM",""))))))))))))))))</f>
        <v>2018-07-02_G-098_BD</v>
      </c>
      <c r="G196" s="104">
        <v>43354</v>
      </c>
      <c r="H196" s="104">
        <v>43354</v>
      </c>
      <c r="I196" s="68">
        <v>1</v>
      </c>
      <c r="J196" s="68">
        <v>25</v>
      </c>
      <c r="K196" s="73">
        <f t="shared" si="5"/>
        <v>25</v>
      </c>
      <c r="L196" s="118">
        <v>43367</v>
      </c>
      <c r="M196" s="103" t="str">
        <f>IF(AND(NOT(OR(G196="",G196="Ø")),H196=""),"In Progress",IF(AND(NOT(OR(H196="Ø",H196="")),NOT(OR(G196="Ø",G196=""))),"Completed",IF(AND(NOT(A196=""),NOT(OR(D196="",D196="???")),G196=""),"Waiting",IF(D196="???","Waiting",""))))</f>
        <v>Completed</v>
      </c>
      <c r="N196" s="116" t="str">
        <f>IF(AND(NOT(OR(H196="Ø",H196="")),L196="Split"),"In Progress",IF(AND(NOT(OR(H196="Ø",H196="")),L196="Needs to be Split"),"Waiting",IF(AND(M196="Review",M197="Review"),"Review",IF(OR(AND(M196="Review",M197="Incomplete"),AND(M196="Incomplete",M197="Review")),"Review",IF(OR(AND(M196="Untraceable",M197="Review"),AND(M196="Review",M197="Untraceable")),"Review",IF(OR(AND(M196="Review",M197="Completed"),AND(M196="Completed",M197="Review")),"Review",IF(OR(AND(M196="Other",M197="Review"),AND(M196="Review",M197="Other")),"Review",IF(OR(AND(M196="Other",M197="Incomplete"),AND(M196="Incomplete",M197="Other")),"Review",IF(OR(AND(M196="Other",M197="Untraceable"),AND(M196="Untraceable",M197="Other")),"Review",IF(OR(AND(M196="Other",M197="Completed"),AND(M196="Completed",M197="Other")),"Review",IF(AND(M196="Waiting",M197="Waiting"),"Waiting",IF(OR(AND(M196="Review",M197="Waiting"),AND(M196="Waiting",M197="Review")),"Waiting",IF(OR(AND(M196="Other",M197="Waiting"),AND(M196="Waiting",M197="Other")),"Waiting",IF(OR(AND(M196="Incomplete",M197="Waiting"),AND(M196="Waiting",M197="Incomplete")),"Waiting",IF(OR(AND(M196="Completed",M197="Waiting"),AND(M196="Waiting",M197="Completed")),"Waiting",IF(OR(M196="In Progress",M197="In Progress"),"In Progress",IF(OR(AND(M196="Completed",M197="Untraceable"),AND(M196="Untraceable",M197="Completed")),"Review",IF(OR(AND(M196="Completed",M197="Incomplete"),AND(M196="Incomplete",M197="Completed")),"Review",IF(OR(AND(M196="Incomplete",M197="Untraceable"),AND(M196="Untraceable",M197="Incomplete")),"Untraceable",IF(AND(NOT(OR(H196="Ø",H196="")),NOT(OR(H197="Ø",H197="")),L196=""),"In Progress",IF(AND(M196="Untraceable",M197="Untraceable"),"Untraceable",IF(AND(NOT(OR(H196="Ø",H196="")),NOT(OR(H197="Ø",H197="")),NOT(OR(L196="Ø",L196="",L196="Split",L196="Needs to be Split"))),"Completed",IF(AND(M196="Incomplete",M197="Incomplete"),"Incomplete",IF(AND(M196="Other",M197="Other"),"Review",IF(AND(M196="Untraceable",M197=""),"Untraceable","")))))))))))))))))))))))))</f>
        <v>Completed</v>
      </c>
      <c r="O196" s="116" t="s">
        <v>0</v>
      </c>
      <c r="P196" s="4"/>
      <c r="Q196" s="121" t="s">
        <v>25</v>
      </c>
      <c r="R196" s="116" t="s">
        <v>4885</v>
      </c>
    </row>
    <row r="197" spans="1:18" x14ac:dyDescent="0.25">
      <c r="A197" s="116"/>
      <c r="B197" s="116"/>
      <c r="C197" s="116"/>
      <c r="D197" s="103" t="s">
        <v>23</v>
      </c>
      <c r="E197" s="103" t="s">
        <v>1512</v>
      </c>
      <c r="F197" s="7" t="str">
        <f>IF(AND(D197="Amina",OR(E197="Manual",E197="Assisted Manual")),A196&amp;"_AZ",IF(AND(D197="Amina",OR(E197="De-Novo Merge",E197="Assisted Merge")),A196&amp;"_SA_AZ",IF(AND(D197="Ahmad",OR(E197="Manual",E197="Assisted Manual")),A196&amp;"_AE",IF(AND(D197="Ahmad",OR(E197="De-Novo Merge",E197="Assisted Merge")),A196&amp;"_SA_AE",IF(AND(D197="Gina",OR(E197="Manual",E197="Assisted Manual")),A196&amp;"_GB",IF(AND(D197="Gina",OR(E197="De-Novo Merge",E197="Assisted Merge")),A196&amp;"_SA_GB",IF(AND(D197="Cameron",OR(E197="Manual",E197="Assisted Manual")),A196&amp;"_CA",IF(AND(D197="Cameron",OR(E197="De-Novo Merge",E197="Assisted Merge")),A196&amp;"_SA_CA",IF(AND(D197="Bruno",OR(E197="Manual",E197="Assisted Manual")),A196&amp;"_BD",IF(AND(D197="Bruno",OR(E197="De-Novo Merge",E197="Assisted Merge")),A196&amp;"_SA_BD",IF(AND(D197="Daniel",OR(E197="Manual",E197="Assisted Manual")),A196&amp;"_DR",IF(AND(D197="Daniel",OR(E197="De-Novo Merge",E197="Assisted Merge")),A196&amp;"_SA_DR",IF(AND(D197="Monet",OR(E197="Manual",E197="Assisted Manual")),A196&amp;"_MW",IF(AND(D197="Monet",OR(E197="De-Novo Merge",E197="Assisted Merge")),A196&amp;"_SA_MW",IF(AND(D197="Rinat",OR(E197="Manual",E197="Assisted Manual")),A196&amp;"_RM",IF(AND(D197="Rinat",OR(E197="De-Novo Merge",E197="Assisted Merge")),A196&amp;"_SA_RM",""))))))))))))))))</f>
        <v>2018-07-02_G-098_CA</v>
      </c>
      <c r="G197" s="104">
        <v>43354</v>
      </c>
      <c r="H197" s="104">
        <v>43354</v>
      </c>
      <c r="I197" s="68">
        <v>1.5</v>
      </c>
      <c r="J197" s="68">
        <v>34.5</v>
      </c>
      <c r="K197" s="73">
        <f t="shared" si="5"/>
        <v>23</v>
      </c>
      <c r="L197" s="116"/>
      <c r="M197" s="103" t="str">
        <f>IF(AND(NOT(OR(G197="",G197="Ø")),H197=""),"In Progress",IF(AND(NOT(OR(H197="Ø",H197="")),NOT(OR(G197="Ø",G197=""))),"Completed",IF(AND(NOT(A196=""),NOT(OR(D197="",D197="???")),G197=""),"Waiting",IF(D197="???","Waiting",""))))</f>
        <v>Completed</v>
      </c>
      <c r="N197" s="116"/>
      <c r="O197" s="116"/>
      <c r="P197" s="4"/>
      <c r="Q197" s="121"/>
      <c r="R197" s="116"/>
    </row>
    <row r="198" spans="1:18" x14ac:dyDescent="0.25">
      <c r="A198" s="122" t="s">
        <v>4884</v>
      </c>
      <c r="B198" s="117" t="s">
        <v>4883</v>
      </c>
      <c r="C198" s="116" t="s">
        <v>1167</v>
      </c>
      <c r="D198" s="103" t="s">
        <v>32</v>
      </c>
      <c r="E198" s="103" t="s">
        <v>24</v>
      </c>
      <c r="F198" s="7" t="str">
        <f>IF(AND(D198="Amina",OR(E198="Manual",E198="Assisted Manual")),A198&amp;"_AZ",IF(AND(D198="Amina",OR(E198="De-Novo Merge",E198="Assisted Merge")),A198&amp;"_SA_AZ",IF(AND(D198="Ahmad",OR(E198="Manual",E198="Assisted Manual")),A198&amp;"_AE",IF(AND(D198="Ahmad",OR(E198="De-Novo Merge",E198="Assisted Merge")),A198&amp;"_SA_AE",IF(AND(D198="Gina",OR(E198="Manual",E198="Assisted Manual")),A198&amp;"_GB",IF(AND(D198="Gina",OR(E198="De-Novo Merge",E198="Assisted Merge")),A198&amp;"_SA_GB",IF(AND(D198="Cameron",OR(E198="Manual",E198="Assisted Manual")),A198&amp;"_CA",IF(AND(D198="Cameron",OR(E198="De-Novo Merge",E198="Assisted Merge")),A198&amp;"_SA_CA",IF(AND(D198="Bruno",OR(E198="Manual",E198="Assisted Manual")),A198&amp;"_BD",IF(AND(D198="Bruno",OR(E198="De-Novo Merge",E198="Assisted Merge")),A198&amp;"_SA_BD",IF(AND(D198="Daniel",OR(E198="Manual",E198="Assisted Manual")),A198&amp;"_DR",IF(AND(D198="Daniel",OR(E198="De-Novo Merge",E198="Assisted Merge")),A198&amp;"_SA_DR",IF(AND(D198="Monet",OR(E198="Manual",E198="Assisted Manual")),A198&amp;"_MW",IF(AND(D198="Monet",OR(E198="De-Novo Merge",E198="Assisted Merge")),A198&amp;"_SA_MW",IF(AND(D198="Rinat",OR(E198="Manual",E198="Assisted Manual")),A198&amp;"_RM",IF(AND(D198="Rinat",OR(E198="De-Novo Merge",E198="Assisted Merge")),A198&amp;"_SA_RM",""))))))))))))))))</f>
        <v>2018-07-02_G-099_AZ</v>
      </c>
      <c r="G198" s="104">
        <v>43350</v>
      </c>
      <c r="H198" s="104">
        <v>43350</v>
      </c>
      <c r="I198" s="68">
        <v>2</v>
      </c>
      <c r="J198" s="68"/>
      <c r="K198" s="73" t="str">
        <f t="shared" si="5"/>
        <v/>
      </c>
      <c r="L198" s="118">
        <v>43370</v>
      </c>
      <c r="M198" s="103" t="str">
        <f>IF(AND(NOT(OR(G198="",G198="Ø")),H198=""),"In Progress",IF(AND(NOT(OR(H198="Ø",H198="")),NOT(OR(G198="Ø",G198=""))),"Completed",IF(AND(NOT(A198=""),NOT(OR(D198="",D198="???")),G198=""),"Waiting",IF(D198="???","Waiting",""))))</f>
        <v>Completed</v>
      </c>
      <c r="N198" s="116" t="str">
        <f>IF(AND(NOT(OR(H198="Ø",H198="")),L198="Split"),"In Progress",IF(AND(NOT(OR(H198="Ø",H198="")),L198="Needs to be Split"),"Waiting",IF(AND(M198="Review",M199="Review"),"Review",IF(OR(AND(M198="Review",M199="Incomplete"),AND(M198="Incomplete",M199="Review")),"Review",IF(OR(AND(M198="Untraceable",M199="Review"),AND(M198="Review",M199="Untraceable")),"Review",IF(OR(AND(M198="Review",M199="Completed"),AND(M198="Completed",M199="Review")),"Review",IF(OR(AND(M198="Other",M199="Review"),AND(M198="Review",M199="Other")),"Review",IF(OR(AND(M198="Other",M199="Incomplete"),AND(M198="Incomplete",M199="Other")),"Review",IF(OR(AND(M198="Other",M199="Untraceable"),AND(M198="Untraceable",M199="Other")),"Review",IF(OR(AND(M198="Other",M199="Completed"),AND(M198="Completed",M199="Other")),"Review",IF(AND(M198="Waiting",M199="Waiting"),"Waiting",IF(OR(AND(M198="Review",M199="Waiting"),AND(M198="Waiting",M199="Review")),"Waiting",IF(OR(AND(M198="Other",M199="Waiting"),AND(M198="Waiting",M199="Other")),"Waiting",IF(OR(AND(M198="Incomplete",M199="Waiting"),AND(M198="Waiting",M199="Incomplete")),"Waiting",IF(OR(AND(M198="Completed",M199="Waiting"),AND(M198="Waiting",M199="Completed")),"Waiting",IF(OR(M198="In Progress",M199="In Progress"),"In Progress",IF(OR(AND(M198="Completed",M199="Untraceable"),AND(M198="Untraceable",M199="Completed")),"Review",IF(OR(AND(M198="Completed",M199="Incomplete"),AND(M198="Incomplete",M199="Completed")),"Review",IF(OR(AND(M198="Incomplete",M199="Untraceable"),AND(M198="Untraceable",M199="Incomplete")),"Untraceable",IF(AND(NOT(OR(H198="Ø",H198="")),NOT(OR(H199="Ø",H199="")),L198=""),"In Progress",IF(AND(M198="Untraceable",M199="Untraceable"),"Untraceable",IF(AND(NOT(OR(H198="Ø",H198="")),NOT(OR(H199="Ø",H199="")),NOT(OR(L198="Ø",L198="",L198="Split",L198="Needs to be Split"))),"Completed",IF(AND(M198="Incomplete",M199="Incomplete"),"Incomplete",IF(AND(M198="Other",M199="Other"),"Review",IF(AND(M198="Untraceable",M199=""),"Untraceable","")))))))))))))))))))))))))</f>
        <v>Completed</v>
      </c>
      <c r="O198" s="116" t="s">
        <v>0</v>
      </c>
      <c r="P198" s="4"/>
      <c r="Q198" s="121" t="s">
        <v>25</v>
      </c>
      <c r="R198" s="116" t="s">
        <v>4882</v>
      </c>
    </row>
    <row r="199" spans="1:18" x14ac:dyDescent="0.25">
      <c r="A199" s="116"/>
      <c r="B199" s="116"/>
      <c r="C199" s="116"/>
      <c r="D199" s="103" t="s">
        <v>187</v>
      </c>
      <c r="E199" s="103" t="s">
        <v>1512</v>
      </c>
      <c r="F199" s="7" t="str">
        <f>IF(AND(D199="Amina",OR(E199="Manual",E199="Assisted Manual")),A198&amp;"_AZ",IF(AND(D199="Amina",OR(E199="De-Novo Merge",E199="Assisted Merge")),A198&amp;"_SA_AZ",IF(AND(D199="Ahmad",OR(E199="Manual",E199="Assisted Manual")),A198&amp;"_AE",IF(AND(D199="Ahmad",OR(E199="De-Novo Merge",E199="Assisted Merge")),A198&amp;"_SA_AE",IF(AND(D199="Gina",OR(E199="Manual",E199="Assisted Manual")),A198&amp;"_GB",IF(AND(D199="Gina",OR(E199="De-Novo Merge",E199="Assisted Merge")),A198&amp;"_SA_GB",IF(AND(D199="Cameron",OR(E199="Manual",E199="Assisted Manual")),A198&amp;"_CA",IF(AND(D199="Cameron",OR(E199="De-Novo Merge",E199="Assisted Merge")),A198&amp;"_SA_CA",IF(AND(D199="Bruno",OR(E199="Manual",E199="Assisted Manual")),A198&amp;"_BD",IF(AND(D199="Bruno",OR(E199="De-Novo Merge",E199="Assisted Merge")),A198&amp;"_SA_BD",IF(AND(D199="Daniel",OR(E199="Manual",E199="Assisted Manual")),A198&amp;"_DR",IF(AND(D199="Daniel",OR(E199="De-Novo Merge",E199="Assisted Merge")),A198&amp;"_SA_DR",IF(AND(D199="Monet",OR(E199="Manual",E199="Assisted Manual")),A198&amp;"_MW",IF(AND(D199="Monet",OR(E199="De-Novo Merge",E199="Assisted Merge")),A198&amp;"_SA_MW",IF(AND(D199="Rinat",OR(E199="Manual",E199="Assisted Manual")),A198&amp;"_RM",IF(AND(D199="Rinat",OR(E199="De-Novo Merge",E199="Assisted Merge")),A198&amp;"_SA_RM",""))))))))))))))))</f>
        <v>2018-07-02_G-099_MW</v>
      </c>
      <c r="G199" s="104">
        <v>43353</v>
      </c>
      <c r="H199" s="104">
        <v>43353</v>
      </c>
      <c r="I199" s="68">
        <v>2</v>
      </c>
      <c r="J199" s="68"/>
      <c r="K199" s="73" t="str">
        <f t="shared" si="5"/>
        <v/>
      </c>
      <c r="L199" s="116"/>
      <c r="M199" s="103" t="str">
        <f>IF(AND(NOT(OR(G199="",G199="Ø")),H199=""),"In Progress",IF(AND(NOT(OR(H199="Ø",H199="")),NOT(OR(G199="Ø",G199=""))),"Completed",IF(AND(NOT(A198=""),NOT(OR(D199="",D199="???")),G199=""),"Waiting",IF(D199="???","Waiting",""))))</f>
        <v>Completed</v>
      </c>
      <c r="N199" s="116"/>
      <c r="O199" s="116"/>
      <c r="P199" s="4"/>
      <c r="Q199" s="121"/>
      <c r="R199" s="116"/>
    </row>
    <row r="200" spans="1:18" x14ac:dyDescent="0.25">
      <c r="A200" s="122" t="s">
        <v>4881</v>
      </c>
      <c r="B200" s="117" t="s">
        <v>4880</v>
      </c>
      <c r="C200" s="116" t="s">
        <v>2065</v>
      </c>
      <c r="D200" s="103" t="s">
        <v>4657</v>
      </c>
      <c r="E200" s="103" t="s">
        <v>24</v>
      </c>
      <c r="F200" s="7" t="str">
        <f>IF(AND(D200="Amina",OR(E200="Manual",E200="Assisted Manual")),A200&amp;"_AZ",IF(AND(D200="Amina",OR(E200="De-Novo Merge",E200="Assisted Merge")),A200&amp;"_SA_AZ",IF(AND(D200="Ahmad",OR(E200="Manual",E200="Assisted Manual")),A200&amp;"_AE",IF(AND(D200="Ahmad",OR(E200="De-Novo Merge",E200="Assisted Merge")),A200&amp;"_SA_AE",IF(AND(D200="Gina",OR(E200="Manual",E200="Assisted Manual")),A200&amp;"_GB",IF(AND(D200="Gina",OR(E200="De-Novo Merge",E200="Assisted Merge")),A200&amp;"_SA_GB",IF(AND(D200="Cameron",OR(E200="Manual",E200="Assisted Manual")),A200&amp;"_CA",IF(AND(D200="Cameron",OR(E200="De-Novo Merge",E200="Assisted Merge")),A200&amp;"_SA_CA",IF(AND(D200="Bruno",OR(E200="Manual",E200="Assisted Manual")),A200&amp;"_BD",IF(AND(D200="Bruno",OR(E200="De-Novo Merge",E200="Assisted Merge")),A200&amp;"_SA_BD",IF(AND(D200="Daniel",OR(E200="Manual",E200="Assisted Manual")),A200&amp;"_DR",IF(AND(D200="Daniel",OR(E200="De-Novo Merge",E200="Assisted Merge")),A200&amp;"_SA_DR",IF(AND(D200="Monet",OR(E200="Manual",E200="Assisted Manual")),A200&amp;"_MW",IF(AND(D200="Monet",OR(E200="De-Novo Merge",E200="Assisted Merge")),A200&amp;"_SA_MW",IF(AND(D200="Rinat",OR(E200="Manual",E200="Assisted Manual")),A200&amp;"_RM",IF(AND(D200="Rinat",OR(E200="De-Novo Merge",E200="Assisted Merge")),A200&amp;"_SA_RM",""))))))))))))))))</f>
        <v>2018-07-02_G-100_AE</v>
      </c>
      <c r="G200" s="104">
        <v>43353</v>
      </c>
      <c r="H200" s="104">
        <v>43353</v>
      </c>
      <c r="I200" s="68"/>
      <c r="J200" s="68"/>
      <c r="K200" s="73" t="str">
        <f t="shared" si="5"/>
        <v/>
      </c>
      <c r="L200" s="118">
        <v>43370</v>
      </c>
      <c r="M200" s="103" t="str">
        <f>IF(AND(NOT(OR(G200="",G200="Ø")),H200=""),"In Progress",IF(AND(NOT(OR(H200="Ø",H200="")),NOT(OR(G200="Ø",G200=""))),"Completed",IF(AND(NOT(A200=""),NOT(OR(D200="",D200="???")),G200=""),"Waiting",IF(D200="???","Waiting",""))))</f>
        <v>Completed</v>
      </c>
      <c r="N200" s="116" t="s">
        <v>0</v>
      </c>
      <c r="O200" s="116" t="s">
        <v>0</v>
      </c>
      <c r="P200" s="4"/>
      <c r="Q200" s="121" t="s">
        <v>25</v>
      </c>
      <c r="R200" s="116" t="s">
        <v>4879</v>
      </c>
    </row>
    <row r="201" spans="1:18" x14ac:dyDescent="0.25">
      <c r="A201" s="116"/>
      <c r="B201" s="124"/>
      <c r="C201" s="124"/>
      <c r="D201" s="103" t="s">
        <v>23</v>
      </c>
      <c r="E201" s="103" t="s">
        <v>1512</v>
      </c>
      <c r="F201" s="7" t="str">
        <f>IF(AND(D201="Amina",OR(E201="Manual",E201="Assisted Manual")),A200&amp;"_AZ",IF(AND(D201="Amina",OR(E201="De-Novo Merge",E201="Assisted Merge")),A200&amp;"_SA_AZ",IF(AND(D201="Ahmad",OR(E201="Manual",E201="Assisted Manual")),A200&amp;"_AE",IF(AND(D201="Ahmad",OR(E201="De-Novo Merge",E201="Assisted Merge")),A200&amp;"_SA_AE",IF(AND(D201="Gina",OR(E201="Manual",E201="Assisted Manual")),A200&amp;"_GB",IF(AND(D201="Gina",OR(E201="De-Novo Merge",E201="Assisted Merge")),A200&amp;"_SA_GB",IF(AND(D201="Cameron",OR(E201="Manual",E201="Assisted Manual")),A200&amp;"_CA",IF(AND(D201="Cameron",OR(E201="De-Novo Merge",E201="Assisted Merge")),A200&amp;"_SA_CA",IF(AND(D201="Bruno",OR(E201="Manual",E201="Assisted Manual")),A200&amp;"_BD",IF(AND(D201="Bruno",OR(E201="De-Novo Merge",E201="Assisted Merge")),A200&amp;"_SA_BD",IF(AND(D201="Daniel",OR(E201="Manual",E201="Assisted Manual")),A200&amp;"_DR",IF(AND(D201="Daniel",OR(E201="De-Novo Merge",E201="Assisted Merge")),A200&amp;"_SA_DR",IF(AND(D201="Monet",OR(E201="Manual",E201="Assisted Manual")),A200&amp;"_MW",IF(AND(D201="Monet",OR(E201="De-Novo Merge",E201="Assisted Merge")),A200&amp;"_SA_MW",IF(AND(D201="Rinat",OR(E201="Manual",E201="Assisted Manual")),A200&amp;"_RM",IF(AND(D201="Rinat",OR(E201="De-Novo Merge",E201="Assisted Merge")),A200&amp;"_SA_RM",""))))))))))))))))</f>
        <v>2018-07-02_G-100_CA</v>
      </c>
      <c r="G201" s="104">
        <v>43353</v>
      </c>
      <c r="H201" s="104">
        <v>43354</v>
      </c>
      <c r="I201" s="68">
        <v>2.25</v>
      </c>
      <c r="J201" s="68">
        <v>79.7</v>
      </c>
      <c r="K201" s="73">
        <f t="shared" si="5"/>
        <v>35.422222222222224</v>
      </c>
      <c r="L201" s="116"/>
      <c r="M201" s="103" t="str">
        <f>IF(AND(NOT(OR(G201="",G201="Ø")),H201=""),"In Progress",IF(AND(NOT(OR(H201="Ø",H201="")),NOT(OR(G201="Ø",G201=""))),"Completed",IF(AND(NOT(A200=""),NOT(OR(D201="",D201="???")),G201=""),"Waiting",IF(D201="???","Waiting",""))))</f>
        <v>Completed</v>
      </c>
      <c r="N201" s="116"/>
      <c r="O201" s="116"/>
      <c r="P201" s="4"/>
      <c r="Q201" s="121"/>
      <c r="R201" s="116"/>
    </row>
    <row r="202" spans="1:18" x14ac:dyDescent="0.25">
      <c r="A202" s="122" t="s">
        <v>4878</v>
      </c>
      <c r="B202" s="117" t="s">
        <v>4877</v>
      </c>
      <c r="C202" s="116" t="s">
        <v>2065</v>
      </c>
      <c r="D202" s="103" t="s">
        <v>32</v>
      </c>
      <c r="E202" s="103" t="s">
        <v>24</v>
      </c>
      <c r="F202" s="7" t="str">
        <f>IF(AND(D202="Amina",OR(E202="Manual",E202="Assisted Manual")),A202&amp;"_AZ",IF(AND(D202="Amina",OR(E202="De-Novo Merge",E202="Assisted Merge")),A202&amp;"_SA_AZ",IF(AND(D202="Ahmad",OR(E202="Manual",E202="Assisted Manual")),A202&amp;"_AE",IF(AND(D202="Ahmad",OR(E202="De-Novo Merge",E202="Assisted Merge")),A202&amp;"_SA_AE",IF(AND(D202="Gina",OR(E202="Manual",E202="Assisted Manual")),A202&amp;"_GB",IF(AND(D202="Gina",OR(E202="De-Novo Merge",E202="Assisted Merge")),A202&amp;"_SA_GB",IF(AND(D202="Cameron",OR(E202="Manual",E202="Assisted Manual")),A202&amp;"_CA",IF(AND(D202="Cameron",OR(E202="De-Novo Merge",E202="Assisted Merge")),A202&amp;"_SA_CA",IF(AND(D202="Bruno",OR(E202="Manual",E202="Assisted Manual")),A202&amp;"_BD",IF(AND(D202="Bruno",OR(E202="De-Novo Merge",E202="Assisted Merge")),A202&amp;"_SA_BD",IF(AND(D202="Daniel",OR(E202="Manual",E202="Assisted Manual")),A202&amp;"_DR",IF(AND(D202="Daniel",OR(E202="De-Novo Merge",E202="Assisted Merge")),A202&amp;"_SA_DR",IF(AND(D202="Monet",OR(E202="Manual",E202="Assisted Manual")),A202&amp;"_MW",IF(AND(D202="Monet",OR(E202="De-Novo Merge",E202="Assisted Merge")),A202&amp;"_SA_MW",IF(AND(D202="Rinat",OR(E202="Manual",E202="Assisted Manual")),A202&amp;"_RM",IF(AND(D202="Rinat",OR(E202="De-Novo Merge",E202="Assisted Merge")),A202&amp;"_SA_RM",""))))))))))))))))</f>
        <v>2018-07-02_G-101_AZ</v>
      </c>
      <c r="G202" s="104">
        <v>43353</v>
      </c>
      <c r="H202" s="104">
        <v>43353</v>
      </c>
      <c r="I202" s="68">
        <v>2</v>
      </c>
      <c r="J202" s="68"/>
      <c r="K202" s="73" t="str">
        <f t="shared" si="5"/>
        <v/>
      </c>
      <c r="L202" s="118">
        <v>43370</v>
      </c>
      <c r="M202" s="103" t="str">
        <f>IF(AND(NOT(OR(G202="",G202="Ø")),H202=""),"In Progress",IF(AND(NOT(OR(H202="Ø",H202="")),NOT(OR(G202="Ø",G202=""))),"Completed",IF(AND(NOT(A202=""),NOT(OR(D202="",D202="???")),G202=""),"Waiting",IF(D202="???","Waiting",""))))</f>
        <v>Completed</v>
      </c>
      <c r="N202" s="116" t="str">
        <f>IF(AND(NOT(OR(H202="Ø",H202="")),L202="Split"),"In Progress",IF(AND(NOT(OR(H202="Ø",H202="")),L202="Needs to be Split"),"Waiting",IF(AND(M202="Review",M203="Review"),"Review",IF(OR(AND(M202="Review",M203="Incomplete"),AND(M202="Incomplete",M203="Review")),"Review",IF(OR(AND(M202="Untraceable",M203="Review"),AND(M202="Review",M203="Untraceable")),"Review",IF(OR(AND(M202="Review",M203="Completed"),AND(M202="Completed",M203="Review")),"Review",IF(OR(AND(M202="Other",M203="Review"),AND(M202="Review",M203="Other")),"Review",IF(OR(AND(M202="Other",M203="Incomplete"),AND(M202="Incomplete",M203="Other")),"Review",IF(OR(AND(M202="Other",M203="Untraceable"),AND(M202="Untraceable",M203="Other")),"Review",IF(OR(AND(M202="Other",M203="Completed"),AND(M202="Completed",M203="Other")),"Review",IF(AND(M202="Waiting",M203="Waiting"),"Waiting",IF(OR(AND(M202="Review",M203="Waiting"),AND(M202="Waiting",M203="Review")),"Waiting",IF(OR(AND(M202="Other",M203="Waiting"),AND(M202="Waiting",M203="Other")),"Waiting",IF(OR(AND(M202="Incomplete",M203="Waiting"),AND(M202="Waiting",M203="Incomplete")),"Waiting",IF(OR(AND(M202="Completed",M203="Waiting"),AND(M202="Waiting",M203="Completed")),"Waiting",IF(OR(M202="In Progress",M203="In Progress"),"In Progress",IF(OR(AND(M202="Completed",M203="Untraceable"),AND(M202="Untraceable",M203="Completed")),"Review",IF(OR(AND(M202="Completed",M203="Incomplete"),AND(M202="Incomplete",M203="Completed")),"Review",IF(OR(AND(M202="Incomplete",M203="Untraceable"),AND(M202="Untraceable",M203="Incomplete")),"Untraceable",IF(AND(NOT(OR(H202="Ø",H202="")),NOT(OR(H203="Ø",H203="")),L202=""),"In Progress",IF(AND(M202="Untraceable",M203="Untraceable"),"Untraceable",IF(AND(NOT(OR(H202="Ø",H202="")),NOT(OR(H203="Ø",H203="")),NOT(OR(L202="Ø",L202="",L202="Split",L202="Needs to be Split"))),"Completed",IF(AND(M202="Incomplete",M203="Incomplete"),"Incomplete",IF(AND(M202="Other",M203="Other"),"Review",IF(AND(M202="Untraceable",M203=""),"Untraceable","")))))))))))))))))))))))))</f>
        <v>Completed</v>
      </c>
      <c r="O202" s="116" t="s">
        <v>0</v>
      </c>
      <c r="P202" s="4"/>
      <c r="Q202" s="121" t="s">
        <v>25</v>
      </c>
      <c r="R202" s="116" t="s">
        <v>4876</v>
      </c>
    </row>
    <row r="203" spans="1:18" x14ac:dyDescent="0.25">
      <c r="A203" s="116"/>
      <c r="B203" s="116"/>
      <c r="C203" s="124"/>
      <c r="D203" s="103" t="s">
        <v>187</v>
      </c>
      <c r="E203" s="103" t="s">
        <v>1512</v>
      </c>
      <c r="F203" s="7" t="str">
        <f>IF(AND(D203="Amina",OR(E203="Manual",E203="Assisted Manual")),A202&amp;"_AZ",IF(AND(D203="Amina",OR(E203="De-Novo Merge",E203="Assisted Merge")),A202&amp;"_SA_AZ",IF(AND(D203="Ahmad",OR(E203="Manual",E203="Assisted Manual")),A202&amp;"_AE",IF(AND(D203="Ahmad",OR(E203="De-Novo Merge",E203="Assisted Merge")),A202&amp;"_SA_AE",IF(AND(D203="Gina",OR(E203="Manual",E203="Assisted Manual")),A202&amp;"_GB",IF(AND(D203="Gina",OR(E203="De-Novo Merge",E203="Assisted Merge")),A202&amp;"_SA_GB",IF(AND(D203="Cameron",OR(E203="Manual",E203="Assisted Manual")),A202&amp;"_CA",IF(AND(D203="Cameron",OR(E203="De-Novo Merge",E203="Assisted Merge")),A202&amp;"_SA_CA",IF(AND(D203="Bruno",OR(E203="Manual",E203="Assisted Manual")),A202&amp;"_BD",IF(AND(D203="Bruno",OR(E203="De-Novo Merge",E203="Assisted Merge")),A202&amp;"_SA_BD",IF(AND(D203="Daniel",OR(E203="Manual",E203="Assisted Manual")),A202&amp;"_DR",IF(AND(D203="Daniel",OR(E203="De-Novo Merge",E203="Assisted Merge")),A202&amp;"_SA_DR",IF(AND(D203="Monet",OR(E203="Manual",E203="Assisted Manual")),A202&amp;"_MW",IF(AND(D203="Monet",OR(E203="De-Novo Merge",E203="Assisted Merge")),A202&amp;"_SA_MW",IF(AND(D203="Rinat",OR(E203="Manual",E203="Assisted Manual")),A202&amp;"_RM",IF(AND(D203="Rinat",OR(E203="De-Novo Merge",E203="Assisted Merge")),A202&amp;"_SA_RM",""))))))))))))))))</f>
        <v>2018-07-02_G-101_MW</v>
      </c>
      <c r="G203" s="104">
        <v>43353</v>
      </c>
      <c r="H203" s="104">
        <v>43353</v>
      </c>
      <c r="I203" s="68">
        <v>0.75</v>
      </c>
      <c r="J203" s="68"/>
      <c r="K203" s="73" t="str">
        <f t="shared" si="5"/>
        <v/>
      </c>
      <c r="L203" s="116"/>
      <c r="M203" s="103" t="str">
        <f>IF(AND(NOT(OR(G203="",G203="Ø")),H203=""),"In Progress",IF(AND(NOT(OR(H203="Ø",H203="")),NOT(OR(G203="Ø",G203=""))),"Completed",IF(AND(NOT(A202=""),NOT(OR(D203="",D203="???")),G203=""),"Waiting",IF(D203="???","Waiting",""))))</f>
        <v>Completed</v>
      </c>
      <c r="N203" s="116"/>
      <c r="O203" s="116"/>
      <c r="P203" s="4"/>
      <c r="Q203" s="121"/>
      <c r="R203" s="116"/>
    </row>
    <row r="204" spans="1:18" x14ac:dyDescent="0.25">
      <c r="A204" s="122" t="s">
        <v>4875</v>
      </c>
      <c r="B204" s="117" t="s">
        <v>4874</v>
      </c>
      <c r="C204" s="116" t="s">
        <v>2065</v>
      </c>
      <c r="D204" s="103" t="s">
        <v>161</v>
      </c>
      <c r="E204" s="103" t="s">
        <v>24</v>
      </c>
      <c r="F204" s="7" t="str">
        <f>IF(AND(D204="Amina",OR(E204="Manual",E204="Assisted Manual")),A204&amp;"_AZ",IF(AND(D204="Amina",OR(E204="De-Novo Merge",E204="Assisted Merge")),A204&amp;"_SA_AZ",IF(AND(D204="Ahmad",OR(E204="Manual",E204="Assisted Manual")),A204&amp;"_AE",IF(AND(D204="Ahmad",OR(E204="De-Novo Merge",E204="Assisted Merge")),A204&amp;"_SA_AE",IF(AND(D204="Gina",OR(E204="Manual",E204="Assisted Manual")),A204&amp;"_GB",IF(AND(D204="Gina",OR(E204="De-Novo Merge",E204="Assisted Merge")),A204&amp;"_SA_GB",IF(AND(D204="Cameron",OR(E204="Manual",E204="Assisted Manual")),A204&amp;"_CA",IF(AND(D204="Cameron",OR(E204="De-Novo Merge",E204="Assisted Merge")),A204&amp;"_SA_CA",IF(AND(D204="Bruno",OR(E204="Manual",E204="Assisted Manual")),A204&amp;"_BD",IF(AND(D204="Bruno",OR(E204="De-Novo Merge",E204="Assisted Merge")),A204&amp;"_SA_BD",IF(AND(D204="Daniel",OR(E204="Manual",E204="Assisted Manual")),A204&amp;"_DR",IF(AND(D204="Daniel",OR(E204="De-Novo Merge",E204="Assisted Merge")),A204&amp;"_SA_DR",IF(AND(D204="Monet",OR(E204="Manual",E204="Assisted Manual")),A204&amp;"_MW",IF(AND(D204="Monet",OR(E204="De-Novo Merge",E204="Assisted Merge")),A204&amp;"_SA_MW",IF(AND(D204="Rinat",OR(E204="Manual",E204="Assisted Manual")),A204&amp;"_RM",IF(AND(D204="Rinat",OR(E204="De-Novo Merge",E204="Assisted Merge")),A204&amp;"_SA_RM",""))))))))))))))))</f>
        <v>2018-07-02_G-102_BD</v>
      </c>
      <c r="G204" s="104">
        <v>43354</v>
      </c>
      <c r="H204" s="104">
        <v>43354</v>
      </c>
      <c r="I204" s="68">
        <v>2</v>
      </c>
      <c r="J204" s="68">
        <v>71</v>
      </c>
      <c r="K204" s="73">
        <f t="shared" si="5"/>
        <v>35.5</v>
      </c>
      <c r="L204" s="118">
        <v>43367</v>
      </c>
      <c r="M204" s="103" t="str">
        <f>IF(AND(NOT(OR(G204="",G204="Ø")),H204=""),"In Progress",IF(AND(NOT(OR(H204="Ø",H204="")),NOT(OR(G204="Ø",G204=""))),"Completed",IF(AND(NOT(A204=""),NOT(OR(D204="",D204="???")),G204=""),"Waiting",IF(D204="???","Waiting",""))))</f>
        <v>Completed</v>
      </c>
      <c r="N204" s="116" t="str">
        <f>IF(AND(NOT(OR(H204="Ø",H204="")),L204="Split"),"In Progress",IF(AND(NOT(OR(H204="Ø",H204="")),L204="Needs to be Split"),"Waiting",IF(AND(M204="Review",M205="Review"),"Review",IF(OR(AND(M204="Review",M205="Incomplete"),AND(M204="Incomplete",M205="Review")),"Review",IF(OR(AND(M204="Untraceable",M205="Review"),AND(M204="Review",M205="Untraceable")),"Review",IF(OR(AND(M204="Review",M205="Completed"),AND(M204="Completed",M205="Review")),"Review",IF(OR(AND(M204="Other",M205="Review"),AND(M204="Review",M205="Other")),"Review",IF(OR(AND(M204="Other",M205="Incomplete"),AND(M204="Incomplete",M205="Other")),"Review",IF(OR(AND(M204="Other",M205="Untraceable"),AND(M204="Untraceable",M205="Other")),"Review",IF(OR(AND(M204="Other",M205="Completed"),AND(M204="Completed",M205="Other")),"Review",IF(AND(M204="Waiting",M205="Waiting"),"Waiting",IF(OR(AND(M204="Review",M205="Waiting"),AND(M204="Waiting",M205="Review")),"Waiting",IF(OR(AND(M204="Other",M205="Waiting"),AND(M204="Waiting",M205="Other")),"Waiting",IF(OR(AND(M204="Incomplete",M205="Waiting"),AND(M204="Waiting",M205="Incomplete")),"Waiting",IF(OR(AND(M204="Completed",M205="Waiting"),AND(M204="Waiting",M205="Completed")),"Waiting",IF(OR(M204="In Progress",M205="In Progress"),"In Progress",IF(OR(AND(M204="Completed",M205="Untraceable"),AND(M204="Untraceable",M205="Completed")),"Review",IF(OR(AND(M204="Completed",M205="Incomplete"),AND(M204="Incomplete",M205="Completed")),"Review",IF(OR(AND(M204="Incomplete",M205="Untraceable"),AND(M204="Untraceable",M205="Incomplete")),"Untraceable",IF(AND(NOT(OR(H204="Ø",H204="")),NOT(OR(H205="Ø",H205="")),L204=""),"In Progress",IF(AND(M204="Untraceable",M205="Untraceable"),"Untraceable",IF(AND(NOT(OR(H204="Ø",H204="")),NOT(OR(H205="Ø",H205="")),NOT(OR(L204="Ø",L204="",L204="Split",L204="Needs to be Split"))),"Completed",IF(AND(M204="Incomplete",M205="Incomplete"),"Incomplete",IF(AND(M204="Other",M205="Other"),"Review",IF(AND(M204="Untraceable",M205=""),"Untraceable","")))))))))))))))))))))))))</f>
        <v>Completed</v>
      </c>
      <c r="O204" s="116" t="s">
        <v>0</v>
      </c>
      <c r="P204" s="4"/>
      <c r="Q204" s="121" t="s">
        <v>25</v>
      </c>
      <c r="R204" s="116" t="s">
        <v>4873</v>
      </c>
    </row>
    <row r="205" spans="1:18" x14ac:dyDescent="0.25">
      <c r="A205" s="116"/>
      <c r="B205" s="116"/>
      <c r="C205" s="116"/>
      <c r="D205" s="103" t="s">
        <v>23</v>
      </c>
      <c r="E205" s="103" t="s">
        <v>24</v>
      </c>
      <c r="F205" s="7" t="str">
        <f>IF(AND(D205="Amina",OR(E205="Manual",E205="Assisted Manual")),A204&amp;"_AZ",IF(AND(D205="Amina",OR(E205="De-Novo Merge",E205="Assisted Merge")),A204&amp;"_SA_AZ",IF(AND(D205="Ahmad",OR(E205="Manual",E205="Assisted Manual")),A204&amp;"_AE",IF(AND(D205="Ahmad",OR(E205="De-Novo Merge",E205="Assisted Merge")),A204&amp;"_SA_AE",IF(AND(D205="Gina",OR(E205="Manual",E205="Assisted Manual")),A204&amp;"_GB",IF(AND(D205="Gina",OR(E205="De-Novo Merge",E205="Assisted Merge")),A204&amp;"_SA_GB",IF(AND(D205="Cameron",OR(E205="Manual",E205="Assisted Manual")),A204&amp;"_CA",IF(AND(D205="Cameron",OR(E205="De-Novo Merge",E205="Assisted Merge")),A204&amp;"_SA_CA",IF(AND(D205="Bruno",OR(E205="Manual",E205="Assisted Manual")),A204&amp;"_BD",IF(AND(D205="Bruno",OR(E205="De-Novo Merge",E205="Assisted Merge")),A204&amp;"_SA_BD",IF(AND(D205="Daniel",OR(E205="Manual",E205="Assisted Manual")),A204&amp;"_DR",IF(AND(D205="Daniel",OR(E205="De-Novo Merge",E205="Assisted Merge")),A204&amp;"_SA_DR",IF(AND(D205="Monet",OR(E205="Manual",E205="Assisted Manual")),A204&amp;"_MW",IF(AND(D205="Monet",OR(E205="De-Novo Merge",E205="Assisted Merge")),A204&amp;"_SA_MW",IF(AND(D205="Rinat",OR(E205="Manual",E205="Assisted Manual")),A204&amp;"_RM",IF(AND(D205="Rinat",OR(E205="De-Novo Merge",E205="Assisted Merge")),A204&amp;"_SA_RM",""))))))))))))))))</f>
        <v>2018-07-02_G-102_CA</v>
      </c>
      <c r="G205" s="104">
        <v>43354</v>
      </c>
      <c r="H205" s="104">
        <v>43354</v>
      </c>
      <c r="I205" s="68">
        <v>2</v>
      </c>
      <c r="J205" s="68">
        <v>73</v>
      </c>
      <c r="K205" s="73">
        <f t="shared" si="5"/>
        <v>36.5</v>
      </c>
      <c r="L205" s="116"/>
      <c r="M205" s="103" t="str">
        <f>IF(AND(NOT(OR(G205="",G205="Ø")),H205=""),"In Progress",IF(AND(NOT(OR(H205="Ø",H205="")),NOT(OR(G205="Ø",G205=""))),"Completed",IF(AND(NOT(A204=""),NOT(OR(D205="",D205="???")),G205=""),"Waiting",IF(D205="???","Waiting",""))))</f>
        <v>Completed</v>
      </c>
      <c r="N205" s="116"/>
      <c r="O205" s="116"/>
      <c r="P205" s="4"/>
      <c r="Q205" s="121"/>
      <c r="R205" s="116"/>
    </row>
    <row r="206" spans="1:18" x14ac:dyDescent="0.25">
      <c r="A206" s="122" t="s">
        <v>4872</v>
      </c>
      <c r="B206" s="117" t="s">
        <v>4871</v>
      </c>
      <c r="C206" s="116" t="s">
        <v>2065</v>
      </c>
      <c r="D206" s="103" t="s">
        <v>4657</v>
      </c>
      <c r="E206" s="103" t="s">
        <v>24</v>
      </c>
      <c r="F206" s="7" t="str">
        <f>IF(AND(D206="Amina",OR(E206="Manual",E206="Assisted Manual")),A206&amp;"_AZ",IF(AND(D206="Amina",OR(E206="De-Novo Merge",E206="Assisted Merge")),A206&amp;"_SA_AZ",IF(AND(D206="Ahmad",OR(E206="Manual",E206="Assisted Manual")),A206&amp;"_AE",IF(AND(D206="Ahmad",OR(E206="De-Novo Merge",E206="Assisted Merge")),A206&amp;"_SA_AE",IF(AND(D206="Gina",OR(E206="Manual",E206="Assisted Manual")),A206&amp;"_GB",IF(AND(D206="Gina",OR(E206="De-Novo Merge",E206="Assisted Merge")),A206&amp;"_SA_GB",IF(AND(D206="Cameron",OR(E206="Manual",E206="Assisted Manual")),A206&amp;"_CA",IF(AND(D206="Cameron",OR(E206="De-Novo Merge",E206="Assisted Merge")),A206&amp;"_SA_CA",IF(AND(D206="Bruno",OR(E206="Manual",E206="Assisted Manual")),A206&amp;"_BD",IF(AND(D206="Bruno",OR(E206="De-Novo Merge",E206="Assisted Merge")),A206&amp;"_SA_BD",IF(AND(D206="Daniel",OR(E206="Manual",E206="Assisted Manual")),A206&amp;"_DR",IF(AND(D206="Daniel",OR(E206="De-Novo Merge",E206="Assisted Merge")),A206&amp;"_SA_DR",IF(AND(D206="Monet",OR(E206="Manual",E206="Assisted Manual")),A206&amp;"_MW",IF(AND(D206="Monet",OR(E206="De-Novo Merge",E206="Assisted Merge")),A206&amp;"_SA_MW",IF(AND(D206="Rinat",OR(E206="Manual",E206="Assisted Manual")),A206&amp;"_RM",IF(AND(D206="Rinat",OR(E206="De-Novo Merge",E206="Assisted Merge")),A206&amp;"_SA_RM",""))))))))))))))))</f>
        <v>2018-07-02_G-103_AE</v>
      </c>
      <c r="G206" s="104">
        <v>43353</v>
      </c>
      <c r="H206" s="104">
        <v>43354</v>
      </c>
      <c r="I206" s="68"/>
      <c r="J206" s="68"/>
      <c r="K206" s="73" t="str">
        <f t="shared" si="5"/>
        <v/>
      </c>
      <c r="L206" s="118">
        <v>43370</v>
      </c>
      <c r="M206" s="103" t="str">
        <f>IF(AND(NOT(OR(G206="",G206="Ø")),H206=""),"In Progress",IF(AND(NOT(OR(H206="Ø",H206="")),NOT(OR(G206="Ø",G206=""))),"Completed",IF(AND(NOT(A206=""),NOT(OR(D206="",D206="???")),G206=""),"Waiting",IF(D206="???","Waiting",""))))</f>
        <v>Completed</v>
      </c>
      <c r="N206" s="116" t="str">
        <f>IF(AND(NOT(OR(H206="Ø",H206="")),L206="Split"),"In Progress",IF(AND(NOT(OR(H206="Ø",H206="")),L206="Needs to be Split"),"Waiting",IF(AND(M206="Review",M207="Review"),"Review",IF(OR(AND(M206="Review",M207="Incomplete"),AND(M206="Incomplete",M207="Review")),"Review",IF(OR(AND(M206="Untraceable",M207="Review"),AND(M206="Review",M207="Untraceable")),"Review",IF(OR(AND(M206="Review",M207="Completed"),AND(M206="Completed",M207="Review")),"Review",IF(OR(AND(M206="Other",M207="Review"),AND(M206="Review",M207="Other")),"Review",IF(OR(AND(M206="Other",M207="Incomplete"),AND(M206="Incomplete",M207="Other")),"Review",IF(OR(AND(M206="Other",M207="Untraceable"),AND(M206="Untraceable",M207="Other")),"Review",IF(OR(AND(M206="Other",M207="Completed"),AND(M206="Completed",M207="Other")),"Review",IF(AND(M206="Waiting",M207="Waiting"),"Waiting",IF(OR(AND(M206="Review",M207="Waiting"),AND(M206="Waiting",M207="Review")),"Waiting",IF(OR(AND(M206="Other",M207="Waiting"),AND(M206="Waiting",M207="Other")),"Waiting",IF(OR(AND(M206="Incomplete",M207="Waiting"),AND(M206="Waiting",M207="Incomplete")),"Waiting",IF(OR(AND(M206="Completed",M207="Waiting"),AND(M206="Waiting",M207="Completed")),"Waiting",IF(OR(M206="In Progress",M207="In Progress"),"In Progress",IF(OR(AND(M206="Completed",M207="Untraceable"),AND(M206="Untraceable",M207="Completed")),"Review",IF(OR(AND(M206="Completed",M207="Incomplete"),AND(M206="Incomplete",M207="Completed")),"Review",IF(OR(AND(M206="Incomplete",M207="Untraceable"),AND(M206="Untraceable",M207="Incomplete")),"Untraceable",IF(AND(NOT(OR(H206="Ø",H206="")),NOT(OR(H207="Ø",H207="")),L206=""),"In Progress",IF(AND(M206="Untraceable",M207="Untraceable"),"Untraceable",IF(AND(NOT(OR(H206="Ø",H206="")),NOT(OR(H207="Ø",H207="")),NOT(OR(L206="Ø",L206="",L206="Split",L206="Needs to be Split"))),"Completed",IF(AND(M206="Incomplete",M207="Incomplete"),"Incomplete",IF(AND(M206="Other",M207="Other"),"Review",IF(AND(M206="Untraceable",M207=""),"Untraceable","")))))))))))))))))))))))))</f>
        <v>Completed</v>
      </c>
      <c r="O206" s="116" t="s">
        <v>0</v>
      </c>
      <c r="P206" s="4" t="s">
        <v>4870</v>
      </c>
      <c r="Q206" s="121" t="s">
        <v>25</v>
      </c>
      <c r="R206" s="116" t="s">
        <v>4869</v>
      </c>
    </row>
    <row r="207" spans="1:18" x14ac:dyDescent="0.25">
      <c r="A207" s="116"/>
      <c r="B207" s="116"/>
      <c r="C207" s="116"/>
      <c r="D207" s="103" t="s">
        <v>23</v>
      </c>
      <c r="E207" s="103" t="s">
        <v>1512</v>
      </c>
      <c r="F207" s="7" t="str">
        <f>IF(AND(D207="Amina",OR(E207="Manual",E207="Assisted Manual")),A206&amp;"_AZ",IF(AND(D207="Amina",OR(E207="De-Novo Merge",E207="Assisted Merge")),A206&amp;"_SA_AZ",IF(AND(D207="Ahmad",OR(E207="Manual",E207="Assisted Manual")),A206&amp;"_AE",IF(AND(D207="Ahmad",OR(E207="De-Novo Merge",E207="Assisted Merge")),A206&amp;"_SA_AE",IF(AND(D207="Gina",OR(E207="Manual",E207="Assisted Manual")),A206&amp;"_GB",IF(AND(D207="Gina",OR(E207="De-Novo Merge",E207="Assisted Merge")),A206&amp;"_SA_GB",IF(AND(D207="Cameron",OR(E207="Manual",E207="Assisted Manual")),A206&amp;"_CA",IF(AND(D207="Cameron",OR(E207="De-Novo Merge",E207="Assisted Merge")),A206&amp;"_SA_CA",IF(AND(D207="Bruno",OR(E207="Manual",E207="Assisted Manual")),A206&amp;"_BD",IF(AND(D207="Bruno",OR(E207="De-Novo Merge",E207="Assisted Merge")),A206&amp;"_SA_BD",IF(AND(D207="Daniel",OR(E207="Manual",E207="Assisted Manual")),A206&amp;"_DR",IF(AND(D207="Daniel",OR(E207="De-Novo Merge",E207="Assisted Merge")),A206&amp;"_SA_DR",IF(AND(D207="Monet",OR(E207="Manual",E207="Assisted Manual")),A206&amp;"_MW",IF(AND(D207="Monet",OR(E207="De-Novo Merge",E207="Assisted Merge")),A206&amp;"_SA_MW",IF(AND(D207="Rinat",OR(E207="Manual",E207="Assisted Manual")),A206&amp;"_RM",IF(AND(D207="Rinat",OR(E207="De-Novo Merge",E207="Assisted Merge")),A206&amp;"_SA_RM",""))))))))))))))))</f>
        <v>2018-07-02_G-103_CA</v>
      </c>
      <c r="G207" s="104">
        <v>43361</v>
      </c>
      <c r="H207" s="104">
        <v>43361</v>
      </c>
      <c r="I207" s="68">
        <v>4</v>
      </c>
      <c r="J207" s="68">
        <v>62</v>
      </c>
      <c r="K207" s="73">
        <f t="shared" si="5"/>
        <v>15.5</v>
      </c>
      <c r="L207" s="116"/>
      <c r="M207" s="103" t="str">
        <f>IF(AND(NOT(OR(G207="",G207="Ø")),H207=""),"In Progress",IF(AND(NOT(OR(H207="Ø",H207="")),NOT(OR(G207="Ø",G207=""))),"Completed",IF(AND(NOT(A206=""),NOT(OR(D207="",D207="???")),G207=""),"Waiting",IF(D207="???","Waiting",""))))</f>
        <v>Completed</v>
      </c>
      <c r="N207" s="116"/>
      <c r="O207" s="116"/>
      <c r="P207" s="4"/>
      <c r="Q207" s="121"/>
      <c r="R207" s="116"/>
    </row>
    <row r="208" spans="1:18" x14ac:dyDescent="0.25">
      <c r="A208" s="122" t="s">
        <v>4868</v>
      </c>
      <c r="B208" s="117" t="s">
        <v>4867</v>
      </c>
      <c r="C208" s="116" t="s">
        <v>1167</v>
      </c>
      <c r="D208" s="103" t="s">
        <v>32</v>
      </c>
      <c r="E208" s="103" t="s">
        <v>24</v>
      </c>
      <c r="F208" s="7" t="str">
        <f>IF(AND(D208="Amina",OR(E208="Manual",E208="Assisted Manual")),A208&amp;"_AZ",IF(AND(D208="Amina",OR(E208="De-Novo Merge",E208="Assisted Merge")),A208&amp;"_SA_AZ",IF(AND(D208="Ahmad",OR(E208="Manual",E208="Assisted Manual")),A208&amp;"_AE",IF(AND(D208="Ahmad",OR(E208="De-Novo Merge",E208="Assisted Merge")),A208&amp;"_SA_AE",IF(AND(D208="Gina",OR(E208="Manual",E208="Assisted Manual")),A208&amp;"_GB",IF(AND(D208="Gina",OR(E208="De-Novo Merge",E208="Assisted Merge")),A208&amp;"_SA_GB",IF(AND(D208="Cameron",OR(E208="Manual",E208="Assisted Manual")),A208&amp;"_CA",IF(AND(D208="Cameron",OR(E208="De-Novo Merge",E208="Assisted Merge")),A208&amp;"_SA_CA",IF(AND(D208="Bruno",OR(E208="Manual",E208="Assisted Manual")),A208&amp;"_BD",IF(AND(D208="Bruno",OR(E208="De-Novo Merge",E208="Assisted Merge")),A208&amp;"_SA_BD",IF(AND(D208="Daniel",OR(E208="Manual",E208="Assisted Manual")),A208&amp;"_DR",IF(AND(D208="Daniel",OR(E208="De-Novo Merge",E208="Assisted Merge")),A208&amp;"_SA_DR",IF(AND(D208="Monet",OR(E208="Manual",E208="Assisted Manual")),A208&amp;"_MW",IF(AND(D208="Monet",OR(E208="De-Novo Merge",E208="Assisted Merge")),A208&amp;"_SA_MW",IF(AND(D208="Rinat",OR(E208="Manual",E208="Assisted Manual")),A208&amp;"_RM",IF(AND(D208="Rinat",OR(E208="De-Novo Merge",E208="Assisted Merge")),A208&amp;"_SA_RM",""))))))))))))))))</f>
        <v>2018-07-02_G-104_AZ</v>
      </c>
      <c r="G208" s="104">
        <v>43353</v>
      </c>
      <c r="H208" s="104">
        <v>43357</v>
      </c>
      <c r="I208" s="68"/>
      <c r="J208" s="68"/>
      <c r="K208" s="73" t="str">
        <f t="shared" si="5"/>
        <v/>
      </c>
      <c r="L208" s="118">
        <v>43370</v>
      </c>
      <c r="M208" s="103" t="str">
        <f>IF(AND(NOT(OR(G208="",G208="Ø")),H208=""),"In Progress",IF(AND(NOT(OR(H208="Ø",H208="")),NOT(OR(G208="Ø",G208=""))),"Completed",IF(AND(NOT(A208=""),NOT(OR(D208="",D208="???")),G208=""),"Waiting",IF(D208="???","Waiting",""))))</f>
        <v>Completed</v>
      </c>
      <c r="N208" s="116" t="str">
        <f>IF(AND(NOT(OR(H208="Ø",H208="")),L208="Split"),"In Progress",IF(AND(NOT(OR(H208="Ø",H208="")),L208="Needs to be Split"),"Waiting",IF(AND(M208="Review",M209="Review"),"Review",IF(OR(AND(M208="Review",M209="Incomplete"),AND(M208="Incomplete",M209="Review")),"Review",IF(OR(AND(M208="Untraceable",M209="Review"),AND(M208="Review",M209="Untraceable")),"Review",IF(OR(AND(M208="Review",M209="Completed"),AND(M208="Completed",M209="Review")),"Review",IF(OR(AND(M208="Other",M209="Review"),AND(M208="Review",M209="Other")),"Review",IF(OR(AND(M208="Other",M209="Incomplete"),AND(M208="Incomplete",M209="Other")),"Review",IF(OR(AND(M208="Other",M209="Untraceable"),AND(M208="Untraceable",M209="Other")),"Review",IF(OR(AND(M208="Other",M209="Completed"),AND(M208="Completed",M209="Other")),"Review",IF(AND(M208="Waiting",M209="Waiting"),"Waiting",IF(OR(AND(M208="Review",M209="Waiting"),AND(M208="Waiting",M209="Review")),"Waiting",IF(OR(AND(M208="Other",M209="Waiting"),AND(M208="Waiting",M209="Other")),"Waiting",IF(OR(AND(M208="Incomplete",M209="Waiting"),AND(M208="Waiting",M209="Incomplete")),"Waiting",IF(OR(AND(M208="Completed",M209="Waiting"),AND(M208="Waiting",M209="Completed")),"Waiting",IF(OR(M208="In Progress",M209="In Progress"),"In Progress",IF(OR(AND(M208="Completed",M209="Untraceable"),AND(M208="Untraceable",M209="Completed")),"Review",IF(OR(AND(M208="Completed",M209="Incomplete"),AND(M208="Incomplete",M209="Completed")),"Review",IF(OR(AND(M208="Incomplete",M209="Untraceable"),AND(M208="Untraceable",M209="Incomplete")),"Untraceable",IF(AND(NOT(OR(H208="Ø",H208="")),NOT(OR(H209="Ø",H209="")),L208=""),"In Progress",IF(AND(M208="Untraceable",M209="Untraceable"),"Untraceable",IF(AND(NOT(OR(H208="Ø",H208="")),NOT(OR(H209="Ø",H209="")),NOT(OR(L208="Ø",L208="",L208="Split",L208="Needs to be Split"))),"Completed",IF(AND(M208="Incomplete",M209="Incomplete"),"Incomplete",IF(AND(M208="Other",M209="Other"),"Review",IF(AND(M208="Untraceable",M209=""),"Untraceable","")))))))))))))))))))))))))</f>
        <v>Completed</v>
      </c>
      <c r="O208" s="116" t="s">
        <v>0</v>
      </c>
      <c r="P208" s="4"/>
      <c r="Q208" s="121" t="s">
        <v>25</v>
      </c>
      <c r="R208" s="116" t="s">
        <v>4866</v>
      </c>
    </row>
    <row r="209" spans="1:18" x14ac:dyDescent="0.25">
      <c r="A209" s="116"/>
      <c r="B209" s="116"/>
      <c r="C209" s="116"/>
      <c r="D209" s="103" t="s">
        <v>187</v>
      </c>
      <c r="E209" s="103" t="s">
        <v>1512</v>
      </c>
      <c r="F209" s="7" t="str">
        <f>IF(AND(D209="Amina",OR(E209="Manual",E209="Assisted Manual")),A208&amp;"_AZ",IF(AND(D209="Amina",OR(E209="De-Novo Merge",E209="Assisted Merge")),A208&amp;"_SA_AZ",IF(AND(D209="Ahmad",OR(E209="Manual",E209="Assisted Manual")),A208&amp;"_AE",IF(AND(D209="Ahmad",OR(E209="De-Novo Merge",E209="Assisted Merge")),A208&amp;"_SA_AE",IF(AND(D209="Gina",OR(E209="Manual",E209="Assisted Manual")),A208&amp;"_GB",IF(AND(D209="Gina",OR(E209="De-Novo Merge",E209="Assisted Merge")),A208&amp;"_SA_GB",IF(AND(D209="Cameron",OR(E209="Manual",E209="Assisted Manual")),A208&amp;"_CA",IF(AND(D209="Cameron",OR(E209="De-Novo Merge",E209="Assisted Merge")),A208&amp;"_SA_CA",IF(AND(D209="Bruno",OR(E209="Manual",E209="Assisted Manual")),A208&amp;"_BD",IF(AND(D209="Bruno",OR(E209="De-Novo Merge",E209="Assisted Merge")),A208&amp;"_SA_BD",IF(AND(D209="Daniel",OR(E209="Manual",E209="Assisted Manual")),A208&amp;"_DR",IF(AND(D209="Daniel",OR(E209="De-Novo Merge",E209="Assisted Merge")),A208&amp;"_SA_DR",IF(AND(D209="Monet",OR(E209="Manual",E209="Assisted Manual")),A208&amp;"_MW",IF(AND(D209="Monet",OR(E209="De-Novo Merge",E209="Assisted Merge")),A208&amp;"_SA_MW",IF(AND(D209="Rinat",OR(E209="Manual",E209="Assisted Manual")),A208&amp;"_RM",IF(AND(D209="Rinat",OR(E209="De-Novo Merge",E209="Assisted Merge")),A208&amp;"_SA_RM",""))))))))))))))))</f>
        <v>2018-07-02_G-104_MW</v>
      </c>
      <c r="G209" s="104">
        <v>43364</v>
      </c>
      <c r="H209" s="104">
        <v>43367</v>
      </c>
      <c r="I209" s="68">
        <v>2.5</v>
      </c>
      <c r="J209" s="68"/>
      <c r="K209" s="73" t="str">
        <f t="shared" si="5"/>
        <v/>
      </c>
      <c r="L209" s="116"/>
      <c r="M209" s="103" t="str">
        <f>IF(AND(NOT(OR(G209="",G209="Ø")),H209=""),"In Progress",IF(AND(NOT(OR(H209="Ø",H209="")),NOT(OR(G209="Ø",G209=""))),"Completed",IF(AND(NOT(A208=""),NOT(OR(D209="",D209="???")),G209=""),"Waiting",IF(D209="???","Waiting",""))))</f>
        <v>Completed</v>
      </c>
      <c r="N209" s="116"/>
      <c r="O209" s="116"/>
      <c r="P209" s="4"/>
      <c r="Q209" s="121"/>
      <c r="R209" s="116"/>
    </row>
    <row r="210" spans="1:18" x14ac:dyDescent="0.25">
      <c r="A210" s="122" t="s">
        <v>4865</v>
      </c>
      <c r="B210" s="117" t="s">
        <v>4864</v>
      </c>
      <c r="C210" s="116" t="s">
        <v>2065</v>
      </c>
      <c r="D210" s="103" t="s">
        <v>161</v>
      </c>
      <c r="E210" s="103" t="s">
        <v>24</v>
      </c>
      <c r="F210" s="7" t="str">
        <f>IF(AND(D210="Amina",OR(E210="Manual",E210="Assisted Manual")),A210&amp;"_AZ",IF(AND(D210="Amina",OR(E210="De-Novo Merge",E210="Assisted Merge")),A210&amp;"_SA_AZ",IF(AND(D210="Ahmad",OR(E210="Manual",E210="Assisted Manual")),A210&amp;"_AE",IF(AND(D210="Ahmad",OR(E210="De-Novo Merge",E210="Assisted Merge")),A210&amp;"_SA_AE",IF(AND(D210="Gina",OR(E210="Manual",E210="Assisted Manual")),A210&amp;"_GB",IF(AND(D210="Gina",OR(E210="De-Novo Merge",E210="Assisted Merge")),A210&amp;"_SA_GB",IF(AND(D210="Cameron",OR(E210="Manual",E210="Assisted Manual")),A210&amp;"_CA",IF(AND(D210="Cameron",OR(E210="De-Novo Merge",E210="Assisted Merge")),A210&amp;"_SA_CA",IF(AND(D210="Bruno",OR(E210="Manual",E210="Assisted Manual")),A210&amp;"_BD",IF(AND(D210="Bruno",OR(E210="De-Novo Merge",E210="Assisted Merge")),A210&amp;"_SA_BD",IF(AND(D210="Daniel",OR(E210="Manual",E210="Assisted Manual")),A210&amp;"_DR",IF(AND(D210="Daniel",OR(E210="De-Novo Merge",E210="Assisted Merge")),A210&amp;"_SA_DR",IF(AND(D210="Monet",OR(E210="Manual",E210="Assisted Manual")),A210&amp;"_MW",IF(AND(D210="Monet",OR(E210="De-Novo Merge",E210="Assisted Merge")),A210&amp;"_SA_MW",IF(AND(D210="Rinat",OR(E210="Manual",E210="Assisted Manual")),A210&amp;"_RM",IF(AND(D210="Rinat",OR(E210="De-Novo Merge",E210="Assisted Merge")),A210&amp;"_SA_RM",""))))))))))))))))</f>
        <v>2018-07-02_G-105_BD</v>
      </c>
      <c r="G210" s="104">
        <v>43354</v>
      </c>
      <c r="H210" s="104"/>
      <c r="I210" s="68"/>
      <c r="J210" s="68"/>
      <c r="K210" s="73" t="str">
        <f t="shared" si="5"/>
        <v/>
      </c>
      <c r="L210" s="118" t="str">
        <f>IF(AND(NOT(OR(H210="",H210="Ø")),NOT(OR(H211="",H211="Ø"))),"Needs to be Split","")</f>
        <v/>
      </c>
      <c r="M210" s="103" t="s">
        <v>2</v>
      </c>
      <c r="N210" s="116" t="s">
        <v>2</v>
      </c>
      <c r="O210" s="116" t="str">
        <f>IF(OR(N210="Untraceable",N210="Incomplete"),"Ignore",IF(N210="Completed","Waiting",IF(OR(N210="Waiting",N210="In Progress",N210="Review",N210="Other"),"HOLD","")))</f>
        <v>Ignore</v>
      </c>
      <c r="P210" s="4" t="s">
        <v>1497</v>
      </c>
      <c r="Q210" s="121" t="str">
        <f>IF(OR(N210="Untraceable",N210="Incomplete"),"No",IF(N210="Completed","In Progress",""))</f>
        <v>No</v>
      </c>
      <c r="R210" s="116"/>
    </row>
    <row r="211" spans="1:18" x14ac:dyDescent="0.25">
      <c r="A211" s="116"/>
      <c r="B211" s="116"/>
      <c r="C211" s="116"/>
      <c r="D211" s="103"/>
      <c r="E211" s="103"/>
      <c r="F211" s="7" t="str">
        <f>IF(AND(D211="Amina",OR(E211="Manual",E211="Assisted Manual")),A210&amp;"_AZ",IF(AND(D211="Amina",OR(E211="De-Novo Merge",E211="Assisted Merge")),A210&amp;"_SA_AZ",IF(AND(D211="Ahmad",OR(E211="Manual",E211="Assisted Manual")),A210&amp;"_AE",IF(AND(D211="Ahmad",OR(E211="De-Novo Merge",E211="Assisted Merge")),A210&amp;"_SA_AE",IF(AND(D211="Gina",OR(E211="Manual",E211="Assisted Manual")),A210&amp;"_GB",IF(AND(D211="Gina",OR(E211="De-Novo Merge",E211="Assisted Merge")),A210&amp;"_SA_GB",IF(AND(D211="Cameron",OR(E211="Manual",E211="Assisted Manual")),A210&amp;"_CA",IF(AND(D211="Cameron",OR(E211="De-Novo Merge",E211="Assisted Merge")),A210&amp;"_SA_CA",IF(AND(D211="Bruno",OR(E211="Manual",E211="Assisted Manual")),A210&amp;"_BD",IF(AND(D211="Bruno",OR(E211="De-Novo Merge",E211="Assisted Merge")),A210&amp;"_SA_BD",IF(AND(D211="Daniel",OR(E211="Manual",E211="Assisted Manual")),A210&amp;"_DR",IF(AND(D211="Daniel",OR(E211="De-Novo Merge",E211="Assisted Merge")),A210&amp;"_SA_DR",IF(AND(D211="Monet",OR(E211="Manual",E211="Assisted Manual")),A210&amp;"_MW",IF(AND(D211="Monet",OR(E211="De-Novo Merge",E211="Assisted Merge")),A210&amp;"_SA_MW",IF(AND(D211="Rinat",OR(E211="Manual",E211="Assisted Manual")),A210&amp;"_RM",IF(AND(D211="Rinat",OR(E211="De-Novo Merge",E211="Assisted Merge")),A210&amp;"_SA_RM",""))))))))))))))))</f>
        <v/>
      </c>
      <c r="G211" s="104"/>
      <c r="H211" s="104"/>
      <c r="I211" s="68"/>
      <c r="J211" s="68"/>
      <c r="K211" s="73" t="str">
        <f t="shared" si="5"/>
        <v/>
      </c>
      <c r="L211" s="116"/>
      <c r="M211" s="103" t="str">
        <f>IF(AND(NOT(OR(G211="",G211="Ø")),H211=""),"In Progress",IF(AND(NOT(OR(H211="Ø",H211="")),NOT(OR(G211="Ø",G211=""))),"Completed",IF(AND(NOT(A210=""),NOT(OR(D211="",D211="???")),G211=""),"Waiting",IF(D211="???","Waiting",""))))</f>
        <v/>
      </c>
      <c r="N211" s="116"/>
      <c r="O211" s="116"/>
      <c r="P211" s="4"/>
      <c r="Q211" s="121"/>
      <c r="R211" s="116"/>
    </row>
    <row r="212" spans="1:18" x14ac:dyDescent="0.25">
      <c r="A212" s="122" t="s">
        <v>4863</v>
      </c>
      <c r="B212" s="117" t="s">
        <v>4862</v>
      </c>
      <c r="C212" s="116" t="s">
        <v>1167</v>
      </c>
      <c r="D212" s="103" t="s">
        <v>32</v>
      </c>
      <c r="E212" s="103" t="s">
        <v>24</v>
      </c>
      <c r="F212" s="7" t="s">
        <v>4861</v>
      </c>
      <c r="G212" s="104">
        <v>43354</v>
      </c>
      <c r="H212" s="104">
        <v>43356</v>
      </c>
      <c r="I212" s="68">
        <v>1.5</v>
      </c>
      <c r="J212" s="68">
        <v>13.5</v>
      </c>
      <c r="K212" s="73">
        <f t="shared" si="5"/>
        <v>9</v>
      </c>
      <c r="L212" s="118">
        <v>43369</v>
      </c>
      <c r="M212" s="103" t="str">
        <f>IF(AND(NOT(OR(G212="",G212="Ø")),H212=""),"In Progress",IF(AND(NOT(OR(H212="Ø",H212="")),NOT(OR(G212="Ø",G212=""))),"Completed",IF(AND(NOT(A212=""),NOT(OR(D212="",D212="???")),G212=""),"Waiting",IF(D212="???","Waiting",""))))</f>
        <v>Completed</v>
      </c>
      <c r="N212" s="116" t="s">
        <v>0</v>
      </c>
      <c r="O212" s="116" t="s">
        <v>0</v>
      </c>
      <c r="P212" s="4"/>
      <c r="Q212" s="121" t="s">
        <v>25</v>
      </c>
      <c r="R212" s="116" t="s">
        <v>4860</v>
      </c>
    </row>
    <row r="213" spans="1:18" x14ac:dyDescent="0.25">
      <c r="A213" s="116"/>
      <c r="B213" s="116"/>
      <c r="C213" s="116"/>
      <c r="D213" s="103" t="s">
        <v>4657</v>
      </c>
      <c r="E213" s="103" t="s">
        <v>1512</v>
      </c>
      <c r="F213" s="7" t="str">
        <f>IF(AND(D213="Amina",OR(E213="Manual",E213="Assisted Manual")),A212&amp;"_AZ",IF(AND(D213="Amina",OR(E213="De-Novo Merge",E213="Assisted Merge")),A212&amp;"_SA_AZ",IF(AND(D213="Ahmad",OR(E213="Manual",E213="Assisted Manual")),A212&amp;"_AE",IF(AND(D213="Ahmad",OR(E213="De-Novo Merge",E213="Assisted Merge")),A212&amp;"_SA_AE",IF(AND(D213="Gina",OR(E213="Manual",E213="Assisted Manual")),A212&amp;"_GB",IF(AND(D213="Gina",OR(E213="De-Novo Merge",E213="Assisted Merge")),A212&amp;"_SA_GB",IF(AND(D213="Cameron",OR(E213="Manual",E213="Assisted Manual")),A212&amp;"_CA",IF(AND(D213="Cameron",OR(E213="De-Novo Merge",E213="Assisted Merge")),A212&amp;"_SA_CA",IF(AND(D213="Bruno",OR(E213="Manual",E213="Assisted Manual")),A212&amp;"_BD",IF(AND(D213="Bruno",OR(E213="De-Novo Merge",E213="Assisted Merge")),A212&amp;"_SA_BD",IF(AND(D213="Daniel",OR(E213="Manual",E213="Assisted Manual")),A212&amp;"_DR",IF(AND(D213="Daniel",OR(E213="De-Novo Merge",E213="Assisted Merge")),A212&amp;"_SA_DR",IF(AND(D213="Monet",OR(E213="Manual",E213="Assisted Manual")),A212&amp;"_MW",IF(AND(D213="Monet",OR(E213="De-Novo Merge",E213="Assisted Merge")),A212&amp;"_SA_MW",IF(AND(D213="Rinat",OR(E213="Manual",E213="Assisted Manual")),A212&amp;"_RM",IF(AND(D213="Rinat",OR(E213="De-Novo Merge",E213="Assisted Merge")),A212&amp;"_SA_RM",""))))))))))))))))</f>
        <v>2018-07-02_G-106_AE</v>
      </c>
      <c r="G213" s="104">
        <v>43357</v>
      </c>
      <c r="H213" s="104">
        <v>43357</v>
      </c>
      <c r="I213" s="68"/>
      <c r="J213" s="68">
        <v>32.130000000000003</v>
      </c>
      <c r="K213" s="73" t="str">
        <f t="shared" si="5"/>
        <v/>
      </c>
      <c r="L213" s="116"/>
      <c r="M213" s="103" t="str">
        <f>IF(AND(NOT(OR(G213="",G213="Ø")),H213=""),"In Progress",IF(AND(NOT(OR(H213="Ø",H213="")),NOT(OR(G213="Ø",G213=""))),"Completed",IF(AND(NOT(A212=""),NOT(OR(D213="",D213="???")),G213=""),"Waiting",IF(D213="???","Waiting",""))))</f>
        <v>Completed</v>
      </c>
      <c r="N213" s="116"/>
      <c r="O213" s="116"/>
      <c r="P213" s="4" t="s">
        <v>4859</v>
      </c>
      <c r="Q213" s="121"/>
      <c r="R213" s="116"/>
    </row>
    <row r="214" spans="1:18" x14ac:dyDescent="0.25">
      <c r="A214" s="122" t="s">
        <v>4858</v>
      </c>
      <c r="B214" s="117" t="s">
        <v>4857</v>
      </c>
      <c r="C214" s="116" t="s">
        <v>2065</v>
      </c>
      <c r="D214" s="103" t="s">
        <v>23</v>
      </c>
      <c r="E214" s="103" t="s">
        <v>24</v>
      </c>
      <c r="F214" s="7" t="str">
        <f>IF(AND(D214="Amina",OR(E214="Manual",E214="Assisted Manual")),A214&amp;"_AZ",IF(AND(D214="Amina",OR(E214="De-Novo Merge",E214="Assisted Merge")),A214&amp;"_SA_AZ",IF(AND(D214="Ahmad",OR(E214="Manual",E214="Assisted Manual")),A214&amp;"_AE",IF(AND(D214="Ahmad",OR(E214="De-Novo Merge",E214="Assisted Merge")),A214&amp;"_SA_AE",IF(AND(D214="Gina",OR(E214="Manual",E214="Assisted Manual")),A214&amp;"_GB",IF(AND(D214="Gina",OR(E214="De-Novo Merge",E214="Assisted Merge")),A214&amp;"_SA_GB",IF(AND(D214="Cameron",OR(E214="Manual",E214="Assisted Manual")),A214&amp;"_CA",IF(AND(D214="Cameron",OR(E214="De-Novo Merge",E214="Assisted Merge")),A214&amp;"_SA_CA",IF(AND(D214="Bruno",OR(E214="Manual",E214="Assisted Manual")),A214&amp;"_BD",IF(AND(D214="Bruno",OR(E214="De-Novo Merge",E214="Assisted Merge")),A214&amp;"_SA_BD",IF(AND(D214="Daniel",OR(E214="Manual",E214="Assisted Manual")),A214&amp;"_DR",IF(AND(D214="Daniel",OR(E214="De-Novo Merge",E214="Assisted Merge")),A214&amp;"_SA_DR",IF(AND(D214="Monet",OR(E214="Manual",E214="Assisted Manual")),A214&amp;"_MW",IF(AND(D214="Monet",OR(E214="De-Novo Merge",E214="Assisted Merge")),A214&amp;"_SA_MW",IF(AND(D214="Rinat",OR(E214="Manual",E214="Assisted Manual")),A214&amp;"_RM",IF(AND(D214="Rinat",OR(E214="De-Novo Merge",E214="Assisted Merge")),A214&amp;"_SA_RM",""))))))))))))))))</f>
        <v>2018-07-02_G-107_CA</v>
      </c>
      <c r="G214" s="104">
        <v>43354</v>
      </c>
      <c r="H214" s="104">
        <v>43355</v>
      </c>
      <c r="I214" s="68">
        <v>2</v>
      </c>
      <c r="J214" s="68">
        <v>35</v>
      </c>
      <c r="K214" s="73">
        <f t="shared" si="5"/>
        <v>17.5</v>
      </c>
      <c r="L214" s="118">
        <v>43384</v>
      </c>
      <c r="M214" s="103" t="str">
        <f>IF(AND(NOT(OR(G214="",G214="Ø")),H214=""),"In Progress",IF(AND(NOT(OR(H214="Ø",H214="")),NOT(OR(G214="Ø",G214=""))),"Completed",IF(AND(NOT(A214=""),NOT(OR(D214="",D214="???")),G214=""),"Waiting",IF(D214="???","Waiting",""))))</f>
        <v>Completed</v>
      </c>
      <c r="N214" s="116" t="str">
        <f>IF(AND(NOT(OR(H214="Ø",H214="")),L214="Split"),"In Progress",IF(AND(NOT(OR(H214="Ø",H214="")),L214="Needs to be Split"),"Waiting",IF(AND(M214="Review",M215="Review"),"Review",IF(OR(AND(M214="Review",M215="Incomplete"),AND(M214="Incomplete",M215="Review")),"Review",IF(OR(AND(M214="Untraceable",M215="Review"),AND(M214="Review",M215="Untraceable")),"Review",IF(OR(AND(M214="Review",M215="Completed"),AND(M214="Completed",M215="Review")),"Review",IF(OR(AND(M214="Other",M215="Review"),AND(M214="Review",M215="Other")),"Review",IF(OR(AND(M214="Other",M215="Incomplete"),AND(M214="Incomplete",M215="Other")),"Review",IF(OR(AND(M214="Other",M215="Untraceable"),AND(M214="Untraceable",M215="Other")),"Review",IF(OR(AND(M214="Other",M215="Completed"),AND(M214="Completed",M215="Other")),"Review",IF(AND(M214="Waiting",M215="Waiting"),"Waiting",IF(OR(AND(M214="Review",M215="Waiting"),AND(M214="Waiting",M215="Review")),"Waiting",IF(OR(AND(M214="Other",M215="Waiting"),AND(M214="Waiting",M215="Other")),"Waiting",IF(OR(AND(M214="Incomplete",M215="Waiting"),AND(M214="Waiting",M215="Incomplete")),"Waiting",IF(OR(AND(M214="Completed",M215="Waiting"),AND(M214="Waiting",M215="Completed")),"Waiting",IF(OR(M214="In Progress",M215="In Progress"),"In Progress",IF(OR(AND(M214="Completed",M215="Untraceable"),AND(M214="Untraceable",M215="Completed")),"Review",IF(OR(AND(M214="Completed",M215="Incomplete"),AND(M214="Incomplete",M215="Completed")),"Review",IF(OR(AND(M214="Incomplete",M215="Untraceable"),AND(M214="Untraceable",M215="Incomplete")),"Untraceable",IF(AND(NOT(OR(H214="Ø",H214="")),NOT(OR(H215="Ø",H215="")),L214=""),"In Progress",IF(AND(M214="Untraceable",M215="Untraceable"),"Untraceable",IF(AND(NOT(OR(H214="Ø",H214="")),NOT(OR(H215="Ø",H215="")),NOT(OR(L214="Ø",L214="",L214="Split",L214="Needs to be Split"))),"Completed",IF(AND(M214="Incomplete",M215="Incomplete"),"Incomplete",IF(AND(M214="Other",M215="Other"),"Review",IF(AND(M214="Untraceable",M215=""),"Untraceable","")))))))))))))))))))))))))</f>
        <v>Completed</v>
      </c>
      <c r="O214" s="116" t="s">
        <v>0</v>
      </c>
      <c r="P214" s="4"/>
      <c r="Q214" s="121" t="s">
        <v>25</v>
      </c>
      <c r="R214" s="116" t="s">
        <v>4856</v>
      </c>
    </row>
    <row r="215" spans="1:18" x14ac:dyDescent="0.25">
      <c r="A215" s="116"/>
      <c r="B215" s="116"/>
      <c r="C215" s="116"/>
      <c r="D215" s="103" t="s">
        <v>113</v>
      </c>
      <c r="E215" s="103" t="s">
        <v>1512</v>
      </c>
      <c r="F215" s="7" t="str">
        <f>IF(AND(D215="Amina",OR(E215="Manual",E215="Assisted Manual")),A214&amp;"_AZ",IF(AND(D215="Amina",OR(E215="De-Novo Merge",E215="Assisted Merge")),A214&amp;"_SA_AZ",IF(AND(D215="Ahmad",OR(E215="Manual",E215="Assisted Manual")),A214&amp;"_AE",IF(AND(D215="Ahmad",OR(E215="De-Novo Merge",E215="Assisted Merge")),A214&amp;"_SA_AE",IF(AND(D215="Gina",OR(E215="Manual",E215="Assisted Manual")),A214&amp;"_GB",IF(AND(D215="Gina",OR(E215="De-Novo Merge",E215="Assisted Merge")),A214&amp;"_SA_GB",IF(AND(D215="Cameron",OR(E215="Manual",E215="Assisted Manual")),A214&amp;"_CA",IF(AND(D215="Cameron",OR(E215="De-Novo Merge",E215="Assisted Merge")),A214&amp;"_SA_CA",IF(AND(D215="Bruno",OR(E215="Manual",E215="Assisted Manual")),A214&amp;"_BD",IF(AND(D215="Bruno",OR(E215="De-Novo Merge",E215="Assisted Merge")),A214&amp;"_SA_BD",IF(AND(D215="Daniel",OR(E215="Manual",E215="Assisted Manual")),A214&amp;"_DR",IF(AND(D215="Daniel",OR(E215="De-Novo Merge",E215="Assisted Merge")),A214&amp;"_SA_DR",IF(AND(D215="Monet",OR(E215="Manual",E215="Assisted Manual")),A214&amp;"_MW",IF(AND(D215="Monet",OR(E215="De-Novo Merge",E215="Assisted Merge")),A214&amp;"_SA_MW",IF(AND(D215="Rinat",OR(E215="Manual",E215="Assisted Manual")),A214&amp;"_RM",IF(AND(D215="Rinat",OR(E215="De-Novo Merge",E215="Assisted Merge")),A214&amp;"_SA_RM",""))))))))))))))))</f>
        <v>2018-07-02_G-107_DR</v>
      </c>
      <c r="G215" s="104">
        <v>43367</v>
      </c>
      <c r="H215" s="104">
        <v>43381</v>
      </c>
      <c r="I215" s="68">
        <v>5.5</v>
      </c>
      <c r="J215" s="68">
        <v>91.887</v>
      </c>
      <c r="K215" s="73">
        <f t="shared" si="5"/>
        <v>16.706727272727274</v>
      </c>
      <c r="L215" s="116"/>
      <c r="M215" s="103" t="str">
        <f>IF(AND(NOT(OR(G215="",G215="Ø")),H215=""),"In Progress",IF(AND(NOT(OR(H215="Ø",H215="")),NOT(OR(G215="Ø",G215=""))),"Completed",IF(AND(NOT(A214=""),NOT(OR(D215="",D215="???")),G215=""),"Waiting",IF(D215="???","Waiting",""))))</f>
        <v>Completed</v>
      </c>
      <c r="N215" s="116"/>
      <c r="O215" s="116"/>
      <c r="P215" s="4"/>
      <c r="Q215" s="121"/>
      <c r="R215" s="116"/>
    </row>
    <row r="216" spans="1:18" x14ac:dyDescent="0.25">
      <c r="A216" s="122" t="s">
        <v>4855</v>
      </c>
      <c r="B216" s="117" t="s">
        <v>4854</v>
      </c>
      <c r="C216" s="116" t="s">
        <v>2065</v>
      </c>
      <c r="D216" s="103" t="s">
        <v>187</v>
      </c>
      <c r="E216" s="103" t="s">
        <v>24</v>
      </c>
      <c r="F216" s="7" t="str">
        <f>IF(AND(D216="Amina",OR(E216="Manual",E216="Assisted Manual")),A216&amp;"_AZ",IF(AND(D216="Amina",OR(E216="De-Novo Merge",E216="Assisted Merge")),A216&amp;"_SA_AZ",IF(AND(D216="Ahmad",OR(E216="Manual",E216="Assisted Manual")),A216&amp;"_AE",IF(AND(D216="Ahmad",OR(E216="De-Novo Merge",E216="Assisted Merge")),A216&amp;"_SA_AE",IF(AND(D216="Gina",OR(E216="Manual",E216="Assisted Manual")),A216&amp;"_GB",IF(AND(D216="Gina",OR(E216="De-Novo Merge",E216="Assisted Merge")),A216&amp;"_SA_GB",IF(AND(D216="Cameron",OR(E216="Manual",E216="Assisted Manual")),A216&amp;"_CA",IF(AND(D216="Cameron",OR(E216="De-Novo Merge",E216="Assisted Merge")),A216&amp;"_SA_CA",IF(AND(D216="Bruno",OR(E216="Manual",E216="Assisted Manual")),A216&amp;"_BD",IF(AND(D216="Bruno",OR(E216="De-Novo Merge",E216="Assisted Merge")),A216&amp;"_SA_BD",IF(AND(D216="Daniel",OR(E216="Manual",E216="Assisted Manual")),A216&amp;"_DR",IF(AND(D216="Daniel",OR(E216="De-Novo Merge",E216="Assisted Merge")),A216&amp;"_SA_DR",IF(AND(D216="Monet",OR(E216="Manual",E216="Assisted Manual")),A216&amp;"_MW",IF(AND(D216="Monet",OR(E216="De-Novo Merge",E216="Assisted Merge")),A216&amp;"_SA_MW",IF(AND(D216="Rinat",OR(E216="Manual",E216="Assisted Manual")),A216&amp;"_RM",IF(AND(D216="Rinat",OR(E216="De-Novo Merge",E216="Assisted Merge")),A216&amp;"_SA_RM",""))))))))))))))))</f>
        <v>2018-07-02_G-108_MW</v>
      </c>
      <c r="G216" s="104">
        <v>43369</v>
      </c>
      <c r="H216" s="104">
        <v>43369</v>
      </c>
      <c r="I216" s="68">
        <v>3</v>
      </c>
      <c r="J216" s="68">
        <v>29.25</v>
      </c>
      <c r="K216" s="73">
        <f t="shared" si="5"/>
        <v>9.75</v>
      </c>
      <c r="L216" s="118">
        <v>43370</v>
      </c>
      <c r="M216" s="103" t="str">
        <f>IF(AND(NOT(OR(G216="",G216="Ø")),H216=""),"In Progress",IF(AND(NOT(OR(H216="Ø",H216="")),NOT(OR(G216="Ø",G216=""))),"Completed",IF(AND(NOT(A216=""),NOT(OR(D216="",D216="???")),G216=""),"Waiting",IF(D216="???","Waiting",""))))</f>
        <v>Completed</v>
      </c>
      <c r="N216" s="116" t="str">
        <f>IF(AND(NOT(OR(H216="Ø",H216="")),L216="Split"),"In Progress",IF(AND(NOT(OR(H216="Ø",H216="")),L216="Needs to be Split"),"Waiting",IF(AND(M216="Review",M217="Review"),"Review",IF(OR(AND(M216="Review",M217="Incomplete"),AND(M216="Incomplete",M217="Review")),"Review",IF(OR(AND(M216="Untraceable",M217="Review"),AND(M216="Review",M217="Untraceable")),"Review",IF(OR(AND(M216="Review",M217="Completed"),AND(M216="Completed",M217="Review")),"Review",IF(OR(AND(M216="Other",M217="Review"),AND(M216="Review",M217="Other")),"Review",IF(OR(AND(M216="Other",M217="Incomplete"),AND(M216="Incomplete",M217="Other")),"Review",IF(OR(AND(M216="Other",M217="Untraceable"),AND(M216="Untraceable",M217="Other")),"Review",IF(OR(AND(M216="Other",M217="Completed"),AND(M216="Completed",M217="Other")),"Review",IF(AND(M216="Waiting",M217="Waiting"),"Waiting",IF(OR(AND(M216="Review",M217="Waiting"),AND(M216="Waiting",M217="Review")),"Waiting",IF(OR(AND(M216="Other",M217="Waiting"),AND(M216="Waiting",M217="Other")),"Waiting",IF(OR(AND(M216="Incomplete",M217="Waiting"),AND(M216="Waiting",M217="Incomplete")),"Waiting",IF(OR(AND(M216="Completed",M217="Waiting"),AND(M216="Waiting",M217="Completed")),"Waiting",IF(OR(M216="In Progress",M217="In Progress"),"In Progress",IF(OR(AND(M216="Completed",M217="Untraceable"),AND(M216="Untraceable",M217="Completed")),"Review",IF(OR(AND(M216="Completed",M217="Incomplete"),AND(M216="Incomplete",M217="Completed")),"Review",IF(OR(AND(M216="Incomplete",M217="Untraceable"),AND(M216="Untraceable",M217="Incomplete")),"Untraceable",IF(AND(NOT(OR(H216="Ø",H216="")),NOT(OR(H217="Ø",H217="")),L216=""),"In Progress",IF(AND(M216="Untraceable",M217="Untraceable"),"Untraceable",IF(AND(NOT(OR(H216="Ø",H216="")),NOT(OR(H217="Ø",H217="")),NOT(OR(L216="Ø",L216="",L216="Split",L216="Needs to be Split"))),"Completed",IF(AND(M216="Incomplete",M217="Incomplete"),"Incomplete",IF(AND(M216="Other",M217="Other"),"Review",IF(AND(M216="Untraceable",M217=""),"Untraceable","")))))))))))))))))))))))))</f>
        <v>Completed</v>
      </c>
      <c r="O216" s="116" t="s">
        <v>0</v>
      </c>
      <c r="P216" s="4" t="s">
        <v>4853</v>
      </c>
      <c r="Q216" s="121" t="s">
        <v>25</v>
      </c>
      <c r="R216" s="116" t="s">
        <v>4852</v>
      </c>
    </row>
    <row r="217" spans="1:18" x14ac:dyDescent="0.25">
      <c r="A217" s="116"/>
      <c r="B217" s="116"/>
      <c r="C217" s="116"/>
      <c r="D217" s="103" t="s">
        <v>4657</v>
      </c>
      <c r="E217" s="103" t="s">
        <v>1512</v>
      </c>
      <c r="F217" s="7" t="str">
        <f>IF(AND(D217="Amina",OR(E217="Manual",E217="Assisted Manual")),A216&amp;"_AZ",IF(AND(D217="Amina",OR(E217="De-Novo Merge",E217="Assisted Merge")),A216&amp;"_SA_AZ",IF(AND(D217="Ahmad",OR(E217="Manual",E217="Assisted Manual")),A216&amp;"_AE",IF(AND(D217="Ahmad",OR(E217="De-Novo Merge",E217="Assisted Merge")),A216&amp;"_SA_AE",IF(AND(D217="Gina",OR(E217="Manual",E217="Assisted Manual")),A216&amp;"_GB",IF(AND(D217="Gina",OR(E217="De-Novo Merge",E217="Assisted Merge")),A216&amp;"_SA_GB",IF(AND(D217="Cameron",OR(E217="Manual",E217="Assisted Manual")),A216&amp;"_CA",IF(AND(D217="Cameron",OR(E217="De-Novo Merge",E217="Assisted Merge")),A216&amp;"_SA_CA",IF(AND(D217="Bruno",OR(E217="Manual",E217="Assisted Manual")),A216&amp;"_BD",IF(AND(D217="Bruno",OR(E217="De-Novo Merge",E217="Assisted Merge")),A216&amp;"_SA_BD",IF(AND(D217="Daniel",OR(E217="Manual",E217="Assisted Manual")),A216&amp;"_DR",IF(AND(D217="Daniel",OR(E217="De-Novo Merge",E217="Assisted Merge")),A216&amp;"_SA_DR",IF(AND(D217="Monet",OR(E217="Manual",E217="Assisted Manual")),A216&amp;"_MW",IF(AND(D217="Monet",OR(E217="De-Novo Merge",E217="Assisted Merge")),A216&amp;"_SA_MW",IF(AND(D217="Rinat",OR(E217="Manual",E217="Assisted Manual")),A216&amp;"_RM",IF(AND(D217="Rinat",OR(E217="De-Novo Merge",E217="Assisted Merge")),A216&amp;"_SA_RM",""))))))))))))))))</f>
        <v>2018-07-02_G-108_AE</v>
      </c>
      <c r="G217" s="104">
        <v>43370</v>
      </c>
      <c r="H217" s="104">
        <v>43370</v>
      </c>
      <c r="I217" s="68">
        <v>1.9</v>
      </c>
      <c r="J217" s="68">
        <v>30.9</v>
      </c>
      <c r="K217" s="73">
        <f t="shared" si="5"/>
        <v>16.263157894736842</v>
      </c>
      <c r="L217" s="116"/>
      <c r="M217" s="103" t="str">
        <f>IF(AND(NOT(OR(G217="",G217="Ø")),H217=""),"In Progress",IF(AND(NOT(OR(H217="Ø",H217="")),NOT(OR(G217="Ø",G217=""))),"Completed",IF(AND(NOT(A216=""),NOT(OR(D217="",D217="???")),G217=""),"Waiting",IF(D217="???","Waiting",""))))</f>
        <v>Completed</v>
      </c>
      <c r="N217" s="116"/>
      <c r="O217" s="116"/>
      <c r="P217" s="4"/>
      <c r="Q217" s="121"/>
      <c r="R217" s="116"/>
    </row>
    <row r="218" spans="1:18" x14ac:dyDescent="0.25">
      <c r="A218" s="122" t="s">
        <v>4851</v>
      </c>
      <c r="B218" s="117" t="s">
        <v>4850</v>
      </c>
      <c r="C218" s="116" t="s">
        <v>1167</v>
      </c>
      <c r="D218" s="103" t="s">
        <v>4657</v>
      </c>
      <c r="E218" s="103" t="s">
        <v>24</v>
      </c>
      <c r="F218" s="7" t="str">
        <f>IF(AND(D218="Amina",OR(E218="Manual",E218="Assisted Manual")),A218&amp;"_AZ",IF(AND(D218="Amina",OR(E218="De-Novo Merge",E218="Assisted Merge")),A218&amp;"_SA_AZ",IF(AND(D218="Ahmad",OR(E218="Manual",E218="Assisted Manual")),A218&amp;"_AE",IF(AND(D218="Ahmad",OR(E218="De-Novo Merge",E218="Assisted Merge")),A218&amp;"_SA_AE",IF(AND(D218="Gina",OR(E218="Manual",E218="Assisted Manual")),A218&amp;"_GB",IF(AND(D218="Gina",OR(E218="De-Novo Merge",E218="Assisted Merge")),A218&amp;"_SA_GB",IF(AND(D218="Cameron",OR(E218="Manual",E218="Assisted Manual")),A218&amp;"_CA",IF(AND(D218="Cameron",OR(E218="De-Novo Merge",E218="Assisted Merge")),A218&amp;"_SA_CA",IF(AND(D218="Bruno",OR(E218="Manual",E218="Assisted Manual")),A218&amp;"_BD",IF(AND(D218="Bruno",OR(E218="De-Novo Merge",E218="Assisted Merge")),A218&amp;"_SA_BD",IF(AND(D218="Daniel",OR(E218="Manual",E218="Assisted Manual")),A218&amp;"_DR",IF(AND(D218="Daniel",OR(E218="De-Novo Merge",E218="Assisted Merge")),A218&amp;"_SA_DR",IF(AND(D218="Monet",OR(E218="Manual",E218="Assisted Manual")),A218&amp;"_MW",IF(AND(D218="Monet",OR(E218="De-Novo Merge",E218="Assisted Merge")),A218&amp;"_SA_MW",IF(AND(D218="Rinat",OR(E218="Manual",E218="Assisted Manual")),A218&amp;"_RM",IF(AND(D218="Rinat",OR(E218="De-Novo Merge",E218="Assisted Merge")),A218&amp;"_SA_RM",""))))))))))))))))</f>
        <v>2018-07-02_G-109_AE</v>
      </c>
      <c r="G218" s="104">
        <v>43354</v>
      </c>
      <c r="H218" s="104">
        <v>43355</v>
      </c>
      <c r="I218" s="68"/>
      <c r="J218" s="68">
        <v>15.8</v>
      </c>
      <c r="K218" s="73" t="str">
        <f t="shared" si="5"/>
        <v/>
      </c>
      <c r="L218" s="118">
        <v>43370</v>
      </c>
      <c r="M218" s="103" t="str">
        <f>IF(AND(NOT(OR(G218="",G218="Ø")),H218=""),"In Progress",IF(AND(NOT(OR(H218="Ø",H218="")),NOT(OR(G218="Ø",G218=""))),"Completed",IF(AND(NOT(A218=""),NOT(OR(D218="",D218="???")),G218=""),"Waiting",IF(D218="???","Waiting",""))))</f>
        <v>Completed</v>
      </c>
      <c r="N218" s="116" t="str">
        <f>IF(AND(NOT(OR(H218="Ø",H218="")),L218="Split"),"In Progress",IF(AND(NOT(OR(H218="Ø",H218="")),L218="Needs to be Split"),"Waiting",IF(AND(M218="Review",M219="Review"),"Review",IF(OR(AND(M218="Review",M219="Incomplete"),AND(M218="Incomplete",M219="Review")),"Review",IF(OR(AND(M218="Untraceable",M219="Review"),AND(M218="Review",M219="Untraceable")),"Review",IF(OR(AND(M218="Review",M219="Completed"),AND(M218="Completed",M219="Review")),"Review",IF(OR(AND(M218="Other",M219="Review"),AND(M218="Review",M219="Other")),"Review",IF(OR(AND(M218="Other",M219="Incomplete"),AND(M218="Incomplete",M219="Other")),"Review",IF(OR(AND(M218="Other",M219="Untraceable"),AND(M218="Untraceable",M219="Other")),"Review",IF(OR(AND(M218="Other",M219="Completed"),AND(M218="Completed",M219="Other")),"Review",IF(AND(M218="Waiting",M219="Waiting"),"Waiting",IF(OR(AND(M218="Review",M219="Waiting"),AND(M218="Waiting",M219="Review")),"Waiting",IF(OR(AND(M218="Other",M219="Waiting"),AND(M218="Waiting",M219="Other")),"Waiting",IF(OR(AND(M218="Incomplete",M219="Waiting"),AND(M218="Waiting",M219="Incomplete")),"Waiting",IF(OR(AND(M218="Completed",M219="Waiting"),AND(M218="Waiting",M219="Completed")),"Waiting",IF(OR(M218="In Progress",M219="In Progress"),"In Progress",IF(OR(AND(M218="Completed",M219="Untraceable"),AND(M218="Untraceable",M219="Completed")),"Review",IF(OR(AND(M218="Completed",M219="Incomplete"),AND(M218="Incomplete",M219="Completed")),"Review",IF(OR(AND(M218="Incomplete",M219="Untraceable"),AND(M218="Untraceable",M219="Incomplete")),"Untraceable",IF(AND(NOT(OR(H218="Ø",H218="")),NOT(OR(H219="Ø",H219="")),L218=""),"In Progress",IF(AND(M218="Untraceable",M219="Untraceable"),"Untraceable",IF(AND(NOT(OR(H218="Ø",H218="")),NOT(OR(H219="Ø",H219="")),NOT(OR(L218="Ø",L218="",L218="Split",L218="Needs to be Split"))),"Completed",IF(AND(M218="Incomplete",M219="Incomplete"),"Incomplete",IF(AND(M218="Other",M219="Other"),"Review",IF(AND(M218="Untraceable",M219=""),"Untraceable","")))))))))))))))))))))))))</f>
        <v>Completed</v>
      </c>
      <c r="O218" s="116" t="s">
        <v>0</v>
      </c>
      <c r="P218" s="4" t="s">
        <v>4849</v>
      </c>
      <c r="Q218" s="121" t="s">
        <v>25</v>
      </c>
      <c r="R218" s="116" t="s">
        <v>4848</v>
      </c>
    </row>
    <row r="219" spans="1:18" x14ac:dyDescent="0.25">
      <c r="A219" s="116"/>
      <c r="B219" s="116"/>
      <c r="C219" s="116"/>
      <c r="D219" s="103" t="s">
        <v>23</v>
      </c>
      <c r="E219" s="103" t="s">
        <v>1512</v>
      </c>
      <c r="F219" s="7" t="str">
        <f>IF(AND(D219="Amina",OR(E219="Manual",E219="Assisted Manual")),A218&amp;"_AZ",IF(AND(D219="Amina",OR(E219="De-Novo Merge",E219="Assisted Merge")),A218&amp;"_SA_AZ",IF(AND(D219="Ahmad",OR(E219="Manual",E219="Assisted Manual")),A218&amp;"_AE",IF(AND(D219="Ahmad",OR(E219="De-Novo Merge",E219="Assisted Merge")),A218&amp;"_SA_AE",IF(AND(D219="Gina",OR(E219="Manual",E219="Assisted Manual")),A218&amp;"_GB",IF(AND(D219="Gina",OR(E219="De-Novo Merge",E219="Assisted Merge")),A218&amp;"_SA_GB",IF(AND(D219="Cameron",OR(E219="Manual",E219="Assisted Manual")),A218&amp;"_CA",IF(AND(D219="Cameron",OR(E219="De-Novo Merge",E219="Assisted Merge")),A218&amp;"_SA_CA",IF(AND(D219="Bruno",OR(E219="Manual",E219="Assisted Manual")),A218&amp;"_BD",IF(AND(D219="Bruno",OR(E219="De-Novo Merge",E219="Assisted Merge")),A218&amp;"_SA_BD",IF(AND(D219="Daniel",OR(E219="Manual",E219="Assisted Manual")),A218&amp;"_DR",IF(AND(D219="Daniel",OR(E219="De-Novo Merge",E219="Assisted Merge")),A218&amp;"_SA_DR",IF(AND(D219="Monet",OR(E219="Manual",E219="Assisted Manual")),A218&amp;"_MW",IF(AND(D219="Monet",OR(E219="De-Novo Merge",E219="Assisted Merge")),A218&amp;"_SA_MW",IF(AND(D219="Rinat",OR(E219="Manual",E219="Assisted Manual")),A218&amp;"_RM",IF(AND(D219="Rinat",OR(E219="De-Novo Merge",E219="Assisted Merge")),A218&amp;"_SA_RM",""))))))))))))))))</f>
        <v>2018-07-02_G-109_CA</v>
      </c>
      <c r="G219" s="104">
        <v>43362</v>
      </c>
      <c r="H219" s="104">
        <v>43362</v>
      </c>
      <c r="I219" s="68"/>
      <c r="J219" s="68"/>
      <c r="K219" s="73" t="str">
        <f t="shared" si="5"/>
        <v/>
      </c>
      <c r="L219" s="116"/>
      <c r="M219" s="103" t="str">
        <f>IF(AND(NOT(OR(G219="",G219="Ø")),H219=""),"In Progress",IF(AND(NOT(OR(H219="Ø",H219="")),NOT(OR(G219="Ø",G219=""))),"Completed",IF(AND(NOT(A218=""),NOT(OR(D219="",D219="???")),G219=""),"Waiting",IF(D219="???","Waiting",""))))</f>
        <v>Completed</v>
      </c>
      <c r="N219" s="116"/>
      <c r="O219" s="116"/>
      <c r="P219" s="4"/>
      <c r="Q219" s="121"/>
      <c r="R219" s="116"/>
    </row>
    <row r="220" spans="1:18" x14ac:dyDescent="0.25">
      <c r="A220" s="122" t="s">
        <v>4847</v>
      </c>
      <c r="B220" s="117" t="s">
        <v>4846</v>
      </c>
      <c r="C220" s="116" t="s">
        <v>2065</v>
      </c>
      <c r="D220" s="103" t="s">
        <v>23</v>
      </c>
      <c r="E220" s="103" t="s">
        <v>24</v>
      </c>
      <c r="F220" s="7" t="str">
        <f>IF(AND(D220="Amina",OR(E220="Manual",E220="Assisted Manual")),A220&amp;"_AZ",IF(AND(D220="Amina",OR(E220="De-Novo Merge",E220="Assisted Merge")),A220&amp;"_SA_AZ",IF(AND(D220="Ahmad",OR(E220="Manual",E220="Assisted Manual")),A220&amp;"_AE",IF(AND(D220="Ahmad",OR(E220="De-Novo Merge",E220="Assisted Merge")),A220&amp;"_SA_AE",IF(AND(D220="Gina",OR(E220="Manual",E220="Assisted Manual")),A220&amp;"_GB",IF(AND(D220="Gina",OR(E220="De-Novo Merge",E220="Assisted Merge")),A220&amp;"_SA_GB",IF(AND(D220="Cameron",OR(E220="Manual",E220="Assisted Manual")),A220&amp;"_CA",IF(AND(D220="Cameron",OR(E220="De-Novo Merge",E220="Assisted Merge")),A220&amp;"_SA_CA",IF(AND(D220="Bruno",OR(E220="Manual",E220="Assisted Manual")),A220&amp;"_BD",IF(AND(D220="Bruno",OR(E220="De-Novo Merge",E220="Assisted Merge")),A220&amp;"_SA_BD",IF(AND(D220="Daniel",OR(E220="Manual",E220="Assisted Manual")),A220&amp;"_DR",IF(AND(D220="Daniel",OR(E220="De-Novo Merge",E220="Assisted Merge")),A220&amp;"_SA_DR",IF(AND(D220="Monet",OR(E220="Manual",E220="Assisted Manual")),A220&amp;"_MW",IF(AND(D220="Monet",OR(E220="De-Novo Merge",E220="Assisted Merge")),A220&amp;"_SA_MW",IF(AND(D220="Rinat",OR(E220="Manual",E220="Assisted Manual")),A220&amp;"_RM",IF(AND(D220="Rinat",OR(E220="De-Novo Merge",E220="Assisted Merge")),A220&amp;"_SA_RM",""))))))))))))))))</f>
        <v>2018-07-02_G-110_CA</v>
      </c>
      <c r="G220" s="104">
        <v>43356</v>
      </c>
      <c r="H220" s="104">
        <v>43360</v>
      </c>
      <c r="I220" s="68">
        <v>5</v>
      </c>
      <c r="J220" s="68">
        <v>121.55</v>
      </c>
      <c r="K220" s="73">
        <f t="shared" si="5"/>
        <v>24.31</v>
      </c>
      <c r="L220" s="118">
        <v>43368</v>
      </c>
      <c r="M220" s="103" t="str">
        <f>IF(AND(NOT(OR(G220="",G220="Ø")),H220=""),"In Progress",IF(AND(NOT(OR(H220="Ø",H220="")),NOT(OR(G220="Ø",G220=""))),"Completed",IF(AND(NOT(A220=""),NOT(OR(D220="",D220="???")),G220=""),"Waiting",IF(D220="???","Waiting",""))))</f>
        <v>Completed</v>
      </c>
      <c r="N220" s="116" t="str">
        <f>IF(AND(NOT(OR(H220="Ø",H220="")),L220="Split"),"In Progress",IF(AND(NOT(OR(H220="Ø",H220="")),L220="Needs to be Split"),"Waiting",IF(AND(M220="Review",M221="Review"),"Review",IF(OR(AND(M220="Review",M221="Incomplete"),AND(M220="Incomplete",M221="Review")),"Review",IF(OR(AND(M220="Untraceable",M221="Review"),AND(M220="Review",M221="Untraceable")),"Review",IF(OR(AND(M220="Review",M221="Completed"),AND(M220="Completed",M221="Review")),"Review",IF(OR(AND(M220="Other",M221="Review"),AND(M220="Review",M221="Other")),"Review",IF(OR(AND(M220="Other",M221="Incomplete"),AND(M220="Incomplete",M221="Other")),"Review",IF(OR(AND(M220="Other",M221="Untraceable"),AND(M220="Untraceable",M221="Other")),"Review",IF(OR(AND(M220="Other",M221="Completed"),AND(M220="Completed",M221="Other")),"Review",IF(AND(M220="Waiting",M221="Waiting"),"Waiting",IF(OR(AND(M220="Review",M221="Waiting"),AND(M220="Waiting",M221="Review")),"Waiting",IF(OR(AND(M220="Other",M221="Waiting"),AND(M220="Waiting",M221="Other")),"Waiting",IF(OR(AND(M220="Incomplete",M221="Waiting"),AND(M220="Waiting",M221="Incomplete")),"Waiting",IF(OR(AND(M220="Completed",M221="Waiting"),AND(M220="Waiting",M221="Completed")),"Waiting",IF(OR(M220="In Progress",M221="In Progress"),"In Progress",IF(OR(AND(M220="Completed",M221="Untraceable"),AND(M220="Untraceable",M221="Completed")),"Review",IF(OR(AND(M220="Completed",M221="Incomplete"),AND(M220="Incomplete",M221="Completed")),"Review",IF(OR(AND(M220="Incomplete",M221="Untraceable"),AND(M220="Untraceable",M221="Incomplete")),"Untraceable",IF(AND(NOT(OR(H220="Ø",H220="")),NOT(OR(H221="Ø",H221="")),L220=""),"In Progress",IF(AND(M220="Untraceable",M221="Untraceable"),"Untraceable",IF(AND(NOT(OR(H220="Ø",H220="")),NOT(OR(H221="Ø",H221="")),NOT(OR(L220="Ø",L220="",L220="Split",L220="Needs to be Split"))),"Completed",IF(AND(M220="Incomplete",M221="Incomplete"),"Incomplete",IF(AND(M220="Other",M221="Other"),"Review",IF(AND(M220="Untraceable",M221=""),"Untraceable","")))))))))))))))))))))))))</f>
        <v>Completed</v>
      </c>
      <c r="O220" s="116" t="s">
        <v>0</v>
      </c>
      <c r="P220" s="4"/>
      <c r="Q220" s="121" t="s">
        <v>25</v>
      </c>
      <c r="R220" s="116" t="s">
        <v>4845</v>
      </c>
    </row>
    <row r="221" spans="1:18" x14ac:dyDescent="0.25">
      <c r="A221" s="116"/>
      <c r="B221" s="116"/>
      <c r="C221" s="116"/>
      <c r="D221" s="103" t="s">
        <v>27</v>
      </c>
      <c r="E221" s="103" t="s">
        <v>1512</v>
      </c>
      <c r="F221" s="7" t="str">
        <f>IF(AND(D221="Amina",OR(E221="Manual",E221="Assisted Manual")),A220&amp;"_AZ",IF(AND(D221="Amina",OR(E221="De-Novo Merge",E221="Assisted Merge")),A220&amp;"_SA_AZ",IF(AND(D221="Ahmad",OR(E221="Manual",E221="Assisted Manual")),A220&amp;"_AE",IF(AND(D221="Ahmad",OR(E221="De-Novo Merge",E221="Assisted Merge")),A220&amp;"_SA_AE",IF(AND(D221="Gina",OR(E221="Manual",E221="Assisted Manual")),A220&amp;"_GB",IF(AND(D221="Gina",OR(E221="De-Novo Merge",E221="Assisted Merge")),A220&amp;"_SA_GB",IF(AND(D221="Cameron",OR(E221="Manual",E221="Assisted Manual")),A220&amp;"_CA",IF(AND(D221="Cameron",OR(E221="De-Novo Merge",E221="Assisted Merge")),A220&amp;"_SA_CA",IF(AND(D221="Bruno",OR(E221="Manual",E221="Assisted Manual")),A220&amp;"_BD",IF(AND(D221="Bruno",OR(E221="De-Novo Merge",E221="Assisted Merge")),A220&amp;"_SA_BD",IF(AND(D221="Daniel",OR(E221="Manual",E221="Assisted Manual")),A220&amp;"_DR",IF(AND(D221="Daniel",OR(E221="De-Novo Merge",E221="Assisted Merge")),A220&amp;"_SA_DR",IF(AND(D221="Monet",OR(E221="Manual",E221="Assisted Manual")),A220&amp;"_MW",IF(AND(D221="Monet",OR(E221="De-Novo Merge",E221="Assisted Merge")),A220&amp;"_SA_MW",IF(AND(D221="Rinat",OR(E221="Manual",E221="Assisted Manual")),A220&amp;"_RM",IF(AND(D221="Rinat",OR(E221="De-Novo Merge",E221="Assisted Merge")),A220&amp;"_SA_RM",""))))))))))))))))</f>
        <v>2018-07-02_G-110_GB</v>
      </c>
      <c r="G221" s="104">
        <v>43367</v>
      </c>
      <c r="H221" s="104">
        <v>43368</v>
      </c>
      <c r="I221" s="68">
        <v>3.25</v>
      </c>
      <c r="J221" s="68">
        <v>121.825</v>
      </c>
      <c r="K221" s="73">
        <f t="shared" si="5"/>
        <v>37.484615384615388</v>
      </c>
      <c r="L221" s="116"/>
      <c r="M221" s="103" t="str">
        <f>IF(AND(NOT(OR(G221="",G221="Ø")),H221=""),"In Progress",IF(AND(NOT(OR(H221="Ø",H221="")),NOT(OR(G221="Ø",G221=""))),"Completed",IF(AND(NOT(A220=""),NOT(OR(D221="",D221="???")),G221=""),"Waiting",IF(D221="???","Waiting",""))))</f>
        <v>Completed</v>
      </c>
      <c r="N221" s="116"/>
      <c r="O221" s="116"/>
      <c r="P221" s="4"/>
      <c r="Q221" s="121"/>
      <c r="R221" s="116"/>
    </row>
    <row r="222" spans="1:18" x14ac:dyDescent="0.25">
      <c r="A222" s="122" t="s">
        <v>4844</v>
      </c>
      <c r="B222" s="117" t="s">
        <v>4843</v>
      </c>
      <c r="C222" s="116" t="s">
        <v>2065</v>
      </c>
      <c r="D222" s="103" t="s">
        <v>4657</v>
      </c>
      <c r="E222" s="103" t="s">
        <v>24</v>
      </c>
      <c r="F222" s="7" t="str">
        <f>IF(AND(D222="Amina",OR(E222="Manual",E222="Assisted Manual")),A222&amp;"_AZ",IF(AND(D222="Amina",OR(E222="De-Novo Merge",E222="Assisted Merge")),A222&amp;"_SA_AZ",IF(AND(D222="Ahmad",OR(E222="Manual",E222="Assisted Manual")),A222&amp;"_AE",IF(AND(D222="Ahmad",OR(E222="De-Novo Merge",E222="Assisted Merge")),A222&amp;"_SA_AE",IF(AND(D222="Gina",OR(E222="Manual",E222="Assisted Manual")),A222&amp;"_GB",IF(AND(D222="Gina",OR(E222="De-Novo Merge",E222="Assisted Merge")),A222&amp;"_SA_GB",IF(AND(D222="Cameron",OR(E222="Manual",E222="Assisted Manual")),A222&amp;"_CA",IF(AND(D222="Cameron",OR(E222="De-Novo Merge",E222="Assisted Merge")),A222&amp;"_SA_CA",IF(AND(D222="Bruno",OR(E222="Manual",E222="Assisted Manual")),A222&amp;"_BD",IF(AND(D222="Bruno",OR(E222="De-Novo Merge",E222="Assisted Merge")),A222&amp;"_SA_BD",IF(AND(D222="Daniel",OR(E222="Manual",E222="Assisted Manual")),A222&amp;"_DR",IF(AND(D222="Daniel",OR(E222="De-Novo Merge",E222="Assisted Merge")),A222&amp;"_SA_DR",IF(AND(D222="Monet",OR(E222="Manual",E222="Assisted Manual")),A222&amp;"_MW",IF(AND(D222="Monet",OR(E222="De-Novo Merge",E222="Assisted Merge")),A222&amp;"_SA_MW",IF(AND(D222="Rinat",OR(E222="Manual",E222="Assisted Manual")),A222&amp;"_RM",IF(AND(D222="Rinat",OR(E222="De-Novo Merge",E222="Assisted Merge")),A222&amp;"_SA_RM",""))))))))))))))))</f>
        <v>2018-07-02_G-111_AE</v>
      </c>
      <c r="G222" s="104">
        <v>43356</v>
      </c>
      <c r="H222" s="104">
        <v>43356</v>
      </c>
      <c r="I222" s="68"/>
      <c r="J222" s="68">
        <v>30.13</v>
      </c>
      <c r="K222" s="73" t="str">
        <f t="shared" si="5"/>
        <v/>
      </c>
      <c r="L222" s="118">
        <v>43381</v>
      </c>
      <c r="M222" s="103" t="str">
        <f>IF(AND(NOT(OR(G222="",G222="Ø")),H222=""),"In Progress",IF(AND(NOT(OR(H222="Ø",H222="")),NOT(OR(G222="Ø",G222=""))),"Completed",IF(AND(NOT(A222=""),NOT(OR(D222="",D222="???")),G222=""),"Waiting",IF(D222="???","Waiting",""))))</f>
        <v>Completed</v>
      </c>
      <c r="N222" s="116" t="s">
        <v>0</v>
      </c>
      <c r="O222" s="116" t="s">
        <v>0</v>
      </c>
      <c r="P222" s="4" t="s">
        <v>4842</v>
      </c>
      <c r="Q222" s="121" t="s">
        <v>25</v>
      </c>
      <c r="R222" s="116" t="s">
        <v>4841</v>
      </c>
    </row>
    <row r="223" spans="1:18" x14ac:dyDescent="0.25">
      <c r="A223" s="116"/>
      <c r="B223" s="124"/>
      <c r="C223" s="116"/>
      <c r="D223" s="103" t="s">
        <v>23</v>
      </c>
      <c r="E223" s="103" t="s">
        <v>1512</v>
      </c>
      <c r="F223" s="7" t="str">
        <f>IF(AND(D223="Amina",OR(E223="Manual",E223="Assisted Manual")),A222&amp;"_AZ",IF(AND(D223="Amina",OR(E223="De-Novo Merge",E223="Assisted Merge")),A222&amp;"_SA_AZ",IF(AND(D223="Ahmad",OR(E223="Manual",E223="Assisted Manual")),A222&amp;"_AE",IF(AND(D223="Ahmad",OR(E223="De-Novo Merge",E223="Assisted Merge")),A222&amp;"_SA_AE",IF(AND(D223="Gina",OR(E223="Manual",E223="Assisted Manual")),A222&amp;"_GB",IF(AND(D223="Gina",OR(E223="De-Novo Merge",E223="Assisted Merge")),A222&amp;"_SA_GB",IF(AND(D223="Cameron",OR(E223="Manual",E223="Assisted Manual")),A222&amp;"_CA",IF(AND(D223="Cameron",OR(E223="De-Novo Merge",E223="Assisted Merge")),A222&amp;"_SA_CA",IF(AND(D223="Bruno",OR(E223="Manual",E223="Assisted Manual")),A222&amp;"_BD",IF(AND(D223="Bruno",OR(E223="De-Novo Merge",E223="Assisted Merge")),A222&amp;"_SA_BD",IF(AND(D223="Daniel",OR(E223="Manual",E223="Assisted Manual")),A222&amp;"_DR",IF(AND(D223="Daniel",OR(E223="De-Novo Merge",E223="Assisted Merge")),A222&amp;"_SA_DR",IF(AND(D223="Monet",OR(E223="Manual",E223="Assisted Manual")),A222&amp;"_MW",IF(AND(D223="Monet",OR(E223="De-Novo Merge",E223="Assisted Merge")),A222&amp;"_SA_MW",IF(AND(D223="Rinat",OR(E223="Manual",E223="Assisted Manual")),A222&amp;"_RM",IF(AND(D223="Rinat",OR(E223="De-Novo Merge",E223="Assisted Merge")),A222&amp;"_SA_RM",""))))))))))))))))</f>
        <v>2018-07-02_G-111_CA</v>
      </c>
      <c r="G223" s="104">
        <v>43362</v>
      </c>
      <c r="H223" s="104">
        <v>43362</v>
      </c>
      <c r="I223" s="68"/>
      <c r="J223" s="68"/>
      <c r="K223" s="73" t="str">
        <f t="shared" si="5"/>
        <v/>
      </c>
      <c r="L223" s="116"/>
      <c r="M223" s="103" t="str">
        <f>IF(AND(NOT(OR(G223="",G223="Ø")),H223=""),"In Progress",IF(AND(NOT(OR(H223="Ø",H223="")),NOT(OR(G223="Ø",G223=""))),"Completed",IF(AND(NOT(A222=""),NOT(OR(D223="",D223="???")),G223=""),"Waiting",IF(D223="???","Waiting",""))))</f>
        <v>Completed</v>
      </c>
      <c r="N223" s="116"/>
      <c r="O223" s="116"/>
      <c r="P223" s="4"/>
      <c r="Q223" s="121"/>
      <c r="R223" s="116"/>
    </row>
    <row r="224" spans="1:18" x14ac:dyDescent="0.25">
      <c r="A224" s="122" t="s">
        <v>4840</v>
      </c>
      <c r="B224" s="117" t="s">
        <v>4839</v>
      </c>
      <c r="C224" s="116" t="s">
        <v>2065</v>
      </c>
      <c r="D224" s="103" t="s">
        <v>32</v>
      </c>
      <c r="E224" s="103" t="s">
        <v>24</v>
      </c>
      <c r="F224" s="7" t="str">
        <f>IF(AND(D224="Amina",OR(E224="Manual",E224="Assisted Manual")),A224&amp;"_AZ",IF(AND(D224="Amina",OR(E224="De-Novo Merge",E224="Assisted Merge")),A224&amp;"_SA_AZ",IF(AND(D224="Ahmad",OR(E224="Manual",E224="Assisted Manual")),A224&amp;"_AE",IF(AND(D224="Ahmad",OR(E224="De-Novo Merge",E224="Assisted Merge")),A224&amp;"_SA_AE",IF(AND(D224="Gina",OR(E224="Manual",E224="Assisted Manual")),A224&amp;"_GB",IF(AND(D224="Gina",OR(E224="De-Novo Merge",E224="Assisted Merge")),A224&amp;"_SA_GB",IF(AND(D224="Cameron",OR(E224="Manual",E224="Assisted Manual")),A224&amp;"_CA",IF(AND(D224="Cameron",OR(E224="De-Novo Merge",E224="Assisted Merge")),A224&amp;"_SA_CA",IF(AND(D224="Bruno",OR(E224="Manual",E224="Assisted Manual")),A224&amp;"_BD",IF(AND(D224="Bruno",OR(E224="De-Novo Merge",E224="Assisted Merge")),A224&amp;"_SA_BD",IF(AND(D224="Daniel",OR(E224="Manual",E224="Assisted Manual")),A224&amp;"_DR",IF(AND(D224="Daniel",OR(E224="De-Novo Merge",E224="Assisted Merge")),A224&amp;"_SA_DR",IF(AND(D224="Monet",OR(E224="Manual",E224="Assisted Manual")),A224&amp;"_MW",IF(AND(D224="Monet",OR(E224="De-Novo Merge",E224="Assisted Merge")),A224&amp;"_SA_MW",IF(AND(D224="Rinat",OR(E224="Manual",E224="Assisted Manual")),A224&amp;"_RM",IF(AND(D224="Rinat",OR(E224="De-Novo Merge",E224="Assisted Merge")),A224&amp;"_SA_RM",""))))))))))))))))</f>
        <v>2018-07-02_G-112_AZ</v>
      </c>
      <c r="G224" s="104">
        <v>43357</v>
      </c>
      <c r="H224" s="104">
        <v>43364</v>
      </c>
      <c r="I224" s="68"/>
      <c r="J224" s="68"/>
      <c r="K224" s="73" t="str">
        <f t="shared" si="5"/>
        <v/>
      </c>
      <c r="L224" s="118">
        <v>43371</v>
      </c>
      <c r="M224" s="103" t="str">
        <f>IF(AND(NOT(OR(G224="",G224="Ø")),H224=""),"In Progress",IF(AND(NOT(OR(H224="Ø",H224="")),NOT(OR(G224="Ø",G224=""))),"Completed",IF(AND(NOT(A224=""),NOT(OR(D224="",D224="???")),G224=""),"Waiting",IF(D224="???","Waiting",""))))</f>
        <v>Completed</v>
      </c>
      <c r="N224" s="116" t="str">
        <f>IF(AND(NOT(OR(H224="Ø",H224="")),L224="Split"),"In Progress",IF(AND(NOT(OR(H224="Ø",H224="")),L224="Needs to be Split"),"Waiting",IF(AND(M224="Review",M225="Review"),"Review",IF(OR(AND(M224="Review",M225="Incomplete"),AND(M224="Incomplete",M225="Review")),"Review",IF(OR(AND(M224="Untraceable",M225="Review"),AND(M224="Review",M225="Untraceable")),"Review",IF(OR(AND(M224="Review",M225="Completed"),AND(M224="Completed",M225="Review")),"Review",IF(OR(AND(M224="Other",M225="Review"),AND(M224="Review",M225="Other")),"Review",IF(OR(AND(M224="Other",M225="Incomplete"),AND(M224="Incomplete",M225="Other")),"Review",IF(OR(AND(M224="Other",M225="Untraceable"),AND(M224="Untraceable",M225="Other")),"Review",IF(OR(AND(M224="Other",M225="Completed"),AND(M224="Completed",M225="Other")),"Review",IF(AND(M224="Waiting",M225="Waiting"),"Waiting",IF(OR(AND(M224="Review",M225="Waiting"),AND(M224="Waiting",M225="Review")),"Waiting",IF(OR(AND(M224="Other",M225="Waiting"),AND(M224="Waiting",M225="Other")),"Waiting",IF(OR(AND(M224="Incomplete",M225="Waiting"),AND(M224="Waiting",M225="Incomplete")),"Waiting",IF(OR(AND(M224="Completed",M225="Waiting"),AND(M224="Waiting",M225="Completed")),"Waiting",IF(OR(M224="In Progress",M225="In Progress"),"In Progress",IF(OR(AND(M224="Completed",M225="Untraceable"),AND(M224="Untraceable",M225="Completed")),"Review",IF(OR(AND(M224="Completed",M225="Incomplete"),AND(M224="Incomplete",M225="Completed")),"Review",IF(OR(AND(M224="Incomplete",M225="Untraceable"),AND(M224="Untraceable",M225="Incomplete")),"Untraceable",IF(AND(NOT(OR(H224="Ø",H224="")),NOT(OR(H225="Ø",H225="")),L224=""),"In Progress",IF(AND(M224="Untraceable",M225="Untraceable"),"Untraceable",IF(AND(NOT(OR(H224="Ø",H224="")),NOT(OR(H225="Ø",H225="")),NOT(OR(L224="Ø",L224="",L224="Split",L224="Needs to be Split"))),"Completed",IF(AND(M224="Incomplete",M225="Incomplete"),"Incomplete",IF(AND(M224="Other",M225="Other"),"Review",IF(AND(M224="Untraceable",M225=""),"Untraceable","")))))))))))))))))))))))))</f>
        <v>Completed</v>
      </c>
      <c r="O224" s="116" t="s">
        <v>0</v>
      </c>
      <c r="P224" s="4" t="s">
        <v>1483</v>
      </c>
      <c r="Q224" s="121" t="s">
        <v>25</v>
      </c>
      <c r="R224" s="116" t="s">
        <v>4838</v>
      </c>
    </row>
    <row r="225" spans="1:18" x14ac:dyDescent="0.25">
      <c r="A225" s="116"/>
      <c r="B225" s="116"/>
      <c r="C225" s="116"/>
      <c r="D225" s="103" t="s">
        <v>187</v>
      </c>
      <c r="E225" s="103" t="s">
        <v>1512</v>
      </c>
      <c r="F225" s="7" t="str">
        <f>IF(AND(D225="Amina",OR(E225="Manual",E225="Assisted Manual")),A224&amp;"_AZ",IF(AND(D225="Amina",OR(E225="De-Novo Merge",E225="Assisted Merge")),A224&amp;"_SA_AZ",IF(AND(D225="Ahmad",OR(E225="Manual",E225="Assisted Manual")),A224&amp;"_AE",IF(AND(D225="Ahmad",OR(E225="De-Novo Merge",E225="Assisted Merge")),A224&amp;"_SA_AE",IF(AND(D225="Gina",OR(E225="Manual",E225="Assisted Manual")),A224&amp;"_GB",IF(AND(D225="Gina",OR(E225="De-Novo Merge",E225="Assisted Merge")),A224&amp;"_SA_GB",IF(AND(D225="Cameron",OR(E225="Manual",E225="Assisted Manual")),A224&amp;"_CA",IF(AND(D225="Cameron",OR(E225="De-Novo Merge",E225="Assisted Merge")),A224&amp;"_SA_CA",IF(AND(D225="Bruno",OR(E225="Manual",E225="Assisted Manual")),A224&amp;"_BD",IF(AND(D225="Bruno",OR(E225="De-Novo Merge",E225="Assisted Merge")),A224&amp;"_SA_BD",IF(AND(D225="Daniel",OR(E225="Manual",E225="Assisted Manual")),A224&amp;"_DR",IF(AND(D225="Daniel",OR(E225="De-Novo Merge",E225="Assisted Merge")),A224&amp;"_SA_DR",IF(AND(D225="Monet",OR(E225="Manual",E225="Assisted Manual")),A224&amp;"_MW",IF(AND(D225="Monet",OR(E225="De-Novo Merge",E225="Assisted Merge")),A224&amp;"_SA_MW",IF(AND(D225="Rinat",OR(E225="Manual",E225="Assisted Manual")),A224&amp;"_RM",IF(AND(D225="Rinat",OR(E225="De-Novo Merge",E225="Assisted Merge")),A224&amp;"_SA_RM",""))))))))))))))))</f>
        <v>2018-07-02_G-112_MW</v>
      </c>
      <c r="G225" s="104">
        <v>43368</v>
      </c>
      <c r="H225" s="104">
        <v>43368</v>
      </c>
      <c r="I225" s="68">
        <v>1.5</v>
      </c>
      <c r="J225" s="68"/>
      <c r="K225" s="73" t="str">
        <f t="shared" si="5"/>
        <v/>
      </c>
      <c r="L225" s="116"/>
      <c r="M225" s="103" t="str">
        <f>IF(AND(NOT(OR(G225="",G225="Ø")),H225=""),"In Progress",IF(AND(NOT(OR(H225="Ø",H225="")),NOT(OR(G225="Ø",G225=""))),"Completed",IF(AND(NOT(A224=""),NOT(OR(D225="",D225="???")),G225=""),"Waiting",IF(D225="???","Waiting",""))))</f>
        <v>Completed</v>
      </c>
      <c r="N225" s="116"/>
      <c r="O225" s="116"/>
      <c r="P225" s="4"/>
      <c r="Q225" s="121"/>
      <c r="R225" s="116"/>
    </row>
    <row r="226" spans="1:18" x14ac:dyDescent="0.25">
      <c r="A226" s="122" t="s">
        <v>4837</v>
      </c>
      <c r="B226" s="117" t="s">
        <v>4836</v>
      </c>
      <c r="C226" s="116" t="s">
        <v>2065</v>
      </c>
      <c r="D226" s="103" t="s">
        <v>23</v>
      </c>
      <c r="E226" s="103" t="s">
        <v>24</v>
      </c>
      <c r="F226" s="7" t="str">
        <f>IF(AND(D226="Amina",OR(E226="Manual",E226="Assisted Manual")),A226&amp;"_AZ",IF(AND(D226="Amina",OR(E226="De-Novo Merge",E226="Assisted Merge")),A226&amp;"_SA_AZ",IF(AND(D226="Ahmad",OR(E226="Manual",E226="Assisted Manual")),A226&amp;"_AE",IF(AND(D226="Ahmad",OR(E226="De-Novo Merge",E226="Assisted Merge")),A226&amp;"_SA_AE",IF(AND(D226="Gina",OR(E226="Manual",E226="Assisted Manual")),A226&amp;"_GB",IF(AND(D226="Gina",OR(E226="De-Novo Merge",E226="Assisted Merge")),A226&amp;"_SA_GB",IF(AND(D226="Cameron",OR(E226="Manual",E226="Assisted Manual")),A226&amp;"_CA",IF(AND(D226="Cameron",OR(E226="De-Novo Merge",E226="Assisted Merge")),A226&amp;"_SA_CA",IF(AND(D226="Bruno",OR(E226="Manual",E226="Assisted Manual")),A226&amp;"_BD",IF(AND(D226="Bruno",OR(E226="De-Novo Merge",E226="Assisted Merge")),A226&amp;"_SA_BD",IF(AND(D226="Daniel",OR(E226="Manual",E226="Assisted Manual")),A226&amp;"_DR",IF(AND(D226="Daniel",OR(E226="De-Novo Merge",E226="Assisted Merge")),A226&amp;"_SA_DR",IF(AND(D226="Monet",OR(E226="Manual",E226="Assisted Manual")),A226&amp;"_MW",IF(AND(D226="Monet",OR(E226="De-Novo Merge",E226="Assisted Merge")),A226&amp;"_SA_MW",IF(AND(D226="Rinat",OR(E226="Manual",E226="Assisted Manual")),A226&amp;"_RM",IF(AND(D226="Rinat",OR(E226="De-Novo Merge",E226="Assisted Merge")),A226&amp;"_SA_RM",""))))))))))))))))</f>
        <v>2018-07-02_G-113_CA</v>
      </c>
      <c r="G226" s="104">
        <v>43360</v>
      </c>
      <c r="H226" s="104">
        <v>43360</v>
      </c>
      <c r="I226" s="68">
        <v>2</v>
      </c>
      <c r="J226" s="68">
        <v>35</v>
      </c>
      <c r="K226" s="73">
        <f t="shared" si="5"/>
        <v>17.5</v>
      </c>
      <c r="L226" s="118">
        <v>43381</v>
      </c>
      <c r="M226" s="103" t="str">
        <f>IF(AND(NOT(OR(G226="",G226="Ø")),H226=""),"In Progress",IF(AND(NOT(OR(H226="Ø",H226="")),NOT(OR(G226="Ø",G226=""))),"Completed",IF(AND(NOT(A226=""),NOT(OR(D226="",D226="???")),G226=""),"Waiting",IF(D226="???","Waiting",""))))</f>
        <v>Completed</v>
      </c>
      <c r="N226" s="116" t="str">
        <f>IF(AND(NOT(OR(H226="Ø",H226="")),L226="Split"),"In Progress",IF(AND(NOT(OR(H226="Ø",H226="")),L226="Needs to be Split"),"Waiting",IF(AND(M226="Review",M227="Review"),"Review",IF(OR(AND(M226="Review",M227="Incomplete"),AND(M226="Incomplete",M227="Review")),"Review",IF(OR(AND(M226="Untraceable",M227="Review"),AND(M226="Review",M227="Untraceable")),"Review",IF(OR(AND(M226="Review",M227="Completed"),AND(M226="Completed",M227="Review")),"Review",IF(OR(AND(M226="Other",M227="Review"),AND(M226="Review",M227="Other")),"Review",IF(OR(AND(M226="Other",M227="Incomplete"),AND(M226="Incomplete",M227="Other")),"Review",IF(OR(AND(M226="Other",M227="Untraceable"),AND(M226="Untraceable",M227="Other")),"Review",IF(OR(AND(M226="Other",M227="Completed"),AND(M226="Completed",M227="Other")),"Review",IF(AND(M226="Waiting",M227="Waiting"),"Waiting",IF(OR(AND(M226="Review",M227="Waiting"),AND(M226="Waiting",M227="Review")),"Waiting",IF(OR(AND(M226="Other",M227="Waiting"),AND(M226="Waiting",M227="Other")),"Waiting",IF(OR(AND(M226="Incomplete",M227="Waiting"),AND(M226="Waiting",M227="Incomplete")),"Waiting",IF(OR(AND(M226="Completed",M227="Waiting"),AND(M226="Waiting",M227="Completed")),"Waiting",IF(OR(M226="In Progress",M227="In Progress"),"In Progress",IF(OR(AND(M226="Completed",M227="Untraceable"),AND(M226="Untraceable",M227="Completed")),"Review",IF(OR(AND(M226="Completed",M227="Incomplete"),AND(M226="Incomplete",M227="Completed")),"Review",IF(OR(AND(M226="Incomplete",M227="Untraceable"),AND(M226="Untraceable",M227="Incomplete")),"Untraceable",IF(AND(NOT(OR(H226="Ø",H226="")),NOT(OR(H227="Ø",H227="")),L226=""),"In Progress",IF(AND(M226="Untraceable",M227="Untraceable"),"Untraceable",IF(AND(NOT(OR(H226="Ø",H226="")),NOT(OR(H227="Ø",H227="")),NOT(OR(L226="Ø",L226="",L226="Split",L226="Needs to be Split"))),"Completed",IF(AND(M226="Incomplete",M227="Incomplete"),"Incomplete",IF(AND(M226="Other",M227="Other"),"Review",IF(AND(M226="Untraceable",M227=""),"Untraceable","")))))))))))))))))))))))))</f>
        <v>Completed</v>
      </c>
      <c r="O226" s="116" t="s">
        <v>0</v>
      </c>
      <c r="P226" s="4"/>
      <c r="Q226" s="121" t="s">
        <v>25</v>
      </c>
      <c r="R226" s="116" t="s">
        <v>4835</v>
      </c>
    </row>
    <row r="227" spans="1:18" x14ac:dyDescent="0.25">
      <c r="A227" s="116"/>
      <c r="B227" s="116"/>
      <c r="C227" s="116"/>
      <c r="D227" s="103" t="s">
        <v>187</v>
      </c>
      <c r="E227" s="103" t="s">
        <v>1512</v>
      </c>
      <c r="F227" s="7" t="str">
        <f>IF(AND(D227="Amina",OR(E227="Manual",E227="Assisted Manual")),A226&amp;"_AZ",IF(AND(D227="Amina",OR(E227="De-Novo Merge",E227="Assisted Merge")),A226&amp;"_SA_AZ",IF(AND(D227="Ahmad",OR(E227="Manual",E227="Assisted Manual")),A226&amp;"_AE",IF(AND(D227="Ahmad",OR(E227="De-Novo Merge",E227="Assisted Merge")),A226&amp;"_SA_AE",IF(AND(D227="Gina",OR(E227="Manual",E227="Assisted Manual")),A226&amp;"_GB",IF(AND(D227="Gina",OR(E227="De-Novo Merge",E227="Assisted Merge")),A226&amp;"_SA_GB",IF(AND(D227="Cameron",OR(E227="Manual",E227="Assisted Manual")),A226&amp;"_CA",IF(AND(D227="Cameron",OR(E227="De-Novo Merge",E227="Assisted Merge")),A226&amp;"_SA_CA",IF(AND(D227="Bruno",OR(E227="Manual",E227="Assisted Manual")),A226&amp;"_BD",IF(AND(D227="Bruno",OR(E227="De-Novo Merge",E227="Assisted Merge")),A226&amp;"_SA_BD",IF(AND(D227="Daniel",OR(E227="Manual",E227="Assisted Manual")),A226&amp;"_DR",IF(AND(D227="Daniel",OR(E227="De-Novo Merge",E227="Assisted Merge")),A226&amp;"_SA_DR",IF(AND(D227="Monet",OR(E227="Manual",E227="Assisted Manual")),A226&amp;"_MW",IF(AND(D227="Monet",OR(E227="De-Novo Merge",E227="Assisted Merge")),A226&amp;"_SA_MW",IF(AND(D227="Rinat",OR(E227="Manual",E227="Assisted Manual")),A226&amp;"_RM",IF(AND(D227="Rinat",OR(E227="De-Novo Merge",E227="Assisted Merge")),A226&amp;"_SA_RM",""))))))))))))))))</f>
        <v>2018-07-02_G-113_MW</v>
      </c>
      <c r="G227" s="104">
        <v>43368</v>
      </c>
      <c r="H227" s="104">
        <v>43368</v>
      </c>
      <c r="I227" s="68"/>
      <c r="J227" s="68"/>
      <c r="K227" s="73" t="str">
        <f t="shared" si="5"/>
        <v/>
      </c>
      <c r="L227" s="116"/>
      <c r="M227" s="103" t="str">
        <f>IF(AND(NOT(OR(G227="",G227="Ø")),H227=""),"In Progress",IF(AND(NOT(OR(H227="Ø",H227="")),NOT(OR(G227="Ø",G227=""))),"Completed",IF(AND(NOT(A226=""),NOT(OR(D227="",D227="???")),G227=""),"Waiting",IF(D227="???","Waiting",""))))</f>
        <v>Completed</v>
      </c>
      <c r="N227" s="116"/>
      <c r="O227" s="116"/>
      <c r="P227" s="4"/>
      <c r="Q227" s="121"/>
      <c r="R227" s="116"/>
    </row>
    <row r="228" spans="1:18" x14ac:dyDescent="0.25">
      <c r="A228" s="122" t="s">
        <v>4834</v>
      </c>
      <c r="B228" s="117" t="s">
        <v>4833</v>
      </c>
      <c r="C228" s="116" t="s">
        <v>4832</v>
      </c>
      <c r="D228" s="103" t="s">
        <v>23</v>
      </c>
      <c r="E228" s="103" t="s">
        <v>24</v>
      </c>
      <c r="F228" s="7" t="str">
        <f>IF(AND(D228="Amina",OR(E228="Manual",E228="Assisted Manual")),A228&amp;"_AZ",IF(AND(D228="Amina",OR(E228="De-Novo Merge",E228="Assisted Merge")),A228&amp;"_SA_AZ",IF(AND(D228="Ahmad",OR(E228="Manual",E228="Assisted Manual")),A228&amp;"_AE",IF(AND(D228="Ahmad",OR(E228="De-Novo Merge",E228="Assisted Merge")),A228&amp;"_SA_AE",IF(AND(D228="Gina",OR(E228="Manual",E228="Assisted Manual")),A228&amp;"_GB",IF(AND(D228="Gina",OR(E228="De-Novo Merge",E228="Assisted Merge")),A228&amp;"_SA_GB",IF(AND(D228="Cameron",OR(E228="Manual",E228="Assisted Manual")),A228&amp;"_CA",IF(AND(D228="Cameron",OR(E228="De-Novo Merge",E228="Assisted Merge")),A228&amp;"_SA_CA",IF(AND(D228="Bruno",OR(E228="Manual",E228="Assisted Manual")),A228&amp;"_BD",IF(AND(D228="Bruno",OR(E228="De-Novo Merge",E228="Assisted Merge")),A228&amp;"_SA_BD",IF(AND(D228="Daniel",OR(E228="Manual",E228="Assisted Manual")),A228&amp;"_DR",IF(AND(D228="Daniel",OR(E228="De-Novo Merge",E228="Assisted Merge")),A228&amp;"_SA_DR",IF(AND(D228="Monet",OR(E228="Manual",E228="Assisted Manual")),A228&amp;"_MW",IF(AND(D228="Monet",OR(E228="De-Novo Merge",E228="Assisted Merge")),A228&amp;"_SA_MW",IF(AND(D228="Rinat",OR(E228="Manual",E228="Assisted Manual")),A228&amp;"_RM",IF(AND(D228="Rinat",OR(E228="De-Novo Merge",E228="Assisted Merge")),A228&amp;"_SA_RM",""))))))))))))))))</f>
        <v>2018-07-02_G-114_CA</v>
      </c>
      <c r="G228" s="104">
        <v>43362</v>
      </c>
      <c r="H228" s="104">
        <v>43362</v>
      </c>
      <c r="I228" s="68">
        <v>7.0000000000000007E-2</v>
      </c>
      <c r="J228" s="68">
        <v>3</v>
      </c>
      <c r="K228" s="73">
        <f t="shared" si="5"/>
        <v>42.857142857142854</v>
      </c>
      <c r="L228" s="118">
        <v>43367</v>
      </c>
      <c r="M228" s="103" t="str">
        <f>IF(AND(NOT(OR(G228="",G228="Ø")),H228=""),"In Progress",IF(AND(NOT(OR(H228="Ø",H228="")),NOT(OR(G228="Ø",G228=""))),"Completed",IF(AND(NOT(A228=""),NOT(OR(D228="",D228="???")),G228=""),"Waiting",IF(D228="???","Waiting",""))))</f>
        <v>Completed</v>
      </c>
      <c r="N228" s="116" t="str">
        <f>IF(AND(NOT(OR(H228="Ø",H228="")),L228="Split"),"In Progress",IF(AND(NOT(OR(H228="Ø",H228="")),L228="Needs to be Split"),"Waiting",IF(AND(M228="Review",M229="Review"),"Review",IF(OR(AND(M228="Review",M229="Incomplete"),AND(M228="Incomplete",M229="Review")),"Review",IF(OR(AND(M228="Untraceable",M229="Review"),AND(M228="Review",M229="Untraceable")),"Review",IF(OR(AND(M228="Review",M229="Completed"),AND(M228="Completed",M229="Review")),"Review",IF(OR(AND(M228="Other",M229="Review"),AND(M228="Review",M229="Other")),"Review",IF(OR(AND(M228="Other",M229="Incomplete"),AND(M228="Incomplete",M229="Other")),"Review",IF(OR(AND(M228="Other",M229="Untraceable"),AND(M228="Untraceable",M229="Other")),"Review",IF(OR(AND(M228="Other",M229="Completed"),AND(M228="Completed",M229="Other")),"Review",IF(AND(M228="Waiting",M229="Waiting"),"Waiting",IF(OR(AND(M228="Review",M229="Waiting"),AND(M228="Waiting",M229="Review")),"Waiting",IF(OR(AND(M228="Other",M229="Waiting"),AND(M228="Waiting",M229="Other")),"Waiting",IF(OR(AND(M228="Incomplete",M229="Waiting"),AND(M228="Waiting",M229="Incomplete")),"Waiting",IF(OR(AND(M228="Completed",M229="Waiting"),AND(M228="Waiting",M229="Completed")),"Waiting",IF(OR(M228="In Progress",M229="In Progress"),"In Progress",IF(OR(AND(M228="Completed",M229="Untraceable"),AND(M228="Untraceable",M229="Completed")),"Review",IF(OR(AND(M228="Completed",M229="Incomplete"),AND(M228="Incomplete",M229="Completed")),"Review",IF(OR(AND(M228="Incomplete",M229="Untraceable"),AND(M228="Untraceable",M229="Incomplete")),"Untraceable",IF(AND(NOT(OR(H228="Ø",H228="")),NOT(OR(H229="Ø",H229="")),L228=""),"In Progress",IF(AND(M228="Untraceable",M229="Untraceable"),"Untraceable",IF(AND(NOT(OR(H228="Ø",H228="")),NOT(OR(H229="Ø",H229="")),NOT(OR(L228="Ø",L228="",L228="Split",L228="Needs to be Split"))),"Completed",IF(AND(M228="Incomplete",M229="Incomplete"),"Incomplete",IF(AND(M228="Other",M229="Other"),"Review",IF(AND(M228="Untraceable",M229=""),"Untraceable","")))))))))))))))))))))))))</f>
        <v>Completed</v>
      </c>
      <c r="O228" s="116" t="s">
        <v>0</v>
      </c>
      <c r="P228" s="4" t="s">
        <v>4831</v>
      </c>
      <c r="Q228" s="121" t="s">
        <v>25</v>
      </c>
      <c r="R228" s="116" t="s">
        <v>4830</v>
      </c>
    </row>
    <row r="229" spans="1:18" x14ac:dyDescent="0.25">
      <c r="A229" s="116"/>
      <c r="B229" s="116"/>
      <c r="C229" s="116"/>
      <c r="D229" s="103" t="s">
        <v>161</v>
      </c>
      <c r="E229" s="103" t="s">
        <v>1512</v>
      </c>
      <c r="F229" s="7" t="str">
        <f>IF(AND(D229="Amina",OR(E229="Manual",E229="Assisted Manual")),A228&amp;"_AZ",IF(AND(D229="Amina",OR(E229="De-Novo Merge",E229="Assisted Merge")),A228&amp;"_SA_AZ",IF(AND(D229="Ahmad",OR(E229="Manual",E229="Assisted Manual")),A228&amp;"_AE",IF(AND(D229="Ahmad",OR(E229="De-Novo Merge",E229="Assisted Merge")),A228&amp;"_SA_AE",IF(AND(D229="Gina",OR(E229="Manual",E229="Assisted Manual")),A228&amp;"_GB",IF(AND(D229="Gina",OR(E229="De-Novo Merge",E229="Assisted Merge")),A228&amp;"_SA_GB",IF(AND(D229="Cameron",OR(E229="Manual",E229="Assisted Manual")),A228&amp;"_CA",IF(AND(D229="Cameron",OR(E229="De-Novo Merge",E229="Assisted Merge")),A228&amp;"_SA_CA",IF(AND(D229="Bruno",OR(E229="Manual",E229="Assisted Manual")),A228&amp;"_BD",IF(AND(D229="Bruno",OR(E229="De-Novo Merge",E229="Assisted Merge")),A228&amp;"_SA_BD",IF(AND(D229="Daniel",OR(E229="Manual",E229="Assisted Manual")),A228&amp;"_DR",IF(AND(D229="Daniel",OR(E229="De-Novo Merge",E229="Assisted Merge")),A228&amp;"_SA_DR",IF(AND(D229="Monet",OR(E229="Manual",E229="Assisted Manual")),A228&amp;"_MW",IF(AND(D229="Monet",OR(E229="De-Novo Merge",E229="Assisted Merge")),A228&amp;"_SA_MW",IF(AND(D229="Rinat",OR(E229="Manual",E229="Assisted Manual")),A228&amp;"_RM",IF(AND(D229="Rinat",OR(E229="De-Novo Merge",E229="Assisted Merge")),A228&amp;"_SA_RM",""))))))))))))))))</f>
        <v>2018-07-02_G-114_BD</v>
      </c>
      <c r="G229" s="104">
        <v>43367</v>
      </c>
      <c r="H229" s="104">
        <v>43367</v>
      </c>
      <c r="I229" s="84">
        <v>0.03</v>
      </c>
      <c r="J229" s="68">
        <v>3</v>
      </c>
      <c r="K229" s="73">
        <f t="shared" si="5"/>
        <v>100</v>
      </c>
      <c r="L229" s="116"/>
      <c r="M229" s="103" t="str">
        <f>IF(AND(NOT(OR(G229="",G229="Ø")),H229=""),"In Progress",IF(AND(NOT(OR(H229="Ø",H229="")),NOT(OR(G229="Ø",G229=""))),"Completed",IF(AND(NOT(A228=""),NOT(OR(D229="",D229="???")),G229=""),"Waiting",IF(D229="???","Waiting",""))))</f>
        <v>Completed</v>
      </c>
      <c r="N229" s="116"/>
      <c r="O229" s="116"/>
      <c r="P229" s="4"/>
      <c r="Q229" s="121"/>
      <c r="R229" s="116"/>
    </row>
    <row r="230" spans="1:18" x14ac:dyDescent="0.25">
      <c r="A230" s="122" t="s">
        <v>4829</v>
      </c>
      <c r="B230" s="117" t="s">
        <v>4828</v>
      </c>
      <c r="C230" s="116" t="s">
        <v>2065</v>
      </c>
      <c r="D230" s="103" t="s">
        <v>4789</v>
      </c>
      <c r="E230" s="103" t="s">
        <v>24</v>
      </c>
      <c r="F230" s="7" t="str">
        <f>IF(AND(D230="Amina",OR(E230="Manual",E230="Assisted Manual")),A230&amp;"_AZ",IF(AND(D230="Amina",OR(E230="De-Novo Merge",E230="Assisted Merge")),A230&amp;"_SA_AZ",IF(AND(D230="Ahmad",OR(E230="Manual",E230="Assisted Manual")),A230&amp;"_AE",IF(AND(D230="Ahmad",OR(E230="De-Novo Merge",E230="Assisted Merge")),A230&amp;"_SA_AE",IF(AND(D230="Gina",OR(E230="Manual",E230="Assisted Manual")),A230&amp;"_GB",IF(AND(D230="Gina",OR(E230="De-Novo Merge",E230="Assisted Merge")),A230&amp;"_SA_GB",IF(AND(D230="Cameron",OR(E230="Manual",E230="Assisted Manual")),A230&amp;"_CA",IF(AND(D230="Cameron",OR(E230="De-Novo Merge",E230="Assisted Merge")),A230&amp;"_SA_CA",IF(AND(D230="Bruno",OR(E230="Manual",E230="Assisted Manual")),A230&amp;"_BD",IF(AND(D230="Bruno",OR(E230="De-Novo Merge",E230="Assisted Merge")),A230&amp;"_SA_BD",IF(AND(D230="Daniel",OR(E230="Manual",E230="Assisted Manual")),A230&amp;"_DR",IF(AND(D230="Daniel",OR(E230="De-Novo Merge",E230="Assisted Merge")),A230&amp;"_SA_DR",IF(AND(D230="Monet",OR(E230="Manual",E230="Assisted Manual")),A230&amp;"_MW",IF(AND(D230="Monet",OR(E230="De-Novo Merge",E230="Assisted Merge")),A230&amp;"_SA_MW",IF(AND(D230="Rinat",OR(E230="Manual",E230="Assisted Manual")),A230&amp;"_RM",IF(AND(D230="Rinat",OR(E230="De-Novo Merge",E230="Assisted Merge")),A230&amp;"_SA_RM",""))))))))))))))))</f>
        <v>2018-07-02_G-115_RM</v>
      </c>
      <c r="G230" s="104">
        <v>43363</v>
      </c>
      <c r="H230" s="104">
        <v>43375</v>
      </c>
      <c r="I230" s="68"/>
      <c r="J230" s="68"/>
      <c r="K230" s="73" t="str">
        <f t="shared" si="5"/>
        <v/>
      </c>
      <c r="L230" s="118">
        <v>43378</v>
      </c>
      <c r="M230" s="103" t="str">
        <f>IF(AND(NOT(OR(G230="",G230="Ø")),H230=""),"In Progress",IF(AND(NOT(OR(H230="Ø",H230="")),NOT(OR(G230="Ø",G230=""))),"Completed",IF(AND(NOT(A230=""),NOT(OR(D230="",D230="???")),G230=""),"Waiting",IF(D230="???","Waiting",""))))</f>
        <v>Completed</v>
      </c>
      <c r="N230" s="116" t="s">
        <v>0</v>
      </c>
      <c r="O230" s="116" t="s">
        <v>0</v>
      </c>
      <c r="P230" s="4"/>
      <c r="Q230" s="121" t="s">
        <v>25</v>
      </c>
      <c r="R230" s="116" t="s">
        <v>4827</v>
      </c>
    </row>
    <row r="231" spans="1:18" x14ac:dyDescent="0.25">
      <c r="A231" s="116"/>
      <c r="B231" s="116"/>
      <c r="C231" s="116"/>
      <c r="D231" s="103" t="s">
        <v>187</v>
      </c>
      <c r="E231" s="103" t="s">
        <v>24</v>
      </c>
      <c r="F231" s="7" t="str">
        <f>IF(AND(D231="Amina",OR(E231="Manual",E231="Assisted Manual")),A230&amp;"_AZ",IF(AND(D231="Amina",OR(E231="De-Novo Merge",E231="Assisted Merge")),A230&amp;"_SA_AZ",IF(AND(D231="Ahmad",OR(E231="Manual",E231="Assisted Manual")),A230&amp;"_AE",IF(AND(D231="Ahmad",OR(E231="De-Novo Merge",E231="Assisted Merge")),A230&amp;"_SA_AE",IF(AND(D231="Gina",OR(E231="Manual",E231="Assisted Manual")),A230&amp;"_GB",IF(AND(D231="Gina",OR(E231="De-Novo Merge",E231="Assisted Merge")),A230&amp;"_SA_GB",IF(AND(D231="Cameron",OR(E231="Manual",E231="Assisted Manual")),A230&amp;"_CA",IF(AND(D231="Cameron",OR(E231="De-Novo Merge",E231="Assisted Merge")),A230&amp;"_SA_CA",IF(AND(D231="Bruno",OR(E231="Manual",E231="Assisted Manual")),A230&amp;"_BD",IF(AND(D231="Bruno",OR(E231="De-Novo Merge",E231="Assisted Merge")),A230&amp;"_SA_BD",IF(AND(D231="Daniel",OR(E231="Manual",E231="Assisted Manual")),A230&amp;"_DR",IF(AND(D231="Daniel",OR(E231="De-Novo Merge",E231="Assisted Merge")),A230&amp;"_SA_DR",IF(AND(D231="Monet",OR(E231="Manual",E231="Assisted Manual")),A230&amp;"_MW",IF(AND(D231="Monet",OR(E231="De-Novo Merge",E231="Assisted Merge")),A230&amp;"_SA_MW",IF(AND(D231="Rinat",OR(E231="Manual",E231="Assisted Manual")),A230&amp;"_RM",IF(AND(D231="Rinat",OR(E231="De-Novo Merge",E231="Assisted Merge")),A230&amp;"_SA_RM",""))))))))))))))))</f>
        <v>2018-07-02_G-115_MW</v>
      </c>
      <c r="G231" s="104">
        <v>43370</v>
      </c>
      <c r="H231" s="104">
        <v>43371</v>
      </c>
      <c r="I231" s="68">
        <v>5</v>
      </c>
      <c r="J231" s="68"/>
      <c r="K231" s="73" t="str">
        <f t="shared" si="5"/>
        <v/>
      </c>
      <c r="L231" s="116"/>
      <c r="M231" s="103" t="str">
        <f>IF(AND(NOT(OR(G231="",G231="Ø")),H231=""),"In Progress",IF(AND(NOT(OR(H231="Ø",H231="")),NOT(OR(G231="Ø",G231=""))),"Completed",IF(AND(NOT(A230=""),NOT(OR(D231="",D231="???")),G231=""),"Waiting",IF(D231="???","Waiting",""))))</f>
        <v>Completed</v>
      </c>
      <c r="N231" s="116"/>
      <c r="O231" s="116"/>
      <c r="P231" s="4"/>
      <c r="Q231" s="121"/>
      <c r="R231" s="116"/>
    </row>
    <row r="232" spans="1:18" x14ac:dyDescent="0.25">
      <c r="A232" s="122" t="s">
        <v>4826</v>
      </c>
      <c r="B232" s="117" t="s">
        <v>4825</v>
      </c>
      <c r="C232" s="116" t="s">
        <v>1167</v>
      </c>
      <c r="D232" s="103" t="s">
        <v>187</v>
      </c>
      <c r="E232" s="103" t="s">
        <v>24</v>
      </c>
      <c r="F232" s="7" t="str">
        <f>IF(AND(D232="Amina",OR(E232="Manual",E232="Assisted Manual")),A232&amp;"_AZ",IF(AND(D232="Amina",OR(E232="De-Novo Merge",E232="Assisted Merge")),A232&amp;"_SA_AZ",IF(AND(D232="Ahmad",OR(E232="Manual",E232="Assisted Manual")),A232&amp;"_AE",IF(AND(D232="Ahmad",OR(E232="De-Novo Merge",E232="Assisted Merge")),A232&amp;"_SA_AE",IF(AND(D232="Gina",OR(E232="Manual",E232="Assisted Manual")),A232&amp;"_GB",IF(AND(D232="Gina",OR(E232="De-Novo Merge",E232="Assisted Merge")),A232&amp;"_SA_GB",IF(AND(D232="Cameron",OR(E232="Manual",E232="Assisted Manual")),A232&amp;"_CA",IF(AND(D232="Cameron",OR(E232="De-Novo Merge",E232="Assisted Merge")),A232&amp;"_SA_CA",IF(AND(D232="Bruno",OR(E232="Manual",E232="Assisted Manual")),A232&amp;"_BD",IF(AND(D232="Bruno",OR(E232="De-Novo Merge",E232="Assisted Merge")),A232&amp;"_SA_BD",IF(AND(D232="Daniel",OR(E232="Manual",E232="Assisted Manual")),A232&amp;"_DR",IF(AND(D232="Daniel",OR(E232="De-Novo Merge",E232="Assisted Merge")),A232&amp;"_SA_DR",IF(AND(D232="Monet",OR(E232="Manual",E232="Assisted Manual")),A232&amp;"_MW",IF(AND(D232="Monet",OR(E232="De-Novo Merge",E232="Assisted Merge")),A232&amp;"_SA_MW",IF(AND(D232="Rinat",OR(E232="Manual",E232="Assisted Manual")),A232&amp;"_RM",IF(AND(D232="Rinat",OR(E232="De-Novo Merge",E232="Assisted Merge")),A232&amp;"_SA_RM",""))))))))))))))))</f>
        <v>2018-07-02_G-116_MW</v>
      </c>
      <c r="G232" s="104">
        <v>43364</v>
      </c>
      <c r="H232" s="104">
        <v>43385</v>
      </c>
      <c r="I232" s="68"/>
      <c r="J232" s="68">
        <v>25</v>
      </c>
      <c r="K232" s="73" t="str">
        <f t="shared" si="5"/>
        <v/>
      </c>
      <c r="L232" s="118">
        <v>43385</v>
      </c>
      <c r="M232" s="103" t="s">
        <v>0</v>
      </c>
      <c r="N232" s="116" t="s">
        <v>0</v>
      </c>
      <c r="O232" s="116" t="s">
        <v>0</v>
      </c>
      <c r="P232" s="4"/>
      <c r="Q232" s="121" t="s">
        <v>25</v>
      </c>
      <c r="R232" s="116" t="s">
        <v>4824</v>
      </c>
    </row>
    <row r="233" spans="1:18" x14ac:dyDescent="0.25">
      <c r="A233" s="116"/>
      <c r="B233" s="116"/>
      <c r="C233" s="116"/>
      <c r="D233" s="103" t="s">
        <v>161</v>
      </c>
      <c r="E233" s="103" t="s">
        <v>1512</v>
      </c>
      <c r="F233" s="7" t="str">
        <f>IF(AND(D233="Amina",OR(E233="Manual",E233="Assisted Manual")),A232&amp;"_AZ",IF(AND(D233="Amina",OR(E233="De-Novo Merge",E233="Assisted Merge")),A232&amp;"_SA_AZ",IF(AND(D233="Ahmad",OR(E233="Manual",E233="Assisted Manual")),A232&amp;"_AE",IF(AND(D233="Ahmad",OR(E233="De-Novo Merge",E233="Assisted Merge")),A232&amp;"_SA_AE",IF(AND(D233="Gina",OR(E233="Manual",E233="Assisted Manual")),A232&amp;"_GB",IF(AND(D233="Gina",OR(E233="De-Novo Merge",E233="Assisted Merge")),A232&amp;"_SA_GB",IF(AND(D233="Cameron",OR(E233="Manual",E233="Assisted Manual")),A232&amp;"_CA",IF(AND(D233="Cameron",OR(E233="De-Novo Merge",E233="Assisted Merge")),A232&amp;"_SA_CA",IF(AND(D233="Bruno",OR(E233="Manual",E233="Assisted Manual")),A232&amp;"_BD",IF(AND(D233="Bruno",OR(E233="De-Novo Merge",E233="Assisted Merge")),A232&amp;"_SA_BD",IF(AND(D233="Daniel",OR(E233="Manual",E233="Assisted Manual")),A232&amp;"_DR",IF(AND(D233="Daniel",OR(E233="De-Novo Merge",E233="Assisted Merge")),A232&amp;"_SA_DR",IF(AND(D233="Monet",OR(E233="Manual",E233="Assisted Manual")),A232&amp;"_MW",IF(AND(D233="Monet",OR(E233="De-Novo Merge",E233="Assisted Merge")),A232&amp;"_SA_MW",IF(AND(D233="Rinat",OR(E233="Manual",E233="Assisted Manual")),A232&amp;"_RM",IF(AND(D233="Rinat",OR(E233="De-Novo Merge",E233="Assisted Merge")),A232&amp;"_SA_RM",""))))))))))))))))</f>
        <v>2018-07-02_G-116_BD</v>
      </c>
      <c r="G233" s="104">
        <v>43373</v>
      </c>
      <c r="H233" s="104">
        <v>43385</v>
      </c>
      <c r="I233" s="68">
        <v>1.25</v>
      </c>
      <c r="J233" s="68">
        <v>34</v>
      </c>
      <c r="K233" s="73">
        <f t="shared" si="5"/>
        <v>27.2</v>
      </c>
      <c r="L233" s="116"/>
      <c r="M233" s="103" t="s">
        <v>0</v>
      </c>
      <c r="N233" s="116"/>
      <c r="O233" s="116"/>
      <c r="P233" s="4"/>
      <c r="Q233" s="121"/>
      <c r="R233" s="116"/>
    </row>
    <row r="234" spans="1:18" x14ac:dyDescent="0.25">
      <c r="A234" s="122" t="s">
        <v>4823</v>
      </c>
      <c r="B234" s="117" t="s">
        <v>4822</v>
      </c>
      <c r="C234" s="116" t="s">
        <v>2065</v>
      </c>
      <c r="D234" s="103" t="s">
        <v>23</v>
      </c>
      <c r="E234" s="103" t="s">
        <v>24</v>
      </c>
      <c r="F234" s="7" t="str">
        <f>IF(AND(D234="Amina",OR(E234="Manual",E234="Assisted Manual")),A234&amp;"_AZ",IF(AND(D234="Amina",OR(E234="De-Novo Merge",E234="Assisted Merge")),A234&amp;"_SA_AZ",IF(AND(D234="Ahmad",OR(E234="Manual",E234="Assisted Manual")),A234&amp;"_AE",IF(AND(D234="Ahmad",OR(E234="De-Novo Merge",E234="Assisted Merge")),A234&amp;"_SA_AE",IF(AND(D234="Gina",OR(E234="Manual",E234="Assisted Manual")),A234&amp;"_GB",IF(AND(D234="Gina",OR(E234="De-Novo Merge",E234="Assisted Merge")),A234&amp;"_SA_GB",IF(AND(D234="Cameron",OR(E234="Manual",E234="Assisted Manual")),A234&amp;"_CA",IF(AND(D234="Cameron",OR(E234="De-Novo Merge",E234="Assisted Merge")),A234&amp;"_SA_CA",IF(AND(D234="Bruno",OR(E234="Manual",E234="Assisted Manual")),A234&amp;"_BD",IF(AND(D234="Bruno",OR(E234="De-Novo Merge",E234="Assisted Merge")),A234&amp;"_SA_BD",IF(AND(D234="Daniel",OR(E234="Manual",E234="Assisted Manual")),A234&amp;"_DR",IF(AND(D234="Daniel",OR(E234="De-Novo Merge",E234="Assisted Merge")),A234&amp;"_SA_DR",IF(AND(D234="Monet",OR(E234="Manual",E234="Assisted Manual")),A234&amp;"_MW",IF(AND(D234="Monet",OR(E234="De-Novo Merge",E234="Assisted Merge")),A234&amp;"_SA_MW",IF(AND(D234="Rinat",OR(E234="Manual",E234="Assisted Manual")),A234&amp;"_RM",IF(AND(D234="Rinat",OR(E234="De-Novo Merge",E234="Assisted Merge")),A234&amp;"_SA_RM",""))))))))))))))))</f>
        <v>2018-07-02_G-117_CA</v>
      </c>
      <c r="G234" s="104">
        <v>43362</v>
      </c>
      <c r="H234" s="104">
        <v>43363</v>
      </c>
      <c r="I234" s="68">
        <v>3</v>
      </c>
      <c r="J234" s="68">
        <v>56</v>
      </c>
      <c r="K234" s="73">
        <f t="shared" si="5"/>
        <v>18.666666666666668</v>
      </c>
      <c r="L234" s="118">
        <v>43368</v>
      </c>
      <c r="M234" s="103" t="str">
        <f>IF(AND(NOT(OR(G234="",G234="Ø")),H234=""),"In Progress",IF(AND(NOT(OR(H234="Ø",H234="")),NOT(OR(G234="Ø",G234=""))),"Completed",IF(AND(NOT(A234=""),NOT(OR(D234="",D234="???")),G234=""),"Waiting",IF(D234="???","Waiting",""))))</f>
        <v>Completed</v>
      </c>
      <c r="N234" s="116" t="str">
        <f>IF(AND(NOT(OR(H234="Ø",H234="")),L234="Split"),"In Progress",IF(AND(NOT(OR(H234="Ø",H234="")),L234="Needs to be Split"),"Waiting",IF(AND(M234="Review",M235="Review"),"Review",IF(OR(AND(M234="Review",M235="Incomplete"),AND(M234="Incomplete",M235="Review")),"Review",IF(OR(AND(M234="Untraceable",M235="Review"),AND(M234="Review",M235="Untraceable")),"Review",IF(OR(AND(M234="Review",M235="Completed"),AND(M234="Completed",M235="Review")),"Review",IF(OR(AND(M234="Other",M235="Review"),AND(M234="Review",M235="Other")),"Review",IF(OR(AND(M234="Other",M235="Incomplete"),AND(M234="Incomplete",M235="Other")),"Review",IF(OR(AND(M234="Other",M235="Untraceable"),AND(M234="Untraceable",M235="Other")),"Review",IF(OR(AND(M234="Other",M235="Completed"),AND(M234="Completed",M235="Other")),"Review",IF(AND(M234="Waiting",M235="Waiting"),"Waiting",IF(OR(AND(M234="Review",M235="Waiting"),AND(M234="Waiting",M235="Review")),"Waiting",IF(OR(AND(M234="Other",M235="Waiting"),AND(M234="Waiting",M235="Other")),"Waiting",IF(OR(AND(M234="Incomplete",M235="Waiting"),AND(M234="Waiting",M235="Incomplete")),"Waiting",IF(OR(AND(M234="Completed",M235="Waiting"),AND(M234="Waiting",M235="Completed")),"Waiting",IF(OR(M234="In Progress",M235="In Progress"),"In Progress",IF(OR(AND(M234="Completed",M235="Untraceable"),AND(M234="Untraceable",M235="Completed")),"Review",IF(OR(AND(M234="Completed",M235="Incomplete"),AND(M234="Incomplete",M235="Completed")),"Review",IF(OR(AND(M234="Incomplete",M235="Untraceable"),AND(M234="Untraceable",M235="Incomplete")),"Untraceable",IF(AND(NOT(OR(H234="Ø",H234="")),NOT(OR(H235="Ø",H235="")),L234=""),"In Progress",IF(AND(M234="Untraceable",M235="Untraceable"),"Untraceable",IF(AND(NOT(OR(H234="Ø",H234="")),NOT(OR(H235="Ø",H235="")),NOT(OR(L234="Ø",L234="",L234="Split",L234="Needs to be Split"))),"Completed",IF(AND(M234="Incomplete",M235="Incomplete"),"Incomplete",IF(AND(M234="Other",M235="Other"),"Review",IF(AND(M234="Untraceable",M235=""),"Untraceable","")))))))))))))))))))))))))</f>
        <v>Completed</v>
      </c>
      <c r="O234" s="116" t="s">
        <v>0</v>
      </c>
      <c r="P234" s="4" t="s">
        <v>4821</v>
      </c>
      <c r="Q234" s="121" t="s">
        <v>25</v>
      </c>
      <c r="R234" s="116" t="s">
        <v>4820</v>
      </c>
    </row>
    <row r="235" spans="1:18" x14ac:dyDescent="0.25">
      <c r="A235" s="116"/>
      <c r="B235" s="116"/>
      <c r="C235" s="116"/>
      <c r="D235" s="103" t="s">
        <v>161</v>
      </c>
      <c r="E235" s="103" t="s">
        <v>1512</v>
      </c>
      <c r="F235" s="7" t="str">
        <f>IF(AND(D235="Amina",OR(E235="Manual",E235="Assisted Manual")),A234&amp;"_AZ",IF(AND(D235="Amina",OR(E235="De-Novo Merge",E235="Assisted Merge")),A234&amp;"_SA_AZ",IF(AND(D235="Ahmad",OR(E235="Manual",E235="Assisted Manual")),A234&amp;"_AE",IF(AND(D235="Ahmad",OR(E235="De-Novo Merge",E235="Assisted Merge")),A234&amp;"_SA_AE",IF(AND(D235="Gina",OR(E235="Manual",E235="Assisted Manual")),A234&amp;"_GB",IF(AND(D235="Gina",OR(E235="De-Novo Merge",E235="Assisted Merge")),A234&amp;"_SA_GB",IF(AND(D235="Cameron",OR(E235="Manual",E235="Assisted Manual")),A234&amp;"_CA",IF(AND(D235="Cameron",OR(E235="De-Novo Merge",E235="Assisted Merge")),A234&amp;"_SA_CA",IF(AND(D235="Bruno",OR(E235="Manual",E235="Assisted Manual")),A234&amp;"_BD",IF(AND(D235="Bruno",OR(E235="De-Novo Merge",E235="Assisted Merge")),A234&amp;"_SA_BD",IF(AND(D235="Daniel",OR(E235="Manual",E235="Assisted Manual")),A234&amp;"_DR",IF(AND(D235="Daniel",OR(E235="De-Novo Merge",E235="Assisted Merge")),A234&amp;"_SA_DR",IF(AND(D235="Monet",OR(E235="Manual",E235="Assisted Manual")),A234&amp;"_MW",IF(AND(D235="Monet",OR(E235="De-Novo Merge",E235="Assisted Merge")),A234&amp;"_SA_MW",IF(AND(D235="Rinat",OR(E235="Manual",E235="Assisted Manual")),A234&amp;"_RM",IF(AND(D235="Rinat",OR(E235="De-Novo Merge",E235="Assisted Merge")),A234&amp;"_SA_RM",""))))))))))))))))</f>
        <v>2018-07-02_G-117_BD</v>
      </c>
      <c r="G235" s="104">
        <v>43368</v>
      </c>
      <c r="H235" s="104">
        <v>43368</v>
      </c>
      <c r="I235" s="68">
        <v>3</v>
      </c>
      <c r="J235" s="68">
        <v>56</v>
      </c>
      <c r="K235" s="73">
        <f t="shared" si="5"/>
        <v>18.666666666666668</v>
      </c>
      <c r="L235" s="116"/>
      <c r="M235" s="103" t="str">
        <f>IF(AND(NOT(OR(G235="",G235="Ø")),H235=""),"In Progress",IF(AND(NOT(OR(H235="Ø",H235="")),NOT(OR(G235="Ø",G235=""))),"Completed",IF(AND(NOT(A234=""),NOT(OR(D235="",D235="???")),G235=""),"Waiting",IF(D235="???","Waiting",""))))</f>
        <v>Completed</v>
      </c>
      <c r="N235" s="116"/>
      <c r="O235" s="116"/>
      <c r="P235" s="4"/>
      <c r="Q235" s="121"/>
      <c r="R235" s="116"/>
    </row>
    <row r="236" spans="1:18" x14ac:dyDescent="0.25">
      <c r="A236" s="122" t="s">
        <v>4819</v>
      </c>
      <c r="B236" s="117" t="s">
        <v>4818</v>
      </c>
      <c r="C236" s="116" t="s">
        <v>2065</v>
      </c>
      <c r="D236" s="103" t="s">
        <v>23</v>
      </c>
      <c r="E236" s="103" t="s">
        <v>24</v>
      </c>
      <c r="F236" s="7" t="str">
        <f>IF(AND(D236="Amina",OR(E236="Manual",E236="Assisted Manual")),A236&amp;"_AZ",IF(AND(D236="Amina",OR(E236="De-Novo Merge",E236="Assisted Merge")),A236&amp;"_SA_AZ",IF(AND(D236="Ahmad",OR(E236="Manual",E236="Assisted Manual")),A236&amp;"_AE",IF(AND(D236="Ahmad",OR(E236="De-Novo Merge",E236="Assisted Merge")),A236&amp;"_SA_AE",IF(AND(D236="Gina",OR(E236="Manual",E236="Assisted Manual")),A236&amp;"_GB",IF(AND(D236="Gina",OR(E236="De-Novo Merge",E236="Assisted Merge")),A236&amp;"_SA_GB",IF(AND(D236="Cameron",OR(E236="Manual",E236="Assisted Manual")),A236&amp;"_CA",IF(AND(D236="Cameron",OR(E236="De-Novo Merge",E236="Assisted Merge")),A236&amp;"_SA_CA",IF(AND(D236="Bruno",OR(E236="Manual",E236="Assisted Manual")),A236&amp;"_BD",IF(AND(D236="Bruno",OR(E236="De-Novo Merge",E236="Assisted Merge")),A236&amp;"_SA_BD",IF(AND(D236="Daniel",OR(E236="Manual",E236="Assisted Manual")),A236&amp;"_DR",IF(AND(D236="Daniel",OR(E236="De-Novo Merge",E236="Assisted Merge")),A236&amp;"_SA_DR",IF(AND(D236="Monet",OR(E236="Manual",E236="Assisted Manual")),A236&amp;"_MW",IF(AND(D236="Monet",OR(E236="De-Novo Merge",E236="Assisted Merge")),A236&amp;"_SA_MW",IF(AND(D236="Rinat",OR(E236="Manual",E236="Assisted Manual")),A236&amp;"_RM",IF(AND(D236="Rinat",OR(E236="De-Novo Merge",E236="Assisted Merge")),A236&amp;"_SA_RM",""))))))))))))))))</f>
        <v>2018-07-02_G-118_CA</v>
      </c>
      <c r="G236" s="104">
        <v>43364</v>
      </c>
      <c r="H236" s="104">
        <v>43364</v>
      </c>
      <c r="I236" s="68">
        <v>3</v>
      </c>
      <c r="J236" s="68">
        <v>73</v>
      </c>
      <c r="K236" s="73">
        <f t="shared" si="5"/>
        <v>24.333333333333332</v>
      </c>
      <c r="L236" s="118">
        <v>43377</v>
      </c>
      <c r="M236" s="103" t="str">
        <f>IF(AND(NOT(OR(G236="",G236="Ø")),H236=""),"In Progress",IF(AND(NOT(OR(H236="Ø",H236="")),NOT(OR(G236="Ø",G236=""))),"Completed",IF(AND(NOT(A236=""),NOT(OR(D236="",D236="???")),G236=""),"Waiting",IF(D236="???","Waiting",""))))</f>
        <v>Completed</v>
      </c>
      <c r="N236" s="116" t="str">
        <f>IF(AND(NOT(OR(H236="Ø",H236="")),L236="Split"),"In Progress",IF(AND(NOT(OR(H236="Ø",H236="")),L236="Needs to be Split"),"Waiting",IF(AND(M236="Review",M237="Review"),"Review",IF(OR(AND(M236="Review",M237="Incomplete"),AND(M236="Incomplete",M237="Review")),"Review",IF(OR(AND(M236="Untraceable",M237="Review"),AND(M236="Review",M237="Untraceable")),"Review",IF(OR(AND(M236="Review",M237="Completed"),AND(M236="Completed",M237="Review")),"Review",IF(OR(AND(M236="Other",M237="Review"),AND(M236="Review",M237="Other")),"Review",IF(OR(AND(M236="Other",M237="Incomplete"),AND(M236="Incomplete",M237="Other")),"Review",IF(OR(AND(M236="Other",M237="Untraceable"),AND(M236="Untraceable",M237="Other")),"Review",IF(OR(AND(M236="Other",M237="Completed"),AND(M236="Completed",M237="Other")),"Review",IF(AND(M236="Waiting",M237="Waiting"),"Waiting",IF(OR(AND(M236="Review",M237="Waiting"),AND(M236="Waiting",M237="Review")),"Waiting",IF(OR(AND(M236="Other",M237="Waiting"),AND(M236="Waiting",M237="Other")),"Waiting",IF(OR(AND(M236="Incomplete",M237="Waiting"),AND(M236="Waiting",M237="Incomplete")),"Waiting",IF(OR(AND(M236="Completed",M237="Waiting"),AND(M236="Waiting",M237="Completed")),"Waiting",IF(OR(M236="In Progress",M237="In Progress"),"In Progress",IF(OR(AND(M236="Completed",M237="Untraceable"),AND(M236="Untraceable",M237="Completed")),"Review",IF(OR(AND(M236="Completed",M237="Incomplete"),AND(M236="Incomplete",M237="Completed")),"Review",IF(OR(AND(M236="Incomplete",M237="Untraceable"),AND(M236="Untraceable",M237="Incomplete")),"Untraceable",IF(AND(NOT(OR(H236="Ø",H236="")),NOT(OR(H237="Ø",H237="")),L236=""),"In Progress",IF(AND(M236="Untraceable",M237="Untraceable"),"Untraceable",IF(AND(NOT(OR(H236="Ø",H236="")),NOT(OR(H237="Ø",H237="")),NOT(OR(L236="Ø",L236="",L236="Split",L236="Needs to be Split"))),"Completed",IF(AND(M236="Incomplete",M237="Incomplete"),"Incomplete",IF(AND(M236="Other",M237="Other"),"Review",IF(AND(M236="Untraceable",M237=""),"Untraceable","")))))))))))))))))))))))))</f>
        <v>Completed</v>
      </c>
      <c r="O236" s="116" t="s">
        <v>0</v>
      </c>
      <c r="P236" s="4"/>
      <c r="Q236" s="121" t="s">
        <v>25</v>
      </c>
      <c r="R236" s="116" t="s">
        <v>4817</v>
      </c>
    </row>
    <row r="237" spans="1:18" x14ac:dyDescent="0.25">
      <c r="A237" s="116"/>
      <c r="B237" s="116"/>
      <c r="C237" s="116"/>
      <c r="D237" s="103" t="s">
        <v>187</v>
      </c>
      <c r="E237" s="103" t="s">
        <v>1512</v>
      </c>
      <c r="F237" s="7" t="str">
        <f>IF(AND(D237="Amina",OR(E237="Manual",E237="Assisted Manual")),A236&amp;"_AZ",IF(AND(D237="Amina",OR(E237="De-Novo Merge",E237="Assisted Merge")),A236&amp;"_SA_AZ",IF(AND(D237="Ahmad",OR(E237="Manual",E237="Assisted Manual")),A236&amp;"_AE",IF(AND(D237="Ahmad",OR(E237="De-Novo Merge",E237="Assisted Merge")),A236&amp;"_SA_AE",IF(AND(D237="Gina",OR(E237="Manual",E237="Assisted Manual")),A236&amp;"_GB",IF(AND(D237="Gina",OR(E237="De-Novo Merge",E237="Assisted Merge")),A236&amp;"_SA_GB",IF(AND(D237="Cameron",OR(E237="Manual",E237="Assisted Manual")),A236&amp;"_CA",IF(AND(D237="Cameron",OR(E237="De-Novo Merge",E237="Assisted Merge")),A236&amp;"_SA_CA",IF(AND(D237="Bruno",OR(E237="Manual",E237="Assisted Manual")),A236&amp;"_BD",IF(AND(D237="Bruno",OR(E237="De-Novo Merge",E237="Assisted Merge")),A236&amp;"_SA_BD",IF(AND(D237="Daniel",OR(E237="Manual",E237="Assisted Manual")),A236&amp;"_DR",IF(AND(D237="Daniel",OR(E237="De-Novo Merge",E237="Assisted Merge")),A236&amp;"_SA_DR",IF(AND(D237="Monet",OR(E237="Manual",E237="Assisted Manual")),A236&amp;"_MW",IF(AND(D237="Monet",OR(E237="De-Novo Merge",E237="Assisted Merge")),A236&amp;"_SA_MW",IF(AND(D237="Rinat",OR(E237="Manual",E237="Assisted Manual")),A236&amp;"_RM",IF(AND(D237="Rinat",OR(E237="De-Novo Merge",E237="Assisted Merge")),A236&amp;"_SA_RM",""))))))))))))))))</f>
        <v>2018-07-02_G-118_MW</v>
      </c>
      <c r="G237" s="104">
        <v>43367</v>
      </c>
      <c r="H237" s="104">
        <v>43367</v>
      </c>
      <c r="I237" s="68">
        <v>2.5</v>
      </c>
      <c r="J237" s="68"/>
      <c r="K237" s="73" t="str">
        <f t="shared" si="5"/>
        <v/>
      </c>
      <c r="L237" s="116"/>
      <c r="M237" s="103" t="str">
        <f>IF(AND(NOT(OR(G237="",G237="Ø")),H237=""),"In Progress",IF(AND(NOT(OR(H237="Ø",H237="")),NOT(OR(G237="Ø",G237=""))),"Completed",IF(AND(NOT(A236=""),NOT(OR(D237="",D237="???")),G237=""),"Waiting",IF(D237="???","Waiting",""))))</f>
        <v>Completed</v>
      </c>
      <c r="N237" s="116"/>
      <c r="O237" s="116"/>
      <c r="P237" s="4"/>
      <c r="Q237" s="121"/>
      <c r="R237" s="116"/>
    </row>
    <row r="238" spans="1:18" x14ac:dyDescent="0.25">
      <c r="A238" s="122" t="s">
        <v>4816</v>
      </c>
      <c r="B238" s="117" t="s">
        <v>4815</v>
      </c>
      <c r="C238" s="116" t="s">
        <v>2065</v>
      </c>
      <c r="D238" s="103" t="s">
        <v>23</v>
      </c>
      <c r="E238" s="103" t="s">
        <v>24</v>
      </c>
      <c r="F238" s="7" t="str">
        <f>IF(AND(D238="Amina",OR(E238="Manual",E238="Assisted Manual")),A238&amp;"_AZ",IF(AND(D238="Amina",OR(E238="De-Novo Merge",E238="Assisted Merge")),A238&amp;"_SA_AZ",IF(AND(D238="Ahmad",OR(E238="Manual",E238="Assisted Manual")),A238&amp;"_AE",IF(AND(D238="Ahmad",OR(E238="De-Novo Merge",E238="Assisted Merge")),A238&amp;"_SA_AE",IF(AND(D238="Gina",OR(E238="Manual",E238="Assisted Manual")),A238&amp;"_GB",IF(AND(D238="Gina",OR(E238="De-Novo Merge",E238="Assisted Merge")),A238&amp;"_SA_GB",IF(AND(D238="Cameron",OR(E238="Manual",E238="Assisted Manual")),A238&amp;"_CA",IF(AND(D238="Cameron",OR(E238="De-Novo Merge",E238="Assisted Merge")),A238&amp;"_SA_CA",IF(AND(D238="Bruno",OR(E238="Manual",E238="Assisted Manual")),A238&amp;"_BD",IF(AND(D238="Bruno",OR(E238="De-Novo Merge",E238="Assisted Merge")),A238&amp;"_SA_BD",IF(AND(D238="Daniel",OR(E238="Manual",E238="Assisted Manual")),A238&amp;"_DR",IF(AND(D238="Daniel",OR(E238="De-Novo Merge",E238="Assisted Merge")),A238&amp;"_SA_DR",IF(AND(D238="Monet",OR(E238="Manual",E238="Assisted Manual")),A238&amp;"_MW",IF(AND(D238="Monet",OR(E238="De-Novo Merge",E238="Assisted Merge")),A238&amp;"_SA_MW",IF(AND(D238="Rinat",OR(E238="Manual",E238="Assisted Manual")),A238&amp;"_RM",IF(AND(D238="Rinat",OR(E238="De-Novo Merge",E238="Assisted Merge")),A238&amp;"_SA_RM",""))))))))))))))))</f>
        <v>2018-07-02_G-119_CA</v>
      </c>
      <c r="G238" s="104">
        <v>43368</v>
      </c>
      <c r="H238" s="104">
        <v>43368</v>
      </c>
      <c r="I238" s="68">
        <v>4.5</v>
      </c>
      <c r="J238" s="68">
        <v>46</v>
      </c>
      <c r="K238" s="73">
        <f t="shared" si="5"/>
        <v>10.222222222222221</v>
      </c>
      <c r="L238" s="118">
        <v>43370</v>
      </c>
      <c r="M238" s="103" t="str">
        <f>IF(AND(NOT(OR(G238="",G238="Ø")),H238=""),"In Progress",IF(AND(NOT(OR(H238="Ø",H238="")),NOT(OR(G238="Ø",G238=""))),"Completed",IF(AND(NOT(A238=""),NOT(OR(D238="",D238="???")),G238=""),"Waiting",IF(D238="???","Waiting",""))))</f>
        <v>Completed</v>
      </c>
      <c r="N238" s="116" t="str">
        <f>IF(AND(NOT(OR(H238="Ø",H238="")),L238="Split"),"In Progress",IF(AND(NOT(OR(H238="Ø",H238="")),L238="Needs to be Split"),"Waiting",IF(AND(M238="Review",M239="Review"),"Review",IF(OR(AND(M238="Review",M239="Incomplete"),AND(M238="Incomplete",M239="Review")),"Review",IF(OR(AND(M238="Untraceable",M239="Review"),AND(M238="Review",M239="Untraceable")),"Review",IF(OR(AND(M238="Review",M239="Completed"),AND(M238="Completed",M239="Review")),"Review",IF(OR(AND(M238="Other",M239="Review"),AND(M238="Review",M239="Other")),"Review",IF(OR(AND(M238="Other",M239="Incomplete"),AND(M238="Incomplete",M239="Other")),"Review",IF(OR(AND(M238="Other",M239="Untraceable"),AND(M238="Untraceable",M239="Other")),"Review",IF(OR(AND(M238="Other",M239="Completed"),AND(M238="Completed",M239="Other")),"Review",IF(AND(M238="Waiting",M239="Waiting"),"Waiting",IF(OR(AND(M238="Review",M239="Waiting"),AND(M238="Waiting",M239="Review")),"Waiting",IF(OR(AND(M238="Other",M239="Waiting"),AND(M238="Waiting",M239="Other")),"Waiting",IF(OR(AND(M238="Incomplete",M239="Waiting"),AND(M238="Waiting",M239="Incomplete")),"Waiting",IF(OR(AND(M238="Completed",M239="Waiting"),AND(M238="Waiting",M239="Completed")),"Waiting",IF(OR(M238="In Progress",M239="In Progress"),"In Progress",IF(OR(AND(M238="Completed",M239="Untraceable"),AND(M238="Untraceable",M239="Completed")),"Review",IF(OR(AND(M238="Completed",M239="Incomplete"),AND(M238="Incomplete",M239="Completed")),"Review",IF(OR(AND(M238="Incomplete",M239="Untraceable"),AND(M238="Untraceable",M239="Incomplete")),"Untraceable",IF(AND(NOT(OR(H238="Ø",H238="")),NOT(OR(H239="Ø",H239="")),L238=""),"In Progress",IF(AND(M238="Untraceable",M239="Untraceable"),"Untraceable",IF(AND(NOT(OR(H238="Ø",H238="")),NOT(OR(H239="Ø",H239="")),NOT(OR(L238="Ø",L238="",L238="Split",L238="Needs to be Split"))),"Completed",IF(AND(M238="Incomplete",M239="Incomplete"),"Incomplete",IF(AND(M238="Other",M239="Other"),"Review",IF(AND(M238="Untraceable",M239=""),"Untraceable","")))))))))))))))))))))))))</f>
        <v>Completed</v>
      </c>
      <c r="O238" s="116" t="s">
        <v>0</v>
      </c>
      <c r="P238" s="4" t="s">
        <v>4814</v>
      </c>
      <c r="Q238" s="121" t="s">
        <v>25</v>
      </c>
      <c r="R238" s="116" t="s">
        <v>4813</v>
      </c>
    </row>
    <row r="239" spans="1:18" x14ac:dyDescent="0.25">
      <c r="A239" s="116"/>
      <c r="B239" s="116"/>
      <c r="C239" s="116"/>
      <c r="D239" s="103" t="s">
        <v>4657</v>
      </c>
      <c r="E239" s="103" t="s">
        <v>1512</v>
      </c>
      <c r="F239" s="7" t="str">
        <f>IF(AND(D239="Amina",OR(E239="Manual",E239="Assisted Manual")),A238&amp;"_AZ",IF(AND(D239="Amina",OR(E239="De-Novo Merge",E239="Assisted Merge")),A238&amp;"_SA_AZ",IF(AND(D239="Ahmad",OR(E239="Manual",E239="Assisted Manual")),A238&amp;"_AE",IF(AND(D239="Ahmad",OR(E239="De-Novo Merge",E239="Assisted Merge")),A238&amp;"_SA_AE",IF(AND(D239="Gina",OR(E239="Manual",E239="Assisted Manual")),A238&amp;"_GB",IF(AND(D239="Gina",OR(E239="De-Novo Merge",E239="Assisted Merge")),A238&amp;"_SA_GB",IF(AND(D239="Cameron",OR(E239="Manual",E239="Assisted Manual")),A238&amp;"_CA",IF(AND(D239="Cameron",OR(E239="De-Novo Merge",E239="Assisted Merge")),A238&amp;"_SA_CA",IF(AND(D239="Bruno",OR(E239="Manual",E239="Assisted Manual")),A238&amp;"_BD",IF(AND(D239="Bruno",OR(E239="De-Novo Merge",E239="Assisted Merge")),A238&amp;"_SA_BD",IF(AND(D239="Daniel",OR(E239="Manual",E239="Assisted Manual")),A238&amp;"_DR",IF(AND(D239="Daniel",OR(E239="De-Novo Merge",E239="Assisted Merge")),A238&amp;"_SA_DR",IF(AND(D239="Monet",OR(E239="Manual",E239="Assisted Manual")),A238&amp;"_MW",IF(AND(D239="Monet",OR(E239="De-Novo Merge",E239="Assisted Merge")),A238&amp;"_SA_MW",IF(AND(D239="Rinat",OR(E239="Manual",E239="Assisted Manual")),A238&amp;"_RM",IF(AND(D239="Rinat",OR(E239="De-Novo Merge",E239="Assisted Merge")),A238&amp;"_SA_RM",""))))))))))))))))</f>
        <v>2018-07-02_G-119_AE</v>
      </c>
      <c r="G239" s="104">
        <v>43369</v>
      </c>
      <c r="H239" s="104">
        <v>43369</v>
      </c>
      <c r="I239" s="68">
        <v>3.7</v>
      </c>
      <c r="J239" s="68">
        <v>48.5</v>
      </c>
      <c r="K239" s="73">
        <f t="shared" si="5"/>
        <v>13.108108108108107</v>
      </c>
      <c r="L239" s="116"/>
      <c r="M239" s="103" t="str">
        <f>IF(AND(NOT(OR(G239="",G239="Ø")),H239=""),"In Progress",IF(AND(NOT(OR(H239="Ø",H239="")),NOT(OR(G239="Ø",G239=""))),"Completed",IF(AND(NOT(A238=""),NOT(OR(D239="",D239="???")),G239=""),"Waiting",IF(D239="???","Waiting",""))))</f>
        <v>Completed</v>
      </c>
      <c r="N239" s="116"/>
      <c r="O239" s="116"/>
      <c r="P239" s="4"/>
      <c r="Q239" s="121"/>
      <c r="R239" s="116"/>
    </row>
    <row r="240" spans="1:18" x14ac:dyDescent="0.25">
      <c r="A240" s="122" t="s">
        <v>4812</v>
      </c>
      <c r="B240" s="117" t="s">
        <v>4811</v>
      </c>
      <c r="C240" s="116" t="s">
        <v>1167</v>
      </c>
      <c r="D240" s="103" t="s">
        <v>23</v>
      </c>
      <c r="E240" s="103" t="s">
        <v>24</v>
      </c>
      <c r="F240" s="7" t="str">
        <f>IF(AND(D240="Amina",OR(E240="Manual",E240="Assisted Manual")),A240&amp;"_AZ",IF(AND(D240="Amina",OR(E240="De-Novo Merge",E240="Assisted Merge")),A240&amp;"_SA_AZ",IF(AND(D240="Ahmad",OR(E240="Manual",E240="Assisted Manual")),A240&amp;"_AE",IF(AND(D240="Ahmad",OR(E240="De-Novo Merge",E240="Assisted Merge")),A240&amp;"_SA_AE",IF(AND(D240="Gina",OR(E240="Manual",E240="Assisted Manual")),A240&amp;"_GB",IF(AND(D240="Gina",OR(E240="De-Novo Merge",E240="Assisted Merge")),A240&amp;"_SA_GB",IF(AND(D240="Cameron",OR(E240="Manual",E240="Assisted Manual")),A240&amp;"_CA",IF(AND(D240="Cameron",OR(E240="De-Novo Merge",E240="Assisted Merge")),A240&amp;"_SA_CA",IF(AND(D240="Bruno",OR(E240="Manual",E240="Assisted Manual")),A240&amp;"_BD",IF(AND(D240="Bruno",OR(E240="De-Novo Merge",E240="Assisted Merge")),A240&amp;"_SA_BD",IF(AND(D240="Daniel",OR(E240="Manual",E240="Assisted Manual")),A240&amp;"_DR",IF(AND(D240="Daniel",OR(E240="De-Novo Merge",E240="Assisted Merge")),A240&amp;"_SA_DR",IF(AND(D240="Monet",OR(E240="Manual",E240="Assisted Manual")),A240&amp;"_MW",IF(AND(D240="Monet",OR(E240="De-Novo Merge",E240="Assisted Merge")),A240&amp;"_SA_MW",IF(AND(D240="Rinat",OR(E240="Manual",E240="Assisted Manual")),A240&amp;"_RM",IF(AND(D240="Rinat",OR(E240="De-Novo Merge",E240="Assisted Merge")),A240&amp;"_SA_RM",""))))))))))))))))</f>
        <v>2018-07-02_G-120_CA</v>
      </c>
      <c r="G240" s="104">
        <v>43368</v>
      </c>
      <c r="H240" s="104">
        <v>43369</v>
      </c>
      <c r="I240" s="68">
        <v>2.2999999999999998</v>
      </c>
      <c r="J240" s="68">
        <v>48</v>
      </c>
      <c r="K240" s="73">
        <f t="shared" si="5"/>
        <v>20.869565217391305</v>
      </c>
      <c r="L240" s="118">
        <v>43370</v>
      </c>
      <c r="M240" s="103" t="str">
        <f>IF(AND(NOT(OR(G240="",G240="Ø")),H240=""),"In Progress",IF(AND(NOT(OR(H240="Ø",H240="")),NOT(OR(G240="Ø",G240=""))),"Completed",IF(AND(NOT(A240=""),NOT(OR(D240="",D240="???")),G240=""),"Waiting",IF(D240="???","Waiting",""))))</f>
        <v>Completed</v>
      </c>
      <c r="N240" s="116" t="str">
        <f>IF(AND(NOT(OR(H240="Ø",H240="")),L240="Split"),"In Progress",IF(AND(NOT(OR(H240="Ø",H240="")),L240="Needs to be Split"),"Waiting",IF(AND(M240="Review",M241="Review"),"Review",IF(OR(AND(M240="Review",M241="Incomplete"),AND(M240="Incomplete",M241="Review")),"Review",IF(OR(AND(M240="Untraceable",M241="Review"),AND(M240="Review",M241="Untraceable")),"Review",IF(OR(AND(M240="Review",M241="Completed"),AND(M240="Completed",M241="Review")),"Review",IF(OR(AND(M240="Other",M241="Review"),AND(M240="Review",M241="Other")),"Review",IF(OR(AND(M240="Other",M241="Incomplete"),AND(M240="Incomplete",M241="Other")),"Review",IF(OR(AND(M240="Other",M241="Untraceable"),AND(M240="Untraceable",M241="Other")),"Review",IF(OR(AND(M240="Other",M241="Completed"),AND(M240="Completed",M241="Other")),"Review",IF(AND(M240="Waiting",M241="Waiting"),"Waiting",IF(OR(AND(M240="Review",M241="Waiting"),AND(M240="Waiting",M241="Review")),"Waiting",IF(OR(AND(M240="Other",M241="Waiting"),AND(M240="Waiting",M241="Other")),"Waiting",IF(OR(AND(M240="Incomplete",M241="Waiting"),AND(M240="Waiting",M241="Incomplete")),"Waiting",IF(OR(AND(M240="Completed",M241="Waiting"),AND(M240="Waiting",M241="Completed")),"Waiting",IF(OR(M240="In Progress",M241="In Progress"),"In Progress",IF(OR(AND(M240="Completed",M241="Untraceable"),AND(M240="Untraceable",M241="Completed")),"Review",IF(OR(AND(M240="Completed",M241="Incomplete"),AND(M240="Incomplete",M241="Completed")),"Review",IF(OR(AND(M240="Incomplete",M241="Untraceable"),AND(M240="Untraceable",M241="Incomplete")),"Untraceable",IF(AND(NOT(OR(H240="Ø",H240="")),NOT(OR(H241="Ø",H241="")),L240=""),"In Progress",IF(AND(M240="Untraceable",M241="Untraceable"),"Untraceable",IF(AND(NOT(OR(H240="Ø",H240="")),NOT(OR(H241="Ø",H241="")),NOT(OR(L240="Ø",L240="",L240="Split",L240="Needs to be Split"))),"Completed",IF(AND(M240="Incomplete",M241="Incomplete"),"Incomplete",IF(AND(M240="Other",M241="Other"),"Review",IF(AND(M240="Untraceable",M241=""),"Untraceable","")))))))))))))))))))))))))</f>
        <v>Completed</v>
      </c>
      <c r="O240" s="116" t="s">
        <v>0</v>
      </c>
      <c r="P240" s="4" t="s">
        <v>4810</v>
      </c>
      <c r="Q240" s="121" t="s">
        <v>25</v>
      </c>
      <c r="R240" s="116" t="s">
        <v>4809</v>
      </c>
    </row>
    <row r="241" spans="1:18" x14ac:dyDescent="0.25">
      <c r="A241" s="116"/>
      <c r="B241" s="116"/>
      <c r="C241" s="116"/>
      <c r="D241" s="103" t="s">
        <v>27</v>
      </c>
      <c r="E241" s="103" t="s">
        <v>1512</v>
      </c>
      <c r="F241" s="7" t="str">
        <f>IF(AND(D241="Amina",OR(E241="Manual",E241="Assisted Manual")),A240&amp;"_AZ",IF(AND(D241="Amina",OR(E241="De-Novo Merge",E241="Assisted Merge")),A240&amp;"_SA_AZ",IF(AND(D241="Ahmad",OR(E241="Manual",E241="Assisted Manual")),A240&amp;"_AE",IF(AND(D241="Ahmad",OR(E241="De-Novo Merge",E241="Assisted Merge")),A240&amp;"_SA_AE",IF(AND(D241="Gina",OR(E241="Manual",E241="Assisted Manual")),A240&amp;"_GB",IF(AND(D241="Gina",OR(E241="De-Novo Merge",E241="Assisted Merge")),A240&amp;"_SA_GB",IF(AND(D241="Cameron",OR(E241="Manual",E241="Assisted Manual")),A240&amp;"_CA",IF(AND(D241="Cameron",OR(E241="De-Novo Merge",E241="Assisted Merge")),A240&amp;"_SA_CA",IF(AND(D241="Bruno",OR(E241="Manual",E241="Assisted Manual")),A240&amp;"_BD",IF(AND(D241="Bruno",OR(E241="De-Novo Merge",E241="Assisted Merge")),A240&amp;"_SA_BD",IF(AND(D241="Daniel",OR(E241="Manual",E241="Assisted Manual")),A240&amp;"_DR",IF(AND(D241="Daniel",OR(E241="De-Novo Merge",E241="Assisted Merge")),A240&amp;"_SA_DR",IF(AND(D241="Monet",OR(E241="Manual",E241="Assisted Manual")),A240&amp;"_MW",IF(AND(D241="Monet",OR(E241="De-Novo Merge",E241="Assisted Merge")),A240&amp;"_SA_MW",IF(AND(D241="Rinat",OR(E241="Manual",E241="Assisted Manual")),A240&amp;"_RM",IF(AND(D241="Rinat",OR(E241="De-Novo Merge",E241="Assisted Merge")),A240&amp;"_SA_RM",""))))))))))))))))</f>
        <v>2018-07-02_G-120_GB</v>
      </c>
      <c r="G241" s="104">
        <v>43369</v>
      </c>
      <c r="H241" s="104">
        <v>43369</v>
      </c>
      <c r="I241" s="68">
        <v>1.5</v>
      </c>
      <c r="J241" s="68">
        <v>49</v>
      </c>
      <c r="K241" s="73">
        <f t="shared" si="5"/>
        <v>32.666666666666664</v>
      </c>
      <c r="L241" s="116"/>
      <c r="M241" s="103" t="str">
        <f>IF(AND(NOT(OR(G241="",G241="Ø")),H241=""),"In Progress",IF(AND(NOT(OR(H241="Ø",H241="")),NOT(OR(G241="Ø",G241=""))),"Completed",IF(AND(NOT(A240=""),NOT(OR(D241="",D241="???")),G241=""),"Waiting",IF(D241="???","Waiting",""))))</f>
        <v>Completed</v>
      </c>
      <c r="N241" s="116"/>
      <c r="O241" s="116"/>
      <c r="P241" s="4"/>
      <c r="Q241" s="121"/>
      <c r="R241" s="116"/>
    </row>
    <row r="242" spans="1:18" x14ac:dyDescent="0.25">
      <c r="A242" s="122" t="s">
        <v>4808</v>
      </c>
      <c r="B242" s="117" t="s">
        <v>4807</v>
      </c>
      <c r="C242" s="116" t="s">
        <v>2065</v>
      </c>
      <c r="D242" s="103" t="s">
        <v>27</v>
      </c>
      <c r="E242" s="103" t="s">
        <v>24</v>
      </c>
      <c r="F242" s="7" t="str">
        <f>IF(AND(D242="Amina",OR(E242="Manual",E242="Assisted Manual")),A242&amp;"_AZ",IF(AND(D242="Amina",OR(E242="De-Novo Merge",E242="Assisted Merge")),A242&amp;"_SA_AZ",IF(AND(D242="Ahmad",OR(E242="Manual",E242="Assisted Manual")),A242&amp;"_AE",IF(AND(D242="Ahmad",OR(E242="De-Novo Merge",E242="Assisted Merge")),A242&amp;"_SA_AE",IF(AND(D242="Gina",OR(E242="Manual",E242="Assisted Manual")),A242&amp;"_GB",IF(AND(D242="Gina",OR(E242="De-Novo Merge",E242="Assisted Merge")),A242&amp;"_SA_GB",IF(AND(D242="Cameron",OR(E242="Manual",E242="Assisted Manual")),A242&amp;"_CA",IF(AND(D242="Cameron",OR(E242="De-Novo Merge",E242="Assisted Merge")),A242&amp;"_SA_CA",IF(AND(D242="Bruno",OR(E242="Manual",E242="Assisted Manual")),A242&amp;"_BD",IF(AND(D242="Bruno",OR(E242="De-Novo Merge",E242="Assisted Merge")),A242&amp;"_SA_BD",IF(AND(D242="Daniel",OR(E242="Manual",E242="Assisted Manual")),A242&amp;"_DR",IF(AND(D242="Daniel",OR(E242="De-Novo Merge",E242="Assisted Merge")),A242&amp;"_SA_DR",IF(AND(D242="Monet",OR(E242="Manual",E242="Assisted Manual")),A242&amp;"_MW",IF(AND(D242="Monet",OR(E242="De-Novo Merge",E242="Assisted Merge")),A242&amp;"_SA_MW",IF(AND(D242="Rinat",OR(E242="Manual",E242="Assisted Manual")),A242&amp;"_RM",IF(AND(D242="Rinat",OR(E242="De-Novo Merge",E242="Assisted Merge")),A242&amp;"_SA_RM",""))))))))))))))))</f>
        <v>2018-07-02_G-121_GB</v>
      </c>
      <c r="G242" s="104">
        <v>43368</v>
      </c>
      <c r="H242" s="104">
        <v>43369</v>
      </c>
      <c r="I242" s="68">
        <v>4</v>
      </c>
      <c r="J242" s="68">
        <v>100.5</v>
      </c>
      <c r="K242" s="73">
        <f t="shared" si="5"/>
        <v>25.125</v>
      </c>
      <c r="L242" s="118">
        <v>43377</v>
      </c>
      <c r="M242" s="103" t="str">
        <f>IF(AND(NOT(OR(G242="",G242="Ø")),H242=""),"In Progress",IF(AND(NOT(OR(H242="Ø",H242="")),NOT(OR(G242="Ø",G242=""))),"Completed",IF(AND(NOT(A242=""),NOT(OR(D242="",D242="???")),G242=""),"Waiting",IF(D242="???","Waiting",""))))</f>
        <v>Completed</v>
      </c>
      <c r="N242" s="116" t="str">
        <f>IF(AND(NOT(OR(H242="Ø",H242="")),L242="Split"),"In Progress",IF(AND(NOT(OR(H242="Ø",H242="")),L242="Needs to be Split"),"Waiting",IF(AND(M242="Review",M243="Review"),"Review",IF(OR(AND(M242="Review",M243="Incomplete"),AND(M242="Incomplete",M243="Review")),"Review",IF(OR(AND(M242="Untraceable",M243="Review"),AND(M242="Review",M243="Untraceable")),"Review",IF(OR(AND(M242="Review",M243="Completed"),AND(M242="Completed",M243="Review")),"Review",IF(OR(AND(M242="Other",M243="Review"),AND(M242="Review",M243="Other")),"Review",IF(OR(AND(M242="Other",M243="Incomplete"),AND(M242="Incomplete",M243="Other")),"Review",IF(OR(AND(M242="Other",M243="Untraceable"),AND(M242="Untraceable",M243="Other")),"Review",IF(OR(AND(M242="Other",M243="Completed"),AND(M242="Completed",M243="Other")),"Review",IF(AND(M242="Waiting",M243="Waiting"),"Waiting",IF(OR(AND(M242="Review",M243="Waiting"),AND(M242="Waiting",M243="Review")),"Waiting",IF(OR(AND(M242="Other",M243="Waiting"),AND(M242="Waiting",M243="Other")),"Waiting",IF(OR(AND(M242="Incomplete",M243="Waiting"),AND(M242="Waiting",M243="Incomplete")),"Waiting",IF(OR(AND(M242="Completed",M243="Waiting"),AND(M242="Waiting",M243="Completed")),"Waiting",IF(OR(M242="In Progress",M243="In Progress"),"In Progress",IF(OR(AND(M242="Completed",M243="Untraceable"),AND(M242="Untraceable",M243="Completed")),"Review",IF(OR(AND(M242="Completed",M243="Incomplete"),AND(M242="Incomplete",M243="Completed")),"Review",IF(OR(AND(M242="Incomplete",M243="Untraceable"),AND(M242="Untraceable",M243="Incomplete")),"Untraceable",IF(AND(NOT(OR(H242="Ø",H242="")),NOT(OR(H243="Ø",H243="")),L242=""),"In Progress",IF(AND(M242="Untraceable",M243="Untraceable"),"Untraceable",IF(AND(NOT(OR(H242="Ø",H242="")),NOT(OR(H243="Ø",H243="")),NOT(OR(L242="Ø",L242="",L242="Split",L242="Needs to be Split"))),"Completed",IF(AND(M242="Incomplete",M243="Incomplete"),"Incomplete",IF(AND(M242="Other",M243="Other"),"Review",IF(AND(M242="Untraceable",M243=""),"Untraceable","")))))))))))))))))))))))))</f>
        <v>Completed</v>
      </c>
      <c r="O242" s="116" t="s">
        <v>0</v>
      </c>
      <c r="P242" s="4"/>
      <c r="Q242" s="121" t="s">
        <v>25</v>
      </c>
      <c r="R242" s="116" t="s">
        <v>4806</v>
      </c>
    </row>
    <row r="243" spans="1:18" x14ac:dyDescent="0.25">
      <c r="A243" s="116"/>
      <c r="B243" s="116"/>
      <c r="C243" s="116"/>
      <c r="D243" s="103" t="s">
        <v>23</v>
      </c>
      <c r="E243" s="103" t="s">
        <v>1512</v>
      </c>
      <c r="F243" s="7" t="str">
        <f>IF(AND(D243="Amina",OR(E243="Manual",E243="Assisted Manual")),A242&amp;"_AZ",IF(AND(D243="Amina",OR(E243="De-Novo Merge",E243="Assisted Merge")),A242&amp;"_SA_AZ",IF(AND(D243="Ahmad",OR(E243="Manual",E243="Assisted Manual")),A242&amp;"_AE",IF(AND(D243="Ahmad",OR(E243="De-Novo Merge",E243="Assisted Merge")),A242&amp;"_SA_AE",IF(AND(D243="Gina",OR(E243="Manual",E243="Assisted Manual")),A242&amp;"_GB",IF(AND(D243="Gina",OR(E243="De-Novo Merge",E243="Assisted Merge")),A242&amp;"_SA_GB",IF(AND(D243="Cameron",OR(E243="Manual",E243="Assisted Manual")),A242&amp;"_CA",IF(AND(D243="Cameron",OR(E243="De-Novo Merge",E243="Assisted Merge")),A242&amp;"_SA_CA",IF(AND(D243="Bruno",OR(E243="Manual",E243="Assisted Manual")),A242&amp;"_BD",IF(AND(D243="Bruno",OR(E243="De-Novo Merge",E243="Assisted Merge")),A242&amp;"_SA_BD",IF(AND(D243="Daniel",OR(E243="Manual",E243="Assisted Manual")),A242&amp;"_DR",IF(AND(D243="Daniel",OR(E243="De-Novo Merge",E243="Assisted Merge")),A242&amp;"_SA_DR",IF(AND(D243="Monet",OR(E243="Manual",E243="Assisted Manual")),A242&amp;"_MW",IF(AND(D243="Monet",OR(E243="De-Novo Merge",E243="Assisted Merge")),A242&amp;"_SA_MW",IF(AND(D243="Rinat",OR(E243="Manual",E243="Assisted Manual")),A242&amp;"_RM",IF(AND(D243="Rinat",OR(E243="De-Novo Merge",E243="Assisted Merge")),A242&amp;"_SA_RM",""))))))))))))))))</f>
        <v>2018-07-02_G-121_CA</v>
      </c>
      <c r="G243" s="104">
        <v>43369</v>
      </c>
      <c r="H243" s="104">
        <v>43370</v>
      </c>
      <c r="I243" s="68">
        <v>3</v>
      </c>
      <c r="J243" s="68">
        <v>105.7</v>
      </c>
      <c r="K243" s="73">
        <f t="shared" si="5"/>
        <v>35.233333333333334</v>
      </c>
      <c r="L243" s="116"/>
      <c r="M243" s="103" t="str">
        <f>IF(AND(NOT(OR(G243="",G243="Ø")),H243=""),"In Progress",IF(AND(NOT(OR(H243="Ø",H243="")),NOT(OR(G243="Ø",G243=""))),"Completed",IF(AND(NOT(A242=""),NOT(OR(D243="",D243="???")),G243=""),"Waiting",IF(D243="???","Waiting",""))))</f>
        <v>Completed</v>
      </c>
      <c r="N243" s="116"/>
      <c r="O243" s="116"/>
      <c r="P243" s="4"/>
      <c r="Q243" s="121"/>
      <c r="R243" s="116"/>
    </row>
    <row r="244" spans="1:18" x14ac:dyDescent="0.25">
      <c r="A244" s="122" t="s">
        <v>4805</v>
      </c>
      <c r="B244" s="117" t="s">
        <v>4804</v>
      </c>
      <c r="C244" s="116" t="s">
        <v>1167</v>
      </c>
      <c r="D244" s="103" t="s">
        <v>161</v>
      </c>
      <c r="E244" s="103" t="s">
        <v>24</v>
      </c>
      <c r="F244" s="7" t="str">
        <f>IF(AND(D244="Amina",OR(E244="Manual",E244="Assisted Manual")),A244&amp;"_AZ",IF(AND(D244="Amina",OR(E244="De-Novo Merge",E244="Assisted Merge")),A244&amp;"_SA_AZ",IF(AND(D244="Ahmad",OR(E244="Manual",E244="Assisted Manual")),A244&amp;"_AE",IF(AND(D244="Ahmad",OR(E244="De-Novo Merge",E244="Assisted Merge")),A244&amp;"_SA_AE",IF(AND(D244="Gina",OR(E244="Manual",E244="Assisted Manual")),A244&amp;"_GB",IF(AND(D244="Gina",OR(E244="De-Novo Merge",E244="Assisted Merge")),A244&amp;"_SA_GB",IF(AND(D244="Cameron",OR(E244="Manual",E244="Assisted Manual")),A244&amp;"_CA",IF(AND(D244="Cameron",OR(E244="De-Novo Merge",E244="Assisted Merge")),A244&amp;"_SA_CA",IF(AND(D244="Bruno",OR(E244="Manual",E244="Assisted Manual")),A244&amp;"_BD",IF(AND(D244="Bruno",OR(E244="De-Novo Merge",E244="Assisted Merge")),A244&amp;"_SA_BD",IF(AND(D244="Daniel",OR(E244="Manual",E244="Assisted Manual")),A244&amp;"_DR",IF(AND(D244="Daniel",OR(E244="De-Novo Merge",E244="Assisted Merge")),A244&amp;"_SA_DR",IF(AND(D244="Monet",OR(E244="Manual",E244="Assisted Manual")),A244&amp;"_MW",IF(AND(D244="Monet",OR(E244="De-Novo Merge",E244="Assisted Merge")),A244&amp;"_SA_MW",IF(AND(D244="Rinat",OR(E244="Manual",E244="Assisted Manual")),A244&amp;"_RM",IF(AND(D244="Rinat",OR(E244="De-Novo Merge",E244="Assisted Merge")),A244&amp;"_SA_RM",""))))))))))))))))</f>
        <v>2018-07-02_G-122_BD</v>
      </c>
      <c r="G244" s="104">
        <v>43371</v>
      </c>
      <c r="H244" s="104">
        <v>43371</v>
      </c>
      <c r="I244" s="68">
        <v>1.5</v>
      </c>
      <c r="J244" s="68">
        <v>36</v>
      </c>
      <c r="K244" s="73">
        <f t="shared" si="5"/>
        <v>24</v>
      </c>
      <c r="L244" s="118">
        <v>43374</v>
      </c>
      <c r="M244" s="103" t="str">
        <f>IF(AND(NOT(OR(G244="",G244="Ø")),H244=""),"In Progress",IF(AND(NOT(OR(H244="Ø",H244="")),NOT(OR(G244="Ø",G244=""))),"Completed",IF(AND(NOT(A244=""),NOT(OR(D244="",D244="???")),G244=""),"Waiting",IF(D244="???","Waiting",""))))</f>
        <v>Completed</v>
      </c>
      <c r="N244" s="116" t="str">
        <f>IF(AND(NOT(OR(H244="Ø",H244="")),L244="Split"),"In Progress",IF(AND(NOT(OR(H244="Ø",H244="")),L244="Needs to be Split"),"Waiting",IF(AND(M244="Review",M245="Review"),"Review",IF(OR(AND(M244="Review",M245="Incomplete"),AND(M244="Incomplete",M245="Review")),"Review",IF(OR(AND(M244="Untraceable",M245="Review"),AND(M244="Review",M245="Untraceable")),"Review",IF(OR(AND(M244="Review",M245="Completed"),AND(M244="Completed",M245="Review")),"Review",IF(OR(AND(M244="Other",M245="Review"),AND(M244="Review",M245="Other")),"Review",IF(OR(AND(M244="Other",M245="Incomplete"),AND(M244="Incomplete",M245="Other")),"Review",IF(OR(AND(M244="Other",M245="Untraceable"),AND(M244="Untraceable",M245="Other")),"Review",IF(OR(AND(M244="Other",M245="Completed"),AND(M244="Completed",M245="Other")),"Review",IF(AND(M244="Waiting",M245="Waiting"),"Waiting",IF(OR(AND(M244="Review",M245="Waiting"),AND(M244="Waiting",M245="Review")),"Waiting",IF(OR(AND(M244="Other",M245="Waiting"),AND(M244="Waiting",M245="Other")),"Waiting",IF(OR(AND(M244="Incomplete",M245="Waiting"),AND(M244="Waiting",M245="Incomplete")),"Waiting",IF(OR(AND(M244="Completed",M245="Waiting"),AND(M244="Waiting",M245="Completed")),"Waiting",IF(OR(M244="In Progress",M245="In Progress"),"In Progress",IF(OR(AND(M244="Completed",M245="Untraceable"),AND(M244="Untraceable",M245="Completed")),"Review",IF(OR(AND(M244="Completed",M245="Incomplete"),AND(M244="Incomplete",M245="Completed")),"Review",IF(OR(AND(M244="Incomplete",M245="Untraceable"),AND(M244="Untraceable",M245="Incomplete")),"Untraceable",IF(AND(NOT(OR(H244="Ø",H244="")),NOT(OR(H245="Ø",H245="")),L244=""),"In Progress",IF(AND(M244="Untraceable",M245="Untraceable"),"Untraceable",IF(AND(NOT(OR(H244="Ø",H244="")),NOT(OR(H245="Ø",H245="")),NOT(OR(L244="Ø",L244="",L244="Split",L244="Needs to be Split"))),"Completed",IF(AND(M244="Incomplete",M245="Incomplete"),"Incomplete",IF(AND(M244="Other",M245="Other"),"Review",IF(AND(M244="Untraceable",M245=""),"Untraceable","")))))))))))))))))))))))))</f>
        <v>Completed</v>
      </c>
      <c r="O244" s="116" t="s">
        <v>0</v>
      </c>
      <c r="P244" s="4"/>
      <c r="Q244" s="121" t="s">
        <v>25</v>
      </c>
      <c r="R244" s="116" t="s">
        <v>4803</v>
      </c>
    </row>
    <row r="245" spans="1:18" x14ac:dyDescent="0.25">
      <c r="A245" s="116"/>
      <c r="B245" s="116"/>
      <c r="C245" s="116"/>
      <c r="D245" s="103" t="s">
        <v>4657</v>
      </c>
      <c r="E245" s="103" t="s">
        <v>1512</v>
      </c>
      <c r="F245" s="7" t="str">
        <f>IF(AND(D245="Amina",OR(E245="Manual",E245="Assisted Manual")),A244&amp;"_AZ",IF(AND(D245="Amina",OR(E245="De-Novo Merge",E245="Assisted Merge")),A244&amp;"_SA_AZ",IF(AND(D245="Ahmad",OR(E245="Manual",E245="Assisted Manual")),A244&amp;"_AE",IF(AND(D245="Ahmad",OR(E245="De-Novo Merge",E245="Assisted Merge")),A244&amp;"_SA_AE",IF(AND(D245="Gina",OR(E245="Manual",E245="Assisted Manual")),A244&amp;"_GB",IF(AND(D245="Gina",OR(E245="De-Novo Merge",E245="Assisted Merge")),A244&amp;"_SA_GB",IF(AND(D245="Cameron",OR(E245="Manual",E245="Assisted Manual")),A244&amp;"_CA",IF(AND(D245="Cameron",OR(E245="De-Novo Merge",E245="Assisted Merge")),A244&amp;"_SA_CA",IF(AND(D245="Bruno",OR(E245="Manual",E245="Assisted Manual")),A244&amp;"_BD",IF(AND(D245="Bruno",OR(E245="De-Novo Merge",E245="Assisted Merge")),A244&amp;"_SA_BD",IF(AND(D245="Daniel",OR(E245="Manual",E245="Assisted Manual")),A244&amp;"_DR",IF(AND(D245="Daniel",OR(E245="De-Novo Merge",E245="Assisted Merge")),A244&amp;"_SA_DR",IF(AND(D245="Monet",OR(E245="Manual",E245="Assisted Manual")),A244&amp;"_MW",IF(AND(D245="Monet",OR(E245="De-Novo Merge",E245="Assisted Merge")),A244&amp;"_SA_MW",IF(AND(D245="Rinat",OR(E245="Manual",E245="Assisted Manual")),A244&amp;"_RM",IF(AND(D245="Rinat",OR(E245="De-Novo Merge",E245="Assisted Merge")),A244&amp;"_SA_RM",""))))))))))))))))</f>
        <v>2018-07-02_G-122_AE</v>
      </c>
      <c r="G245" s="104">
        <v>43374</v>
      </c>
      <c r="H245" s="104">
        <v>43374</v>
      </c>
      <c r="I245" s="68">
        <v>1.33</v>
      </c>
      <c r="J245" s="68">
        <v>38</v>
      </c>
      <c r="K245" s="73">
        <f t="shared" si="5"/>
        <v>28.571428571428569</v>
      </c>
      <c r="L245" s="116"/>
      <c r="M245" s="103" t="str">
        <f>IF(AND(NOT(OR(G245="",G245="Ø")),H245=""),"In Progress",IF(AND(NOT(OR(H245="Ø",H245="")),NOT(OR(G245="Ø",G245=""))),"Completed",IF(AND(NOT(A244=""),NOT(OR(D245="",D245="???")),G245=""),"Waiting",IF(D245="???","Waiting",""))))</f>
        <v>Completed</v>
      </c>
      <c r="N245" s="116"/>
      <c r="O245" s="116"/>
      <c r="P245" s="4"/>
      <c r="Q245" s="121"/>
      <c r="R245" s="116"/>
    </row>
    <row r="246" spans="1:18" x14ac:dyDescent="0.25">
      <c r="A246" s="174" t="s">
        <v>4802</v>
      </c>
      <c r="B246" s="117" t="s">
        <v>4801</v>
      </c>
      <c r="C246" s="116" t="s">
        <v>1167</v>
      </c>
      <c r="D246" s="103" t="s">
        <v>161</v>
      </c>
      <c r="E246" s="103" t="s">
        <v>24</v>
      </c>
      <c r="F246" s="7" t="str">
        <f>IF(AND(D246="Amina",OR(E246="Manual",E246="Assisted Manual")),A246&amp;"_AZ",IF(AND(D246="Amina",OR(E246="De-Novo Merge",E246="Assisted Merge")),A246&amp;"_SA_AZ",IF(AND(D246="Ahmad",OR(E246="Manual",E246="Assisted Manual")),A246&amp;"_AE",IF(AND(D246="Ahmad",OR(E246="De-Novo Merge",E246="Assisted Merge")),A246&amp;"_SA_AE",IF(AND(D246="Gina",OR(E246="Manual",E246="Assisted Manual")),A246&amp;"_GB",IF(AND(D246="Gina",OR(E246="De-Novo Merge",E246="Assisted Merge")),A246&amp;"_SA_GB",IF(AND(D246="Cameron",OR(E246="Manual",E246="Assisted Manual")),A246&amp;"_CA",IF(AND(D246="Cameron",OR(E246="De-Novo Merge",E246="Assisted Merge")),A246&amp;"_SA_CA",IF(AND(D246="Bruno",OR(E246="Manual",E246="Assisted Manual")),A246&amp;"_BD",IF(AND(D246="Bruno",OR(E246="De-Novo Merge",E246="Assisted Merge")),A246&amp;"_SA_BD",IF(AND(D246="Daniel",OR(E246="Manual",E246="Assisted Manual")),A246&amp;"_DR",IF(AND(D246="Daniel",OR(E246="De-Novo Merge",E246="Assisted Merge")),A246&amp;"_SA_DR",IF(AND(D246="Monet",OR(E246="Manual",E246="Assisted Manual")),A246&amp;"_MW",IF(AND(D246="Monet",OR(E246="De-Novo Merge",E246="Assisted Merge")),A246&amp;"_SA_MW",IF(AND(D246="Rinat",OR(E246="Manual",E246="Assisted Manual")),A246&amp;"_RM",IF(AND(D246="Rinat",OR(E246="De-Novo Merge",E246="Assisted Merge")),A246&amp;"_SA_RM",""))))))))))))))))</f>
        <v>2018-07-02_G-123_BD</v>
      </c>
      <c r="G246" s="104">
        <v>43371</v>
      </c>
      <c r="H246" s="104">
        <v>43371</v>
      </c>
      <c r="I246" s="68">
        <v>0.87</v>
      </c>
      <c r="J246" s="68">
        <v>33</v>
      </c>
      <c r="K246" s="73">
        <f t="shared" ref="K246:K309" si="6">IF(AND(NOT(I246=""),NOT(J246=""),NOT(H246="")),J246/I246,"")</f>
        <v>37.931034482758619</v>
      </c>
      <c r="L246" s="118">
        <v>43375</v>
      </c>
      <c r="M246" s="103" t="str">
        <f>IF(AND(NOT(OR(G246="",G246="Ø")),H246=""),"In Progress",IF(AND(NOT(OR(H246="Ø",H246="")),NOT(OR(G246="Ø",G246=""))),"Completed",IF(AND(NOT(A246=""),NOT(OR(D246="",D246="???")),G246=""),"Waiting",IF(D246="???","Waiting",""))))</f>
        <v>Completed</v>
      </c>
      <c r="N246" s="116" t="str">
        <f>IF(AND(NOT(OR(H246="Ø",H246="")),L246="Split"),"In Progress",IF(AND(NOT(OR(H246="Ø",H246="")),L246="Needs to be Split"),"Waiting",IF(AND(M246="Review",M247="Review"),"Review",IF(OR(AND(M246="Review",M247="Incomplete"),AND(M246="Incomplete",M247="Review")),"Review",IF(OR(AND(M246="Untraceable",M247="Review"),AND(M246="Review",M247="Untraceable")),"Review",IF(OR(AND(M246="Review",M247="Completed"),AND(M246="Completed",M247="Review")),"Review",IF(OR(AND(M246="Other",M247="Review"),AND(M246="Review",M247="Other")),"Review",IF(OR(AND(M246="Other",M247="Incomplete"),AND(M246="Incomplete",M247="Other")),"Review",IF(OR(AND(M246="Other",M247="Untraceable"),AND(M246="Untraceable",M247="Other")),"Review",IF(OR(AND(M246="Other",M247="Completed"),AND(M246="Completed",M247="Other")),"Review",IF(AND(M246="Waiting",M247="Waiting"),"Waiting",IF(OR(AND(M246="Review",M247="Waiting"),AND(M246="Waiting",M247="Review")),"Waiting",IF(OR(AND(M246="Other",M247="Waiting"),AND(M246="Waiting",M247="Other")),"Waiting",IF(OR(AND(M246="Incomplete",M247="Waiting"),AND(M246="Waiting",M247="Incomplete")),"Waiting",IF(OR(AND(M246="Completed",M247="Waiting"),AND(M246="Waiting",M247="Completed")),"Waiting",IF(OR(M246="In Progress",M247="In Progress"),"In Progress",IF(OR(AND(M246="Completed",M247="Untraceable"),AND(M246="Untraceable",M247="Completed")),"Review",IF(OR(AND(M246="Completed",M247="Incomplete"),AND(M246="Incomplete",M247="Completed")),"Review",IF(OR(AND(M246="Incomplete",M247="Untraceable"),AND(M246="Untraceable",M247="Incomplete")),"Untraceable",IF(AND(NOT(OR(H246="Ø",H246="")),NOT(OR(H247="Ø",H247="")),L246=""),"In Progress",IF(AND(M246="Untraceable",M247="Untraceable"),"Untraceable",IF(AND(NOT(OR(H246="Ø",H246="")),NOT(OR(H247="Ø",H247="")),NOT(OR(L246="Ø",L246="",L246="Split",L246="Needs to be Split"))),"Completed",IF(AND(M246="Incomplete",M247="Incomplete"),"Incomplete",IF(AND(M246="Other",M247="Other"),"Review",IF(AND(M246="Untraceable",M247=""),"Untraceable","")))))))))))))))))))))))))</f>
        <v>Completed</v>
      </c>
      <c r="O246" s="116" t="s">
        <v>0</v>
      </c>
      <c r="P246" s="4"/>
      <c r="Q246" s="121" t="s">
        <v>25</v>
      </c>
      <c r="R246" s="116" t="s">
        <v>4800</v>
      </c>
    </row>
    <row r="247" spans="1:18" x14ac:dyDescent="0.25">
      <c r="A247" s="168"/>
      <c r="B247" s="116"/>
      <c r="C247" s="116"/>
      <c r="D247" s="103" t="s">
        <v>4657</v>
      </c>
      <c r="E247" s="103" t="s">
        <v>1512</v>
      </c>
      <c r="F247" s="7" t="str">
        <f>IF(AND(D247="Amina",OR(E247="Manual",E247="Assisted Manual")),A246&amp;"_AZ",IF(AND(D247="Amina",OR(E247="De-Novo Merge",E247="Assisted Merge")),A246&amp;"_SA_AZ",IF(AND(D247="Ahmad",OR(E247="Manual",E247="Assisted Manual")),A246&amp;"_AE",IF(AND(D247="Ahmad",OR(E247="De-Novo Merge",E247="Assisted Merge")),A246&amp;"_SA_AE",IF(AND(D247="Gina",OR(E247="Manual",E247="Assisted Manual")),A246&amp;"_GB",IF(AND(D247="Gina",OR(E247="De-Novo Merge",E247="Assisted Merge")),A246&amp;"_SA_GB",IF(AND(D247="Cameron",OR(E247="Manual",E247="Assisted Manual")),A246&amp;"_CA",IF(AND(D247="Cameron",OR(E247="De-Novo Merge",E247="Assisted Merge")),A246&amp;"_SA_CA",IF(AND(D247="Bruno",OR(E247="Manual",E247="Assisted Manual")),A246&amp;"_BD",IF(AND(D247="Bruno",OR(E247="De-Novo Merge",E247="Assisted Merge")),A246&amp;"_SA_BD",IF(AND(D247="Daniel",OR(E247="Manual",E247="Assisted Manual")),A246&amp;"_DR",IF(AND(D247="Daniel",OR(E247="De-Novo Merge",E247="Assisted Merge")),A246&amp;"_SA_DR",IF(AND(D247="Monet",OR(E247="Manual",E247="Assisted Manual")),A246&amp;"_MW",IF(AND(D247="Monet",OR(E247="De-Novo Merge",E247="Assisted Merge")),A246&amp;"_SA_MW",IF(AND(D247="Rinat",OR(E247="Manual",E247="Assisted Manual")),A246&amp;"_RM",IF(AND(D247="Rinat",OR(E247="De-Novo Merge",E247="Assisted Merge")),A246&amp;"_SA_RM",""))))))))))))))))</f>
        <v>2018-07-02_G-123_AE</v>
      </c>
      <c r="G247" s="104">
        <v>43374</v>
      </c>
      <c r="H247" s="104">
        <v>43374</v>
      </c>
      <c r="I247" s="68">
        <v>1.2</v>
      </c>
      <c r="J247" s="68">
        <v>34.75</v>
      </c>
      <c r="K247" s="73">
        <f t="shared" si="6"/>
        <v>28.958333333333336</v>
      </c>
      <c r="L247" s="116"/>
      <c r="M247" s="103" t="str">
        <f>IF(AND(NOT(OR(G247="",G247="Ø")),H247=""),"In Progress",IF(AND(NOT(OR(H247="Ø",H247="")),NOT(OR(G247="Ø",G247=""))),"Completed",IF(AND(NOT(A246=""),NOT(OR(D247="",D247="???")),G247=""),"Waiting",IF(D247="???","Waiting",""))))</f>
        <v>Completed</v>
      </c>
      <c r="N247" s="116"/>
      <c r="O247" s="116"/>
      <c r="P247" s="4"/>
      <c r="Q247" s="121"/>
      <c r="R247" s="116"/>
    </row>
    <row r="248" spans="1:18" x14ac:dyDescent="0.25">
      <c r="A248" s="122" t="s">
        <v>4799</v>
      </c>
      <c r="B248" s="117" t="s">
        <v>4798</v>
      </c>
      <c r="C248" s="116" t="s">
        <v>1167</v>
      </c>
      <c r="D248" s="103" t="s">
        <v>161</v>
      </c>
      <c r="E248" s="103" t="s">
        <v>24</v>
      </c>
      <c r="F248" s="7" t="str">
        <f>IF(AND(D248="Amina",OR(E248="Manual",E248="Assisted Manual")),A248&amp;"_AZ",IF(AND(D248="Amina",OR(E248="De-Novo Merge",E248="Assisted Merge")),A248&amp;"_SA_AZ",IF(AND(D248="Ahmad",OR(E248="Manual",E248="Assisted Manual")),A248&amp;"_AE",IF(AND(D248="Ahmad",OR(E248="De-Novo Merge",E248="Assisted Merge")),A248&amp;"_SA_AE",IF(AND(D248="Gina",OR(E248="Manual",E248="Assisted Manual")),A248&amp;"_GB",IF(AND(D248="Gina",OR(E248="De-Novo Merge",E248="Assisted Merge")),A248&amp;"_SA_GB",IF(AND(D248="Cameron",OR(E248="Manual",E248="Assisted Manual")),A248&amp;"_CA",IF(AND(D248="Cameron",OR(E248="De-Novo Merge",E248="Assisted Merge")),A248&amp;"_SA_CA",IF(AND(D248="Bruno",OR(E248="Manual",E248="Assisted Manual")),A248&amp;"_BD",IF(AND(D248="Bruno",OR(E248="De-Novo Merge",E248="Assisted Merge")),A248&amp;"_SA_BD",IF(AND(D248="Daniel",OR(E248="Manual",E248="Assisted Manual")),A248&amp;"_DR",IF(AND(D248="Daniel",OR(E248="De-Novo Merge",E248="Assisted Merge")),A248&amp;"_SA_DR",IF(AND(D248="Monet",OR(E248="Manual",E248="Assisted Manual")),A248&amp;"_MW",IF(AND(D248="Monet",OR(E248="De-Novo Merge",E248="Assisted Merge")),A248&amp;"_SA_MW",IF(AND(D248="Rinat",OR(E248="Manual",E248="Assisted Manual")),A248&amp;"_RM",IF(AND(D248="Rinat",OR(E248="De-Novo Merge",E248="Assisted Merge")),A248&amp;"_SA_RM",""))))))))))))))))</f>
        <v>2018-07-02_G-124_BD</v>
      </c>
      <c r="G248" s="104">
        <v>43371</v>
      </c>
      <c r="H248" s="104">
        <v>43373</v>
      </c>
      <c r="I248" s="68">
        <v>0.75</v>
      </c>
      <c r="J248" s="68">
        <v>36</v>
      </c>
      <c r="K248" s="73">
        <f t="shared" si="6"/>
        <v>48</v>
      </c>
      <c r="L248" s="118">
        <v>43376</v>
      </c>
      <c r="M248" s="103" t="str">
        <f>IF(AND(NOT(OR(G248="",G248="Ø")),H248=""),"In Progress",IF(AND(NOT(OR(H248="Ø",H248="")),NOT(OR(G248="Ø",G248=""))),"Completed",IF(AND(NOT(A248=""),NOT(OR(D248="",D248="???")),G248=""),"Waiting",IF(D248="???","Waiting",""))))</f>
        <v>Completed</v>
      </c>
      <c r="N248" s="116" t="str">
        <f>IF(AND(NOT(OR(H248="Ø",H248="")),L248="Split"),"In Progress",IF(AND(NOT(OR(H248="Ø",H248="")),L248="Needs to be Split"),"Waiting",IF(AND(M248="Review",M249="Review"),"Review",IF(OR(AND(M248="Review",M249="Incomplete"),AND(M248="Incomplete",M249="Review")),"Review",IF(OR(AND(M248="Untraceable",M249="Review"),AND(M248="Review",M249="Untraceable")),"Review",IF(OR(AND(M248="Review",M249="Completed"),AND(M248="Completed",M249="Review")),"Review",IF(OR(AND(M248="Other",M249="Review"),AND(M248="Review",M249="Other")),"Review",IF(OR(AND(M248="Other",M249="Incomplete"),AND(M248="Incomplete",M249="Other")),"Review",IF(OR(AND(M248="Other",M249="Untraceable"),AND(M248="Untraceable",M249="Other")),"Review",IF(OR(AND(M248="Other",M249="Completed"),AND(M248="Completed",M249="Other")),"Review",IF(AND(M248="Waiting",M249="Waiting"),"Waiting",IF(OR(AND(M248="Review",M249="Waiting"),AND(M248="Waiting",M249="Review")),"Waiting",IF(OR(AND(M248="Other",M249="Waiting"),AND(M248="Waiting",M249="Other")),"Waiting",IF(OR(AND(M248="Incomplete",M249="Waiting"),AND(M248="Waiting",M249="Incomplete")),"Waiting",IF(OR(AND(M248="Completed",M249="Waiting"),AND(M248="Waiting",M249="Completed")),"Waiting",IF(OR(M248="In Progress",M249="In Progress"),"In Progress",IF(OR(AND(M248="Completed",M249="Untraceable"),AND(M248="Untraceable",M249="Completed")),"Review",IF(OR(AND(M248="Completed",M249="Incomplete"),AND(M248="Incomplete",M249="Completed")),"Review",IF(OR(AND(M248="Incomplete",M249="Untraceable"),AND(M248="Untraceable",M249="Incomplete")),"Untraceable",IF(AND(NOT(OR(H248="Ø",H248="")),NOT(OR(H249="Ø",H249="")),L248=""),"In Progress",IF(AND(M248="Untraceable",M249="Untraceable"),"Untraceable",IF(AND(NOT(OR(H248="Ø",H248="")),NOT(OR(H249="Ø",H249="")),NOT(OR(L248="Ø",L248="",L248="Split",L248="Needs to be Split"))),"Completed",IF(AND(M248="Incomplete",M249="Incomplete"),"Incomplete",IF(AND(M248="Other",M249="Other"),"Review",IF(AND(M248="Untraceable",M249=""),"Untraceable","")))))))))))))))))))))))))</f>
        <v>Completed</v>
      </c>
      <c r="O248" s="116" t="s">
        <v>0</v>
      </c>
      <c r="P248" s="4"/>
      <c r="Q248" s="121" t="s">
        <v>25</v>
      </c>
      <c r="R248" s="116" t="s">
        <v>4797</v>
      </c>
    </row>
    <row r="249" spans="1:18" x14ac:dyDescent="0.25">
      <c r="A249" s="116"/>
      <c r="B249" s="116"/>
      <c r="C249" s="116"/>
      <c r="D249" s="103" t="s">
        <v>4657</v>
      </c>
      <c r="E249" s="103" t="s">
        <v>1512</v>
      </c>
      <c r="F249" s="7" t="str">
        <f>IF(AND(D249="Amina",OR(E249="Manual",E249="Assisted Manual")),A248&amp;"_AZ",IF(AND(D249="Amina",OR(E249="De-Novo Merge",E249="Assisted Merge")),A248&amp;"_SA_AZ",IF(AND(D249="Ahmad",OR(E249="Manual",E249="Assisted Manual")),A248&amp;"_AE",IF(AND(D249="Ahmad",OR(E249="De-Novo Merge",E249="Assisted Merge")),A248&amp;"_SA_AE",IF(AND(D249="Gina",OR(E249="Manual",E249="Assisted Manual")),A248&amp;"_GB",IF(AND(D249="Gina",OR(E249="De-Novo Merge",E249="Assisted Merge")),A248&amp;"_SA_GB",IF(AND(D249="Cameron",OR(E249="Manual",E249="Assisted Manual")),A248&amp;"_CA",IF(AND(D249="Cameron",OR(E249="De-Novo Merge",E249="Assisted Merge")),A248&amp;"_SA_CA",IF(AND(D249="Bruno",OR(E249="Manual",E249="Assisted Manual")),A248&amp;"_BD",IF(AND(D249="Bruno",OR(E249="De-Novo Merge",E249="Assisted Merge")),A248&amp;"_SA_BD",IF(AND(D249="Daniel",OR(E249="Manual",E249="Assisted Manual")),A248&amp;"_DR",IF(AND(D249="Daniel",OR(E249="De-Novo Merge",E249="Assisted Merge")),A248&amp;"_SA_DR",IF(AND(D249="Monet",OR(E249="Manual",E249="Assisted Manual")),A248&amp;"_MW",IF(AND(D249="Monet",OR(E249="De-Novo Merge",E249="Assisted Merge")),A248&amp;"_SA_MW",IF(AND(D249="Rinat",OR(E249="Manual",E249="Assisted Manual")),A248&amp;"_RM",IF(AND(D249="Rinat",OR(E249="De-Novo Merge",E249="Assisted Merge")),A248&amp;"_SA_RM",""))))))))))))))))</f>
        <v>2018-07-02_G-124_AE</v>
      </c>
      <c r="G249" s="104">
        <v>43376</v>
      </c>
      <c r="H249" s="104">
        <v>43376</v>
      </c>
      <c r="I249" s="68">
        <v>1.1000000000000001</v>
      </c>
      <c r="J249" s="68">
        <v>36</v>
      </c>
      <c r="K249" s="73">
        <f t="shared" si="6"/>
        <v>32.727272727272727</v>
      </c>
      <c r="L249" s="116"/>
      <c r="M249" s="103" t="str">
        <f>IF(AND(NOT(OR(G249="",G249="Ø")),H249=""),"In Progress",IF(AND(NOT(OR(H249="Ø",H249="")),NOT(OR(G249="Ø",G249=""))),"Completed",IF(AND(NOT(A248=""),NOT(OR(D249="",D249="???")),G249=""),"Waiting",IF(D249="???","Waiting",""))))</f>
        <v>Completed</v>
      </c>
      <c r="N249" s="116"/>
      <c r="O249" s="116"/>
      <c r="P249" s="4"/>
      <c r="Q249" s="121"/>
      <c r="R249" s="116"/>
    </row>
    <row r="250" spans="1:18" x14ac:dyDescent="0.25">
      <c r="A250" s="122" t="s">
        <v>4796</v>
      </c>
      <c r="B250" s="117" t="s">
        <v>4795</v>
      </c>
      <c r="C250" s="116" t="s">
        <v>2065</v>
      </c>
      <c r="D250" s="103" t="s">
        <v>187</v>
      </c>
      <c r="E250" s="103" t="s">
        <v>24</v>
      </c>
      <c r="F250" s="7" t="str">
        <f>IF(AND(D250="Amina",OR(E250="Manual",E250="Assisted Manual")),A250&amp;"_AZ",IF(AND(D250="Amina",OR(E250="De-Novo Merge",E250="Assisted Merge")),A250&amp;"_SA_AZ",IF(AND(D250="Ahmad",OR(E250="Manual",E250="Assisted Manual")),A250&amp;"_AE",IF(AND(D250="Ahmad",OR(E250="De-Novo Merge",E250="Assisted Merge")),A250&amp;"_SA_AE",IF(AND(D250="Gina",OR(E250="Manual",E250="Assisted Manual")),A250&amp;"_GB",IF(AND(D250="Gina",OR(E250="De-Novo Merge",E250="Assisted Merge")),A250&amp;"_SA_GB",IF(AND(D250="Cameron",OR(E250="Manual",E250="Assisted Manual")),A250&amp;"_CA",IF(AND(D250="Cameron",OR(E250="De-Novo Merge",E250="Assisted Merge")),A250&amp;"_SA_CA",IF(AND(D250="Bruno",OR(E250="Manual",E250="Assisted Manual")),A250&amp;"_BD",IF(AND(D250="Bruno",OR(E250="De-Novo Merge",E250="Assisted Merge")),A250&amp;"_SA_BD",IF(AND(D250="Daniel",OR(E250="Manual",E250="Assisted Manual")),A250&amp;"_DR",IF(AND(D250="Daniel",OR(E250="De-Novo Merge",E250="Assisted Merge")),A250&amp;"_SA_DR",IF(AND(D250="Monet",OR(E250="Manual",E250="Assisted Manual")),A250&amp;"_MW",IF(AND(D250="Monet",OR(E250="De-Novo Merge",E250="Assisted Merge")),A250&amp;"_SA_MW",IF(AND(D250="Rinat",OR(E250="Manual",E250="Assisted Manual")),A250&amp;"_RM",IF(AND(D250="Rinat",OR(E250="De-Novo Merge",E250="Assisted Merge")),A250&amp;"_SA_RM",""))))))))))))))))</f>
        <v>2018-07-02_G-125_MW</v>
      </c>
      <c r="G250" s="104">
        <v>43371</v>
      </c>
      <c r="H250" s="104">
        <v>43374</v>
      </c>
      <c r="I250" s="68"/>
      <c r="J250" s="68">
        <v>19.34</v>
      </c>
      <c r="K250" s="73" t="str">
        <f t="shared" si="6"/>
        <v/>
      </c>
      <c r="L250" s="118">
        <v>43377</v>
      </c>
      <c r="M250" s="103" t="str">
        <f>IF(AND(NOT(OR(G250="",G250="Ø")),H250=""),"In Progress",IF(AND(NOT(OR(H250="Ø",H250="")),NOT(OR(G250="Ø",G250=""))),"Completed",IF(AND(NOT(A250=""),NOT(OR(D250="",D250="???")),G250=""),"Waiting",IF(D250="???","Waiting",""))))</f>
        <v>Completed</v>
      </c>
      <c r="N250" s="116" t="str">
        <f>IF(AND(NOT(OR(H250="Ø",H250="")),L250="Split"),"In Progress",IF(AND(NOT(OR(H250="Ø",H250="")),L250="Needs to be Split"),"Waiting",IF(AND(M250="Review",M251="Review"),"Review",IF(OR(AND(M250="Review",M251="Incomplete"),AND(M250="Incomplete",M251="Review")),"Review",IF(OR(AND(M250="Untraceable",M251="Review"),AND(M250="Review",M251="Untraceable")),"Review",IF(OR(AND(M250="Review",M251="Completed"),AND(M250="Completed",M251="Review")),"Review",IF(OR(AND(M250="Other",M251="Review"),AND(M250="Review",M251="Other")),"Review",IF(OR(AND(M250="Other",M251="Incomplete"),AND(M250="Incomplete",M251="Other")),"Review",IF(OR(AND(M250="Other",M251="Untraceable"),AND(M250="Untraceable",M251="Other")),"Review",IF(OR(AND(M250="Other",M251="Completed"),AND(M250="Completed",M251="Other")),"Review",IF(AND(M250="Waiting",M251="Waiting"),"Waiting",IF(OR(AND(M250="Review",M251="Waiting"),AND(M250="Waiting",M251="Review")),"Waiting",IF(OR(AND(M250="Other",M251="Waiting"),AND(M250="Waiting",M251="Other")),"Waiting",IF(OR(AND(M250="Incomplete",M251="Waiting"),AND(M250="Waiting",M251="Incomplete")),"Waiting",IF(OR(AND(M250="Completed",M251="Waiting"),AND(M250="Waiting",M251="Completed")),"Waiting",IF(OR(M250="In Progress",M251="In Progress"),"In Progress",IF(OR(AND(M250="Completed",M251="Untraceable"),AND(M250="Untraceable",M251="Completed")),"Review",IF(OR(AND(M250="Completed",M251="Incomplete"),AND(M250="Incomplete",M251="Completed")),"Review",IF(OR(AND(M250="Incomplete",M251="Untraceable"),AND(M250="Untraceable",M251="Incomplete")),"Untraceable",IF(AND(NOT(OR(H250="Ø",H250="")),NOT(OR(H251="Ø",H251="")),L250=""),"In Progress",IF(AND(M250="Untraceable",M251="Untraceable"),"Untraceable",IF(AND(NOT(OR(H250="Ø",H250="")),NOT(OR(H251="Ø",H251="")),NOT(OR(L250="Ø",L250="",L250="Split",L250="Needs to be Split"))),"Completed",IF(AND(M250="Incomplete",M251="Incomplete"),"Incomplete",IF(AND(M250="Other",M251="Other"),"Review",IF(AND(M250="Untraceable",M251=""),"Untraceable","")))))))))))))))))))))))))</f>
        <v>Completed</v>
      </c>
      <c r="O250" s="116" t="s">
        <v>0</v>
      </c>
      <c r="P250" s="4" t="s">
        <v>4794</v>
      </c>
      <c r="Q250" s="121" t="s">
        <v>25</v>
      </c>
      <c r="R250" s="116" t="s">
        <v>4793</v>
      </c>
    </row>
    <row r="251" spans="1:18" x14ac:dyDescent="0.25">
      <c r="A251" s="116"/>
      <c r="B251" s="116"/>
      <c r="C251" s="116"/>
      <c r="D251" s="103" t="s">
        <v>4657</v>
      </c>
      <c r="E251" s="103" t="s">
        <v>1512</v>
      </c>
      <c r="F251" s="7" t="str">
        <f>IF(AND(D251="Amina",OR(E251="Manual",E251="Assisted Manual")),A250&amp;"_AZ",IF(AND(D251="Amina",OR(E251="De-Novo Merge",E251="Assisted Merge")),A250&amp;"_SA_AZ",IF(AND(D251="Ahmad",OR(E251="Manual",E251="Assisted Manual")),A250&amp;"_AE",IF(AND(D251="Ahmad",OR(E251="De-Novo Merge",E251="Assisted Merge")),A250&amp;"_SA_AE",IF(AND(D251="Gina",OR(E251="Manual",E251="Assisted Manual")),A250&amp;"_GB",IF(AND(D251="Gina",OR(E251="De-Novo Merge",E251="Assisted Merge")),A250&amp;"_SA_GB",IF(AND(D251="Cameron",OR(E251="Manual",E251="Assisted Manual")),A250&amp;"_CA",IF(AND(D251="Cameron",OR(E251="De-Novo Merge",E251="Assisted Merge")),A250&amp;"_SA_CA",IF(AND(D251="Bruno",OR(E251="Manual",E251="Assisted Manual")),A250&amp;"_BD",IF(AND(D251="Bruno",OR(E251="De-Novo Merge",E251="Assisted Merge")),A250&amp;"_SA_BD",IF(AND(D251="Daniel",OR(E251="Manual",E251="Assisted Manual")),A250&amp;"_DR",IF(AND(D251="Daniel",OR(E251="De-Novo Merge",E251="Assisted Merge")),A250&amp;"_SA_DR",IF(AND(D251="Monet",OR(E251="Manual",E251="Assisted Manual")),A250&amp;"_MW",IF(AND(D251="Monet",OR(E251="De-Novo Merge",E251="Assisted Merge")),A250&amp;"_SA_MW",IF(AND(D251="Rinat",OR(E251="Manual",E251="Assisted Manual")),A250&amp;"_RM",IF(AND(D251="Rinat",OR(E251="De-Novo Merge",E251="Assisted Merge")),A250&amp;"_SA_RM",""))))))))))))))))</f>
        <v>2018-07-02_G-125_AE</v>
      </c>
      <c r="G251" s="104">
        <v>43376</v>
      </c>
      <c r="H251" s="104">
        <v>43377</v>
      </c>
      <c r="I251" s="68">
        <v>1.1000000000000001</v>
      </c>
      <c r="J251" s="68">
        <v>25.75</v>
      </c>
      <c r="K251" s="73">
        <f t="shared" si="6"/>
        <v>23.409090909090907</v>
      </c>
      <c r="L251" s="116"/>
      <c r="M251" s="103" t="str">
        <f>IF(AND(NOT(OR(G251="",G251="Ø")),H251=""),"In Progress",IF(AND(NOT(OR(H251="Ø",H251="")),NOT(OR(G251="Ø",G251=""))),"Completed",IF(AND(NOT(A250=""),NOT(OR(D251="",D251="???")),G251=""),"Waiting",IF(D251="???","Waiting",""))))</f>
        <v>Completed</v>
      </c>
      <c r="N251" s="116"/>
      <c r="O251" s="116"/>
      <c r="P251" s="4"/>
      <c r="Q251" s="121"/>
      <c r="R251" s="116"/>
    </row>
    <row r="252" spans="1:18" x14ac:dyDescent="0.25">
      <c r="A252" s="122" t="s">
        <v>4792</v>
      </c>
      <c r="B252" s="117" t="s">
        <v>4791</v>
      </c>
      <c r="C252" s="116" t="s">
        <v>1167</v>
      </c>
      <c r="D252" s="103" t="s">
        <v>161</v>
      </c>
      <c r="E252" s="103" t="s">
        <v>24</v>
      </c>
      <c r="F252" s="7" t="str">
        <f>IF(AND(D252="Amina",OR(E252="Manual",E252="Assisted Manual")),A252&amp;"_AZ",IF(AND(D252="Amina",OR(E252="De-Novo Merge",E252="Assisted Merge")),A252&amp;"_SA_AZ",IF(AND(D252="Ahmad",OR(E252="Manual",E252="Assisted Manual")),A252&amp;"_AE",IF(AND(D252="Ahmad",OR(E252="De-Novo Merge",E252="Assisted Merge")),A252&amp;"_SA_AE",IF(AND(D252="Gina",OR(E252="Manual",E252="Assisted Manual")),A252&amp;"_GB",IF(AND(D252="Gina",OR(E252="De-Novo Merge",E252="Assisted Merge")),A252&amp;"_SA_GB",IF(AND(D252="Cameron",OR(E252="Manual",E252="Assisted Manual")),A252&amp;"_CA",IF(AND(D252="Cameron",OR(E252="De-Novo Merge",E252="Assisted Merge")),A252&amp;"_SA_CA",IF(AND(D252="Bruno",OR(E252="Manual",E252="Assisted Manual")),A252&amp;"_BD",IF(AND(D252="Bruno",OR(E252="De-Novo Merge",E252="Assisted Merge")),A252&amp;"_SA_BD",IF(AND(D252="Daniel",OR(E252="Manual",E252="Assisted Manual")),A252&amp;"_DR",IF(AND(D252="Daniel",OR(E252="De-Novo Merge",E252="Assisted Merge")),A252&amp;"_SA_DR",IF(AND(D252="Monet",OR(E252="Manual",E252="Assisted Manual")),A252&amp;"_MW",IF(AND(D252="Monet",OR(E252="De-Novo Merge",E252="Assisted Merge")),A252&amp;"_SA_MW",IF(AND(D252="Rinat",OR(E252="Manual",E252="Assisted Manual")),A252&amp;"_RM",IF(AND(D252="Rinat",OR(E252="De-Novo Merge",E252="Assisted Merge")),A252&amp;"_SA_RM",""))))))))))))))))</f>
        <v>2018-07-02_G-126_BD</v>
      </c>
      <c r="G252" s="104">
        <v>43373</v>
      </c>
      <c r="H252" s="104">
        <v>43374</v>
      </c>
      <c r="I252" s="85">
        <v>0.75</v>
      </c>
      <c r="J252" s="68">
        <v>18</v>
      </c>
      <c r="K252" s="73">
        <f t="shared" si="6"/>
        <v>24</v>
      </c>
      <c r="L252" s="118">
        <v>43378</v>
      </c>
      <c r="M252" s="103" t="str">
        <f>IF(AND(NOT(OR(G252="",G252="Ø")),H252=""),"In Progress",IF(AND(NOT(OR(H252="Ø",H252="")),NOT(OR(G252="Ø",G252=""))),"Completed",IF(AND(NOT(A252=""),NOT(OR(D252="",D252="???")),G252=""),"Waiting",IF(D252="???","Waiting",""))))</f>
        <v>Completed</v>
      </c>
      <c r="N252" s="116" t="s">
        <v>0</v>
      </c>
      <c r="O252" s="116" t="s">
        <v>0</v>
      </c>
      <c r="P252" s="4"/>
      <c r="Q252" s="121" t="s">
        <v>25</v>
      </c>
      <c r="R252" s="116" t="s">
        <v>4790</v>
      </c>
    </row>
    <row r="253" spans="1:18" x14ac:dyDescent="0.25">
      <c r="A253" s="116"/>
      <c r="B253" s="116"/>
      <c r="C253" s="116"/>
      <c r="D253" s="103" t="s">
        <v>4789</v>
      </c>
      <c r="E253" s="103" t="s">
        <v>1512</v>
      </c>
      <c r="F253" s="7" t="str">
        <f>IF(AND(D253="Amina",OR(E253="Manual",E253="Assisted Manual")),A252&amp;"_AZ",IF(AND(D253="Amina",OR(E253="De-Novo Merge",E253="Assisted Merge")),A252&amp;"_SA_AZ",IF(AND(D253="Ahmad",OR(E253="Manual",E253="Assisted Manual")),A252&amp;"_AE",IF(AND(D253="Ahmad",OR(E253="De-Novo Merge",E253="Assisted Merge")),A252&amp;"_SA_AE",IF(AND(D253="Gina",OR(E253="Manual",E253="Assisted Manual")),A252&amp;"_GB",IF(AND(D253="Gina",OR(E253="De-Novo Merge",E253="Assisted Merge")),A252&amp;"_SA_GB",IF(AND(D253="Cameron",OR(E253="Manual",E253="Assisted Manual")),A252&amp;"_CA",IF(AND(D253="Cameron",OR(E253="De-Novo Merge",E253="Assisted Merge")),A252&amp;"_SA_CA",IF(AND(D253="Bruno",OR(E253="Manual",E253="Assisted Manual")),A252&amp;"_BD",IF(AND(D253="Bruno",OR(E253="De-Novo Merge",E253="Assisted Merge")),A252&amp;"_SA_BD",IF(AND(D253="Daniel",OR(E253="Manual",E253="Assisted Manual")),A252&amp;"_DR",IF(AND(D253="Daniel",OR(E253="De-Novo Merge",E253="Assisted Merge")),A252&amp;"_SA_DR",IF(AND(D253="Monet",OR(E253="Manual",E253="Assisted Manual")),A252&amp;"_MW",IF(AND(D253="Monet",OR(E253="De-Novo Merge",E253="Assisted Merge")),A252&amp;"_SA_MW",IF(AND(D253="Rinat",OR(E253="Manual",E253="Assisted Manual")),A252&amp;"_RM",IF(AND(D253="Rinat",OR(E253="De-Novo Merge",E253="Assisted Merge")),A252&amp;"_SA_RM",""))))))))))))))))</f>
        <v>2018-07-02_G-126_RM</v>
      </c>
      <c r="G253" s="104">
        <v>43377</v>
      </c>
      <c r="H253" s="104"/>
      <c r="I253" s="68"/>
      <c r="J253" s="68"/>
      <c r="K253" s="73" t="str">
        <f t="shared" si="6"/>
        <v/>
      </c>
      <c r="L253" s="116"/>
      <c r="M253" s="103" t="s">
        <v>0</v>
      </c>
      <c r="N253" s="116"/>
      <c r="O253" s="116"/>
      <c r="P253" s="4"/>
      <c r="Q253" s="121"/>
      <c r="R253" s="116"/>
    </row>
    <row r="254" spans="1:18" x14ac:dyDescent="0.25">
      <c r="A254" s="122" t="s">
        <v>4788</v>
      </c>
      <c r="B254" s="117" t="s">
        <v>4787</v>
      </c>
      <c r="C254" s="116" t="s">
        <v>2065</v>
      </c>
      <c r="D254" s="103" t="s">
        <v>187</v>
      </c>
      <c r="E254" s="103" t="s">
        <v>24</v>
      </c>
      <c r="F254" s="7" t="str">
        <f>IF(AND(D254="Amina",OR(E254="Manual",E254="Assisted Manual")),A254&amp;"_AZ",IF(AND(D254="Amina",OR(E254="De-Novo Merge",E254="Assisted Merge")),A254&amp;"_SA_AZ",IF(AND(D254="Ahmad",OR(E254="Manual",E254="Assisted Manual")),A254&amp;"_AE",IF(AND(D254="Ahmad",OR(E254="De-Novo Merge",E254="Assisted Merge")),A254&amp;"_SA_AE",IF(AND(D254="Gina",OR(E254="Manual",E254="Assisted Manual")),A254&amp;"_GB",IF(AND(D254="Gina",OR(E254="De-Novo Merge",E254="Assisted Merge")),A254&amp;"_SA_GB",IF(AND(D254="Cameron",OR(E254="Manual",E254="Assisted Manual")),A254&amp;"_CA",IF(AND(D254="Cameron",OR(E254="De-Novo Merge",E254="Assisted Merge")),A254&amp;"_SA_CA",IF(AND(D254="Bruno",OR(E254="Manual",E254="Assisted Manual")),A254&amp;"_BD",IF(AND(D254="Bruno",OR(E254="De-Novo Merge",E254="Assisted Merge")),A254&amp;"_SA_BD",IF(AND(D254="Daniel",OR(E254="Manual",E254="Assisted Manual")),A254&amp;"_DR",IF(AND(D254="Daniel",OR(E254="De-Novo Merge",E254="Assisted Merge")),A254&amp;"_SA_DR",IF(AND(D254="Monet",OR(E254="Manual",E254="Assisted Manual")),A254&amp;"_MW",IF(AND(D254="Monet",OR(E254="De-Novo Merge",E254="Assisted Merge")),A254&amp;"_SA_MW",IF(AND(D254="Rinat",OR(E254="Manual",E254="Assisted Manual")),A254&amp;"_RM",IF(AND(D254="Rinat",OR(E254="De-Novo Merge",E254="Assisted Merge")),A254&amp;"_SA_RM",""))))))))))))))))</f>
        <v>2018-07-02_G-127_MW</v>
      </c>
      <c r="G254" s="104">
        <v>43374</v>
      </c>
      <c r="H254" s="104">
        <v>43374</v>
      </c>
      <c r="I254" s="68">
        <v>1.25</v>
      </c>
      <c r="J254" s="68">
        <v>13</v>
      </c>
      <c r="K254" s="73">
        <f t="shared" si="6"/>
        <v>10.4</v>
      </c>
      <c r="L254" s="118">
        <v>43377</v>
      </c>
      <c r="M254" s="103" t="str">
        <f>IF(AND(NOT(OR(G254="",G254="Ø")),H254=""),"In Progress",IF(AND(NOT(OR(H254="Ø",H254="")),NOT(OR(G254="Ø",G254=""))),"Completed",IF(AND(NOT(A254=""),NOT(OR(D254="",D254="???")),G254=""),"Waiting",IF(D254="???","Waiting",""))))</f>
        <v>Completed</v>
      </c>
      <c r="N254" s="116" t="str">
        <f>IF(AND(NOT(OR(H254="Ø",H254="")),L254="Split"),"In Progress",IF(AND(NOT(OR(H254="Ø",H254="")),L254="Needs to be Split"),"Waiting",IF(AND(M254="Review",M255="Review"),"Review",IF(OR(AND(M254="Review",M255="Incomplete"),AND(M254="Incomplete",M255="Review")),"Review",IF(OR(AND(M254="Untraceable",M255="Review"),AND(M254="Review",M255="Untraceable")),"Review",IF(OR(AND(M254="Review",M255="Completed"),AND(M254="Completed",M255="Review")),"Review",IF(OR(AND(M254="Other",M255="Review"),AND(M254="Review",M255="Other")),"Review",IF(OR(AND(M254="Other",M255="Incomplete"),AND(M254="Incomplete",M255="Other")),"Review",IF(OR(AND(M254="Other",M255="Untraceable"),AND(M254="Untraceable",M255="Other")),"Review",IF(OR(AND(M254="Other",M255="Completed"),AND(M254="Completed",M255="Other")),"Review",IF(AND(M254="Waiting",M255="Waiting"),"Waiting",IF(OR(AND(M254="Review",M255="Waiting"),AND(M254="Waiting",M255="Review")),"Waiting",IF(OR(AND(M254="Other",M255="Waiting"),AND(M254="Waiting",M255="Other")),"Waiting",IF(OR(AND(M254="Incomplete",M255="Waiting"),AND(M254="Waiting",M255="Incomplete")),"Waiting",IF(OR(AND(M254="Completed",M255="Waiting"),AND(M254="Waiting",M255="Completed")),"Waiting",IF(OR(M254="In Progress",M255="In Progress"),"In Progress",IF(OR(AND(M254="Completed",M255="Untraceable"),AND(M254="Untraceable",M255="Completed")),"Review",IF(OR(AND(M254="Completed",M255="Incomplete"),AND(M254="Incomplete",M255="Completed")),"Review",IF(OR(AND(M254="Incomplete",M255="Untraceable"),AND(M254="Untraceable",M255="Incomplete")),"Untraceable",IF(AND(NOT(OR(H254="Ø",H254="")),NOT(OR(H255="Ø",H255="")),L254=""),"In Progress",IF(AND(M254="Untraceable",M255="Untraceable"),"Untraceable",IF(AND(NOT(OR(H254="Ø",H254="")),NOT(OR(H255="Ø",H255="")),NOT(OR(L254="Ø",L254="",L254="Split",L254="Needs to be Split"))),"Completed",IF(AND(M254="Incomplete",M255="Incomplete"),"Incomplete",IF(AND(M254="Other",M255="Other"),"Review",IF(AND(M254="Untraceable",M255=""),"Untraceable","")))))))))))))))))))))))))</f>
        <v>Completed</v>
      </c>
      <c r="O254" s="116" t="s">
        <v>0</v>
      </c>
      <c r="P254" s="4"/>
      <c r="Q254" s="121" t="s">
        <v>25</v>
      </c>
      <c r="R254" s="116" t="s">
        <v>4786</v>
      </c>
    </row>
    <row r="255" spans="1:18" x14ac:dyDescent="0.25">
      <c r="A255" s="116"/>
      <c r="B255" s="124"/>
      <c r="C255" s="124"/>
      <c r="D255" s="103" t="s">
        <v>161</v>
      </c>
      <c r="E255" s="103" t="s">
        <v>1512</v>
      </c>
      <c r="F255" s="7" t="str">
        <f>IF(AND(D255="Amina",OR(E255="Manual",E255="Assisted Manual")),A254&amp;"_AZ",IF(AND(D255="Amina",OR(E255="De-Novo Merge",E255="Assisted Merge")),A254&amp;"_SA_AZ",IF(AND(D255="Ahmad",OR(E255="Manual",E255="Assisted Manual")),A254&amp;"_AE",IF(AND(D255="Ahmad",OR(E255="De-Novo Merge",E255="Assisted Merge")),A254&amp;"_SA_AE",IF(AND(D255="Gina",OR(E255="Manual",E255="Assisted Manual")),A254&amp;"_GB",IF(AND(D255="Gina",OR(E255="De-Novo Merge",E255="Assisted Merge")),A254&amp;"_SA_GB",IF(AND(D255="Cameron",OR(E255="Manual",E255="Assisted Manual")),A254&amp;"_CA",IF(AND(D255="Cameron",OR(E255="De-Novo Merge",E255="Assisted Merge")),A254&amp;"_SA_CA",IF(AND(D255="Bruno",OR(E255="Manual",E255="Assisted Manual")),A254&amp;"_BD",IF(AND(D255="Bruno",OR(E255="De-Novo Merge",E255="Assisted Merge")),A254&amp;"_SA_BD",IF(AND(D255="Daniel",OR(E255="Manual",E255="Assisted Manual")),A254&amp;"_DR",IF(AND(D255="Daniel",OR(E255="De-Novo Merge",E255="Assisted Merge")),A254&amp;"_SA_DR",IF(AND(D255="Monet",OR(E255="Manual",E255="Assisted Manual")),A254&amp;"_MW",IF(AND(D255="Monet",OR(E255="De-Novo Merge",E255="Assisted Merge")),A254&amp;"_SA_MW",IF(AND(D255="Rinat",OR(E255="Manual",E255="Assisted Manual")),A254&amp;"_RM",IF(AND(D255="Rinat",OR(E255="De-Novo Merge",E255="Assisted Merge")),A254&amp;"_SA_RM",""))))))))))))))))</f>
        <v>2018-07-02_G-127_BD</v>
      </c>
      <c r="G255" s="104">
        <v>43377</v>
      </c>
      <c r="H255" s="104">
        <v>43377</v>
      </c>
      <c r="I255" s="68">
        <v>0.25</v>
      </c>
      <c r="J255" s="68">
        <v>13</v>
      </c>
      <c r="K255" s="73">
        <f t="shared" si="6"/>
        <v>52</v>
      </c>
      <c r="L255" s="116"/>
      <c r="M255" s="103" t="str">
        <f>IF(AND(NOT(OR(G255="",G255="Ø")),H255=""),"In Progress",IF(AND(NOT(OR(H255="Ø",H255="")),NOT(OR(G255="Ø",G255=""))),"Completed",IF(AND(NOT(A254=""),NOT(OR(D255="",D255="???")),G255=""),"Waiting",IF(D255="???","Waiting",""))))</f>
        <v>Completed</v>
      </c>
      <c r="N255" s="116"/>
      <c r="O255" s="116"/>
      <c r="P255" s="4"/>
      <c r="Q255" s="121"/>
      <c r="R255" s="116"/>
    </row>
    <row r="256" spans="1:18" x14ac:dyDescent="0.25">
      <c r="A256" s="122" t="s">
        <v>4785</v>
      </c>
      <c r="B256" s="117" t="s">
        <v>4784</v>
      </c>
      <c r="C256" s="116" t="s">
        <v>2065</v>
      </c>
      <c r="D256" s="103" t="s">
        <v>27</v>
      </c>
      <c r="E256" s="103" t="s">
        <v>24</v>
      </c>
      <c r="F256" s="7" t="str">
        <f>IF(AND(D256="Amina",OR(E256="Manual",E256="Assisted Manual")),A256&amp;"_AZ",IF(AND(D256="Amina",OR(E256="De-Novo Merge",E256="Assisted Merge")),A256&amp;"_SA_AZ",IF(AND(D256="Ahmad",OR(E256="Manual",E256="Assisted Manual")),A256&amp;"_AE",IF(AND(D256="Ahmad",OR(E256="De-Novo Merge",E256="Assisted Merge")),A256&amp;"_SA_AE",IF(AND(D256="Gina",OR(E256="Manual",E256="Assisted Manual")),A256&amp;"_GB",IF(AND(D256="Gina",OR(E256="De-Novo Merge",E256="Assisted Merge")),A256&amp;"_SA_GB",IF(AND(D256="Cameron",OR(E256="Manual",E256="Assisted Manual")),A256&amp;"_CA",IF(AND(D256="Cameron",OR(E256="De-Novo Merge",E256="Assisted Merge")),A256&amp;"_SA_CA",IF(AND(D256="Bruno",OR(E256="Manual",E256="Assisted Manual")),A256&amp;"_BD",IF(AND(D256="Bruno",OR(E256="De-Novo Merge",E256="Assisted Merge")),A256&amp;"_SA_BD",IF(AND(D256="Daniel",OR(E256="Manual",E256="Assisted Manual")),A256&amp;"_DR",IF(AND(D256="Daniel",OR(E256="De-Novo Merge",E256="Assisted Merge")),A256&amp;"_SA_DR",IF(AND(D256="Monet",OR(E256="Manual",E256="Assisted Manual")),A256&amp;"_MW",IF(AND(D256="Monet",OR(E256="De-Novo Merge",E256="Assisted Merge")),A256&amp;"_SA_MW",IF(AND(D256="Rinat",OR(E256="Manual",E256="Assisted Manual")),A256&amp;"_RM",IF(AND(D256="Rinat",OR(E256="De-Novo Merge",E256="Assisted Merge")),A256&amp;"_SA_RM",""))))))))))))))))</f>
        <v>2018-07-02_G-128_GB</v>
      </c>
      <c r="G256" s="104">
        <v>43371</v>
      </c>
      <c r="H256" s="104">
        <v>43374</v>
      </c>
      <c r="I256" s="68">
        <v>3.5</v>
      </c>
      <c r="J256" s="68">
        <v>146</v>
      </c>
      <c r="K256" s="73">
        <f t="shared" si="6"/>
        <v>41.714285714285715</v>
      </c>
      <c r="L256" s="118">
        <v>43396</v>
      </c>
      <c r="M256" s="103" t="str">
        <f>IF(AND(NOT(OR(G256="",G256="Ø")),H256=""),"In Progress",IF(AND(NOT(OR(H256="Ø",H256="")),NOT(OR(G256="Ø",G256=""))),"Completed",IF(AND(NOT(A256=""),NOT(OR(D256="",D256="???")),G256=""),"Waiting",IF(D256="???","Waiting",""))))</f>
        <v>Completed</v>
      </c>
      <c r="N256" s="116" t="str">
        <f>IF(AND(NOT(OR(H256="Ø",H256="")),L256="Split"),"In Progress",IF(AND(NOT(OR(H256="Ø",H256="")),L256="Needs to be Split"),"Waiting",IF(AND(M256="Review",M257="Review"),"Review",IF(OR(AND(M256="Review",M257="Incomplete"),AND(M256="Incomplete",M257="Review")),"Review",IF(OR(AND(M256="Untraceable",M257="Review"),AND(M256="Review",M257="Untraceable")),"Review",IF(OR(AND(M256="Review",M257="Completed"),AND(M256="Completed",M257="Review")),"Review",IF(OR(AND(M256="Other",M257="Review"),AND(M256="Review",M257="Other")),"Review",IF(OR(AND(M256="Other",M257="Incomplete"),AND(M256="Incomplete",M257="Other")),"Review",IF(OR(AND(M256="Other",M257="Untraceable"),AND(M256="Untraceable",M257="Other")),"Review",IF(OR(AND(M256="Other",M257="Completed"),AND(M256="Completed",M257="Other")),"Review",IF(AND(M256="Waiting",M257="Waiting"),"Waiting",IF(OR(AND(M256="Review",M257="Waiting"),AND(M256="Waiting",M257="Review")),"Waiting",IF(OR(AND(M256="Other",M257="Waiting"),AND(M256="Waiting",M257="Other")),"Waiting",IF(OR(AND(M256="Incomplete",M257="Waiting"),AND(M256="Waiting",M257="Incomplete")),"Waiting",IF(OR(AND(M256="Completed",M257="Waiting"),AND(M256="Waiting",M257="Completed")),"Waiting",IF(OR(M256="In Progress",M257="In Progress"),"In Progress",IF(OR(AND(M256="Completed",M257="Untraceable"),AND(M256="Untraceable",M257="Completed")),"Review",IF(OR(AND(M256="Completed",M257="Incomplete"),AND(M256="Incomplete",M257="Completed")),"Review",IF(OR(AND(M256="Incomplete",M257="Untraceable"),AND(M256="Untraceable",M257="Incomplete")),"Untraceable",IF(AND(NOT(OR(H256="Ø",H256="")),NOT(OR(H257="Ø",H257="")),L256=""),"In Progress",IF(AND(M256="Untraceable",M257="Untraceable"),"Untraceable",IF(AND(NOT(OR(H256="Ø",H256="")),NOT(OR(H257="Ø",H257="")),NOT(OR(L256="Ø",L256="",L256="Split",L256="Needs to be Split"))),"Completed",IF(AND(M256="Incomplete",M257="Incomplete"),"Incomplete",IF(AND(M256="Other",M257="Other"),"Review",IF(AND(M256="Untraceable",M257=""),"Untraceable","")))))))))))))))))))))))))</f>
        <v>Completed</v>
      </c>
      <c r="O256" s="116" t="s">
        <v>0</v>
      </c>
      <c r="P256" s="4"/>
      <c r="Q256" s="121" t="s">
        <v>25</v>
      </c>
      <c r="R256" s="116" t="s">
        <v>4783</v>
      </c>
    </row>
    <row r="257" spans="1:18" x14ac:dyDescent="0.25">
      <c r="A257" s="116"/>
      <c r="B257" s="116"/>
      <c r="C257" s="124"/>
      <c r="D257" s="103" t="s">
        <v>161</v>
      </c>
      <c r="E257" s="103" t="s">
        <v>1512</v>
      </c>
      <c r="F257" s="7" t="str">
        <f>IF(AND(D257="Amina",OR(E257="Manual",E257="Assisted Manual")),A256&amp;"_AZ",IF(AND(D257="Amina",OR(E257="De-Novo Merge",E257="Assisted Merge")),A256&amp;"_SA_AZ",IF(AND(D257="Ahmad",OR(E257="Manual",E257="Assisted Manual")),A256&amp;"_AE",IF(AND(D257="Ahmad",OR(E257="De-Novo Merge",E257="Assisted Merge")),A256&amp;"_SA_AE",IF(AND(D257="Gina",OR(E257="Manual",E257="Assisted Manual")),A256&amp;"_GB",IF(AND(D257="Gina",OR(E257="De-Novo Merge",E257="Assisted Merge")),A256&amp;"_SA_GB",IF(AND(D257="Cameron",OR(E257="Manual",E257="Assisted Manual")),A256&amp;"_CA",IF(AND(D257="Cameron",OR(E257="De-Novo Merge",E257="Assisted Merge")),A256&amp;"_SA_CA",IF(AND(D257="Bruno",OR(E257="Manual",E257="Assisted Manual")),A256&amp;"_BD",IF(AND(D257="Bruno",OR(E257="De-Novo Merge",E257="Assisted Merge")),A256&amp;"_SA_BD",IF(AND(D257="Daniel",OR(E257="Manual",E257="Assisted Manual")),A256&amp;"_DR",IF(AND(D257="Daniel",OR(E257="De-Novo Merge",E257="Assisted Merge")),A256&amp;"_SA_DR",IF(AND(D257="Monet",OR(E257="Manual",E257="Assisted Manual")),A256&amp;"_MW",IF(AND(D257="Monet",OR(E257="De-Novo Merge",E257="Assisted Merge")),A256&amp;"_SA_MW",IF(AND(D257="Rinat",OR(E257="Manual",E257="Assisted Manual")),A256&amp;"_RM",IF(AND(D257="Rinat",OR(E257="De-Novo Merge",E257="Assisted Merge")),A256&amp;"_SA_RM",""))))))))))))))))</f>
        <v>2018-07-02_G-128_BD</v>
      </c>
      <c r="G257" s="104">
        <v>43385</v>
      </c>
      <c r="H257" s="104">
        <v>43396</v>
      </c>
      <c r="I257" s="68">
        <v>5</v>
      </c>
      <c r="J257" s="68">
        <v>180</v>
      </c>
      <c r="K257" s="73">
        <f t="shared" si="6"/>
        <v>36</v>
      </c>
      <c r="L257" s="116"/>
      <c r="M257" s="103" t="str">
        <f>IF(AND(NOT(OR(G257="",G257="Ø")),H257=""),"In Progress",IF(AND(NOT(OR(H257="Ø",H257="")),NOT(OR(G257="Ø",G257=""))),"Completed",IF(AND(NOT(A256=""),NOT(OR(D257="",D257="???")),G257=""),"Waiting",IF(D257="???","Waiting",""))))</f>
        <v>Completed</v>
      </c>
      <c r="N257" s="116"/>
      <c r="O257" s="116"/>
      <c r="P257" s="4"/>
      <c r="Q257" s="121"/>
      <c r="R257" s="116"/>
    </row>
    <row r="258" spans="1:18" x14ac:dyDescent="0.25">
      <c r="A258" s="122" t="s">
        <v>4782</v>
      </c>
      <c r="B258" s="117" t="s">
        <v>4781</v>
      </c>
      <c r="C258" s="116" t="s">
        <v>2065</v>
      </c>
      <c r="D258" s="103" t="s">
        <v>187</v>
      </c>
      <c r="E258" s="103" t="s">
        <v>24</v>
      </c>
      <c r="F258" s="7" t="str">
        <f>IF(AND(D258="Amina",OR(E258="Manual",E258="Assisted Manual")),A258&amp;"_AZ",IF(AND(D258="Amina",OR(E258="De-Novo Merge",E258="Assisted Merge")),A258&amp;"_SA_AZ",IF(AND(D258="Ahmad",OR(E258="Manual",E258="Assisted Manual")),A258&amp;"_AE",IF(AND(D258="Ahmad",OR(E258="De-Novo Merge",E258="Assisted Merge")),A258&amp;"_SA_AE",IF(AND(D258="Gina",OR(E258="Manual",E258="Assisted Manual")),A258&amp;"_GB",IF(AND(D258="Gina",OR(E258="De-Novo Merge",E258="Assisted Merge")),A258&amp;"_SA_GB",IF(AND(D258="Cameron",OR(E258="Manual",E258="Assisted Manual")),A258&amp;"_CA",IF(AND(D258="Cameron",OR(E258="De-Novo Merge",E258="Assisted Merge")),A258&amp;"_SA_CA",IF(AND(D258="Bruno",OR(E258="Manual",E258="Assisted Manual")),A258&amp;"_BD",IF(AND(D258="Bruno",OR(E258="De-Novo Merge",E258="Assisted Merge")),A258&amp;"_SA_BD",IF(AND(D258="Daniel",OR(E258="Manual",E258="Assisted Manual")),A258&amp;"_DR",IF(AND(D258="Daniel",OR(E258="De-Novo Merge",E258="Assisted Merge")),A258&amp;"_SA_DR",IF(AND(D258="Monet",OR(E258="Manual",E258="Assisted Manual")),A258&amp;"_MW",IF(AND(D258="Monet",OR(E258="De-Novo Merge",E258="Assisted Merge")),A258&amp;"_SA_MW",IF(AND(D258="Rinat",OR(E258="Manual",E258="Assisted Manual")),A258&amp;"_RM",IF(AND(D258="Rinat",OR(E258="De-Novo Merge",E258="Assisted Merge")),A258&amp;"_SA_RM",""))))))))))))))))</f>
        <v>2018-07-02_G-129_MW</v>
      </c>
      <c r="G258" s="104">
        <v>43374</v>
      </c>
      <c r="H258" s="104">
        <v>43398</v>
      </c>
      <c r="I258" s="68"/>
      <c r="J258" s="68"/>
      <c r="K258" s="73" t="str">
        <f t="shared" si="6"/>
        <v/>
      </c>
      <c r="L258" s="118">
        <v>43403</v>
      </c>
      <c r="M258" s="103" t="str">
        <f>IF(AND(NOT(OR(G258="",G258="Ø")),H258=""),"In Progress",IF(AND(NOT(OR(H258="Ø",H258="")),NOT(OR(G258="Ø",G258=""))),"Completed",IF(AND(NOT(A258=""),NOT(OR(D258="",D258="???")),G258=""),"Waiting",IF(D258="???","Waiting",""))))</f>
        <v>Completed</v>
      </c>
      <c r="N258" s="116" t="str">
        <f>IF(AND(NOT(OR(H258="Ø",H258="")),L258="Split"),"In Progress",IF(AND(NOT(OR(H258="Ø",H258="")),L258="Needs to be Split"),"Waiting",IF(AND(M258="Review",M259="Review"),"Review",IF(OR(AND(M258="Review",M259="Incomplete"),AND(M258="Incomplete",M259="Review")),"Review",IF(OR(AND(M258="Untraceable",M259="Review"),AND(M258="Review",M259="Untraceable")),"Review",IF(OR(AND(M258="Review",M259="Completed"),AND(M258="Completed",M259="Review")),"Review",IF(OR(AND(M258="Other",M259="Review"),AND(M258="Review",M259="Other")),"Review",IF(OR(AND(M258="Other",M259="Incomplete"),AND(M258="Incomplete",M259="Other")),"Review",IF(OR(AND(M258="Other",M259="Untraceable"),AND(M258="Untraceable",M259="Other")),"Review",IF(OR(AND(M258="Other",M259="Completed"),AND(M258="Completed",M259="Other")),"Review",IF(AND(M258="Waiting",M259="Waiting"),"Waiting",IF(OR(AND(M258="Review",M259="Waiting"),AND(M258="Waiting",M259="Review")),"Waiting",IF(OR(AND(M258="Other",M259="Waiting"),AND(M258="Waiting",M259="Other")),"Waiting",IF(OR(AND(M258="Incomplete",M259="Waiting"),AND(M258="Waiting",M259="Incomplete")),"Waiting",IF(OR(AND(M258="Completed",M259="Waiting"),AND(M258="Waiting",M259="Completed")),"Waiting",IF(OR(M258="In Progress",M259="In Progress"),"In Progress",IF(OR(AND(M258="Completed",M259="Untraceable"),AND(M258="Untraceable",M259="Completed")),"Review",IF(OR(AND(M258="Completed",M259="Incomplete"),AND(M258="Incomplete",M259="Completed")),"Review",IF(OR(AND(M258="Incomplete",M259="Untraceable"),AND(M258="Untraceable",M259="Incomplete")),"Untraceable",IF(AND(NOT(OR(H258="Ø",H258="")),NOT(OR(H259="Ø",H259="")),L258=""),"In Progress",IF(AND(M258="Untraceable",M259="Untraceable"),"Untraceable",IF(AND(NOT(OR(H258="Ø",H258="")),NOT(OR(H259="Ø",H259="")),NOT(OR(L258="Ø",L258="",L258="Split",L258="Needs to be Split"))),"Completed",IF(AND(M258="Incomplete",M259="Incomplete"),"Incomplete",IF(AND(M258="Other",M259="Other"),"Review",IF(AND(M258="Untraceable",M259=""),"Untraceable","")))))))))))))))))))))))))</f>
        <v>Completed</v>
      </c>
      <c r="O258" s="116" t="s">
        <v>0</v>
      </c>
      <c r="P258" s="4"/>
      <c r="Q258" s="121" t="s">
        <v>25</v>
      </c>
      <c r="R258" s="116" t="s">
        <v>4780</v>
      </c>
    </row>
    <row r="259" spans="1:18" x14ac:dyDescent="0.25">
      <c r="A259" s="116"/>
      <c r="B259" s="116"/>
      <c r="C259" s="116"/>
      <c r="D259" s="103" t="s">
        <v>161</v>
      </c>
      <c r="E259" s="103" t="s">
        <v>1512</v>
      </c>
      <c r="F259" s="7" t="str">
        <f>IF(AND(D259="Amina",OR(E259="Manual",E259="Assisted Manual")),A258&amp;"_AZ",IF(AND(D259="Amina",OR(E259="De-Novo Merge",E259="Assisted Merge")),A258&amp;"_SA_AZ",IF(AND(D259="Ahmad",OR(E259="Manual",E259="Assisted Manual")),A258&amp;"_AE",IF(AND(D259="Ahmad",OR(E259="De-Novo Merge",E259="Assisted Merge")),A258&amp;"_SA_AE",IF(AND(D259="Gina",OR(E259="Manual",E259="Assisted Manual")),A258&amp;"_GB",IF(AND(D259="Gina",OR(E259="De-Novo Merge",E259="Assisted Merge")),A258&amp;"_SA_GB",IF(AND(D259="Cameron",OR(E259="Manual",E259="Assisted Manual")),A258&amp;"_CA",IF(AND(D259="Cameron",OR(E259="De-Novo Merge",E259="Assisted Merge")),A258&amp;"_SA_CA",IF(AND(D259="Bruno",OR(E259="Manual",E259="Assisted Manual")),A258&amp;"_BD",IF(AND(D259="Bruno",OR(E259="De-Novo Merge",E259="Assisted Merge")),A258&amp;"_SA_BD",IF(AND(D259="Daniel",OR(E259="Manual",E259="Assisted Manual")),A258&amp;"_DR",IF(AND(D259="Daniel",OR(E259="De-Novo Merge",E259="Assisted Merge")),A258&amp;"_SA_DR",IF(AND(D259="Monet",OR(E259="Manual",E259="Assisted Manual")),A258&amp;"_MW",IF(AND(D259="Monet",OR(E259="De-Novo Merge",E259="Assisted Merge")),A258&amp;"_SA_MW",IF(AND(D259="Rinat",OR(E259="Manual",E259="Assisted Manual")),A258&amp;"_RM",IF(AND(D259="Rinat",OR(E259="De-Novo Merge",E259="Assisted Merge")),A258&amp;"_SA_RM",""))))))))))))))))</f>
        <v>2018-07-02_G-129_BD</v>
      </c>
      <c r="G259" s="104">
        <v>43402</v>
      </c>
      <c r="H259" s="104">
        <v>43403</v>
      </c>
      <c r="I259" s="68">
        <v>4</v>
      </c>
      <c r="J259" s="68">
        <v>39</v>
      </c>
      <c r="K259" s="73">
        <f t="shared" si="6"/>
        <v>9.75</v>
      </c>
      <c r="L259" s="116"/>
      <c r="M259" s="103" t="str">
        <f>IF(AND(NOT(OR(G259="",G259="Ø")),H259=""),"In Progress",IF(AND(NOT(OR(H259="Ø",H259="")),NOT(OR(G259="Ø",G259=""))),"Completed",IF(AND(NOT(A258=""),NOT(OR(D259="",D259="???")),G259=""),"Waiting",IF(D259="???","Waiting",""))))</f>
        <v>Completed</v>
      </c>
      <c r="N259" s="116"/>
      <c r="O259" s="116"/>
      <c r="P259" s="4"/>
      <c r="Q259" s="121"/>
      <c r="R259" s="116"/>
    </row>
    <row r="260" spans="1:18" x14ac:dyDescent="0.25">
      <c r="A260" s="122" t="s">
        <v>4779</v>
      </c>
      <c r="B260" s="117" t="s">
        <v>4778</v>
      </c>
      <c r="C260" s="116" t="s">
        <v>1167</v>
      </c>
      <c r="D260" s="103" t="s">
        <v>4657</v>
      </c>
      <c r="E260" s="103" t="s">
        <v>24</v>
      </c>
      <c r="F260" s="7" t="str">
        <f>IF(AND(D260="Amina",OR(E260="Manual",E260="Assisted Manual")),A260&amp;"_AZ",IF(AND(D260="Amina",OR(E260="De-Novo Merge",E260="Assisted Merge")),A260&amp;"_SA_AZ",IF(AND(D260="Ahmad",OR(E260="Manual",E260="Assisted Manual")),A260&amp;"_AE",IF(AND(D260="Ahmad",OR(E260="De-Novo Merge",E260="Assisted Merge")),A260&amp;"_SA_AE",IF(AND(D260="Gina",OR(E260="Manual",E260="Assisted Manual")),A260&amp;"_GB",IF(AND(D260="Gina",OR(E260="De-Novo Merge",E260="Assisted Merge")),A260&amp;"_SA_GB",IF(AND(D260="Cameron",OR(E260="Manual",E260="Assisted Manual")),A260&amp;"_CA",IF(AND(D260="Cameron",OR(E260="De-Novo Merge",E260="Assisted Merge")),A260&amp;"_SA_CA",IF(AND(D260="Bruno",OR(E260="Manual",E260="Assisted Manual")),A260&amp;"_BD",IF(AND(D260="Bruno",OR(E260="De-Novo Merge",E260="Assisted Merge")),A260&amp;"_SA_BD",IF(AND(D260="Daniel",OR(E260="Manual",E260="Assisted Manual")),A260&amp;"_DR",IF(AND(D260="Daniel",OR(E260="De-Novo Merge",E260="Assisted Merge")),A260&amp;"_SA_DR",IF(AND(D260="Monet",OR(E260="Manual",E260="Assisted Manual")),A260&amp;"_MW",IF(AND(D260="Monet",OR(E260="De-Novo Merge",E260="Assisted Merge")),A260&amp;"_SA_MW",IF(AND(D260="Rinat",OR(E260="Manual",E260="Assisted Manual")),A260&amp;"_RM",IF(AND(D260="Rinat",OR(E260="De-Novo Merge",E260="Assisted Merge")),A260&amp;"_SA_RM",""))))))))))))))))</f>
        <v>2018-07-02_G-130_AE</v>
      </c>
      <c r="G260" s="104">
        <v>43374</v>
      </c>
      <c r="H260" s="104">
        <v>43375</v>
      </c>
      <c r="I260" s="68">
        <v>1.1599999999999999</v>
      </c>
      <c r="J260" s="68">
        <v>25.13</v>
      </c>
      <c r="K260" s="73">
        <f t="shared" si="6"/>
        <v>21.663793103448278</v>
      </c>
      <c r="L260" s="118">
        <v>43382</v>
      </c>
      <c r="M260" s="103" t="str">
        <f>IF(AND(NOT(OR(G260="",G260="Ø")),H260=""),"In Progress",IF(AND(NOT(OR(H260="Ø",H260="")),NOT(OR(G260="Ø",G260=""))),"Completed",IF(AND(NOT(A260=""),NOT(OR(D260="",D260="???")),G260=""),"Waiting",IF(D260="???","Waiting",""))))</f>
        <v>Completed</v>
      </c>
      <c r="N260" s="116" t="str">
        <f>IF(AND(NOT(OR(H260="Ø",H260="")),L260="Split"),"In Progress",IF(AND(NOT(OR(H260="Ø",H260="")),L260="Needs to be Split"),"Waiting",IF(AND(M260="Review",M261="Review"),"Review",IF(OR(AND(M260="Review",M261="Incomplete"),AND(M260="Incomplete",M261="Review")),"Review",IF(OR(AND(M260="Untraceable",M261="Review"),AND(M260="Review",M261="Untraceable")),"Review",IF(OR(AND(M260="Review",M261="Completed"),AND(M260="Completed",M261="Review")),"Review",IF(OR(AND(M260="Other",M261="Review"),AND(M260="Review",M261="Other")),"Review",IF(OR(AND(M260="Other",M261="Incomplete"),AND(M260="Incomplete",M261="Other")),"Review",IF(OR(AND(M260="Other",M261="Untraceable"),AND(M260="Untraceable",M261="Other")),"Review",IF(OR(AND(M260="Other",M261="Completed"),AND(M260="Completed",M261="Other")),"Review",IF(AND(M260="Waiting",M261="Waiting"),"Waiting",IF(OR(AND(M260="Review",M261="Waiting"),AND(M260="Waiting",M261="Review")),"Waiting",IF(OR(AND(M260="Other",M261="Waiting"),AND(M260="Waiting",M261="Other")),"Waiting",IF(OR(AND(M260="Incomplete",M261="Waiting"),AND(M260="Waiting",M261="Incomplete")),"Waiting",IF(OR(AND(M260="Completed",M261="Waiting"),AND(M260="Waiting",M261="Completed")),"Waiting",IF(OR(M260="In Progress",M261="In Progress"),"In Progress",IF(OR(AND(M260="Completed",M261="Untraceable"),AND(M260="Untraceable",M261="Completed")),"Review",IF(OR(AND(M260="Completed",M261="Incomplete"),AND(M260="Incomplete",M261="Completed")),"Review",IF(OR(AND(M260="Incomplete",M261="Untraceable"),AND(M260="Untraceable",M261="Incomplete")),"Untraceable",IF(AND(NOT(OR(H260="Ø",H260="")),NOT(OR(H261="Ø",H261="")),L260=""),"In Progress",IF(AND(M260="Untraceable",M261="Untraceable"),"Untraceable",IF(AND(NOT(OR(H260="Ø",H260="")),NOT(OR(H261="Ø",H261="")),NOT(OR(L260="Ø",L260="",L260="Split",L260="Needs to be Split"))),"Completed",IF(AND(M260="Incomplete",M261="Incomplete"),"Incomplete",IF(AND(M260="Other",M261="Other"),"Review",IF(AND(M260="Untraceable",M261=""),"Untraceable","")))))))))))))))))))))))))</f>
        <v>Completed</v>
      </c>
      <c r="O260" s="116" t="s">
        <v>0</v>
      </c>
      <c r="P260" s="4" t="s">
        <v>4777</v>
      </c>
      <c r="Q260" s="121" t="s">
        <v>25</v>
      </c>
      <c r="R260" s="116" t="s">
        <v>4776</v>
      </c>
    </row>
    <row r="261" spans="1:18" x14ac:dyDescent="0.25">
      <c r="A261" s="116"/>
      <c r="B261" s="116"/>
      <c r="C261" s="116"/>
      <c r="D261" s="103" t="s">
        <v>27</v>
      </c>
      <c r="E261" s="103" t="s">
        <v>1512</v>
      </c>
      <c r="F261" s="7" t="str">
        <f>IF(AND(D261="Amina",OR(E261="Manual",E261="Assisted Manual")),A260&amp;"_AZ",IF(AND(D261="Amina",OR(E261="De-Novo Merge",E261="Assisted Merge")),A260&amp;"_SA_AZ",IF(AND(D261="Ahmad",OR(E261="Manual",E261="Assisted Manual")),A260&amp;"_AE",IF(AND(D261="Ahmad",OR(E261="De-Novo Merge",E261="Assisted Merge")),A260&amp;"_SA_AE",IF(AND(D261="Gina",OR(E261="Manual",E261="Assisted Manual")),A260&amp;"_GB",IF(AND(D261="Gina",OR(E261="De-Novo Merge",E261="Assisted Merge")),A260&amp;"_SA_GB",IF(AND(D261="Cameron",OR(E261="Manual",E261="Assisted Manual")),A260&amp;"_CA",IF(AND(D261="Cameron",OR(E261="De-Novo Merge",E261="Assisted Merge")),A260&amp;"_SA_CA",IF(AND(D261="Bruno",OR(E261="Manual",E261="Assisted Manual")),A260&amp;"_BD",IF(AND(D261="Bruno",OR(E261="De-Novo Merge",E261="Assisted Merge")),A260&amp;"_SA_BD",IF(AND(D261="Daniel",OR(E261="Manual",E261="Assisted Manual")),A260&amp;"_DR",IF(AND(D261="Daniel",OR(E261="De-Novo Merge",E261="Assisted Merge")),A260&amp;"_SA_DR",IF(AND(D261="Monet",OR(E261="Manual",E261="Assisted Manual")),A260&amp;"_MW",IF(AND(D261="Monet",OR(E261="De-Novo Merge",E261="Assisted Merge")),A260&amp;"_SA_MW",IF(AND(D261="Rinat",OR(E261="Manual",E261="Assisted Manual")),A260&amp;"_RM",IF(AND(D261="Rinat",OR(E261="De-Novo Merge",E261="Assisted Merge")),A260&amp;"_SA_RM",""))))))))))))))))</f>
        <v>2018-07-02_G-130_GB</v>
      </c>
      <c r="G261" s="104">
        <v>43382</v>
      </c>
      <c r="H261" s="104">
        <v>43382</v>
      </c>
      <c r="I261" s="68">
        <v>0.75</v>
      </c>
      <c r="J261" s="68">
        <v>25.55</v>
      </c>
      <c r="K261" s="73">
        <f t="shared" si="6"/>
        <v>34.06666666666667</v>
      </c>
      <c r="L261" s="116"/>
      <c r="M261" s="103" t="str">
        <f>IF(AND(NOT(OR(G261="",G261="Ø")),H261=""),"In Progress",IF(AND(NOT(OR(H261="Ø",H261="")),NOT(OR(G261="Ø",G261=""))),"Completed",IF(AND(NOT(A260=""),NOT(OR(D261="",D261="???")),G261=""),"Waiting",IF(D261="???","Waiting",""))))</f>
        <v>Completed</v>
      </c>
      <c r="N261" s="116"/>
      <c r="O261" s="116"/>
      <c r="P261" s="4"/>
      <c r="Q261" s="121"/>
      <c r="R261" s="116"/>
    </row>
    <row r="262" spans="1:18" x14ac:dyDescent="0.25">
      <c r="A262" s="122" t="s">
        <v>4775</v>
      </c>
      <c r="B262" s="117" t="s">
        <v>4774</v>
      </c>
      <c r="C262" s="116" t="s">
        <v>1167</v>
      </c>
      <c r="D262" s="103" t="s">
        <v>4657</v>
      </c>
      <c r="E262" s="103" t="s">
        <v>24</v>
      </c>
      <c r="F262" s="7" t="str">
        <f>IF(AND(D262="Amina",OR(E262="Manual",E262="Assisted Manual")),A262&amp;"_AZ",IF(AND(D262="Amina",OR(E262="De-Novo Merge",E262="Assisted Merge")),A262&amp;"_SA_AZ",IF(AND(D262="Ahmad",OR(E262="Manual",E262="Assisted Manual")),A262&amp;"_AE",IF(AND(D262="Ahmad",OR(E262="De-Novo Merge",E262="Assisted Merge")),A262&amp;"_SA_AE",IF(AND(D262="Gina",OR(E262="Manual",E262="Assisted Manual")),A262&amp;"_GB",IF(AND(D262="Gina",OR(E262="De-Novo Merge",E262="Assisted Merge")),A262&amp;"_SA_GB",IF(AND(D262="Cameron",OR(E262="Manual",E262="Assisted Manual")),A262&amp;"_CA",IF(AND(D262="Cameron",OR(E262="De-Novo Merge",E262="Assisted Merge")),A262&amp;"_SA_CA",IF(AND(D262="Bruno",OR(E262="Manual",E262="Assisted Manual")),A262&amp;"_BD",IF(AND(D262="Bruno",OR(E262="De-Novo Merge",E262="Assisted Merge")),A262&amp;"_SA_BD",IF(AND(D262="Daniel",OR(E262="Manual",E262="Assisted Manual")),A262&amp;"_DR",IF(AND(D262="Daniel",OR(E262="De-Novo Merge",E262="Assisted Merge")),A262&amp;"_SA_DR",IF(AND(D262="Monet",OR(E262="Manual",E262="Assisted Manual")),A262&amp;"_MW",IF(AND(D262="Monet",OR(E262="De-Novo Merge",E262="Assisted Merge")),A262&amp;"_SA_MW",IF(AND(D262="Rinat",OR(E262="Manual",E262="Assisted Manual")),A262&amp;"_RM",IF(AND(D262="Rinat",OR(E262="De-Novo Merge",E262="Assisted Merge")),A262&amp;"_SA_RM",""))))))))))))))))</f>
        <v>2018-07-02_G-131_AE</v>
      </c>
      <c r="G262" s="104">
        <v>43375</v>
      </c>
      <c r="H262" s="104">
        <v>43375</v>
      </c>
      <c r="I262" s="68">
        <v>0.57999999999999996</v>
      </c>
      <c r="J262" s="68">
        <v>11.5</v>
      </c>
      <c r="K262" s="73">
        <f t="shared" si="6"/>
        <v>19.827586206896552</v>
      </c>
      <c r="L262" s="118" t="s">
        <v>4773</v>
      </c>
      <c r="M262" s="103" t="str">
        <f>IF(AND(NOT(OR(G262="",G262="Ø")),H262=""),"In Progress",IF(AND(NOT(OR(H262="Ø",H262="")),NOT(OR(G262="Ø",G262=""))),"Completed",IF(AND(NOT(A262=""),NOT(OR(D262="",D262="???")),G262=""),"Waiting",IF(D262="???","Waiting",""))))</f>
        <v>Completed</v>
      </c>
      <c r="N262" s="116" t="str">
        <f>IF(AND(NOT(OR(H262="Ø",H262="")),L262="Split"),"In Progress",IF(AND(NOT(OR(H262="Ø",H262="")),L262="Needs to be Split"),"Waiting",IF(AND(M262="Review",M263="Review"),"Review",IF(OR(AND(M262="Review",M263="Incomplete"),AND(M262="Incomplete",M263="Review")),"Review",IF(OR(AND(M262="Untraceable",M263="Review"),AND(M262="Review",M263="Untraceable")),"Review",IF(OR(AND(M262="Review",M263="Completed"),AND(M262="Completed",M263="Review")),"Review",IF(OR(AND(M262="Other",M263="Review"),AND(M262="Review",M263="Other")),"Review",IF(OR(AND(M262="Other",M263="Incomplete"),AND(M262="Incomplete",M263="Other")),"Review",IF(OR(AND(M262="Other",M263="Untraceable"),AND(M262="Untraceable",M263="Other")),"Review",IF(OR(AND(M262="Other",M263="Completed"),AND(M262="Completed",M263="Other")),"Review",IF(AND(M262="Waiting",M263="Waiting"),"Waiting",IF(OR(AND(M262="Review",M263="Waiting"),AND(M262="Waiting",M263="Review")),"Waiting",IF(OR(AND(M262="Other",M263="Waiting"),AND(M262="Waiting",M263="Other")),"Waiting",IF(OR(AND(M262="Incomplete",M263="Waiting"),AND(M262="Waiting",M263="Incomplete")),"Waiting",IF(OR(AND(M262="Completed",M263="Waiting"),AND(M262="Waiting",M263="Completed")),"Waiting",IF(OR(M262="In Progress",M263="In Progress"),"In Progress",IF(OR(AND(M262="Completed",M263="Untraceable"),AND(M262="Untraceable",M263="Completed")),"Review",IF(OR(AND(M262="Completed",M263="Incomplete"),AND(M262="Incomplete",M263="Completed")),"Review",IF(OR(AND(M262="Incomplete",M263="Untraceable"),AND(M262="Untraceable",M263="Incomplete")),"Untraceable",IF(AND(NOT(OR(H262="Ø",H262="")),NOT(OR(H263="Ø",H263="")),L262=""),"In Progress",IF(AND(M262="Untraceable",M263="Untraceable"),"Untraceable",IF(AND(NOT(OR(H262="Ø",H262="")),NOT(OR(H263="Ø",H263="")),NOT(OR(L262="Ø",L262="",L262="Split",L262="Needs to be Split"))),"Completed",IF(AND(M262="Incomplete",M263="Incomplete"),"Incomplete",IF(AND(M262="Other",M263="Other"),"Review",IF(AND(M262="Untraceable",M263=""),"Untraceable","")))))))))))))))))))))))))</f>
        <v>Completed</v>
      </c>
      <c r="O262" s="116" t="s">
        <v>0</v>
      </c>
      <c r="P262" s="4"/>
      <c r="Q262" s="121" t="s">
        <v>25</v>
      </c>
      <c r="R262" s="116" t="s">
        <v>4772</v>
      </c>
    </row>
    <row r="263" spans="1:18" x14ac:dyDescent="0.25">
      <c r="A263" s="116"/>
      <c r="B263" s="116"/>
      <c r="C263" s="116"/>
      <c r="D263" s="103" t="s">
        <v>27</v>
      </c>
      <c r="E263" s="103" t="s">
        <v>1512</v>
      </c>
      <c r="F263" s="7" t="str">
        <f>IF(AND(D263="Amina",OR(E263="Manual",E263="Assisted Manual")),A262&amp;"_AZ",IF(AND(D263="Amina",OR(E263="De-Novo Merge",E263="Assisted Merge")),A262&amp;"_SA_AZ",IF(AND(D263="Ahmad",OR(E263="Manual",E263="Assisted Manual")),A262&amp;"_AE",IF(AND(D263="Ahmad",OR(E263="De-Novo Merge",E263="Assisted Merge")),A262&amp;"_SA_AE",IF(AND(D263="Gina",OR(E263="Manual",E263="Assisted Manual")),A262&amp;"_GB",IF(AND(D263="Gina",OR(E263="De-Novo Merge",E263="Assisted Merge")),A262&amp;"_SA_GB",IF(AND(D263="Cameron",OR(E263="Manual",E263="Assisted Manual")),A262&amp;"_CA",IF(AND(D263="Cameron",OR(E263="De-Novo Merge",E263="Assisted Merge")),A262&amp;"_SA_CA",IF(AND(D263="Bruno",OR(E263="Manual",E263="Assisted Manual")),A262&amp;"_BD",IF(AND(D263="Bruno",OR(E263="De-Novo Merge",E263="Assisted Merge")),A262&amp;"_SA_BD",IF(AND(D263="Daniel",OR(E263="Manual",E263="Assisted Manual")),A262&amp;"_DR",IF(AND(D263="Daniel",OR(E263="De-Novo Merge",E263="Assisted Merge")),A262&amp;"_SA_DR",IF(AND(D263="Monet",OR(E263="Manual",E263="Assisted Manual")),A262&amp;"_MW",IF(AND(D263="Monet",OR(E263="De-Novo Merge",E263="Assisted Merge")),A262&amp;"_SA_MW",IF(AND(D263="Rinat",OR(E263="Manual",E263="Assisted Manual")),A262&amp;"_RM",IF(AND(D263="Rinat",OR(E263="De-Novo Merge",E263="Assisted Merge")),A262&amp;"_SA_RM",""))))))))))))))))</f>
        <v>2018-07-02_G-131_GB</v>
      </c>
      <c r="G263" s="104">
        <v>43383</v>
      </c>
      <c r="H263" s="104">
        <v>43383</v>
      </c>
      <c r="I263" s="68">
        <v>1</v>
      </c>
      <c r="J263" s="68"/>
      <c r="K263" s="73" t="str">
        <f t="shared" si="6"/>
        <v/>
      </c>
      <c r="L263" s="116"/>
      <c r="M263" s="103" t="str">
        <f>IF(AND(NOT(OR(G263="",G263="Ø")),H263=""),"In Progress",IF(AND(NOT(OR(H263="Ø",H263="")),NOT(OR(G263="Ø",G263=""))),"Completed",IF(AND(NOT(A262=""),NOT(OR(D263="",D263="???")),G263=""),"Waiting",IF(D263="???","Waiting",""))))</f>
        <v>Completed</v>
      </c>
      <c r="N263" s="116"/>
      <c r="O263" s="116"/>
      <c r="P263" s="4" t="s">
        <v>4771</v>
      </c>
      <c r="Q263" s="121"/>
      <c r="R263" s="116"/>
    </row>
    <row r="264" spans="1:18" x14ac:dyDescent="0.25">
      <c r="A264" s="122" t="s">
        <v>4770</v>
      </c>
      <c r="B264" s="117" t="s">
        <v>4769</v>
      </c>
      <c r="C264" s="116"/>
      <c r="D264" s="103" t="s">
        <v>4657</v>
      </c>
      <c r="E264" s="103" t="s">
        <v>24</v>
      </c>
      <c r="F264" s="7" t="str">
        <f>IF(AND(D264="Amina",OR(E264="Manual",E264="Assisted Manual")),A264&amp;"_AZ",IF(AND(D264="Amina",OR(E264="De-Novo Merge",E264="Assisted Merge")),A264&amp;"_SA_AZ",IF(AND(D264="Ahmad",OR(E264="Manual",E264="Assisted Manual")),A264&amp;"_AE",IF(AND(D264="Ahmad",OR(E264="De-Novo Merge",E264="Assisted Merge")),A264&amp;"_SA_AE",IF(AND(D264="Gina",OR(E264="Manual",E264="Assisted Manual")),A264&amp;"_GB",IF(AND(D264="Gina",OR(E264="De-Novo Merge",E264="Assisted Merge")),A264&amp;"_SA_GB",IF(AND(D264="Cameron",OR(E264="Manual",E264="Assisted Manual")),A264&amp;"_CA",IF(AND(D264="Cameron",OR(E264="De-Novo Merge",E264="Assisted Merge")),A264&amp;"_SA_CA",IF(AND(D264="Bruno",OR(E264="Manual",E264="Assisted Manual")),A264&amp;"_BD",IF(AND(D264="Bruno",OR(E264="De-Novo Merge",E264="Assisted Merge")),A264&amp;"_SA_BD",IF(AND(D264="Daniel",OR(E264="Manual",E264="Assisted Manual")),A264&amp;"_DR",IF(AND(D264="Daniel",OR(E264="De-Novo Merge",E264="Assisted Merge")),A264&amp;"_SA_DR",IF(AND(D264="Monet",OR(E264="Manual",E264="Assisted Manual")),A264&amp;"_MW",IF(AND(D264="Monet",OR(E264="De-Novo Merge",E264="Assisted Merge")),A264&amp;"_SA_MW",IF(AND(D264="Rinat",OR(E264="Manual",E264="Assisted Manual")),A264&amp;"_RM",IF(AND(D264="Rinat",OR(E264="De-Novo Merge",E264="Assisted Merge")),A264&amp;"_SA_RM",""))))))))))))))))</f>
        <v>2018-07-02_G-132_AE</v>
      </c>
      <c r="G264" s="104">
        <v>43375</v>
      </c>
      <c r="H264" s="104">
        <v>43375</v>
      </c>
      <c r="I264" s="68">
        <v>0.6</v>
      </c>
      <c r="J264" s="68">
        <v>7.15</v>
      </c>
      <c r="K264" s="73">
        <f t="shared" si="6"/>
        <v>11.916666666666668</v>
      </c>
      <c r="L264" s="118" t="str">
        <f>IF(AND(NOT(OR(H264="",H264="Ø")),NOT(OR(H265="",H265="Ø"))),"Needs to be Split","")</f>
        <v/>
      </c>
      <c r="M264" s="103" t="s">
        <v>4</v>
      </c>
      <c r="N264" s="116" t="s">
        <v>2</v>
      </c>
      <c r="O264" s="116" t="str">
        <f>IF(OR(N264="Untraceable",N264="Incomplete"),"Ignore",IF(N264="Completed","Waiting",IF(OR(N264="Waiting",N264="In Progress",N264="Review",N264="Other"),"HOLD","")))</f>
        <v>Ignore</v>
      </c>
      <c r="P264" s="4" t="s">
        <v>4768</v>
      </c>
      <c r="Q264" s="121" t="str">
        <f>IF(OR(N264="Untraceable",N264="Incomplete"),"No",IF(N264="Completed","In Progress",""))</f>
        <v>No</v>
      </c>
      <c r="R264" s="116"/>
    </row>
    <row r="265" spans="1:18" x14ac:dyDescent="0.25">
      <c r="A265" s="116"/>
      <c r="B265" s="116"/>
      <c r="C265" s="116"/>
      <c r="D265" s="103" t="s">
        <v>161</v>
      </c>
      <c r="E265" s="103" t="s">
        <v>1512</v>
      </c>
      <c r="F265" s="7" t="str">
        <f>IF(AND(D265="Amina",OR(E265="Manual",E265="Assisted Manual")),A264&amp;"_AZ",IF(AND(D265="Amina",OR(E265="De-Novo Merge",E265="Assisted Merge")),A264&amp;"_SA_AZ",IF(AND(D265="Ahmad",OR(E265="Manual",E265="Assisted Manual")),A264&amp;"_AE",IF(AND(D265="Ahmad",OR(E265="De-Novo Merge",E265="Assisted Merge")),A264&amp;"_SA_AE",IF(AND(D265="Gina",OR(E265="Manual",E265="Assisted Manual")),A264&amp;"_GB",IF(AND(D265="Gina",OR(E265="De-Novo Merge",E265="Assisted Merge")),A264&amp;"_SA_GB",IF(AND(D265="Cameron",OR(E265="Manual",E265="Assisted Manual")),A264&amp;"_CA",IF(AND(D265="Cameron",OR(E265="De-Novo Merge",E265="Assisted Merge")),A264&amp;"_SA_CA",IF(AND(D265="Bruno",OR(E265="Manual",E265="Assisted Manual")),A264&amp;"_BD",IF(AND(D265="Bruno",OR(E265="De-Novo Merge",E265="Assisted Merge")),A264&amp;"_SA_BD",IF(AND(D265="Daniel",OR(E265="Manual",E265="Assisted Manual")),A264&amp;"_DR",IF(AND(D265="Daniel",OR(E265="De-Novo Merge",E265="Assisted Merge")),A264&amp;"_SA_DR",IF(AND(D265="Monet",OR(E265="Manual",E265="Assisted Manual")),A264&amp;"_MW",IF(AND(D265="Monet",OR(E265="De-Novo Merge",E265="Assisted Merge")),A264&amp;"_SA_MW",IF(AND(D265="Rinat",OR(E265="Manual",E265="Assisted Manual")),A264&amp;"_RM",IF(AND(D265="Rinat",OR(E265="De-Novo Merge",E265="Assisted Merge")),A264&amp;"_SA_RM",""))))))))))))))))</f>
        <v>2018-07-02_G-132_BD</v>
      </c>
      <c r="G265" s="104">
        <v>43403</v>
      </c>
      <c r="H265" s="104" t="s">
        <v>51</v>
      </c>
      <c r="I265" s="68"/>
      <c r="J265" s="68"/>
      <c r="K265" s="73" t="str">
        <f t="shared" si="6"/>
        <v/>
      </c>
      <c r="L265" s="116"/>
      <c r="M265" s="103" t="s">
        <v>2</v>
      </c>
      <c r="N265" s="116"/>
      <c r="O265" s="116"/>
      <c r="P265" s="4"/>
      <c r="Q265" s="121"/>
      <c r="R265" s="116"/>
    </row>
    <row r="266" spans="1:18" x14ac:dyDescent="0.25">
      <c r="A266" s="122" t="s">
        <v>4767</v>
      </c>
      <c r="B266" s="117" t="s">
        <v>4766</v>
      </c>
      <c r="C266" s="116" t="s">
        <v>2065</v>
      </c>
      <c r="D266" s="103" t="s">
        <v>161</v>
      </c>
      <c r="E266" s="103" t="s">
        <v>24</v>
      </c>
      <c r="F266" s="7" t="str">
        <f>IF(AND(D266="Amina",OR(E266="Manual",E266="Assisted Manual")),A266&amp;"_AZ",IF(AND(D266="Amina",OR(E266="De-Novo Merge",E266="Assisted Merge")),A266&amp;"_SA_AZ",IF(AND(D266="Ahmad",OR(E266="Manual",E266="Assisted Manual")),A266&amp;"_AE",IF(AND(D266="Ahmad",OR(E266="De-Novo Merge",E266="Assisted Merge")),A266&amp;"_SA_AE",IF(AND(D266="Gina",OR(E266="Manual",E266="Assisted Manual")),A266&amp;"_GB",IF(AND(D266="Gina",OR(E266="De-Novo Merge",E266="Assisted Merge")),A266&amp;"_SA_GB",IF(AND(D266="Cameron",OR(E266="Manual",E266="Assisted Manual")),A266&amp;"_CA",IF(AND(D266="Cameron",OR(E266="De-Novo Merge",E266="Assisted Merge")),A266&amp;"_SA_CA",IF(AND(D266="Bruno",OR(E266="Manual",E266="Assisted Manual")),A266&amp;"_BD",IF(AND(D266="Bruno",OR(E266="De-Novo Merge",E266="Assisted Merge")),A266&amp;"_SA_BD",IF(AND(D266="Daniel",OR(E266="Manual",E266="Assisted Manual")),A266&amp;"_DR",IF(AND(D266="Daniel",OR(E266="De-Novo Merge",E266="Assisted Merge")),A266&amp;"_SA_DR",IF(AND(D266="Monet",OR(E266="Manual",E266="Assisted Manual")),A266&amp;"_MW",IF(AND(D266="Monet",OR(E266="De-Novo Merge",E266="Assisted Merge")),A266&amp;"_SA_MW",IF(AND(D266="Rinat",OR(E266="Manual",E266="Assisted Manual")),A266&amp;"_RM",IF(AND(D266="Rinat",OR(E266="De-Novo Merge",E266="Assisted Merge")),A266&amp;"_SA_RM",""))))))))))))))))</f>
        <v>2018-07-02_G-133_BD</v>
      </c>
      <c r="G266" s="104">
        <v>43377</v>
      </c>
      <c r="H266" s="104">
        <v>43383</v>
      </c>
      <c r="I266" s="68">
        <v>3.75</v>
      </c>
      <c r="J266" s="68">
        <v>108</v>
      </c>
      <c r="K266" s="73">
        <f t="shared" si="6"/>
        <v>28.8</v>
      </c>
      <c r="L266" s="118">
        <v>43402</v>
      </c>
      <c r="M266" s="103" t="str">
        <f>IF(AND(NOT(OR(G266="",G266="Ø")),H266=""),"In Progress",IF(AND(NOT(OR(H266="Ø",H266="")),NOT(OR(G266="Ø",G266=""))),"Completed",IF(AND(NOT(A266=""),NOT(OR(D266="",D266="???")),G266=""),"Waiting",IF(D266="???","Waiting",""))))</f>
        <v>Completed</v>
      </c>
      <c r="N266" s="116" t="str">
        <f>IF(AND(NOT(OR(H266="Ø",H266="")),L266="Split"),"In Progress",IF(AND(NOT(OR(H266="Ø",H266="")),L266="Needs to be Split"),"Waiting",IF(AND(M266="Review",M267="Review"),"Review",IF(OR(AND(M266="Review",M267="Incomplete"),AND(M266="Incomplete",M267="Review")),"Review",IF(OR(AND(M266="Untraceable",M267="Review"),AND(M266="Review",M267="Untraceable")),"Review",IF(OR(AND(M266="Review",M267="Completed"),AND(M266="Completed",M267="Review")),"Review",IF(OR(AND(M266="Other",M267="Review"),AND(M266="Review",M267="Other")),"Review",IF(OR(AND(M266="Other",M267="Incomplete"),AND(M266="Incomplete",M267="Other")),"Review",IF(OR(AND(M266="Other",M267="Untraceable"),AND(M266="Untraceable",M267="Other")),"Review",IF(OR(AND(M266="Other",M267="Completed"),AND(M266="Completed",M267="Other")),"Review",IF(AND(M266="Waiting",M267="Waiting"),"Waiting",IF(OR(AND(M266="Review",M267="Waiting"),AND(M266="Waiting",M267="Review")),"Waiting",IF(OR(AND(M266="Other",M267="Waiting"),AND(M266="Waiting",M267="Other")),"Waiting",IF(OR(AND(M266="Incomplete",M267="Waiting"),AND(M266="Waiting",M267="Incomplete")),"Waiting",IF(OR(AND(M266="Completed",M267="Waiting"),AND(M266="Waiting",M267="Completed")),"Waiting",IF(OR(M266="In Progress",M267="In Progress"),"In Progress",IF(OR(AND(M266="Completed",M267="Untraceable"),AND(M266="Untraceable",M267="Completed")),"Review",IF(OR(AND(M266="Completed",M267="Incomplete"),AND(M266="Incomplete",M267="Completed")),"Review",IF(OR(AND(M266="Incomplete",M267="Untraceable"),AND(M266="Untraceable",M267="Incomplete")),"Untraceable",IF(AND(NOT(OR(H266="Ø",H266="")),NOT(OR(H267="Ø",H267="")),L266=""),"In Progress",IF(AND(M266="Untraceable",M267="Untraceable"),"Untraceable",IF(AND(NOT(OR(H266="Ø",H266="")),NOT(OR(H267="Ø",H267="")),NOT(OR(L266="Ø",L266="",L266="Split",L266="Needs to be Split"))),"Completed",IF(AND(M266="Incomplete",M267="Incomplete"),"Incomplete",IF(AND(M266="Other",M267="Other"),"Review",IF(AND(M266="Untraceable",M267=""),"Untraceable","")))))))))))))))))))))))))</f>
        <v>Completed</v>
      </c>
      <c r="O266" s="116" t="s">
        <v>0</v>
      </c>
      <c r="P266" s="4" t="s">
        <v>4765</v>
      </c>
      <c r="Q266" s="121" t="s">
        <v>25</v>
      </c>
      <c r="R266" s="116" t="s">
        <v>4764</v>
      </c>
    </row>
    <row r="267" spans="1:18" x14ac:dyDescent="0.25">
      <c r="A267" s="116"/>
      <c r="B267" s="116"/>
      <c r="C267" s="116"/>
      <c r="D267" s="103" t="s">
        <v>27</v>
      </c>
      <c r="E267" s="103" t="s">
        <v>1512</v>
      </c>
      <c r="F267" s="7" t="str">
        <f>IF(AND(D267="Amina",OR(E267="Manual",E267="Assisted Manual")),A266&amp;"_AZ",IF(AND(D267="Amina",OR(E267="De-Novo Merge",E267="Assisted Merge")),A266&amp;"_SA_AZ",IF(AND(D267="Ahmad",OR(E267="Manual",E267="Assisted Manual")),A266&amp;"_AE",IF(AND(D267="Ahmad",OR(E267="De-Novo Merge",E267="Assisted Merge")),A266&amp;"_SA_AE",IF(AND(D267="Gina",OR(E267="Manual",E267="Assisted Manual")),A266&amp;"_GB",IF(AND(D267="Gina",OR(E267="De-Novo Merge",E267="Assisted Merge")),A266&amp;"_SA_GB",IF(AND(D267="Cameron",OR(E267="Manual",E267="Assisted Manual")),A266&amp;"_CA",IF(AND(D267="Cameron",OR(E267="De-Novo Merge",E267="Assisted Merge")),A266&amp;"_SA_CA",IF(AND(D267="Bruno",OR(E267="Manual",E267="Assisted Manual")),A266&amp;"_BD",IF(AND(D267="Bruno",OR(E267="De-Novo Merge",E267="Assisted Merge")),A266&amp;"_SA_BD",IF(AND(D267="Daniel",OR(E267="Manual",E267="Assisted Manual")),A266&amp;"_DR",IF(AND(D267="Daniel",OR(E267="De-Novo Merge",E267="Assisted Merge")),A266&amp;"_SA_DR",IF(AND(D267="Monet",OR(E267="Manual",E267="Assisted Manual")),A266&amp;"_MW",IF(AND(D267="Monet",OR(E267="De-Novo Merge",E267="Assisted Merge")),A266&amp;"_SA_MW",IF(AND(D267="Rinat",OR(E267="Manual",E267="Assisted Manual")),A266&amp;"_RM",IF(AND(D267="Rinat",OR(E267="De-Novo Merge",E267="Assisted Merge")),A266&amp;"_SA_RM",""))))))))))))))))</f>
        <v>2018-07-02_G-133_GB</v>
      </c>
      <c r="G267" s="104">
        <v>43399</v>
      </c>
      <c r="H267" s="104">
        <v>43402</v>
      </c>
      <c r="I267" s="68">
        <v>3.75</v>
      </c>
      <c r="J267" s="68">
        <v>125</v>
      </c>
      <c r="K267" s="73">
        <f t="shared" si="6"/>
        <v>33.333333333333336</v>
      </c>
      <c r="L267" s="116"/>
      <c r="M267" s="103" t="str">
        <f>IF(AND(NOT(OR(G267="",G267="Ø")),H267=""),"In Progress",IF(AND(NOT(OR(H267="Ø",H267="")),NOT(OR(G267="Ø",G267=""))),"Completed",IF(AND(NOT(A266=""),NOT(OR(D267="",D267="???")),G267=""),"Waiting",IF(D267="???","Waiting",""))))</f>
        <v>Completed</v>
      </c>
      <c r="N267" s="116"/>
      <c r="O267" s="116"/>
      <c r="P267" s="4"/>
      <c r="Q267" s="121"/>
      <c r="R267" s="116"/>
    </row>
    <row r="268" spans="1:18" x14ac:dyDescent="0.25">
      <c r="A268" s="122" t="s">
        <v>4763</v>
      </c>
      <c r="B268" s="117" t="s">
        <v>4762</v>
      </c>
      <c r="C268" s="116" t="s">
        <v>2065</v>
      </c>
      <c r="D268" s="103" t="s">
        <v>113</v>
      </c>
      <c r="E268" s="103" t="s">
        <v>24</v>
      </c>
      <c r="F268" s="7" t="str">
        <f>IF(AND(D268="Amina",OR(E268="Manual",E268="Assisted Manual")),A268&amp;"_AZ",IF(AND(D268="Amina",OR(E268="De-Novo Merge",E268="Assisted Merge")),A268&amp;"_SA_AZ",IF(AND(D268="Ahmad",OR(E268="Manual",E268="Assisted Manual")),A268&amp;"_AE",IF(AND(D268="Ahmad",OR(E268="De-Novo Merge",E268="Assisted Merge")),A268&amp;"_SA_AE",IF(AND(D268="Gina",OR(E268="Manual",E268="Assisted Manual")),A268&amp;"_GB",IF(AND(D268="Gina",OR(E268="De-Novo Merge",E268="Assisted Merge")),A268&amp;"_SA_GB",IF(AND(D268="Cameron",OR(E268="Manual",E268="Assisted Manual")),A268&amp;"_CA",IF(AND(D268="Cameron",OR(E268="De-Novo Merge",E268="Assisted Merge")),A268&amp;"_SA_CA",IF(AND(D268="Bruno",OR(E268="Manual",E268="Assisted Manual")),A268&amp;"_BD",IF(AND(D268="Bruno",OR(E268="De-Novo Merge",E268="Assisted Merge")),A268&amp;"_SA_BD",IF(AND(D268="Daniel",OR(E268="Manual",E268="Assisted Manual")),A268&amp;"_DR",IF(AND(D268="Daniel",OR(E268="De-Novo Merge",E268="Assisted Merge")),A268&amp;"_SA_DR",IF(AND(D268="Monet",OR(E268="Manual",E268="Assisted Manual")),A268&amp;"_MW",IF(AND(D268="Monet",OR(E268="De-Novo Merge",E268="Assisted Merge")),A268&amp;"_SA_MW",IF(AND(D268="Rinat",OR(E268="Manual",E268="Assisted Manual")),A268&amp;"_RM",IF(AND(D268="Rinat",OR(E268="De-Novo Merge",E268="Assisted Merge")),A268&amp;"_SA_RM",""))))))))))))))))</f>
        <v>2018-07-02_G-134_DR</v>
      </c>
      <c r="G268" s="104">
        <v>43381</v>
      </c>
      <c r="H268" s="104">
        <v>43384</v>
      </c>
      <c r="I268" s="68">
        <v>6</v>
      </c>
      <c r="J268" s="68">
        <v>39.707999999999998</v>
      </c>
      <c r="K268" s="73">
        <f t="shared" si="6"/>
        <v>6.6179999999999994</v>
      </c>
      <c r="L268" s="118">
        <v>43413</v>
      </c>
      <c r="M268" s="103" t="str">
        <f>IF(AND(NOT(OR(G268="",G268="Ø")),H268=""),"In Progress",IF(AND(NOT(OR(H268="Ø",H268="")),NOT(OR(G268="Ø",G268=""))),"Completed",IF(AND(NOT(A268=""),NOT(OR(D268="",D268="???")),G268=""),"Waiting",IF(D268="???","Waiting",""))))</f>
        <v>Completed</v>
      </c>
      <c r="N268" s="116" t="str">
        <f>IF(AND(NOT(OR(H268="Ø",H268="")),L268="Split"),"In Progress",IF(AND(NOT(OR(H268="Ø",H268="")),L268="Needs to be Split"),"Waiting",IF(AND(M268="Review",M269="Review"),"Review",IF(OR(AND(M268="Review",M269="Incomplete"),AND(M268="Incomplete",M269="Review")),"Review",IF(OR(AND(M268="Untraceable",M269="Review"),AND(M268="Review",M269="Untraceable")),"Review",IF(OR(AND(M268="Review",M269="Completed"),AND(M268="Completed",M269="Review")),"Review",IF(OR(AND(M268="Other",M269="Review"),AND(M268="Review",M269="Other")),"Review",IF(OR(AND(M268="Other",M269="Incomplete"),AND(M268="Incomplete",M269="Other")),"Review",IF(OR(AND(M268="Other",M269="Untraceable"),AND(M268="Untraceable",M269="Other")),"Review",IF(OR(AND(M268="Other",M269="Completed"),AND(M268="Completed",M269="Other")),"Review",IF(AND(M268="Waiting",M269="Waiting"),"Waiting",IF(OR(AND(M268="Review",M269="Waiting"),AND(M268="Waiting",M269="Review")),"Waiting",IF(OR(AND(M268="Other",M269="Waiting"),AND(M268="Waiting",M269="Other")),"Waiting",IF(OR(AND(M268="Incomplete",M269="Waiting"),AND(M268="Waiting",M269="Incomplete")),"Waiting",IF(OR(AND(M268="Completed",M269="Waiting"),AND(M268="Waiting",M269="Completed")),"Waiting",IF(OR(M268="In Progress",M269="In Progress"),"In Progress",IF(OR(AND(M268="Completed",M269="Untraceable"),AND(M268="Untraceable",M269="Completed")),"Review",IF(OR(AND(M268="Completed",M269="Incomplete"),AND(M268="Incomplete",M269="Completed")),"Review",IF(OR(AND(M268="Incomplete",M269="Untraceable"),AND(M268="Untraceable",M269="Incomplete")),"Untraceable",IF(AND(NOT(OR(H268="Ø",H268="")),NOT(OR(H269="Ø",H269="")),L268=""),"In Progress",IF(AND(M268="Untraceable",M269="Untraceable"),"Untraceable",IF(AND(NOT(OR(H268="Ø",H268="")),NOT(OR(H269="Ø",H269="")),NOT(OR(L268="Ø",L268="",L268="Split",L268="Needs to be Split"))),"Completed",IF(AND(M268="Incomplete",M269="Incomplete"),"Incomplete",IF(AND(M268="Other",M269="Other"),"Review",IF(AND(M268="Untraceable",M269=""),"Untraceable","")))))))))))))))))))))))))</f>
        <v>Completed</v>
      </c>
      <c r="O268" s="116" t="s">
        <v>0</v>
      </c>
      <c r="P268" s="4" t="s">
        <v>4761</v>
      </c>
      <c r="Q268" s="121" t="s">
        <v>25</v>
      </c>
      <c r="R268" s="116" t="s">
        <v>4760</v>
      </c>
    </row>
    <row r="269" spans="1:18" x14ac:dyDescent="0.25">
      <c r="A269" s="116"/>
      <c r="B269" s="116"/>
      <c r="C269" s="116"/>
      <c r="D269" s="103" t="s">
        <v>32</v>
      </c>
      <c r="E269" s="103" t="s">
        <v>24</v>
      </c>
      <c r="F269" s="7" t="str">
        <f>IF(AND(D269="Amina",OR(E269="Manual",E269="Assisted Manual")),A268&amp;"_AZ",IF(AND(D269="Amina",OR(E269="De-Novo Merge",E269="Assisted Merge")),A268&amp;"_SA_AZ",IF(AND(D269="Ahmad",OR(E269="Manual",E269="Assisted Manual")),A268&amp;"_AE",IF(AND(D269="Ahmad",OR(E269="De-Novo Merge",E269="Assisted Merge")),A268&amp;"_SA_AE",IF(AND(D269="Gina",OR(E269="Manual",E269="Assisted Manual")),A268&amp;"_GB",IF(AND(D269="Gina",OR(E269="De-Novo Merge",E269="Assisted Merge")),A268&amp;"_SA_GB",IF(AND(D269="Cameron",OR(E269="Manual",E269="Assisted Manual")),A268&amp;"_CA",IF(AND(D269="Cameron",OR(E269="De-Novo Merge",E269="Assisted Merge")),A268&amp;"_SA_CA",IF(AND(D269="Bruno",OR(E269="Manual",E269="Assisted Manual")),A268&amp;"_BD",IF(AND(D269="Bruno",OR(E269="De-Novo Merge",E269="Assisted Merge")),A268&amp;"_SA_BD",IF(AND(D269="Daniel",OR(E269="Manual",E269="Assisted Manual")),A268&amp;"_DR",IF(AND(D269="Daniel",OR(E269="De-Novo Merge",E269="Assisted Merge")),A268&amp;"_SA_DR",IF(AND(D269="Monet",OR(E269="Manual",E269="Assisted Manual")),A268&amp;"_MW",IF(AND(D269="Monet",OR(E269="De-Novo Merge",E269="Assisted Merge")),A268&amp;"_SA_MW",IF(AND(D269="Rinat",OR(E269="Manual",E269="Assisted Manual")),A268&amp;"_RM",IF(AND(D269="Rinat",OR(E269="De-Novo Merge",E269="Assisted Merge")),A268&amp;"_SA_RM",""))))))))))))))))</f>
        <v>2018-07-02_G-134_AZ</v>
      </c>
      <c r="G269" s="104">
        <v>43398</v>
      </c>
      <c r="H269" s="104">
        <v>43399</v>
      </c>
      <c r="I269" s="68"/>
      <c r="J269" s="68"/>
      <c r="K269" s="73" t="str">
        <f t="shared" si="6"/>
        <v/>
      </c>
      <c r="L269" s="116"/>
      <c r="M269" s="103" t="str">
        <f>IF(AND(NOT(OR(G269="",G269="Ø")),H269=""),"In Progress",IF(AND(NOT(OR(H269="Ø",H269="")),NOT(OR(G269="Ø",G269=""))),"Completed",IF(AND(NOT(A268=""),NOT(OR(D269="",D269="???")),G269=""),"Waiting",IF(D269="???","Waiting",""))))</f>
        <v>Completed</v>
      </c>
      <c r="N269" s="116"/>
      <c r="O269" s="116"/>
      <c r="P269" s="4"/>
      <c r="Q269" s="121"/>
      <c r="R269" s="116"/>
    </row>
    <row r="270" spans="1:18" x14ac:dyDescent="0.25">
      <c r="A270" s="122" t="s">
        <v>4759</v>
      </c>
      <c r="B270" s="117" t="s">
        <v>4758</v>
      </c>
      <c r="C270" s="116" t="s">
        <v>2065</v>
      </c>
      <c r="D270" s="103" t="s">
        <v>27</v>
      </c>
      <c r="E270" s="103" t="s">
        <v>24</v>
      </c>
      <c r="F270" s="7" t="str">
        <f>IF(AND(D270="Amina",OR(E270="Manual",E270="Assisted Manual")),A270&amp;"_AZ",IF(AND(D270="Amina",OR(E270="De-Novo Merge",E270="Assisted Merge")),A270&amp;"_SA_AZ",IF(AND(D270="Ahmad",OR(E270="Manual",E270="Assisted Manual")),A270&amp;"_AE",IF(AND(D270="Ahmad",OR(E270="De-Novo Merge",E270="Assisted Merge")),A270&amp;"_SA_AE",IF(AND(D270="Gina",OR(E270="Manual",E270="Assisted Manual")),A270&amp;"_GB",IF(AND(D270="Gina",OR(E270="De-Novo Merge",E270="Assisted Merge")),A270&amp;"_SA_GB",IF(AND(D270="Cameron",OR(E270="Manual",E270="Assisted Manual")),A270&amp;"_CA",IF(AND(D270="Cameron",OR(E270="De-Novo Merge",E270="Assisted Merge")),A270&amp;"_SA_CA",IF(AND(D270="Bruno",OR(E270="Manual",E270="Assisted Manual")),A270&amp;"_BD",IF(AND(D270="Bruno",OR(E270="De-Novo Merge",E270="Assisted Merge")),A270&amp;"_SA_BD",IF(AND(D270="Daniel",OR(E270="Manual",E270="Assisted Manual")),A270&amp;"_DR",IF(AND(D270="Daniel",OR(E270="De-Novo Merge",E270="Assisted Merge")),A270&amp;"_SA_DR",IF(AND(D270="Monet",OR(E270="Manual",E270="Assisted Manual")),A270&amp;"_MW",IF(AND(D270="Monet",OR(E270="De-Novo Merge",E270="Assisted Merge")),A270&amp;"_SA_MW",IF(AND(D270="Rinat",OR(E270="Manual",E270="Assisted Manual")),A270&amp;"_RM",IF(AND(D270="Rinat",OR(E270="De-Novo Merge",E270="Assisted Merge")),A270&amp;"_SA_RM",""))))))))))))))))</f>
        <v>2018-07-02_G-135_GB</v>
      </c>
      <c r="G270" s="104">
        <v>43377</v>
      </c>
      <c r="H270" s="104">
        <v>43382</v>
      </c>
      <c r="I270" s="68">
        <v>3.5</v>
      </c>
      <c r="J270" s="68">
        <v>75.599999999999994</v>
      </c>
      <c r="K270" s="73">
        <f t="shared" si="6"/>
        <v>21.599999999999998</v>
      </c>
      <c r="L270" s="118">
        <v>43418</v>
      </c>
      <c r="M270" s="103" t="str">
        <f>IF(AND(NOT(OR(G270="",G270="Ø")),H270=""),"In Progress",IF(AND(NOT(OR(H270="Ø",H270="")),NOT(OR(G270="Ø",G270=""))),"Completed",IF(AND(NOT(A270=""),NOT(OR(D270="",D270="???")),G270=""),"Waiting",IF(D270="???","Waiting",""))))</f>
        <v>Completed</v>
      </c>
      <c r="N270" s="116" t="str">
        <f>IF(AND(NOT(OR(H270="Ø",H270="")),L270="Split"),"In Progress",IF(AND(NOT(OR(H270="Ø",H270="")),L270="Needs to be Split"),"Waiting",IF(AND(M270="Review",M271="Review"),"Review",IF(OR(AND(M270="Review",M271="Incomplete"),AND(M270="Incomplete",M271="Review")),"Review",IF(OR(AND(M270="Untraceable",M271="Review"),AND(M270="Review",M271="Untraceable")),"Review",IF(OR(AND(M270="Review",M271="Completed"),AND(M270="Completed",M271="Review")),"Review",IF(OR(AND(M270="Other",M271="Review"),AND(M270="Review",M271="Other")),"Review",IF(OR(AND(M270="Other",M271="Incomplete"),AND(M270="Incomplete",M271="Other")),"Review",IF(OR(AND(M270="Other",M271="Untraceable"),AND(M270="Untraceable",M271="Other")),"Review",IF(OR(AND(M270="Other",M271="Completed"),AND(M270="Completed",M271="Other")),"Review",IF(AND(M270="Waiting",M271="Waiting"),"Waiting",IF(OR(AND(M270="Review",M271="Waiting"),AND(M270="Waiting",M271="Review")),"Waiting",IF(OR(AND(M270="Other",M271="Waiting"),AND(M270="Waiting",M271="Other")),"Waiting",IF(OR(AND(M270="Incomplete",M271="Waiting"),AND(M270="Waiting",M271="Incomplete")),"Waiting",IF(OR(AND(M270="Completed",M271="Waiting"),AND(M270="Waiting",M271="Completed")),"Waiting",IF(OR(M270="In Progress",M271="In Progress"),"In Progress",IF(OR(AND(M270="Completed",M271="Untraceable"),AND(M270="Untraceable",M271="Completed")),"Review",IF(OR(AND(M270="Completed",M271="Incomplete"),AND(M270="Incomplete",M271="Completed")),"Review",IF(OR(AND(M270="Incomplete",M271="Untraceable"),AND(M270="Untraceable",M271="Incomplete")),"Untraceable",IF(AND(NOT(OR(H270="Ø",H270="")),NOT(OR(H271="Ø",H271="")),L270=""),"In Progress",IF(AND(M270="Untraceable",M271="Untraceable"),"Untraceable",IF(AND(NOT(OR(H270="Ø",H270="")),NOT(OR(H271="Ø",H271="")),NOT(OR(L270="Ø",L270="",L270="Split",L270="Needs to be Split"))),"Completed",IF(AND(M270="Incomplete",M271="Incomplete"),"Incomplete",IF(AND(M270="Other",M271="Other"),"Review",IF(AND(M270="Untraceable",M271=""),"Untraceable","")))))))))))))))))))))))))</f>
        <v>Completed</v>
      </c>
      <c r="O270" s="116" t="s">
        <v>0</v>
      </c>
      <c r="P270" s="4"/>
      <c r="Q270" s="121" t="s">
        <v>25</v>
      </c>
      <c r="R270" s="116" t="s">
        <v>4757</v>
      </c>
    </row>
    <row r="271" spans="1:18" x14ac:dyDescent="0.25">
      <c r="A271" s="116"/>
      <c r="B271" s="116"/>
      <c r="C271" s="116"/>
      <c r="D271" s="103" t="s">
        <v>32</v>
      </c>
      <c r="E271" s="103" t="s">
        <v>1512</v>
      </c>
      <c r="F271" s="7" t="str">
        <f>IF(AND(D271="Amina",OR(E271="Manual",E271="Assisted Manual")),A270&amp;"_AZ",IF(AND(D271="Amina",OR(E271="De-Novo Merge",E271="Assisted Merge")),A270&amp;"_SA_AZ",IF(AND(D271="Ahmad",OR(E271="Manual",E271="Assisted Manual")),A270&amp;"_AE",IF(AND(D271="Ahmad",OR(E271="De-Novo Merge",E271="Assisted Merge")),A270&amp;"_SA_AE",IF(AND(D271="Gina",OR(E271="Manual",E271="Assisted Manual")),A270&amp;"_GB",IF(AND(D271="Gina",OR(E271="De-Novo Merge",E271="Assisted Merge")),A270&amp;"_SA_GB",IF(AND(D271="Cameron",OR(E271="Manual",E271="Assisted Manual")),A270&amp;"_CA",IF(AND(D271="Cameron",OR(E271="De-Novo Merge",E271="Assisted Merge")),A270&amp;"_SA_CA",IF(AND(D271="Bruno",OR(E271="Manual",E271="Assisted Manual")),A270&amp;"_BD",IF(AND(D271="Bruno",OR(E271="De-Novo Merge",E271="Assisted Merge")),A270&amp;"_SA_BD",IF(AND(D271="Daniel",OR(E271="Manual",E271="Assisted Manual")),A270&amp;"_DR",IF(AND(D271="Daniel",OR(E271="De-Novo Merge",E271="Assisted Merge")),A270&amp;"_SA_DR",IF(AND(D271="Monet",OR(E271="Manual",E271="Assisted Manual")),A270&amp;"_MW",IF(AND(D271="Monet",OR(E271="De-Novo Merge",E271="Assisted Merge")),A270&amp;"_SA_MW",IF(AND(D271="Rinat",OR(E271="Manual",E271="Assisted Manual")),A270&amp;"_RM",IF(AND(D271="Rinat",OR(E271="De-Novo Merge",E271="Assisted Merge")),A270&amp;"_SA_RM",""))))))))))))))))</f>
        <v>2018-07-02_G-135_AZ</v>
      </c>
      <c r="G271" s="104">
        <v>43382</v>
      </c>
      <c r="H271" s="104">
        <v>43385</v>
      </c>
      <c r="I271" s="68"/>
      <c r="J271" s="68"/>
      <c r="K271" s="73" t="str">
        <f t="shared" si="6"/>
        <v/>
      </c>
      <c r="L271" s="116"/>
      <c r="M271" s="103" t="str">
        <f>IF(AND(NOT(OR(G271="",G271="Ø")),H271=""),"In Progress",IF(AND(NOT(OR(H271="Ø",H271="")),NOT(OR(G271="Ø",G271=""))),"Completed",IF(AND(NOT(A270=""),NOT(OR(D271="",D271="???")),G271=""),"Waiting",IF(D271="???","Waiting",""))))</f>
        <v>Completed</v>
      </c>
      <c r="N271" s="116"/>
      <c r="O271" s="116"/>
      <c r="P271" s="4"/>
      <c r="Q271" s="121"/>
      <c r="R271" s="116"/>
    </row>
    <row r="272" spans="1:18" x14ac:dyDescent="0.25">
      <c r="A272" s="122" t="s">
        <v>4756</v>
      </c>
      <c r="B272" s="117" t="s">
        <v>4755</v>
      </c>
      <c r="C272" s="116" t="s">
        <v>1167</v>
      </c>
      <c r="D272" s="103" t="s">
        <v>32</v>
      </c>
      <c r="E272" s="103" t="s">
        <v>24</v>
      </c>
      <c r="F272" s="7" t="str">
        <f>IF(AND(D272="Amina",OR(E272="Manual",E272="Assisted Manual")),A272&amp;"_AZ",IF(AND(D272="Amina",OR(E272="De-Novo Merge",E272="Assisted Merge")),A272&amp;"_SA_AZ",IF(AND(D272="Ahmad",OR(E272="Manual",E272="Assisted Manual")),A272&amp;"_AE",IF(AND(D272="Ahmad",OR(E272="De-Novo Merge",E272="Assisted Merge")),A272&amp;"_SA_AE",IF(AND(D272="Gina",OR(E272="Manual",E272="Assisted Manual")),A272&amp;"_GB",IF(AND(D272="Gina",OR(E272="De-Novo Merge",E272="Assisted Merge")),A272&amp;"_SA_GB",IF(AND(D272="Cameron",OR(E272="Manual",E272="Assisted Manual")),A272&amp;"_CA",IF(AND(D272="Cameron",OR(E272="De-Novo Merge",E272="Assisted Merge")),A272&amp;"_SA_CA",IF(AND(D272="Bruno",OR(E272="Manual",E272="Assisted Manual")),A272&amp;"_BD",IF(AND(D272="Bruno",OR(E272="De-Novo Merge",E272="Assisted Merge")),A272&amp;"_SA_BD",IF(AND(D272="Daniel",OR(E272="Manual",E272="Assisted Manual")),A272&amp;"_DR",IF(AND(D272="Daniel",OR(E272="De-Novo Merge",E272="Assisted Merge")),A272&amp;"_SA_DR",IF(AND(D272="Monet",OR(E272="Manual",E272="Assisted Manual")),A272&amp;"_MW",IF(AND(D272="Monet",OR(E272="De-Novo Merge",E272="Assisted Merge")),A272&amp;"_SA_MW",IF(AND(D272="Rinat",OR(E272="Manual",E272="Assisted Manual")),A272&amp;"_RM",IF(AND(D272="Rinat",OR(E272="De-Novo Merge",E272="Assisted Merge")),A272&amp;"_SA_RM",""))))))))))))))))</f>
        <v>2018-07-02_G-136_AZ</v>
      </c>
      <c r="G272" s="104">
        <v>43389</v>
      </c>
      <c r="H272" s="104">
        <v>43390</v>
      </c>
      <c r="I272" s="68"/>
      <c r="J272" s="68"/>
      <c r="K272" s="73" t="str">
        <f t="shared" si="6"/>
        <v/>
      </c>
      <c r="L272" s="118">
        <v>43403</v>
      </c>
      <c r="M272" s="103" t="str">
        <f>IF(AND(NOT(OR(G272="",G272="Ø")),H272=""),"In Progress",IF(AND(NOT(OR(H272="Ø",H272="")),NOT(OR(G272="Ø",G272=""))),"Completed",IF(AND(NOT(A272=""),NOT(OR(D272="",D272="???")),G272=""),"Waiting",IF(D272="???","Waiting",""))))</f>
        <v>Completed</v>
      </c>
      <c r="N272" s="116" t="str">
        <f>IF(AND(NOT(OR(H272="Ø",H272="")),L272="Split"),"In Progress",IF(AND(NOT(OR(H272="Ø",H272="")),L272="Needs to be Split"),"Waiting",IF(AND(M272="Review",M273="Review"),"Review",IF(OR(AND(M272="Review",M273="Incomplete"),AND(M272="Incomplete",M273="Review")),"Review",IF(OR(AND(M272="Untraceable",M273="Review"),AND(M272="Review",M273="Untraceable")),"Review",IF(OR(AND(M272="Review",M273="Completed"),AND(M272="Completed",M273="Review")),"Review",IF(OR(AND(M272="Other",M273="Review"),AND(M272="Review",M273="Other")),"Review",IF(OR(AND(M272="Other",M273="Incomplete"),AND(M272="Incomplete",M273="Other")),"Review",IF(OR(AND(M272="Other",M273="Untraceable"),AND(M272="Untraceable",M273="Other")),"Review",IF(OR(AND(M272="Other",M273="Completed"),AND(M272="Completed",M273="Other")),"Review",IF(AND(M272="Waiting",M273="Waiting"),"Waiting",IF(OR(AND(M272="Review",M273="Waiting"),AND(M272="Waiting",M273="Review")),"Waiting",IF(OR(AND(M272="Other",M273="Waiting"),AND(M272="Waiting",M273="Other")),"Waiting",IF(OR(AND(M272="Incomplete",M273="Waiting"),AND(M272="Waiting",M273="Incomplete")),"Waiting",IF(OR(AND(M272="Completed",M273="Waiting"),AND(M272="Waiting",M273="Completed")),"Waiting",IF(OR(M272="In Progress",M273="In Progress"),"In Progress",IF(OR(AND(M272="Completed",M273="Untraceable"),AND(M272="Untraceable",M273="Completed")),"Review",IF(OR(AND(M272="Completed",M273="Incomplete"),AND(M272="Incomplete",M273="Completed")),"Review",IF(OR(AND(M272="Incomplete",M273="Untraceable"),AND(M272="Untraceable",M273="Incomplete")),"Untraceable",IF(AND(NOT(OR(H272="Ø",H272="")),NOT(OR(H273="Ø",H273="")),L272=""),"In Progress",IF(AND(M272="Untraceable",M273="Untraceable"),"Untraceable",IF(AND(NOT(OR(H272="Ø",H272="")),NOT(OR(H273="Ø",H273="")),NOT(OR(L272="Ø",L272="",L272="Split",L272="Needs to be Split"))),"Completed",IF(AND(M272="Incomplete",M273="Incomplete"),"Incomplete",IF(AND(M272="Other",M273="Other"),"Review",IF(AND(M272="Untraceable",M273=""),"Untraceable","")))))))))))))))))))))))))</f>
        <v>Completed</v>
      </c>
      <c r="O272" s="116" t="s">
        <v>0</v>
      </c>
      <c r="P272" s="4" t="s">
        <v>1483</v>
      </c>
      <c r="Q272" s="121" t="s">
        <v>25</v>
      </c>
      <c r="R272" s="116" t="s">
        <v>4754</v>
      </c>
    </row>
    <row r="273" spans="1:18" x14ac:dyDescent="0.25">
      <c r="A273" s="116"/>
      <c r="B273" s="116"/>
      <c r="C273" s="116"/>
      <c r="D273" s="103" t="s">
        <v>4657</v>
      </c>
      <c r="E273" s="103" t="s">
        <v>1512</v>
      </c>
      <c r="F273" s="7" t="str">
        <f>IF(AND(D273="Amina",OR(E273="Manual",E273="Assisted Manual")),A272&amp;"_AZ",IF(AND(D273="Amina",OR(E273="De-Novo Merge",E273="Assisted Merge")),A272&amp;"_SA_AZ",IF(AND(D273="Ahmad",OR(E273="Manual",E273="Assisted Manual")),A272&amp;"_AE",IF(AND(D273="Ahmad",OR(E273="De-Novo Merge",E273="Assisted Merge")),A272&amp;"_SA_AE",IF(AND(D273="Gina",OR(E273="Manual",E273="Assisted Manual")),A272&amp;"_GB",IF(AND(D273="Gina",OR(E273="De-Novo Merge",E273="Assisted Merge")),A272&amp;"_SA_GB",IF(AND(D273="Cameron",OR(E273="Manual",E273="Assisted Manual")),A272&amp;"_CA",IF(AND(D273="Cameron",OR(E273="De-Novo Merge",E273="Assisted Merge")),A272&amp;"_SA_CA",IF(AND(D273="Bruno",OR(E273="Manual",E273="Assisted Manual")),A272&amp;"_BD",IF(AND(D273="Bruno",OR(E273="De-Novo Merge",E273="Assisted Merge")),A272&amp;"_SA_BD",IF(AND(D273="Daniel",OR(E273="Manual",E273="Assisted Manual")),A272&amp;"_DR",IF(AND(D273="Daniel",OR(E273="De-Novo Merge",E273="Assisted Merge")),A272&amp;"_SA_DR",IF(AND(D273="Monet",OR(E273="Manual",E273="Assisted Manual")),A272&amp;"_MW",IF(AND(D273="Monet",OR(E273="De-Novo Merge",E273="Assisted Merge")),A272&amp;"_SA_MW",IF(AND(D273="Rinat",OR(E273="Manual",E273="Assisted Manual")),A272&amp;"_RM",IF(AND(D273="Rinat",OR(E273="De-Novo Merge",E273="Assisted Merge")),A272&amp;"_SA_RM",""))))))))))))))))</f>
        <v>2018-07-02_G-136_AE</v>
      </c>
      <c r="G273" s="104">
        <v>43395</v>
      </c>
      <c r="H273" s="104">
        <v>43396</v>
      </c>
      <c r="I273" s="68">
        <v>1.83</v>
      </c>
      <c r="J273" s="68">
        <v>34.9</v>
      </c>
      <c r="K273" s="73">
        <f t="shared" si="6"/>
        <v>19.071038251366119</v>
      </c>
      <c r="L273" s="116"/>
      <c r="M273" s="103" t="str">
        <f>IF(AND(NOT(OR(G273="",G273="Ø")),H273=""),"In Progress",IF(AND(NOT(OR(H273="Ø",H273="")),NOT(OR(G273="Ø",G273=""))),"Completed",IF(AND(NOT(A272=""),NOT(OR(D273="",D273="???")),G273=""),"Waiting",IF(D273="???","Waiting",""))))</f>
        <v>Completed</v>
      </c>
      <c r="N273" s="116"/>
      <c r="O273" s="116"/>
      <c r="P273" s="4"/>
      <c r="Q273" s="121"/>
      <c r="R273" s="116"/>
    </row>
    <row r="274" spans="1:18" x14ac:dyDescent="0.25">
      <c r="A274" s="122" t="s">
        <v>4753</v>
      </c>
      <c r="B274" s="117" t="s">
        <v>4752</v>
      </c>
      <c r="C274" s="116" t="s">
        <v>1167</v>
      </c>
      <c r="D274" s="103" t="s">
        <v>113</v>
      </c>
      <c r="E274" s="103" t="s">
        <v>24</v>
      </c>
      <c r="F274" s="7" t="str">
        <f>IF(AND(D274="Amina",OR(E274="Manual",E274="Assisted Manual")),A274&amp;"_AZ",IF(AND(D274="Amina",OR(E274="De-Novo Merge",E274="Assisted Merge")),A274&amp;"_SA_AZ",IF(AND(D274="Ahmad",OR(E274="Manual",E274="Assisted Manual")),A274&amp;"_AE",IF(AND(D274="Ahmad",OR(E274="De-Novo Merge",E274="Assisted Merge")),A274&amp;"_SA_AE",IF(AND(D274="Gina",OR(E274="Manual",E274="Assisted Manual")),A274&amp;"_GB",IF(AND(D274="Gina",OR(E274="De-Novo Merge",E274="Assisted Merge")),A274&amp;"_SA_GB",IF(AND(D274="Cameron",OR(E274="Manual",E274="Assisted Manual")),A274&amp;"_CA",IF(AND(D274="Cameron",OR(E274="De-Novo Merge",E274="Assisted Merge")),A274&amp;"_SA_CA",IF(AND(D274="Bruno",OR(E274="Manual",E274="Assisted Manual")),A274&amp;"_BD",IF(AND(D274="Bruno",OR(E274="De-Novo Merge",E274="Assisted Merge")),A274&amp;"_SA_BD",IF(AND(D274="Daniel",OR(E274="Manual",E274="Assisted Manual")),A274&amp;"_DR",IF(AND(D274="Daniel",OR(E274="De-Novo Merge",E274="Assisted Merge")),A274&amp;"_SA_DR",IF(AND(D274="Monet",OR(E274="Manual",E274="Assisted Manual")),A274&amp;"_MW",IF(AND(D274="Monet",OR(E274="De-Novo Merge",E274="Assisted Merge")),A274&amp;"_SA_MW",IF(AND(D274="Rinat",OR(E274="Manual",E274="Assisted Manual")),A274&amp;"_RM",IF(AND(D274="Rinat",OR(E274="De-Novo Merge",E274="Assisted Merge")),A274&amp;"_SA_RM",""))))))))))))))))</f>
        <v>2018-07-02_G-137_DR</v>
      </c>
      <c r="G274" s="104">
        <v>43390</v>
      </c>
      <c r="H274" s="104">
        <v>43391</v>
      </c>
      <c r="I274" s="68">
        <v>2.5</v>
      </c>
      <c r="J274" s="68">
        <v>31.538</v>
      </c>
      <c r="K274" s="73">
        <f t="shared" si="6"/>
        <v>12.6152</v>
      </c>
      <c r="L274" s="118">
        <v>43402</v>
      </c>
      <c r="M274" s="103" t="str">
        <f>IF(AND(NOT(OR(G274="",G274="Ø")),H274=""),"In Progress",IF(AND(NOT(OR(H274="Ø",H274="")),NOT(OR(G274="Ø",G274=""))),"Completed",IF(AND(NOT(A274=""),NOT(OR(D274="",D274="???")),G274=""),"Waiting",IF(D274="???","Waiting",""))))</f>
        <v>Completed</v>
      </c>
      <c r="N274" s="116" t="str">
        <f>IF(AND(NOT(OR(H274="Ø",H274="")),L274="Split"),"In Progress",IF(AND(NOT(OR(H274="Ø",H274="")),L274="Needs to be Split"),"Waiting",IF(AND(M274="Review",M275="Review"),"Review",IF(OR(AND(M274="Review",M275="Incomplete"),AND(M274="Incomplete",M275="Review")),"Review",IF(OR(AND(M274="Untraceable",M275="Review"),AND(M274="Review",M275="Untraceable")),"Review",IF(OR(AND(M274="Review",M275="Completed"),AND(M274="Completed",M275="Review")),"Review",IF(OR(AND(M274="Other",M275="Review"),AND(M274="Review",M275="Other")),"Review",IF(OR(AND(M274="Other",M275="Incomplete"),AND(M274="Incomplete",M275="Other")),"Review",IF(OR(AND(M274="Other",M275="Untraceable"),AND(M274="Untraceable",M275="Other")),"Review",IF(OR(AND(M274="Other",M275="Completed"),AND(M274="Completed",M275="Other")),"Review",IF(AND(M274="Waiting",M275="Waiting"),"Waiting",IF(OR(AND(M274="Review",M275="Waiting"),AND(M274="Waiting",M275="Review")),"Waiting",IF(OR(AND(M274="Other",M275="Waiting"),AND(M274="Waiting",M275="Other")),"Waiting",IF(OR(AND(M274="Incomplete",M275="Waiting"),AND(M274="Waiting",M275="Incomplete")),"Waiting",IF(OR(AND(M274="Completed",M275="Waiting"),AND(M274="Waiting",M275="Completed")),"Waiting",IF(OR(M274="In Progress",M275="In Progress"),"In Progress",IF(OR(AND(M274="Completed",M275="Untraceable"),AND(M274="Untraceable",M275="Completed")),"Review",IF(OR(AND(M274="Completed",M275="Incomplete"),AND(M274="Incomplete",M275="Completed")),"Review",IF(OR(AND(M274="Incomplete",M275="Untraceable"),AND(M274="Untraceable",M275="Incomplete")),"Untraceable",IF(AND(NOT(OR(H274="Ø",H274="")),NOT(OR(H275="Ø",H275="")),L274=""),"In Progress",IF(AND(M274="Untraceable",M275="Untraceable"),"Untraceable",IF(AND(NOT(OR(H274="Ø",H274="")),NOT(OR(H275="Ø",H275="")),NOT(OR(L274="Ø",L274="",L274="Split",L274="Needs to be Split"))),"Completed",IF(AND(M274="Incomplete",M275="Incomplete"),"Incomplete",IF(AND(M274="Other",M275="Other"),"Review",IF(AND(M274="Untraceable",M275=""),"Untraceable","")))))))))))))))))))))))))</f>
        <v>Completed</v>
      </c>
      <c r="O274" s="116" t="s">
        <v>0</v>
      </c>
      <c r="P274" s="4"/>
      <c r="Q274" s="121" t="s">
        <v>25</v>
      </c>
      <c r="R274" s="116" t="s">
        <v>4751</v>
      </c>
    </row>
    <row r="275" spans="1:18" x14ac:dyDescent="0.25">
      <c r="A275" s="116"/>
      <c r="B275" s="116"/>
      <c r="C275" s="116"/>
      <c r="D275" s="103" t="s">
        <v>23</v>
      </c>
      <c r="E275" s="103" t="s">
        <v>1512</v>
      </c>
      <c r="F275" s="7" t="str">
        <f>IF(AND(D275="Amina",OR(E275="Manual",E275="Assisted Manual")),A274&amp;"_AZ",IF(AND(D275="Amina",OR(E275="De-Novo Merge",E275="Assisted Merge")),A274&amp;"_SA_AZ",IF(AND(D275="Ahmad",OR(E275="Manual",E275="Assisted Manual")),A274&amp;"_AE",IF(AND(D275="Ahmad",OR(E275="De-Novo Merge",E275="Assisted Merge")),A274&amp;"_SA_AE",IF(AND(D275="Gina",OR(E275="Manual",E275="Assisted Manual")),A274&amp;"_GB",IF(AND(D275="Gina",OR(E275="De-Novo Merge",E275="Assisted Merge")),A274&amp;"_SA_GB",IF(AND(D275="Cameron",OR(E275="Manual",E275="Assisted Manual")),A274&amp;"_CA",IF(AND(D275="Cameron",OR(E275="De-Novo Merge",E275="Assisted Merge")),A274&amp;"_SA_CA",IF(AND(D275="Bruno",OR(E275="Manual",E275="Assisted Manual")),A274&amp;"_BD",IF(AND(D275="Bruno",OR(E275="De-Novo Merge",E275="Assisted Merge")),A274&amp;"_SA_BD",IF(AND(D275="Daniel",OR(E275="Manual",E275="Assisted Manual")),A274&amp;"_DR",IF(AND(D275="Daniel",OR(E275="De-Novo Merge",E275="Assisted Merge")),A274&amp;"_SA_DR",IF(AND(D275="Monet",OR(E275="Manual",E275="Assisted Manual")),A274&amp;"_MW",IF(AND(D275="Monet",OR(E275="De-Novo Merge",E275="Assisted Merge")),A274&amp;"_SA_MW",IF(AND(D275="Rinat",OR(E275="Manual",E275="Assisted Manual")),A274&amp;"_RM",IF(AND(D275="Rinat",OR(E275="De-Novo Merge",E275="Assisted Merge")),A274&amp;"_SA_RM",""))))))))))))))))</f>
        <v>2018-07-02_G-137_CA</v>
      </c>
      <c r="G275" s="104">
        <v>43395</v>
      </c>
      <c r="H275" s="104">
        <v>43395</v>
      </c>
      <c r="I275" s="68">
        <v>1.8</v>
      </c>
      <c r="J275" s="68">
        <v>31.2</v>
      </c>
      <c r="K275" s="73">
        <f t="shared" si="6"/>
        <v>17.333333333333332</v>
      </c>
      <c r="L275" s="116"/>
      <c r="M275" s="103" t="str">
        <f>IF(AND(NOT(OR(G275="",G275="Ø")),H275=""),"In Progress",IF(AND(NOT(OR(H275="Ø",H275="")),NOT(OR(G275="Ø",G275=""))),"Completed",IF(AND(NOT(A274=""),NOT(OR(D275="",D275="???")),G275=""),"Waiting",IF(D275="???","Waiting",""))))</f>
        <v>Completed</v>
      </c>
      <c r="N275" s="116"/>
      <c r="O275" s="116"/>
      <c r="P275" s="4"/>
      <c r="Q275" s="121"/>
      <c r="R275" s="116"/>
    </row>
    <row r="276" spans="1:18" x14ac:dyDescent="0.25">
      <c r="A276" s="122" t="s">
        <v>4750</v>
      </c>
      <c r="B276" s="117" t="s">
        <v>4749</v>
      </c>
      <c r="C276" s="116" t="s">
        <v>2065</v>
      </c>
      <c r="D276" s="103" t="s">
        <v>32</v>
      </c>
      <c r="E276" s="103" t="s">
        <v>24</v>
      </c>
      <c r="F276" s="7" t="str">
        <f>IF(AND(D276="Amina",OR(E276="Manual",E276="Assisted Manual")),A276&amp;"_AZ",IF(AND(D276="Amina",OR(E276="De-Novo Merge",E276="Assisted Merge")),A276&amp;"_SA_AZ",IF(AND(D276="Ahmad",OR(E276="Manual",E276="Assisted Manual")),A276&amp;"_AE",IF(AND(D276="Ahmad",OR(E276="De-Novo Merge",E276="Assisted Merge")),A276&amp;"_SA_AE",IF(AND(D276="Gina",OR(E276="Manual",E276="Assisted Manual")),A276&amp;"_GB",IF(AND(D276="Gina",OR(E276="De-Novo Merge",E276="Assisted Merge")),A276&amp;"_SA_GB",IF(AND(D276="Cameron",OR(E276="Manual",E276="Assisted Manual")),A276&amp;"_CA",IF(AND(D276="Cameron",OR(E276="De-Novo Merge",E276="Assisted Merge")),A276&amp;"_SA_CA",IF(AND(D276="Bruno",OR(E276="Manual",E276="Assisted Manual")),A276&amp;"_BD",IF(AND(D276="Bruno",OR(E276="De-Novo Merge",E276="Assisted Merge")),A276&amp;"_SA_BD",IF(AND(D276="Daniel",OR(E276="Manual",E276="Assisted Manual")),A276&amp;"_DR",IF(AND(D276="Daniel",OR(E276="De-Novo Merge",E276="Assisted Merge")),A276&amp;"_SA_DR",IF(AND(D276="Monet",OR(E276="Manual",E276="Assisted Manual")),A276&amp;"_MW",IF(AND(D276="Monet",OR(E276="De-Novo Merge",E276="Assisted Merge")),A276&amp;"_SA_MW",IF(AND(D276="Rinat",OR(E276="Manual",E276="Assisted Manual")),A276&amp;"_RM",IF(AND(D276="Rinat",OR(E276="De-Novo Merge",E276="Assisted Merge")),A276&amp;"_SA_RM",""))))))))))))))))</f>
        <v>2018-07-02_G-138_AZ</v>
      </c>
      <c r="G276" s="104">
        <v>43383</v>
      </c>
      <c r="H276" s="104">
        <v>43388</v>
      </c>
      <c r="I276" s="68"/>
      <c r="J276" s="68"/>
      <c r="K276" s="73" t="str">
        <f t="shared" si="6"/>
        <v/>
      </c>
      <c r="L276" s="118">
        <v>43413</v>
      </c>
      <c r="M276" s="103" t="str">
        <f>IF(AND(NOT(OR(G276="",G276="Ø")),H276=""),"In Progress",IF(AND(NOT(OR(H276="Ø",H276="")),NOT(OR(G276="Ø",G276=""))),"Completed",IF(AND(NOT(A276=""),NOT(OR(D276="",D276="???")),G276=""),"Waiting",IF(D276="???","Waiting",""))))</f>
        <v>Completed</v>
      </c>
      <c r="N276" s="116" t="str">
        <f>IF(AND(NOT(OR(H276="Ø",H276="")),L276="Split"),"In Progress",IF(AND(NOT(OR(H276="Ø",H276="")),L276="Needs to be Split"),"Waiting",IF(AND(M276="Review",M277="Review"),"Review",IF(OR(AND(M276="Review",M277="Incomplete"),AND(M276="Incomplete",M277="Review")),"Review",IF(OR(AND(M276="Untraceable",M277="Review"),AND(M276="Review",M277="Untraceable")),"Review",IF(OR(AND(M276="Review",M277="Completed"),AND(M276="Completed",M277="Review")),"Review",IF(OR(AND(M276="Other",M277="Review"),AND(M276="Review",M277="Other")),"Review",IF(OR(AND(M276="Other",M277="Incomplete"),AND(M276="Incomplete",M277="Other")),"Review",IF(OR(AND(M276="Other",M277="Untraceable"),AND(M276="Untraceable",M277="Other")),"Review",IF(OR(AND(M276="Other",M277="Completed"),AND(M276="Completed",M277="Other")),"Review",IF(AND(M276="Waiting",M277="Waiting"),"Waiting",IF(OR(AND(M276="Review",M277="Waiting"),AND(M276="Waiting",M277="Review")),"Waiting",IF(OR(AND(M276="Other",M277="Waiting"),AND(M276="Waiting",M277="Other")),"Waiting",IF(OR(AND(M276="Incomplete",M277="Waiting"),AND(M276="Waiting",M277="Incomplete")),"Waiting",IF(OR(AND(M276="Completed",M277="Waiting"),AND(M276="Waiting",M277="Completed")),"Waiting",IF(OR(M276="In Progress",M277="In Progress"),"In Progress",IF(OR(AND(M276="Completed",M277="Untraceable"),AND(M276="Untraceable",M277="Completed")),"Review",IF(OR(AND(M276="Completed",M277="Incomplete"),AND(M276="Incomplete",M277="Completed")),"Review",IF(OR(AND(M276="Incomplete",M277="Untraceable"),AND(M276="Untraceable",M277="Incomplete")),"Untraceable",IF(AND(NOT(OR(H276="Ø",H276="")),NOT(OR(H277="Ø",H277="")),L276=""),"In Progress",IF(AND(M276="Untraceable",M277="Untraceable"),"Untraceable",IF(AND(NOT(OR(H276="Ø",H276="")),NOT(OR(H277="Ø",H277="")),NOT(OR(L276="Ø",L276="",L276="Split",L276="Needs to be Split"))),"Completed",IF(AND(M276="Incomplete",M277="Incomplete"),"Incomplete",IF(AND(M276="Other",M277="Other"),"Review",IF(AND(M276="Untraceable",M277=""),"Untraceable","")))))))))))))))))))))))))</f>
        <v>Completed</v>
      </c>
      <c r="O276" s="116" t="s">
        <v>0</v>
      </c>
      <c r="P276" s="4" t="s">
        <v>4745</v>
      </c>
      <c r="Q276" s="121" t="s">
        <v>25</v>
      </c>
      <c r="R276" s="116" t="s">
        <v>4748</v>
      </c>
    </row>
    <row r="277" spans="1:18" x14ac:dyDescent="0.25">
      <c r="A277" s="116"/>
      <c r="B277" s="116"/>
      <c r="C277" s="116"/>
      <c r="D277" s="103" t="s">
        <v>113</v>
      </c>
      <c r="E277" s="103" t="s">
        <v>1512</v>
      </c>
      <c r="F277" s="7" t="str">
        <f>IF(AND(D277="Amina",OR(E277="Manual",E277="Assisted Manual")),A276&amp;"_AZ",IF(AND(D277="Amina",OR(E277="De-Novo Merge",E277="Assisted Merge")),A276&amp;"_SA_AZ",IF(AND(D277="Ahmad",OR(E277="Manual",E277="Assisted Manual")),A276&amp;"_AE",IF(AND(D277="Ahmad",OR(E277="De-Novo Merge",E277="Assisted Merge")),A276&amp;"_SA_AE",IF(AND(D277="Gina",OR(E277="Manual",E277="Assisted Manual")),A276&amp;"_GB",IF(AND(D277="Gina",OR(E277="De-Novo Merge",E277="Assisted Merge")),A276&amp;"_SA_GB",IF(AND(D277="Cameron",OR(E277="Manual",E277="Assisted Manual")),A276&amp;"_CA",IF(AND(D277="Cameron",OR(E277="De-Novo Merge",E277="Assisted Merge")),A276&amp;"_SA_CA",IF(AND(D277="Bruno",OR(E277="Manual",E277="Assisted Manual")),A276&amp;"_BD",IF(AND(D277="Bruno",OR(E277="De-Novo Merge",E277="Assisted Merge")),A276&amp;"_SA_BD",IF(AND(D277="Daniel",OR(E277="Manual",E277="Assisted Manual")),A276&amp;"_DR",IF(AND(D277="Daniel",OR(E277="De-Novo Merge",E277="Assisted Merge")),A276&amp;"_SA_DR",IF(AND(D277="Monet",OR(E277="Manual",E277="Assisted Manual")),A276&amp;"_MW",IF(AND(D277="Monet",OR(E277="De-Novo Merge",E277="Assisted Merge")),A276&amp;"_SA_MW",IF(AND(D277="Rinat",OR(E277="Manual",E277="Assisted Manual")),A276&amp;"_RM",IF(AND(D277="Rinat",OR(E277="De-Novo Merge",E277="Assisted Merge")),A276&amp;"_SA_RM",""))))))))))))))))</f>
        <v>2018-07-02_G-138_DR</v>
      </c>
      <c r="G277" s="104">
        <v>43389</v>
      </c>
      <c r="H277" s="104">
        <v>43390</v>
      </c>
      <c r="I277" s="68">
        <v>2.2170000000000001</v>
      </c>
      <c r="J277" s="68">
        <v>42.470999999999997</v>
      </c>
      <c r="K277" s="73">
        <f t="shared" si="6"/>
        <v>19.156968876860621</v>
      </c>
      <c r="L277" s="116"/>
      <c r="M277" s="103" t="str">
        <f>IF(AND(NOT(OR(G277="",G277="Ø")),H277=""),"In Progress",IF(AND(NOT(OR(H277="Ø",H277="")),NOT(OR(G277="Ø",G277=""))),"Completed",IF(AND(NOT(A276=""),NOT(OR(D277="",D277="???")),G277=""),"Waiting",IF(D277="???","Waiting",""))))</f>
        <v>Completed</v>
      </c>
      <c r="N277" s="116"/>
      <c r="O277" s="116"/>
      <c r="P277" s="4"/>
      <c r="Q277" s="121"/>
      <c r="R277" s="116"/>
    </row>
    <row r="278" spans="1:18" x14ac:dyDescent="0.25">
      <c r="A278" s="122" t="s">
        <v>4747</v>
      </c>
      <c r="B278" s="117" t="s">
        <v>4746</v>
      </c>
      <c r="C278" s="116" t="s">
        <v>2065</v>
      </c>
      <c r="D278" s="103" t="s">
        <v>32</v>
      </c>
      <c r="E278" s="103" t="s">
        <v>24</v>
      </c>
      <c r="F278" s="7" t="str">
        <f>IF(AND(D278="Amina",OR(E278="Manual",E278="Assisted Manual")),A278&amp;"_AZ",IF(AND(D278="Amina",OR(E278="De-Novo Merge",E278="Assisted Merge")),A278&amp;"_SA_AZ",IF(AND(D278="Ahmad",OR(E278="Manual",E278="Assisted Manual")),A278&amp;"_AE",IF(AND(D278="Ahmad",OR(E278="De-Novo Merge",E278="Assisted Merge")),A278&amp;"_SA_AE",IF(AND(D278="Gina",OR(E278="Manual",E278="Assisted Manual")),A278&amp;"_GB",IF(AND(D278="Gina",OR(E278="De-Novo Merge",E278="Assisted Merge")),A278&amp;"_SA_GB",IF(AND(D278="Cameron",OR(E278="Manual",E278="Assisted Manual")),A278&amp;"_CA",IF(AND(D278="Cameron",OR(E278="De-Novo Merge",E278="Assisted Merge")),A278&amp;"_SA_CA",IF(AND(D278="Bruno",OR(E278="Manual",E278="Assisted Manual")),A278&amp;"_BD",IF(AND(D278="Bruno",OR(E278="De-Novo Merge",E278="Assisted Merge")),A278&amp;"_SA_BD",IF(AND(D278="Daniel",OR(E278="Manual",E278="Assisted Manual")),A278&amp;"_DR",IF(AND(D278="Daniel",OR(E278="De-Novo Merge",E278="Assisted Merge")),A278&amp;"_SA_DR",IF(AND(D278="Monet",OR(E278="Manual",E278="Assisted Manual")),A278&amp;"_MW",IF(AND(D278="Monet",OR(E278="De-Novo Merge",E278="Assisted Merge")),A278&amp;"_SA_MW",IF(AND(D278="Rinat",OR(E278="Manual",E278="Assisted Manual")),A278&amp;"_RM",IF(AND(D278="Rinat",OR(E278="De-Novo Merge",E278="Assisted Merge")),A278&amp;"_SA_RM",""))))))))))))))))</f>
        <v>2018-07-02_G-139_AZ</v>
      </c>
      <c r="G278" s="104">
        <v>42292</v>
      </c>
      <c r="H278" s="104">
        <v>43388</v>
      </c>
      <c r="I278" s="68"/>
      <c r="J278" s="68"/>
      <c r="K278" s="73" t="str">
        <f t="shared" si="6"/>
        <v/>
      </c>
      <c r="L278" s="118">
        <v>43413</v>
      </c>
      <c r="M278" s="103" t="str">
        <f>IF(AND(NOT(OR(G278="",G278="Ø")),H278=""),"In Progress",IF(AND(NOT(OR(H278="Ø",H278="")),NOT(OR(G278="Ø",G278=""))),"Completed",IF(AND(NOT(A278=""),NOT(OR(D278="",D278="???")),G278=""),"Waiting",IF(D278="???","Waiting",""))))</f>
        <v>Completed</v>
      </c>
      <c r="N278" s="116" t="str">
        <f>IF(AND(NOT(OR(H278="Ø",H278="")),L278="Split"),"In Progress",IF(AND(NOT(OR(H278="Ø",H278="")),L278="Needs to be Split"),"Waiting",IF(AND(M278="Review",M279="Review"),"Review",IF(OR(AND(M278="Review",M279="Incomplete"),AND(M278="Incomplete",M279="Review")),"Review",IF(OR(AND(M278="Untraceable",M279="Review"),AND(M278="Review",M279="Untraceable")),"Review",IF(OR(AND(M278="Review",M279="Completed"),AND(M278="Completed",M279="Review")),"Review",IF(OR(AND(M278="Other",M279="Review"),AND(M278="Review",M279="Other")),"Review",IF(OR(AND(M278="Other",M279="Incomplete"),AND(M278="Incomplete",M279="Other")),"Review",IF(OR(AND(M278="Other",M279="Untraceable"),AND(M278="Untraceable",M279="Other")),"Review",IF(OR(AND(M278="Other",M279="Completed"),AND(M278="Completed",M279="Other")),"Review",IF(AND(M278="Waiting",M279="Waiting"),"Waiting",IF(OR(AND(M278="Review",M279="Waiting"),AND(M278="Waiting",M279="Review")),"Waiting",IF(OR(AND(M278="Other",M279="Waiting"),AND(M278="Waiting",M279="Other")),"Waiting",IF(OR(AND(M278="Incomplete",M279="Waiting"),AND(M278="Waiting",M279="Incomplete")),"Waiting",IF(OR(AND(M278="Completed",M279="Waiting"),AND(M278="Waiting",M279="Completed")),"Waiting",IF(OR(M278="In Progress",M279="In Progress"),"In Progress",IF(OR(AND(M278="Completed",M279="Untraceable"),AND(M278="Untraceable",M279="Completed")),"Review",IF(OR(AND(M278="Completed",M279="Incomplete"),AND(M278="Incomplete",M279="Completed")),"Review",IF(OR(AND(M278="Incomplete",M279="Untraceable"),AND(M278="Untraceable",M279="Incomplete")),"Untraceable",IF(AND(NOT(OR(H278="Ø",H278="")),NOT(OR(H279="Ø",H279="")),L278=""),"In Progress",IF(AND(M278="Untraceable",M279="Untraceable"),"Untraceable",IF(AND(NOT(OR(H278="Ø",H278="")),NOT(OR(H279="Ø",H279="")),NOT(OR(L278="Ø",L278="",L278="Split",L278="Needs to be Split"))),"Completed",IF(AND(M278="Incomplete",M279="Incomplete"),"Incomplete",IF(AND(M278="Other",M279="Other"),"Review",IF(AND(M278="Untraceable",M279=""),"Untraceable","")))))))))))))))))))))))))</f>
        <v>Completed</v>
      </c>
      <c r="O278" s="116" t="s">
        <v>0</v>
      </c>
      <c r="P278" s="4" t="s">
        <v>4745</v>
      </c>
      <c r="Q278" s="121" t="s">
        <v>25</v>
      </c>
      <c r="R278" s="116" t="s">
        <v>4744</v>
      </c>
    </row>
    <row r="279" spans="1:18" x14ac:dyDescent="0.25">
      <c r="A279" s="116"/>
      <c r="B279" s="116"/>
      <c r="C279" s="116"/>
      <c r="D279" s="103" t="s">
        <v>23</v>
      </c>
      <c r="E279" s="103" t="s">
        <v>1512</v>
      </c>
      <c r="F279" s="7" t="str">
        <f>IF(AND(D279="Amina",OR(E279="Manual",E279="Assisted Manual")),A278&amp;"_AZ",IF(AND(D279="Amina",OR(E279="De-Novo Merge",E279="Assisted Merge")),A278&amp;"_SA_AZ",IF(AND(D279="Ahmad",OR(E279="Manual",E279="Assisted Manual")),A278&amp;"_AE",IF(AND(D279="Ahmad",OR(E279="De-Novo Merge",E279="Assisted Merge")),A278&amp;"_SA_AE",IF(AND(D279="Gina",OR(E279="Manual",E279="Assisted Manual")),A278&amp;"_GB",IF(AND(D279="Gina",OR(E279="De-Novo Merge",E279="Assisted Merge")),A278&amp;"_SA_GB",IF(AND(D279="Cameron",OR(E279="Manual",E279="Assisted Manual")),A278&amp;"_CA",IF(AND(D279="Cameron",OR(E279="De-Novo Merge",E279="Assisted Merge")),A278&amp;"_SA_CA",IF(AND(D279="Bruno",OR(E279="Manual",E279="Assisted Manual")),A278&amp;"_BD",IF(AND(D279="Bruno",OR(E279="De-Novo Merge",E279="Assisted Merge")),A278&amp;"_SA_BD",IF(AND(D279="Daniel",OR(E279="Manual",E279="Assisted Manual")),A278&amp;"_DR",IF(AND(D279="Daniel",OR(E279="De-Novo Merge",E279="Assisted Merge")),A278&amp;"_SA_DR",IF(AND(D279="Monet",OR(E279="Manual",E279="Assisted Manual")),A278&amp;"_MW",IF(AND(D279="Monet",OR(E279="De-Novo Merge",E279="Assisted Merge")),A278&amp;"_SA_MW",IF(AND(D279="Rinat",OR(E279="Manual",E279="Assisted Manual")),A278&amp;"_RM",IF(AND(D279="Rinat",OR(E279="De-Novo Merge",E279="Assisted Merge")),A278&amp;"_SA_RM",""))))))))))))))))</f>
        <v>2018-07-02_G-139_CA</v>
      </c>
      <c r="G279" s="104">
        <v>43395</v>
      </c>
      <c r="H279" s="104">
        <v>43395</v>
      </c>
      <c r="I279" s="68">
        <v>2</v>
      </c>
      <c r="J279" s="68">
        <v>31.6</v>
      </c>
      <c r="K279" s="73">
        <f t="shared" si="6"/>
        <v>15.8</v>
      </c>
      <c r="L279" s="116"/>
      <c r="M279" s="103" t="str">
        <f>IF(AND(NOT(OR(G279="",G279="Ø")),H279=""),"In Progress",IF(AND(NOT(OR(H279="Ø",H279="")),NOT(OR(G279="Ø",G279=""))),"Completed",IF(AND(NOT(A278=""),NOT(OR(D279="",D279="???")),G279=""),"Waiting",IF(D279="???","Waiting",""))))</f>
        <v>Completed</v>
      </c>
      <c r="N279" s="116"/>
      <c r="O279" s="116"/>
      <c r="P279" s="4"/>
      <c r="Q279" s="121"/>
      <c r="R279" s="116"/>
    </row>
    <row r="280" spans="1:18" x14ac:dyDescent="0.25">
      <c r="A280" s="122" t="s">
        <v>4743</v>
      </c>
      <c r="B280" s="117" t="s">
        <v>4742</v>
      </c>
      <c r="C280" s="116" t="s">
        <v>1167</v>
      </c>
      <c r="D280" s="103" t="s">
        <v>32</v>
      </c>
      <c r="E280" s="103" t="s">
        <v>24</v>
      </c>
      <c r="F280" s="7" t="str">
        <f>IF(AND(D280="Amina",OR(E280="Manual",E280="Assisted Manual")),A280&amp;"_AZ",IF(AND(D280="Amina",OR(E280="De-Novo Merge",E280="Assisted Merge")),A280&amp;"_SA_AZ",IF(AND(D280="Ahmad",OR(E280="Manual",E280="Assisted Manual")),A280&amp;"_AE",IF(AND(D280="Ahmad",OR(E280="De-Novo Merge",E280="Assisted Merge")),A280&amp;"_SA_AE",IF(AND(D280="Gina",OR(E280="Manual",E280="Assisted Manual")),A280&amp;"_GB",IF(AND(D280="Gina",OR(E280="De-Novo Merge",E280="Assisted Merge")),A280&amp;"_SA_GB",IF(AND(D280="Cameron",OR(E280="Manual",E280="Assisted Manual")),A280&amp;"_CA",IF(AND(D280="Cameron",OR(E280="De-Novo Merge",E280="Assisted Merge")),A280&amp;"_SA_CA",IF(AND(D280="Bruno",OR(E280="Manual",E280="Assisted Manual")),A280&amp;"_BD",IF(AND(D280="Bruno",OR(E280="De-Novo Merge",E280="Assisted Merge")),A280&amp;"_SA_BD",IF(AND(D280="Daniel",OR(E280="Manual",E280="Assisted Manual")),A280&amp;"_DR",IF(AND(D280="Daniel",OR(E280="De-Novo Merge",E280="Assisted Merge")),A280&amp;"_SA_DR",IF(AND(D280="Monet",OR(E280="Manual",E280="Assisted Manual")),A280&amp;"_MW",IF(AND(D280="Monet",OR(E280="De-Novo Merge",E280="Assisted Merge")),A280&amp;"_SA_MW",IF(AND(D280="Rinat",OR(E280="Manual",E280="Assisted Manual")),A280&amp;"_RM",IF(AND(D280="Rinat",OR(E280="De-Novo Merge",E280="Assisted Merge")),A280&amp;"_SA_RM",""))))))))))))))))</f>
        <v>2018-07-02_G-140_AZ</v>
      </c>
      <c r="G280" s="104">
        <v>43389</v>
      </c>
      <c r="H280" s="104">
        <v>43390</v>
      </c>
      <c r="I280" s="68"/>
      <c r="J280" s="68"/>
      <c r="K280" s="73" t="str">
        <f t="shared" si="6"/>
        <v/>
      </c>
      <c r="L280" s="118">
        <v>43417</v>
      </c>
      <c r="M280" s="103" t="str">
        <f>IF(AND(NOT(OR(G280="",G280="Ø")),H280=""),"In Progress",IF(AND(NOT(OR(H280="Ø",H280="")),NOT(OR(G280="Ø",G280=""))),"Completed",IF(AND(NOT(A280=""),NOT(OR(D280="",D280="???")),G280=""),"Waiting",IF(D280="???","Waiting",""))))</f>
        <v>Completed</v>
      </c>
      <c r="N280" s="116" t="str">
        <f>IF(AND(NOT(OR(H280="Ø",H280="")),L280="Split"),"In Progress",IF(AND(NOT(OR(H280="Ø",H280="")),L280="Needs to be Split"),"Waiting",IF(AND(M280="Review",M281="Review"),"Review",IF(OR(AND(M280="Review",M281="Incomplete"),AND(M280="Incomplete",M281="Review")),"Review",IF(OR(AND(M280="Untraceable",M281="Review"),AND(M280="Review",M281="Untraceable")),"Review",IF(OR(AND(M280="Review",M281="Completed"),AND(M280="Completed",M281="Review")),"Review",IF(OR(AND(M280="Other",M281="Review"),AND(M280="Review",M281="Other")),"Review",IF(OR(AND(M280="Other",M281="Incomplete"),AND(M280="Incomplete",M281="Other")),"Review",IF(OR(AND(M280="Other",M281="Untraceable"),AND(M280="Untraceable",M281="Other")),"Review",IF(OR(AND(M280="Other",M281="Completed"),AND(M280="Completed",M281="Other")),"Review",IF(AND(M280="Waiting",M281="Waiting"),"Waiting",IF(OR(AND(M280="Review",M281="Waiting"),AND(M280="Waiting",M281="Review")),"Waiting",IF(OR(AND(M280="Other",M281="Waiting"),AND(M280="Waiting",M281="Other")),"Waiting",IF(OR(AND(M280="Incomplete",M281="Waiting"),AND(M280="Waiting",M281="Incomplete")),"Waiting",IF(OR(AND(M280="Completed",M281="Waiting"),AND(M280="Waiting",M281="Completed")),"Waiting",IF(OR(M280="In Progress",M281="In Progress"),"In Progress",IF(OR(AND(M280="Completed",M281="Untraceable"),AND(M280="Untraceable",M281="Completed")),"Review",IF(OR(AND(M280="Completed",M281="Incomplete"),AND(M280="Incomplete",M281="Completed")),"Review",IF(OR(AND(M280="Incomplete",M281="Untraceable"),AND(M280="Untraceable",M281="Incomplete")),"Untraceable",IF(AND(NOT(OR(H280="Ø",H280="")),NOT(OR(H281="Ø",H281="")),L280=""),"In Progress",IF(AND(M280="Untraceable",M281="Untraceable"),"Untraceable",IF(AND(NOT(OR(H280="Ø",H280="")),NOT(OR(H281="Ø",H281="")),NOT(OR(L280="Ø",L280="",L280="Split",L280="Needs to be Split"))),"Completed",IF(AND(M280="Incomplete",M281="Incomplete"),"Incomplete",IF(AND(M280="Other",M281="Other"),"Review",IF(AND(M280="Untraceable",M281=""),"Untraceable","")))))))))))))))))))))))))</f>
        <v>Completed</v>
      </c>
      <c r="O280" s="116" t="s">
        <v>0</v>
      </c>
      <c r="P280" s="4" t="s">
        <v>1483</v>
      </c>
      <c r="Q280" s="121" t="s">
        <v>25</v>
      </c>
      <c r="R280" s="116" t="s">
        <v>4741</v>
      </c>
    </row>
    <row r="281" spans="1:18" x14ac:dyDescent="0.25">
      <c r="A281" s="116"/>
      <c r="B281" s="116"/>
      <c r="C281" s="116"/>
      <c r="D281" s="103" t="s">
        <v>23</v>
      </c>
      <c r="E281" s="103" t="s">
        <v>1512</v>
      </c>
      <c r="F281" s="7" t="str">
        <f>IF(AND(D281="Amina",OR(E281="Manual",E281="Assisted Manual")),A280&amp;"_AZ",IF(AND(D281="Amina",OR(E281="De-Novo Merge",E281="Assisted Merge")),A280&amp;"_SA_AZ",IF(AND(D281="Ahmad",OR(E281="Manual",E281="Assisted Manual")),A280&amp;"_AE",IF(AND(D281="Ahmad",OR(E281="De-Novo Merge",E281="Assisted Merge")),A280&amp;"_SA_AE",IF(AND(D281="Gina",OR(E281="Manual",E281="Assisted Manual")),A280&amp;"_GB",IF(AND(D281="Gina",OR(E281="De-Novo Merge",E281="Assisted Merge")),A280&amp;"_SA_GB",IF(AND(D281="Cameron",OR(E281="Manual",E281="Assisted Manual")),A280&amp;"_CA",IF(AND(D281="Cameron",OR(E281="De-Novo Merge",E281="Assisted Merge")),A280&amp;"_SA_CA",IF(AND(D281="Bruno",OR(E281="Manual",E281="Assisted Manual")),A280&amp;"_BD",IF(AND(D281="Bruno",OR(E281="De-Novo Merge",E281="Assisted Merge")),A280&amp;"_SA_BD",IF(AND(D281="Daniel",OR(E281="Manual",E281="Assisted Manual")),A280&amp;"_DR",IF(AND(D281="Daniel",OR(E281="De-Novo Merge",E281="Assisted Merge")),A280&amp;"_SA_DR",IF(AND(D281="Monet",OR(E281="Manual",E281="Assisted Manual")),A280&amp;"_MW",IF(AND(D281="Monet",OR(E281="De-Novo Merge",E281="Assisted Merge")),A280&amp;"_SA_MW",IF(AND(D281="Rinat",OR(E281="Manual",E281="Assisted Manual")),A280&amp;"_RM",IF(AND(D281="Rinat",OR(E281="De-Novo Merge",E281="Assisted Merge")),A280&amp;"_SA_RM",""))))))))))))))))</f>
        <v>2018-07-02_G-140_CA</v>
      </c>
      <c r="G281" s="104">
        <v>43395</v>
      </c>
      <c r="H281" s="104">
        <v>43395</v>
      </c>
      <c r="I281" s="68">
        <v>1.5</v>
      </c>
      <c r="J281" s="68">
        <v>25.7</v>
      </c>
      <c r="K281" s="73">
        <f t="shared" si="6"/>
        <v>17.133333333333333</v>
      </c>
      <c r="L281" s="116"/>
      <c r="M281" s="103" t="str">
        <f>IF(AND(NOT(OR(G281="",G281="Ø")),H281=""),"In Progress",IF(AND(NOT(OR(H281="Ø",H281="")),NOT(OR(G281="Ø",G281=""))),"Completed",IF(AND(NOT(A280=""),NOT(OR(D281="",D281="???")),G281=""),"Waiting",IF(D281="???","Waiting",""))))</f>
        <v>Completed</v>
      </c>
      <c r="N281" s="116"/>
      <c r="O281" s="116"/>
      <c r="P281" s="4"/>
      <c r="Q281" s="121"/>
      <c r="R281" s="116"/>
    </row>
    <row r="282" spans="1:18" x14ac:dyDescent="0.25">
      <c r="A282" s="122" t="s">
        <v>4740</v>
      </c>
      <c r="B282" s="117" t="s">
        <v>4739</v>
      </c>
      <c r="C282" s="116" t="s">
        <v>2065</v>
      </c>
      <c r="D282" s="103" t="s">
        <v>32</v>
      </c>
      <c r="E282" s="103" t="s">
        <v>24</v>
      </c>
      <c r="F282" s="7" t="str">
        <f>IF(AND(D282="Amina",OR(E282="Manual",E282="Assisted Manual")),A282&amp;"_AZ",IF(AND(D282="Amina",OR(E282="De-Novo Merge",E282="Assisted Merge")),A282&amp;"_SA_AZ",IF(AND(D282="Ahmad",OR(E282="Manual",E282="Assisted Manual")),A282&amp;"_AE",IF(AND(D282="Ahmad",OR(E282="De-Novo Merge",E282="Assisted Merge")),A282&amp;"_SA_AE",IF(AND(D282="Gina",OR(E282="Manual",E282="Assisted Manual")),A282&amp;"_GB",IF(AND(D282="Gina",OR(E282="De-Novo Merge",E282="Assisted Merge")),A282&amp;"_SA_GB",IF(AND(D282="Cameron",OR(E282="Manual",E282="Assisted Manual")),A282&amp;"_CA",IF(AND(D282="Cameron",OR(E282="De-Novo Merge",E282="Assisted Merge")),A282&amp;"_SA_CA",IF(AND(D282="Bruno",OR(E282="Manual",E282="Assisted Manual")),A282&amp;"_BD",IF(AND(D282="Bruno",OR(E282="De-Novo Merge",E282="Assisted Merge")),A282&amp;"_SA_BD",IF(AND(D282="Daniel",OR(E282="Manual",E282="Assisted Manual")),A282&amp;"_DR",IF(AND(D282="Daniel",OR(E282="De-Novo Merge",E282="Assisted Merge")),A282&amp;"_SA_DR",IF(AND(D282="Monet",OR(E282="Manual",E282="Assisted Manual")),A282&amp;"_MW",IF(AND(D282="Monet",OR(E282="De-Novo Merge",E282="Assisted Merge")),A282&amp;"_SA_MW",IF(AND(D282="Rinat",OR(E282="Manual",E282="Assisted Manual")),A282&amp;"_RM",IF(AND(D282="Rinat",OR(E282="De-Novo Merge",E282="Assisted Merge")),A282&amp;"_SA_RM",""))))))))))))))))</f>
        <v>2018-07-02_G-141_AZ</v>
      </c>
      <c r="G282" s="104">
        <v>43390</v>
      </c>
      <c r="H282" s="104">
        <v>43391</v>
      </c>
      <c r="I282" s="68"/>
      <c r="J282" s="68"/>
      <c r="K282" s="73" t="str">
        <f t="shared" si="6"/>
        <v/>
      </c>
      <c r="L282" s="118">
        <v>43418</v>
      </c>
      <c r="M282" s="103" t="str">
        <f>IF(AND(NOT(OR(G282="",G282="Ø")),H282=""),"In Progress",IF(AND(NOT(OR(H282="Ø",H282="")),NOT(OR(G282="Ø",G282=""))),"Completed",IF(AND(NOT(A282=""),NOT(OR(D282="",D282="???")),G282=""),"Waiting",IF(D282="???","Waiting",""))))</f>
        <v>Completed</v>
      </c>
      <c r="N282" s="116" t="str">
        <f>IF(AND(NOT(OR(H282="Ø",H282="")),L282="Split"),"In Progress",IF(AND(NOT(OR(H282="Ø",H282="")),L282="Needs to be Split"),"Waiting",IF(AND(M282="Review",M283="Review"),"Review",IF(OR(AND(M282="Review",M283="Incomplete"),AND(M282="Incomplete",M283="Review")),"Review",IF(OR(AND(M282="Untraceable",M283="Review"),AND(M282="Review",M283="Untraceable")),"Review",IF(OR(AND(M282="Review",M283="Completed"),AND(M282="Completed",M283="Review")),"Review",IF(OR(AND(M282="Other",M283="Review"),AND(M282="Review",M283="Other")),"Review",IF(OR(AND(M282="Other",M283="Incomplete"),AND(M282="Incomplete",M283="Other")),"Review",IF(OR(AND(M282="Other",M283="Untraceable"),AND(M282="Untraceable",M283="Other")),"Review",IF(OR(AND(M282="Other",M283="Completed"),AND(M282="Completed",M283="Other")),"Review",IF(AND(M282="Waiting",M283="Waiting"),"Waiting",IF(OR(AND(M282="Review",M283="Waiting"),AND(M282="Waiting",M283="Review")),"Waiting",IF(OR(AND(M282="Other",M283="Waiting"),AND(M282="Waiting",M283="Other")),"Waiting",IF(OR(AND(M282="Incomplete",M283="Waiting"),AND(M282="Waiting",M283="Incomplete")),"Waiting",IF(OR(AND(M282="Completed",M283="Waiting"),AND(M282="Waiting",M283="Completed")),"Waiting",IF(OR(M282="In Progress",M283="In Progress"),"In Progress",IF(OR(AND(M282="Completed",M283="Untraceable"),AND(M282="Untraceable",M283="Completed")),"Review",IF(OR(AND(M282="Completed",M283="Incomplete"),AND(M282="Incomplete",M283="Completed")),"Review",IF(OR(AND(M282="Incomplete",M283="Untraceable"),AND(M282="Untraceable",M283="Incomplete")),"Untraceable",IF(AND(NOT(OR(H282="Ø",H282="")),NOT(OR(H283="Ø",H283="")),L282=""),"In Progress",IF(AND(M282="Untraceable",M283="Untraceable"),"Untraceable",IF(AND(NOT(OR(H282="Ø",H282="")),NOT(OR(H283="Ø",H283="")),NOT(OR(L282="Ø",L282="",L282="Split",L282="Needs to be Split"))),"Completed",IF(AND(M282="Incomplete",M283="Incomplete"),"Incomplete",IF(AND(M282="Other",M283="Other"),"Review",IF(AND(M282="Untraceable",M283=""),"Untraceable","")))))))))))))))))))))))))</f>
        <v>Completed</v>
      </c>
      <c r="O282" s="116" t="s">
        <v>0</v>
      </c>
      <c r="P282" s="4"/>
      <c r="Q282" s="121" t="s">
        <v>25</v>
      </c>
      <c r="R282" s="116" t="s">
        <v>4738</v>
      </c>
    </row>
    <row r="283" spans="1:18" x14ac:dyDescent="0.25">
      <c r="A283" s="116"/>
      <c r="B283" s="116"/>
      <c r="C283" s="116"/>
      <c r="D283" s="103" t="s">
        <v>113</v>
      </c>
      <c r="E283" s="103" t="s">
        <v>1512</v>
      </c>
      <c r="F283" s="7" t="str">
        <f>IF(AND(D283="Amina",OR(E283="Manual",E283="Assisted Manual")),A282&amp;"_AZ",IF(AND(D283="Amina",OR(E283="De-Novo Merge",E283="Assisted Merge")),A282&amp;"_SA_AZ",IF(AND(D283="Ahmad",OR(E283="Manual",E283="Assisted Manual")),A282&amp;"_AE",IF(AND(D283="Ahmad",OR(E283="De-Novo Merge",E283="Assisted Merge")),A282&amp;"_SA_AE",IF(AND(D283="Gina",OR(E283="Manual",E283="Assisted Manual")),A282&amp;"_GB",IF(AND(D283="Gina",OR(E283="De-Novo Merge",E283="Assisted Merge")),A282&amp;"_SA_GB",IF(AND(D283="Cameron",OR(E283="Manual",E283="Assisted Manual")),A282&amp;"_CA",IF(AND(D283="Cameron",OR(E283="De-Novo Merge",E283="Assisted Merge")),A282&amp;"_SA_CA",IF(AND(D283="Bruno",OR(E283="Manual",E283="Assisted Manual")),A282&amp;"_BD",IF(AND(D283="Bruno",OR(E283="De-Novo Merge",E283="Assisted Merge")),A282&amp;"_SA_BD",IF(AND(D283="Daniel",OR(E283="Manual",E283="Assisted Manual")),A282&amp;"_DR",IF(AND(D283="Daniel",OR(E283="De-Novo Merge",E283="Assisted Merge")),A282&amp;"_SA_DR",IF(AND(D283="Monet",OR(E283="Manual",E283="Assisted Manual")),A282&amp;"_MW",IF(AND(D283="Monet",OR(E283="De-Novo Merge",E283="Assisted Merge")),A282&amp;"_SA_MW",IF(AND(D283="Rinat",OR(E283="Manual",E283="Assisted Manual")),A282&amp;"_RM",IF(AND(D283="Rinat",OR(E283="De-Novo Merge",E283="Assisted Merge")),A282&amp;"_SA_RM",""))))))))))))))))</f>
        <v>2018-07-02_G-141_DR</v>
      </c>
      <c r="G283" s="104">
        <v>43397</v>
      </c>
      <c r="H283" s="104">
        <v>43397</v>
      </c>
      <c r="I283" s="68">
        <v>4.5</v>
      </c>
      <c r="J283" s="68">
        <v>52.584000000000003</v>
      </c>
      <c r="K283" s="73">
        <f t="shared" si="6"/>
        <v>11.685333333333334</v>
      </c>
      <c r="L283" s="116"/>
      <c r="M283" s="103" t="str">
        <f>IF(AND(NOT(OR(G283="",G283="Ø")),H283=""),"In Progress",IF(AND(NOT(OR(H283="Ø",H283="")),NOT(OR(G283="Ø",G283=""))),"Completed",IF(AND(NOT(A282=""),NOT(OR(D283="",D283="???")),G283=""),"Waiting",IF(D283="???","Waiting",""))))</f>
        <v>Completed</v>
      </c>
      <c r="N283" s="116"/>
      <c r="O283" s="116"/>
      <c r="P283" s="4"/>
      <c r="Q283" s="121"/>
      <c r="R283" s="116"/>
    </row>
    <row r="284" spans="1:18" x14ac:dyDescent="0.25">
      <c r="A284" s="122" t="s">
        <v>4737</v>
      </c>
      <c r="B284" s="117" t="s">
        <v>4736</v>
      </c>
      <c r="C284" s="116" t="s">
        <v>2065</v>
      </c>
      <c r="D284" s="103" t="s">
        <v>32</v>
      </c>
      <c r="E284" s="103" t="s">
        <v>24</v>
      </c>
      <c r="F284" s="7" t="str">
        <f>IF(AND(D284="Amina",OR(E284="Manual",E284="Assisted Manual")),A284&amp;"_AZ",IF(AND(D284="Amina",OR(E284="De-Novo Merge",E284="Assisted Merge")),A284&amp;"_SA_AZ",IF(AND(D284="Ahmad",OR(E284="Manual",E284="Assisted Manual")),A284&amp;"_AE",IF(AND(D284="Ahmad",OR(E284="De-Novo Merge",E284="Assisted Merge")),A284&amp;"_SA_AE",IF(AND(D284="Gina",OR(E284="Manual",E284="Assisted Manual")),A284&amp;"_GB",IF(AND(D284="Gina",OR(E284="De-Novo Merge",E284="Assisted Merge")),A284&amp;"_SA_GB",IF(AND(D284="Cameron",OR(E284="Manual",E284="Assisted Manual")),A284&amp;"_CA",IF(AND(D284="Cameron",OR(E284="De-Novo Merge",E284="Assisted Merge")),A284&amp;"_SA_CA",IF(AND(D284="Bruno",OR(E284="Manual",E284="Assisted Manual")),A284&amp;"_BD",IF(AND(D284="Bruno",OR(E284="De-Novo Merge",E284="Assisted Merge")),A284&amp;"_SA_BD",IF(AND(D284="Daniel",OR(E284="Manual",E284="Assisted Manual")),A284&amp;"_DR",IF(AND(D284="Daniel",OR(E284="De-Novo Merge",E284="Assisted Merge")),A284&amp;"_SA_DR",IF(AND(D284="Monet",OR(E284="Manual",E284="Assisted Manual")),A284&amp;"_MW",IF(AND(D284="Monet",OR(E284="De-Novo Merge",E284="Assisted Merge")),A284&amp;"_SA_MW",IF(AND(D284="Rinat",OR(E284="Manual",E284="Assisted Manual")),A284&amp;"_RM",IF(AND(D284="Rinat",OR(E284="De-Novo Merge",E284="Assisted Merge")),A284&amp;"_SA_RM",""))))))))))))))))</f>
        <v>2018-07-02_G-142_AZ</v>
      </c>
      <c r="G284" s="104">
        <v>43390</v>
      </c>
      <c r="H284" s="104">
        <v>43395</v>
      </c>
      <c r="I284" s="68"/>
      <c r="J284" s="68">
        <v>34.659999999999997</v>
      </c>
      <c r="K284" s="73" t="str">
        <f t="shared" si="6"/>
        <v/>
      </c>
      <c r="L284" s="118">
        <v>43403</v>
      </c>
      <c r="M284" s="103" t="str">
        <f>IF(AND(NOT(OR(G284="",G284="Ø")),H284=""),"In Progress",IF(AND(NOT(OR(H284="Ø",H284="")),NOT(OR(G284="Ø",G284=""))),"Completed",IF(AND(NOT(A284=""),NOT(OR(D284="",D284="???")),G284=""),"Waiting",IF(D284="???","Waiting",""))))</f>
        <v>Completed</v>
      </c>
      <c r="N284" s="116" t="str">
        <f>IF(AND(NOT(OR(H284="Ø",H284="")),L284="Split"),"In Progress",IF(AND(NOT(OR(H284="Ø",H284="")),L284="Needs to be Split"),"Waiting",IF(AND(M284="Review",M285="Review"),"Review",IF(OR(AND(M284="Review",M285="Incomplete"),AND(M284="Incomplete",M285="Review")),"Review",IF(OR(AND(M284="Untraceable",M285="Review"),AND(M284="Review",M285="Untraceable")),"Review",IF(OR(AND(M284="Review",M285="Completed"),AND(M284="Completed",M285="Review")),"Review",IF(OR(AND(M284="Other",M285="Review"),AND(M284="Review",M285="Other")),"Review",IF(OR(AND(M284="Other",M285="Incomplete"),AND(M284="Incomplete",M285="Other")),"Review",IF(OR(AND(M284="Other",M285="Untraceable"),AND(M284="Untraceable",M285="Other")),"Review",IF(OR(AND(M284="Other",M285="Completed"),AND(M284="Completed",M285="Other")),"Review",IF(AND(M284="Waiting",M285="Waiting"),"Waiting",IF(OR(AND(M284="Review",M285="Waiting"),AND(M284="Waiting",M285="Review")),"Waiting",IF(OR(AND(M284="Other",M285="Waiting"),AND(M284="Waiting",M285="Other")),"Waiting",IF(OR(AND(M284="Incomplete",M285="Waiting"),AND(M284="Waiting",M285="Incomplete")),"Waiting",IF(OR(AND(M284="Completed",M285="Waiting"),AND(M284="Waiting",M285="Completed")),"Waiting",IF(OR(M284="In Progress",M285="In Progress"),"In Progress",IF(OR(AND(M284="Completed",M285="Untraceable"),AND(M284="Untraceable",M285="Completed")),"Review",IF(OR(AND(M284="Completed",M285="Incomplete"),AND(M284="Incomplete",M285="Completed")),"Review",IF(OR(AND(M284="Incomplete",M285="Untraceable"),AND(M284="Untraceable",M285="Incomplete")),"Untraceable",IF(AND(NOT(OR(H284="Ø",H284="")),NOT(OR(H285="Ø",H285="")),L284=""),"In Progress",IF(AND(M284="Untraceable",M285="Untraceable"),"Untraceable",IF(AND(NOT(OR(H284="Ø",H284="")),NOT(OR(H285="Ø",H285="")),NOT(OR(L284="Ø",L284="",L284="Split",L284="Needs to be Split"))),"Completed",IF(AND(M284="Incomplete",M285="Incomplete"),"Incomplete",IF(AND(M284="Other",M285="Other"),"Review",IF(AND(M284="Untraceable",M285=""),"Untraceable","")))))))))))))))))))))))))</f>
        <v>Completed</v>
      </c>
      <c r="O284" s="116" t="s">
        <v>0</v>
      </c>
      <c r="P284" s="4"/>
      <c r="Q284" s="121" t="s">
        <v>25</v>
      </c>
      <c r="R284" s="116" t="s">
        <v>4735</v>
      </c>
    </row>
    <row r="285" spans="1:18" x14ac:dyDescent="0.25">
      <c r="A285" s="116"/>
      <c r="B285" s="116"/>
      <c r="C285" s="116"/>
      <c r="D285" s="103" t="s">
        <v>4657</v>
      </c>
      <c r="E285" s="103" t="s">
        <v>1512</v>
      </c>
      <c r="F285" s="7" t="str">
        <f>IF(AND(D285="Amina",OR(E285="Manual",E285="Assisted Manual")),A284&amp;"_AZ",IF(AND(D285="Amina",OR(E285="De-Novo Merge",E285="Assisted Merge")),A284&amp;"_SA_AZ",IF(AND(D285="Ahmad",OR(E285="Manual",E285="Assisted Manual")),A284&amp;"_AE",IF(AND(D285="Ahmad",OR(E285="De-Novo Merge",E285="Assisted Merge")),A284&amp;"_SA_AE",IF(AND(D285="Gina",OR(E285="Manual",E285="Assisted Manual")),A284&amp;"_GB",IF(AND(D285="Gina",OR(E285="De-Novo Merge",E285="Assisted Merge")),A284&amp;"_SA_GB",IF(AND(D285="Cameron",OR(E285="Manual",E285="Assisted Manual")),A284&amp;"_CA",IF(AND(D285="Cameron",OR(E285="De-Novo Merge",E285="Assisted Merge")),A284&amp;"_SA_CA",IF(AND(D285="Bruno",OR(E285="Manual",E285="Assisted Manual")),A284&amp;"_BD",IF(AND(D285="Bruno",OR(E285="De-Novo Merge",E285="Assisted Merge")),A284&amp;"_SA_BD",IF(AND(D285="Daniel",OR(E285="Manual",E285="Assisted Manual")),A284&amp;"_DR",IF(AND(D285="Daniel",OR(E285="De-Novo Merge",E285="Assisted Merge")),A284&amp;"_SA_DR",IF(AND(D285="Monet",OR(E285="Manual",E285="Assisted Manual")),A284&amp;"_MW",IF(AND(D285="Monet",OR(E285="De-Novo Merge",E285="Assisted Merge")),A284&amp;"_SA_MW",IF(AND(D285="Rinat",OR(E285="Manual",E285="Assisted Manual")),A284&amp;"_RM",IF(AND(D285="Rinat",OR(E285="De-Novo Merge",E285="Assisted Merge")),A284&amp;"_SA_RM",""))))))))))))))))</f>
        <v>2018-07-02_G-142_AE</v>
      </c>
      <c r="G285" s="104">
        <v>43396</v>
      </c>
      <c r="H285" s="104">
        <v>43397</v>
      </c>
      <c r="I285" s="68">
        <v>1.27</v>
      </c>
      <c r="J285" s="68">
        <v>40.365000000000002</v>
      </c>
      <c r="K285" s="73">
        <f t="shared" si="6"/>
        <v>31.783464566929133</v>
      </c>
      <c r="L285" s="116"/>
      <c r="M285" s="103" t="str">
        <f>IF(AND(NOT(OR(G285="",G285="Ø")),H285=""),"In Progress",IF(AND(NOT(OR(H285="Ø",H285="")),NOT(OR(G285="Ø",G285=""))),"Completed",IF(AND(NOT(A284=""),NOT(OR(D285="",D285="???")),G285=""),"Waiting",IF(D285="???","Waiting",""))))</f>
        <v>Completed</v>
      </c>
      <c r="N285" s="116"/>
      <c r="O285" s="116"/>
      <c r="P285" s="4"/>
      <c r="Q285" s="121"/>
      <c r="R285" s="116"/>
    </row>
    <row r="286" spans="1:18" x14ac:dyDescent="0.25">
      <c r="A286" s="122" t="s">
        <v>4734</v>
      </c>
      <c r="B286" s="117" t="s">
        <v>4733</v>
      </c>
      <c r="C286" s="116" t="s">
        <v>2065</v>
      </c>
      <c r="D286" s="103" t="s">
        <v>161</v>
      </c>
      <c r="E286" s="103" t="s">
        <v>24</v>
      </c>
      <c r="F286" s="7" t="str">
        <f>IF(AND(D286="Amina",OR(E286="Manual",E286="Assisted Manual")),A286&amp;"_AZ",IF(AND(D286="Amina",OR(E286="De-Novo Merge",E286="Assisted Merge")),A286&amp;"_SA_AZ",IF(AND(D286="Ahmad",OR(E286="Manual",E286="Assisted Manual")),A286&amp;"_AE",IF(AND(D286="Ahmad",OR(E286="De-Novo Merge",E286="Assisted Merge")),A286&amp;"_SA_AE",IF(AND(D286="Gina",OR(E286="Manual",E286="Assisted Manual")),A286&amp;"_GB",IF(AND(D286="Gina",OR(E286="De-Novo Merge",E286="Assisted Merge")),A286&amp;"_SA_GB",IF(AND(D286="Cameron",OR(E286="Manual",E286="Assisted Manual")),A286&amp;"_CA",IF(AND(D286="Cameron",OR(E286="De-Novo Merge",E286="Assisted Merge")),A286&amp;"_SA_CA",IF(AND(D286="Bruno",OR(E286="Manual",E286="Assisted Manual")),A286&amp;"_BD",IF(AND(D286="Bruno",OR(E286="De-Novo Merge",E286="Assisted Merge")),A286&amp;"_SA_BD",IF(AND(D286="Daniel",OR(E286="Manual",E286="Assisted Manual")),A286&amp;"_DR",IF(AND(D286="Daniel",OR(E286="De-Novo Merge",E286="Assisted Merge")),A286&amp;"_SA_DR",IF(AND(D286="Monet",OR(E286="Manual",E286="Assisted Manual")),A286&amp;"_MW",IF(AND(D286="Monet",OR(E286="De-Novo Merge",E286="Assisted Merge")),A286&amp;"_SA_MW",IF(AND(D286="Rinat",OR(E286="Manual",E286="Assisted Manual")),A286&amp;"_RM",IF(AND(D286="Rinat",OR(E286="De-Novo Merge",E286="Assisted Merge")),A286&amp;"_SA_RM",""))))))))))))))))</f>
        <v>2018-07-02_G-143_BD</v>
      </c>
      <c r="G286" s="104">
        <v>43396</v>
      </c>
      <c r="H286" s="104">
        <v>43397</v>
      </c>
      <c r="I286" s="68">
        <v>4.5</v>
      </c>
      <c r="J286" s="68">
        <v>65</v>
      </c>
      <c r="K286" s="73">
        <f t="shared" si="6"/>
        <v>14.444444444444445</v>
      </c>
      <c r="L286" s="118">
        <v>43403</v>
      </c>
      <c r="M286" s="103" t="str">
        <f>IF(AND(NOT(OR(G286="",G286="Ø")),H286=""),"In Progress",IF(AND(NOT(OR(H286="Ø",H286="")),NOT(OR(G286="Ø",G286=""))),"Completed",IF(AND(NOT(A286=""),NOT(OR(D286="",D286="???")),G286=""),"Waiting",IF(D286="???","Waiting",""))))</f>
        <v>Completed</v>
      </c>
      <c r="N286" s="116" t="str">
        <f>IF(AND(NOT(OR(H286="Ø",H286="")),L286="Split"),"In Progress",IF(AND(NOT(OR(H286="Ø",H286="")),L286="Needs to be Split"),"Waiting",IF(AND(M286="Review",M287="Review"),"Review",IF(OR(AND(M286="Review",M287="Incomplete"),AND(M286="Incomplete",M287="Review")),"Review",IF(OR(AND(M286="Untraceable",M287="Review"),AND(M286="Review",M287="Untraceable")),"Review",IF(OR(AND(M286="Review",M287="Completed"),AND(M286="Completed",M287="Review")),"Review",IF(OR(AND(M286="Other",M287="Review"),AND(M286="Review",M287="Other")),"Review",IF(OR(AND(M286="Other",M287="Incomplete"),AND(M286="Incomplete",M287="Other")),"Review",IF(OR(AND(M286="Other",M287="Untraceable"),AND(M286="Untraceable",M287="Other")),"Review",IF(OR(AND(M286="Other",M287="Completed"),AND(M286="Completed",M287="Other")),"Review",IF(AND(M286="Waiting",M287="Waiting"),"Waiting",IF(OR(AND(M286="Review",M287="Waiting"),AND(M286="Waiting",M287="Review")),"Waiting",IF(OR(AND(M286="Other",M287="Waiting"),AND(M286="Waiting",M287="Other")),"Waiting",IF(OR(AND(M286="Incomplete",M287="Waiting"),AND(M286="Waiting",M287="Incomplete")),"Waiting",IF(OR(AND(M286="Completed",M287="Waiting"),AND(M286="Waiting",M287="Completed")),"Waiting",IF(OR(M286="In Progress",M287="In Progress"),"In Progress",IF(OR(AND(M286="Completed",M287="Untraceable"),AND(M286="Untraceable",M287="Completed")),"Review",IF(OR(AND(M286="Completed",M287="Incomplete"),AND(M286="Incomplete",M287="Completed")),"Review",IF(OR(AND(M286="Incomplete",M287="Untraceable"),AND(M286="Untraceable",M287="Incomplete")),"Untraceable",IF(AND(NOT(OR(H286="Ø",H286="")),NOT(OR(H287="Ø",H287="")),L286=""),"In Progress",IF(AND(M286="Untraceable",M287="Untraceable"),"Untraceable",IF(AND(NOT(OR(H286="Ø",H286="")),NOT(OR(H287="Ø",H287="")),NOT(OR(L286="Ø",L286="",L286="Split",L286="Needs to be Split"))),"Completed",IF(AND(M286="Incomplete",M287="Incomplete"),"Incomplete",IF(AND(M286="Other",M287="Other"),"Review",IF(AND(M286="Untraceable",M287=""),"Untraceable","")))))))))))))))))))))))))</f>
        <v>Completed</v>
      </c>
      <c r="O286" s="116" t="s">
        <v>0</v>
      </c>
      <c r="P286" s="4"/>
      <c r="Q286" s="121" t="s">
        <v>25</v>
      </c>
      <c r="R286" s="116" t="s">
        <v>4732</v>
      </c>
    </row>
    <row r="287" spans="1:18" x14ac:dyDescent="0.25">
      <c r="A287" s="116"/>
      <c r="B287" s="116"/>
      <c r="C287" s="116"/>
      <c r="D287" s="103" t="s">
        <v>4657</v>
      </c>
      <c r="E287" s="103" t="s">
        <v>24</v>
      </c>
      <c r="F287" s="7" t="str">
        <f>IF(AND(D287="Amina",OR(E287="Manual",E287="Assisted Manual")),A286&amp;"_AZ",IF(AND(D287="Amina",OR(E287="De-Novo Merge",E287="Assisted Merge")),A286&amp;"_SA_AZ",IF(AND(D287="Ahmad",OR(E287="Manual",E287="Assisted Manual")),A286&amp;"_AE",IF(AND(D287="Ahmad",OR(E287="De-Novo Merge",E287="Assisted Merge")),A286&amp;"_SA_AE",IF(AND(D287="Gina",OR(E287="Manual",E287="Assisted Manual")),A286&amp;"_GB",IF(AND(D287="Gina",OR(E287="De-Novo Merge",E287="Assisted Merge")),A286&amp;"_SA_GB",IF(AND(D287="Cameron",OR(E287="Manual",E287="Assisted Manual")),A286&amp;"_CA",IF(AND(D287="Cameron",OR(E287="De-Novo Merge",E287="Assisted Merge")),A286&amp;"_SA_CA",IF(AND(D287="Bruno",OR(E287="Manual",E287="Assisted Manual")),A286&amp;"_BD",IF(AND(D287="Bruno",OR(E287="De-Novo Merge",E287="Assisted Merge")),A286&amp;"_SA_BD",IF(AND(D287="Daniel",OR(E287="Manual",E287="Assisted Manual")),A286&amp;"_DR",IF(AND(D287="Daniel",OR(E287="De-Novo Merge",E287="Assisted Merge")),A286&amp;"_SA_DR",IF(AND(D287="Monet",OR(E287="Manual",E287="Assisted Manual")),A286&amp;"_MW",IF(AND(D287="Monet",OR(E287="De-Novo Merge",E287="Assisted Merge")),A286&amp;"_SA_MW",IF(AND(D287="Rinat",OR(E287="Manual",E287="Assisted Manual")),A286&amp;"_RM",IF(AND(D287="Rinat",OR(E287="De-Novo Merge",E287="Assisted Merge")),A286&amp;"_SA_RM",""))))))))))))))))</f>
        <v>2018-07-02_G-143_AE</v>
      </c>
      <c r="G287" s="104">
        <v>43398</v>
      </c>
      <c r="H287" s="104">
        <v>43399</v>
      </c>
      <c r="I287" s="68">
        <v>2.1</v>
      </c>
      <c r="J287" s="68">
        <v>67.89</v>
      </c>
      <c r="K287" s="73">
        <f t="shared" si="6"/>
        <v>32.328571428571429</v>
      </c>
      <c r="L287" s="116"/>
      <c r="M287" s="103" t="str">
        <f>IF(AND(NOT(OR(G287="",G287="Ø")),H287=""),"In Progress",IF(AND(NOT(OR(H287="Ø",H287="")),NOT(OR(G287="Ø",G287=""))),"Completed",IF(AND(NOT(A286=""),NOT(OR(D287="",D287="???")),G287=""),"Waiting",IF(D287="???","Waiting",""))))</f>
        <v>Completed</v>
      </c>
      <c r="N287" s="116"/>
      <c r="O287" s="116"/>
      <c r="P287" s="4"/>
      <c r="Q287" s="121"/>
      <c r="R287" s="116"/>
    </row>
    <row r="288" spans="1:18" x14ac:dyDescent="0.25">
      <c r="A288" s="122" t="s">
        <v>4731</v>
      </c>
      <c r="B288" s="117" t="s">
        <v>4730</v>
      </c>
      <c r="C288" s="116" t="s">
        <v>2065</v>
      </c>
      <c r="D288" s="103" t="s">
        <v>32</v>
      </c>
      <c r="E288" s="103" t="s">
        <v>24</v>
      </c>
      <c r="F288" s="7" t="str">
        <f>IF(AND(D288="Amina",OR(E288="Manual",E288="Assisted Manual")),A288&amp;"_AZ",IF(AND(D288="Amina",OR(E288="De-Novo Merge",E288="Assisted Merge")),A288&amp;"_SA_AZ",IF(AND(D288="Ahmad",OR(E288="Manual",E288="Assisted Manual")),A288&amp;"_AE",IF(AND(D288="Ahmad",OR(E288="De-Novo Merge",E288="Assisted Merge")),A288&amp;"_SA_AE",IF(AND(D288="Gina",OR(E288="Manual",E288="Assisted Manual")),A288&amp;"_GB",IF(AND(D288="Gina",OR(E288="De-Novo Merge",E288="Assisted Merge")),A288&amp;"_SA_GB",IF(AND(D288="Cameron",OR(E288="Manual",E288="Assisted Manual")),A288&amp;"_CA",IF(AND(D288="Cameron",OR(E288="De-Novo Merge",E288="Assisted Merge")),A288&amp;"_SA_CA",IF(AND(D288="Bruno",OR(E288="Manual",E288="Assisted Manual")),A288&amp;"_BD",IF(AND(D288="Bruno",OR(E288="De-Novo Merge",E288="Assisted Merge")),A288&amp;"_SA_BD",IF(AND(D288="Daniel",OR(E288="Manual",E288="Assisted Manual")),A288&amp;"_DR",IF(AND(D288="Daniel",OR(E288="De-Novo Merge",E288="Assisted Merge")),A288&amp;"_SA_DR",IF(AND(D288="Monet",OR(E288="Manual",E288="Assisted Manual")),A288&amp;"_MW",IF(AND(D288="Monet",OR(E288="De-Novo Merge",E288="Assisted Merge")),A288&amp;"_SA_MW",IF(AND(D288="Rinat",OR(E288="Manual",E288="Assisted Manual")),A288&amp;"_RM",IF(AND(D288="Rinat",OR(E288="De-Novo Merge",E288="Assisted Merge")),A288&amp;"_SA_RM",""))))))))))))))))</f>
        <v>2018-07-02_G-144_AZ</v>
      </c>
      <c r="G288" s="104">
        <v>43395</v>
      </c>
      <c r="H288" s="104">
        <v>43396</v>
      </c>
      <c r="I288" s="68"/>
      <c r="J288" s="68"/>
      <c r="K288" s="73" t="str">
        <f t="shared" si="6"/>
        <v/>
      </c>
      <c r="L288" s="118">
        <v>43413</v>
      </c>
      <c r="M288" s="103" t="str">
        <f>IF(AND(NOT(OR(G288="",G288="Ø")),H288=""),"In Progress",IF(AND(NOT(OR(H288="Ø",H288="")),NOT(OR(G288="Ø",G288=""))),"Completed",IF(AND(NOT(A288=""),NOT(OR(D288="",D288="???")),G288=""),"Waiting",IF(D288="???","Waiting",""))))</f>
        <v>Completed</v>
      </c>
      <c r="N288" s="116" t="str">
        <f>IF(AND(NOT(OR(H288="Ø",H288="")),L288="Split"),"In Progress",IF(AND(NOT(OR(H288="Ø",H288="")),L288="Needs to be Split"),"Waiting",IF(AND(M288="Review",M289="Review"),"Review",IF(OR(AND(M288="Review",M289="Incomplete"),AND(M288="Incomplete",M289="Review")),"Review",IF(OR(AND(M288="Untraceable",M289="Review"),AND(M288="Review",M289="Untraceable")),"Review",IF(OR(AND(M288="Review",M289="Completed"),AND(M288="Completed",M289="Review")),"Review",IF(OR(AND(M288="Other",M289="Review"),AND(M288="Review",M289="Other")),"Review",IF(OR(AND(M288="Other",M289="Incomplete"),AND(M288="Incomplete",M289="Other")),"Review",IF(OR(AND(M288="Other",M289="Untraceable"),AND(M288="Untraceable",M289="Other")),"Review",IF(OR(AND(M288="Other",M289="Completed"),AND(M288="Completed",M289="Other")),"Review",IF(AND(M288="Waiting",M289="Waiting"),"Waiting",IF(OR(AND(M288="Review",M289="Waiting"),AND(M288="Waiting",M289="Review")),"Waiting",IF(OR(AND(M288="Other",M289="Waiting"),AND(M288="Waiting",M289="Other")),"Waiting",IF(OR(AND(M288="Incomplete",M289="Waiting"),AND(M288="Waiting",M289="Incomplete")),"Waiting",IF(OR(AND(M288="Completed",M289="Waiting"),AND(M288="Waiting",M289="Completed")),"Waiting",IF(OR(M288="In Progress",M289="In Progress"),"In Progress",IF(OR(AND(M288="Completed",M289="Untraceable"),AND(M288="Untraceable",M289="Completed")),"Review",IF(OR(AND(M288="Completed",M289="Incomplete"),AND(M288="Incomplete",M289="Completed")),"Review",IF(OR(AND(M288="Incomplete",M289="Untraceable"),AND(M288="Untraceable",M289="Incomplete")),"Untraceable",IF(AND(NOT(OR(H288="Ø",H288="")),NOT(OR(H289="Ø",H289="")),L288=""),"In Progress",IF(AND(M288="Untraceable",M289="Untraceable"),"Untraceable",IF(AND(NOT(OR(H288="Ø",H288="")),NOT(OR(H289="Ø",H289="")),NOT(OR(L288="Ø",L288="",L288="Split",L288="Needs to be Split"))),"Completed",IF(AND(M288="Incomplete",M289="Incomplete"),"Incomplete",IF(AND(M288="Other",M289="Other"),"Review",IF(AND(M288="Untraceable",M289=""),"Untraceable","")))))))))))))))))))))))))</f>
        <v>Completed</v>
      </c>
      <c r="O288" s="116" t="s">
        <v>0</v>
      </c>
      <c r="P288" s="4"/>
      <c r="Q288" s="121" t="s">
        <v>25</v>
      </c>
      <c r="R288" s="116" t="s">
        <v>4729</v>
      </c>
    </row>
    <row r="289" spans="1:18" x14ac:dyDescent="0.25">
      <c r="A289" s="116"/>
      <c r="B289" s="116"/>
      <c r="C289" s="116"/>
      <c r="D289" s="103" t="s">
        <v>113</v>
      </c>
      <c r="E289" s="103" t="s">
        <v>1512</v>
      </c>
      <c r="F289" s="7" t="str">
        <f>IF(AND(D289="Amina",OR(E289="Manual",E289="Assisted Manual")),A288&amp;"_AZ",IF(AND(D289="Amina",OR(E289="De-Novo Merge",E289="Assisted Merge")),A288&amp;"_SA_AZ",IF(AND(D289="Ahmad",OR(E289="Manual",E289="Assisted Manual")),A288&amp;"_AE",IF(AND(D289="Ahmad",OR(E289="De-Novo Merge",E289="Assisted Merge")),A288&amp;"_SA_AE",IF(AND(D289="Gina",OR(E289="Manual",E289="Assisted Manual")),A288&amp;"_GB",IF(AND(D289="Gina",OR(E289="De-Novo Merge",E289="Assisted Merge")),A288&amp;"_SA_GB",IF(AND(D289="Cameron",OR(E289="Manual",E289="Assisted Manual")),A288&amp;"_CA",IF(AND(D289="Cameron",OR(E289="De-Novo Merge",E289="Assisted Merge")),A288&amp;"_SA_CA",IF(AND(D289="Bruno",OR(E289="Manual",E289="Assisted Manual")),A288&amp;"_BD",IF(AND(D289="Bruno",OR(E289="De-Novo Merge",E289="Assisted Merge")),A288&amp;"_SA_BD",IF(AND(D289="Daniel",OR(E289="Manual",E289="Assisted Manual")),A288&amp;"_DR",IF(AND(D289="Daniel",OR(E289="De-Novo Merge",E289="Assisted Merge")),A288&amp;"_SA_DR",IF(AND(D289="Monet",OR(E289="Manual",E289="Assisted Manual")),A288&amp;"_MW",IF(AND(D289="Monet",OR(E289="De-Novo Merge",E289="Assisted Merge")),A288&amp;"_SA_MW",IF(AND(D289="Rinat",OR(E289="Manual",E289="Assisted Manual")),A288&amp;"_RM",IF(AND(D289="Rinat",OR(E289="De-Novo Merge",E289="Assisted Merge")),A288&amp;"_SA_RM",""))))))))))))))))</f>
        <v>2018-07-02_G-144_DR</v>
      </c>
      <c r="G289" s="104">
        <v>43397</v>
      </c>
      <c r="H289" s="104">
        <v>43400</v>
      </c>
      <c r="I289" s="68">
        <v>1</v>
      </c>
      <c r="J289" s="68">
        <v>29.559000000000001</v>
      </c>
      <c r="K289" s="73">
        <f t="shared" si="6"/>
        <v>29.559000000000001</v>
      </c>
      <c r="L289" s="116"/>
      <c r="M289" s="103" t="str">
        <f>IF(AND(NOT(OR(G289="",G289="Ø")),H289=""),"In Progress",IF(AND(NOT(OR(H289="Ø",H289="")),NOT(OR(G289="Ø",G289=""))),"Completed",IF(AND(NOT(A288=""),NOT(OR(D289="",D289="???")),G289=""),"Waiting",IF(D289="???","Waiting",""))))</f>
        <v>Completed</v>
      </c>
      <c r="N289" s="116"/>
      <c r="O289" s="116"/>
      <c r="P289" s="4"/>
      <c r="Q289" s="121"/>
      <c r="R289" s="116"/>
    </row>
    <row r="290" spans="1:18" x14ac:dyDescent="0.25">
      <c r="A290" s="122" t="s">
        <v>4728</v>
      </c>
      <c r="B290" s="117" t="s">
        <v>4727</v>
      </c>
      <c r="C290" s="116" t="s">
        <v>2065</v>
      </c>
      <c r="D290" s="103" t="s">
        <v>32</v>
      </c>
      <c r="E290" s="103" t="s">
        <v>24</v>
      </c>
      <c r="F290" s="7" t="str">
        <f>IF(AND(D290="Amina",OR(E290="Manual",E290="Assisted Manual")),A290&amp;"_AZ",IF(AND(D290="Amina",OR(E290="De-Novo Merge",E290="Assisted Merge")),A290&amp;"_SA_AZ",IF(AND(D290="Ahmad",OR(E290="Manual",E290="Assisted Manual")),A290&amp;"_AE",IF(AND(D290="Ahmad",OR(E290="De-Novo Merge",E290="Assisted Merge")),A290&amp;"_SA_AE",IF(AND(D290="Gina",OR(E290="Manual",E290="Assisted Manual")),A290&amp;"_GB",IF(AND(D290="Gina",OR(E290="De-Novo Merge",E290="Assisted Merge")),A290&amp;"_SA_GB",IF(AND(D290="Cameron",OR(E290="Manual",E290="Assisted Manual")),A290&amp;"_CA",IF(AND(D290="Cameron",OR(E290="De-Novo Merge",E290="Assisted Merge")),A290&amp;"_SA_CA",IF(AND(D290="Bruno",OR(E290="Manual",E290="Assisted Manual")),A290&amp;"_BD",IF(AND(D290="Bruno",OR(E290="De-Novo Merge",E290="Assisted Merge")),A290&amp;"_SA_BD",IF(AND(D290="Daniel",OR(E290="Manual",E290="Assisted Manual")),A290&amp;"_DR",IF(AND(D290="Daniel",OR(E290="De-Novo Merge",E290="Assisted Merge")),A290&amp;"_SA_DR",IF(AND(D290="Monet",OR(E290="Manual",E290="Assisted Manual")),A290&amp;"_MW",IF(AND(D290="Monet",OR(E290="De-Novo Merge",E290="Assisted Merge")),A290&amp;"_SA_MW",IF(AND(D290="Rinat",OR(E290="Manual",E290="Assisted Manual")),A290&amp;"_RM",IF(AND(D290="Rinat",OR(E290="De-Novo Merge",E290="Assisted Merge")),A290&amp;"_SA_RM",""))))))))))))))))</f>
        <v>2018-07-02_G-145_AZ</v>
      </c>
      <c r="G290" s="104">
        <v>43396</v>
      </c>
      <c r="H290" s="104">
        <v>43397</v>
      </c>
      <c r="I290" s="68"/>
      <c r="J290" s="68"/>
      <c r="K290" s="73" t="str">
        <f t="shared" si="6"/>
        <v/>
      </c>
      <c r="L290" s="118">
        <v>43403</v>
      </c>
      <c r="M290" s="103" t="str">
        <f>IF(AND(NOT(OR(G290="",G290="Ø")),H290=""),"In Progress",IF(AND(NOT(OR(H290="Ø",H290="")),NOT(OR(G290="Ø",G290=""))),"Completed",IF(AND(NOT(A290=""),NOT(OR(D290="",D290="???")),G290=""),"Waiting",IF(D290="???","Waiting",""))))</f>
        <v>Completed</v>
      </c>
      <c r="N290" s="116" t="str">
        <f>IF(AND(NOT(OR(H290="Ø",H290="")),L290="Split"),"In Progress",IF(AND(NOT(OR(H290="Ø",H290="")),L290="Needs to be Split"),"Waiting",IF(AND(M290="Review",M291="Review"),"Review",IF(OR(AND(M290="Review",M291="Incomplete"),AND(M290="Incomplete",M291="Review")),"Review",IF(OR(AND(M290="Untraceable",M291="Review"),AND(M290="Review",M291="Untraceable")),"Review",IF(OR(AND(M290="Review",M291="Completed"),AND(M290="Completed",M291="Review")),"Review",IF(OR(AND(M290="Other",M291="Review"),AND(M290="Review",M291="Other")),"Review",IF(OR(AND(M290="Other",M291="Incomplete"),AND(M290="Incomplete",M291="Other")),"Review",IF(OR(AND(M290="Other",M291="Untraceable"),AND(M290="Untraceable",M291="Other")),"Review",IF(OR(AND(M290="Other",M291="Completed"),AND(M290="Completed",M291="Other")),"Review",IF(AND(M290="Waiting",M291="Waiting"),"Waiting",IF(OR(AND(M290="Review",M291="Waiting"),AND(M290="Waiting",M291="Review")),"Waiting",IF(OR(AND(M290="Other",M291="Waiting"),AND(M290="Waiting",M291="Other")),"Waiting",IF(OR(AND(M290="Incomplete",M291="Waiting"),AND(M290="Waiting",M291="Incomplete")),"Waiting",IF(OR(AND(M290="Completed",M291="Waiting"),AND(M290="Waiting",M291="Completed")),"Waiting",IF(OR(M290="In Progress",M291="In Progress"),"In Progress",IF(OR(AND(M290="Completed",M291="Untraceable"),AND(M290="Untraceable",M291="Completed")),"Review",IF(OR(AND(M290="Completed",M291="Incomplete"),AND(M290="Incomplete",M291="Completed")),"Review",IF(OR(AND(M290="Incomplete",M291="Untraceable"),AND(M290="Untraceable",M291="Incomplete")),"Untraceable",IF(AND(NOT(OR(H290="Ø",H290="")),NOT(OR(H291="Ø",H291="")),L290=""),"In Progress",IF(AND(M290="Untraceable",M291="Untraceable"),"Untraceable",IF(AND(NOT(OR(H290="Ø",H290="")),NOT(OR(H291="Ø",H291="")),NOT(OR(L290="Ø",L290="",L290="Split",L290="Needs to be Split"))),"Completed",IF(AND(M290="Incomplete",M291="Incomplete"),"Incomplete",IF(AND(M290="Other",M291="Other"),"Review",IF(AND(M290="Untraceable",M291=""),"Untraceable","")))))))))))))))))))))))))</f>
        <v>Completed</v>
      </c>
      <c r="O290" s="116" t="s">
        <v>0</v>
      </c>
      <c r="P290" s="4"/>
      <c r="Q290" s="121" t="s">
        <v>25</v>
      </c>
      <c r="R290" s="116" t="s">
        <v>4726</v>
      </c>
    </row>
    <row r="291" spans="1:18" x14ac:dyDescent="0.25">
      <c r="A291" s="116"/>
      <c r="B291" s="116"/>
      <c r="C291" s="116"/>
      <c r="D291" s="103" t="s">
        <v>4657</v>
      </c>
      <c r="E291" s="103" t="s">
        <v>1512</v>
      </c>
      <c r="F291" s="7" t="str">
        <f>IF(AND(D291="Amina",OR(E291="Manual",E291="Assisted Manual")),A290&amp;"_AZ",IF(AND(D291="Amina",OR(E291="De-Novo Merge",E291="Assisted Merge")),A290&amp;"_SA_AZ",IF(AND(D291="Ahmad",OR(E291="Manual",E291="Assisted Manual")),A290&amp;"_AE",IF(AND(D291="Ahmad",OR(E291="De-Novo Merge",E291="Assisted Merge")),A290&amp;"_SA_AE",IF(AND(D291="Gina",OR(E291="Manual",E291="Assisted Manual")),A290&amp;"_GB",IF(AND(D291="Gina",OR(E291="De-Novo Merge",E291="Assisted Merge")),A290&amp;"_SA_GB",IF(AND(D291="Cameron",OR(E291="Manual",E291="Assisted Manual")),A290&amp;"_CA",IF(AND(D291="Cameron",OR(E291="De-Novo Merge",E291="Assisted Merge")),A290&amp;"_SA_CA",IF(AND(D291="Bruno",OR(E291="Manual",E291="Assisted Manual")),A290&amp;"_BD",IF(AND(D291="Bruno",OR(E291="De-Novo Merge",E291="Assisted Merge")),A290&amp;"_SA_BD",IF(AND(D291="Daniel",OR(E291="Manual",E291="Assisted Manual")),A290&amp;"_DR",IF(AND(D291="Daniel",OR(E291="De-Novo Merge",E291="Assisted Merge")),A290&amp;"_SA_DR",IF(AND(D291="Monet",OR(E291="Manual",E291="Assisted Manual")),A290&amp;"_MW",IF(AND(D291="Monet",OR(E291="De-Novo Merge",E291="Assisted Merge")),A290&amp;"_SA_MW",IF(AND(D291="Rinat",OR(E291="Manual",E291="Assisted Manual")),A290&amp;"_RM",IF(AND(D291="Rinat",OR(E291="De-Novo Merge",E291="Assisted Merge")),A290&amp;"_SA_RM",""))))))))))))))))</f>
        <v>2018-07-02_G-145_AE</v>
      </c>
      <c r="G291" s="104">
        <v>43399</v>
      </c>
      <c r="H291" s="104">
        <v>43399</v>
      </c>
      <c r="I291" s="68">
        <v>1</v>
      </c>
      <c r="J291" s="68">
        <v>30.8</v>
      </c>
      <c r="K291" s="73">
        <f t="shared" si="6"/>
        <v>30.8</v>
      </c>
      <c r="L291" s="116"/>
      <c r="M291" s="103" t="str">
        <f>IF(AND(NOT(OR(G291="",G291="Ø")),H291=""),"In Progress",IF(AND(NOT(OR(H291="Ø",H291="")),NOT(OR(G291="Ø",G291=""))),"Completed",IF(AND(NOT(A290=""),NOT(OR(D291="",D291="???")),G291=""),"Waiting",IF(D291="???","Waiting",""))))</f>
        <v>Completed</v>
      </c>
      <c r="N291" s="116"/>
      <c r="O291" s="116"/>
      <c r="P291" s="4"/>
      <c r="Q291" s="121"/>
      <c r="R291" s="116"/>
    </row>
    <row r="292" spans="1:18" x14ac:dyDescent="0.25">
      <c r="A292" s="122" t="s">
        <v>4725</v>
      </c>
      <c r="B292" s="117" t="s">
        <v>4724</v>
      </c>
      <c r="C292" s="116" t="s">
        <v>2065</v>
      </c>
      <c r="D292" s="103" t="s">
        <v>161</v>
      </c>
      <c r="E292" s="103" t="s">
        <v>24</v>
      </c>
      <c r="F292" s="7" t="str">
        <f>IF(AND(D292="Amina",OR(E292="Manual",E292="Assisted Manual")),A292&amp;"_AZ",IF(AND(D292="Amina",OR(E292="De-Novo Merge",E292="Assisted Merge")),A292&amp;"_SA_AZ",IF(AND(D292="Ahmad",OR(E292="Manual",E292="Assisted Manual")),A292&amp;"_AE",IF(AND(D292="Ahmad",OR(E292="De-Novo Merge",E292="Assisted Merge")),A292&amp;"_SA_AE",IF(AND(D292="Gina",OR(E292="Manual",E292="Assisted Manual")),A292&amp;"_GB",IF(AND(D292="Gina",OR(E292="De-Novo Merge",E292="Assisted Merge")),A292&amp;"_SA_GB",IF(AND(D292="Cameron",OR(E292="Manual",E292="Assisted Manual")),A292&amp;"_CA",IF(AND(D292="Cameron",OR(E292="De-Novo Merge",E292="Assisted Merge")),A292&amp;"_SA_CA",IF(AND(D292="Bruno",OR(E292="Manual",E292="Assisted Manual")),A292&amp;"_BD",IF(AND(D292="Bruno",OR(E292="De-Novo Merge",E292="Assisted Merge")),A292&amp;"_SA_BD",IF(AND(D292="Daniel",OR(E292="Manual",E292="Assisted Manual")),A292&amp;"_DR",IF(AND(D292="Daniel",OR(E292="De-Novo Merge",E292="Assisted Merge")),A292&amp;"_SA_DR",IF(AND(D292="Monet",OR(E292="Manual",E292="Assisted Manual")),A292&amp;"_MW",IF(AND(D292="Monet",OR(E292="De-Novo Merge",E292="Assisted Merge")),A292&amp;"_SA_MW",IF(AND(D292="Rinat",OR(E292="Manual",E292="Assisted Manual")),A292&amp;"_RM",IF(AND(D292="Rinat",OR(E292="De-Novo Merge",E292="Assisted Merge")),A292&amp;"_SA_RM",""))))))))))))))))</f>
        <v>2018-07-02_G-146_BD</v>
      </c>
      <c r="G292" s="104">
        <v>43397</v>
      </c>
      <c r="H292" s="104">
        <v>43402</v>
      </c>
      <c r="I292" s="68">
        <v>2.5</v>
      </c>
      <c r="J292" s="68">
        <v>38</v>
      </c>
      <c r="K292" s="73">
        <f t="shared" si="6"/>
        <v>15.2</v>
      </c>
      <c r="L292" s="118">
        <v>43403</v>
      </c>
      <c r="M292" s="103" t="str">
        <f>IF(AND(NOT(OR(G292="",G292="Ø")),H292=""),"In Progress",IF(AND(NOT(OR(H292="Ø",H292="")),NOT(OR(G292="Ø",G292=""))),"Completed",IF(AND(NOT(A292=""),NOT(OR(D292="",D292="???")),G292=""),"Waiting",IF(D292="???","Waiting",""))))</f>
        <v>Completed</v>
      </c>
      <c r="N292" s="116" t="str">
        <f>IF(AND(NOT(OR(H292="Ø",H292="")),L292="Split"),"In Progress",IF(AND(NOT(OR(H292="Ø",H292="")),L292="Needs to be Split"),"Waiting",IF(AND(M292="Review",M293="Review"),"Review",IF(OR(AND(M292="Review",M293="Incomplete"),AND(M292="Incomplete",M293="Review")),"Review",IF(OR(AND(M292="Untraceable",M293="Review"),AND(M292="Review",M293="Untraceable")),"Review",IF(OR(AND(M292="Review",M293="Completed"),AND(M292="Completed",M293="Review")),"Review",IF(OR(AND(M292="Other",M293="Review"),AND(M292="Review",M293="Other")),"Review",IF(OR(AND(M292="Other",M293="Incomplete"),AND(M292="Incomplete",M293="Other")),"Review",IF(OR(AND(M292="Other",M293="Untraceable"),AND(M292="Untraceable",M293="Other")),"Review",IF(OR(AND(M292="Other",M293="Completed"),AND(M292="Completed",M293="Other")),"Review",IF(AND(M292="Waiting",M293="Waiting"),"Waiting",IF(OR(AND(M292="Review",M293="Waiting"),AND(M292="Waiting",M293="Review")),"Waiting",IF(OR(AND(M292="Other",M293="Waiting"),AND(M292="Waiting",M293="Other")),"Waiting",IF(OR(AND(M292="Incomplete",M293="Waiting"),AND(M292="Waiting",M293="Incomplete")),"Waiting",IF(OR(AND(M292="Completed",M293="Waiting"),AND(M292="Waiting",M293="Completed")),"Waiting",IF(OR(M292="In Progress",M293="In Progress"),"In Progress",IF(OR(AND(M292="Completed",M293="Untraceable"),AND(M292="Untraceable",M293="Completed")),"Review",IF(OR(AND(M292="Completed",M293="Incomplete"),AND(M292="Incomplete",M293="Completed")),"Review",IF(OR(AND(M292="Incomplete",M293="Untraceable"),AND(M292="Untraceable",M293="Incomplete")),"Untraceable",IF(AND(NOT(OR(H292="Ø",H292="")),NOT(OR(H293="Ø",H293="")),L292=""),"In Progress",IF(AND(M292="Untraceable",M293="Untraceable"),"Untraceable",IF(AND(NOT(OR(H292="Ø",H292="")),NOT(OR(H293="Ø",H293="")),NOT(OR(L292="Ø",L292="",L292="Split",L292="Needs to be Split"))),"Completed",IF(AND(M292="Incomplete",M293="Incomplete"),"Incomplete",IF(AND(M292="Other",M293="Other"),"Review",IF(AND(M292="Untraceable",M293=""),"Untraceable","")))))))))))))))))))))))))</f>
        <v>Completed</v>
      </c>
      <c r="O292" s="116" t="s">
        <v>0</v>
      </c>
      <c r="P292" s="4"/>
      <c r="Q292" s="121" t="s">
        <v>25</v>
      </c>
      <c r="R292" s="116" t="s">
        <v>4723</v>
      </c>
    </row>
    <row r="293" spans="1:18" x14ac:dyDescent="0.25">
      <c r="A293" s="116"/>
      <c r="B293" s="116"/>
      <c r="C293" s="116"/>
      <c r="D293" s="103" t="s">
        <v>4657</v>
      </c>
      <c r="E293" s="103" t="s">
        <v>1512</v>
      </c>
      <c r="F293" s="7" t="str">
        <f>IF(AND(D293="Amina",OR(E293="Manual",E293="Assisted Manual")),A292&amp;"_AZ",IF(AND(D293="Amina",OR(E293="De-Novo Merge",E293="Assisted Merge")),A292&amp;"_SA_AZ",IF(AND(D293="Ahmad",OR(E293="Manual",E293="Assisted Manual")),A292&amp;"_AE",IF(AND(D293="Ahmad",OR(E293="De-Novo Merge",E293="Assisted Merge")),A292&amp;"_SA_AE",IF(AND(D293="Gina",OR(E293="Manual",E293="Assisted Manual")),A292&amp;"_GB",IF(AND(D293="Gina",OR(E293="De-Novo Merge",E293="Assisted Merge")),A292&amp;"_SA_GB",IF(AND(D293="Cameron",OR(E293="Manual",E293="Assisted Manual")),A292&amp;"_CA",IF(AND(D293="Cameron",OR(E293="De-Novo Merge",E293="Assisted Merge")),A292&amp;"_SA_CA",IF(AND(D293="Bruno",OR(E293="Manual",E293="Assisted Manual")),A292&amp;"_BD",IF(AND(D293="Bruno",OR(E293="De-Novo Merge",E293="Assisted Merge")),A292&amp;"_SA_BD",IF(AND(D293="Daniel",OR(E293="Manual",E293="Assisted Manual")),A292&amp;"_DR",IF(AND(D293="Daniel",OR(E293="De-Novo Merge",E293="Assisted Merge")),A292&amp;"_SA_DR",IF(AND(D293="Monet",OR(E293="Manual",E293="Assisted Manual")),A292&amp;"_MW",IF(AND(D293="Monet",OR(E293="De-Novo Merge",E293="Assisted Merge")),A292&amp;"_SA_MW",IF(AND(D293="Rinat",OR(E293="Manual",E293="Assisted Manual")),A292&amp;"_RM",IF(AND(D293="Rinat",OR(E293="De-Novo Merge",E293="Assisted Merge")),A292&amp;"_SA_RM",""))))))))))))))))</f>
        <v>2018-07-02_G-146_AE</v>
      </c>
      <c r="G293" s="104">
        <v>43402</v>
      </c>
      <c r="H293" s="104">
        <v>43402</v>
      </c>
      <c r="I293" s="68">
        <v>1.6</v>
      </c>
      <c r="J293" s="68">
        <v>42.1</v>
      </c>
      <c r="K293" s="73">
        <f t="shared" si="6"/>
        <v>26.3125</v>
      </c>
      <c r="L293" s="116"/>
      <c r="M293" s="103" t="str">
        <f>IF(AND(NOT(OR(G293="",G293="Ø")),H293=""),"In Progress",IF(AND(NOT(OR(H293="Ø",H293="")),NOT(OR(G293="Ø",G293=""))),"Completed",IF(AND(NOT(A292=""),NOT(OR(D293="",D293="???")),G293=""),"Waiting",IF(D293="???","Waiting",""))))</f>
        <v>Completed</v>
      </c>
      <c r="N293" s="116"/>
      <c r="O293" s="116"/>
      <c r="P293" s="4"/>
      <c r="Q293" s="121"/>
      <c r="R293" s="116"/>
    </row>
    <row r="294" spans="1:18" x14ac:dyDescent="0.25">
      <c r="A294" s="122" t="s">
        <v>4722</v>
      </c>
      <c r="B294" s="117" t="s">
        <v>4721</v>
      </c>
      <c r="C294" s="116" t="s">
        <v>2065</v>
      </c>
      <c r="D294" s="103" t="s">
        <v>32</v>
      </c>
      <c r="E294" s="103" t="s">
        <v>24</v>
      </c>
      <c r="F294" s="7" t="str">
        <f>IF(AND(D294="Amina",OR(E294="Manual",E294="Assisted Manual")),A294&amp;"_AZ",IF(AND(D294="Amina",OR(E294="De-Novo Merge",E294="Assisted Merge")),A294&amp;"_SA_AZ",IF(AND(D294="Ahmad",OR(E294="Manual",E294="Assisted Manual")),A294&amp;"_AE",IF(AND(D294="Ahmad",OR(E294="De-Novo Merge",E294="Assisted Merge")),A294&amp;"_SA_AE",IF(AND(D294="Gina",OR(E294="Manual",E294="Assisted Manual")),A294&amp;"_GB",IF(AND(D294="Gina",OR(E294="De-Novo Merge",E294="Assisted Merge")),A294&amp;"_SA_GB",IF(AND(D294="Cameron",OR(E294="Manual",E294="Assisted Manual")),A294&amp;"_CA",IF(AND(D294="Cameron",OR(E294="De-Novo Merge",E294="Assisted Merge")),A294&amp;"_SA_CA",IF(AND(D294="Bruno",OR(E294="Manual",E294="Assisted Manual")),A294&amp;"_BD",IF(AND(D294="Bruno",OR(E294="De-Novo Merge",E294="Assisted Merge")),A294&amp;"_SA_BD",IF(AND(D294="Daniel",OR(E294="Manual",E294="Assisted Manual")),A294&amp;"_DR",IF(AND(D294="Daniel",OR(E294="De-Novo Merge",E294="Assisted Merge")),A294&amp;"_SA_DR",IF(AND(D294="Monet",OR(E294="Manual",E294="Assisted Manual")),A294&amp;"_MW",IF(AND(D294="Monet",OR(E294="De-Novo Merge",E294="Assisted Merge")),A294&amp;"_SA_MW",IF(AND(D294="Rinat",OR(E294="Manual",E294="Assisted Manual")),A294&amp;"_RM",IF(AND(D294="Rinat",OR(E294="De-Novo Merge",E294="Assisted Merge")),A294&amp;"_SA_RM",""))))))))))))))))</f>
        <v>2018-07-02_G-147_AZ</v>
      </c>
      <c r="G294" s="104">
        <v>43397</v>
      </c>
      <c r="H294" s="104">
        <v>43398</v>
      </c>
      <c r="I294" s="68"/>
      <c r="J294" s="68"/>
      <c r="K294" s="73" t="str">
        <f t="shared" si="6"/>
        <v/>
      </c>
      <c r="L294" s="118">
        <v>43403</v>
      </c>
      <c r="M294" s="103" t="str">
        <f>IF(AND(NOT(OR(G294="",G294="Ø")),H294=""),"In Progress",IF(AND(NOT(OR(H294="Ø",H294="")),NOT(OR(G294="Ø",G294=""))),"Completed",IF(AND(NOT(A294=""),NOT(OR(D294="",D294="???")),G294=""),"Waiting",IF(D294="???","Waiting",""))))</f>
        <v>Completed</v>
      </c>
      <c r="N294" s="116" t="str">
        <f>IF(AND(NOT(OR(H294="Ø",H294="")),L294="Split"),"In Progress",IF(AND(NOT(OR(H294="Ø",H294="")),L294="Needs to be Split"),"Waiting",IF(AND(M294="Review",M295="Review"),"Review",IF(OR(AND(M294="Review",M295="Incomplete"),AND(M294="Incomplete",M295="Review")),"Review",IF(OR(AND(M294="Untraceable",M295="Review"),AND(M294="Review",M295="Untraceable")),"Review",IF(OR(AND(M294="Review",M295="Completed"),AND(M294="Completed",M295="Review")),"Review",IF(OR(AND(M294="Other",M295="Review"),AND(M294="Review",M295="Other")),"Review",IF(OR(AND(M294="Other",M295="Incomplete"),AND(M294="Incomplete",M295="Other")),"Review",IF(OR(AND(M294="Other",M295="Untraceable"),AND(M294="Untraceable",M295="Other")),"Review",IF(OR(AND(M294="Other",M295="Completed"),AND(M294="Completed",M295="Other")),"Review",IF(AND(M294="Waiting",M295="Waiting"),"Waiting",IF(OR(AND(M294="Review",M295="Waiting"),AND(M294="Waiting",M295="Review")),"Waiting",IF(OR(AND(M294="Other",M295="Waiting"),AND(M294="Waiting",M295="Other")),"Waiting",IF(OR(AND(M294="Incomplete",M295="Waiting"),AND(M294="Waiting",M295="Incomplete")),"Waiting",IF(OR(AND(M294="Completed",M295="Waiting"),AND(M294="Waiting",M295="Completed")),"Waiting",IF(OR(M294="In Progress",M295="In Progress"),"In Progress",IF(OR(AND(M294="Completed",M295="Untraceable"),AND(M294="Untraceable",M295="Completed")),"Review",IF(OR(AND(M294="Completed",M295="Incomplete"),AND(M294="Incomplete",M295="Completed")),"Review",IF(OR(AND(M294="Incomplete",M295="Untraceable"),AND(M294="Untraceable",M295="Incomplete")),"Untraceable",IF(AND(NOT(OR(H294="Ø",H294="")),NOT(OR(H295="Ø",H295="")),L294=""),"In Progress",IF(AND(M294="Untraceable",M295="Untraceable"),"Untraceable",IF(AND(NOT(OR(H294="Ø",H294="")),NOT(OR(H295="Ø",H295="")),NOT(OR(L294="Ø",L294="",L294="Split",L294="Needs to be Split"))),"Completed",IF(AND(M294="Incomplete",M295="Incomplete"),"Incomplete",IF(AND(M294="Other",M295="Other"),"Review",IF(AND(M294="Untraceable",M295=""),"Untraceable","")))))))))))))))))))))))))</f>
        <v>Completed</v>
      </c>
      <c r="O294" s="116" t="s">
        <v>0</v>
      </c>
      <c r="P294" s="4" t="s">
        <v>4720</v>
      </c>
      <c r="Q294" s="121" t="s">
        <v>25</v>
      </c>
      <c r="R294" s="116" t="s">
        <v>4719</v>
      </c>
    </row>
    <row r="295" spans="1:18" x14ac:dyDescent="0.25">
      <c r="A295" s="116"/>
      <c r="B295" s="116"/>
      <c r="C295" s="116"/>
      <c r="D295" s="103" t="s">
        <v>4657</v>
      </c>
      <c r="E295" s="103" t="s">
        <v>1512</v>
      </c>
      <c r="F295" s="7" t="str">
        <f>IF(AND(D295="Amina",OR(E295="Manual",E295="Assisted Manual")),A294&amp;"_AZ",IF(AND(D295="Amina",OR(E295="De-Novo Merge",E295="Assisted Merge")),A294&amp;"_SA_AZ",IF(AND(D295="Ahmad",OR(E295="Manual",E295="Assisted Manual")),A294&amp;"_AE",IF(AND(D295="Ahmad",OR(E295="De-Novo Merge",E295="Assisted Merge")),A294&amp;"_SA_AE",IF(AND(D295="Gina",OR(E295="Manual",E295="Assisted Manual")),A294&amp;"_GB",IF(AND(D295="Gina",OR(E295="De-Novo Merge",E295="Assisted Merge")),A294&amp;"_SA_GB",IF(AND(D295="Cameron",OR(E295="Manual",E295="Assisted Manual")),A294&amp;"_CA",IF(AND(D295="Cameron",OR(E295="De-Novo Merge",E295="Assisted Merge")),A294&amp;"_SA_CA",IF(AND(D295="Bruno",OR(E295="Manual",E295="Assisted Manual")),A294&amp;"_BD",IF(AND(D295="Bruno",OR(E295="De-Novo Merge",E295="Assisted Merge")),A294&amp;"_SA_BD",IF(AND(D295="Daniel",OR(E295="Manual",E295="Assisted Manual")),A294&amp;"_DR",IF(AND(D295="Daniel",OR(E295="De-Novo Merge",E295="Assisted Merge")),A294&amp;"_SA_DR",IF(AND(D295="Monet",OR(E295="Manual",E295="Assisted Manual")),A294&amp;"_MW",IF(AND(D295="Monet",OR(E295="De-Novo Merge",E295="Assisted Merge")),A294&amp;"_SA_MW",IF(AND(D295="Rinat",OR(E295="Manual",E295="Assisted Manual")),A294&amp;"_RM",IF(AND(D295="Rinat",OR(E295="De-Novo Merge",E295="Assisted Merge")),A294&amp;"_SA_RM",""))))))))))))))))</f>
        <v>2018-07-02_G-147_AE</v>
      </c>
      <c r="G295" s="104">
        <v>43402</v>
      </c>
      <c r="H295" s="104">
        <v>43402</v>
      </c>
      <c r="I295" s="68">
        <v>1.25</v>
      </c>
      <c r="J295" s="68">
        <v>28</v>
      </c>
      <c r="K295" s="73">
        <f t="shared" si="6"/>
        <v>22.4</v>
      </c>
      <c r="L295" s="116"/>
      <c r="M295" s="103" t="str">
        <f>IF(AND(NOT(OR(G295="",G295="Ø")),H295=""),"In Progress",IF(AND(NOT(OR(H295="Ø",H295="")),NOT(OR(G295="Ø",G295=""))),"Completed",IF(AND(NOT(A294=""),NOT(OR(D295="",D295="???")),G295=""),"Waiting",IF(D295="???","Waiting",""))))</f>
        <v>Completed</v>
      </c>
      <c r="N295" s="116"/>
      <c r="O295" s="116"/>
      <c r="P295" s="4"/>
      <c r="Q295" s="121"/>
      <c r="R295" s="116"/>
    </row>
    <row r="296" spans="1:18" x14ac:dyDescent="0.25">
      <c r="A296" s="122" t="s">
        <v>4718</v>
      </c>
      <c r="B296" s="117" t="s">
        <v>4717</v>
      </c>
      <c r="C296" s="116"/>
      <c r="D296" s="103" t="s">
        <v>4657</v>
      </c>
      <c r="E296" s="103" t="s">
        <v>24</v>
      </c>
      <c r="F296" s="7" t="str">
        <f>IF(AND(D296="Amina",OR(E296="Manual",E296="Assisted Manual")),A296&amp;"_AZ",IF(AND(D296="Amina",OR(E296="De-Novo Merge",E296="Assisted Merge")),A296&amp;"_SA_AZ",IF(AND(D296="Ahmad",OR(E296="Manual",E296="Assisted Manual")),A296&amp;"_AE",IF(AND(D296="Ahmad",OR(E296="De-Novo Merge",E296="Assisted Merge")),A296&amp;"_SA_AE",IF(AND(D296="Gina",OR(E296="Manual",E296="Assisted Manual")),A296&amp;"_GB",IF(AND(D296="Gina",OR(E296="De-Novo Merge",E296="Assisted Merge")),A296&amp;"_SA_GB",IF(AND(D296="Cameron",OR(E296="Manual",E296="Assisted Manual")),A296&amp;"_CA",IF(AND(D296="Cameron",OR(E296="De-Novo Merge",E296="Assisted Merge")),A296&amp;"_SA_CA",IF(AND(D296="Bruno",OR(E296="Manual",E296="Assisted Manual")),A296&amp;"_BD",IF(AND(D296="Bruno",OR(E296="De-Novo Merge",E296="Assisted Merge")),A296&amp;"_SA_BD",IF(AND(D296="Daniel",OR(E296="Manual",E296="Assisted Manual")),A296&amp;"_DR",IF(AND(D296="Daniel",OR(E296="De-Novo Merge",E296="Assisted Merge")),A296&amp;"_SA_DR",IF(AND(D296="Monet",OR(E296="Manual",E296="Assisted Manual")),A296&amp;"_MW",IF(AND(D296="Monet",OR(E296="De-Novo Merge",E296="Assisted Merge")),A296&amp;"_SA_MW",IF(AND(D296="Rinat",OR(E296="Manual",E296="Assisted Manual")),A296&amp;"_RM",IF(AND(D296="Rinat",OR(E296="De-Novo Merge",E296="Assisted Merge")),A296&amp;"_SA_RM",""))))))))))))))))</f>
        <v>2018-07-02_G-148_AE</v>
      </c>
      <c r="G296" s="104">
        <v>43397</v>
      </c>
      <c r="H296" s="104"/>
      <c r="I296" s="68"/>
      <c r="J296" s="68"/>
      <c r="K296" s="73" t="str">
        <f t="shared" si="6"/>
        <v/>
      </c>
      <c r="L296" s="118" t="str">
        <f>IF(AND(NOT(OR(H296="",H296="Ø")),NOT(OR(H297="",H297="Ø"))),"Needs to be Split","")</f>
        <v/>
      </c>
      <c r="M296" s="103" t="s">
        <v>0</v>
      </c>
      <c r="N296" s="116" t="s">
        <v>0</v>
      </c>
      <c r="O296" s="116" t="s">
        <v>1</v>
      </c>
      <c r="P296" s="4" t="s">
        <v>4716</v>
      </c>
      <c r="Q296" s="121" t="s">
        <v>53</v>
      </c>
      <c r="R296" s="116"/>
    </row>
    <row r="297" spans="1:18" x14ac:dyDescent="0.25">
      <c r="A297" s="116"/>
      <c r="B297" s="116"/>
      <c r="C297" s="116"/>
      <c r="D297" s="103" t="s">
        <v>113</v>
      </c>
      <c r="E297" s="103" t="s">
        <v>24</v>
      </c>
      <c r="F297" s="7" t="str">
        <f>IF(AND(D297="Amina",OR(E297="Manual",E297="Assisted Manual")),A296&amp;"_AZ",IF(AND(D297="Amina",OR(E297="De-Novo Merge",E297="Assisted Merge")),A296&amp;"_SA_AZ",IF(AND(D297="Ahmad",OR(E297="Manual",E297="Assisted Manual")),A296&amp;"_AE",IF(AND(D297="Ahmad",OR(E297="De-Novo Merge",E297="Assisted Merge")),A296&amp;"_SA_AE",IF(AND(D297="Gina",OR(E297="Manual",E297="Assisted Manual")),A296&amp;"_GB",IF(AND(D297="Gina",OR(E297="De-Novo Merge",E297="Assisted Merge")),A296&amp;"_SA_GB",IF(AND(D297="Cameron",OR(E297="Manual",E297="Assisted Manual")),A296&amp;"_CA",IF(AND(D297="Cameron",OR(E297="De-Novo Merge",E297="Assisted Merge")),A296&amp;"_SA_CA",IF(AND(D297="Bruno",OR(E297="Manual",E297="Assisted Manual")),A296&amp;"_BD",IF(AND(D297="Bruno",OR(E297="De-Novo Merge",E297="Assisted Merge")),A296&amp;"_SA_BD",IF(AND(D297="Daniel",OR(E297="Manual",E297="Assisted Manual")),A296&amp;"_DR",IF(AND(D297="Daniel",OR(E297="De-Novo Merge",E297="Assisted Merge")),A296&amp;"_SA_DR",IF(AND(D297="Monet",OR(E297="Manual",E297="Assisted Manual")),A296&amp;"_MW",IF(AND(D297="Monet",OR(E297="De-Novo Merge",E297="Assisted Merge")),A296&amp;"_SA_MW",IF(AND(D297="Rinat",OR(E297="Manual",E297="Assisted Manual")),A296&amp;"_RM",IF(AND(D297="Rinat",OR(E297="De-Novo Merge",E297="Assisted Merge")),A296&amp;"_SA_RM",""))))))))))))))))</f>
        <v>2018-07-02_G-148_DR</v>
      </c>
      <c r="G297" s="104">
        <v>43398</v>
      </c>
      <c r="H297" s="104">
        <v>43400</v>
      </c>
      <c r="I297" s="68"/>
      <c r="J297" s="68"/>
      <c r="K297" s="73" t="str">
        <f t="shared" si="6"/>
        <v/>
      </c>
      <c r="L297" s="116"/>
      <c r="M297" s="103" t="str">
        <f>IF(AND(NOT(OR(G297="",G297="Ø")),H297=""),"In Progress",IF(AND(NOT(OR(H297="Ø",H297="")),NOT(OR(G297="Ø",G297=""))),"Completed",IF(AND(NOT(A296=""),NOT(OR(D297="",D297="???")),G297=""),"Waiting",IF(D297="???","Waiting",""))))</f>
        <v>Completed</v>
      </c>
      <c r="N297" s="116"/>
      <c r="O297" s="116"/>
      <c r="P297" s="4" t="s">
        <v>4715</v>
      </c>
      <c r="Q297" s="121"/>
      <c r="R297" s="116"/>
    </row>
    <row r="298" spans="1:18" x14ac:dyDescent="0.25">
      <c r="A298" s="122" t="s">
        <v>4714</v>
      </c>
      <c r="B298" s="117" t="s">
        <v>4713</v>
      </c>
      <c r="C298" s="116" t="s">
        <v>2065</v>
      </c>
      <c r="D298" s="103" t="s">
        <v>187</v>
      </c>
      <c r="E298" s="103" t="s">
        <v>24</v>
      </c>
      <c r="F298" s="7" t="str">
        <f>IF(AND(D298="Amina",OR(E298="Manual",E298="Assisted Manual")),A298&amp;"_AZ",IF(AND(D298="Amina",OR(E298="De-Novo Merge",E298="Assisted Merge")),A298&amp;"_SA_AZ",IF(AND(D298="Ahmad",OR(E298="Manual",E298="Assisted Manual")),A298&amp;"_AE",IF(AND(D298="Ahmad",OR(E298="De-Novo Merge",E298="Assisted Merge")),A298&amp;"_SA_AE",IF(AND(D298="Gina",OR(E298="Manual",E298="Assisted Manual")),A298&amp;"_GB",IF(AND(D298="Gina",OR(E298="De-Novo Merge",E298="Assisted Merge")),A298&amp;"_SA_GB",IF(AND(D298="Cameron",OR(E298="Manual",E298="Assisted Manual")),A298&amp;"_CA",IF(AND(D298="Cameron",OR(E298="De-Novo Merge",E298="Assisted Merge")),A298&amp;"_SA_CA",IF(AND(D298="Bruno",OR(E298="Manual",E298="Assisted Manual")),A298&amp;"_BD",IF(AND(D298="Bruno",OR(E298="De-Novo Merge",E298="Assisted Merge")),A298&amp;"_SA_BD",IF(AND(D298="Daniel",OR(E298="Manual",E298="Assisted Manual")),A298&amp;"_DR",IF(AND(D298="Daniel",OR(E298="De-Novo Merge",E298="Assisted Merge")),A298&amp;"_SA_DR",IF(AND(D298="Monet",OR(E298="Manual",E298="Assisted Manual")),A298&amp;"_MW",IF(AND(D298="Monet",OR(E298="De-Novo Merge",E298="Assisted Merge")),A298&amp;"_SA_MW",IF(AND(D298="Rinat",OR(E298="Manual",E298="Assisted Manual")),A298&amp;"_RM",IF(AND(D298="Rinat",OR(E298="De-Novo Merge",E298="Assisted Merge")),A298&amp;"_SA_RM",""))))))))))))))))</f>
        <v>2018-07-02_G-149_MW</v>
      </c>
      <c r="G298" s="104">
        <v>43399</v>
      </c>
      <c r="H298" s="104">
        <v>43399</v>
      </c>
      <c r="I298" s="68">
        <v>0.5</v>
      </c>
      <c r="J298" s="68"/>
      <c r="K298" s="73" t="str">
        <f t="shared" si="6"/>
        <v/>
      </c>
      <c r="L298" s="118">
        <v>43413</v>
      </c>
      <c r="M298" s="103" t="str">
        <f>IF(AND(NOT(OR(G298="",G298="Ø")),H298=""),"In Progress",IF(AND(NOT(OR(H298="Ø",H298="")),NOT(OR(G298="Ø",G298=""))),"Completed",IF(AND(NOT(A298=""),NOT(OR(D298="",D298="???")),G298=""),"Waiting",IF(D298="???","Waiting",""))))</f>
        <v>Completed</v>
      </c>
      <c r="N298" s="116" t="s">
        <v>0</v>
      </c>
      <c r="O298" s="116" t="s">
        <v>0</v>
      </c>
      <c r="P298" s="4"/>
      <c r="Q298" s="121" t="s">
        <v>25</v>
      </c>
      <c r="R298" s="116" t="s">
        <v>4712</v>
      </c>
    </row>
    <row r="299" spans="1:18" x14ac:dyDescent="0.25">
      <c r="A299" s="116"/>
      <c r="B299" s="116"/>
      <c r="C299" s="116"/>
      <c r="D299" s="103" t="s">
        <v>4657</v>
      </c>
      <c r="E299" s="103" t="s">
        <v>1512</v>
      </c>
      <c r="F299" s="7" t="str">
        <f>IF(AND(D299="Amina",OR(E299="Manual",E299="Assisted Manual")),A298&amp;"_AZ",IF(AND(D299="Amina",OR(E299="De-Novo Merge",E299="Assisted Merge")),A298&amp;"_SA_AZ",IF(AND(D299="Ahmad",OR(E299="Manual",E299="Assisted Manual")),A298&amp;"_AE",IF(AND(D299="Ahmad",OR(E299="De-Novo Merge",E299="Assisted Merge")),A298&amp;"_SA_AE",IF(AND(D299="Gina",OR(E299="Manual",E299="Assisted Manual")),A298&amp;"_GB",IF(AND(D299="Gina",OR(E299="De-Novo Merge",E299="Assisted Merge")),A298&amp;"_SA_GB",IF(AND(D299="Cameron",OR(E299="Manual",E299="Assisted Manual")),A298&amp;"_CA",IF(AND(D299="Cameron",OR(E299="De-Novo Merge",E299="Assisted Merge")),A298&amp;"_SA_CA",IF(AND(D299="Bruno",OR(E299="Manual",E299="Assisted Manual")),A298&amp;"_BD",IF(AND(D299="Bruno",OR(E299="De-Novo Merge",E299="Assisted Merge")),A298&amp;"_SA_BD",IF(AND(D299="Daniel",OR(E299="Manual",E299="Assisted Manual")),A298&amp;"_DR",IF(AND(D299="Daniel",OR(E299="De-Novo Merge",E299="Assisted Merge")),A298&amp;"_SA_DR",IF(AND(D299="Monet",OR(E299="Manual",E299="Assisted Manual")),A298&amp;"_MW",IF(AND(D299="Monet",OR(E299="De-Novo Merge",E299="Assisted Merge")),A298&amp;"_SA_MW",IF(AND(D299="Rinat",OR(E299="Manual",E299="Assisted Manual")),A298&amp;"_RM",IF(AND(D299="Rinat",OR(E299="De-Novo Merge",E299="Assisted Merge")),A298&amp;"_SA_RM",""))))))))))))))))</f>
        <v>2018-07-02_G-149_AE</v>
      </c>
      <c r="G299" s="104">
        <v>43768</v>
      </c>
      <c r="H299" s="104">
        <v>43403</v>
      </c>
      <c r="I299" s="68">
        <v>0.23</v>
      </c>
      <c r="J299" s="68">
        <v>6.4</v>
      </c>
      <c r="K299" s="73">
        <f t="shared" si="6"/>
        <v>27.826086956521738</v>
      </c>
      <c r="L299" s="116"/>
      <c r="M299" s="103" t="str">
        <f>IF(AND(NOT(OR(G299="",G299="Ø")),H299=""),"In Progress",IF(AND(NOT(OR(H299="Ø",H299="")),NOT(OR(G299="Ø",G299=""))),"Completed",IF(AND(NOT(A298=""),NOT(OR(D299="",D299="???")),G299=""),"Waiting",IF(D299="???","Waiting",""))))</f>
        <v>Completed</v>
      </c>
      <c r="N299" s="116"/>
      <c r="O299" s="116"/>
      <c r="P299" s="4"/>
      <c r="Q299" s="121"/>
      <c r="R299" s="116"/>
    </row>
    <row r="300" spans="1:18" x14ac:dyDescent="0.25">
      <c r="A300" s="122" t="s">
        <v>4711</v>
      </c>
      <c r="B300" s="117" t="s">
        <v>4710</v>
      </c>
      <c r="C300" s="116" t="s">
        <v>2065</v>
      </c>
      <c r="D300" s="103" t="s">
        <v>187</v>
      </c>
      <c r="E300" s="103" t="s">
        <v>24</v>
      </c>
      <c r="F300" s="7" t="str">
        <f>IF(AND(D300="Amina",OR(E300="Manual",E300="Assisted Manual")),A300&amp;"_AZ",IF(AND(D300="Amina",OR(E300="De-Novo Merge",E300="Assisted Merge")),A300&amp;"_SA_AZ",IF(AND(D300="Ahmad",OR(E300="Manual",E300="Assisted Manual")),A300&amp;"_AE",IF(AND(D300="Ahmad",OR(E300="De-Novo Merge",E300="Assisted Merge")),A300&amp;"_SA_AE",IF(AND(D300="Gina",OR(E300="Manual",E300="Assisted Manual")),A300&amp;"_GB",IF(AND(D300="Gina",OR(E300="De-Novo Merge",E300="Assisted Merge")),A300&amp;"_SA_GB",IF(AND(D300="Cameron",OR(E300="Manual",E300="Assisted Manual")),A300&amp;"_CA",IF(AND(D300="Cameron",OR(E300="De-Novo Merge",E300="Assisted Merge")),A300&amp;"_SA_CA",IF(AND(D300="Bruno",OR(E300="Manual",E300="Assisted Manual")),A300&amp;"_BD",IF(AND(D300="Bruno",OR(E300="De-Novo Merge",E300="Assisted Merge")),A300&amp;"_SA_BD",IF(AND(D300="Daniel",OR(E300="Manual",E300="Assisted Manual")),A300&amp;"_DR",IF(AND(D300="Daniel",OR(E300="De-Novo Merge",E300="Assisted Merge")),A300&amp;"_SA_DR",IF(AND(D300="Monet",OR(E300="Manual",E300="Assisted Manual")),A300&amp;"_MW",IF(AND(D300="Monet",OR(E300="De-Novo Merge",E300="Assisted Merge")),A300&amp;"_SA_MW",IF(AND(D300="Rinat",OR(E300="Manual",E300="Assisted Manual")),A300&amp;"_RM",IF(AND(D300="Rinat",OR(E300="De-Novo Merge",E300="Assisted Merge")),A300&amp;"_SA_RM",""))))))))))))))))</f>
        <v>2018-07-02_G-150_MW</v>
      </c>
      <c r="G300" s="104">
        <v>43399</v>
      </c>
      <c r="H300" s="104">
        <v>43399</v>
      </c>
      <c r="I300" s="68">
        <v>0.5</v>
      </c>
      <c r="J300" s="68"/>
      <c r="K300" s="73" t="str">
        <f t="shared" si="6"/>
        <v/>
      </c>
      <c r="L300" s="118">
        <v>43413</v>
      </c>
      <c r="M300" s="103" t="str">
        <f>IF(AND(NOT(OR(G300="",G300="Ø")),H300=""),"In Progress",IF(AND(NOT(OR(H300="Ø",H300="")),NOT(OR(G300="Ø",G300=""))),"Completed",IF(AND(NOT(A300=""),NOT(OR(D300="",D300="???")),G300=""),"Waiting",IF(D300="???","Waiting",""))))</f>
        <v>Completed</v>
      </c>
      <c r="N300" s="116" t="s">
        <v>0</v>
      </c>
      <c r="O300" s="116" t="s">
        <v>0</v>
      </c>
      <c r="P300" s="4" t="s">
        <v>4709</v>
      </c>
      <c r="Q300" s="121" t="s">
        <v>25</v>
      </c>
      <c r="R300" s="116" t="s">
        <v>4708</v>
      </c>
    </row>
    <row r="301" spans="1:18" x14ac:dyDescent="0.25">
      <c r="A301" s="116"/>
      <c r="B301" s="116"/>
      <c r="C301" s="116"/>
      <c r="D301" s="103" t="s">
        <v>4657</v>
      </c>
      <c r="E301" s="103" t="s">
        <v>1512</v>
      </c>
      <c r="F301" s="7" t="str">
        <f>IF(AND(D301="Amina",OR(E301="Manual",E301="Assisted Manual")),A300&amp;"_AZ",IF(AND(D301="Amina",OR(E301="De-Novo Merge",E301="Assisted Merge")),A300&amp;"_SA_AZ",IF(AND(D301="Ahmad",OR(E301="Manual",E301="Assisted Manual")),A300&amp;"_AE",IF(AND(D301="Ahmad",OR(E301="De-Novo Merge",E301="Assisted Merge")),A300&amp;"_SA_AE",IF(AND(D301="Gina",OR(E301="Manual",E301="Assisted Manual")),A300&amp;"_GB",IF(AND(D301="Gina",OR(E301="De-Novo Merge",E301="Assisted Merge")),A300&amp;"_SA_GB",IF(AND(D301="Cameron",OR(E301="Manual",E301="Assisted Manual")),A300&amp;"_CA",IF(AND(D301="Cameron",OR(E301="De-Novo Merge",E301="Assisted Merge")),A300&amp;"_SA_CA",IF(AND(D301="Bruno",OR(E301="Manual",E301="Assisted Manual")),A300&amp;"_BD",IF(AND(D301="Bruno",OR(E301="De-Novo Merge",E301="Assisted Merge")),A300&amp;"_SA_BD",IF(AND(D301="Daniel",OR(E301="Manual",E301="Assisted Manual")),A300&amp;"_DR",IF(AND(D301="Daniel",OR(E301="De-Novo Merge",E301="Assisted Merge")),A300&amp;"_SA_DR",IF(AND(D301="Monet",OR(E301="Manual",E301="Assisted Manual")),A300&amp;"_MW",IF(AND(D301="Monet",OR(E301="De-Novo Merge",E301="Assisted Merge")),A300&amp;"_SA_MW",IF(AND(D301="Rinat",OR(E301="Manual",E301="Assisted Manual")),A300&amp;"_RM",IF(AND(D301="Rinat",OR(E301="De-Novo Merge",E301="Assisted Merge")),A300&amp;"_SA_RM",""))))))))))))))))</f>
        <v>2018-07-02_G-150_AE</v>
      </c>
      <c r="G301" s="104">
        <v>43403</v>
      </c>
      <c r="H301" s="104">
        <v>43403</v>
      </c>
      <c r="I301" s="68">
        <v>0.9</v>
      </c>
      <c r="J301" s="68">
        <v>17.36</v>
      </c>
      <c r="K301" s="73">
        <f t="shared" si="6"/>
        <v>19.288888888888888</v>
      </c>
      <c r="L301" s="116"/>
      <c r="M301" s="103" t="str">
        <f>IF(AND(NOT(OR(G301="",G301="Ø")),H301=""),"In Progress",IF(AND(NOT(OR(H301="Ø",H301="")),NOT(OR(G301="Ø",G301=""))),"Completed",IF(AND(NOT(A300=""),NOT(OR(D301="",D301="???")),G301=""),"Waiting",IF(D301="???","Waiting",""))))</f>
        <v>Completed</v>
      </c>
      <c r="N301" s="116"/>
      <c r="O301" s="116"/>
      <c r="P301" s="4"/>
      <c r="Q301" s="121"/>
      <c r="R301" s="116"/>
    </row>
    <row r="302" spans="1:18" x14ac:dyDescent="0.25">
      <c r="A302" s="122" t="s">
        <v>4707</v>
      </c>
      <c r="B302" s="117" t="s">
        <v>4706</v>
      </c>
      <c r="C302" s="116" t="s">
        <v>1001</v>
      </c>
      <c r="D302" s="103" t="s">
        <v>32</v>
      </c>
      <c r="E302" s="103" t="s">
        <v>24</v>
      </c>
      <c r="F302" s="7" t="str">
        <f>IF(AND(D302="Amina",OR(E302="Manual",E302="Assisted Manual")),A302&amp;"_AZ",IF(AND(D302="Amina",OR(E302="De-Novo Merge",E302="Assisted Merge")),A302&amp;"_SA_AZ",IF(AND(D302="Ahmad",OR(E302="Manual",E302="Assisted Manual")),A302&amp;"_AE",IF(AND(D302="Ahmad",OR(E302="De-Novo Merge",E302="Assisted Merge")),A302&amp;"_SA_AE",IF(AND(D302="Gina",OR(E302="Manual",E302="Assisted Manual")),A302&amp;"_GB",IF(AND(D302="Gina",OR(E302="De-Novo Merge",E302="Assisted Merge")),A302&amp;"_SA_GB",IF(AND(D302="Cameron",OR(E302="Manual",E302="Assisted Manual")),A302&amp;"_CA",IF(AND(D302="Cameron",OR(E302="De-Novo Merge",E302="Assisted Merge")),A302&amp;"_SA_CA",IF(AND(D302="Bruno",OR(E302="Manual",E302="Assisted Manual")),A302&amp;"_BD",IF(AND(D302="Bruno",OR(E302="De-Novo Merge",E302="Assisted Merge")),A302&amp;"_SA_BD",IF(AND(D302="Daniel",OR(E302="Manual",E302="Assisted Manual")),A302&amp;"_DR",IF(AND(D302="Daniel",OR(E302="De-Novo Merge",E302="Assisted Merge")),A302&amp;"_SA_DR",IF(AND(D302="Monet",OR(E302="Manual",E302="Assisted Manual")),A302&amp;"_MW",IF(AND(D302="Monet",OR(E302="De-Novo Merge",E302="Assisted Merge")),A302&amp;"_SA_MW",IF(AND(D302="Rinat",OR(E302="Manual",E302="Assisted Manual")),A302&amp;"_RM",IF(AND(D302="Rinat",OR(E302="De-Novo Merge",E302="Assisted Merge")),A302&amp;"_SA_RM",""))))))))))))))))</f>
        <v>2018-07-02_G-151_AZ</v>
      </c>
      <c r="G302" s="104">
        <v>43399</v>
      </c>
      <c r="H302" s="104">
        <v>43402</v>
      </c>
      <c r="I302" s="68">
        <v>4</v>
      </c>
      <c r="J302" s="68">
        <v>54.59</v>
      </c>
      <c r="K302" s="73">
        <f t="shared" si="6"/>
        <v>13.647500000000001</v>
      </c>
      <c r="L302" s="118" t="s">
        <v>4705</v>
      </c>
      <c r="M302" s="103" t="str">
        <f>IF(AND(NOT(OR(G302="",G302="Ø")),H302=""),"In Progress",IF(AND(NOT(OR(H302="Ø",H302="")),NOT(OR(G302="Ø",G302=""))),"Completed",IF(AND(NOT(A302=""),NOT(OR(D302="",D302="???")),G302=""),"Waiting",IF(D302="???","Waiting",""))))</f>
        <v>Completed</v>
      </c>
      <c r="N302" s="116" t="str">
        <f>IF(AND(NOT(OR(H302="Ø",H302="")),L302="Split"),"In Progress",IF(AND(NOT(OR(H302="Ø",H302="")),L302="Needs to be Split"),"Waiting",IF(AND(M302="Review",M303="Review"),"Review",IF(OR(AND(M302="Review",M303="Incomplete"),AND(M302="Incomplete",M303="Review")),"Review",IF(OR(AND(M302="Untraceable",M303="Review"),AND(M302="Review",M303="Untraceable")),"Review",IF(OR(AND(M302="Review",M303="Completed"),AND(M302="Completed",M303="Review")),"Review",IF(OR(AND(M302="Other",M303="Review"),AND(M302="Review",M303="Other")),"Review",IF(OR(AND(M302="Other",M303="Incomplete"),AND(M302="Incomplete",M303="Other")),"Review",IF(OR(AND(M302="Other",M303="Untraceable"),AND(M302="Untraceable",M303="Other")),"Review",IF(OR(AND(M302="Other",M303="Completed"),AND(M302="Completed",M303="Other")),"Review",IF(AND(M302="Waiting",M303="Waiting"),"Waiting",IF(OR(AND(M302="Review",M303="Waiting"),AND(M302="Waiting",M303="Review")),"Waiting",IF(OR(AND(M302="Other",M303="Waiting"),AND(M302="Waiting",M303="Other")),"Waiting",IF(OR(AND(M302="Incomplete",M303="Waiting"),AND(M302="Waiting",M303="Incomplete")),"Waiting",IF(OR(AND(M302="Completed",M303="Waiting"),AND(M302="Waiting",M303="Completed")),"Waiting",IF(OR(M302="In Progress",M303="In Progress"),"In Progress",IF(OR(AND(M302="Completed",M303="Untraceable"),AND(M302="Untraceable",M303="Completed")),"Review",IF(OR(AND(M302="Completed",M303="Incomplete"),AND(M302="Incomplete",M303="Completed")),"Review",IF(OR(AND(M302="Incomplete",M303="Untraceable"),AND(M302="Untraceable",M303="Incomplete")),"Untraceable",IF(AND(NOT(OR(H302="Ø",H302="")),NOT(OR(H303="Ø",H303="")),L302=""),"In Progress",IF(AND(M302="Untraceable",M303="Untraceable"),"Untraceable",IF(AND(NOT(OR(H302="Ø",H302="")),NOT(OR(H303="Ø",H303="")),NOT(OR(L302="Ø",L302="",L302="Split",L302="Needs to be Split"))),"Completed",IF(AND(M302="Incomplete",M303="Incomplete"),"Incomplete",IF(AND(M302="Other",M303="Other"),"Review",IF(AND(M302="Untraceable",M303=""),"Untraceable","")))))))))))))))))))))))))</f>
        <v>Completed</v>
      </c>
      <c r="O302" s="116" t="s">
        <v>0</v>
      </c>
      <c r="P302" s="4"/>
      <c r="Q302" s="121" t="s">
        <v>25</v>
      </c>
      <c r="R302" s="116" t="s">
        <v>4704</v>
      </c>
    </row>
    <row r="303" spans="1:18" x14ac:dyDescent="0.25">
      <c r="A303" s="116"/>
      <c r="B303" s="116"/>
      <c r="C303" s="116"/>
      <c r="D303" s="103" t="s">
        <v>27</v>
      </c>
      <c r="E303" s="103" t="s">
        <v>1512</v>
      </c>
      <c r="F303" s="7" t="str">
        <f>IF(AND(D303="Amina",OR(E303="Manual",E303="Assisted Manual")),A302&amp;"_AZ",IF(AND(D303="Amina",OR(E303="De-Novo Merge",E303="Assisted Merge")),A302&amp;"_SA_AZ",IF(AND(D303="Ahmad",OR(E303="Manual",E303="Assisted Manual")),A302&amp;"_AE",IF(AND(D303="Ahmad",OR(E303="De-Novo Merge",E303="Assisted Merge")),A302&amp;"_SA_AE",IF(AND(D303="Gina",OR(E303="Manual",E303="Assisted Manual")),A302&amp;"_GB",IF(AND(D303="Gina",OR(E303="De-Novo Merge",E303="Assisted Merge")),A302&amp;"_SA_GB",IF(AND(D303="Cameron",OR(E303="Manual",E303="Assisted Manual")),A302&amp;"_CA",IF(AND(D303="Cameron",OR(E303="De-Novo Merge",E303="Assisted Merge")),A302&amp;"_SA_CA",IF(AND(D303="Bruno",OR(E303="Manual",E303="Assisted Manual")),A302&amp;"_BD",IF(AND(D303="Bruno",OR(E303="De-Novo Merge",E303="Assisted Merge")),A302&amp;"_SA_BD",IF(AND(D303="Daniel",OR(E303="Manual",E303="Assisted Manual")),A302&amp;"_DR",IF(AND(D303="Daniel",OR(E303="De-Novo Merge",E303="Assisted Merge")),A302&amp;"_SA_DR",IF(AND(D303="Monet",OR(E303="Manual",E303="Assisted Manual")),A302&amp;"_MW",IF(AND(D303="Monet",OR(E303="De-Novo Merge",E303="Assisted Merge")),A302&amp;"_SA_MW",IF(AND(D303="Rinat",OR(E303="Manual",E303="Assisted Manual")),A302&amp;"_RM",IF(AND(D303="Rinat",OR(E303="De-Novo Merge",E303="Assisted Merge")),A302&amp;"_SA_RM",""))))))))))))))))</f>
        <v>2018-07-02_G-151_GB</v>
      </c>
      <c r="G303" s="104">
        <v>43403</v>
      </c>
      <c r="H303" s="104">
        <v>43404</v>
      </c>
      <c r="I303" s="68">
        <v>3.25</v>
      </c>
      <c r="J303" s="68">
        <v>62.86</v>
      </c>
      <c r="K303" s="73">
        <f t="shared" si="6"/>
        <v>19.341538461538462</v>
      </c>
      <c r="L303" s="116"/>
      <c r="M303" s="103" t="str">
        <f>IF(AND(NOT(OR(G303="",G303="Ø")),H303=""),"In Progress",IF(AND(NOT(OR(H303="Ø",H303="")),NOT(OR(G303="Ø",G303=""))),"Completed",IF(AND(NOT(A302=""),NOT(OR(D303="",D303="???")),G303=""),"Waiting",IF(D303="???","Waiting",""))))</f>
        <v>Completed</v>
      </c>
      <c r="N303" s="116"/>
      <c r="O303" s="116"/>
      <c r="P303" s="4"/>
      <c r="Q303" s="121"/>
      <c r="R303" s="116"/>
    </row>
    <row r="304" spans="1:18" x14ac:dyDescent="0.25">
      <c r="A304" s="122" t="s">
        <v>4703</v>
      </c>
      <c r="B304" s="117" t="s">
        <v>4702</v>
      </c>
      <c r="C304" s="116" t="s">
        <v>2065</v>
      </c>
      <c r="D304" s="103" t="s">
        <v>32</v>
      </c>
      <c r="E304" s="103" t="s">
        <v>24</v>
      </c>
      <c r="F304" s="7" t="str">
        <f>IF(AND(D304="Amina",OR(E304="Manual",E304="Assisted Manual")),A304&amp;"_AZ",IF(AND(D304="Amina",OR(E304="De-Novo Merge",E304="Assisted Merge")),A304&amp;"_SA_AZ",IF(AND(D304="Ahmad",OR(E304="Manual",E304="Assisted Manual")),A304&amp;"_AE",IF(AND(D304="Ahmad",OR(E304="De-Novo Merge",E304="Assisted Merge")),A304&amp;"_SA_AE",IF(AND(D304="Gina",OR(E304="Manual",E304="Assisted Manual")),A304&amp;"_GB",IF(AND(D304="Gina",OR(E304="De-Novo Merge",E304="Assisted Merge")),A304&amp;"_SA_GB",IF(AND(D304="Cameron",OR(E304="Manual",E304="Assisted Manual")),A304&amp;"_CA",IF(AND(D304="Cameron",OR(E304="De-Novo Merge",E304="Assisted Merge")),A304&amp;"_SA_CA",IF(AND(D304="Bruno",OR(E304="Manual",E304="Assisted Manual")),A304&amp;"_BD",IF(AND(D304="Bruno",OR(E304="De-Novo Merge",E304="Assisted Merge")),A304&amp;"_SA_BD",IF(AND(D304="Daniel",OR(E304="Manual",E304="Assisted Manual")),A304&amp;"_DR",IF(AND(D304="Daniel",OR(E304="De-Novo Merge",E304="Assisted Merge")),A304&amp;"_SA_DR",IF(AND(D304="Monet",OR(E304="Manual",E304="Assisted Manual")),A304&amp;"_MW",IF(AND(D304="Monet",OR(E304="De-Novo Merge",E304="Assisted Merge")),A304&amp;"_SA_MW",IF(AND(D304="Rinat",OR(E304="Manual",E304="Assisted Manual")),A304&amp;"_RM",IF(AND(D304="Rinat",OR(E304="De-Novo Merge",E304="Assisted Merge")),A304&amp;"_SA_RM",""))))))))))))))))</f>
        <v>2018-07-02_G-152_AZ</v>
      </c>
      <c r="G304" s="104">
        <v>43403</v>
      </c>
      <c r="H304" s="104">
        <v>43403</v>
      </c>
      <c r="I304" s="68">
        <v>4</v>
      </c>
      <c r="J304" s="68">
        <v>74.2</v>
      </c>
      <c r="K304" s="73">
        <f t="shared" si="6"/>
        <v>18.55</v>
      </c>
      <c r="L304" s="118">
        <v>43420</v>
      </c>
      <c r="M304" s="103" t="str">
        <f>IF(AND(NOT(OR(G304="",G304="Ø")),H304=""),"In Progress",IF(AND(NOT(OR(H304="Ø",H304="")),NOT(OR(G304="Ø",G304=""))),"Completed",IF(AND(NOT(A304=""),NOT(OR(D304="",D304="???")),G304=""),"Waiting",IF(D304="???","Waiting",""))))</f>
        <v>Completed</v>
      </c>
      <c r="N304" s="116" t="str">
        <f>IF(AND(NOT(OR(H304="Ø",H304="")),L304="Split"),"In Progress",IF(AND(NOT(OR(H304="Ø",H304="")),L304="Needs to be Split"),"Waiting",IF(AND(M304="Review",M305="Review"),"Review",IF(OR(AND(M304="Review",M305="Incomplete"),AND(M304="Incomplete",M305="Review")),"Review",IF(OR(AND(M304="Untraceable",M305="Review"),AND(M304="Review",M305="Untraceable")),"Review",IF(OR(AND(M304="Review",M305="Completed"),AND(M304="Completed",M305="Review")),"Review",IF(OR(AND(M304="Other",M305="Review"),AND(M304="Review",M305="Other")),"Review",IF(OR(AND(M304="Other",M305="Incomplete"),AND(M304="Incomplete",M305="Other")),"Review",IF(OR(AND(M304="Other",M305="Untraceable"),AND(M304="Untraceable",M305="Other")),"Review",IF(OR(AND(M304="Other",M305="Completed"),AND(M304="Completed",M305="Other")),"Review",IF(AND(M304="Waiting",M305="Waiting"),"Waiting",IF(OR(AND(M304="Review",M305="Waiting"),AND(M304="Waiting",M305="Review")),"Waiting",IF(OR(AND(M304="Other",M305="Waiting"),AND(M304="Waiting",M305="Other")),"Waiting",IF(OR(AND(M304="Incomplete",M305="Waiting"),AND(M304="Waiting",M305="Incomplete")),"Waiting",IF(OR(AND(M304="Completed",M305="Waiting"),AND(M304="Waiting",M305="Completed")),"Waiting",IF(OR(M304="In Progress",M305="In Progress"),"In Progress",IF(OR(AND(M304="Completed",M305="Untraceable"),AND(M304="Untraceable",M305="Completed")),"Review",IF(OR(AND(M304="Completed",M305="Incomplete"),AND(M304="Incomplete",M305="Completed")),"Review",IF(OR(AND(M304="Incomplete",M305="Untraceable"),AND(M304="Untraceable",M305="Incomplete")),"Untraceable",IF(AND(NOT(OR(H304="Ø",H304="")),NOT(OR(H305="Ø",H305="")),L304=""),"In Progress",IF(AND(M304="Untraceable",M305="Untraceable"),"Untraceable",IF(AND(NOT(OR(H304="Ø",H304="")),NOT(OR(H305="Ø",H305="")),NOT(OR(L304="Ø",L304="",L304="Split",L304="Needs to be Split"))),"Completed",IF(AND(M304="Incomplete",M305="Incomplete"),"Incomplete",IF(AND(M304="Other",M305="Other"),"Review",IF(AND(M304="Untraceable",M305=""),"Untraceable","")))))))))))))))))))))))))</f>
        <v>Completed</v>
      </c>
      <c r="O304" s="116" t="s">
        <v>0</v>
      </c>
      <c r="P304" s="4"/>
      <c r="Q304" s="121" t="s">
        <v>25</v>
      </c>
      <c r="R304" s="116" t="s">
        <v>4701</v>
      </c>
    </row>
    <row r="305" spans="1:18" x14ac:dyDescent="0.25">
      <c r="A305" s="116"/>
      <c r="B305" s="124"/>
      <c r="C305" s="124"/>
      <c r="D305" s="103" t="s">
        <v>113</v>
      </c>
      <c r="E305" s="103" t="s">
        <v>1512</v>
      </c>
      <c r="F305" s="7" t="str">
        <f>IF(AND(D305="Amina",OR(E305="Manual",E305="Assisted Manual")),A304&amp;"_AZ",IF(AND(D305="Amina",OR(E305="De-Novo Merge",E305="Assisted Merge")),A304&amp;"_SA_AZ",IF(AND(D305="Ahmad",OR(E305="Manual",E305="Assisted Manual")),A304&amp;"_AE",IF(AND(D305="Ahmad",OR(E305="De-Novo Merge",E305="Assisted Merge")),A304&amp;"_SA_AE",IF(AND(D305="Gina",OR(E305="Manual",E305="Assisted Manual")),A304&amp;"_GB",IF(AND(D305="Gina",OR(E305="De-Novo Merge",E305="Assisted Merge")),A304&amp;"_SA_GB",IF(AND(D305="Cameron",OR(E305="Manual",E305="Assisted Manual")),A304&amp;"_CA",IF(AND(D305="Cameron",OR(E305="De-Novo Merge",E305="Assisted Merge")),A304&amp;"_SA_CA",IF(AND(D305="Bruno",OR(E305="Manual",E305="Assisted Manual")),A304&amp;"_BD",IF(AND(D305="Bruno",OR(E305="De-Novo Merge",E305="Assisted Merge")),A304&amp;"_SA_BD",IF(AND(D305="Daniel",OR(E305="Manual",E305="Assisted Manual")),A304&amp;"_DR",IF(AND(D305="Daniel",OR(E305="De-Novo Merge",E305="Assisted Merge")),A304&amp;"_SA_DR",IF(AND(D305="Monet",OR(E305="Manual",E305="Assisted Manual")),A304&amp;"_MW",IF(AND(D305="Monet",OR(E305="De-Novo Merge",E305="Assisted Merge")),A304&amp;"_SA_MW",IF(AND(D305="Rinat",OR(E305="Manual",E305="Assisted Manual")),A304&amp;"_RM",IF(AND(D305="Rinat",OR(E305="De-Novo Merge",E305="Assisted Merge")),A304&amp;"_SA_RM",""))))))))))))))))</f>
        <v>2018-07-02_G-152_DR</v>
      </c>
      <c r="G305" s="104">
        <v>43404</v>
      </c>
      <c r="H305" s="104">
        <v>43418</v>
      </c>
      <c r="I305" s="68"/>
      <c r="J305" s="68"/>
      <c r="K305" s="73" t="str">
        <f t="shared" si="6"/>
        <v/>
      </c>
      <c r="L305" s="116"/>
      <c r="M305" s="103" t="str">
        <f>IF(AND(NOT(OR(G305="",G305="Ø")),H305=""),"In Progress",IF(AND(NOT(OR(H305="Ø",H305="")),NOT(OR(G305="Ø",G305=""))),"Completed",IF(AND(NOT(A304=""),NOT(OR(D305="",D305="???")),G305=""),"Waiting",IF(D305="???","Waiting",""))))</f>
        <v>Completed</v>
      </c>
      <c r="N305" s="116"/>
      <c r="O305" s="116"/>
      <c r="P305" s="4"/>
      <c r="Q305" s="121"/>
      <c r="R305" s="116"/>
    </row>
    <row r="306" spans="1:18" x14ac:dyDescent="0.25">
      <c r="A306" s="122" t="s">
        <v>4700</v>
      </c>
      <c r="B306" s="117" t="s">
        <v>4699</v>
      </c>
      <c r="C306" s="116" t="s">
        <v>2065</v>
      </c>
      <c r="D306" s="103" t="s">
        <v>32</v>
      </c>
      <c r="E306" s="103" t="s">
        <v>24</v>
      </c>
      <c r="F306" s="7" t="str">
        <f>IF(AND(D306="Amina",OR(E306="Manual",E306="Assisted Manual")),A306&amp;"_AZ",IF(AND(D306="Amina",OR(E306="De-Novo Merge",E306="Assisted Merge")),A306&amp;"_SA_AZ",IF(AND(D306="Ahmad",OR(E306="Manual",E306="Assisted Manual")),A306&amp;"_AE",IF(AND(D306="Ahmad",OR(E306="De-Novo Merge",E306="Assisted Merge")),A306&amp;"_SA_AE",IF(AND(D306="Gina",OR(E306="Manual",E306="Assisted Manual")),A306&amp;"_GB",IF(AND(D306="Gina",OR(E306="De-Novo Merge",E306="Assisted Merge")),A306&amp;"_SA_GB",IF(AND(D306="Cameron",OR(E306="Manual",E306="Assisted Manual")),A306&amp;"_CA",IF(AND(D306="Cameron",OR(E306="De-Novo Merge",E306="Assisted Merge")),A306&amp;"_SA_CA",IF(AND(D306="Bruno",OR(E306="Manual",E306="Assisted Manual")),A306&amp;"_BD",IF(AND(D306="Bruno",OR(E306="De-Novo Merge",E306="Assisted Merge")),A306&amp;"_SA_BD",IF(AND(D306="Daniel",OR(E306="Manual",E306="Assisted Manual")),A306&amp;"_DR",IF(AND(D306="Daniel",OR(E306="De-Novo Merge",E306="Assisted Merge")),A306&amp;"_SA_DR",IF(AND(D306="Monet",OR(E306="Manual",E306="Assisted Manual")),A306&amp;"_MW",IF(AND(D306="Monet",OR(E306="De-Novo Merge",E306="Assisted Merge")),A306&amp;"_SA_MW",IF(AND(D306="Rinat",OR(E306="Manual",E306="Assisted Manual")),A306&amp;"_RM",IF(AND(D306="Rinat",OR(E306="De-Novo Merge",E306="Assisted Merge")),A306&amp;"_SA_RM",""))))))))))))))))</f>
        <v>2018-07-02_G-153_AZ</v>
      </c>
      <c r="G306" s="104">
        <v>43403</v>
      </c>
      <c r="H306" s="104">
        <v>43404</v>
      </c>
      <c r="I306" s="68">
        <v>1.3</v>
      </c>
      <c r="J306" s="68">
        <v>46.3</v>
      </c>
      <c r="K306" s="73">
        <f t="shared" si="6"/>
        <v>35.615384615384613</v>
      </c>
      <c r="L306" s="118">
        <v>43404</v>
      </c>
      <c r="M306" s="103" t="str">
        <f>IF(AND(NOT(OR(G306="",G306="Ø")),H306=""),"In Progress",IF(AND(NOT(OR(H306="Ø",H306="")),NOT(OR(G306="Ø",G306=""))),"Completed",IF(AND(NOT(A306=""),NOT(OR(D306="",D306="???")),G306=""),"Waiting",IF(D306="???","Waiting",""))))</f>
        <v>Completed</v>
      </c>
      <c r="N306" s="116" t="str">
        <f>IF(AND(NOT(OR(H306="Ø",H306="")),L306="Split"),"In Progress",IF(AND(NOT(OR(H306="Ø",H306="")),L306="Needs to be Split"),"Waiting",IF(AND(M306="Review",M307="Review"),"Review",IF(OR(AND(M306="Review",M307="Incomplete"),AND(M306="Incomplete",M307="Review")),"Review",IF(OR(AND(M306="Untraceable",M307="Review"),AND(M306="Review",M307="Untraceable")),"Review",IF(OR(AND(M306="Review",M307="Completed"),AND(M306="Completed",M307="Review")),"Review",IF(OR(AND(M306="Other",M307="Review"),AND(M306="Review",M307="Other")),"Review",IF(OR(AND(M306="Other",M307="Incomplete"),AND(M306="Incomplete",M307="Other")),"Review",IF(OR(AND(M306="Other",M307="Untraceable"),AND(M306="Untraceable",M307="Other")),"Review",IF(OR(AND(M306="Other",M307="Completed"),AND(M306="Completed",M307="Other")),"Review",IF(AND(M306="Waiting",M307="Waiting"),"Waiting",IF(OR(AND(M306="Review",M307="Waiting"),AND(M306="Waiting",M307="Review")),"Waiting",IF(OR(AND(M306="Other",M307="Waiting"),AND(M306="Waiting",M307="Other")),"Waiting",IF(OR(AND(M306="Incomplete",M307="Waiting"),AND(M306="Waiting",M307="Incomplete")),"Waiting",IF(OR(AND(M306="Completed",M307="Waiting"),AND(M306="Waiting",M307="Completed")),"Waiting",IF(OR(M306="In Progress",M307="In Progress"),"In Progress",IF(OR(AND(M306="Completed",M307="Untraceable"),AND(M306="Untraceable",M307="Completed")),"Review",IF(OR(AND(M306="Completed",M307="Incomplete"),AND(M306="Incomplete",M307="Completed")),"Review",IF(OR(AND(M306="Incomplete",M307="Untraceable"),AND(M306="Untraceable",M307="Incomplete")),"Untraceable",IF(AND(NOT(OR(H306="Ø",H306="")),NOT(OR(H307="Ø",H307="")),L306=""),"In Progress",IF(AND(M306="Untraceable",M307="Untraceable"),"Untraceable",IF(AND(NOT(OR(H306="Ø",H306="")),NOT(OR(H307="Ø",H307="")),NOT(OR(L306="Ø",L306="",L306="Split",L306="Needs to be Split"))),"Completed",IF(AND(M306="Incomplete",M307="Incomplete"),"Incomplete",IF(AND(M306="Other",M307="Other"),"Review",IF(AND(M306="Untraceable",M307=""),"Untraceable","")))))))))))))))))))))))))</f>
        <v>Completed</v>
      </c>
      <c r="O306" s="116" t="s">
        <v>0</v>
      </c>
      <c r="P306" s="4"/>
      <c r="Q306" s="121" t="s">
        <v>25</v>
      </c>
      <c r="R306" s="116" t="s">
        <v>4698</v>
      </c>
    </row>
    <row r="307" spans="1:18" x14ac:dyDescent="0.25">
      <c r="A307" s="116"/>
      <c r="B307" s="116"/>
      <c r="C307" s="124"/>
      <c r="D307" s="103" t="s">
        <v>27</v>
      </c>
      <c r="E307" s="103" t="s">
        <v>1512</v>
      </c>
      <c r="F307" s="7" t="str">
        <f>IF(AND(D307="Amina",OR(E307="Manual",E307="Assisted Manual")),A306&amp;"_AZ",IF(AND(D307="Amina",OR(E307="De-Novo Merge",E307="Assisted Merge")),A306&amp;"_SA_AZ",IF(AND(D307="Ahmad",OR(E307="Manual",E307="Assisted Manual")),A306&amp;"_AE",IF(AND(D307="Ahmad",OR(E307="De-Novo Merge",E307="Assisted Merge")),A306&amp;"_SA_AE",IF(AND(D307="Gina",OR(E307="Manual",E307="Assisted Manual")),A306&amp;"_GB",IF(AND(D307="Gina",OR(E307="De-Novo Merge",E307="Assisted Merge")),A306&amp;"_SA_GB",IF(AND(D307="Cameron",OR(E307="Manual",E307="Assisted Manual")),A306&amp;"_CA",IF(AND(D307="Cameron",OR(E307="De-Novo Merge",E307="Assisted Merge")),A306&amp;"_SA_CA",IF(AND(D307="Bruno",OR(E307="Manual",E307="Assisted Manual")),A306&amp;"_BD",IF(AND(D307="Bruno",OR(E307="De-Novo Merge",E307="Assisted Merge")),A306&amp;"_SA_BD",IF(AND(D307="Daniel",OR(E307="Manual",E307="Assisted Manual")),A306&amp;"_DR",IF(AND(D307="Daniel",OR(E307="De-Novo Merge",E307="Assisted Merge")),A306&amp;"_SA_DR",IF(AND(D307="Monet",OR(E307="Manual",E307="Assisted Manual")),A306&amp;"_MW",IF(AND(D307="Monet",OR(E307="De-Novo Merge",E307="Assisted Merge")),A306&amp;"_SA_MW",IF(AND(D307="Rinat",OR(E307="Manual",E307="Assisted Manual")),A306&amp;"_RM",IF(AND(D307="Rinat",OR(E307="De-Novo Merge",E307="Assisted Merge")),A306&amp;"_SA_RM",""))))))))))))))))</f>
        <v>2018-07-02_G-153_GB</v>
      </c>
      <c r="G307" s="104">
        <v>43404</v>
      </c>
      <c r="H307" s="104">
        <v>43404</v>
      </c>
      <c r="I307" s="68">
        <v>1.5</v>
      </c>
      <c r="J307" s="68">
        <v>50.18</v>
      </c>
      <c r="K307" s="73">
        <f t="shared" si="6"/>
        <v>33.453333333333333</v>
      </c>
      <c r="L307" s="116"/>
      <c r="M307" s="103" t="str">
        <f>IF(AND(NOT(OR(G307="",G307="Ø")),H307=""),"In Progress",IF(AND(NOT(OR(H307="Ø",H307="")),NOT(OR(G307="Ø",G307=""))),"Completed",IF(AND(NOT(A306=""),NOT(OR(D307="",D307="???")),G307=""),"Waiting",IF(D307="???","Waiting",""))))</f>
        <v>Completed</v>
      </c>
      <c r="N307" s="116"/>
      <c r="O307" s="116"/>
      <c r="P307" s="4"/>
      <c r="Q307" s="121"/>
      <c r="R307" s="116"/>
    </row>
    <row r="308" spans="1:18" x14ac:dyDescent="0.25">
      <c r="A308" s="122" t="s">
        <v>4697</v>
      </c>
      <c r="B308" s="117" t="s">
        <v>4696</v>
      </c>
      <c r="C308" s="116" t="s">
        <v>2065</v>
      </c>
      <c r="D308" s="103" t="s">
        <v>32</v>
      </c>
      <c r="E308" s="103" t="s">
        <v>24</v>
      </c>
      <c r="F308" s="7" t="str">
        <f>IF(AND(D308="Amina",OR(E308="Manual",E308="Assisted Manual")),A308&amp;"_AZ",IF(AND(D308="Amina",OR(E308="De-Novo Merge",E308="Assisted Merge")),A308&amp;"_SA_AZ",IF(AND(D308="Ahmad",OR(E308="Manual",E308="Assisted Manual")),A308&amp;"_AE",IF(AND(D308="Ahmad",OR(E308="De-Novo Merge",E308="Assisted Merge")),A308&amp;"_SA_AE",IF(AND(D308="Gina",OR(E308="Manual",E308="Assisted Manual")),A308&amp;"_GB",IF(AND(D308="Gina",OR(E308="De-Novo Merge",E308="Assisted Merge")),A308&amp;"_SA_GB",IF(AND(D308="Cameron",OR(E308="Manual",E308="Assisted Manual")),A308&amp;"_CA",IF(AND(D308="Cameron",OR(E308="De-Novo Merge",E308="Assisted Merge")),A308&amp;"_SA_CA",IF(AND(D308="Bruno",OR(E308="Manual",E308="Assisted Manual")),A308&amp;"_BD",IF(AND(D308="Bruno",OR(E308="De-Novo Merge",E308="Assisted Merge")),A308&amp;"_SA_BD",IF(AND(D308="Daniel",OR(E308="Manual",E308="Assisted Manual")),A308&amp;"_DR",IF(AND(D308="Daniel",OR(E308="De-Novo Merge",E308="Assisted Merge")),A308&amp;"_SA_DR",IF(AND(D308="Monet",OR(E308="Manual",E308="Assisted Manual")),A308&amp;"_MW",IF(AND(D308="Monet",OR(E308="De-Novo Merge",E308="Assisted Merge")),A308&amp;"_SA_MW",IF(AND(D308="Rinat",OR(E308="Manual",E308="Assisted Manual")),A308&amp;"_RM",IF(AND(D308="Rinat",OR(E308="De-Novo Merge",E308="Assisted Merge")),A308&amp;"_SA_RM",""))))))))))))))))</f>
        <v>2018-07-02_G-154_AZ</v>
      </c>
      <c r="G308" s="104">
        <v>43404</v>
      </c>
      <c r="H308" s="104">
        <v>43404</v>
      </c>
      <c r="I308" s="68">
        <v>1.2</v>
      </c>
      <c r="J308" s="68">
        <v>13.1</v>
      </c>
      <c r="K308" s="73">
        <f t="shared" si="6"/>
        <v>10.916666666666666</v>
      </c>
      <c r="L308" s="118">
        <v>43405</v>
      </c>
      <c r="M308" s="103" t="str">
        <f>IF(AND(NOT(OR(G308="",G308="Ø")),H308=""),"In Progress",IF(AND(NOT(OR(H308="Ø",H308="")),NOT(OR(G308="Ø",G308=""))),"Completed",IF(AND(NOT(A308=""),NOT(OR(D308="",D308="???")),G308=""),"Waiting",IF(D308="???","Waiting",""))))</f>
        <v>Completed</v>
      </c>
      <c r="N308" s="116" t="str">
        <f>IF(AND(NOT(OR(H308="Ø",H308="")),L308="Split"),"In Progress",IF(AND(NOT(OR(H308="Ø",H308="")),L308="Needs to be Split"),"Waiting",IF(AND(M308="Review",M309="Review"),"Review",IF(OR(AND(M308="Review",M309="Incomplete"),AND(M308="Incomplete",M309="Review")),"Review",IF(OR(AND(M308="Untraceable",M309="Review"),AND(M308="Review",M309="Untraceable")),"Review",IF(OR(AND(M308="Review",M309="Completed"),AND(M308="Completed",M309="Review")),"Review",IF(OR(AND(M308="Other",M309="Review"),AND(M308="Review",M309="Other")),"Review",IF(OR(AND(M308="Other",M309="Incomplete"),AND(M308="Incomplete",M309="Other")),"Review",IF(OR(AND(M308="Other",M309="Untraceable"),AND(M308="Untraceable",M309="Other")),"Review",IF(OR(AND(M308="Other",M309="Completed"),AND(M308="Completed",M309="Other")),"Review",IF(AND(M308="Waiting",M309="Waiting"),"Waiting",IF(OR(AND(M308="Review",M309="Waiting"),AND(M308="Waiting",M309="Review")),"Waiting",IF(OR(AND(M308="Other",M309="Waiting"),AND(M308="Waiting",M309="Other")),"Waiting",IF(OR(AND(M308="Incomplete",M309="Waiting"),AND(M308="Waiting",M309="Incomplete")),"Waiting",IF(OR(AND(M308="Completed",M309="Waiting"),AND(M308="Waiting",M309="Completed")),"Waiting",IF(OR(M308="In Progress",M309="In Progress"),"In Progress",IF(OR(AND(M308="Completed",M309="Untraceable"),AND(M308="Untraceable",M309="Completed")),"Review",IF(OR(AND(M308="Completed",M309="Incomplete"),AND(M308="Incomplete",M309="Completed")),"Review",IF(OR(AND(M308="Incomplete",M309="Untraceable"),AND(M308="Untraceable",M309="Incomplete")),"Untraceable",IF(AND(NOT(OR(H308="Ø",H308="")),NOT(OR(H309="Ø",H309="")),L308=""),"In Progress",IF(AND(M308="Untraceable",M309="Untraceable"),"Untraceable",IF(AND(NOT(OR(H308="Ø",H308="")),NOT(OR(H309="Ø",H309="")),NOT(OR(L308="Ø",L308="",L308="Split",L308="Needs to be Split"))),"Completed",IF(AND(M308="Incomplete",M309="Incomplete"),"Incomplete",IF(AND(M308="Other",M309="Other"),"Review",IF(AND(M308="Untraceable",M309=""),"Untraceable","")))))))))))))))))))))))))</f>
        <v>Completed</v>
      </c>
      <c r="O308" s="116" t="s">
        <v>0</v>
      </c>
      <c r="P308" s="4"/>
      <c r="Q308" s="121" t="s">
        <v>25</v>
      </c>
      <c r="R308" s="116" t="s">
        <v>4695</v>
      </c>
    </row>
    <row r="309" spans="1:18" x14ac:dyDescent="0.25">
      <c r="A309" s="116"/>
      <c r="B309" s="116"/>
      <c r="C309" s="124"/>
      <c r="D309" s="103" t="s">
        <v>27</v>
      </c>
      <c r="E309" s="103" t="s">
        <v>1512</v>
      </c>
      <c r="F309" s="7" t="str">
        <f>IF(AND(D309="Amina",OR(E309="Manual",E309="Assisted Manual")),A308&amp;"_AZ",IF(AND(D309="Amina",OR(E309="De-Novo Merge",E309="Assisted Merge")),A308&amp;"_SA_AZ",IF(AND(D309="Ahmad",OR(E309="Manual",E309="Assisted Manual")),A308&amp;"_AE",IF(AND(D309="Ahmad",OR(E309="De-Novo Merge",E309="Assisted Merge")),A308&amp;"_SA_AE",IF(AND(D309="Gina",OR(E309="Manual",E309="Assisted Manual")),A308&amp;"_GB",IF(AND(D309="Gina",OR(E309="De-Novo Merge",E309="Assisted Merge")),A308&amp;"_SA_GB",IF(AND(D309="Cameron",OR(E309="Manual",E309="Assisted Manual")),A308&amp;"_CA",IF(AND(D309="Cameron",OR(E309="De-Novo Merge",E309="Assisted Merge")),A308&amp;"_SA_CA",IF(AND(D309="Bruno",OR(E309="Manual",E309="Assisted Manual")),A308&amp;"_BD",IF(AND(D309="Bruno",OR(E309="De-Novo Merge",E309="Assisted Merge")),A308&amp;"_SA_BD",IF(AND(D309="Daniel",OR(E309="Manual",E309="Assisted Manual")),A308&amp;"_DR",IF(AND(D309="Daniel",OR(E309="De-Novo Merge",E309="Assisted Merge")),A308&amp;"_SA_DR",IF(AND(D309="Monet",OR(E309="Manual",E309="Assisted Manual")),A308&amp;"_MW",IF(AND(D309="Monet",OR(E309="De-Novo Merge",E309="Assisted Merge")),A308&amp;"_SA_MW",IF(AND(D309="Rinat",OR(E309="Manual",E309="Assisted Manual")),A308&amp;"_RM",IF(AND(D309="Rinat",OR(E309="De-Novo Merge",E309="Assisted Merge")),A308&amp;"_SA_RM",""))))))))))))))))</f>
        <v>2018-07-02_G-154_GB</v>
      </c>
      <c r="G309" s="104">
        <v>43405</v>
      </c>
      <c r="H309" s="104">
        <v>43405</v>
      </c>
      <c r="I309" s="68">
        <v>1.25</v>
      </c>
      <c r="J309" s="68">
        <v>19.11</v>
      </c>
      <c r="K309" s="73">
        <f t="shared" si="6"/>
        <v>15.288</v>
      </c>
      <c r="L309" s="116"/>
      <c r="M309" s="103" t="str">
        <f>IF(AND(NOT(OR(G309="",G309="Ø")),H309=""),"In Progress",IF(AND(NOT(OR(H309="Ø",H309="")),NOT(OR(G309="Ø",G309=""))),"Completed",IF(AND(NOT(A308=""),NOT(OR(D309="",D309="???")),G309=""),"Waiting",IF(D309="???","Waiting",""))))</f>
        <v>Completed</v>
      </c>
      <c r="N309" s="116"/>
      <c r="O309" s="116"/>
      <c r="P309" s="4"/>
      <c r="Q309" s="121"/>
      <c r="R309" s="116"/>
    </row>
    <row r="310" spans="1:18" x14ac:dyDescent="0.25">
      <c r="A310" s="122" t="s">
        <v>4694</v>
      </c>
      <c r="B310" s="117" t="s">
        <v>4693</v>
      </c>
      <c r="C310" s="116" t="s">
        <v>2065</v>
      </c>
      <c r="D310" s="103" t="s">
        <v>4657</v>
      </c>
      <c r="E310" s="103" t="s">
        <v>24</v>
      </c>
      <c r="F310" s="7" t="str">
        <f>IF(AND(D310="Amina",OR(E310="Manual",E310="Assisted Manual")),A310&amp;"_AZ",IF(AND(D310="Amina",OR(E310="De-Novo Merge",E310="Assisted Merge")),A310&amp;"_SA_AZ",IF(AND(D310="Ahmad",OR(E310="Manual",E310="Assisted Manual")),A310&amp;"_AE",IF(AND(D310="Ahmad",OR(E310="De-Novo Merge",E310="Assisted Merge")),A310&amp;"_SA_AE",IF(AND(D310="Gina",OR(E310="Manual",E310="Assisted Manual")),A310&amp;"_GB",IF(AND(D310="Gina",OR(E310="De-Novo Merge",E310="Assisted Merge")),A310&amp;"_SA_GB",IF(AND(D310="Cameron",OR(E310="Manual",E310="Assisted Manual")),A310&amp;"_CA",IF(AND(D310="Cameron",OR(E310="De-Novo Merge",E310="Assisted Merge")),A310&amp;"_SA_CA",IF(AND(D310="Bruno",OR(E310="Manual",E310="Assisted Manual")),A310&amp;"_BD",IF(AND(D310="Bruno",OR(E310="De-Novo Merge",E310="Assisted Merge")),A310&amp;"_SA_BD",IF(AND(D310="Daniel",OR(E310="Manual",E310="Assisted Manual")),A310&amp;"_DR",IF(AND(D310="Daniel",OR(E310="De-Novo Merge",E310="Assisted Merge")),A310&amp;"_SA_DR",IF(AND(D310="Monet",OR(E310="Manual",E310="Assisted Manual")),A310&amp;"_MW",IF(AND(D310="Monet",OR(E310="De-Novo Merge",E310="Assisted Merge")),A310&amp;"_SA_MW",IF(AND(D310="Rinat",OR(E310="Manual",E310="Assisted Manual")),A310&amp;"_RM",IF(AND(D310="Rinat",OR(E310="De-Novo Merge",E310="Assisted Merge")),A310&amp;"_SA_RM",""))))))))))))))))</f>
        <v>2018-07-02_G-155_AE</v>
      </c>
      <c r="G310" s="104">
        <v>43404</v>
      </c>
      <c r="H310" s="104">
        <v>43404</v>
      </c>
      <c r="I310" s="68">
        <v>2.1</v>
      </c>
      <c r="J310" s="68">
        <v>38.75</v>
      </c>
      <c r="K310" s="73">
        <f t="shared" ref="K310:K373" si="7">IF(AND(NOT(I310=""),NOT(J310=""),NOT(H310="")),J310/I310,"")</f>
        <v>18.452380952380953</v>
      </c>
      <c r="L310" s="118">
        <v>43418</v>
      </c>
      <c r="M310" s="103" t="str">
        <f>IF(AND(NOT(OR(G310="",G310="Ø")),H310=""),"In Progress",IF(AND(NOT(OR(H310="Ø",H310="")),NOT(OR(G310="Ø",G310=""))),"Completed",IF(AND(NOT(A310=""),NOT(OR(D310="",D310="???")),G310=""),"Waiting",IF(D310="???","Waiting",""))))</f>
        <v>Completed</v>
      </c>
      <c r="N310" s="116" t="str">
        <f>IF(AND(NOT(OR(H310="Ø",H310="")),L310="Split"),"In Progress",IF(AND(NOT(OR(H310="Ø",H310="")),L310="Needs to be Split"),"Waiting",IF(AND(M310="Review",M311="Review"),"Review",IF(OR(AND(M310="Review",M311="Incomplete"),AND(M310="Incomplete",M311="Review")),"Review",IF(OR(AND(M310="Untraceable",M311="Review"),AND(M310="Review",M311="Untraceable")),"Review",IF(OR(AND(M310="Review",M311="Completed"),AND(M310="Completed",M311="Review")),"Review",IF(OR(AND(M310="Other",M311="Review"),AND(M310="Review",M311="Other")),"Review",IF(OR(AND(M310="Other",M311="Incomplete"),AND(M310="Incomplete",M311="Other")),"Review",IF(OR(AND(M310="Other",M311="Untraceable"),AND(M310="Untraceable",M311="Other")),"Review",IF(OR(AND(M310="Other",M311="Completed"),AND(M310="Completed",M311="Other")),"Review",IF(AND(M310="Waiting",M311="Waiting"),"Waiting",IF(OR(AND(M310="Review",M311="Waiting"),AND(M310="Waiting",M311="Review")),"Waiting",IF(OR(AND(M310="Other",M311="Waiting"),AND(M310="Waiting",M311="Other")),"Waiting",IF(OR(AND(M310="Incomplete",M311="Waiting"),AND(M310="Waiting",M311="Incomplete")),"Waiting",IF(OR(AND(M310="Completed",M311="Waiting"),AND(M310="Waiting",M311="Completed")),"Waiting",IF(OR(M310="In Progress",M311="In Progress"),"In Progress",IF(OR(AND(M310="Completed",M311="Untraceable"),AND(M310="Untraceable",M311="Completed")),"Review",IF(OR(AND(M310="Completed",M311="Incomplete"),AND(M310="Incomplete",M311="Completed")),"Review",IF(OR(AND(M310="Incomplete",M311="Untraceable"),AND(M310="Untraceable",M311="Incomplete")),"Untraceable",IF(AND(NOT(OR(H310="Ø",H310="")),NOT(OR(H311="Ø",H311="")),L310=""),"In Progress",IF(AND(M310="Untraceable",M311="Untraceable"),"Untraceable",IF(AND(NOT(OR(H310="Ø",H310="")),NOT(OR(H311="Ø",H311="")),NOT(OR(L310="Ø",L310="",L310="Split",L310="Needs to be Split"))),"Completed",IF(AND(M310="Incomplete",M311="Incomplete"),"Incomplete",IF(AND(M310="Other",M311="Other"),"Review",IF(AND(M310="Untraceable",M311=""),"Untraceable","")))))))))))))))))))))))))</f>
        <v>Completed</v>
      </c>
      <c r="O310" s="116" t="s">
        <v>0</v>
      </c>
      <c r="P310" s="4"/>
      <c r="Q310" s="121" t="s">
        <v>25</v>
      </c>
      <c r="R310" s="116" t="s">
        <v>4692</v>
      </c>
    </row>
    <row r="311" spans="1:18" x14ac:dyDescent="0.25">
      <c r="A311" s="116"/>
      <c r="B311" s="116"/>
      <c r="C311" s="124"/>
      <c r="D311" s="103" t="s">
        <v>113</v>
      </c>
      <c r="E311" s="103" t="s">
        <v>1512</v>
      </c>
      <c r="F311" s="7" t="str">
        <f>IF(AND(D311="Amina",OR(E311="Manual",E311="Assisted Manual")),A310&amp;"_AZ",IF(AND(D311="Amina",OR(E311="De-Novo Merge",E311="Assisted Merge")),A310&amp;"_SA_AZ",IF(AND(D311="Ahmad",OR(E311="Manual",E311="Assisted Manual")),A310&amp;"_AE",IF(AND(D311="Ahmad",OR(E311="De-Novo Merge",E311="Assisted Merge")),A310&amp;"_SA_AE",IF(AND(D311="Gina",OR(E311="Manual",E311="Assisted Manual")),A310&amp;"_GB",IF(AND(D311="Gina",OR(E311="De-Novo Merge",E311="Assisted Merge")),A310&amp;"_SA_GB",IF(AND(D311="Cameron",OR(E311="Manual",E311="Assisted Manual")),A310&amp;"_CA",IF(AND(D311="Cameron",OR(E311="De-Novo Merge",E311="Assisted Merge")),A310&amp;"_SA_CA",IF(AND(D311="Bruno",OR(E311="Manual",E311="Assisted Manual")),A310&amp;"_BD",IF(AND(D311="Bruno",OR(E311="De-Novo Merge",E311="Assisted Merge")),A310&amp;"_SA_BD",IF(AND(D311="Daniel",OR(E311="Manual",E311="Assisted Manual")),A310&amp;"_DR",IF(AND(D311="Daniel",OR(E311="De-Novo Merge",E311="Assisted Merge")),A310&amp;"_SA_DR",IF(AND(D311="Monet",OR(E311="Manual",E311="Assisted Manual")),A310&amp;"_MW",IF(AND(D311="Monet",OR(E311="De-Novo Merge",E311="Assisted Merge")),A310&amp;"_SA_MW",IF(AND(D311="Rinat",OR(E311="Manual",E311="Assisted Manual")),A310&amp;"_RM",IF(AND(D311="Rinat",OR(E311="De-Novo Merge",E311="Assisted Merge")),A310&amp;"_SA_RM",""))))))))))))))))</f>
        <v>2018-07-02_G-155_DR</v>
      </c>
      <c r="G311" s="104">
        <v>43405</v>
      </c>
      <c r="H311" s="104">
        <v>43406</v>
      </c>
      <c r="I311" s="68">
        <v>2.0499999999999998</v>
      </c>
      <c r="J311" s="68">
        <v>44.271000000000001</v>
      </c>
      <c r="K311" s="73">
        <f t="shared" si="7"/>
        <v>21.595609756097563</v>
      </c>
      <c r="L311" s="116"/>
      <c r="M311" s="103" t="str">
        <f>IF(AND(NOT(OR(G311="",G311="Ø")),H311=""),"In Progress",IF(AND(NOT(OR(H311="Ø",H311="")),NOT(OR(G311="Ø",G311=""))),"Completed",IF(AND(NOT(A310=""),NOT(OR(D311="",D311="???")),G311=""),"Waiting",IF(D311="???","Waiting",""))))</f>
        <v>Completed</v>
      </c>
      <c r="N311" s="116"/>
      <c r="O311" s="116"/>
      <c r="P311" s="4"/>
      <c r="Q311" s="121"/>
      <c r="R311" s="116"/>
    </row>
    <row r="312" spans="1:18" x14ac:dyDescent="0.25">
      <c r="A312" s="122" t="s">
        <v>4691</v>
      </c>
      <c r="B312" s="117" t="s">
        <v>4690</v>
      </c>
      <c r="C312" s="116" t="s">
        <v>1167</v>
      </c>
      <c r="D312" s="103" t="s">
        <v>32</v>
      </c>
      <c r="E312" s="103" t="s">
        <v>24</v>
      </c>
      <c r="F312" s="7" t="str">
        <f>IF(AND(D312="Amina",OR(E312="Manual",E312="Assisted Manual")),A312&amp;"_AZ",IF(AND(D312="Amina",OR(E312="De-Novo Merge",E312="Assisted Merge")),A312&amp;"_SA_AZ",IF(AND(D312="Ahmad",OR(E312="Manual",E312="Assisted Manual")),A312&amp;"_AE",IF(AND(D312="Ahmad",OR(E312="De-Novo Merge",E312="Assisted Merge")),A312&amp;"_SA_AE",IF(AND(D312="Gina",OR(E312="Manual",E312="Assisted Manual")),A312&amp;"_GB",IF(AND(D312="Gina",OR(E312="De-Novo Merge",E312="Assisted Merge")),A312&amp;"_SA_GB",IF(AND(D312="Cameron",OR(E312="Manual",E312="Assisted Manual")),A312&amp;"_CA",IF(AND(D312="Cameron",OR(E312="De-Novo Merge",E312="Assisted Merge")),A312&amp;"_SA_CA",IF(AND(D312="Bruno",OR(E312="Manual",E312="Assisted Manual")),A312&amp;"_BD",IF(AND(D312="Bruno",OR(E312="De-Novo Merge",E312="Assisted Merge")),A312&amp;"_SA_BD",IF(AND(D312="Daniel",OR(E312="Manual",E312="Assisted Manual")),A312&amp;"_DR",IF(AND(D312="Daniel",OR(E312="De-Novo Merge",E312="Assisted Merge")),A312&amp;"_SA_DR",IF(AND(D312="Monet",OR(E312="Manual",E312="Assisted Manual")),A312&amp;"_MW",IF(AND(D312="Monet",OR(E312="De-Novo Merge",E312="Assisted Merge")),A312&amp;"_SA_MW",IF(AND(D312="Rinat",OR(E312="Manual",E312="Assisted Manual")),A312&amp;"_RM",IF(AND(D312="Rinat",OR(E312="De-Novo Merge",E312="Assisted Merge")),A312&amp;"_SA_RM",""))))))))))))))))</f>
        <v>2018-07-02_G-156_AZ</v>
      </c>
      <c r="G312" s="104">
        <v>43404</v>
      </c>
      <c r="H312" s="104">
        <v>43405</v>
      </c>
      <c r="I312" s="68">
        <v>3.25</v>
      </c>
      <c r="J312" s="68">
        <v>48.4</v>
      </c>
      <c r="K312" s="73">
        <f t="shared" si="7"/>
        <v>14.892307692307693</v>
      </c>
      <c r="L312" s="118">
        <v>43409</v>
      </c>
      <c r="M312" s="103" t="str">
        <f>IF(AND(NOT(OR(G312="",G312="Ø")),H312=""),"In Progress",IF(AND(NOT(OR(H312="Ø",H312="")),NOT(OR(G312="Ø",G312=""))),"Completed",IF(AND(NOT(A312=""),NOT(OR(D312="",D312="???")),G312=""),"Waiting",IF(D312="???","Waiting",""))))</f>
        <v>Completed</v>
      </c>
      <c r="N312" s="116" t="str">
        <f>IF(AND(NOT(OR(H312="Ø",H312="")),L312="Split"),"In Progress",IF(AND(NOT(OR(H312="Ø",H312="")),L312="Needs to be Split"),"Waiting",IF(AND(M312="Review",M313="Review"),"Review",IF(OR(AND(M312="Review",M313="Incomplete"),AND(M312="Incomplete",M313="Review")),"Review",IF(OR(AND(M312="Untraceable",M313="Review"),AND(M312="Review",M313="Untraceable")),"Review",IF(OR(AND(M312="Review",M313="Completed"),AND(M312="Completed",M313="Review")),"Review",IF(OR(AND(M312="Other",M313="Review"),AND(M312="Review",M313="Other")),"Review",IF(OR(AND(M312="Other",M313="Incomplete"),AND(M312="Incomplete",M313="Other")),"Review",IF(OR(AND(M312="Other",M313="Untraceable"),AND(M312="Untraceable",M313="Other")),"Review",IF(OR(AND(M312="Other",M313="Completed"),AND(M312="Completed",M313="Other")),"Review",IF(AND(M312="Waiting",M313="Waiting"),"Waiting",IF(OR(AND(M312="Review",M313="Waiting"),AND(M312="Waiting",M313="Review")),"Waiting",IF(OR(AND(M312="Other",M313="Waiting"),AND(M312="Waiting",M313="Other")),"Waiting",IF(OR(AND(M312="Incomplete",M313="Waiting"),AND(M312="Waiting",M313="Incomplete")),"Waiting",IF(OR(AND(M312="Completed",M313="Waiting"),AND(M312="Waiting",M313="Completed")),"Waiting",IF(OR(M312="In Progress",M313="In Progress"),"In Progress",IF(OR(AND(M312="Completed",M313="Untraceable"),AND(M312="Untraceable",M313="Completed")),"Review",IF(OR(AND(M312="Completed",M313="Incomplete"),AND(M312="Incomplete",M313="Completed")),"Review",IF(OR(AND(M312="Incomplete",M313="Untraceable"),AND(M312="Untraceable",M313="Incomplete")),"Untraceable",IF(AND(NOT(OR(H312="Ø",H312="")),NOT(OR(H313="Ø",H313="")),L312=""),"In Progress",IF(AND(M312="Untraceable",M313="Untraceable"),"Untraceable",IF(AND(NOT(OR(H312="Ø",H312="")),NOT(OR(H313="Ø",H313="")),NOT(OR(L312="Ø",L312="",L312="Split",L312="Needs to be Split"))),"Completed",IF(AND(M312="Incomplete",M313="Incomplete"),"Incomplete",IF(AND(M312="Other",M313="Other"),"Review",IF(AND(M312="Untraceable",M313=""),"Untraceable","")))))))))))))))))))))))))</f>
        <v>Completed</v>
      </c>
      <c r="O312" s="116" t="s">
        <v>0</v>
      </c>
      <c r="P312" s="4"/>
      <c r="Q312" s="121" t="s">
        <v>25</v>
      </c>
      <c r="R312" s="116" t="s">
        <v>4689</v>
      </c>
    </row>
    <row r="313" spans="1:18" x14ac:dyDescent="0.25">
      <c r="A313" s="116"/>
      <c r="B313" s="116"/>
      <c r="C313" s="116"/>
      <c r="D313" s="103" t="s">
        <v>161</v>
      </c>
      <c r="E313" s="103" t="s">
        <v>1512</v>
      </c>
      <c r="F313" s="7" t="str">
        <f>IF(AND(D313="Amina",OR(E313="Manual",E313="Assisted Manual")),A312&amp;"_AZ",IF(AND(D313="Amina",OR(E313="De-Novo Merge",E313="Assisted Merge")),A312&amp;"_SA_AZ",IF(AND(D313="Ahmad",OR(E313="Manual",E313="Assisted Manual")),A312&amp;"_AE",IF(AND(D313="Ahmad",OR(E313="De-Novo Merge",E313="Assisted Merge")),A312&amp;"_SA_AE",IF(AND(D313="Gina",OR(E313="Manual",E313="Assisted Manual")),A312&amp;"_GB",IF(AND(D313="Gina",OR(E313="De-Novo Merge",E313="Assisted Merge")),A312&amp;"_SA_GB",IF(AND(D313="Cameron",OR(E313="Manual",E313="Assisted Manual")),A312&amp;"_CA",IF(AND(D313="Cameron",OR(E313="De-Novo Merge",E313="Assisted Merge")),A312&amp;"_SA_CA",IF(AND(D313="Bruno",OR(E313="Manual",E313="Assisted Manual")),A312&amp;"_BD",IF(AND(D313="Bruno",OR(E313="De-Novo Merge",E313="Assisted Merge")),A312&amp;"_SA_BD",IF(AND(D313="Daniel",OR(E313="Manual",E313="Assisted Manual")),A312&amp;"_DR",IF(AND(D313="Daniel",OR(E313="De-Novo Merge",E313="Assisted Merge")),A312&amp;"_SA_DR",IF(AND(D313="Monet",OR(E313="Manual",E313="Assisted Manual")),A312&amp;"_MW",IF(AND(D313="Monet",OR(E313="De-Novo Merge",E313="Assisted Merge")),A312&amp;"_SA_MW",IF(AND(D313="Rinat",OR(E313="Manual",E313="Assisted Manual")),A312&amp;"_RM",IF(AND(D313="Rinat",OR(E313="De-Novo Merge",E313="Assisted Merge")),A312&amp;"_SA_RM",""))))))))))))))))</f>
        <v>2018-07-02_G-156_BD</v>
      </c>
      <c r="G313" s="104">
        <v>43406</v>
      </c>
      <c r="H313" s="104">
        <v>43409</v>
      </c>
      <c r="I313" s="68">
        <v>3</v>
      </c>
      <c r="J313" s="68">
        <v>49</v>
      </c>
      <c r="K313" s="73">
        <f t="shared" si="7"/>
        <v>16.333333333333332</v>
      </c>
      <c r="L313" s="116"/>
      <c r="M313" s="103" t="str">
        <f>IF(AND(NOT(OR(G313="",G313="Ø")),H313=""),"In Progress",IF(AND(NOT(OR(H313="Ø",H313="")),NOT(OR(G313="Ø",G313=""))),"Completed",IF(AND(NOT(A312=""),NOT(OR(D313="",D313="???")),G313=""),"Waiting",IF(D313="???","Waiting",""))))</f>
        <v>Completed</v>
      </c>
      <c r="N313" s="116"/>
      <c r="O313" s="116"/>
      <c r="P313" s="4"/>
      <c r="Q313" s="121"/>
      <c r="R313" s="116"/>
    </row>
    <row r="314" spans="1:18" x14ac:dyDescent="0.25">
      <c r="A314" s="122" t="s">
        <v>4688</v>
      </c>
      <c r="B314" s="117" t="s">
        <v>4687</v>
      </c>
      <c r="C314" s="116" t="s">
        <v>1167</v>
      </c>
      <c r="D314" s="103" t="s">
        <v>4657</v>
      </c>
      <c r="E314" s="103" t="s">
        <v>24</v>
      </c>
      <c r="F314" s="7" t="str">
        <f>IF(AND(D314="Amina",OR(E314="Manual",E314="Assisted Manual")),A314&amp;"_AZ",IF(AND(D314="Amina",OR(E314="De-Novo Merge",E314="Assisted Merge")),A314&amp;"_SA_AZ",IF(AND(D314="Ahmad",OR(E314="Manual",E314="Assisted Manual")),A314&amp;"_AE",IF(AND(D314="Ahmad",OR(E314="De-Novo Merge",E314="Assisted Merge")),A314&amp;"_SA_AE",IF(AND(D314="Gina",OR(E314="Manual",E314="Assisted Manual")),A314&amp;"_GB",IF(AND(D314="Gina",OR(E314="De-Novo Merge",E314="Assisted Merge")),A314&amp;"_SA_GB",IF(AND(D314="Cameron",OR(E314="Manual",E314="Assisted Manual")),A314&amp;"_CA",IF(AND(D314="Cameron",OR(E314="De-Novo Merge",E314="Assisted Merge")),A314&amp;"_SA_CA",IF(AND(D314="Bruno",OR(E314="Manual",E314="Assisted Manual")),A314&amp;"_BD",IF(AND(D314="Bruno",OR(E314="De-Novo Merge",E314="Assisted Merge")),A314&amp;"_SA_BD",IF(AND(D314="Daniel",OR(E314="Manual",E314="Assisted Manual")),A314&amp;"_DR",IF(AND(D314="Daniel",OR(E314="De-Novo Merge",E314="Assisted Merge")),A314&amp;"_SA_DR",IF(AND(D314="Monet",OR(E314="Manual",E314="Assisted Manual")),A314&amp;"_MW",IF(AND(D314="Monet",OR(E314="De-Novo Merge",E314="Assisted Merge")),A314&amp;"_SA_MW",IF(AND(D314="Rinat",OR(E314="Manual",E314="Assisted Manual")),A314&amp;"_RM",IF(AND(D314="Rinat",OR(E314="De-Novo Merge",E314="Assisted Merge")),A314&amp;"_SA_RM",""))))))))))))))))</f>
        <v>2018-07-02_G-157_AE</v>
      </c>
      <c r="G314" s="104">
        <v>43404</v>
      </c>
      <c r="H314" s="104">
        <v>43404</v>
      </c>
      <c r="I314" s="68">
        <v>0.67</v>
      </c>
      <c r="J314" s="68">
        <v>10.6</v>
      </c>
      <c r="K314" s="73">
        <f t="shared" si="7"/>
        <v>15.820895522388058</v>
      </c>
      <c r="L314" s="118">
        <v>43410</v>
      </c>
      <c r="M314" s="103" t="str">
        <f>IF(AND(NOT(OR(G314="",G314="Ø")),H314=""),"In Progress",IF(AND(NOT(OR(H314="Ø",H314="")),NOT(OR(G314="Ø",G314=""))),"Completed",IF(AND(NOT(A314=""),NOT(OR(D314="",D314="???")),G314=""),"Waiting",IF(D314="???","Waiting",""))))</f>
        <v>Completed</v>
      </c>
      <c r="N314" s="116" t="str">
        <f>IF(AND(NOT(OR(H314="Ø",H314="")),L314="Split"),"In Progress",IF(AND(NOT(OR(H314="Ø",H314="")),L314="Needs to be Split"),"Waiting",IF(AND(M314="Review",M315="Review"),"Review",IF(OR(AND(M314="Review",M315="Incomplete"),AND(M314="Incomplete",M315="Review")),"Review",IF(OR(AND(M314="Untraceable",M315="Review"),AND(M314="Review",M315="Untraceable")),"Review",IF(OR(AND(M314="Review",M315="Completed"),AND(M314="Completed",M315="Review")),"Review",IF(OR(AND(M314="Other",M315="Review"),AND(M314="Review",M315="Other")),"Review",IF(OR(AND(M314="Other",M315="Incomplete"),AND(M314="Incomplete",M315="Other")),"Review",IF(OR(AND(M314="Other",M315="Untraceable"),AND(M314="Untraceable",M315="Other")),"Review",IF(OR(AND(M314="Other",M315="Completed"),AND(M314="Completed",M315="Other")),"Review",IF(AND(M314="Waiting",M315="Waiting"),"Waiting",IF(OR(AND(M314="Review",M315="Waiting"),AND(M314="Waiting",M315="Review")),"Waiting",IF(OR(AND(M314="Other",M315="Waiting"),AND(M314="Waiting",M315="Other")),"Waiting",IF(OR(AND(M314="Incomplete",M315="Waiting"),AND(M314="Waiting",M315="Incomplete")),"Waiting",IF(OR(AND(M314="Completed",M315="Waiting"),AND(M314="Waiting",M315="Completed")),"Waiting",IF(OR(M314="In Progress",M315="In Progress"),"In Progress",IF(OR(AND(M314="Completed",M315="Untraceable"),AND(M314="Untraceable",M315="Completed")),"Review",IF(OR(AND(M314="Completed",M315="Incomplete"),AND(M314="Incomplete",M315="Completed")),"Review",IF(OR(AND(M314="Incomplete",M315="Untraceable"),AND(M314="Untraceable",M315="Incomplete")),"Untraceable",IF(AND(NOT(OR(H314="Ø",H314="")),NOT(OR(H315="Ø",H315="")),L314=""),"In Progress",IF(AND(M314="Untraceable",M315="Untraceable"),"Untraceable",IF(AND(NOT(OR(H314="Ø",H314="")),NOT(OR(H315="Ø",H315="")),NOT(OR(L314="Ø",L314="",L314="Split",L314="Needs to be Split"))),"Completed",IF(AND(M314="Incomplete",M315="Incomplete"),"Incomplete",IF(AND(M314="Other",M315="Other"),"Review",IF(AND(M314="Untraceable",M315=""),"Untraceable","")))))))))))))))))))))))))</f>
        <v>Completed</v>
      </c>
      <c r="O314" s="116" t="s">
        <v>0</v>
      </c>
      <c r="P314" s="4" t="s">
        <v>4686</v>
      </c>
      <c r="Q314" s="121" t="s">
        <v>25</v>
      </c>
      <c r="R314" s="116" t="s">
        <v>4685</v>
      </c>
    </row>
    <row r="315" spans="1:18" x14ac:dyDescent="0.25">
      <c r="A315" s="116"/>
      <c r="B315" s="116"/>
      <c r="C315" s="116"/>
      <c r="D315" s="103" t="s">
        <v>161</v>
      </c>
      <c r="E315" s="103" t="s">
        <v>1512</v>
      </c>
      <c r="F315" s="7" t="str">
        <f>IF(AND(D315="Amina",OR(E315="Manual",E315="Assisted Manual")),A314&amp;"_AZ",IF(AND(D315="Amina",OR(E315="De-Novo Merge",E315="Assisted Merge")),A314&amp;"_SA_AZ",IF(AND(D315="Ahmad",OR(E315="Manual",E315="Assisted Manual")),A314&amp;"_AE",IF(AND(D315="Ahmad",OR(E315="De-Novo Merge",E315="Assisted Merge")),A314&amp;"_SA_AE",IF(AND(D315="Gina",OR(E315="Manual",E315="Assisted Manual")),A314&amp;"_GB",IF(AND(D315="Gina",OR(E315="De-Novo Merge",E315="Assisted Merge")),A314&amp;"_SA_GB",IF(AND(D315="Cameron",OR(E315="Manual",E315="Assisted Manual")),A314&amp;"_CA",IF(AND(D315="Cameron",OR(E315="De-Novo Merge",E315="Assisted Merge")),A314&amp;"_SA_CA",IF(AND(D315="Bruno",OR(E315="Manual",E315="Assisted Manual")),A314&amp;"_BD",IF(AND(D315="Bruno",OR(E315="De-Novo Merge",E315="Assisted Merge")),A314&amp;"_SA_BD",IF(AND(D315="Daniel",OR(E315="Manual",E315="Assisted Manual")),A314&amp;"_DR",IF(AND(D315="Daniel",OR(E315="De-Novo Merge",E315="Assisted Merge")),A314&amp;"_SA_DR",IF(AND(D315="Monet",OR(E315="Manual",E315="Assisted Manual")),A314&amp;"_MW",IF(AND(D315="Monet",OR(E315="De-Novo Merge",E315="Assisted Merge")),A314&amp;"_SA_MW",IF(AND(D315="Rinat",OR(E315="Manual",E315="Assisted Manual")),A314&amp;"_RM",IF(AND(D315="Rinat",OR(E315="De-Novo Merge",E315="Assisted Merge")),A314&amp;"_SA_RM",""))))))))))))))))</f>
        <v>2018-07-02_G-157_BD</v>
      </c>
      <c r="G315" s="104">
        <v>43409</v>
      </c>
      <c r="H315" s="104">
        <v>43410</v>
      </c>
      <c r="I315" s="68">
        <v>0.75</v>
      </c>
      <c r="J315" s="68">
        <v>10</v>
      </c>
      <c r="K315" s="73">
        <f t="shared" si="7"/>
        <v>13.333333333333334</v>
      </c>
      <c r="L315" s="116"/>
      <c r="M315" s="103" t="str">
        <f>IF(AND(NOT(OR(G315="",G315="Ø")),H315=""),"In Progress",IF(AND(NOT(OR(H315="Ø",H315="")),NOT(OR(G315="Ø",G315=""))),"Completed",IF(AND(NOT(A314=""),NOT(OR(D315="",D315="???")),G315=""),"Waiting",IF(D315="???","Waiting",""))))</f>
        <v>Completed</v>
      </c>
      <c r="N315" s="116"/>
      <c r="O315" s="116"/>
      <c r="P315" s="4"/>
      <c r="Q315" s="121"/>
      <c r="R315" s="116"/>
    </row>
    <row r="316" spans="1:18" x14ac:dyDescent="0.25">
      <c r="A316" s="122" t="s">
        <v>4684</v>
      </c>
      <c r="B316" s="117" t="s">
        <v>4683</v>
      </c>
      <c r="C316" s="116" t="s">
        <v>2065</v>
      </c>
      <c r="D316" s="103" t="s">
        <v>4657</v>
      </c>
      <c r="E316" s="103" t="s">
        <v>24</v>
      </c>
      <c r="F316" s="7" t="str">
        <f>IF(AND(D316="Amina",OR(E316="Manual",E316="Assisted Manual")),A316&amp;"_AZ",IF(AND(D316="Amina",OR(E316="De-Novo Merge",E316="Assisted Merge")),A316&amp;"_SA_AZ",IF(AND(D316="Ahmad",OR(E316="Manual",E316="Assisted Manual")),A316&amp;"_AE",IF(AND(D316="Ahmad",OR(E316="De-Novo Merge",E316="Assisted Merge")),A316&amp;"_SA_AE",IF(AND(D316="Gina",OR(E316="Manual",E316="Assisted Manual")),A316&amp;"_GB",IF(AND(D316="Gina",OR(E316="De-Novo Merge",E316="Assisted Merge")),A316&amp;"_SA_GB",IF(AND(D316="Cameron",OR(E316="Manual",E316="Assisted Manual")),A316&amp;"_CA",IF(AND(D316="Cameron",OR(E316="De-Novo Merge",E316="Assisted Merge")),A316&amp;"_SA_CA",IF(AND(D316="Bruno",OR(E316="Manual",E316="Assisted Manual")),A316&amp;"_BD",IF(AND(D316="Bruno",OR(E316="De-Novo Merge",E316="Assisted Merge")),A316&amp;"_SA_BD",IF(AND(D316="Daniel",OR(E316="Manual",E316="Assisted Manual")),A316&amp;"_DR",IF(AND(D316="Daniel",OR(E316="De-Novo Merge",E316="Assisted Merge")),A316&amp;"_SA_DR",IF(AND(D316="Monet",OR(E316="Manual",E316="Assisted Manual")),A316&amp;"_MW",IF(AND(D316="Monet",OR(E316="De-Novo Merge",E316="Assisted Merge")),A316&amp;"_SA_MW",IF(AND(D316="Rinat",OR(E316="Manual",E316="Assisted Manual")),A316&amp;"_RM",IF(AND(D316="Rinat",OR(E316="De-Novo Merge",E316="Assisted Merge")),A316&amp;"_SA_RM",""))))))))))))))))</f>
        <v>2018-07-02_G-158_AE</v>
      </c>
      <c r="G316" s="104">
        <v>43405</v>
      </c>
      <c r="H316" s="104">
        <v>43406</v>
      </c>
      <c r="I316" s="68">
        <v>4.9000000000000004</v>
      </c>
      <c r="J316" s="68">
        <v>139</v>
      </c>
      <c r="K316" s="73">
        <f t="shared" si="7"/>
        <v>28.367346938775508</v>
      </c>
      <c r="L316" s="118">
        <v>43416</v>
      </c>
      <c r="M316" s="103" t="str">
        <f>IF(AND(NOT(OR(G316="",G316="Ø")),H316=""),"In Progress",IF(AND(NOT(OR(H316="Ø",H316="")),NOT(OR(G316="Ø",G316=""))),"Completed",IF(AND(NOT(A316=""),NOT(OR(D316="",D316="???")),G316=""),"Waiting",IF(D316="???","Waiting",""))))</f>
        <v>Completed</v>
      </c>
      <c r="N316" s="116" t="str">
        <f>IF(AND(NOT(OR(H316="Ø",H316="")),L316="Split"),"In Progress",IF(AND(NOT(OR(H316="Ø",H316="")),L316="Needs to be Split"),"Waiting",IF(AND(M316="Review",M317="Review"),"Review",IF(OR(AND(M316="Review",M317="Incomplete"),AND(M316="Incomplete",M317="Review")),"Review",IF(OR(AND(M316="Untraceable",M317="Review"),AND(M316="Review",M317="Untraceable")),"Review",IF(OR(AND(M316="Review",M317="Completed"),AND(M316="Completed",M317="Review")),"Review",IF(OR(AND(M316="Other",M317="Review"),AND(M316="Review",M317="Other")),"Review",IF(OR(AND(M316="Other",M317="Incomplete"),AND(M316="Incomplete",M317="Other")),"Review",IF(OR(AND(M316="Other",M317="Untraceable"),AND(M316="Untraceable",M317="Other")),"Review",IF(OR(AND(M316="Other",M317="Completed"),AND(M316="Completed",M317="Other")),"Review",IF(AND(M316="Waiting",M317="Waiting"),"Waiting",IF(OR(AND(M316="Review",M317="Waiting"),AND(M316="Waiting",M317="Review")),"Waiting",IF(OR(AND(M316="Other",M317="Waiting"),AND(M316="Waiting",M317="Other")),"Waiting",IF(OR(AND(M316="Incomplete",M317="Waiting"),AND(M316="Waiting",M317="Incomplete")),"Waiting",IF(OR(AND(M316="Completed",M317="Waiting"),AND(M316="Waiting",M317="Completed")),"Waiting",IF(OR(M316="In Progress",M317="In Progress"),"In Progress",IF(OR(AND(M316="Completed",M317="Untraceable"),AND(M316="Untraceable",M317="Completed")),"Review",IF(OR(AND(M316="Completed",M317="Incomplete"),AND(M316="Incomplete",M317="Completed")),"Review",IF(OR(AND(M316="Incomplete",M317="Untraceable"),AND(M316="Untraceable",M317="Incomplete")),"Untraceable",IF(AND(NOT(OR(H316="Ø",H316="")),NOT(OR(H317="Ø",H317="")),L316=""),"In Progress",IF(AND(M316="Untraceable",M317="Untraceable"),"Untraceable",IF(AND(NOT(OR(H316="Ø",H316="")),NOT(OR(H317="Ø",H317="")),NOT(OR(L316="Ø",L316="",L316="Split",L316="Needs to be Split"))),"Completed",IF(AND(M316="Incomplete",M317="Incomplete"),"Incomplete",IF(AND(M316="Other",M317="Other"),"Review",IF(AND(M316="Untraceable",M317=""),"Untraceable","")))))))))))))))))))))))))</f>
        <v>Completed</v>
      </c>
      <c r="O316" s="116" t="s">
        <v>0</v>
      </c>
      <c r="P316" s="4" t="s">
        <v>4682</v>
      </c>
      <c r="Q316" s="121" t="s">
        <v>25</v>
      </c>
      <c r="R316" s="116" t="s">
        <v>4681</v>
      </c>
    </row>
    <row r="317" spans="1:18" x14ac:dyDescent="0.25">
      <c r="A317" s="116"/>
      <c r="B317" s="116"/>
      <c r="C317" s="116"/>
      <c r="D317" s="103" t="s">
        <v>161</v>
      </c>
      <c r="E317" s="103" t="s">
        <v>1512</v>
      </c>
      <c r="F317" s="7" t="str">
        <f>IF(AND(D317="Amina",OR(E317="Manual",E317="Assisted Manual")),A316&amp;"_AZ",IF(AND(D317="Amina",OR(E317="De-Novo Merge",E317="Assisted Merge")),A316&amp;"_SA_AZ",IF(AND(D317="Ahmad",OR(E317="Manual",E317="Assisted Manual")),A316&amp;"_AE",IF(AND(D317="Ahmad",OR(E317="De-Novo Merge",E317="Assisted Merge")),A316&amp;"_SA_AE",IF(AND(D317="Gina",OR(E317="Manual",E317="Assisted Manual")),A316&amp;"_GB",IF(AND(D317="Gina",OR(E317="De-Novo Merge",E317="Assisted Merge")),A316&amp;"_SA_GB",IF(AND(D317="Cameron",OR(E317="Manual",E317="Assisted Manual")),A316&amp;"_CA",IF(AND(D317="Cameron",OR(E317="De-Novo Merge",E317="Assisted Merge")),A316&amp;"_SA_CA",IF(AND(D317="Bruno",OR(E317="Manual",E317="Assisted Manual")),A316&amp;"_BD",IF(AND(D317="Bruno",OR(E317="De-Novo Merge",E317="Assisted Merge")),A316&amp;"_SA_BD",IF(AND(D317="Daniel",OR(E317="Manual",E317="Assisted Manual")),A316&amp;"_DR",IF(AND(D317="Daniel",OR(E317="De-Novo Merge",E317="Assisted Merge")),A316&amp;"_SA_DR",IF(AND(D317="Monet",OR(E317="Manual",E317="Assisted Manual")),A316&amp;"_MW",IF(AND(D317="Monet",OR(E317="De-Novo Merge",E317="Assisted Merge")),A316&amp;"_SA_MW",IF(AND(D317="Rinat",OR(E317="Manual",E317="Assisted Manual")),A316&amp;"_RM",IF(AND(D317="Rinat",OR(E317="De-Novo Merge",E317="Assisted Merge")),A316&amp;"_SA_RM",""))))))))))))))))</f>
        <v>2018-07-02_G-158_BD</v>
      </c>
      <c r="G317" s="104">
        <v>43410</v>
      </c>
      <c r="H317" s="104">
        <v>43416</v>
      </c>
      <c r="I317" s="68">
        <v>6.25</v>
      </c>
      <c r="J317" s="68">
        <v>154</v>
      </c>
      <c r="K317" s="73">
        <f t="shared" si="7"/>
        <v>24.64</v>
      </c>
      <c r="L317" s="116"/>
      <c r="M317" s="103" t="str">
        <f>IF(AND(NOT(OR(G317="",G317="Ø")),H317=""),"In Progress",IF(AND(NOT(OR(H317="Ø",H317="")),NOT(OR(G317="Ø",G317=""))),"Completed",IF(AND(NOT(A316=""),NOT(OR(D317="",D317="???")),G317=""),"Waiting",IF(D317="???","Waiting",""))))</f>
        <v>Completed</v>
      </c>
      <c r="N317" s="116"/>
      <c r="O317" s="116"/>
      <c r="P317" s="4"/>
      <c r="Q317" s="121"/>
      <c r="R317" s="116"/>
    </row>
    <row r="318" spans="1:18" x14ac:dyDescent="0.25">
      <c r="A318" s="122" t="s">
        <v>4680</v>
      </c>
      <c r="B318" s="117" t="s">
        <v>4679</v>
      </c>
      <c r="C318" s="116" t="s">
        <v>1167</v>
      </c>
      <c r="D318" s="103" t="s">
        <v>32</v>
      </c>
      <c r="E318" s="103" t="s">
        <v>24</v>
      </c>
      <c r="F318" s="7" t="str">
        <f>IF(AND(D318="Amina",OR(E318="Manual",E318="Assisted Manual")),A318&amp;"_AZ",IF(AND(D318="Amina",OR(E318="De-Novo Merge",E318="Assisted Merge")),A318&amp;"_SA_AZ",IF(AND(D318="Ahmad",OR(E318="Manual",E318="Assisted Manual")),A318&amp;"_AE",IF(AND(D318="Ahmad",OR(E318="De-Novo Merge",E318="Assisted Merge")),A318&amp;"_SA_AE",IF(AND(D318="Gina",OR(E318="Manual",E318="Assisted Manual")),A318&amp;"_GB",IF(AND(D318="Gina",OR(E318="De-Novo Merge",E318="Assisted Merge")),A318&amp;"_SA_GB",IF(AND(D318="Cameron",OR(E318="Manual",E318="Assisted Manual")),A318&amp;"_CA",IF(AND(D318="Cameron",OR(E318="De-Novo Merge",E318="Assisted Merge")),A318&amp;"_SA_CA",IF(AND(D318="Bruno",OR(E318="Manual",E318="Assisted Manual")),A318&amp;"_BD",IF(AND(D318="Bruno",OR(E318="De-Novo Merge",E318="Assisted Merge")),A318&amp;"_SA_BD",IF(AND(D318="Daniel",OR(E318="Manual",E318="Assisted Manual")),A318&amp;"_DR",IF(AND(D318="Daniel",OR(E318="De-Novo Merge",E318="Assisted Merge")),A318&amp;"_SA_DR",IF(AND(D318="Monet",OR(E318="Manual",E318="Assisted Manual")),A318&amp;"_MW",IF(AND(D318="Monet",OR(E318="De-Novo Merge",E318="Assisted Merge")),A318&amp;"_SA_MW",IF(AND(D318="Rinat",OR(E318="Manual",E318="Assisted Manual")),A318&amp;"_RM",IF(AND(D318="Rinat",OR(E318="De-Novo Merge",E318="Assisted Merge")),A318&amp;"_SA_RM",""))))))))))))))))</f>
        <v>2018-07-02_G-159_AZ</v>
      </c>
      <c r="G318" s="104">
        <v>43405</v>
      </c>
      <c r="H318" s="104">
        <v>43405</v>
      </c>
      <c r="I318" s="68">
        <v>0.5</v>
      </c>
      <c r="J318" s="68">
        <v>11.97</v>
      </c>
      <c r="K318" s="73">
        <f t="shared" si="7"/>
        <v>23.94</v>
      </c>
      <c r="L318" s="118">
        <v>43417</v>
      </c>
      <c r="M318" s="103" t="str">
        <f>IF(AND(NOT(OR(G318="",G318="Ø")),H318=""),"In Progress",IF(AND(NOT(OR(H318="Ø",H318="")),NOT(OR(G318="Ø",G318=""))),"Completed",IF(AND(NOT(A318=""),NOT(OR(D318="",D318="???")),G318=""),"Waiting",IF(D318="???","Waiting",""))))</f>
        <v>Completed</v>
      </c>
      <c r="N318" s="116" t="str">
        <f>IF(AND(NOT(OR(H318="Ø",H318="")),L318="Split"),"In Progress",IF(AND(NOT(OR(H318="Ø",H318="")),L318="Needs to be Split"),"Waiting",IF(AND(M318="Review",M319="Review"),"Review",IF(OR(AND(M318="Review",M319="Incomplete"),AND(M318="Incomplete",M319="Review")),"Review",IF(OR(AND(M318="Untraceable",M319="Review"),AND(M318="Review",M319="Untraceable")),"Review",IF(OR(AND(M318="Review",M319="Completed"),AND(M318="Completed",M319="Review")),"Review",IF(OR(AND(M318="Other",M319="Review"),AND(M318="Review",M319="Other")),"Review",IF(OR(AND(M318="Other",M319="Incomplete"),AND(M318="Incomplete",M319="Other")),"Review",IF(OR(AND(M318="Other",M319="Untraceable"),AND(M318="Untraceable",M319="Other")),"Review",IF(OR(AND(M318="Other",M319="Completed"),AND(M318="Completed",M319="Other")),"Review",IF(AND(M318="Waiting",M319="Waiting"),"Waiting",IF(OR(AND(M318="Review",M319="Waiting"),AND(M318="Waiting",M319="Review")),"Waiting",IF(OR(AND(M318="Other",M319="Waiting"),AND(M318="Waiting",M319="Other")),"Waiting",IF(OR(AND(M318="Incomplete",M319="Waiting"),AND(M318="Waiting",M319="Incomplete")),"Waiting",IF(OR(AND(M318="Completed",M319="Waiting"),AND(M318="Waiting",M319="Completed")),"Waiting",IF(OR(M318="In Progress",M319="In Progress"),"In Progress",IF(OR(AND(M318="Completed",M319="Untraceable"),AND(M318="Untraceable",M319="Completed")),"Review",IF(OR(AND(M318="Completed",M319="Incomplete"),AND(M318="Incomplete",M319="Completed")),"Review",IF(OR(AND(M318="Incomplete",M319="Untraceable"),AND(M318="Untraceable",M319="Incomplete")),"Untraceable",IF(AND(NOT(OR(H318="Ø",H318="")),NOT(OR(H319="Ø",H319="")),L318=""),"In Progress",IF(AND(M318="Untraceable",M319="Untraceable"),"Untraceable",IF(AND(NOT(OR(H318="Ø",H318="")),NOT(OR(H319="Ø",H319="")),NOT(OR(L318="Ø",L318="",L318="Split",L318="Needs to be Split"))),"Completed",IF(AND(M318="Incomplete",M319="Incomplete"),"Incomplete",IF(AND(M318="Other",M319="Other"),"Review",IF(AND(M318="Untraceable",M319=""),"Untraceable","")))))))))))))))))))))))))</f>
        <v>Completed</v>
      </c>
      <c r="O318" s="116" t="s">
        <v>0</v>
      </c>
      <c r="P318" s="4"/>
      <c r="Q318" s="121" t="s">
        <v>25</v>
      </c>
      <c r="R318" s="116" t="s">
        <v>4678</v>
      </c>
    </row>
    <row r="319" spans="1:18" x14ac:dyDescent="0.25">
      <c r="A319" s="116"/>
      <c r="B319" s="116"/>
      <c r="C319" s="116"/>
      <c r="D319" s="103" t="s">
        <v>161</v>
      </c>
      <c r="E319" s="103" t="s">
        <v>1512</v>
      </c>
      <c r="F319" s="7" t="str">
        <f>IF(AND(D319="Amina",OR(E319="Manual",E319="Assisted Manual")),A318&amp;"_AZ",IF(AND(D319="Amina",OR(E319="De-Novo Merge",E319="Assisted Merge")),A318&amp;"_SA_AZ",IF(AND(D319="Ahmad",OR(E319="Manual",E319="Assisted Manual")),A318&amp;"_AE",IF(AND(D319="Ahmad",OR(E319="De-Novo Merge",E319="Assisted Merge")),A318&amp;"_SA_AE",IF(AND(D319="Gina",OR(E319="Manual",E319="Assisted Manual")),A318&amp;"_GB",IF(AND(D319="Gina",OR(E319="De-Novo Merge",E319="Assisted Merge")),A318&amp;"_SA_GB",IF(AND(D319="Cameron",OR(E319="Manual",E319="Assisted Manual")),A318&amp;"_CA",IF(AND(D319="Cameron",OR(E319="De-Novo Merge",E319="Assisted Merge")),A318&amp;"_SA_CA",IF(AND(D319="Bruno",OR(E319="Manual",E319="Assisted Manual")),A318&amp;"_BD",IF(AND(D319="Bruno",OR(E319="De-Novo Merge",E319="Assisted Merge")),A318&amp;"_SA_BD",IF(AND(D319="Daniel",OR(E319="Manual",E319="Assisted Manual")),A318&amp;"_DR",IF(AND(D319="Daniel",OR(E319="De-Novo Merge",E319="Assisted Merge")),A318&amp;"_SA_DR",IF(AND(D319="Monet",OR(E319="Manual",E319="Assisted Manual")),A318&amp;"_MW",IF(AND(D319="Monet",OR(E319="De-Novo Merge",E319="Assisted Merge")),A318&amp;"_SA_MW",IF(AND(D319="Rinat",OR(E319="Manual",E319="Assisted Manual")),A318&amp;"_RM",IF(AND(D319="Rinat",OR(E319="De-Novo Merge",E319="Assisted Merge")),A318&amp;"_SA_RM",""))))))))))))))))</f>
        <v>2018-07-02_G-159_BD</v>
      </c>
      <c r="G319" s="104">
        <v>43416</v>
      </c>
      <c r="H319" s="104">
        <v>43416</v>
      </c>
      <c r="I319" s="68">
        <v>0.7</v>
      </c>
      <c r="J319" s="68">
        <v>18</v>
      </c>
      <c r="K319" s="73">
        <f t="shared" si="7"/>
        <v>25.714285714285715</v>
      </c>
      <c r="L319" s="116"/>
      <c r="M319" s="103" t="str">
        <f>IF(AND(NOT(OR(G319="",G319="Ø")),H319=""),"In Progress",IF(AND(NOT(OR(H319="Ø",H319="")),NOT(OR(G319="Ø",G319=""))),"Completed",IF(AND(NOT(A318=""),NOT(OR(D319="",D319="???")),G319=""),"Waiting",IF(D319="???","Waiting",""))))</f>
        <v>Completed</v>
      </c>
      <c r="N319" s="116"/>
      <c r="O319" s="116"/>
      <c r="P319" s="4"/>
      <c r="Q319" s="121"/>
      <c r="R319" s="116"/>
    </row>
    <row r="320" spans="1:18" x14ac:dyDescent="0.25">
      <c r="A320" s="122" t="s">
        <v>4677</v>
      </c>
      <c r="B320" s="117" t="s">
        <v>4676</v>
      </c>
      <c r="C320" s="116" t="s">
        <v>2065</v>
      </c>
      <c r="D320" s="103" t="s">
        <v>32</v>
      </c>
      <c r="E320" s="103" t="s">
        <v>24</v>
      </c>
      <c r="F320" s="7" t="str">
        <f>IF(AND(D320="Amina",OR(E320="Manual",E320="Assisted Manual")),A320&amp;"_AZ",IF(AND(D320="Amina",OR(E320="De-Novo Merge",E320="Assisted Merge")),A320&amp;"_SA_AZ",IF(AND(D320="Ahmad",OR(E320="Manual",E320="Assisted Manual")),A320&amp;"_AE",IF(AND(D320="Ahmad",OR(E320="De-Novo Merge",E320="Assisted Merge")),A320&amp;"_SA_AE",IF(AND(D320="Gina",OR(E320="Manual",E320="Assisted Manual")),A320&amp;"_GB",IF(AND(D320="Gina",OR(E320="De-Novo Merge",E320="Assisted Merge")),A320&amp;"_SA_GB",IF(AND(D320="Cameron",OR(E320="Manual",E320="Assisted Manual")),A320&amp;"_CA",IF(AND(D320="Cameron",OR(E320="De-Novo Merge",E320="Assisted Merge")),A320&amp;"_SA_CA",IF(AND(D320="Bruno",OR(E320="Manual",E320="Assisted Manual")),A320&amp;"_BD",IF(AND(D320="Bruno",OR(E320="De-Novo Merge",E320="Assisted Merge")),A320&amp;"_SA_BD",IF(AND(D320="Daniel",OR(E320="Manual",E320="Assisted Manual")),A320&amp;"_DR",IF(AND(D320="Daniel",OR(E320="De-Novo Merge",E320="Assisted Merge")),A320&amp;"_SA_DR",IF(AND(D320="Monet",OR(E320="Manual",E320="Assisted Manual")),A320&amp;"_MW",IF(AND(D320="Monet",OR(E320="De-Novo Merge",E320="Assisted Merge")),A320&amp;"_SA_MW",IF(AND(D320="Rinat",OR(E320="Manual",E320="Assisted Manual")),A320&amp;"_RM",IF(AND(D320="Rinat",OR(E320="De-Novo Merge",E320="Assisted Merge")),A320&amp;"_SA_RM",""))))))))))))))))</f>
        <v>2018-07-02_G-160_AZ</v>
      </c>
      <c r="G320" s="104">
        <v>43406</v>
      </c>
      <c r="H320" s="104">
        <v>43409</v>
      </c>
      <c r="I320" s="68">
        <v>0.5</v>
      </c>
      <c r="J320" s="68">
        <v>11.97</v>
      </c>
      <c r="K320" s="73">
        <f t="shared" si="7"/>
        <v>23.94</v>
      </c>
      <c r="L320" s="118">
        <v>43413</v>
      </c>
      <c r="M320" s="103" t="str">
        <f>IF(AND(NOT(OR(G320="",G320="Ø")),H320=""),"In Progress",IF(AND(NOT(OR(H320="Ø",H320="")),NOT(OR(G320="Ø",G320=""))),"Completed",IF(AND(NOT(A320=""),NOT(OR(D320="",D320="???")),G320=""),"Waiting",IF(D320="???","Waiting",""))))</f>
        <v>Completed</v>
      </c>
      <c r="N320" s="116" t="str">
        <f>IF(AND(NOT(OR(H320="Ø",H320="")),L320="Split"),"In Progress",IF(AND(NOT(OR(H320="Ø",H320="")),L320="Needs to be Split"),"Waiting",IF(AND(M320="Review",M321="Review"),"Review",IF(OR(AND(M320="Review",M321="Incomplete"),AND(M320="Incomplete",M321="Review")),"Review",IF(OR(AND(M320="Untraceable",M321="Review"),AND(M320="Review",M321="Untraceable")),"Review",IF(OR(AND(M320="Review",M321="Completed"),AND(M320="Completed",M321="Review")),"Review",IF(OR(AND(M320="Other",M321="Review"),AND(M320="Review",M321="Other")),"Review",IF(OR(AND(M320="Other",M321="Incomplete"),AND(M320="Incomplete",M321="Other")),"Review",IF(OR(AND(M320="Other",M321="Untraceable"),AND(M320="Untraceable",M321="Other")),"Review",IF(OR(AND(M320="Other",M321="Completed"),AND(M320="Completed",M321="Other")),"Review",IF(AND(M320="Waiting",M321="Waiting"),"Waiting",IF(OR(AND(M320="Review",M321="Waiting"),AND(M320="Waiting",M321="Review")),"Waiting",IF(OR(AND(M320="Other",M321="Waiting"),AND(M320="Waiting",M321="Other")),"Waiting",IF(OR(AND(M320="Incomplete",M321="Waiting"),AND(M320="Waiting",M321="Incomplete")),"Waiting",IF(OR(AND(M320="Completed",M321="Waiting"),AND(M320="Waiting",M321="Completed")),"Waiting",IF(OR(M320="In Progress",M321="In Progress"),"In Progress",IF(OR(AND(M320="Completed",M321="Untraceable"),AND(M320="Untraceable",M321="Completed")),"Review",IF(OR(AND(M320="Completed",M321="Incomplete"),AND(M320="Incomplete",M321="Completed")),"Review",IF(OR(AND(M320="Incomplete",M321="Untraceable"),AND(M320="Untraceable",M321="Incomplete")),"Untraceable",IF(AND(NOT(OR(H320="Ø",H320="")),NOT(OR(H321="Ø",H321="")),L320=""),"In Progress",IF(AND(M320="Untraceable",M321="Untraceable"),"Untraceable",IF(AND(NOT(OR(H320="Ø",H320="")),NOT(OR(H321="Ø",H321="")),NOT(OR(L320="Ø",L320="",L320="Split",L320="Needs to be Split"))),"Completed",IF(AND(M320="Incomplete",M321="Incomplete"),"Incomplete",IF(AND(M320="Other",M321="Other"),"Review",IF(AND(M320="Untraceable",M321=""),"Untraceable","")))))))))))))))))))))))))</f>
        <v>Completed</v>
      </c>
      <c r="O320" s="116" t="s">
        <v>0</v>
      </c>
      <c r="P320" s="4"/>
      <c r="Q320" s="121" t="s">
        <v>25</v>
      </c>
      <c r="R320" s="116" t="s">
        <v>4675</v>
      </c>
    </row>
    <row r="321" spans="1:18" x14ac:dyDescent="0.25">
      <c r="A321" s="116"/>
      <c r="B321" s="116"/>
      <c r="C321" s="116"/>
      <c r="D321" s="103" t="s">
        <v>4657</v>
      </c>
      <c r="E321" s="103" t="s">
        <v>1512</v>
      </c>
      <c r="F321" s="7" t="str">
        <f>IF(AND(D321="Amina",OR(E321="Manual",E321="Assisted Manual")),A320&amp;"_AZ",IF(AND(D321="Amina",OR(E321="De-Novo Merge",E321="Assisted Merge")),A320&amp;"_SA_AZ",IF(AND(D321="Ahmad",OR(E321="Manual",E321="Assisted Manual")),A320&amp;"_AE",IF(AND(D321="Ahmad",OR(E321="De-Novo Merge",E321="Assisted Merge")),A320&amp;"_SA_AE",IF(AND(D321="Gina",OR(E321="Manual",E321="Assisted Manual")),A320&amp;"_GB",IF(AND(D321="Gina",OR(E321="De-Novo Merge",E321="Assisted Merge")),A320&amp;"_SA_GB",IF(AND(D321="Cameron",OR(E321="Manual",E321="Assisted Manual")),A320&amp;"_CA",IF(AND(D321="Cameron",OR(E321="De-Novo Merge",E321="Assisted Merge")),A320&amp;"_SA_CA",IF(AND(D321="Bruno",OR(E321="Manual",E321="Assisted Manual")),A320&amp;"_BD",IF(AND(D321="Bruno",OR(E321="De-Novo Merge",E321="Assisted Merge")),A320&amp;"_SA_BD",IF(AND(D321="Daniel",OR(E321="Manual",E321="Assisted Manual")),A320&amp;"_DR",IF(AND(D321="Daniel",OR(E321="De-Novo Merge",E321="Assisted Merge")),A320&amp;"_SA_DR",IF(AND(D321="Monet",OR(E321="Manual",E321="Assisted Manual")),A320&amp;"_MW",IF(AND(D321="Monet",OR(E321="De-Novo Merge",E321="Assisted Merge")),A320&amp;"_SA_MW",IF(AND(D321="Rinat",OR(E321="Manual",E321="Assisted Manual")),A320&amp;"_RM",IF(AND(D321="Rinat",OR(E321="De-Novo Merge",E321="Assisted Merge")),A320&amp;"_SA_RM",""))))))))))))))))</f>
        <v>2018-07-02_G-160_AE</v>
      </c>
      <c r="G321" s="104">
        <v>43410</v>
      </c>
      <c r="H321" s="104">
        <v>43410</v>
      </c>
      <c r="I321" s="68">
        <v>1.67</v>
      </c>
      <c r="J321" s="68">
        <v>16.3</v>
      </c>
      <c r="K321" s="73">
        <f t="shared" si="7"/>
        <v>9.7604790419161684</v>
      </c>
      <c r="L321" s="116"/>
      <c r="M321" s="103" t="str">
        <f>IF(AND(NOT(OR(G321="",G321="Ø")),H321=""),"In Progress",IF(AND(NOT(OR(H321="Ø",H321="")),NOT(OR(G321="Ø",G321=""))),"Completed",IF(AND(NOT(A320=""),NOT(OR(D321="",D321="???")),G321=""),"Waiting",IF(D321="???","Waiting",""))))</f>
        <v>Completed</v>
      </c>
      <c r="N321" s="116"/>
      <c r="O321" s="116"/>
      <c r="P321" s="4"/>
      <c r="Q321" s="121"/>
      <c r="R321" s="116"/>
    </row>
    <row r="322" spans="1:18" x14ac:dyDescent="0.25">
      <c r="A322" s="122" t="s">
        <v>4674</v>
      </c>
      <c r="B322" s="117" t="s">
        <v>4673</v>
      </c>
      <c r="C322" s="116" t="s">
        <v>2065</v>
      </c>
      <c r="D322" s="103" t="s">
        <v>4657</v>
      </c>
      <c r="E322" s="103" t="s">
        <v>24</v>
      </c>
      <c r="F322" s="7" t="str">
        <f>IF(AND(D322="Amina",OR(E322="Manual",E322="Assisted Manual")),A322&amp;"_AZ",IF(AND(D322="Amina",OR(E322="De-Novo Merge",E322="Assisted Merge")),A322&amp;"_SA_AZ",IF(AND(D322="Ahmad",OR(E322="Manual",E322="Assisted Manual")),A322&amp;"_AE",IF(AND(D322="Ahmad",OR(E322="De-Novo Merge",E322="Assisted Merge")),A322&amp;"_SA_AE",IF(AND(D322="Gina",OR(E322="Manual",E322="Assisted Manual")),A322&amp;"_GB",IF(AND(D322="Gina",OR(E322="De-Novo Merge",E322="Assisted Merge")),A322&amp;"_SA_GB",IF(AND(D322="Cameron",OR(E322="Manual",E322="Assisted Manual")),A322&amp;"_CA",IF(AND(D322="Cameron",OR(E322="De-Novo Merge",E322="Assisted Merge")),A322&amp;"_SA_CA",IF(AND(D322="Bruno",OR(E322="Manual",E322="Assisted Manual")),A322&amp;"_BD",IF(AND(D322="Bruno",OR(E322="De-Novo Merge",E322="Assisted Merge")),A322&amp;"_SA_BD",IF(AND(D322="Daniel",OR(E322="Manual",E322="Assisted Manual")),A322&amp;"_DR",IF(AND(D322="Daniel",OR(E322="De-Novo Merge",E322="Assisted Merge")),A322&amp;"_SA_DR",IF(AND(D322="Monet",OR(E322="Manual",E322="Assisted Manual")),A322&amp;"_MW",IF(AND(D322="Monet",OR(E322="De-Novo Merge",E322="Assisted Merge")),A322&amp;"_SA_MW",IF(AND(D322="Rinat",OR(E322="Manual",E322="Assisted Manual")),A322&amp;"_RM",IF(AND(D322="Rinat",OR(E322="De-Novo Merge",E322="Assisted Merge")),A322&amp;"_SA_RM",""))))))))))))))))</f>
        <v>2018-07-02_G-161_AE</v>
      </c>
      <c r="G322" s="104">
        <v>43406</v>
      </c>
      <c r="H322" s="104">
        <v>43406</v>
      </c>
      <c r="I322" s="68">
        <v>1.25</v>
      </c>
      <c r="J322" s="68">
        <v>37</v>
      </c>
      <c r="K322" s="73">
        <f t="shared" si="7"/>
        <v>29.6</v>
      </c>
      <c r="L322" s="118">
        <v>43418</v>
      </c>
      <c r="M322" s="103" t="str">
        <f>IF(AND(NOT(OR(G322="",G322="Ø")),H322=""),"In Progress",IF(AND(NOT(OR(H322="Ø",H322="")),NOT(OR(G322="Ø",G322=""))),"Completed",IF(AND(NOT(A322=""),NOT(OR(D322="",D322="???")),G322=""),"Waiting",IF(D322="???","Waiting",""))))</f>
        <v>Completed</v>
      </c>
      <c r="N322" s="116" t="str">
        <f>IF(AND(NOT(OR(H322="Ø",H322="")),L322="Split"),"In Progress",IF(AND(NOT(OR(H322="Ø",H322="")),L322="Needs to be Split"),"Waiting",IF(AND(M322="Review",M323="Review"),"Review",IF(OR(AND(M322="Review",M323="Incomplete"),AND(M322="Incomplete",M323="Review")),"Review",IF(OR(AND(M322="Untraceable",M323="Review"),AND(M322="Review",M323="Untraceable")),"Review",IF(OR(AND(M322="Review",M323="Completed"),AND(M322="Completed",M323="Review")),"Review",IF(OR(AND(M322="Other",M323="Review"),AND(M322="Review",M323="Other")),"Review",IF(OR(AND(M322="Other",M323="Incomplete"),AND(M322="Incomplete",M323="Other")),"Review",IF(OR(AND(M322="Other",M323="Untraceable"),AND(M322="Untraceable",M323="Other")),"Review",IF(OR(AND(M322="Other",M323="Completed"),AND(M322="Completed",M323="Other")),"Review",IF(AND(M322="Waiting",M323="Waiting"),"Waiting",IF(OR(AND(M322="Review",M323="Waiting"),AND(M322="Waiting",M323="Review")),"Waiting",IF(OR(AND(M322="Other",M323="Waiting"),AND(M322="Waiting",M323="Other")),"Waiting",IF(OR(AND(M322="Incomplete",M323="Waiting"),AND(M322="Waiting",M323="Incomplete")),"Waiting",IF(OR(AND(M322="Completed",M323="Waiting"),AND(M322="Waiting",M323="Completed")),"Waiting",IF(OR(M322="In Progress",M323="In Progress"),"In Progress",IF(OR(AND(M322="Completed",M323="Untraceable"),AND(M322="Untraceable",M323="Completed")),"Review",IF(OR(AND(M322="Completed",M323="Incomplete"),AND(M322="Incomplete",M323="Completed")),"Review",IF(OR(AND(M322="Incomplete",M323="Untraceable"),AND(M322="Untraceable",M323="Incomplete")),"Untraceable",IF(AND(NOT(OR(H322="Ø",H322="")),NOT(OR(H323="Ø",H323="")),L322=""),"In Progress",IF(AND(M322="Untraceable",M323="Untraceable"),"Untraceable",IF(AND(NOT(OR(H322="Ø",H322="")),NOT(OR(H323="Ø",H323="")),NOT(OR(L322="Ø",L322="",L322="Split",L322="Needs to be Split"))),"Completed",IF(AND(M322="Incomplete",M323="Incomplete"),"Incomplete",IF(AND(M322="Other",M323="Other"),"Review",IF(AND(M322="Untraceable",M323=""),"Untraceable","")))))))))))))))))))))))))</f>
        <v>Completed</v>
      </c>
      <c r="O322" s="116" t="s">
        <v>0</v>
      </c>
      <c r="P322" s="4" t="s">
        <v>4672</v>
      </c>
      <c r="Q322" s="121" t="s">
        <v>25</v>
      </c>
      <c r="R322" s="116" t="s">
        <v>4671</v>
      </c>
    </row>
    <row r="323" spans="1:18" x14ac:dyDescent="0.25">
      <c r="A323" s="116"/>
      <c r="B323" s="116"/>
      <c r="C323" s="116"/>
      <c r="D323" s="103" t="s">
        <v>32</v>
      </c>
      <c r="E323" s="103" t="s">
        <v>1512</v>
      </c>
      <c r="F323" s="7" t="str">
        <f>IF(AND(D323="Amina",OR(E323="Manual",E323="Assisted Manual")),A322&amp;"_AZ",IF(AND(D323="Amina",OR(E323="De-Novo Merge",E323="Assisted Merge")),A322&amp;"_SA_AZ",IF(AND(D323="Ahmad",OR(E323="Manual",E323="Assisted Manual")),A322&amp;"_AE",IF(AND(D323="Ahmad",OR(E323="De-Novo Merge",E323="Assisted Merge")),A322&amp;"_SA_AE",IF(AND(D323="Gina",OR(E323="Manual",E323="Assisted Manual")),A322&amp;"_GB",IF(AND(D323="Gina",OR(E323="De-Novo Merge",E323="Assisted Merge")),A322&amp;"_SA_GB",IF(AND(D323="Cameron",OR(E323="Manual",E323="Assisted Manual")),A322&amp;"_CA",IF(AND(D323="Cameron",OR(E323="De-Novo Merge",E323="Assisted Merge")),A322&amp;"_SA_CA",IF(AND(D323="Bruno",OR(E323="Manual",E323="Assisted Manual")),A322&amp;"_BD",IF(AND(D323="Bruno",OR(E323="De-Novo Merge",E323="Assisted Merge")),A322&amp;"_SA_BD",IF(AND(D323="Daniel",OR(E323="Manual",E323="Assisted Manual")),A322&amp;"_DR",IF(AND(D323="Daniel",OR(E323="De-Novo Merge",E323="Assisted Merge")),A322&amp;"_SA_DR",IF(AND(D323="Monet",OR(E323="Manual",E323="Assisted Manual")),A322&amp;"_MW",IF(AND(D323="Monet",OR(E323="De-Novo Merge",E323="Assisted Merge")),A322&amp;"_SA_MW",IF(AND(D323="Rinat",OR(E323="Manual",E323="Assisted Manual")),A322&amp;"_RM",IF(AND(D323="Rinat",OR(E323="De-Novo Merge",E323="Assisted Merge")),A322&amp;"_SA_RM",""))))))))))))))))</f>
        <v>2018-07-02_G-161_AZ</v>
      </c>
      <c r="G323" s="104">
        <v>43411</v>
      </c>
      <c r="H323" s="104">
        <v>43411</v>
      </c>
      <c r="I323" s="68">
        <v>2</v>
      </c>
      <c r="J323" s="68">
        <v>47.122</v>
      </c>
      <c r="K323" s="73">
        <f t="shared" si="7"/>
        <v>23.561</v>
      </c>
      <c r="L323" s="116"/>
      <c r="M323" s="103" t="str">
        <f>IF(AND(NOT(OR(G323="",G323="Ø")),H323=""),"In Progress",IF(AND(NOT(OR(H323="Ø",H323="")),NOT(OR(G323="Ø",G323=""))),"Completed",IF(AND(NOT(A322=""),NOT(OR(D323="",D323="???")),G323=""),"Waiting",IF(D323="???","Waiting",""))))</f>
        <v>Completed</v>
      </c>
      <c r="N323" s="116"/>
      <c r="O323" s="116"/>
      <c r="P323" s="4"/>
      <c r="Q323" s="121"/>
      <c r="R323" s="116"/>
    </row>
    <row r="324" spans="1:18" x14ac:dyDescent="0.25">
      <c r="A324" s="122" t="s">
        <v>4670</v>
      </c>
      <c r="B324" s="117" t="s">
        <v>4669</v>
      </c>
      <c r="C324" s="116" t="s">
        <v>2065</v>
      </c>
      <c r="D324" s="103" t="s">
        <v>4657</v>
      </c>
      <c r="E324" s="103" t="s">
        <v>24</v>
      </c>
      <c r="F324" s="7" t="str">
        <f>IF(AND(D324="Amina",OR(E324="Manual",E324="Assisted Manual")),A324&amp;"_AZ",IF(AND(D324="Amina",OR(E324="De-Novo Merge",E324="Assisted Merge")),A324&amp;"_SA_AZ",IF(AND(D324="Ahmad",OR(E324="Manual",E324="Assisted Manual")),A324&amp;"_AE",IF(AND(D324="Ahmad",OR(E324="De-Novo Merge",E324="Assisted Merge")),A324&amp;"_SA_AE",IF(AND(D324="Gina",OR(E324="Manual",E324="Assisted Manual")),A324&amp;"_GB",IF(AND(D324="Gina",OR(E324="De-Novo Merge",E324="Assisted Merge")),A324&amp;"_SA_GB",IF(AND(D324="Cameron",OR(E324="Manual",E324="Assisted Manual")),A324&amp;"_CA",IF(AND(D324="Cameron",OR(E324="De-Novo Merge",E324="Assisted Merge")),A324&amp;"_SA_CA",IF(AND(D324="Bruno",OR(E324="Manual",E324="Assisted Manual")),A324&amp;"_BD",IF(AND(D324="Bruno",OR(E324="De-Novo Merge",E324="Assisted Merge")),A324&amp;"_SA_BD",IF(AND(D324="Daniel",OR(E324="Manual",E324="Assisted Manual")),A324&amp;"_DR",IF(AND(D324="Daniel",OR(E324="De-Novo Merge",E324="Assisted Merge")),A324&amp;"_SA_DR",IF(AND(D324="Monet",OR(E324="Manual",E324="Assisted Manual")),A324&amp;"_MW",IF(AND(D324="Monet",OR(E324="De-Novo Merge",E324="Assisted Merge")),A324&amp;"_SA_MW",IF(AND(D324="Rinat",OR(E324="Manual",E324="Assisted Manual")),A324&amp;"_RM",IF(AND(D324="Rinat",OR(E324="De-Novo Merge",E324="Assisted Merge")),A324&amp;"_SA_RM",""))))))))))))))))</f>
        <v>2018-07-02_G-162_AE</v>
      </c>
      <c r="G324" s="104">
        <v>43409</v>
      </c>
      <c r="H324" s="104">
        <v>43409</v>
      </c>
      <c r="I324" s="68">
        <v>1.22</v>
      </c>
      <c r="J324" s="68">
        <v>33.229999999999997</v>
      </c>
      <c r="K324" s="73">
        <f t="shared" si="7"/>
        <v>27.237704918032787</v>
      </c>
      <c r="L324" s="118">
        <v>43413</v>
      </c>
      <c r="M324" s="103" t="str">
        <f>IF(AND(NOT(OR(G324="",G324="Ø")),H324=""),"In Progress",IF(AND(NOT(OR(H324="Ø",H324="")),NOT(OR(G324="Ø",G324=""))),"Completed",IF(AND(NOT(A324=""),NOT(OR(D324="",D324="???")),G324=""),"Waiting",IF(D324="???","Waiting",""))))</f>
        <v>Completed</v>
      </c>
      <c r="N324" s="116" t="str">
        <f>IF(AND(NOT(OR(H324="Ø",H324="")),L324="Split"),"In Progress",IF(AND(NOT(OR(H324="Ø",H324="")),L324="Needs to be Split"),"Waiting",IF(AND(M324="Review",M325="Review"),"Review",IF(OR(AND(M324="Review",M325="Incomplete"),AND(M324="Incomplete",M325="Review")),"Review",IF(OR(AND(M324="Untraceable",M325="Review"),AND(M324="Review",M325="Untraceable")),"Review",IF(OR(AND(M324="Review",M325="Completed"),AND(M324="Completed",M325="Review")),"Review",IF(OR(AND(M324="Other",M325="Review"),AND(M324="Review",M325="Other")),"Review",IF(OR(AND(M324="Other",M325="Incomplete"),AND(M324="Incomplete",M325="Other")),"Review",IF(OR(AND(M324="Other",M325="Untraceable"),AND(M324="Untraceable",M325="Other")),"Review",IF(OR(AND(M324="Other",M325="Completed"),AND(M324="Completed",M325="Other")),"Review",IF(AND(M324="Waiting",M325="Waiting"),"Waiting",IF(OR(AND(M324="Review",M325="Waiting"),AND(M324="Waiting",M325="Review")),"Waiting",IF(OR(AND(M324="Other",M325="Waiting"),AND(M324="Waiting",M325="Other")),"Waiting",IF(OR(AND(M324="Incomplete",M325="Waiting"),AND(M324="Waiting",M325="Incomplete")),"Waiting",IF(OR(AND(M324="Completed",M325="Waiting"),AND(M324="Waiting",M325="Completed")),"Waiting",IF(OR(M324="In Progress",M325="In Progress"),"In Progress",IF(OR(AND(M324="Completed",M325="Untraceable"),AND(M324="Untraceable",M325="Completed")),"Review",IF(OR(AND(M324="Completed",M325="Incomplete"),AND(M324="Incomplete",M325="Completed")),"Review",IF(OR(AND(M324="Incomplete",M325="Untraceable"),AND(M324="Untraceable",M325="Incomplete")),"Untraceable",IF(AND(NOT(OR(H324="Ø",H324="")),NOT(OR(H325="Ø",H325="")),L324=""),"In Progress",IF(AND(M324="Untraceable",M325="Untraceable"),"Untraceable",IF(AND(NOT(OR(H324="Ø",H324="")),NOT(OR(H325="Ø",H325="")),NOT(OR(L324="Ø",L324="",L324="Split",L324="Needs to be Split"))),"Completed",IF(AND(M324="Incomplete",M325="Incomplete"),"Incomplete",IF(AND(M324="Other",M325="Other"),"Review",IF(AND(M324="Untraceable",M325=""),"Untraceable","")))))))))))))))))))))))))</f>
        <v>Completed</v>
      </c>
      <c r="O324" s="116" t="s">
        <v>0</v>
      </c>
      <c r="P324" s="4"/>
      <c r="Q324" s="121" t="s">
        <v>25</v>
      </c>
      <c r="R324" s="116" t="s">
        <v>4668</v>
      </c>
    </row>
    <row r="325" spans="1:18" x14ac:dyDescent="0.25">
      <c r="A325" s="116"/>
      <c r="B325" s="116"/>
      <c r="C325" s="116"/>
      <c r="D325" s="103" t="s">
        <v>32</v>
      </c>
      <c r="E325" s="103" t="s">
        <v>1512</v>
      </c>
      <c r="F325" s="7" t="str">
        <f>IF(AND(D325="Amina",OR(E325="Manual",E325="Assisted Manual")),A324&amp;"_AZ",IF(AND(D325="Amina",OR(E325="De-Novo Merge",E325="Assisted Merge")),A324&amp;"_SA_AZ",IF(AND(D325="Ahmad",OR(E325="Manual",E325="Assisted Manual")),A324&amp;"_AE",IF(AND(D325="Ahmad",OR(E325="De-Novo Merge",E325="Assisted Merge")),A324&amp;"_SA_AE",IF(AND(D325="Gina",OR(E325="Manual",E325="Assisted Manual")),A324&amp;"_GB",IF(AND(D325="Gina",OR(E325="De-Novo Merge",E325="Assisted Merge")),A324&amp;"_SA_GB",IF(AND(D325="Cameron",OR(E325="Manual",E325="Assisted Manual")),A324&amp;"_CA",IF(AND(D325="Cameron",OR(E325="De-Novo Merge",E325="Assisted Merge")),A324&amp;"_SA_CA",IF(AND(D325="Bruno",OR(E325="Manual",E325="Assisted Manual")),A324&amp;"_BD",IF(AND(D325="Bruno",OR(E325="De-Novo Merge",E325="Assisted Merge")),A324&amp;"_SA_BD",IF(AND(D325="Daniel",OR(E325="Manual",E325="Assisted Manual")),A324&amp;"_DR",IF(AND(D325="Daniel",OR(E325="De-Novo Merge",E325="Assisted Merge")),A324&amp;"_SA_DR",IF(AND(D325="Monet",OR(E325="Manual",E325="Assisted Manual")),A324&amp;"_MW",IF(AND(D325="Monet",OR(E325="De-Novo Merge",E325="Assisted Merge")),A324&amp;"_SA_MW",IF(AND(D325="Rinat",OR(E325="Manual",E325="Assisted Manual")),A324&amp;"_RM",IF(AND(D325="Rinat",OR(E325="De-Novo Merge",E325="Assisted Merge")),A324&amp;"_SA_RM",""))))))))))))))))</f>
        <v>2018-07-02_G-162_AZ</v>
      </c>
      <c r="G325" s="104">
        <v>43412</v>
      </c>
      <c r="H325" s="104">
        <v>43412</v>
      </c>
      <c r="I325" s="68">
        <v>1.5</v>
      </c>
      <c r="J325" s="68">
        <v>32.6</v>
      </c>
      <c r="K325" s="73">
        <f t="shared" si="7"/>
        <v>21.733333333333334</v>
      </c>
      <c r="L325" s="116"/>
      <c r="M325" s="103" t="str">
        <f>IF(AND(NOT(OR(G325="",G325="Ø")),H325=""),"In Progress",IF(AND(NOT(OR(H325="Ø",H325="")),NOT(OR(G325="Ø",G325=""))),"Completed",IF(AND(NOT(A324=""),NOT(OR(D325="",D325="???")),G325=""),"Waiting",IF(D325="???","Waiting",""))))</f>
        <v>Completed</v>
      </c>
      <c r="N325" s="116"/>
      <c r="O325" s="116"/>
      <c r="P325" s="4"/>
      <c r="Q325" s="121"/>
      <c r="R325" s="116"/>
    </row>
    <row r="326" spans="1:18" x14ac:dyDescent="0.25">
      <c r="A326" s="122" t="s">
        <v>4667</v>
      </c>
      <c r="B326" s="117" t="s">
        <v>4666</v>
      </c>
      <c r="C326" s="116" t="s">
        <v>2065</v>
      </c>
      <c r="D326" s="103" t="s">
        <v>32</v>
      </c>
      <c r="E326" s="103" t="s">
        <v>24</v>
      </c>
      <c r="F326" s="7" t="str">
        <f>IF(AND(D326="Amina",OR(E326="Manual",E326="Assisted Manual")),A326&amp;"_AZ",IF(AND(D326="Amina",OR(E326="De-Novo Merge",E326="Assisted Merge")),A326&amp;"_SA_AZ",IF(AND(D326="Ahmad",OR(E326="Manual",E326="Assisted Manual")),A326&amp;"_AE",IF(AND(D326="Ahmad",OR(E326="De-Novo Merge",E326="Assisted Merge")),A326&amp;"_SA_AE",IF(AND(D326="Gina",OR(E326="Manual",E326="Assisted Manual")),A326&amp;"_GB",IF(AND(D326="Gina",OR(E326="De-Novo Merge",E326="Assisted Merge")),A326&amp;"_SA_GB",IF(AND(D326="Cameron",OR(E326="Manual",E326="Assisted Manual")),A326&amp;"_CA",IF(AND(D326="Cameron",OR(E326="De-Novo Merge",E326="Assisted Merge")),A326&amp;"_SA_CA",IF(AND(D326="Bruno",OR(E326="Manual",E326="Assisted Manual")),A326&amp;"_BD",IF(AND(D326="Bruno",OR(E326="De-Novo Merge",E326="Assisted Merge")),A326&amp;"_SA_BD",IF(AND(D326="Daniel",OR(E326="Manual",E326="Assisted Manual")),A326&amp;"_DR",IF(AND(D326="Daniel",OR(E326="De-Novo Merge",E326="Assisted Merge")),A326&amp;"_SA_DR",IF(AND(D326="Monet",OR(E326="Manual",E326="Assisted Manual")),A326&amp;"_MW",IF(AND(D326="Monet",OR(E326="De-Novo Merge",E326="Assisted Merge")),A326&amp;"_SA_MW",IF(AND(D326="Rinat",OR(E326="Manual",E326="Assisted Manual")),A326&amp;"_RM",IF(AND(D326="Rinat",OR(E326="De-Novo Merge",E326="Assisted Merge")),A326&amp;"_SA_RM",""))))))))))))))))</f>
        <v>2018-07-02_G-163_AZ</v>
      </c>
      <c r="G326" s="104">
        <v>43409</v>
      </c>
      <c r="H326" s="104">
        <v>43410</v>
      </c>
      <c r="I326" s="68">
        <v>1.5</v>
      </c>
      <c r="J326" s="68">
        <v>30.21</v>
      </c>
      <c r="K326" s="73">
        <f t="shared" si="7"/>
        <v>20.14</v>
      </c>
      <c r="L326" s="118">
        <v>43413</v>
      </c>
      <c r="M326" s="103" t="str">
        <f>IF(AND(NOT(OR(G326="",G326="Ø")),H326=""),"In Progress",IF(AND(NOT(OR(H326="Ø",H326="")),NOT(OR(G326="Ø",G326=""))),"Completed",IF(AND(NOT(A326=""),NOT(OR(D326="",D326="???")),G326=""),"Waiting",IF(D326="???","Waiting",""))))</f>
        <v>Completed</v>
      </c>
      <c r="N326" s="116" t="str">
        <f>IF(AND(NOT(OR(H326="Ø",H326="")),L326="Split"),"In Progress",IF(AND(NOT(OR(H326="Ø",H326="")),L326="Needs to be Split"),"Waiting",IF(AND(M326="Review",M327="Review"),"Review",IF(OR(AND(M326="Review",M327="Incomplete"),AND(M326="Incomplete",M327="Review")),"Review",IF(OR(AND(M326="Untraceable",M327="Review"),AND(M326="Review",M327="Untraceable")),"Review",IF(OR(AND(M326="Review",M327="Completed"),AND(M326="Completed",M327="Review")),"Review",IF(OR(AND(M326="Other",M327="Review"),AND(M326="Review",M327="Other")),"Review",IF(OR(AND(M326="Other",M327="Incomplete"),AND(M326="Incomplete",M327="Other")),"Review",IF(OR(AND(M326="Other",M327="Untraceable"),AND(M326="Untraceable",M327="Other")),"Review",IF(OR(AND(M326="Other",M327="Completed"),AND(M326="Completed",M327="Other")),"Review",IF(AND(M326="Waiting",M327="Waiting"),"Waiting",IF(OR(AND(M326="Review",M327="Waiting"),AND(M326="Waiting",M327="Review")),"Waiting",IF(OR(AND(M326="Other",M327="Waiting"),AND(M326="Waiting",M327="Other")),"Waiting",IF(OR(AND(M326="Incomplete",M327="Waiting"),AND(M326="Waiting",M327="Incomplete")),"Waiting",IF(OR(AND(M326="Completed",M327="Waiting"),AND(M326="Waiting",M327="Completed")),"Waiting",IF(OR(M326="In Progress",M327="In Progress"),"In Progress",IF(OR(AND(M326="Completed",M327="Untraceable"),AND(M326="Untraceable",M327="Completed")),"Review",IF(OR(AND(M326="Completed",M327="Incomplete"),AND(M326="Incomplete",M327="Completed")),"Review",IF(OR(AND(M326="Incomplete",M327="Untraceable"),AND(M326="Untraceable",M327="Incomplete")),"Untraceable",IF(AND(NOT(OR(H326="Ø",H326="")),NOT(OR(H327="Ø",H327="")),L326=""),"In Progress",IF(AND(M326="Untraceable",M327="Untraceable"),"Untraceable",IF(AND(NOT(OR(H326="Ø",H326="")),NOT(OR(H327="Ø",H327="")),NOT(OR(L326="Ø",L326="",L326="Split",L326="Needs to be Split"))),"Completed",IF(AND(M326="Incomplete",M327="Incomplete"),"Incomplete",IF(AND(M326="Other",M327="Other"),"Review",IF(AND(M326="Untraceable",M327=""),"Untraceable","")))))))))))))))))))))))))</f>
        <v>Completed</v>
      </c>
      <c r="O326" s="116" t="s">
        <v>0</v>
      </c>
      <c r="P326" s="4"/>
      <c r="Q326" s="121" t="s">
        <v>25</v>
      </c>
      <c r="R326" s="116" t="s">
        <v>4665</v>
      </c>
    </row>
    <row r="327" spans="1:18" x14ac:dyDescent="0.25">
      <c r="A327" s="116"/>
      <c r="B327" s="116"/>
      <c r="C327" s="116"/>
      <c r="D327" s="103" t="s">
        <v>4657</v>
      </c>
      <c r="E327" s="103" t="s">
        <v>1512</v>
      </c>
      <c r="F327" s="7" t="str">
        <f>IF(AND(D327="Amina",OR(E327="Manual",E327="Assisted Manual")),A326&amp;"_AZ",IF(AND(D327="Amina",OR(E327="De-Novo Merge",E327="Assisted Merge")),A326&amp;"_SA_AZ",IF(AND(D327="Ahmad",OR(E327="Manual",E327="Assisted Manual")),A326&amp;"_AE",IF(AND(D327="Ahmad",OR(E327="De-Novo Merge",E327="Assisted Merge")),A326&amp;"_SA_AE",IF(AND(D327="Gina",OR(E327="Manual",E327="Assisted Manual")),A326&amp;"_GB",IF(AND(D327="Gina",OR(E327="De-Novo Merge",E327="Assisted Merge")),A326&amp;"_SA_GB",IF(AND(D327="Cameron",OR(E327="Manual",E327="Assisted Manual")),A326&amp;"_CA",IF(AND(D327="Cameron",OR(E327="De-Novo Merge",E327="Assisted Merge")),A326&amp;"_SA_CA",IF(AND(D327="Bruno",OR(E327="Manual",E327="Assisted Manual")),A326&amp;"_BD",IF(AND(D327="Bruno",OR(E327="De-Novo Merge",E327="Assisted Merge")),A326&amp;"_SA_BD",IF(AND(D327="Daniel",OR(E327="Manual",E327="Assisted Manual")),A326&amp;"_DR",IF(AND(D327="Daniel",OR(E327="De-Novo Merge",E327="Assisted Merge")),A326&amp;"_SA_DR",IF(AND(D327="Monet",OR(E327="Manual",E327="Assisted Manual")),A326&amp;"_MW",IF(AND(D327="Monet",OR(E327="De-Novo Merge",E327="Assisted Merge")),A326&amp;"_SA_MW",IF(AND(D327="Rinat",OR(E327="Manual",E327="Assisted Manual")),A326&amp;"_RM",IF(AND(D327="Rinat",OR(E327="De-Novo Merge",E327="Assisted Merge")),A326&amp;"_SA_RM",""))))))))))))))))</f>
        <v>2018-07-02_G-163_AE</v>
      </c>
      <c r="G327" s="104">
        <v>43410</v>
      </c>
      <c r="H327" s="104">
        <v>43410</v>
      </c>
      <c r="I327" s="68">
        <v>1.25</v>
      </c>
      <c r="J327" s="68">
        <v>32.42</v>
      </c>
      <c r="K327" s="73">
        <f t="shared" si="7"/>
        <v>25.936</v>
      </c>
      <c r="L327" s="116"/>
      <c r="M327" s="103" t="str">
        <f>IF(AND(NOT(OR(G327="",G327="Ø")),H327=""),"In Progress",IF(AND(NOT(OR(H327="Ø",H327="")),NOT(OR(G327="Ø",G327=""))),"Completed",IF(AND(NOT(A326=""),NOT(OR(D327="",D327="???")),G327=""),"Waiting",IF(D327="???","Waiting",""))))</f>
        <v>Completed</v>
      </c>
      <c r="N327" s="116"/>
      <c r="O327" s="116"/>
      <c r="P327" s="4"/>
      <c r="Q327" s="121"/>
      <c r="R327" s="116"/>
    </row>
    <row r="328" spans="1:18" x14ac:dyDescent="0.25">
      <c r="A328" s="122" t="s">
        <v>4664</v>
      </c>
      <c r="B328" s="117" t="s">
        <v>4663</v>
      </c>
      <c r="C328" s="116"/>
      <c r="D328" s="103" t="s">
        <v>4657</v>
      </c>
      <c r="E328" s="103" t="s">
        <v>24</v>
      </c>
      <c r="F328" s="7" t="str">
        <f>IF(AND(D328="Amina",OR(E328="Manual",E328="Assisted Manual")),A328&amp;"_AZ",IF(AND(D328="Amina",OR(E328="De-Novo Merge",E328="Assisted Merge")),A328&amp;"_SA_AZ",IF(AND(D328="Ahmad",OR(E328="Manual",E328="Assisted Manual")),A328&amp;"_AE",IF(AND(D328="Ahmad",OR(E328="De-Novo Merge",E328="Assisted Merge")),A328&amp;"_SA_AE",IF(AND(D328="Gina",OR(E328="Manual",E328="Assisted Manual")),A328&amp;"_GB",IF(AND(D328="Gina",OR(E328="De-Novo Merge",E328="Assisted Merge")),A328&amp;"_SA_GB",IF(AND(D328="Cameron",OR(E328="Manual",E328="Assisted Manual")),A328&amp;"_CA",IF(AND(D328="Cameron",OR(E328="De-Novo Merge",E328="Assisted Merge")),A328&amp;"_SA_CA",IF(AND(D328="Bruno",OR(E328="Manual",E328="Assisted Manual")),A328&amp;"_BD",IF(AND(D328="Bruno",OR(E328="De-Novo Merge",E328="Assisted Merge")),A328&amp;"_SA_BD",IF(AND(D328="Daniel",OR(E328="Manual",E328="Assisted Manual")),A328&amp;"_DR",IF(AND(D328="Daniel",OR(E328="De-Novo Merge",E328="Assisted Merge")),A328&amp;"_SA_DR",IF(AND(D328="Monet",OR(E328="Manual",E328="Assisted Manual")),A328&amp;"_MW",IF(AND(D328="Monet",OR(E328="De-Novo Merge",E328="Assisted Merge")),A328&amp;"_SA_MW",IF(AND(D328="Rinat",OR(E328="Manual",E328="Assisted Manual")),A328&amp;"_RM",IF(AND(D328="Rinat",OR(E328="De-Novo Merge",E328="Assisted Merge")),A328&amp;"_SA_RM",""))))))))))))))))</f>
        <v>2018-07-02_G-164_AE</v>
      </c>
      <c r="G328" s="104">
        <v>43409</v>
      </c>
      <c r="H328" s="104">
        <v>43410</v>
      </c>
      <c r="I328" s="68">
        <v>1.1000000000000001</v>
      </c>
      <c r="J328" s="68">
        <v>16.55</v>
      </c>
      <c r="K328" s="73">
        <f t="shared" si="7"/>
        <v>15.045454545454545</v>
      </c>
      <c r="L328" s="118" t="str">
        <f>IF(AND(NOT(OR(H328="",H328="Ø")),NOT(OR(H329="",H329="Ø"))),"Needs to be Split","")</f>
        <v/>
      </c>
      <c r="M328" s="103" t="s">
        <v>2</v>
      </c>
      <c r="N328" s="116" t="s">
        <v>2</v>
      </c>
      <c r="O328" s="116" t="str">
        <f>IF(OR(N328="Untraceable",N328="Incomplete"),"Ignore",IF(N328="Completed","Waiting",IF(OR(N328="Waiting",N328="In Progress",N328="Review",N328="Other"),"HOLD","")))</f>
        <v>Ignore</v>
      </c>
      <c r="P328" s="4" t="s">
        <v>4662</v>
      </c>
      <c r="Q328" s="121" t="str">
        <f>IF(OR(N328="Untraceable",N328="Incomplete"),"No",IF(N328="Completed","In Progress",""))</f>
        <v>No</v>
      </c>
      <c r="R328" s="116"/>
    </row>
    <row r="329" spans="1:18" x14ac:dyDescent="0.25">
      <c r="A329" s="116"/>
      <c r="B329" s="116"/>
      <c r="C329" s="116"/>
      <c r="D329" s="103" t="s">
        <v>32</v>
      </c>
      <c r="E329" s="103" t="s">
        <v>1512</v>
      </c>
      <c r="F329" s="7" t="str">
        <f>IF(AND(D329="Amina",OR(E329="Manual",E329="Assisted Manual")),A328&amp;"_AZ",IF(AND(D329="Amina",OR(E329="De-Novo Merge",E329="Assisted Merge")),A328&amp;"_SA_AZ",IF(AND(D329="Ahmad",OR(E329="Manual",E329="Assisted Manual")),A328&amp;"_AE",IF(AND(D329="Ahmad",OR(E329="De-Novo Merge",E329="Assisted Merge")),A328&amp;"_SA_AE",IF(AND(D329="Gina",OR(E329="Manual",E329="Assisted Manual")),A328&amp;"_GB",IF(AND(D329="Gina",OR(E329="De-Novo Merge",E329="Assisted Merge")),A328&amp;"_SA_GB",IF(AND(D329="Cameron",OR(E329="Manual",E329="Assisted Manual")),A328&amp;"_CA",IF(AND(D329="Cameron",OR(E329="De-Novo Merge",E329="Assisted Merge")),A328&amp;"_SA_CA",IF(AND(D329="Bruno",OR(E329="Manual",E329="Assisted Manual")),A328&amp;"_BD",IF(AND(D329="Bruno",OR(E329="De-Novo Merge",E329="Assisted Merge")),A328&amp;"_SA_BD",IF(AND(D329="Daniel",OR(E329="Manual",E329="Assisted Manual")),A328&amp;"_DR",IF(AND(D329="Daniel",OR(E329="De-Novo Merge",E329="Assisted Merge")),A328&amp;"_SA_DR",IF(AND(D329="Monet",OR(E329="Manual",E329="Assisted Manual")),A328&amp;"_MW",IF(AND(D329="Monet",OR(E329="De-Novo Merge",E329="Assisted Merge")),A328&amp;"_SA_MW",IF(AND(D329="Rinat",OR(E329="Manual",E329="Assisted Manual")),A328&amp;"_RM",IF(AND(D329="Rinat",OR(E329="De-Novo Merge",E329="Assisted Merge")),A328&amp;"_SA_RM",""))))))))))))))))</f>
        <v>2018-07-02_G-164_AZ</v>
      </c>
      <c r="G329" s="104">
        <v>43413</v>
      </c>
      <c r="H329" s="104" t="s">
        <v>51</v>
      </c>
      <c r="I329" s="68"/>
      <c r="J329" s="68"/>
      <c r="K329" s="73" t="str">
        <f t="shared" si="7"/>
        <v/>
      </c>
      <c r="L329" s="116"/>
      <c r="M329" s="103" t="s">
        <v>2</v>
      </c>
      <c r="N329" s="116"/>
      <c r="O329" s="116"/>
      <c r="P329" s="4" t="s">
        <v>4661</v>
      </c>
      <c r="Q329" s="121"/>
      <c r="R329" s="116"/>
    </row>
    <row r="330" spans="1:18" x14ac:dyDescent="0.25">
      <c r="A330" s="122" t="s">
        <v>4660</v>
      </c>
      <c r="B330" s="117" t="s">
        <v>4659</v>
      </c>
      <c r="C330" s="116" t="s">
        <v>1052</v>
      </c>
      <c r="D330" s="103" t="s">
        <v>32</v>
      </c>
      <c r="E330" s="103" t="s">
        <v>24</v>
      </c>
      <c r="F330" s="7" t="str">
        <f>IF(AND(D330="Amina",OR(E330="Manual",E330="Assisted Manual")),A330&amp;"_AZ",IF(AND(D330="Amina",OR(E330="De-Novo Merge",E330="Assisted Merge")),A330&amp;"_SA_AZ",IF(AND(D330="Ahmad",OR(E330="Manual",E330="Assisted Manual")),A330&amp;"_AE",IF(AND(D330="Ahmad",OR(E330="De-Novo Merge",E330="Assisted Merge")),A330&amp;"_SA_AE",IF(AND(D330="Gina",OR(E330="Manual",E330="Assisted Manual")),A330&amp;"_GB",IF(AND(D330="Gina",OR(E330="De-Novo Merge",E330="Assisted Merge")),A330&amp;"_SA_GB",IF(AND(D330="Cameron",OR(E330="Manual",E330="Assisted Manual")),A330&amp;"_CA",IF(AND(D330="Cameron",OR(E330="De-Novo Merge",E330="Assisted Merge")),A330&amp;"_SA_CA",IF(AND(D330="Bruno",OR(E330="Manual",E330="Assisted Manual")),A330&amp;"_BD",IF(AND(D330="Bruno",OR(E330="De-Novo Merge",E330="Assisted Merge")),A330&amp;"_SA_BD",IF(AND(D330="Daniel",OR(E330="Manual",E330="Assisted Manual")),A330&amp;"_DR",IF(AND(D330="Daniel",OR(E330="De-Novo Merge",E330="Assisted Merge")),A330&amp;"_SA_DR",IF(AND(D330="Monet",OR(E330="Manual",E330="Assisted Manual")),A330&amp;"_MW",IF(AND(D330="Monet",OR(E330="De-Novo Merge",E330="Assisted Merge")),A330&amp;"_SA_MW",IF(AND(D330="Rinat",OR(E330="Manual",E330="Assisted Manual")),A330&amp;"_RM",IF(AND(D330="Rinat",OR(E330="De-Novo Merge",E330="Assisted Merge")),A330&amp;"_SA_RM",""))))))))))))))))</f>
        <v>2018-07-02_G-165_AZ</v>
      </c>
      <c r="G330" s="104">
        <v>43417</v>
      </c>
      <c r="H330" s="104">
        <v>43418</v>
      </c>
      <c r="I330" s="68"/>
      <c r="J330" s="68"/>
      <c r="K330" s="73" t="str">
        <f t="shared" si="7"/>
        <v/>
      </c>
      <c r="L330" s="118">
        <v>43418</v>
      </c>
      <c r="M330" s="103" t="str">
        <f>IF(AND(NOT(OR(G330="",G330="Ø")),H330=""),"In Progress",IF(AND(NOT(OR(H330="Ø",H330="")),NOT(OR(G330="Ø",G330=""))),"Completed",IF(AND(NOT(A330=""),NOT(OR(D330="",D330="???")),G330=""),"Waiting",IF(D330="???","Waiting",""))))</f>
        <v>Completed</v>
      </c>
      <c r="N330" s="116" t="str">
        <f>IF(AND(NOT(OR(H330="Ø",H330="")),L330="Split"),"In Progress",IF(AND(NOT(OR(H330="Ø",H330="")),L330="Needs to be Split"),"Waiting",IF(AND(M330="Review",M331="Review"),"Review",IF(OR(AND(M330="Review",M331="Incomplete"),AND(M330="Incomplete",M331="Review")),"Review",IF(OR(AND(M330="Untraceable",M331="Review"),AND(M330="Review",M331="Untraceable")),"Review",IF(OR(AND(M330="Review",M331="Completed"),AND(M330="Completed",M331="Review")),"Review",IF(OR(AND(M330="Other",M331="Review"),AND(M330="Review",M331="Other")),"Review",IF(OR(AND(M330="Other",M331="Incomplete"),AND(M330="Incomplete",M331="Other")),"Review",IF(OR(AND(M330="Other",M331="Untraceable"),AND(M330="Untraceable",M331="Other")),"Review",IF(OR(AND(M330="Other",M331="Completed"),AND(M330="Completed",M331="Other")),"Review",IF(AND(M330="Waiting",M331="Waiting"),"Waiting",IF(OR(AND(M330="Review",M331="Waiting"),AND(M330="Waiting",M331="Review")),"Waiting",IF(OR(AND(M330="Other",M331="Waiting"),AND(M330="Waiting",M331="Other")),"Waiting",IF(OR(AND(M330="Incomplete",M331="Waiting"),AND(M330="Waiting",M331="Incomplete")),"Waiting",IF(OR(AND(M330="Completed",M331="Waiting"),AND(M330="Waiting",M331="Completed")),"Waiting",IF(OR(M330="In Progress",M331="In Progress"),"In Progress",IF(OR(AND(M330="Completed",M331="Untraceable"),AND(M330="Untraceable",M331="Completed")),"Review",IF(OR(AND(M330="Completed",M331="Incomplete"),AND(M330="Incomplete",M331="Completed")),"Review",IF(OR(AND(M330="Incomplete",M331="Untraceable"),AND(M330="Untraceable",M331="Incomplete")),"Untraceable",IF(AND(NOT(OR(H330="Ø",H330="")),NOT(OR(H331="Ø",H331="")),L330=""),"In Progress",IF(AND(M330="Untraceable",M331="Untraceable"),"Untraceable",IF(AND(NOT(OR(H330="Ø",H330="")),NOT(OR(H331="Ø",H331="")),NOT(OR(L330="Ø",L330="",L330="Split",L330="Needs to be Split"))),"Completed",IF(AND(M330="Incomplete",M331="Incomplete"),"Incomplete",IF(AND(M330="Other",M331="Other"),"Review",IF(AND(M330="Untraceable",M331=""),"Untraceable","")))))))))))))))))))))))))</f>
        <v>Completed</v>
      </c>
      <c r="O330" s="116" t="s">
        <v>0</v>
      </c>
      <c r="P330" s="4"/>
      <c r="Q330" s="121" t="s">
        <v>25</v>
      </c>
      <c r="R330" s="116" t="s">
        <v>4658</v>
      </c>
    </row>
    <row r="331" spans="1:18" x14ac:dyDescent="0.25">
      <c r="A331" s="116"/>
      <c r="B331" s="116"/>
      <c r="C331" s="116"/>
      <c r="D331" s="103" t="s">
        <v>4657</v>
      </c>
      <c r="E331" s="103" t="s">
        <v>1512</v>
      </c>
      <c r="F331" s="7" t="str">
        <f>IF(AND(D331="Amina",OR(E331="Manual",E331="Assisted Manual")),A330&amp;"_AZ",IF(AND(D331="Amina",OR(E331="De-Novo Merge",E331="Assisted Merge")),A330&amp;"_SA_AZ",IF(AND(D331="Ahmad",OR(E331="Manual",E331="Assisted Manual")),A330&amp;"_AE",IF(AND(D331="Ahmad",OR(E331="De-Novo Merge",E331="Assisted Merge")),A330&amp;"_SA_AE",IF(AND(D331="Gina",OR(E331="Manual",E331="Assisted Manual")),A330&amp;"_GB",IF(AND(D331="Gina",OR(E331="De-Novo Merge",E331="Assisted Merge")),A330&amp;"_SA_GB",IF(AND(D331="Cameron",OR(E331="Manual",E331="Assisted Manual")),A330&amp;"_CA",IF(AND(D331="Cameron",OR(E331="De-Novo Merge",E331="Assisted Merge")),A330&amp;"_SA_CA",IF(AND(D331="Bruno",OR(E331="Manual",E331="Assisted Manual")),A330&amp;"_BD",IF(AND(D331="Bruno",OR(E331="De-Novo Merge",E331="Assisted Merge")),A330&amp;"_SA_BD",IF(AND(D331="Daniel",OR(E331="Manual",E331="Assisted Manual")),A330&amp;"_DR",IF(AND(D331="Daniel",OR(E331="De-Novo Merge",E331="Assisted Merge")),A330&amp;"_SA_DR",IF(AND(D331="Monet",OR(E331="Manual",E331="Assisted Manual")),A330&amp;"_MW",IF(AND(D331="Monet",OR(E331="De-Novo Merge",E331="Assisted Merge")),A330&amp;"_SA_MW",IF(AND(D331="Rinat",OR(E331="Manual",E331="Assisted Manual")),A330&amp;"_RM",IF(AND(D331="Rinat",OR(E331="De-Novo Merge",E331="Assisted Merge")),A330&amp;"_SA_RM",""))))))))))))))))</f>
        <v>2018-07-02_G-165_AE</v>
      </c>
      <c r="G331" s="104">
        <v>43418</v>
      </c>
      <c r="H331" s="104">
        <v>43418</v>
      </c>
      <c r="I331" s="68">
        <v>0.88</v>
      </c>
      <c r="J331" s="68">
        <v>38</v>
      </c>
      <c r="K331" s="73">
        <f t="shared" si="7"/>
        <v>43.18181818181818</v>
      </c>
      <c r="L331" s="116"/>
      <c r="M331" s="103" t="str">
        <f>IF(AND(NOT(OR(G331="",G331="Ø")),H331=""),"In Progress",IF(AND(NOT(OR(H331="Ø",H331="")),NOT(OR(G331="Ø",G331=""))),"Completed",IF(AND(NOT(A330=""),NOT(OR(D331="",D331="???")),G331=""),"Waiting",IF(D331="???","Waiting",""))))</f>
        <v>Completed</v>
      </c>
      <c r="N331" s="116"/>
      <c r="O331" s="116"/>
      <c r="P331" s="4"/>
      <c r="Q331" s="121"/>
      <c r="R331" s="116"/>
    </row>
    <row r="332" spans="1:18" x14ac:dyDescent="0.25">
      <c r="A332" s="122" t="s">
        <v>4656</v>
      </c>
      <c r="B332" s="117"/>
      <c r="C332" s="116"/>
      <c r="D332" s="103" t="str">
        <f>IF(AND(NOT(B332=""),NOT(A332="")),"???","")</f>
        <v/>
      </c>
      <c r="E332" s="103"/>
      <c r="F332" s="7" t="str">
        <f>IF(AND(D332="Amina",OR(E332="Manual",E332="Assisted Manual")),A332&amp;"_AZ",IF(AND(D332="Amina",OR(E332="De-Novo Merge",E332="Assisted Merge")),A332&amp;"_SA_AZ",IF(AND(D332="Ahmad",OR(E332="Manual",E332="Assisted Manual")),A332&amp;"_AE",IF(AND(D332="Ahmad",OR(E332="De-Novo Merge",E332="Assisted Merge")),A332&amp;"_SA_AE",IF(AND(D332="Gina",OR(E332="Manual",E332="Assisted Manual")),A332&amp;"_GB",IF(AND(D332="Gina",OR(E332="De-Novo Merge",E332="Assisted Merge")),A332&amp;"_SA_GB",IF(AND(D332="Cameron",OR(E332="Manual",E332="Assisted Manual")),A332&amp;"_CA",IF(AND(D332="Cameron",OR(E332="De-Novo Merge",E332="Assisted Merge")),A332&amp;"_SA_CA",IF(AND(D332="Bruno",OR(E332="Manual",E332="Assisted Manual")),A332&amp;"_BD",IF(AND(D332="Bruno",OR(E332="De-Novo Merge",E332="Assisted Merge")),A332&amp;"_SA_BD",IF(AND(D332="Daniel",OR(E332="Manual",E332="Assisted Manual")),A332&amp;"_DR",IF(AND(D332="Daniel",OR(E332="De-Novo Merge",E332="Assisted Merge")),A332&amp;"_SA_DR",IF(AND(D332="Monet",OR(E332="Manual",E332="Assisted Manual")),A332&amp;"_MW",IF(AND(D332="Monet",OR(E332="De-Novo Merge",E332="Assisted Merge")),A332&amp;"_SA_MW",IF(AND(D332="Rinat",OR(E332="Manual",E332="Assisted Manual")),A332&amp;"_RM",IF(AND(D332="Rinat",OR(E332="De-Novo Merge",E332="Assisted Merge")),A332&amp;"_SA_RM",""))))))))))))))))</f>
        <v/>
      </c>
      <c r="G332" s="104"/>
      <c r="H332" s="104"/>
      <c r="I332" s="68"/>
      <c r="J332" s="68"/>
      <c r="K332" s="73" t="str">
        <f t="shared" si="7"/>
        <v/>
      </c>
      <c r="L332" s="118" t="str">
        <f>IF(AND(NOT(OR(H332="",H332="Ø")),NOT(OR(H333="",H333="Ø"))),"Needs to be Split","")</f>
        <v/>
      </c>
      <c r="M332" s="103" t="str">
        <f>IF(AND(NOT(OR(G332="",G332="Ø")),H332=""),"In Progress",IF(AND(NOT(OR(H332="Ø",H332="")),NOT(OR(G332="Ø",G332=""))),"Completed",IF(AND(NOT(A332=""),NOT(OR(D332="",D332="???")),G332=""),"Waiting",IF(D332="???","Waiting",""))))</f>
        <v/>
      </c>
      <c r="N332" s="116" t="str">
        <f>IF(AND(NOT(OR(H332="Ø",H332="")),L332="Split"),"In Progress",IF(AND(NOT(OR(H332="Ø",H332="")),L332="Needs to be Split"),"Waiting",IF(AND(M332="Review",M333="Review"),"Review",IF(OR(AND(M332="Review",M333="Incomplete"),AND(M332="Incomplete",M333="Review")),"Review",IF(OR(AND(M332="Untraceable",M333="Review"),AND(M332="Review",M333="Untraceable")),"Review",IF(OR(AND(M332="Review",M333="Completed"),AND(M332="Completed",M333="Review")),"Review",IF(OR(AND(M332="Other",M333="Review"),AND(M332="Review",M333="Other")),"Review",IF(OR(AND(M332="Other",M333="Incomplete"),AND(M332="Incomplete",M333="Other")),"Review",IF(OR(AND(M332="Other",M333="Untraceable"),AND(M332="Untraceable",M333="Other")),"Review",IF(OR(AND(M332="Other",M333="Completed"),AND(M332="Completed",M333="Other")),"Review",IF(AND(M332="Waiting",M333="Waiting"),"Waiting",IF(OR(AND(M332="Review",M333="Waiting"),AND(M332="Waiting",M333="Review")),"Waiting",IF(OR(AND(M332="Other",M333="Waiting"),AND(M332="Waiting",M333="Other")),"Waiting",IF(OR(AND(M332="Incomplete",M333="Waiting"),AND(M332="Waiting",M333="Incomplete")),"Waiting",IF(OR(AND(M332="Completed",M333="Waiting"),AND(M332="Waiting",M333="Completed")),"Waiting",IF(OR(M332="In Progress",M333="In Progress"),"In Progress",IF(OR(AND(M332="Completed",M333="Untraceable"),AND(M332="Untraceable",M333="Completed")),"Review",IF(OR(AND(M332="Completed",M333="Incomplete"),AND(M332="Incomplete",M333="Completed")),"Review",IF(OR(AND(M332="Incomplete",M333="Untraceable"),AND(M332="Untraceable",M333="Incomplete")),"Untraceable",IF(AND(NOT(OR(H332="Ø",H332="")),NOT(OR(H333="Ø",H333="")),L332=""),"In Progress",IF(AND(M332="Untraceable",M333="Untraceable"),"Untraceable",IF(AND(NOT(OR(H332="Ø",H332="")),NOT(OR(H333="Ø",H333="")),NOT(OR(L332="Ø",L332="",L332="Split",L332="Needs to be Split"))),"Completed",IF(AND(M332="Incomplete",M333="Incomplete"),"Incomplete",IF(AND(M332="Other",M333="Other"),"Review",IF(AND(M332="Untraceable",M333=""),"Untraceable","")))))))))))))))))))))))))</f>
        <v/>
      </c>
      <c r="O332" s="116" t="str">
        <f>IF(OR(N332="Untraceable",N332="Incomplete"),"Ignore",IF(N332="Completed","Waiting",IF(OR(N332="Waiting",N332="In Progress",N332="Review",N332="Other"),"HOLD","")))</f>
        <v/>
      </c>
      <c r="P332" s="4"/>
      <c r="Q332" s="121" t="str">
        <f>IF(OR(N332="Untraceable",N332="Incomplete"),"No",IF(N332="Completed","In Progress",""))</f>
        <v/>
      </c>
      <c r="R332" s="116"/>
    </row>
    <row r="333" spans="1:18" x14ac:dyDescent="0.25">
      <c r="A333" s="116"/>
      <c r="B333" s="116"/>
      <c r="C333" s="116"/>
      <c r="D333" s="103" t="str">
        <f>IF(AND(NOT(A332=""),NOT(B332=""),NOT(M332="Untraceable")),"???","")</f>
        <v/>
      </c>
      <c r="E333" s="103"/>
      <c r="F333" s="7" t="str">
        <f>IF(AND(D333="Amina",OR(E333="Manual",E333="Assisted Manual")),A332&amp;"_AZ",IF(AND(D333="Amina",OR(E333="De-Novo Merge",E333="Assisted Merge")),A332&amp;"_SA_AZ",IF(AND(D333="Ahmad",OR(E333="Manual",E333="Assisted Manual")),A332&amp;"_AE",IF(AND(D333="Ahmad",OR(E333="De-Novo Merge",E333="Assisted Merge")),A332&amp;"_SA_AE",IF(AND(D333="Gina",OR(E333="Manual",E333="Assisted Manual")),A332&amp;"_GB",IF(AND(D333="Gina",OR(E333="De-Novo Merge",E333="Assisted Merge")),A332&amp;"_SA_GB",IF(AND(D333="Cameron",OR(E333="Manual",E333="Assisted Manual")),A332&amp;"_CA",IF(AND(D333="Cameron",OR(E333="De-Novo Merge",E333="Assisted Merge")),A332&amp;"_SA_CA",IF(AND(D333="Bruno",OR(E333="Manual",E333="Assisted Manual")),A332&amp;"_BD",IF(AND(D333="Bruno",OR(E333="De-Novo Merge",E333="Assisted Merge")),A332&amp;"_SA_BD",IF(AND(D333="Daniel",OR(E333="Manual",E333="Assisted Manual")),A332&amp;"_DR",IF(AND(D333="Daniel",OR(E333="De-Novo Merge",E333="Assisted Merge")),A332&amp;"_SA_DR",IF(AND(D333="Monet",OR(E333="Manual",E333="Assisted Manual")),A332&amp;"_MW",IF(AND(D333="Monet",OR(E333="De-Novo Merge",E333="Assisted Merge")),A332&amp;"_SA_MW",IF(AND(D333="Rinat",OR(E333="Manual",E333="Assisted Manual")),A332&amp;"_RM",IF(AND(D333="Rinat",OR(E333="De-Novo Merge",E333="Assisted Merge")),A332&amp;"_SA_RM",""))))))))))))))))</f>
        <v/>
      </c>
      <c r="G333" s="104"/>
      <c r="H333" s="104"/>
      <c r="I333" s="68"/>
      <c r="J333" s="68"/>
      <c r="K333" s="73" t="str">
        <f t="shared" si="7"/>
        <v/>
      </c>
      <c r="L333" s="116"/>
      <c r="M333" s="103" t="str">
        <f>IF(AND(NOT(OR(G333="",G333="Ø")),H333=""),"In Progress",IF(AND(NOT(OR(H333="Ø",H333="")),NOT(OR(G333="Ø",G333=""))),"Completed",IF(AND(NOT(A332=""),NOT(OR(D333="",D333="???")),G333=""),"Waiting",IF(D333="???","Waiting",""))))</f>
        <v/>
      </c>
      <c r="N333" s="116"/>
      <c r="O333" s="116"/>
      <c r="P333" s="4"/>
      <c r="Q333" s="121"/>
      <c r="R333" s="116"/>
    </row>
    <row r="334" spans="1:18" x14ac:dyDescent="0.25">
      <c r="A334" s="122" t="s">
        <v>4655</v>
      </c>
      <c r="B334" s="117"/>
      <c r="C334" s="116"/>
      <c r="D334" s="103" t="str">
        <f>IF(AND(NOT(B334=""),NOT(A334="")),"???","")</f>
        <v/>
      </c>
      <c r="E334" s="103"/>
      <c r="F334" s="7" t="str">
        <f>IF(AND(D334="Amina",OR(E334="Manual",E334="Assisted Manual")),A334&amp;"_AZ",IF(AND(D334="Amina",OR(E334="De-Novo Merge",E334="Assisted Merge")),A334&amp;"_SA_AZ",IF(AND(D334="Ahmad",OR(E334="Manual",E334="Assisted Manual")),A334&amp;"_AE",IF(AND(D334="Ahmad",OR(E334="De-Novo Merge",E334="Assisted Merge")),A334&amp;"_SA_AE",IF(AND(D334="Gina",OR(E334="Manual",E334="Assisted Manual")),A334&amp;"_GB",IF(AND(D334="Gina",OR(E334="De-Novo Merge",E334="Assisted Merge")),A334&amp;"_SA_GB",IF(AND(D334="Cameron",OR(E334="Manual",E334="Assisted Manual")),A334&amp;"_CA",IF(AND(D334="Cameron",OR(E334="De-Novo Merge",E334="Assisted Merge")),A334&amp;"_SA_CA",IF(AND(D334="Bruno",OR(E334="Manual",E334="Assisted Manual")),A334&amp;"_BD",IF(AND(D334="Bruno",OR(E334="De-Novo Merge",E334="Assisted Merge")),A334&amp;"_SA_BD",IF(AND(D334="Daniel",OR(E334="Manual",E334="Assisted Manual")),A334&amp;"_DR",IF(AND(D334="Daniel",OR(E334="De-Novo Merge",E334="Assisted Merge")),A334&amp;"_SA_DR",IF(AND(D334="Monet",OR(E334="Manual",E334="Assisted Manual")),A334&amp;"_MW",IF(AND(D334="Monet",OR(E334="De-Novo Merge",E334="Assisted Merge")),A334&amp;"_SA_MW",IF(AND(D334="Rinat",OR(E334="Manual",E334="Assisted Manual")),A334&amp;"_RM",IF(AND(D334="Rinat",OR(E334="De-Novo Merge",E334="Assisted Merge")),A334&amp;"_SA_RM",""))))))))))))))))</f>
        <v/>
      </c>
      <c r="G334" s="104"/>
      <c r="H334" s="104"/>
      <c r="I334" s="68"/>
      <c r="J334" s="68"/>
      <c r="K334" s="73" t="str">
        <f t="shared" si="7"/>
        <v/>
      </c>
      <c r="L334" s="118" t="str">
        <f>IF(AND(NOT(OR(H334="",H334="Ø")),NOT(OR(H335="",H335="Ø"))),"Needs to be Split","")</f>
        <v/>
      </c>
      <c r="M334" s="103" t="str">
        <f>IF(AND(NOT(OR(G334="",G334="Ø")),H334=""),"In Progress",IF(AND(NOT(OR(H334="Ø",H334="")),NOT(OR(G334="Ø",G334=""))),"Completed",IF(AND(NOT(A334=""),NOT(OR(D334="",D334="???")),G334=""),"Waiting",IF(D334="???","Waiting",""))))</f>
        <v/>
      </c>
      <c r="N334" s="116" t="str">
        <f>IF(AND(NOT(OR(H334="Ø",H334="")),L334="Split"),"In Progress",IF(AND(NOT(OR(H334="Ø",H334="")),L334="Needs to be Split"),"Waiting",IF(AND(M334="Review",M335="Review"),"Review",IF(OR(AND(M334="Review",M335="Incomplete"),AND(M334="Incomplete",M335="Review")),"Review",IF(OR(AND(M334="Untraceable",M335="Review"),AND(M334="Review",M335="Untraceable")),"Review",IF(OR(AND(M334="Review",M335="Completed"),AND(M334="Completed",M335="Review")),"Review",IF(OR(AND(M334="Other",M335="Review"),AND(M334="Review",M335="Other")),"Review",IF(OR(AND(M334="Other",M335="Incomplete"),AND(M334="Incomplete",M335="Other")),"Review",IF(OR(AND(M334="Other",M335="Untraceable"),AND(M334="Untraceable",M335="Other")),"Review",IF(OR(AND(M334="Other",M335="Completed"),AND(M334="Completed",M335="Other")),"Review",IF(AND(M334="Waiting",M335="Waiting"),"Waiting",IF(OR(AND(M334="Review",M335="Waiting"),AND(M334="Waiting",M335="Review")),"Waiting",IF(OR(AND(M334="Other",M335="Waiting"),AND(M334="Waiting",M335="Other")),"Waiting",IF(OR(AND(M334="Incomplete",M335="Waiting"),AND(M334="Waiting",M335="Incomplete")),"Waiting",IF(OR(AND(M334="Completed",M335="Waiting"),AND(M334="Waiting",M335="Completed")),"Waiting",IF(OR(M334="In Progress",M335="In Progress"),"In Progress",IF(OR(AND(M334="Completed",M335="Untraceable"),AND(M334="Untraceable",M335="Completed")),"Review",IF(OR(AND(M334="Completed",M335="Incomplete"),AND(M334="Incomplete",M335="Completed")),"Review",IF(OR(AND(M334="Incomplete",M335="Untraceable"),AND(M334="Untraceable",M335="Incomplete")),"Untraceable",IF(AND(NOT(OR(H334="Ø",H334="")),NOT(OR(H335="Ø",H335="")),L334=""),"In Progress",IF(AND(M334="Untraceable",M335="Untraceable"),"Untraceable",IF(AND(NOT(OR(H334="Ø",H334="")),NOT(OR(H335="Ø",H335="")),NOT(OR(L334="Ø",L334="",L334="Split",L334="Needs to be Split"))),"Completed",IF(AND(M334="Incomplete",M335="Incomplete"),"Incomplete",IF(AND(M334="Other",M335="Other"),"Review",IF(AND(M334="Untraceable",M335=""),"Untraceable","")))))))))))))))))))))))))</f>
        <v/>
      </c>
      <c r="O334" s="116" t="str">
        <f>IF(OR(N334="Untraceable",N334="Incomplete"),"Ignore",IF(N334="Completed","Waiting",IF(OR(N334="Waiting",N334="In Progress",N334="Review",N334="Other"),"HOLD","")))</f>
        <v/>
      </c>
      <c r="P334" s="4"/>
      <c r="Q334" s="121" t="str">
        <f>IF(OR(N334="Untraceable",N334="Incomplete"),"No",IF(N334="Completed","In Progress",""))</f>
        <v/>
      </c>
      <c r="R334" s="116"/>
    </row>
    <row r="335" spans="1:18" x14ac:dyDescent="0.25">
      <c r="A335" s="116"/>
      <c r="B335" s="116"/>
      <c r="C335" s="116"/>
      <c r="D335" s="103" t="str">
        <f>IF(AND(NOT(A334=""),NOT(B334=""),NOT(M334="Untraceable")),"???","")</f>
        <v/>
      </c>
      <c r="E335" s="103"/>
      <c r="F335" s="7" t="str">
        <f>IF(AND(D335="Amina",OR(E335="Manual",E335="Assisted Manual")),A334&amp;"_AZ",IF(AND(D335="Amina",OR(E335="De-Novo Merge",E335="Assisted Merge")),A334&amp;"_SA_AZ",IF(AND(D335="Ahmad",OR(E335="Manual",E335="Assisted Manual")),A334&amp;"_AE",IF(AND(D335="Ahmad",OR(E335="De-Novo Merge",E335="Assisted Merge")),A334&amp;"_SA_AE",IF(AND(D335="Gina",OR(E335="Manual",E335="Assisted Manual")),A334&amp;"_GB",IF(AND(D335="Gina",OR(E335="De-Novo Merge",E335="Assisted Merge")),A334&amp;"_SA_GB",IF(AND(D335="Cameron",OR(E335="Manual",E335="Assisted Manual")),A334&amp;"_CA",IF(AND(D335="Cameron",OR(E335="De-Novo Merge",E335="Assisted Merge")),A334&amp;"_SA_CA",IF(AND(D335="Bruno",OR(E335="Manual",E335="Assisted Manual")),A334&amp;"_BD",IF(AND(D335="Bruno",OR(E335="De-Novo Merge",E335="Assisted Merge")),A334&amp;"_SA_BD",IF(AND(D335="Daniel",OR(E335="Manual",E335="Assisted Manual")),A334&amp;"_DR",IF(AND(D335="Daniel",OR(E335="De-Novo Merge",E335="Assisted Merge")),A334&amp;"_SA_DR",IF(AND(D335="Monet",OR(E335="Manual",E335="Assisted Manual")),A334&amp;"_MW",IF(AND(D335="Monet",OR(E335="De-Novo Merge",E335="Assisted Merge")),A334&amp;"_SA_MW",IF(AND(D335="Rinat",OR(E335="Manual",E335="Assisted Manual")),A334&amp;"_RM",IF(AND(D335="Rinat",OR(E335="De-Novo Merge",E335="Assisted Merge")),A334&amp;"_SA_RM",""))))))))))))))))</f>
        <v/>
      </c>
      <c r="G335" s="104"/>
      <c r="H335" s="104"/>
      <c r="I335" s="68"/>
      <c r="J335" s="68"/>
      <c r="K335" s="73" t="str">
        <f t="shared" si="7"/>
        <v/>
      </c>
      <c r="L335" s="116"/>
      <c r="M335" s="103" t="str">
        <f>IF(AND(NOT(OR(G335="",G335="Ø")),H335=""),"In Progress",IF(AND(NOT(OR(H335="Ø",H335="")),NOT(OR(G335="Ø",G335=""))),"Completed",IF(AND(NOT(A334=""),NOT(OR(D335="",D335="???")),G335=""),"Waiting",IF(D335="???","Waiting",""))))</f>
        <v/>
      </c>
      <c r="N335" s="116"/>
      <c r="O335" s="116"/>
      <c r="P335" s="4"/>
      <c r="Q335" s="121"/>
      <c r="R335" s="116"/>
    </row>
    <row r="336" spans="1:18" x14ac:dyDescent="0.25">
      <c r="A336" s="122" t="s">
        <v>4654</v>
      </c>
      <c r="B336" s="117"/>
      <c r="C336" s="116"/>
      <c r="D336" s="103" t="str">
        <f>IF(AND(NOT(B336=""),NOT(A336="")),"???","")</f>
        <v/>
      </c>
      <c r="E336" s="103"/>
      <c r="F336" s="7" t="str">
        <f>IF(AND(D336="Amina",OR(E336="Manual",E336="Assisted Manual")),A336&amp;"_AZ",IF(AND(D336="Amina",OR(E336="De-Novo Merge",E336="Assisted Merge")),A336&amp;"_SA_AZ",IF(AND(D336="Ahmad",OR(E336="Manual",E336="Assisted Manual")),A336&amp;"_AE",IF(AND(D336="Ahmad",OR(E336="De-Novo Merge",E336="Assisted Merge")),A336&amp;"_SA_AE",IF(AND(D336="Gina",OR(E336="Manual",E336="Assisted Manual")),A336&amp;"_GB",IF(AND(D336="Gina",OR(E336="De-Novo Merge",E336="Assisted Merge")),A336&amp;"_SA_GB",IF(AND(D336="Cameron",OR(E336="Manual",E336="Assisted Manual")),A336&amp;"_CA",IF(AND(D336="Cameron",OR(E336="De-Novo Merge",E336="Assisted Merge")),A336&amp;"_SA_CA",IF(AND(D336="Bruno",OR(E336="Manual",E336="Assisted Manual")),A336&amp;"_BD",IF(AND(D336="Bruno",OR(E336="De-Novo Merge",E336="Assisted Merge")),A336&amp;"_SA_BD",IF(AND(D336="Daniel",OR(E336="Manual",E336="Assisted Manual")),A336&amp;"_DR",IF(AND(D336="Daniel",OR(E336="De-Novo Merge",E336="Assisted Merge")),A336&amp;"_SA_DR",IF(AND(D336="Monet",OR(E336="Manual",E336="Assisted Manual")),A336&amp;"_MW",IF(AND(D336="Monet",OR(E336="De-Novo Merge",E336="Assisted Merge")),A336&amp;"_SA_MW",IF(AND(D336="Rinat",OR(E336="Manual",E336="Assisted Manual")),A336&amp;"_RM",IF(AND(D336="Rinat",OR(E336="De-Novo Merge",E336="Assisted Merge")),A336&amp;"_SA_RM",""))))))))))))))))</f>
        <v/>
      </c>
      <c r="G336" s="104"/>
      <c r="H336" s="104"/>
      <c r="I336" s="68"/>
      <c r="J336" s="68"/>
      <c r="K336" s="73" t="str">
        <f t="shared" si="7"/>
        <v/>
      </c>
      <c r="L336" s="118" t="str">
        <f>IF(AND(NOT(OR(H336="",H336="Ø")),NOT(OR(H337="",H337="Ø"))),"Needs to be Split","")</f>
        <v/>
      </c>
      <c r="M336" s="103" t="str">
        <f>IF(AND(NOT(OR(G336="",G336="Ø")),H336=""),"In Progress",IF(AND(NOT(OR(H336="Ø",H336="")),NOT(OR(G336="Ø",G336=""))),"Completed",IF(AND(NOT(A336=""),NOT(OR(D336="",D336="???")),G336=""),"Waiting",IF(D336="???","Waiting",""))))</f>
        <v/>
      </c>
      <c r="N336" s="116" t="str">
        <f>IF(AND(NOT(OR(H336="Ø",H336="")),L336="Split"),"In Progress",IF(AND(NOT(OR(H336="Ø",H336="")),L336="Needs to be Split"),"Waiting",IF(AND(M336="Review",M337="Review"),"Review",IF(OR(AND(M336="Review",M337="Incomplete"),AND(M336="Incomplete",M337="Review")),"Review",IF(OR(AND(M336="Untraceable",M337="Review"),AND(M336="Review",M337="Untraceable")),"Review",IF(OR(AND(M336="Review",M337="Completed"),AND(M336="Completed",M337="Review")),"Review",IF(OR(AND(M336="Other",M337="Review"),AND(M336="Review",M337="Other")),"Review",IF(OR(AND(M336="Other",M337="Incomplete"),AND(M336="Incomplete",M337="Other")),"Review",IF(OR(AND(M336="Other",M337="Untraceable"),AND(M336="Untraceable",M337="Other")),"Review",IF(OR(AND(M336="Other",M337="Completed"),AND(M336="Completed",M337="Other")),"Review",IF(AND(M336="Waiting",M337="Waiting"),"Waiting",IF(OR(AND(M336="Review",M337="Waiting"),AND(M336="Waiting",M337="Review")),"Waiting",IF(OR(AND(M336="Other",M337="Waiting"),AND(M336="Waiting",M337="Other")),"Waiting",IF(OR(AND(M336="Incomplete",M337="Waiting"),AND(M336="Waiting",M337="Incomplete")),"Waiting",IF(OR(AND(M336="Completed",M337="Waiting"),AND(M336="Waiting",M337="Completed")),"Waiting",IF(OR(M336="In Progress",M337="In Progress"),"In Progress",IF(OR(AND(M336="Completed",M337="Untraceable"),AND(M336="Untraceable",M337="Completed")),"Review",IF(OR(AND(M336="Completed",M337="Incomplete"),AND(M336="Incomplete",M337="Completed")),"Review",IF(OR(AND(M336="Incomplete",M337="Untraceable"),AND(M336="Untraceable",M337="Incomplete")),"Untraceable",IF(AND(NOT(OR(H336="Ø",H336="")),NOT(OR(H337="Ø",H337="")),L336=""),"In Progress",IF(AND(M336="Untraceable",M337="Untraceable"),"Untraceable",IF(AND(NOT(OR(H336="Ø",H336="")),NOT(OR(H337="Ø",H337="")),NOT(OR(L336="Ø",L336="",L336="Split",L336="Needs to be Split"))),"Completed",IF(AND(M336="Incomplete",M337="Incomplete"),"Incomplete",IF(AND(M336="Other",M337="Other"),"Review",IF(AND(M336="Untraceable",M337=""),"Untraceable","")))))))))))))))))))))))))</f>
        <v/>
      </c>
      <c r="O336" s="116" t="str">
        <f>IF(OR(N336="Untraceable",N336="Incomplete"),"Ignore",IF(N336="Completed","Waiting",IF(OR(N336="Waiting",N336="In Progress",N336="Review",N336="Other"),"HOLD","")))</f>
        <v/>
      </c>
      <c r="P336" s="4"/>
      <c r="Q336" s="121" t="str">
        <f>IF(OR(N336="Untraceable",N336="Incomplete"),"No",IF(N336="Completed","In Progress",""))</f>
        <v/>
      </c>
      <c r="R336" s="116"/>
    </row>
    <row r="337" spans="1:18" x14ac:dyDescent="0.25">
      <c r="A337" s="116"/>
      <c r="B337" s="116"/>
      <c r="C337" s="116"/>
      <c r="D337" s="103" t="str">
        <f>IF(AND(NOT(A336=""),NOT(B336=""),NOT(M336="Untraceable")),"???","")</f>
        <v/>
      </c>
      <c r="E337" s="103"/>
      <c r="F337" s="7" t="str">
        <f>IF(AND(D337="Amina",OR(E337="Manual",E337="Assisted Manual")),A336&amp;"_AZ",IF(AND(D337="Amina",OR(E337="De-Novo Merge",E337="Assisted Merge")),A336&amp;"_SA_AZ",IF(AND(D337="Ahmad",OR(E337="Manual",E337="Assisted Manual")),A336&amp;"_AE",IF(AND(D337="Ahmad",OR(E337="De-Novo Merge",E337="Assisted Merge")),A336&amp;"_SA_AE",IF(AND(D337="Gina",OR(E337="Manual",E337="Assisted Manual")),A336&amp;"_GB",IF(AND(D337="Gina",OR(E337="De-Novo Merge",E337="Assisted Merge")),A336&amp;"_SA_GB",IF(AND(D337="Cameron",OR(E337="Manual",E337="Assisted Manual")),A336&amp;"_CA",IF(AND(D337="Cameron",OR(E337="De-Novo Merge",E337="Assisted Merge")),A336&amp;"_SA_CA",IF(AND(D337="Bruno",OR(E337="Manual",E337="Assisted Manual")),A336&amp;"_BD",IF(AND(D337="Bruno",OR(E337="De-Novo Merge",E337="Assisted Merge")),A336&amp;"_SA_BD",IF(AND(D337="Daniel",OR(E337="Manual",E337="Assisted Manual")),A336&amp;"_DR",IF(AND(D337="Daniel",OR(E337="De-Novo Merge",E337="Assisted Merge")),A336&amp;"_SA_DR",IF(AND(D337="Monet",OR(E337="Manual",E337="Assisted Manual")),A336&amp;"_MW",IF(AND(D337="Monet",OR(E337="De-Novo Merge",E337="Assisted Merge")),A336&amp;"_SA_MW",IF(AND(D337="Rinat",OR(E337="Manual",E337="Assisted Manual")),A336&amp;"_RM",IF(AND(D337="Rinat",OR(E337="De-Novo Merge",E337="Assisted Merge")),A336&amp;"_SA_RM",""))))))))))))))))</f>
        <v/>
      </c>
      <c r="G337" s="104"/>
      <c r="H337" s="104"/>
      <c r="I337" s="68"/>
      <c r="J337" s="68"/>
      <c r="K337" s="73" t="str">
        <f t="shared" si="7"/>
        <v/>
      </c>
      <c r="L337" s="116"/>
      <c r="M337" s="103" t="str">
        <f>IF(AND(NOT(OR(G337="",G337="Ø")),H337=""),"In Progress",IF(AND(NOT(OR(H337="Ø",H337="")),NOT(OR(G337="Ø",G337=""))),"Completed",IF(AND(NOT(A336=""),NOT(OR(D337="",D337="???")),G337=""),"Waiting",IF(D337="???","Waiting",""))))</f>
        <v/>
      </c>
      <c r="N337" s="116"/>
      <c r="O337" s="116"/>
      <c r="P337" s="4"/>
      <c r="Q337" s="121"/>
      <c r="R337" s="116"/>
    </row>
    <row r="338" spans="1:18" x14ac:dyDescent="0.25">
      <c r="A338" s="122" t="s">
        <v>4653</v>
      </c>
      <c r="B338" s="117"/>
      <c r="C338" s="116"/>
      <c r="D338" s="103" t="str">
        <f>IF(AND(NOT(B338=""),NOT(A338="")),"???","")</f>
        <v/>
      </c>
      <c r="E338" s="103"/>
      <c r="F338" s="7" t="str">
        <f>IF(AND(D338="Amina",OR(E338="Manual",E338="Assisted Manual")),A338&amp;"_AZ",IF(AND(D338="Amina",OR(E338="De-Novo Merge",E338="Assisted Merge")),A338&amp;"_SA_AZ",IF(AND(D338="Ahmad",OR(E338="Manual",E338="Assisted Manual")),A338&amp;"_AE",IF(AND(D338="Ahmad",OR(E338="De-Novo Merge",E338="Assisted Merge")),A338&amp;"_SA_AE",IF(AND(D338="Gina",OR(E338="Manual",E338="Assisted Manual")),A338&amp;"_GB",IF(AND(D338="Gina",OR(E338="De-Novo Merge",E338="Assisted Merge")),A338&amp;"_SA_GB",IF(AND(D338="Cameron",OR(E338="Manual",E338="Assisted Manual")),A338&amp;"_CA",IF(AND(D338="Cameron",OR(E338="De-Novo Merge",E338="Assisted Merge")),A338&amp;"_SA_CA",IF(AND(D338="Bruno",OR(E338="Manual",E338="Assisted Manual")),A338&amp;"_BD",IF(AND(D338="Bruno",OR(E338="De-Novo Merge",E338="Assisted Merge")),A338&amp;"_SA_BD",IF(AND(D338="Daniel",OR(E338="Manual",E338="Assisted Manual")),A338&amp;"_DR",IF(AND(D338="Daniel",OR(E338="De-Novo Merge",E338="Assisted Merge")),A338&amp;"_SA_DR",IF(AND(D338="Monet",OR(E338="Manual",E338="Assisted Manual")),A338&amp;"_MW",IF(AND(D338="Monet",OR(E338="De-Novo Merge",E338="Assisted Merge")),A338&amp;"_SA_MW",IF(AND(D338="Rinat",OR(E338="Manual",E338="Assisted Manual")),A338&amp;"_RM",IF(AND(D338="Rinat",OR(E338="De-Novo Merge",E338="Assisted Merge")),A338&amp;"_SA_RM",""))))))))))))))))</f>
        <v/>
      </c>
      <c r="G338" s="104"/>
      <c r="H338" s="104"/>
      <c r="I338" s="68"/>
      <c r="J338" s="68"/>
      <c r="K338" s="73" t="str">
        <f t="shared" si="7"/>
        <v/>
      </c>
      <c r="L338" s="118" t="str">
        <f>IF(AND(NOT(OR(H338="",H338="Ø")),NOT(OR(H339="",H339="Ø"))),"Needs to be Split","")</f>
        <v/>
      </c>
      <c r="M338" s="103" t="str">
        <f>IF(AND(NOT(OR(G338="",G338="Ø")),H338=""),"In Progress",IF(AND(NOT(OR(H338="Ø",H338="")),NOT(OR(G338="Ø",G338=""))),"Completed",IF(AND(NOT(A338=""),NOT(OR(D338="",D338="???")),G338=""),"Waiting",IF(D338="???","Waiting",""))))</f>
        <v/>
      </c>
      <c r="N338" s="116" t="str">
        <f>IF(AND(NOT(OR(H338="Ø",H338="")),L338="Split"),"In Progress",IF(AND(NOT(OR(H338="Ø",H338="")),L338="Needs to be Split"),"Waiting",IF(AND(M338="Review",M339="Review"),"Review",IF(OR(AND(M338="Review",M339="Incomplete"),AND(M338="Incomplete",M339="Review")),"Review",IF(OR(AND(M338="Untraceable",M339="Review"),AND(M338="Review",M339="Untraceable")),"Review",IF(OR(AND(M338="Review",M339="Completed"),AND(M338="Completed",M339="Review")),"Review",IF(OR(AND(M338="Other",M339="Review"),AND(M338="Review",M339="Other")),"Review",IF(OR(AND(M338="Other",M339="Incomplete"),AND(M338="Incomplete",M339="Other")),"Review",IF(OR(AND(M338="Other",M339="Untraceable"),AND(M338="Untraceable",M339="Other")),"Review",IF(OR(AND(M338="Other",M339="Completed"),AND(M338="Completed",M339="Other")),"Review",IF(AND(M338="Waiting",M339="Waiting"),"Waiting",IF(OR(AND(M338="Review",M339="Waiting"),AND(M338="Waiting",M339="Review")),"Waiting",IF(OR(AND(M338="Other",M339="Waiting"),AND(M338="Waiting",M339="Other")),"Waiting",IF(OR(AND(M338="Incomplete",M339="Waiting"),AND(M338="Waiting",M339="Incomplete")),"Waiting",IF(OR(AND(M338="Completed",M339="Waiting"),AND(M338="Waiting",M339="Completed")),"Waiting",IF(OR(M338="In Progress",M339="In Progress"),"In Progress",IF(OR(AND(M338="Completed",M339="Untraceable"),AND(M338="Untraceable",M339="Completed")),"Review",IF(OR(AND(M338="Completed",M339="Incomplete"),AND(M338="Incomplete",M339="Completed")),"Review",IF(OR(AND(M338="Incomplete",M339="Untraceable"),AND(M338="Untraceable",M339="Incomplete")),"Untraceable",IF(AND(NOT(OR(H338="Ø",H338="")),NOT(OR(H339="Ø",H339="")),L338=""),"In Progress",IF(AND(M338="Untraceable",M339="Untraceable"),"Untraceable",IF(AND(NOT(OR(H338="Ø",H338="")),NOT(OR(H339="Ø",H339="")),NOT(OR(L338="Ø",L338="",L338="Split",L338="Needs to be Split"))),"Completed",IF(AND(M338="Incomplete",M339="Incomplete"),"Incomplete",IF(AND(M338="Other",M339="Other"),"Review",IF(AND(M338="Untraceable",M339=""),"Untraceable","")))))))))))))))))))))))))</f>
        <v/>
      </c>
      <c r="O338" s="116" t="str">
        <f>IF(OR(N338="Untraceable",N338="Incomplete"),"Ignore",IF(N338="Completed","Waiting",IF(OR(N338="Waiting",N338="In Progress",N338="Review",N338="Other"),"HOLD","")))</f>
        <v/>
      </c>
      <c r="P338" s="4"/>
      <c r="Q338" s="121" t="str">
        <f>IF(OR(N338="Untraceable",N338="Incomplete"),"No",IF(N338="Completed","In Progress",""))</f>
        <v/>
      </c>
      <c r="R338" s="116"/>
    </row>
    <row r="339" spans="1:18" x14ac:dyDescent="0.25">
      <c r="A339" s="116"/>
      <c r="B339" s="116"/>
      <c r="C339" s="116"/>
      <c r="D339" s="103" t="str">
        <f>IF(AND(NOT(A338=""),NOT(B338=""),NOT(M338="Untraceable")),"???","")</f>
        <v/>
      </c>
      <c r="E339" s="103"/>
      <c r="F339" s="7" t="str">
        <f>IF(AND(D339="Amina",OR(E339="Manual",E339="Assisted Manual")),A338&amp;"_AZ",IF(AND(D339="Amina",OR(E339="De-Novo Merge",E339="Assisted Merge")),A338&amp;"_SA_AZ",IF(AND(D339="Ahmad",OR(E339="Manual",E339="Assisted Manual")),A338&amp;"_AE",IF(AND(D339="Ahmad",OR(E339="De-Novo Merge",E339="Assisted Merge")),A338&amp;"_SA_AE",IF(AND(D339="Gina",OR(E339="Manual",E339="Assisted Manual")),A338&amp;"_GB",IF(AND(D339="Gina",OR(E339="De-Novo Merge",E339="Assisted Merge")),A338&amp;"_SA_GB",IF(AND(D339="Cameron",OR(E339="Manual",E339="Assisted Manual")),A338&amp;"_CA",IF(AND(D339="Cameron",OR(E339="De-Novo Merge",E339="Assisted Merge")),A338&amp;"_SA_CA",IF(AND(D339="Bruno",OR(E339="Manual",E339="Assisted Manual")),A338&amp;"_BD",IF(AND(D339="Bruno",OR(E339="De-Novo Merge",E339="Assisted Merge")),A338&amp;"_SA_BD",IF(AND(D339="Daniel",OR(E339="Manual",E339="Assisted Manual")),A338&amp;"_DR",IF(AND(D339="Daniel",OR(E339="De-Novo Merge",E339="Assisted Merge")),A338&amp;"_SA_DR",IF(AND(D339="Monet",OR(E339="Manual",E339="Assisted Manual")),A338&amp;"_MW",IF(AND(D339="Monet",OR(E339="De-Novo Merge",E339="Assisted Merge")),A338&amp;"_SA_MW",IF(AND(D339="Rinat",OR(E339="Manual",E339="Assisted Manual")),A338&amp;"_RM",IF(AND(D339="Rinat",OR(E339="De-Novo Merge",E339="Assisted Merge")),A338&amp;"_SA_RM",""))))))))))))))))</f>
        <v/>
      </c>
      <c r="G339" s="104"/>
      <c r="H339" s="104"/>
      <c r="I339" s="68"/>
      <c r="J339" s="68"/>
      <c r="K339" s="73" t="str">
        <f t="shared" si="7"/>
        <v/>
      </c>
      <c r="L339" s="116"/>
      <c r="M339" s="103" t="str">
        <f>IF(AND(NOT(OR(G339="",G339="Ø")),H339=""),"In Progress",IF(AND(NOT(OR(H339="Ø",H339="")),NOT(OR(G339="Ø",G339=""))),"Completed",IF(AND(NOT(A338=""),NOT(OR(D339="",D339="???")),G339=""),"Waiting",IF(D339="???","Waiting",""))))</f>
        <v/>
      </c>
      <c r="N339" s="116"/>
      <c r="O339" s="116"/>
      <c r="P339" s="4"/>
      <c r="Q339" s="121"/>
      <c r="R339" s="116"/>
    </row>
    <row r="340" spans="1:18" x14ac:dyDescent="0.25">
      <c r="A340" s="122" t="s">
        <v>4652</v>
      </c>
      <c r="B340" s="117"/>
      <c r="C340" s="116"/>
      <c r="D340" s="103" t="str">
        <f>IF(AND(NOT(B340=""),NOT(A340="")),"???","")</f>
        <v/>
      </c>
      <c r="E340" s="103"/>
      <c r="F340" s="7" t="str">
        <f>IF(AND(D340="Amina",OR(E340="Manual",E340="Assisted Manual")),A340&amp;"_AZ",IF(AND(D340="Amina",OR(E340="De-Novo Merge",E340="Assisted Merge")),A340&amp;"_SA_AZ",IF(AND(D340="Ahmad",OR(E340="Manual",E340="Assisted Manual")),A340&amp;"_AE",IF(AND(D340="Ahmad",OR(E340="De-Novo Merge",E340="Assisted Merge")),A340&amp;"_SA_AE",IF(AND(D340="Gina",OR(E340="Manual",E340="Assisted Manual")),A340&amp;"_GB",IF(AND(D340="Gina",OR(E340="De-Novo Merge",E340="Assisted Merge")),A340&amp;"_SA_GB",IF(AND(D340="Cameron",OR(E340="Manual",E340="Assisted Manual")),A340&amp;"_CA",IF(AND(D340="Cameron",OR(E340="De-Novo Merge",E340="Assisted Merge")),A340&amp;"_SA_CA",IF(AND(D340="Bruno",OR(E340="Manual",E340="Assisted Manual")),A340&amp;"_BD",IF(AND(D340="Bruno",OR(E340="De-Novo Merge",E340="Assisted Merge")),A340&amp;"_SA_BD",IF(AND(D340="Daniel",OR(E340="Manual",E340="Assisted Manual")),A340&amp;"_DR",IF(AND(D340="Daniel",OR(E340="De-Novo Merge",E340="Assisted Merge")),A340&amp;"_SA_DR",IF(AND(D340="Monet",OR(E340="Manual",E340="Assisted Manual")),A340&amp;"_MW",IF(AND(D340="Monet",OR(E340="De-Novo Merge",E340="Assisted Merge")),A340&amp;"_SA_MW",IF(AND(D340="Rinat",OR(E340="Manual",E340="Assisted Manual")),A340&amp;"_RM",IF(AND(D340="Rinat",OR(E340="De-Novo Merge",E340="Assisted Merge")),A340&amp;"_SA_RM",""))))))))))))))))</f>
        <v/>
      </c>
      <c r="G340" s="104"/>
      <c r="H340" s="104"/>
      <c r="I340" s="68"/>
      <c r="J340" s="68"/>
      <c r="K340" s="73" t="str">
        <f t="shared" si="7"/>
        <v/>
      </c>
      <c r="L340" s="118" t="str">
        <f>IF(AND(NOT(OR(H340="",H340="Ø")),NOT(OR(H341="",H341="Ø"))),"Needs to be Split","")</f>
        <v/>
      </c>
      <c r="M340" s="103" t="str">
        <f>IF(AND(NOT(OR(G340="",G340="Ø")),H340=""),"In Progress",IF(AND(NOT(OR(H340="Ø",H340="")),NOT(OR(G340="Ø",G340=""))),"Completed",IF(AND(NOT(A340=""),NOT(OR(D340="",D340="???")),G340=""),"Waiting",IF(D340="???","Waiting",""))))</f>
        <v/>
      </c>
      <c r="N340" s="116" t="str">
        <f>IF(AND(NOT(OR(H340="Ø",H340="")),L340="Split"),"In Progress",IF(AND(NOT(OR(H340="Ø",H340="")),L340="Needs to be Split"),"Waiting",IF(AND(M340="Review",M341="Review"),"Review",IF(OR(AND(M340="Review",M341="Incomplete"),AND(M340="Incomplete",M341="Review")),"Review",IF(OR(AND(M340="Untraceable",M341="Review"),AND(M340="Review",M341="Untraceable")),"Review",IF(OR(AND(M340="Review",M341="Completed"),AND(M340="Completed",M341="Review")),"Review",IF(OR(AND(M340="Other",M341="Review"),AND(M340="Review",M341="Other")),"Review",IF(OR(AND(M340="Other",M341="Incomplete"),AND(M340="Incomplete",M341="Other")),"Review",IF(OR(AND(M340="Other",M341="Untraceable"),AND(M340="Untraceable",M341="Other")),"Review",IF(OR(AND(M340="Other",M341="Completed"),AND(M340="Completed",M341="Other")),"Review",IF(AND(M340="Waiting",M341="Waiting"),"Waiting",IF(OR(AND(M340="Review",M341="Waiting"),AND(M340="Waiting",M341="Review")),"Waiting",IF(OR(AND(M340="Other",M341="Waiting"),AND(M340="Waiting",M341="Other")),"Waiting",IF(OR(AND(M340="Incomplete",M341="Waiting"),AND(M340="Waiting",M341="Incomplete")),"Waiting",IF(OR(AND(M340="Completed",M341="Waiting"),AND(M340="Waiting",M341="Completed")),"Waiting",IF(OR(M340="In Progress",M341="In Progress"),"In Progress",IF(OR(AND(M340="Completed",M341="Untraceable"),AND(M340="Untraceable",M341="Completed")),"Review",IF(OR(AND(M340="Completed",M341="Incomplete"),AND(M340="Incomplete",M341="Completed")),"Review",IF(OR(AND(M340="Incomplete",M341="Untraceable"),AND(M340="Untraceable",M341="Incomplete")),"Untraceable",IF(AND(NOT(OR(H340="Ø",H340="")),NOT(OR(H341="Ø",H341="")),L340=""),"In Progress",IF(AND(M340="Untraceable",M341="Untraceable"),"Untraceable",IF(AND(NOT(OR(H340="Ø",H340="")),NOT(OR(H341="Ø",H341="")),NOT(OR(L340="Ø",L340="",L340="Split",L340="Needs to be Split"))),"Completed",IF(AND(M340="Incomplete",M341="Incomplete"),"Incomplete",IF(AND(M340="Other",M341="Other"),"Review",IF(AND(M340="Untraceable",M341=""),"Untraceable","")))))))))))))))))))))))))</f>
        <v/>
      </c>
      <c r="O340" s="116" t="str">
        <f>IF(OR(N340="Untraceable",N340="Incomplete"),"Ignore",IF(N340="Completed","Waiting",IF(OR(N340="Waiting",N340="In Progress",N340="Review",N340="Other"),"HOLD","")))</f>
        <v/>
      </c>
      <c r="P340" s="4"/>
      <c r="Q340" s="121" t="str">
        <f>IF(OR(N340="Untraceable",N340="Incomplete"),"No",IF(N340="Completed","In Progress",""))</f>
        <v/>
      </c>
      <c r="R340" s="116"/>
    </row>
    <row r="341" spans="1:18" x14ac:dyDescent="0.25">
      <c r="A341" s="116"/>
      <c r="B341" s="116"/>
      <c r="C341" s="116"/>
      <c r="D341" s="103" t="str">
        <f>IF(AND(NOT(A340=""),NOT(B340=""),NOT(M340="Untraceable")),"???","")</f>
        <v/>
      </c>
      <c r="E341" s="103"/>
      <c r="F341" s="7" t="str">
        <f>IF(AND(D341="Amina",OR(E341="Manual",E341="Assisted Manual")),A340&amp;"_AZ",IF(AND(D341="Amina",OR(E341="De-Novo Merge",E341="Assisted Merge")),A340&amp;"_SA_AZ",IF(AND(D341="Ahmad",OR(E341="Manual",E341="Assisted Manual")),A340&amp;"_AE",IF(AND(D341="Ahmad",OR(E341="De-Novo Merge",E341="Assisted Merge")),A340&amp;"_SA_AE",IF(AND(D341="Gina",OR(E341="Manual",E341="Assisted Manual")),A340&amp;"_GB",IF(AND(D341="Gina",OR(E341="De-Novo Merge",E341="Assisted Merge")),A340&amp;"_SA_GB",IF(AND(D341="Cameron",OR(E341="Manual",E341="Assisted Manual")),A340&amp;"_CA",IF(AND(D341="Cameron",OR(E341="De-Novo Merge",E341="Assisted Merge")),A340&amp;"_SA_CA",IF(AND(D341="Bruno",OR(E341="Manual",E341="Assisted Manual")),A340&amp;"_BD",IF(AND(D341="Bruno",OR(E341="De-Novo Merge",E341="Assisted Merge")),A340&amp;"_SA_BD",IF(AND(D341="Daniel",OR(E341="Manual",E341="Assisted Manual")),A340&amp;"_DR",IF(AND(D341="Daniel",OR(E341="De-Novo Merge",E341="Assisted Merge")),A340&amp;"_SA_DR",IF(AND(D341="Monet",OR(E341="Manual",E341="Assisted Manual")),A340&amp;"_MW",IF(AND(D341="Monet",OR(E341="De-Novo Merge",E341="Assisted Merge")),A340&amp;"_SA_MW",IF(AND(D341="Rinat",OR(E341="Manual",E341="Assisted Manual")),A340&amp;"_RM",IF(AND(D341="Rinat",OR(E341="De-Novo Merge",E341="Assisted Merge")),A340&amp;"_SA_RM",""))))))))))))))))</f>
        <v/>
      </c>
      <c r="G341" s="104"/>
      <c r="H341" s="104"/>
      <c r="I341" s="68"/>
      <c r="J341" s="68"/>
      <c r="K341" s="73" t="str">
        <f t="shared" si="7"/>
        <v/>
      </c>
      <c r="L341" s="116"/>
      <c r="M341" s="103" t="str">
        <f>IF(AND(NOT(OR(G341="",G341="Ø")),H341=""),"In Progress",IF(AND(NOT(OR(H341="Ø",H341="")),NOT(OR(G341="Ø",G341=""))),"Completed",IF(AND(NOT(A340=""),NOT(OR(D341="",D341="???")),G341=""),"Waiting",IF(D341="???","Waiting",""))))</f>
        <v/>
      </c>
      <c r="N341" s="116"/>
      <c r="O341" s="116"/>
      <c r="P341" s="4"/>
      <c r="Q341" s="121"/>
      <c r="R341" s="116"/>
    </row>
    <row r="342" spans="1:18" x14ac:dyDescent="0.25">
      <c r="A342" s="122" t="s">
        <v>4651</v>
      </c>
      <c r="B342" s="117"/>
      <c r="C342" s="116"/>
      <c r="D342" s="103" t="str">
        <f>IF(AND(NOT(B342=""),NOT(A342="")),"???","")</f>
        <v/>
      </c>
      <c r="E342" s="103"/>
      <c r="F342" s="7" t="str">
        <f>IF(AND(D342="Amina",OR(E342="Manual",E342="Assisted Manual")),A342&amp;"_AZ",IF(AND(D342="Amina",OR(E342="De-Novo Merge",E342="Assisted Merge")),A342&amp;"_SA_AZ",IF(AND(D342="Ahmad",OR(E342="Manual",E342="Assisted Manual")),A342&amp;"_AE",IF(AND(D342="Ahmad",OR(E342="De-Novo Merge",E342="Assisted Merge")),A342&amp;"_SA_AE",IF(AND(D342="Gina",OR(E342="Manual",E342="Assisted Manual")),A342&amp;"_GB",IF(AND(D342="Gina",OR(E342="De-Novo Merge",E342="Assisted Merge")),A342&amp;"_SA_GB",IF(AND(D342="Cameron",OR(E342="Manual",E342="Assisted Manual")),A342&amp;"_CA",IF(AND(D342="Cameron",OR(E342="De-Novo Merge",E342="Assisted Merge")),A342&amp;"_SA_CA",IF(AND(D342="Bruno",OR(E342="Manual",E342="Assisted Manual")),A342&amp;"_BD",IF(AND(D342="Bruno",OR(E342="De-Novo Merge",E342="Assisted Merge")),A342&amp;"_SA_BD",IF(AND(D342="Daniel",OR(E342="Manual",E342="Assisted Manual")),A342&amp;"_DR",IF(AND(D342="Daniel",OR(E342="De-Novo Merge",E342="Assisted Merge")),A342&amp;"_SA_DR",IF(AND(D342="Monet",OR(E342="Manual",E342="Assisted Manual")),A342&amp;"_MW",IF(AND(D342="Monet",OR(E342="De-Novo Merge",E342="Assisted Merge")),A342&amp;"_SA_MW",IF(AND(D342="Rinat",OR(E342="Manual",E342="Assisted Manual")),A342&amp;"_RM",IF(AND(D342="Rinat",OR(E342="De-Novo Merge",E342="Assisted Merge")),A342&amp;"_SA_RM",""))))))))))))))))</f>
        <v/>
      </c>
      <c r="G342" s="104"/>
      <c r="H342" s="104"/>
      <c r="I342" s="68"/>
      <c r="J342" s="68"/>
      <c r="K342" s="73" t="str">
        <f t="shared" si="7"/>
        <v/>
      </c>
      <c r="L342" s="118" t="str">
        <f>IF(AND(NOT(OR(H342="",H342="Ø")),NOT(OR(H343="",H343="Ø"))),"Needs to be Split","")</f>
        <v/>
      </c>
      <c r="M342" s="103" t="str">
        <f>IF(AND(NOT(OR(G342="",G342="Ø")),H342=""),"In Progress",IF(AND(NOT(OR(H342="Ø",H342="")),NOT(OR(G342="Ø",G342=""))),"Completed",IF(AND(NOT(A342=""),NOT(OR(D342="",D342="???")),G342=""),"Waiting",IF(D342="???","Waiting",""))))</f>
        <v/>
      </c>
      <c r="N342" s="116" t="str">
        <f>IF(AND(NOT(OR(H342="Ø",H342="")),L342="Split"),"In Progress",IF(AND(NOT(OR(H342="Ø",H342="")),L342="Needs to be Split"),"Waiting",IF(AND(M342="Review",M343="Review"),"Review",IF(OR(AND(M342="Review",M343="Incomplete"),AND(M342="Incomplete",M343="Review")),"Review",IF(OR(AND(M342="Untraceable",M343="Review"),AND(M342="Review",M343="Untraceable")),"Review",IF(OR(AND(M342="Review",M343="Completed"),AND(M342="Completed",M343="Review")),"Review",IF(OR(AND(M342="Other",M343="Review"),AND(M342="Review",M343="Other")),"Review",IF(OR(AND(M342="Other",M343="Incomplete"),AND(M342="Incomplete",M343="Other")),"Review",IF(OR(AND(M342="Other",M343="Untraceable"),AND(M342="Untraceable",M343="Other")),"Review",IF(OR(AND(M342="Other",M343="Completed"),AND(M342="Completed",M343="Other")),"Review",IF(AND(M342="Waiting",M343="Waiting"),"Waiting",IF(OR(AND(M342="Review",M343="Waiting"),AND(M342="Waiting",M343="Review")),"Waiting",IF(OR(AND(M342="Other",M343="Waiting"),AND(M342="Waiting",M343="Other")),"Waiting",IF(OR(AND(M342="Incomplete",M343="Waiting"),AND(M342="Waiting",M343="Incomplete")),"Waiting",IF(OR(AND(M342="Completed",M343="Waiting"),AND(M342="Waiting",M343="Completed")),"Waiting",IF(OR(M342="In Progress",M343="In Progress"),"In Progress",IF(OR(AND(M342="Completed",M343="Untraceable"),AND(M342="Untraceable",M343="Completed")),"Review",IF(OR(AND(M342="Completed",M343="Incomplete"),AND(M342="Incomplete",M343="Completed")),"Review",IF(OR(AND(M342="Incomplete",M343="Untraceable"),AND(M342="Untraceable",M343="Incomplete")),"Untraceable",IF(AND(NOT(OR(H342="Ø",H342="")),NOT(OR(H343="Ø",H343="")),L342=""),"In Progress",IF(AND(M342="Untraceable",M343="Untraceable"),"Untraceable",IF(AND(NOT(OR(H342="Ø",H342="")),NOT(OR(H343="Ø",H343="")),NOT(OR(L342="Ø",L342="",L342="Split",L342="Needs to be Split"))),"Completed",IF(AND(M342="Incomplete",M343="Incomplete"),"Incomplete",IF(AND(M342="Other",M343="Other"),"Review",IF(AND(M342="Untraceable",M343=""),"Untraceable","")))))))))))))))))))))))))</f>
        <v/>
      </c>
      <c r="O342" s="116" t="str">
        <f>IF(OR(N342="Untraceable",N342="Incomplete"),"Ignore",IF(N342="Completed","Waiting",IF(OR(N342="Waiting",N342="In Progress",N342="Review",N342="Other"),"HOLD","")))</f>
        <v/>
      </c>
      <c r="P342" s="4"/>
      <c r="Q342" s="121" t="str">
        <f>IF(OR(N342="Untraceable",N342="Incomplete"),"No",IF(N342="Completed","In Progress",""))</f>
        <v/>
      </c>
      <c r="R342" s="116"/>
    </row>
    <row r="343" spans="1:18" x14ac:dyDescent="0.25">
      <c r="A343" s="116"/>
      <c r="B343" s="116"/>
      <c r="C343" s="116"/>
      <c r="D343" s="103" t="str">
        <f>IF(AND(NOT(A342=""),NOT(B342=""),NOT(M342="Untraceable")),"???","")</f>
        <v/>
      </c>
      <c r="E343" s="103"/>
      <c r="F343" s="7" t="str">
        <f>IF(AND(D343="Amina",OR(E343="Manual",E343="Assisted Manual")),A342&amp;"_AZ",IF(AND(D343="Amina",OR(E343="De-Novo Merge",E343="Assisted Merge")),A342&amp;"_SA_AZ",IF(AND(D343="Ahmad",OR(E343="Manual",E343="Assisted Manual")),A342&amp;"_AE",IF(AND(D343="Ahmad",OR(E343="De-Novo Merge",E343="Assisted Merge")),A342&amp;"_SA_AE",IF(AND(D343="Gina",OR(E343="Manual",E343="Assisted Manual")),A342&amp;"_GB",IF(AND(D343="Gina",OR(E343="De-Novo Merge",E343="Assisted Merge")),A342&amp;"_SA_GB",IF(AND(D343="Cameron",OR(E343="Manual",E343="Assisted Manual")),A342&amp;"_CA",IF(AND(D343="Cameron",OR(E343="De-Novo Merge",E343="Assisted Merge")),A342&amp;"_SA_CA",IF(AND(D343="Bruno",OR(E343="Manual",E343="Assisted Manual")),A342&amp;"_BD",IF(AND(D343="Bruno",OR(E343="De-Novo Merge",E343="Assisted Merge")),A342&amp;"_SA_BD",IF(AND(D343="Daniel",OR(E343="Manual",E343="Assisted Manual")),A342&amp;"_DR",IF(AND(D343="Daniel",OR(E343="De-Novo Merge",E343="Assisted Merge")),A342&amp;"_SA_DR",IF(AND(D343="Monet",OR(E343="Manual",E343="Assisted Manual")),A342&amp;"_MW",IF(AND(D343="Monet",OR(E343="De-Novo Merge",E343="Assisted Merge")),A342&amp;"_SA_MW",IF(AND(D343="Rinat",OR(E343="Manual",E343="Assisted Manual")),A342&amp;"_RM",IF(AND(D343="Rinat",OR(E343="De-Novo Merge",E343="Assisted Merge")),A342&amp;"_SA_RM",""))))))))))))))))</f>
        <v/>
      </c>
      <c r="G343" s="104"/>
      <c r="H343" s="104"/>
      <c r="I343" s="68"/>
      <c r="J343" s="68"/>
      <c r="K343" s="73" t="str">
        <f t="shared" si="7"/>
        <v/>
      </c>
      <c r="L343" s="116"/>
      <c r="M343" s="103" t="str">
        <f>IF(AND(NOT(OR(G343="",G343="Ø")),H343=""),"In Progress",IF(AND(NOT(OR(H343="Ø",H343="")),NOT(OR(G343="Ø",G343=""))),"Completed",IF(AND(NOT(A342=""),NOT(OR(D343="",D343="???")),G343=""),"Waiting",IF(D343="???","Waiting",""))))</f>
        <v/>
      </c>
      <c r="N343" s="116"/>
      <c r="O343" s="116"/>
      <c r="P343" s="4"/>
      <c r="Q343" s="121"/>
      <c r="R343" s="116"/>
    </row>
    <row r="344" spans="1:18" x14ac:dyDescent="0.25">
      <c r="A344" s="174"/>
      <c r="B344" s="117"/>
      <c r="C344" s="116"/>
      <c r="D344" s="103" t="str">
        <f>IF(AND(NOT(B344=""),NOT(A344="")),"???","")</f>
        <v/>
      </c>
      <c r="E344" s="103"/>
      <c r="F344" s="7" t="str">
        <f>IF(AND(D344="Amina",OR(E344="Manual",E344="Assisted Manual")),A344&amp;"_AZ",IF(AND(D344="Amina",OR(E344="De-Novo Merge",E344="Assisted Merge")),A344&amp;"_SA_AZ",IF(AND(D344="Ahmad",OR(E344="Manual",E344="Assisted Manual")),A344&amp;"_AE",IF(AND(D344="Ahmad",OR(E344="De-Novo Merge",E344="Assisted Merge")),A344&amp;"_SA_AE",IF(AND(D344="Gina",OR(E344="Manual",E344="Assisted Manual")),A344&amp;"_GB",IF(AND(D344="Gina",OR(E344="De-Novo Merge",E344="Assisted Merge")),A344&amp;"_SA_GB",IF(AND(D344="Cameron",OR(E344="Manual",E344="Assisted Manual")),A344&amp;"_CA",IF(AND(D344="Cameron",OR(E344="De-Novo Merge",E344="Assisted Merge")),A344&amp;"_SA_CA",IF(AND(D344="Bruno",OR(E344="Manual",E344="Assisted Manual")),A344&amp;"_BD",IF(AND(D344="Bruno",OR(E344="De-Novo Merge",E344="Assisted Merge")),A344&amp;"_SA_BD",IF(AND(D344="Daniel",OR(E344="Manual",E344="Assisted Manual")),A344&amp;"_DR",IF(AND(D344="Daniel",OR(E344="De-Novo Merge",E344="Assisted Merge")),A344&amp;"_SA_DR",IF(AND(D344="Monet",OR(E344="Manual",E344="Assisted Manual")),A344&amp;"_MW",IF(AND(D344="Monet",OR(E344="De-Novo Merge",E344="Assisted Merge")),A344&amp;"_SA_MW",IF(AND(D344="Rinat",OR(E344="Manual",E344="Assisted Manual")),A344&amp;"_RM",IF(AND(D344="Rinat",OR(E344="De-Novo Merge",E344="Assisted Merge")),A344&amp;"_SA_RM",""))))))))))))))))</f>
        <v/>
      </c>
      <c r="G344" s="104"/>
      <c r="H344" s="104"/>
      <c r="I344" s="68"/>
      <c r="J344" s="68"/>
      <c r="K344" s="73" t="str">
        <f t="shared" si="7"/>
        <v/>
      </c>
      <c r="L344" s="118" t="str">
        <f>IF(AND(NOT(OR(H344="",H344="Ø")),NOT(OR(H345="",H345="Ø"))),"Needs to be Split","")</f>
        <v/>
      </c>
      <c r="M344" s="103" t="str">
        <f>IF(AND(NOT(OR(G344="",G344="Ø")),H344=""),"In Progress",IF(AND(NOT(OR(H344="Ø",H344="")),NOT(OR(G344="Ø",G344=""))),"Completed",IF(AND(NOT(A344=""),NOT(OR(D344="",D344="???")),G344=""),"Waiting",IF(D344="???","Waiting",""))))</f>
        <v/>
      </c>
      <c r="N344" s="116" t="str">
        <f>IF(AND(NOT(OR(H344="Ø",H344="")),L344="Split"),"In Progress",IF(AND(NOT(OR(H344="Ø",H344="")),L344="Needs to be Split"),"Waiting",IF(AND(M344="Review",M345="Review"),"Review",IF(OR(AND(M344="Review",M345="Incomplete"),AND(M344="Incomplete",M345="Review")),"Review",IF(OR(AND(M344="Untraceable",M345="Review"),AND(M344="Review",M345="Untraceable")),"Review",IF(OR(AND(M344="Review",M345="Completed"),AND(M344="Completed",M345="Review")),"Review",IF(OR(AND(M344="Other",M345="Review"),AND(M344="Review",M345="Other")),"Review",IF(OR(AND(M344="Other",M345="Incomplete"),AND(M344="Incomplete",M345="Other")),"Review",IF(OR(AND(M344="Other",M345="Untraceable"),AND(M344="Untraceable",M345="Other")),"Review",IF(OR(AND(M344="Other",M345="Completed"),AND(M344="Completed",M345="Other")),"Review",IF(AND(M344="Waiting",M345="Waiting"),"Waiting",IF(OR(AND(M344="Review",M345="Waiting"),AND(M344="Waiting",M345="Review")),"Waiting",IF(OR(AND(M344="Other",M345="Waiting"),AND(M344="Waiting",M345="Other")),"Waiting",IF(OR(AND(M344="Incomplete",M345="Waiting"),AND(M344="Waiting",M345="Incomplete")),"Waiting",IF(OR(AND(M344="Completed",M345="Waiting"),AND(M344="Waiting",M345="Completed")),"Waiting",IF(OR(M344="In Progress",M345="In Progress"),"In Progress",IF(OR(AND(M344="Completed",M345="Untraceable"),AND(M344="Untraceable",M345="Completed")),"Review",IF(OR(AND(M344="Completed",M345="Incomplete"),AND(M344="Incomplete",M345="Completed")),"Review",IF(OR(AND(M344="Incomplete",M345="Untraceable"),AND(M344="Untraceable",M345="Incomplete")),"Untraceable",IF(AND(NOT(OR(H344="Ø",H344="")),NOT(OR(H345="Ø",H345="")),L344=""),"In Progress",IF(AND(M344="Untraceable",M345="Untraceable"),"Untraceable",IF(AND(NOT(OR(H344="Ø",H344="")),NOT(OR(H345="Ø",H345="")),NOT(OR(L344="Ø",L344="",L344="Split",L344="Needs to be Split"))),"Completed",IF(AND(M344="Incomplete",M345="Incomplete"),"Incomplete",IF(AND(M344="Other",M345="Other"),"Review",IF(AND(M344="Untraceable",M345=""),"Untraceable","")))))))))))))))))))))))))</f>
        <v/>
      </c>
      <c r="O344" s="116" t="str">
        <f>IF(OR(N344="Untraceable",N344="Incomplete"),"Ignore",IF(N344="Completed","Waiting",IF(OR(N344="Waiting",N344="In Progress",N344="Review",N344="Other"),"HOLD","")))</f>
        <v/>
      </c>
      <c r="P344" s="4"/>
      <c r="Q344" s="121" t="str">
        <f>IF(OR(N344="Untraceable",N344="Incomplete"),"No",IF(N344="Completed","In Progress",""))</f>
        <v/>
      </c>
      <c r="R344" s="116"/>
    </row>
    <row r="345" spans="1:18" x14ac:dyDescent="0.25">
      <c r="A345" s="168"/>
      <c r="B345" s="124"/>
      <c r="C345" s="124"/>
      <c r="D345" s="103" t="str">
        <f>IF(AND(NOT(A344=""),NOT(B344=""),NOT(M344="Untraceable")),"???","")</f>
        <v/>
      </c>
      <c r="E345" s="103"/>
      <c r="F345" s="7" t="str">
        <f>IF(AND(D345="Amina",OR(E345="Manual",E345="Assisted Manual")),A344&amp;"_AZ",IF(AND(D345="Amina",OR(E345="De-Novo Merge",E345="Assisted Merge")),A344&amp;"_SA_AZ",IF(AND(D345="Ahmad",OR(E345="Manual",E345="Assisted Manual")),A344&amp;"_AE",IF(AND(D345="Ahmad",OR(E345="De-Novo Merge",E345="Assisted Merge")),A344&amp;"_SA_AE",IF(AND(D345="Gina",OR(E345="Manual",E345="Assisted Manual")),A344&amp;"_GB",IF(AND(D345="Gina",OR(E345="De-Novo Merge",E345="Assisted Merge")),A344&amp;"_SA_GB",IF(AND(D345="Cameron",OR(E345="Manual",E345="Assisted Manual")),A344&amp;"_CA",IF(AND(D345="Cameron",OR(E345="De-Novo Merge",E345="Assisted Merge")),A344&amp;"_SA_CA",IF(AND(D345="Bruno",OR(E345="Manual",E345="Assisted Manual")),A344&amp;"_BD",IF(AND(D345="Bruno",OR(E345="De-Novo Merge",E345="Assisted Merge")),A344&amp;"_SA_BD",IF(AND(D345="Daniel",OR(E345="Manual",E345="Assisted Manual")),A344&amp;"_DR",IF(AND(D345="Daniel",OR(E345="De-Novo Merge",E345="Assisted Merge")),A344&amp;"_SA_DR",IF(AND(D345="Monet",OR(E345="Manual",E345="Assisted Manual")),A344&amp;"_MW",IF(AND(D345="Monet",OR(E345="De-Novo Merge",E345="Assisted Merge")),A344&amp;"_SA_MW",IF(AND(D345="Rinat",OR(E345="Manual",E345="Assisted Manual")),A344&amp;"_RM",IF(AND(D345="Rinat",OR(E345="De-Novo Merge",E345="Assisted Merge")),A344&amp;"_SA_RM",""))))))))))))))))</f>
        <v/>
      </c>
      <c r="G345" s="104"/>
      <c r="H345" s="104"/>
      <c r="I345" s="68"/>
      <c r="J345" s="68"/>
      <c r="K345" s="73" t="str">
        <f t="shared" si="7"/>
        <v/>
      </c>
      <c r="L345" s="116"/>
      <c r="M345" s="103" t="str">
        <f>IF(AND(NOT(OR(G345="",G345="Ø")),H345=""),"In Progress",IF(AND(NOT(OR(H345="Ø",H345="")),NOT(OR(G345="Ø",G345=""))),"Completed",IF(AND(NOT(A344=""),NOT(OR(D345="",D345="???")),G345=""),"Waiting",IF(D345="???","Waiting",""))))</f>
        <v/>
      </c>
      <c r="N345" s="116"/>
      <c r="O345" s="116"/>
      <c r="P345" s="4"/>
      <c r="Q345" s="121"/>
      <c r="R345" s="116"/>
    </row>
    <row r="346" spans="1:18" x14ac:dyDescent="0.25">
      <c r="A346" s="174"/>
      <c r="B346" s="117"/>
      <c r="C346" s="116"/>
      <c r="D346" s="103" t="str">
        <f>IF(AND(NOT(B346=""),NOT(A346="")),"???","")</f>
        <v/>
      </c>
      <c r="E346" s="103"/>
      <c r="F346" s="7" t="str">
        <f>IF(AND(D346="Amina",OR(E346="Manual",E346="Assisted Manual")),A346&amp;"_AZ",IF(AND(D346="Amina",OR(E346="De-Novo Merge",E346="Assisted Merge")),A346&amp;"_SA_AZ",IF(AND(D346="Ahmad",OR(E346="Manual",E346="Assisted Manual")),A346&amp;"_AE",IF(AND(D346="Ahmad",OR(E346="De-Novo Merge",E346="Assisted Merge")),A346&amp;"_SA_AE",IF(AND(D346="Gina",OR(E346="Manual",E346="Assisted Manual")),A346&amp;"_GB",IF(AND(D346="Gina",OR(E346="De-Novo Merge",E346="Assisted Merge")),A346&amp;"_SA_GB",IF(AND(D346="Cameron",OR(E346="Manual",E346="Assisted Manual")),A346&amp;"_CA",IF(AND(D346="Cameron",OR(E346="De-Novo Merge",E346="Assisted Merge")),A346&amp;"_SA_CA",IF(AND(D346="Bruno",OR(E346="Manual",E346="Assisted Manual")),A346&amp;"_BD",IF(AND(D346="Bruno",OR(E346="De-Novo Merge",E346="Assisted Merge")),A346&amp;"_SA_BD",IF(AND(D346="Daniel",OR(E346="Manual",E346="Assisted Manual")),A346&amp;"_DR",IF(AND(D346="Daniel",OR(E346="De-Novo Merge",E346="Assisted Merge")),A346&amp;"_SA_DR",IF(AND(D346="Monet",OR(E346="Manual",E346="Assisted Manual")),A346&amp;"_MW",IF(AND(D346="Monet",OR(E346="De-Novo Merge",E346="Assisted Merge")),A346&amp;"_SA_MW",IF(AND(D346="Rinat",OR(E346="Manual",E346="Assisted Manual")),A346&amp;"_RM",IF(AND(D346="Rinat",OR(E346="De-Novo Merge",E346="Assisted Merge")),A346&amp;"_SA_RM",""))))))))))))))))</f>
        <v/>
      </c>
      <c r="G346" s="104"/>
      <c r="H346" s="104"/>
      <c r="I346" s="68"/>
      <c r="J346" s="68"/>
      <c r="K346" s="73" t="str">
        <f t="shared" si="7"/>
        <v/>
      </c>
      <c r="L346" s="118" t="str">
        <f>IF(AND(NOT(OR(H346="",H346="Ø")),NOT(OR(H347="",H347="Ø"))),"Needs to be Split","")</f>
        <v/>
      </c>
      <c r="M346" s="103" t="str">
        <f>IF(AND(NOT(OR(G346="",G346="Ø")),H346=""),"In Progress",IF(AND(NOT(OR(H346="Ø",H346="")),NOT(OR(G346="Ø",G346=""))),"Completed",IF(AND(NOT(A346=""),NOT(OR(D346="",D346="???")),G346=""),"Waiting",IF(D346="???","Waiting",""))))</f>
        <v/>
      </c>
      <c r="N346" s="116" t="str">
        <f>IF(AND(NOT(OR(H346="Ø",H346="")),L346="Split"),"In Progress",IF(AND(NOT(OR(H346="Ø",H346="")),L346="Needs to be Split"),"Waiting",IF(AND(M346="Review",M347="Review"),"Review",IF(OR(AND(M346="Review",M347="Incomplete"),AND(M346="Incomplete",M347="Review")),"Review",IF(OR(AND(M346="Untraceable",M347="Review"),AND(M346="Review",M347="Untraceable")),"Review",IF(OR(AND(M346="Review",M347="Completed"),AND(M346="Completed",M347="Review")),"Review",IF(OR(AND(M346="Other",M347="Review"),AND(M346="Review",M347="Other")),"Review",IF(OR(AND(M346="Other",M347="Incomplete"),AND(M346="Incomplete",M347="Other")),"Review",IF(OR(AND(M346="Other",M347="Untraceable"),AND(M346="Untraceable",M347="Other")),"Review",IF(OR(AND(M346="Other",M347="Completed"),AND(M346="Completed",M347="Other")),"Review",IF(AND(M346="Waiting",M347="Waiting"),"Waiting",IF(OR(AND(M346="Review",M347="Waiting"),AND(M346="Waiting",M347="Review")),"Waiting",IF(OR(AND(M346="Other",M347="Waiting"),AND(M346="Waiting",M347="Other")),"Waiting",IF(OR(AND(M346="Incomplete",M347="Waiting"),AND(M346="Waiting",M347="Incomplete")),"Waiting",IF(OR(AND(M346="Completed",M347="Waiting"),AND(M346="Waiting",M347="Completed")),"Waiting",IF(OR(M346="In Progress",M347="In Progress"),"In Progress",IF(OR(AND(M346="Completed",M347="Untraceable"),AND(M346="Untraceable",M347="Completed")),"Review",IF(OR(AND(M346="Completed",M347="Incomplete"),AND(M346="Incomplete",M347="Completed")),"Review",IF(OR(AND(M346="Incomplete",M347="Untraceable"),AND(M346="Untraceable",M347="Incomplete")),"Untraceable",IF(AND(NOT(OR(H346="Ø",H346="")),NOT(OR(H347="Ø",H347="")),L346=""),"In Progress",IF(AND(M346="Untraceable",M347="Untraceable"),"Untraceable",IF(AND(NOT(OR(H346="Ø",H346="")),NOT(OR(H347="Ø",H347="")),NOT(OR(L346="Ø",L346="",L346="Split",L346="Needs to be Split"))),"Completed",IF(AND(M346="Incomplete",M347="Incomplete"),"Incomplete",IF(AND(M346="Other",M347="Other"),"Review",IF(AND(M346="Untraceable",M347=""),"Untraceable","")))))))))))))))))))))))))</f>
        <v/>
      </c>
      <c r="O346" s="116" t="str">
        <f>IF(OR(N346="Untraceable",N346="Incomplete"),"Ignore",IF(N346="Completed","Waiting",IF(OR(N346="Waiting",N346="In Progress",N346="Review",N346="Other"),"HOLD","")))</f>
        <v/>
      </c>
      <c r="P346" s="4"/>
      <c r="Q346" s="121" t="str">
        <f>IF(OR(N346="Untraceable",N346="Incomplete"),"No",IF(N346="Completed","In Progress",""))</f>
        <v/>
      </c>
      <c r="R346" s="116"/>
    </row>
    <row r="347" spans="1:18" x14ac:dyDescent="0.25">
      <c r="A347" s="168"/>
      <c r="B347" s="116"/>
      <c r="C347" s="116"/>
      <c r="D347" s="103" t="str">
        <f>IF(AND(NOT(A346=""),NOT(B346=""),NOT(M346="Untraceable")),"???","")</f>
        <v/>
      </c>
      <c r="E347" s="103"/>
      <c r="F347" s="7" t="str">
        <f>IF(AND(D347="Amina",OR(E347="Manual",E347="Assisted Manual")),A346&amp;"_AZ",IF(AND(D347="Amina",OR(E347="De-Novo Merge",E347="Assisted Merge")),A346&amp;"_SA_AZ",IF(AND(D347="Ahmad",OR(E347="Manual",E347="Assisted Manual")),A346&amp;"_AE",IF(AND(D347="Ahmad",OR(E347="De-Novo Merge",E347="Assisted Merge")),A346&amp;"_SA_AE",IF(AND(D347="Gina",OR(E347="Manual",E347="Assisted Manual")),A346&amp;"_GB",IF(AND(D347="Gina",OR(E347="De-Novo Merge",E347="Assisted Merge")),A346&amp;"_SA_GB",IF(AND(D347="Cameron",OR(E347="Manual",E347="Assisted Manual")),A346&amp;"_CA",IF(AND(D347="Cameron",OR(E347="De-Novo Merge",E347="Assisted Merge")),A346&amp;"_SA_CA",IF(AND(D347="Bruno",OR(E347="Manual",E347="Assisted Manual")),A346&amp;"_BD",IF(AND(D347="Bruno",OR(E347="De-Novo Merge",E347="Assisted Merge")),A346&amp;"_SA_BD",IF(AND(D347="Daniel",OR(E347="Manual",E347="Assisted Manual")),A346&amp;"_DR",IF(AND(D347="Daniel",OR(E347="De-Novo Merge",E347="Assisted Merge")),A346&amp;"_SA_DR",IF(AND(D347="Monet",OR(E347="Manual",E347="Assisted Manual")),A346&amp;"_MW",IF(AND(D347="Monet",OR(E347="De-Novo Merge",E347="Assisted Merge")),A346&amp;"_SA_MW",IF(AND(D347="Rinat",OR(E347="Manual",E347="Assisted Manual")),A346&amp;"_RM",IF(AND(D347="Rinat",OR(E347="De-Novo Merge",E347="Assisted Merge")),A346&amp;"_SA_RM",""))))))))))))))))</f>
        <v/>
      </c>
      <c r="G347" s="104"/>
      <c r="H347" s="104"/>
      <c r="I347" s="68"/>
      <c r="J347" s="68"/>
      <c r="K347" s="73" t="str">
        <f t="shared" si="7"/>
        <v/>
      </c>
      <c r="L347" s="116"/>
      <c r="M347" s="103" t="str">
        <f>IF(AND(NOT(OR(G347="",G347="Ø")),H347=""),"In Progress",IF(AND(NOT(OR(H347="Ø",H347="")),NOT(OR(G347="Ø",G347=""))),"Completed",IF(AND(NOT(A346=""),NOT(OR(D347="",D347="???")),G347=""),"Waiting",IF(D347="???","Waiting",""))))</f>
        <v/>
      </c>
      <c r="N347" s="116"/>
      <c r="O347" s="116"/>
      <c r="P347" s="4"/>
      <c r="Q347" s="121"/>
      <c r="R347" s="116"/>
    </row>
    <row r="348" spans="1:18" x14ac:dyDescent="0.25">
      <c r="A348" s="174"/>
      <c r="B348" s="117"/>
      <c r="C348" s="116"/>
      <c r="D348" s="103" t="str">
        <f>IF(AND(NOT(B348=""),NOT(A348="")),"???","")</f>
        <v/>
      </c>
      <c r="E348" s="103"/>
      <c r="F348" s="7" t="str">
        <f>IF(AND(D348="Amina",OR(E348="Manual",E348="Assisted Manual")),A348&amp;"_AZ",IF(AND(D348="Amina",OR(E348="De-Novo Merge",E348="Assisted Merge")),A348&amp;"_SA_AZ",IF(AND(D348="Ahmad",OR(E348="Manual",E348="Assisted Manual")),A348&amp;"_AE",IF(AND(D348="Ahmad",OR(E348="De-Novo Merge",E348="Assisted Merge")),A348&amp;"_SA_AE",IF(AND(D348="Gina",OR(E348="Manual",E348="Assisted Manual")),A348&amp;"_GB",IF(AND(D348="Gina",OR(E348="De-Novo Merge",E348="Assisted Merge")),A348&amp;"_SA_GB",IF(AND(D348="Cameron",OR(E348="Manual",E348="Assisted Manual")),A348&amp;"_CA",IF(AND(D348="Cameron",OR(E348="De-Novo Merge",E348="Assisted Merge")),A348&amp;"_SA_CA",IF(AND(D348="Bruno",OR(E348="Manual",E348="Assisted Manual")),A348&amp;"_BD",IF(AND(D348="Bruno",OR(E348="De-Novo Merge",E348="Assisted Merge")),A348&amp;"_SA_BD",IF(AND(D348="Daniel",OR(E348="Manual",E348="Assisted Manual")),A348&amp;"_DR",IF(AND(D348="Daniel",OR(E348="De-Novo Merge",E348="Assisted Merge")),A348&amp;"_SA_DR",IF(AND(D348="Monet",OR(E348="Manual",E348="Assisted Manual")),A348&amp;"_MW",IF(AND(D348="Monet",OR(E348="De-Novo Merge",E348="Assisted Merge")),A348&amp;"_SA_MW",IF(AND(D348="Rinat",OR(E348="Manual",E348="Assisted Manual")),A348&amp;"_RM",IF(AND(D348="Rinat",OR(E348="De-Novo Merge",E348="Assisted Merge")),A348&amp;"_SA_RM",""))))))))))))))))</f>
        <v/>
      </c>
      <c r="G348" s="104"/>
      <c r="H348" s="104"/>
      <c r="I348" s="68"/>
      <c r="J348" s="68"/>
      <c r="K348" s="73" t="str">
        <f t="shared" si="7"/>
        <v/>
      </c>
      <c r="L348" s="118" t="str">
        <f>IF(AND(NOT(OR(H348="",H348="Ø")),NOT(OR(H349="",H349="Ø"))),"Needs to be Split","")</f>
        <v/>
      </c>
      <c r="M348" s="103" t="str">
        <f>IF(AND(NOT(OR(G348="",G348="Ø")),H348=""),"In Progress",IF(AND(NOT(OR(H348="Ø",H348="")),NOT(OR(G348="Ø",G348=""))),"Completed",IF(AND(NOT(A348=""),NOT(OR(D348="",D348="???")),G348=""),"Waiting",IF(D348="???","Waiting",""))))</f>
        <v/>
      </c>
      <c r="N348" s="116" t="str">
        <f>IF(AND(NOT(OR(H348="Ø",H348="")),L348="Split"),"In Progress",IF(AND(NOT(OR(H348="Ø",H348="")),L348="Needs to be Split"),"Waiting",IF(AND(M348="Review",M349="Review"),"Review",IF(OR(AND(M348="Review",M349="Incomplete"),AND(M348="Incomplete",M349="Review")),"Review",IF(OR(AND(M348="Untraceable",M349="Review"),AND(M348="Review",M349="Untraceable")),"Review",IF(OR(AND(M348="Review",M349="Completed"),AND(M348="Completed",M349="Review")),"Review",IF(OR(AND(M348="Other",M349="Review"),AND(M348="Review",M349="Other")),"Review",IF(OR(AND(M348="Other",M349="Incomplete"),AND(M348="Incomplete",M349="Other")),"Review",IF(OR(AND(M348="Other",M349="Untraceable"),AND(M348="Untraceable",M349="Other")),"Review",IF(OR(AND(M348="Other",M349="Completed"),AND(M348="Completed",M349="Other")),"Review",IF(AND(M348="Waiting",M349="Waiting"),"Waiting",IF(OR(AND(M348="Review",M349="Waiting"),AND(M348="Waiting",M349="Review")),"Waiting",IF(OR(AND(M348="Other",M349="Waiting"),AND(M348="Waiting",M349="Other")),"Waiting",IF(OR(AND(M348="Incomplete",M349="Waiting"),AND(M348="Waiting",M349="Incomplete")),"Waiting",IF(OR(AND(M348="Completed",M349="Waiting"),AND(M348="Waiting",M349="Completed")),"Waiting",IF(OR(M348="In Progress",M349="In Progress"),"In Progress",IF(OR(AND(M348="Completed",M349="Untraceable"),AND(M348="Untraceable",M349="Completed")),"Review",IF(OR(AND(M348="Completed",M349="Incomplete"),AND(M348="Incomplete",M349="Completed")),"Review",IF(OR(AND(M348="Incomplete",M349="Untraceable"),AND(M348="Untraceable",M349="Incomplete")),"Untraceable",IF(AND(NOT(OR(H348="Ø",H348="")),NOT(OR(H349="Ø",H349="")),L348=""),"In Progress",IF(AND(M348="Untraceable",M349="Untraceable"),"Untraceable",IF(AND(NOT(OR(H348="Ø",H348="")),NOT(OR(H349="Ø",H349="")),NOT(OR(L348="Ø",L348="",L348="Split",L348="Needs to be Split"))),"Completed",IF(AND(M348="Incomplete",M349="Incomplete"),"Incomplete",IF(AND(M348="Other",M349="Other"),"Review",IF(AND(M348="Untraceable",M349=""),"Untraceable","")))))))))))))))))))))))))</f>
        <v/>
      </c>
      <c r="O348" s="116" t="str">
        <f>IF(OR(N348="Untraceable",N348="Incomplete"),"Ignore",IF(N348="Completed","Waiting",IF(OR(N348="Waiting",N348="In Progress",N348="Review",N348="Other"),"HOLD","")))</f>
        <v/>
      </c>
      <c r="P348" s="4"/>
      <c r="Q348" s="121" t="str">
        <f>IF(OR(N348="Untraceable",N348="Incomplete"),"No",IF(N348="Completed","In Progress",""))</f>
        <v/>
      </c>
      <c r="R348" s="116"/>
    </row>
    <row r="349" spans="1:18" x14ac:dyDescent="0.25">
      <c r="A349" s="168"/>
      <c r="B349" s="116"/>
      <c r="C349" s="116"/>
      <c r="D349" s="103" t="str">
        <f>IF(AND(NOT(A348=""),NOT(B348=""),NOT(M348="Untraceable")),"???","")</f>
        <v/>
      </c>
      <c r="E349" s="103"/>
      <c r="F349" s="7" t="str">
        <f>IF(AND(D349="Amina",OR(E349="Manual",E349="Assisted Manual")),A348&amp;"_AZ",IF(AND(D349="Amina",OR(E349="De-Novo Merge",E349="Assisted Merge")),A348&amp;"_SA_AZ",IF(AND(D349="Ahmad",OR(E349="Manual",E349="Assisted Manual")),A348&amp;"_AE",IF(AND(D349="Ahmad",OR(E349="De-Novo Merge",E349="Assisted Merge")),A348&amp;"_SA_AE",IF(AND(D349="Gina",OR(E349="Manual",E349="Assisted Manual")),A348&amp;"_GB",IF(AND(D349="Gina",OR(E349="De-Novo Merge",E349="Assisted Merge")),A348&amp;"_SA_GB",IF(AND(D349="Cameron",OR(E349="Manual",E349="Assisted Manual")),A348&amp;"_CA",IF(AND(D349="Cameron",OR(E349="De-Novo Merge",E349="Assisted Merge")),A348&amp;"_SA_CA",IF(AND(D349="Bruno",OR(E349="Manual",E349="Assisted Manual")),A348&amp;"_BD",IF(AND(D349="Bruno",OR(E349="De-Novo Merge",E349="Assisted Merge")),A348&amp;"_SA_BD",IF(AND(D349="Daniel",OR(E349="Manual",E349="Assisted Manual")),A348&amp;"_DR",IF(AND(D349="Daniel",OR(E349="De-Novo Merge",E349="Assisted Merge")),A348&amp;"_SA_DR",IF(AND(D349="Monet",OR(E349="Manual",E349="Assisted Manual")),A348&amp;"_MW",IF(AND(D349="Monet",OR(E349="De-Novo Merge",E349="Assisted Merge")),A348&amp;"_SA_MW",IF(AND(D349="Rinat",OR(E349="Manual",E349="Assisted Manual")),A348&amp;"_RM",IF(AND(D349="Rinat",OR(E349="De-Novo Merge",E349="Assisted Merge")),A348&amp;"_SA_RM",""))))))))))))))))</f>
        <v/>
      </c>
      <c r="G349" s="104"/>
      <c r="H349" s="104"/>
      <c r="I349" s="68"/>
      <c r="J349" s="68"/>
      <c r="K349" s="73" t="str">
        <f t="shared" si="7"/>
        <v/>
      </c>
      <c r="L349" s="116"/>
      <c r="M349" s="103" t="str">
        <f>IF(AND(NOT(OR(G349="",G349="Ø")),H349=""),"In Progress",IF(AND(NOT(OR(H349="Ø",H349="")),NOT(OR(G349="Ø",G349=""))),"Completed",IF(AND(NOT(A348=""),NOT(OR(D349="",D349="???")),G349=""),"Waiting",IF(D349="???","Waiting",""))))</f>
        <v/>
      </c>
      <c r="N349" s="116"/>
      <c r="O349" s="116"/>
      <c r="P349" s="4"/>
      <c r="Q349" s="121"/>
      <c r="R349" s="116"/>
    </row>
    <row r="350" spans="1:18" x14ac:dyDescent="0.25">
      <c r="A350" s="174"/>
      <c r="B350" s="117"/>
      <c r="C350" s="116"/>
      <c r="D350" s="103" t="str">
        <f>IF(AND(NOT(B350=""),NOT(A350="")),"???","")</f>
        <v/>
      </c>
      <c r="E350" s="103"/>
      <c r="F350" s="7" t="str">
        <f>IF(AND(D350="Amina",OR(E350="Manual",E350="Assisted Manual")),A350&amp;"_AZ",IF(AND(D350="Amina",OR(E350="De-Novo Merge",E350="Assisted Merge")),A350&amp;"_SA_AZ",IF(AND(D350="Ahmad",OR(E350="Manual",E350="Assisted Manual")),A350&amp;"_AE",IF(AND(D350="Ahmad",OR(E350="De-Novo Merge",E350="Assisted Merge")),A350&amp;"_SA_AE",IF(AND(D350="Gina",OR(E350="Manual",E350="Assisted Manual")),A350&amp;"_GB",IF(AND(D350="Gina",OR(E350="De-Novo Merge",E350="Assisted Merge")),A350&amp;"_SA_GB",IF(AND(D350="Cameron",OR(E350="Manual",E350="Assisted Manual")),A350&amp;"_CA",IF(AND(D350="Cameron",OR(E350="De-Novo Merge",E350="Assisted Merge")),A350&amp;"_SA_CA",IF(AND(D350="Bruno",OR(E350="Manual",E350="Assisted Manual")),A350&amp;"_BD",IF(AND(D350="Bruno",OR(E350="De-Novo Merge",E350="Assisted Merge")),A350&amp;"_SA_BD",IF(AND(D350="Daniel",OR(E350="Manual",E350="Assisted Manual")),A350&amp;"_DR",IF(AND(D350="Daniel",OR(E350="De-Novo Merge",E350="Assisted Merge")),A350&amp;"_SA_DR",IF(AND(D350="Monet",OR(E350="Manual",E350="Assisted Manual")),A350&amp;"_MW",IF(AND(D350="Monet",OR(E350="De-Novo Merge",E350="Assisted Merge")),A350&amp;"_SA_MW",IF(AND(D350="Rinat",OR(E350="Manual",E350="Assisted Manual")),A350&amp;"_RM",IF(AND(D350="Rinat",OR(E350="De-Novo Merge",E350="Assisted Merge")),A350&amp;"_SA_RM",""))))))))))))))))</f>
        <v/>
      </c>
      <c r="G350" s="104"/>
      <c r="H350" s="104"/>
      <c r="I350" s="68"/>
      <c r="J350" s="68"/>
      <c r="K350" s="73" t="str">
        <f t="shared" si="7"/>
        <v/>
      </c>
      <c r="L350" s="118" t="str">
        <f>IF(AND(NOT(OR(H350="",H350="Ø")),NOT(OR(H351="",H351="Ø"))),"Needs to be Split","")</f>
        <v/>
      </c>
      <c r="M350" s="103" t="str">
        <f>IF(AND(NOT(OR(G350="",G350="Ø")),H350=""),"In Progress",IF(AND(NOT(OR(H350="Ø",H350="")),NOT(OR(G350="Ø",G350=""))),"Completed",IF(AND(NOT(A350=""),NOT(OR(D350="",D350="???")),G350=""),"Waiting",IF(D350="???","Waiting",""))))</f>
        <v/>
      </c>
      <c r="N350" s="116" t="str">
        <f>IF(AND(NOT(OR(H350="Ø",H350="")),L350="Split"),"In Progress",IF(AND(NOT(OR(H350="Ø",H350="")),L350="Needs to be Split"),"Waiting",IF(AND(M350="Review",M351="Review"),"Review",IF(OR(AND(M350="Review",M351="Incomplete"),AND(M350="Incomplete",M351="Review")),"Review",IF(OR(AND(M350="Untraceable",M351="Review"),AND(M350="Review",M351="Untraceable")),"Review",IF(OR(AND(M350="Review",M351="Completed"),AND(M350="Completed",M351="Review")),"Review",IF(OR(AND(M350="Other",M351="Review"),AND(M350="Review",M351="Other")),"Review",IF(OR(AND(M350="Other",M351="Incomplete"),AND(M350="Incomplete",M351="Other")),"Review",IF(OR(AND(M350="Other",M351="Untraceable"),AND(M350="Untraceable",M351="Other")),"Review",IF(OR(AND(M350="Other",M351="Completed"),AND(M350="Completed",M351="Other")),"Review",IF(AND(M350="Waiting",M351="Waiting"),"Waiting",IF(OR(AND(M350="Review",M351="Waiting"),AND(M350="Waiting",M351="Review")),"Waiting",IF(OR(AND(M350="Other",M351="Waiting"),AND(M350="Waiting",M351="Other")),"Waiting",IF(OR(AND(M350="Incomplete",M351="Waiting"),AND(M350="Waiting",M351="Incomplete")),"Waiting",IF(OR(AND(M350="Completed",M351="Waiting"),AND(M350="Waiting",M351="Completed")),"Waiting",IF(OR(M350="In Progress",M351="In Progress"),"In Progress",IF(OR(AND(M350="Completed",M351="Untraceable"),AND(M350="Untraceable",M351="Completed")),"Review",IF(OR(AND(M350="Completed",M351="Incomplete"),AND(M350="Incomplete",M351="Completed")),"Review",IF(OR(AND(M350="Incomplete",M351="Untraceable"),AND(M350="Untraceable",M351="Incomplete")),"Untraceable",IF(AND(NOT(OR(H350="Ø",H350="")),NOT(OR(H351="Ø",H351="")),L350=""),"In Progress",IF(AND(M350="Untraceable",M351="Untraceable"),"Untraceable",IF(AND(NOT(OR(H350="Ø",H350="")),NOT(OR(H351="Ø",H351="")),NOT(OR(L350="Ø",L350="",L350="Split",L350="Needs to be Split"))),"Completed",IF(AND(M350="Incomplete",M351="Incomplete"),"Incomplete",IF(AND(M350="Other",M351="Other"),"Review",IF(AND(M350="Untraceable",M351=""),"Untraceable","")))))))))))))))))))))))))</f>
        <v/>
      </c>
      <c r="O350" s="116" t="str">
        <f>IF(OR(N350="Untraceable",N350="Incomplete"),"Ignore",IF(N350="Completed","Waiting",IF(OR(N350="Waiting",N350="In Progress",N350="Review",N350="Other"),"HOLD","")))</f>
        <v/>
      </c>
      <c r="P350" s="4"/>
      <c r="Q350" s="121" t="str">
        <f>IF(OR(N350="Untraceable",N350="Incomplete"),"No",IF(N350="Completed","In Progress",""))</f>
        <v/>
      </c>
      <c r="R350" s="116"/>
    </row>
    <row r="351" spans="1:18" x14ac:dyDescent="0.25">
      <c r="A351" s="168"/>
      <c r="B351" s="116"/>
      <c r="C351" s="116"/>
      <c r="D351" s="103" t="str">
        <f>IF(AND(NOT(A350=""),NOT(B350=""),NOT(M350="Untraceable")),"???","")</f>
        <v/>
      </c>
      <c r="E351" s="103"/>
      <c r="F351" s="7" t="str">
        <f>IF(AND(D351="Amina",OR(E351="Manual",E351="Assisted Manual")),A350&amp;"_AZ",IF(AND(D351="Amina",OR(E351="De-Novo Merge",E351="Assisted Merge")),A350&amp;"_SA_AZ",IF(AND(D351="Ahmad",OR(E351="Manual",E351="Assisted Manual")),A350&amp;"_AE",IF(AND(D351="Ahmad",OR(E351="De-Novo Merge",E351="Assisted Merge")),A350&amp;"_SA_AE",IF(AND(D351="Gina",OR(E351="Manual",E351="Assisted Manual")),A350&amp;"_GB",IF(AND(D351="Gina",OR(E351="De-Novo Merge",E351="Assisted Merge")),A350&amp;"_SA_GB",IF(AND(D351="Cameron",OR(E351="Manual",E351="Assisted Manual")),A350&amp;"_CA",IF(AND(D351="Cameron",OR(E351="De-Novo Merge",E351="Assisted Merge")),A350&amp;"_SA_CA",IF(AND(D351="Bruno",OR(E351="Manual",E351="Assisted Manual")),A350&amp;"_BD",IF(AND(D351="Bruno",OR(E351="De-Novo Merge",E351="Assisted Merge")),A350&amp;"_SA_BD",IF(AND(D351="Daniel",OR(E351="Manual",E351="Assisted Manual")),A350&amp;"_DR",IF(AND(D351="Daniel",OR(E351="De-Novo Merge",E351="Assisted Merge")),A350&amp;"_SA_DR",IF(AND(D351="Monet",OR(E351="Manual",E351="Assisted Manual")),A350&amp;"_MW",IF(AND(D351="Monet",OR(E351="De-Novo Merge",E351="Assisted Merge")),A350&amp;"_SA_MW",IF(AND(D351="Rinat",OR(E351="Manual",E351="Assisted Manual")),A350&amp;"_RM",IF(AND(D351="Rinat",OR(E351="De-Novo Merge",E351="Assisted Merge")),A350&amp;"_SA_RM",""))))))))))))))))</f>
        <v/>
      </c>
      <c r="G351" s="104"/>
      <c r="H351" s="104"/>
      <c r="I351" s="68"/>
      <c r="J351" s="68"/>
      <c r="K351" s="73" t="str">
        <f t="shared" si="7"/>
        <v/>
      </c>
      <c r="L351" s="116"/>
      <c r="M351" s="103" t="str">
        <f>IF(AND(NOT(OR(G351="",G351="Ø")),H351=""),"In Progress",IF(AND(NOT(OR(H351="Ø",H351="")),NOT(OR(G351="Ø",G351=""))),"Completed",IF(AND(NOT(A350=""),NOT(OR(D351="",D351="???")),G351=""),"Waiting",IF(D351="???","Waiting",""))))</f>
        <v/>
      </c>
      <c r="N351" s="116"/>
      <c r="O351" s="116"/>
      <c r="P351" s="4"/>
      <c r="Q351" s="121"/>
      <c r="R351" s="116"/>
    </row>
    <row r="352" spans="1:18" x14ac:dyDescent="0.25">
      <c r="A352" s="174"/>
      <c r="B352" s="117"/>
      <c r="C352" s="116"/>
      <c r="D352" s="103" t="str">
        <f>IF(AND(NOT(B352=""),NOT(A352="")),"???","")</f>
        <v/>
      </c>
      <c r="E352" s="103"/>
      <c r="F352" s="7" t="str">
        <f>IF(AND(D352="Amina",OR(E352="Manual",E352="Assisted Manual")),A352&amp;"_AZ",IF(AND(D352="Amina",OR(E352="De-Novo Merge",E352="Assisted Merge")),A352&amp;"_SA_AZ",IF(AND(D352="Ahmad",OR(E352="Manual",E352="Assisted Manual")),A352&amp;"_AE",IF(AND(D352="Ahmad",OR(E352="De-Novo Merge",E352="Assisted Merge")),A352&amp;"_SA_AE",IF(AND(D352="Gina",OR(E352="Manual",E352="Assisted Manual")),A352&amp;"_GB",IF(AND(D352="Gina",OR(E352="De-Novo Merge",E352="Assisted Merge")),A352&amp;"_SA_GB",IF(AND(D352="Cameron",OR(E352="Manual",E352="Assisted Manual")),A352&amp;"_CA",IF(AND(D352="Cameron",OR(E352="De-Novo Merge",E352="Assisted Merge")),A352&amp;"_SA_CA",IF(AND(D352="Bruno",OR(E352="Manual",E352="Assisted Manual")),A352&amp;"_BD",IF(AND(D352="Bruno",OR(E352="De-Novo Merge",E352="Assisted Merge")),A352&amp;"_SA_BD",IF(AND(D352="Daniel",OR(E352="Manual",E352="Assisted Manual")),A352&amp;"_DR",IF(AND(D352="Daniel",OR(E352="De-Novo Merge",E352="Assisted Merge")),A352&amp;"_SA_DR",IF(AND(D352="Monet",OR(E352="Manual",E352="Assisted Manual")),A352&amp;"_MW",IF(AND(D352="Monet",OR(E352="De-Novo Merge",E352="Assisted Merge")),A352&amp;"_SA_MW",IF(AND(D352="Rinat",OR(E352="Manual",E352="Assisted Manual")),A352&amp;"_RM",IF(AND(D352="Rinat",OR(E352="De-Novo Merge",E352="Assisted Merge")),A352&amp;"_SA_RM",""))))))))))))))))</f>
        <v/>
      </c>
      <c r="G352" s="104"/>
      <c r="H352" s="104"/>
      <c r="I352" s="68"/>
      <c r="J352" s="68"/>
      <c r="K352" s="73" t="str">
        <f t="shared" si="7"/>
        <v/>
      </c>
      <c r="L352" s="118" t="str">
        <f>IF(AND(NOT(OR(H352="",H352="Ø")),NOT(OR(H353="",H353="Ø"))),"Needs to be Split","")</f>
        <v/>
      </c>
      <c r="M352" s="103" t="str">
        <f>IF(AND(NOT(OR(G352="",G352="Ø")),H352=""),"In Progress",IF(AND(NOT(OR(H352="Ø",H352="")),NOT(OR(G352="Ø",G352=""))),"Completed",IF(AND(NOT(A352=""),NOT(OR(D352="",D352="???")),G352=""),"Waiting",IF(D352="???","Waiting",""))))</f>
        <v/>
      </c>
      <c r="N352" s="116" t="str">
        <f>IF(AND(NOT(OR(H352="Ø",H352="")),L352="Split"),"In Progress",IF(AND(NOT(OR(H352="Ø",H352="")),L352="Needs to be Split"),"Waiting",IF(AND(M352="Review",M353="Review"),"Review",IF(OR(AND(M352="Review",M353="Incomplete"),AND(M352="Incomplete",M353="Review")),"Review",IF(OR(AND(M352="Untraceable",M353="Review"),AND(M352="Review",M353="Untraceable")),"Review",IF(OR(AND(M352="Review",M353="Completed"),AND(M352="Completed",M353="Review")),"Review",IF(OR(AND(M352="Other",M353="Review"),AND(M352="Review",M353="Other")),"Review",IF(OR(AND(M352="Other",M353="Incomplete"),AND(M352="Incomplete",M353="Other")),"Review",IF(OR(AND(M352="Other",M353="Untraceable"),AND(M352="Untraceable",M353="Other")),"Review",IF(OR(AND(M352="Other",M353="Completed"),AND(M352="Completed",M353="Other")),"Review",IF(AND(M352="Waiting",M353="Waiting"),"Waiting",IF(OR(AND(M352="Review",M353="Waiting"),AND(M352="Waiting",M353="Review")),"Waiting",IF(OR(AND(M352="Other",M353="Waiting"),AND(M352="Waiting",M353="Other")),"Waiting",IF(OR(AND(M352="Incomplete",M353="Waiting"),AND(M352="Waiting",M353="Incomplete")),"Waiting",IF(OR(AND(M352="Completed",M353="Waiting"),AND(M352="Waiting",M353="Completed")),"Waiting",IF(OR(M352="In Progress",M353="In Progress"),"In Progress",IF(OR(AND(M352="Completed",M353="Untraceable"),AND(M352="Untraceable",M353="Completed")),"Review",IF(OR(AND(M352="Completed",M353="Incomplete"),AND(M352="Incomplete",M353="Completed")),"Review",IF(OR(AND(M352="Incomplete",M353="Untraceable"),AND(M352="Untraceable",M353="Incomplete")),"Untraceable",IF(AND(NOT(OR(H352="Ø",H352="")),NOT(OR(H353="Ø",H353="")),L352=""),"In Progress",IF(AND(M352="Untraceable",M353="Untraceable"),"Untraceable",IF(AND(NOT(OR(H352="Ø",H352="")),NOT(OR(H353="Ø",H353="")),NOT(OR(L352="Ø",L352="",L352="Split",L352="Needs to be Split"))),"Completed",IF(AND(M352="Incomplete",M353="Incomplete"),"Incomplete",IF(AND(M352="Other",M353="Other"),"Review",IF(AND(M352="Untraceable",M353=""),"Untraceable","")))))))))))))))))))))))))</f>
        <v/>
      </c>
      <c r="O352" s="116" t="str">
        <f>IF(OR(N352="Untraceable",N352="Incomplete"),"Ignore",IF(N352="Completed","Waiting",IF(OR(N352="Waiting",N352="In Progress",N352="Review",N352="Other"),"HOLD","")))</f>
        <v/>
      </c>
      <c r="P352" s="4"/>
      <c r="Q352" s="121" t="str">
        <f>IF(OR(N352="Untraceable",N352="Incomplete"),"No",IF(N352="Completed","In Progress",""))</f>
        <v/>
      </c>
      <c r="R352" s="116"/>
    </row>
    <row r="353" spans="1:18" x14ac:dyDescent="0.25">
      <c r="A353" s="168"/>
      <c r="B353" s="116"/>
      <c r="C353" s="116"/>
      <c r="D353" s="103" t="str">
        <f>IF(AND(NOT(A352=""),NOT(B352=""),NOT(M352="Untraceable")),"???","")</f>
        <v/>
      </c>
      <c r="E353" s="103"/>
      <c r="F353" s="7" t="str">
        <f>IF(AND(D353="Amina",OR(E353="Manual",E353="Assisted Manual")),A352&amp;"_AZ",IF(AND(D353="Amina",OR(E353="De-Novo Merge",E353="Assisted Merge")),A352&amp;"_SA_AZ",IF(AND(D353="Ahmad",OR(E353="Manual",E353="Assisted Manual")),A352&amp;"_AE",IF(AND(D353="Ahmad",OR(E353="De-Novo Merge",E353="Assisted Merge")),A352&amp;"_SA_AE",IF(AND(D353="Gina",OR(E353="Manual",E353="Assisted Manual")),A352&amp;"_GB",IF(AND(D353="Gina",OR(E353="De-Novo Merge",E353="Assisted Merge")),A352&amp;"_SA_GB",IF(AND(D353="Cameron",OR(E353="Manual",E353="Assisted Manual")),A352&amp;"_CA",IF(AND(D353="Cameron",OR(E353="De-Novo Merge",E353="Assisted Merge")),A352&amp;"_SA_CA",IF(AND(D353="Bruno",OR(E353="Manual",E353="Assisted Manual")),A352&amp;"_BD",IF(AND(D353="Bruno",OR(E353="De-Novo Merge",E353="Assisted Merge")),A352&amp;"_SA_BD",IF(AND(D353="Daniel",OR(E353="Manual",E353="Assisted Manual")),A352&amp;"_DR",IF(AND(D353="Daniel",OR(E353="De-Novo Merge",E353="Assisted Merge")),A352&amp;"_SA_DR",IF(AND(D353="Monet",OR(E353="Manual",E353="Assisted Manual")),A352&amp;"_MW",IF(AND(D353="Monet",OR(E353="De-Novo Merge",E353="Assisted Merge")),A352&amp;"_SA_MW",IF(AND(D353="Rinat",OR(E353="Manual",E353="Assisted Manual")),A352&amp;"_RM",IF(AND(D353="Rinat",OR(E353="De-Novo Merge",E353="Assisted Merge")),A352&amp;"_SA_RM",""))))))))))))))))</f>
        <v/>
      </c>
      <c r="G353" s="104"/>
      <c r="H353" s="104"/>
      <c r="I353" s="68"/>
      <c r="J353" s="68"/>
      <c r="K353" s="73" t="str">
        <f t="shared" si="7"/>
        <v/>
      </c>
      <c r="L353" s="116"/>
      <c r="M353" s="103" t="str">
        <f>IF(AND(NOT(OR(G353="",G353="Ø")),H353=""),"In Progress",IF(AND(NOT(OR(H353="Ø",H353="")),NOT(OR(G353="Ø",G353=""))),"Completed",IF(AND(NOT(A352=""),NOT(OR(D353="",D353="???")),G353=""),"Waiting",IF(D353="???","Waiting",""))))</f>
        <v/>
      </c>
      <c r="N353" s="116"/>
      <c r="O353" s="116"/>
      <c r="P353" s="4"/>
      <c r="Q353" s="121"/>
      <c r="R353" s="116"/>
    </row>
    <row r="354" spans="1:18" x14ac:dyDescent="0.25">
      <c r="A354" s="174"/>
      <c r="B354" s="117"/>
      <c r="C354" s="116"/>
      <c r="D354" s="103" t="str">
        <f>IF(AND(NOT(B354=""),NOT(A354="")),"???","")</f>
        <v/>
      </c>
      <c r="E354" s="103"/>
      <c r="F354" s="7" t="str">
        <f>IF(AND(D354="Amina",OR(E354="Manual",E354="Assisted Manual")),A354&amp;"_AZ",IF(AND(D354="Amina",OR(E354="De-Novo Merge",E354="Assisted Merge")),A354&amp;"_SA_AZ",IF(AND(D354="Ahmad",OR(E354="Manual",E354="Assisted Manual")),A354&amp;"_AE",IF(AND(D354="Ahmad",OR(E354="De-Novo Merge",E354="Assisted Merge")),A354&amp;"_SA_AE",IF(AND(D354="Gina",OR(E354="Manual",E354="Assisted Manual")),A354&amp;"_GB",IF(AND(D354="Gina",OR(E354="De-Novo Merge",E354="Assisted Merge")),A354&amp;"_SA_GB",IF(AND(D354="Cameron",OR(E354="Manual",E354="Assisted Manual")),A354&amp;"_CA",IF(AND(D354="Cameron",OR(E354="De-Novo Merge",E354="Assisted Merge")),A354&amp;"_SA_CA",IF(AND(D354="Bruno",OR(E354="Manual",E354="Assisted Manual")),A354&amp;"_BD",IF(AND(D354="Bruno",OR(E354="De-Novo Merge",E354="Assisted Merge")),A354&amp;"_SA_BD",IF(AND(D354="Daniel",OR(E354="Manual",E354="Assisted Manual")),A354&amp;"_DR",IF(AND(D354="Daniel",OR(E354="De-Novo Merge",E354="Assisted Merge")),A354&amp;"_SA_DR",IF(AND(D354="Monet",OR(E354="Manual",E354="Assisted Manual")),A354&amp;"_MW",IF(AND(D354="Monet",OR(E354="De-Novo Merge",E354="Assisted Merge")),A354&amp;"_SA_MW",IF(AND(D354="Rinat",OR(E354="Manual",E354="Assisted Manual")),A354&amp;"_RM",IF(AND(D354="Rinat",OR(E354="De-Novo Merge",E354="Assisted Merge")),A354&amp;"_SA_RM",""))))))))))))))))</f>
        <v/>
      </c>
      <c r="G354" s="104"/>
      <c r="H354" s="104"/>
      <c r="I354" s="68"/>
      <c r="J354" s="68"/>
      <c r="K354" s="73" t="str">
        <f t="shared" si="7"/>
        <v/>
      </c>
      <c r="L354" s="118" t="str">
        <f>IF(AND(NOT(OR(H354="",H354="Ø")),NOT(OR(H355="",H355="Ø"))),"Needs to be Split","")</f>
        <v/>
      </c>
      <c r="M354" s="103" t="str">
        <f>IF(AND(NOT(OR(G354="",G354="Ø")),H354=""),"In Progress",IF(AND(NOT(OR(H354="Ø",H354="")),NOT(OR(G354="Ø",G354=""))),"Completed",IF(AND(NOT(A354=""),NOT(OR(D354="",D354="???")),G354=""),"Waiting",IF(D354="???","Waiting",""))))</f>
        <v/>
      </c>
      <c r="N354" s="116" t="str">
        <f>IF(AND(NOT(OR(H354="Ø",H354="")),L354="Split"),"In Progress",IF(AND(NOT(OR(H354="Ø",H354="")),L354="Needs to be Split"),"Waiting",IF(AND(M354="Review",M355="Review"),"Review",IF(OR(AND(M354="Review",M355="Incomplete"),AND(M354="Incomplete",M355="Review")),"Review",IF(OR(AND(M354="Untraceable",M355="Review"),AND(M354="Review",M355="Untraceable")),"Review",IF(OR(AND(M354="Review",M355="Completed"),AND(M354="Completed",M355="Review")),"Review",IF(OR(AND(M354="Other",M355="Review"),AND(M354="Review",M355="Other")),"Review",IF(OR(AND(M354="Other",M355="Incomplete"),AND(M354="Incomplete",M355="Other")),"Review",IF(OR(AND(M354="Other",M355="Untraceable"),AND(M354="Untraceable",M355="Other")),"Review",IF(OR(AND(M354="Other",M355="Completed"),AND(M354="Completed",M355="Other")),"Review",IF(AND(M354="Waiting",M355="Waiting"),"Waiting",IF(OR(AND(M354="Review",M355="Waiting"),AND(M354="Waiting",M355="Review")),"Waiting",IF(OR(AND(M354="Other",M355="Waiting"),AND(M354="Waiting",M355="Other")),"Waiting",IF(OR(AND(M354="Incomplete",M355="Waiting"),AND(M354="Waiting",M355="Incomplete")),"Waiting",IF(OR(AND(M354="Completed",M355="Waiting"),AND(M354="Waiting",M355="Completed")),"Waiting",IF(OR(M354="In Progress",M355="In Progress"),"In Progress",IF(OR(AND(M354="Completed",M355="Untraceable"),AND(M354="Untraceable",M355="Completed")),"Review",IF(OR(AND(M354="Completed",M355="Incomplete"),AND(M354="Incomplete",M355="Completed")),"Review",IF(OR(AND(M354="Incomplete",M355="Untraceable"),AND(M354="Untraceable",M355="Incomplete")),"Untraceable",IF(AND(NOT(OR(H354="Ø",H354="")),NOT(OR(H355="Ø",H355="")),L354=""),"In Progress",IF(AND(M354="Untraceable",M355="Untraceable"),"Untraceable",IF(AND(NOT(OR(H354="Ø",H354="")),NOT(OR(H355="Ø",H355="")),NOT(OR(L354="Ø",L354="",L354="Split",L354="Needs to be Split"))),"Completed",IF(AND(M354="Incomplete",M355="Incomplete"),"Incomplete",IF(AND(M354="Other",M355="Other"),"Review",IF(AND(M354="Untraceable",M355=""),"Untraceable","")))))))))))))))))))))))))</f>
        <v/>
      </c>
      <c r="O354" s="116" t="str">
        <f>IF(OR(N354="Untraceable",N354="Incomplete"),"Ignore",IF(N354="Completed","Waiting",IF(OR(N354="Waiting",N354="In Progress",N354="Review",N354="Other"),"HOLD","")))</f>
        <v/>
      </c>
      <c r="P354" s="4"/>
      <c r="Q354" s="121" t="str">
        <f>IF(OR(N354="Untraceable",N354="Incomplete"),"No",IF(N354="Completed","In Progress",""))</f>
        <v/>
      </c>
      <c r="R354" s="116"/>
    </row>
    <row r="355" spans="1:18" x14ac:dyDescent="0.25">
      <c r="A355" s="168"/>
      <c r="B355" s="116"/>
      <c r="C355" s="116"/>
      <c r="D355" s="103" t="str">
        <f>IF(AND(NOT(A354=""),NOT(B354=""),NOT(M354="Untraceable")),"???","")</f>
        <v/>
      </c>
      <c r="E355" s="103"/>
      <c r="F355" s="7" t="str">
        <f>IF(AND(D355="Amina",OR(E355="Manual",E355="Assisted Manual")),A354&amp;"_AZ",IF(AND(D355="Amina",OR(E355="De-Novo Merge",E355="Assisted Merge")),A354&amp;"_SA_AZ",IF(AND(D355="Ahmad",OR(E355="Manual",E355="Assisted Manual")),A354&amp;"_AE",IF(AND(D355="Ahmad",OR(E355="De-Novo Merge",E355="Assisted Merge")),A354&amp;"_SA_AE",IF(AND(D355="Gina",OR(E355="Manual",E355="Assisted Manual")),A354&amp;"_GB",IF(AND(D355="Gina",OR(E355="De-Novo Merge",E355="Assisted Merge")),A354&amp;"_SA_GB",IF(AND(D355="Cameron",OR(E355="Manual",E355="Assisted Manual")),A354&amp;"_CA",IF(AND(D355="Cameron",OR(E355="De-Novo Merge",E355="Assisted Merge")),A354&amp;"_SA_CA",IF(AND(D355="Bruno",OR(E355="Manual",E355="Assisted Manual")),A354&amp;"_BD",IF(AND(D355="Bruno",OR(E355="De-Novo Merge",E355="Assisted Merge")),A354&amp;"_SA_BD",IF(AND(D355="Daniel",OR(E355="Manual",E355="Assisted Manual")),A354&amp;"_DR",IF(AND(D355="Daniel",OR(E355="De-Novo Merge",E355="Assisted Merge")),A354&amp;"_SA_DR",IF(AND(D355="Monet",OR(E355="Manual",E355="Assisted Manual")),A354&amp;"_MW",IF(AND(D355="Monet",OR(E355="De-Novo Merge",E355="Assisted Merge")),A354&amp;"_SA_MW",IF(AND(D355="Rinat",OR(E355="Manual",E355="Assisted Manual")),A354&amp;"_RM",IF(AND(D355="Rinat",OR(E355="De-Novo Merge",E355="Assisted Merge")),A354&amp;"_SA_RM",""))))))))))))))))</f>
        <v/>
      </c>
      <c r="G355" s="104"/>
      <c r="H355" s="104"/>
      <c r="I355" s="68"/>
      <c r="J355" s="68"/>
      <c r="K355" s="73" t="str">
        <f t="shared" si="7"/>
        <v/>
      </c>
      <c r="L355" s="116"/>
      <c r="M355" s="103" t="str">
        <f>IF(AND(NOT(OR(G355="",G355="Ø")),H355=""),"In Progress",IF(AND(NOT(OR(H355="Ø",H355="")),NOT(OR(G355="Ø",G355=""))),"Completed",IF(AND(NOT(A354=""),NOT(OR(D355="",D355="???")),G355=""),"Waiting",IF(D355="???","Waiting",""))))</f>
        <v/>
      </c>
      <c r="N355" s="116"/>
      <c r="O355" s="116"/>
      <c r="P355" s="4"/>
      <c r="Q355" s="121"/>
      <c r="R355" s="116"/>
    </row>
    <row r="356" spans="1:18" x14ac:dyDescent="0.25">
      <c r="A356" s="174"/>
      <c r="B356" s="117"/>
      <c r="C356" s="116"/>
      <c r="D356" s="103" t="str">
        <f>IF(AND(NOT(B356=""),NOT(A356="")),"???","")</f>
        <v/>
      </c>
      <c r="E356" s="103"/>
      <c r="F356" s="7" t="str">
        <f>IF(AND(D356="Amina",OR(E356="Manual",E356="Assisted Manual")),A356&amp;"_AZ",IF(AND(D356="Amina",OR(E356="De-Novo Merge",E356="Assisted Merge")),A356&amp;"_SA_AZ",IF(AND(D356="Ahmad",OR(E356="Manual",E356="Assisted Manual")),A356&amp;"_AE",IF(AND(D356="Ahmad",OR(E356="De-Novo Merge",E356="Assisted Merge")),A356&amp;"_SA_AE",IF(AND(D356="Gina",OR(E356="Manual",E356="Assisted Manual")),A356&amp;"_GB",IF(AND(D356="Gina",OR(E356="De-Novo Merge",E356="Assisted Merge")),A356&amp;"_SA_GB",IF(AND(D356="Cameron",OR(E356="Manual",E356="Assisted Manual")),A356&amp;"_CA",IF(AND(D356="Cameron",OR(E356="De-Novo Merge",E356="Assisted Merge")),A356&amp;"_SA_CA",IF(AND(D356="Bruno",OR(E356="Manual",E356="Assisted Manual")),A356&amp;"_BD",IF(AND(D356="Bruno",OR(E356="De-Novo Merge",E356="Assisted Merge")),A356&amp;"_SA_BD",IF(AND(D356="Daniel",OR(E356="Manual",E356="Assisted Manual")),A356&amp;"_DR",IF(AND(D356="Daniel",OR(E356="De-Novo Merge",E356="Assisted Merge")),A356&amp;"_SA_DR",IF(AND(D356="Monet",OR(E356="Manual",E356="Assisted Manual")),A356&amp;"_MW",IF(AND(D356="Monet",OR(E356="De-Novo Merge",E356="Assisted Merge")),A356&amp;"_SA_MW",IF(AND(D356="Rinat",OR(E356="Manual",E356="Assisted Manual")),A356&amp;"_RM",IF(AND(D356="Rinat",OR(E356="De-Novo Merge",E356="Assisted Merge")),A356&amp;"_SA_RM",""))))))))))))))))</f>
        <v/>
      </c>
      <c r="G356" s="104"/>
      <c r="H356" s="104"/>
      <c r="I356" s="68"/>
      <c r="J356" s="68"/>
      <c r="K356" s="73" t="str">
        <f t="shared" si="7"/>
        <v/>
      </c>
      <c r="L356" s="118" t="str">
        <f>IF(AND(NOT(OR(H356="",H356="Ø")),NOT(OR(H357="",H357="Ø"))),"Needs to be Split","")</f>
        <v/>
      </c>
      <c r="M356" s="103" t="str">
        <f>IF(AND(NOT(OR(G356="",G356="Ø")),H356=""),"In Progress",IF(AND(NOT(OR(H356="Ø",H356="")),NOT(OR(G356="Ø",G356=""))),"Completed",IF(AND(NOT(A356=""),NOT(OR(D356="",D356="???")),G356=""),"Waiting",IF(D356="???","Waiting",""))))</f>
        <v/>
      </c>
      <c r="N356" s="116" t="str">
        <f>IF(AND(NOT(OR(H356="Ø",H356="")),L356="Split"),"In Progress",IF(AND(NOT(OR(H356="Ø",H356="")),L356="Needs to be Split"),"Waiting",IF(AND(M356="Review",M357="Review"),"Review",IF(OR(AND(M356="Review",M357="Incomplete"),AND(M356="Incomplete",M357="Review")),"Review",IF(OR(AND(M356="Untraceable",M357="Review"),AND(M356="Review",M357="Untraceable")),"Review",IF(OR(AND(M356="Review",M357="Completed"),AND(M356="Completed",M357="Review")),"Review",IF(OR(AND(M356="Other",M357="Review"),AND(M356="Review",M357="Other")),"Review",IF(OR(AND(M356="Other",M357="Incomplete"),AND(M356="Incomplete",M357="Other")),"Review",IF(OR(AND(M356="Other",M357="Untraceable"),AND(M356="Untraceable",M357="Other")),"Review",IF(OR(AND(M356="Other",M357="Completed"),AND(M356="Completed",M357="Other")),"Review",IF(AND(M356="Waiting",M357="Waiting"),"Waiting",IF(OR(AND(M356="Review",M357="Waiting"),AND(M356="Waiting",M357="Review")),"Waiting",IF(OR(AND(M356="Other",M357="Waiting"),AND(M356="Waiting",M357="Other")),"Waiting",IF(OR(AND(M356="Incomplete",M357="Waiting"),AND(M356="Waiting",M357="Incomplete")),"Waiting",IF(OR(AND(M356="Completed",M357="Waiting"),AND(M356="Waiting",M357="Completed")),"Waiting",IF(OR(M356="In Progress",M357="In Progress"),"In Progress",IF(OR(AND(M356="Completed",M357="Untraceable"),AND(M356="Untraceable",M357="Completed")),"Review",IF(OR(AND(M356="Completed",M357="Incomplete"),AND(M356="Incomplete",M357="Completed")),"Review",IF(OR(AND(M356="Incomplete",M357="Untraceable"),AND(M356="Untraceable",M357="Incomplete")),"Untraceable",IF(AND(NOT(OR(H356="Ø",H356="")),NOT(OR(H357="Ø",H357="")),L356=""),"In Progress",IF(AND(M356="Untraceable",M357="Untraceable"),"Untraceable",IF(AND(NOT(OR(H356="Ø",H356="")),NOT(OR(H357="Ø",H357="")),NOT(OR(L356="Ø",L356="",L356="Split",L356="Needs to be Split"))),"Completed",IF(AND(M356="Incomplete",M357="Incomplete"),"Incomplete",IF(AND(M356="Other",M357="Other"),"Review",IF(AND(M356="Untraceable",M357=""),"Untraceable","")))))))))))))))))))))))))</f>
        <v/>
      </c>
      <c r="O356" s="116" t="str">
        <f>IF(OR(N356="Untraceable",N356="Incomplete"),"Ignore",IF(N356="Completed","Waiting",IF(OR(N356="Waiting",N356="In Progress",N356="Review",N356="Other"),"HOLD","")))</f>
        <v/>
      </c>
      <c r="P356" s="4"/>
      <c r="Q356" s="121" t="str">
        <f>IF(OR(N356="Untraceable",N356="Incomplete"),"No",IF(N356="Completed","In Progress",""))</f>
        <v/>
      </c>
      <c r="R356" s="116"/>
    </row>
    <row r="357" spans="1:18" x14ac:dyDescent="0.25">
      <c r="A357" s="168"/>
      <c r="B357" s="116"/>
      <c r="C357" s="116"/>
      <c r="D357" s="103" t="str">
        <f>IF(AND(NOT(A356=""),NOT(B356=""),NOT(M356="Untraceable")),"???","")</f>
        <v/>
      </c>
      <c r="E357" s="103"/>
      <c r="F357" s="7" t="str">
        <f>IF(AND(D357="Amina",OR(E357="Manual",E357="Assisted Manual")),A356&amp;"_AZ",IF(AND(D357="Amina",OR(E357="De-Novo Merge",E357="Assisted Merge")),A356&amp;"_SA_AZ",IF(AND(D357="Ahmad",OR(E357="Manual",E357="Assisted Manual")),A356&amp;"_AE",IF(AND(D357="Ahmad",OR(E357="De-Novo Merge",E357="Assisted Merge")),A356&amp;"_SA_AE",IF(AND(D357="Gina",OR(E357="Manual",E357="Assisted Manual")),A356&amp;"_GB",IF(AND(D357="Gina",OR(E357="De-Novo Merge",E357="Assisted Merge")),A356&amp;"_SA_GB",IF(AND(D357="Cameron",OR(E357="Manual",E357="Assisted Manual")),A356&amp;"_CA",IF(AND(D357="Cameron",OR(E357="De-Novo Merge",E357="Assisted Merge")),A356&amp;"_SA_CA",IF(AND(D357="Bruno",OR(E357="Manual",E357="Assisted Manual")),A356&amp;"_BD",IF(AND(D357="Bruno",OR(E357="De-Novo Merge",E357="Assisted Merge")),A356&amp;"_SA_BD",IF(AND(D357="Daniel",OR(E357="Manual",E357="Assisted Manual")),A356&amp;"_DR",IF(AND(D357="Daniel",OR(E357="De-Novo Merge",E357="Assisted Merge")),A356&amp;"_SA_DR",IF(AND(D357="Monet",OR(E357="Manual",E357="Assisted Manual")),A356&amp;"_MW",IF(AND(D357="Monet",OR(E357="De-Novo Merge",E357="Assisted Merge")),A356&amp;"_SA_MW",IF(AND(D357="Rinat",OR(E357="Manual",E357="Assisted Manual")),A356&amp;"_RM",IF(AND(D357="Rinat",OR(E357="De-Novo Merge",E357="Assisted Merge")),A356&amp;"_SA_RM",""))))))))))))))))</f>
        <v/>
      </c>
      <c r="G357" s="104"/>
      <c r="H357" s="104"/>
      <c r="I357" s="68"/>
      <c r="J357" s="68"/>
      <c r="K357" s="73" t="str">
        <f t="shared" si="7"/>
        <v/>
      </c>
      <c r="L357" s="116"/>
      <c r="M357" s="103" t="str">
        <f>IF(AND(NOT(OR(G357="",G357="Ø")),H357=""),"In Progress",IF(AND(NOT(OR(H357="Ø",H357="")),NOT(OR(G357="Ø",G357=""))),"Completed",IF(AND(NOT(A356=""),NOT(OR(D357="",D357="???")),G357=""),"Waiting",IF(D357="???","Waiting",""))))</f>
        <v/>
      </c>
      <c r="N357" s="116"/>
      <c r="O357" s="116"/>
      <c r="P357" s="4"/>
      <c r="Q357" s="121"/>
      <c r="R357" s="116"/>
    </row>
    <row r="358" spans="1:18" x14ac:dyDescent="0.25">
      <c r="A358" s="174"/>
      <c r="B358" s="117"/>
      <c r="C358" s="116"/>
      <c r="D358" s="103" t="str">
        <f>IF(AND(NOT(B358=""),NOT(A358="")),"???","")</f>
        <v/>
      </c>
      <c r="E358" s="103"/>
      <c r="F358" s="7" t="str">
        <f>IF(AND(D358="Amina",OR(E358="Manual",E358="Assisted Manual")),A358&amp;"_AZ",IF(AND(D358="Amina",OR(E358="De-Novo Merge",E358="Assisted Merge")),A358&amp;"_SA_AZ",IF(AND(D358="Ahmad",OR(E358="Manual",E358="Assisted Manual")),A358&amp;"_AE",IF(AND(D358="Ahmad",OR(E358="De-Novo Merge",E358="Assisted Merge")),A358&amp;"_SA_AE",IF(AND(D358="Gina",OR(E358="Manual",E358="Assisted Manual")),A358&amp;"_GB",IF(AND(D358="Gina",OR(E358="De-Novo Merge",E358="Assisted Merge")),A358&amp;"_SA_GB",IF(AND(D358="Cameron",OR(E358="Manual",E358="Assisted Manual")),A358&amp;"_CA",IF(AND(D358="Cameron",OR(E358="De-Novo Merge",E358="Assisted Merge")),A358&amp;"_SA_CA",IF(AND(D358="Bruno",OR(E358="Manual",E358="Assisted Manual")),A358&amp;"_BD",IF(AND(D358="Bruno",OR(E358="De-Novo Merge",E358="Assisted Merge")),A358&amp;"_SA_BD",IF(AND(D358="Daniel",OR(E358="Manual",E358="Assisted Manual")),A358&amp;"_DR",IF(AND(D358="Daniel",OR(E358="De-Novo Merge",E358="Assisted Merge")),A358&amp;"_SA_DR",IF(AND(D358="Monet",OR(E358="Manual",E358="Assisted Manual")),A358&amp;"_MW",IF(AND(D358="Monet",OR(E358="De-Novo Merge",E358="Assisted Merge")),A358&amp;"_SA_MW",IF(AND(D358="Rinat",OR(E358="Manual",E358="Assisted Manual")),A358&amp;"_RM",IF(AND(D358="Rinat",OR(E358="De-Novo Merge",E358="Assisted Merge")),A358&amp;"_SA_RM",""))))))))))))))))</f>
        <v/>
      </c>
      <c r="G358" s="104"/>
      <c r="H358" s="104"/>
      <c r="I358" s="68"/>
      <c r="J358" s="68"/>
      <c r="K358" s="73" t="str">
        <f t="shared" si="7"/>
        <v/>
      </c>
      <c r="L358" s="118" t="str">
        <f>IF(AND(NOT(OR(H358="",H358="Ø")),NOT(OR(H359="",H359="Ø"))),"Needs to be Split","")</f>
        <v/>
      </c>
      <c r="M358" s="103" t="str">
        <f>IF(AND(NOT(OR(G358="",G358="Ø")),H358=""),"In Progress",IF(AND(NOT(OR(H358="Ø",H358="")),NOT(OR(G358="Ø",G358=""))),"Completed",IF(AND(NOT(A358=""),NOT(OR(D358="",D358="???")),G358=""),"Waiting",IF(D358="???","Waiting",""))))</f>
        <v/>
      </c>
      <c r="N358" s="116" t="str">
        <f>IF(AND(NOT(OR(H358="Ø",H358="")),L358="Split"),"In Progress",IF(AND(NOT(OR(H358="Ø",H358="")),L358="Needs to be Split"),"Waiting",IF(AND(M358="Review",M359="Review"),"Review",IF(OR(AND(M358="Review",M359="Incomplete"),AND(M358="Incomplete",M359="Review")),"Review",IF(OR(AND(M358="Untraceable",M359="Review"),AND(M358="Review",M359="Untraceable")),"Review",IF(OR(AND(M358="Review",M359="Completed"),AND(M358="Completed",M359="Review")),"Review",IF(OR(AND(M358="Other",M359="Review"),AND(M358="Review",M359="Other")),"Review",IF(OR(AND(M358="Other",M359="Incomplete"),AND(M358="Incomplete",M359="Other")),"Review",IF(OR(AND(M358="Other",M359="Untraceable"),AND(M358="Untraceable",M359="Other")),"Review",IF(OR(AND(M358="Other",M359="Completed"),AND(M358="Completed",M359="Other")),"Review",IF(AND(M358="Waiting",M359="Waiting"),"Waiting",IF(OR(AND(M358="Review",M359="Waiting"),AND(M358="Waiting",M359="Review")),"Waiting",IF(OR(AND(M358="Other",M359="Waiting"),AND(M358="Waiting",M359="Other")),"Waiting",IF(OR(AND(M358="Incomplete",M359="Waiting"),AND(M358="Waiting",M359="Incomplete")),"Waiting",IF(OR(AND(M358="Completed",M359="Waiting"),AND(M358="Waiting",M359="Completed")),"Waiting",IF(OR(M358="In Progress",M359="In Progress"),"In Progress",IF(OR(AND(M358="Completed",M359="Untraceable"),AND(M358="Untraceable",M359="Completed")),"Review",IF(OR(AND(M358="Completed",M359="Incomplete"),AND(M358="Incomplete",M359="Completed")),"Review",IF(OR(AND(M358="Incomplete",M359="Untraceable"),AND(M358="Untraceable",M359="Incomplete")),"Untraceable",IF(AND(NOT(OR(H358="Ø",H358="")),NOT(OR(H359="Ø",H359="")),L358=""),"In Progress",IF(AND(M358="Untraceable",M359="Untraceable"),"Untraceable",IF(AND(NOT(OR(H358="Ø",H358="")),NOT(OR(H359="Ø",H359="")),NOT(OR(L358="Ø",L358="",L358="Split",L358="Needs to be Split"))),"Completed",IF(AND(M358="Incomplete",M359="Incomplete"),"Incomplete",IF(AND(M358="Other",M359="Other"),"Review",IF(AND(M358="Untraceable",M359=""),"Untraceable","")))))))))))))))))))))))))</f>
        <v/>
      </c>
      <c r="O358" s="116" t="str">
        <f>IF(OR(N358="Untraceable",N358="Incomplete"),"Ignore",IF(N358="Completed","Waiting",IF(OR(N358="Waiting",N358="In Progress",N358="Review",N358="Other"),"HOLD","")))</f>
        <v/>
      </c>
      <c r="P358" s="4"/>
      <c r="Q358" s="121" t="str">
        <f>IF(OR(N358="Untraceable",N358="Incomplete"),"No",IF(N358="Completed","In Progress",""))</f>
        <v/>
      </c>
      <c r="R358" s="116"/>
    </row>
    <row r="359" spans="1:18" x14ac:dyDescent="0.25">
      <c r="A359" s="168"/>
      <c r="B359" s="116"/>
      <c r="C359" s="116"/>
      <c r="D359" s="103" t="str">
        <f>IF(AND(NOT(A358=""),NOT(B358=""),NOT(M358="Untraceable")),"???","")</f>
        <v/>
      </c>
      <c r="E359" s="103"/>
      <c r="F359" s="7" t="str">
        <f>IF(AND(D359="Amina",OR(E359="Manual",E359="Assisted Manual")),A358&amp;"_AZ",IF(AND(D359="Amina",OR(E359="De-Novo Merge",E359="Assisted Merge")),A358&amp;"_SA_AZ",IF(AND(D359="Ahmad",OR(E359="Manual",E359="Assisted Manual")),A358&amp;"_AE",IF(AND(D359="Ahmad",OR(E359="De-Novo Merge",E359="Assisted Merge")),A358&amp;"_SA_AE",IF(AND(D359="Gina",OR(E359="Manual",E359="Assisted Manual")),A358&amp;"_GB",IF(AND(D359="Gina",OR(E359="De-Novo Merge",E359="Assisted Merge")),A358&amp;"_SA_GB",IF(AND(D359="Cameron",OR(E359="Manual",E359="Assisted Manual")),A358&amp;"_CA",IF(AND(D359="Cameron",OR(E359="De-Novo Merge",E359="Assisted Merge")),A358&amp;"_SA_CA",IF(AND(D359="Bruno",OR(E359="Manual",E359="Assisted Manual")),A358&amp;"_BD",IF(AND(D359="Bruno",OR(E359="De-Novo Merge",E359="Assisted Merge")),A358&amp;"_SA_BD",IF(AND(D359="Daniel",OR(E359="Manual",E359="Assisted Manual")),A358&amp;"_DR",IF(AND(D359="Daniel",OR(E359="De-Novo Merge",E359="Assisted Merge")),A358&amp;"_SA_DR",IF(AND(D359="Monet",OR(E359="Manual",E359="Assisted Manual")),A358&amp;"_MW",IF(AND(D359="Monet",OR(E359="De-Novo Merge",E359="Assisted Merge")),A358&amp;"_SA_MW",IF(AND(D359="Rinat",OR(E359="Manual",E359="Assisted Manual")),A358&amp;"_RM",IF(AND(D359="Rinat",OR(E359="De-Novo Merge",E359="Assisted Merge")),A358&amp;"_SA_RM",""))))))))))))))))</f>
        <v/>
      </c>
      <c r="G359" s="104"/>
      <c r="H359" s="104"/>
      <c r="I359" s="68"/>
      <c r="J359" s="68"/>
      <c r="K359" s="73" t="str">
        <f t="shared" si="7"/>
        <v/>
      </c>
      <c r="L359" s="116"/>
      <c r="M359" s="103" t="str">
        <f>IF(AND(NOT(OR(G359="",G359="Ø")),H359=""),"In Progress",IF(AND(NOT(OR(H359="Ø",H359="")),NOT(OR(G359="Ø",G359=""))),"Completed",IF(AND(NOT(A358=""),NOT(OR(D359="",D359="???")),G359=""),"Waiting",IF(D359="???","Waiting",""))))</f>
        <v/>
      </c>
      <c r="N359" s="116"/>
      <c r="O359" s="116"/>
      <c r="P359" s="4"/>
      <c r="Q359" s="121"/>
      <c r="R359" s="116"/>
    </row>
    <row r="360" spans="1:18" x14ac:dyDescent="0.25">
      <c r="A360" s="174"/>
      <c r="B360" s="117"/>
      <c r="C360" s="116"/>
      <c r="D360" s="103" t="str">
        <f>IF(AND(NOT(B360=""),NOT(A360="")),"???","")</f>
        <v/>
      </c>
      <c r="E360" s="103"/>
      <c r="F360" s="7" t="str">
        <f>IF(AND(D360="Amina",OR(E360="Manual",E360="Assisted Manual")),A360&amp;"_AZ",IF(AND(D360="Amina",OR(E360="De-Novo Merge",E360="Assisted Merge")),A360&amp;"_SA_AZ",IF(AND(D360="Ahmad",OR(E360="Manual",E360="Assisted Manual")),A360&amp;"_AE",IF(AND(D360="Ahmad",OR(E360="De-Novo Merge",E360="Assisted Merge")),A360&amp;"_SA_AE",IF(AND(D360="Gina",OR(E360="Manual",E360="Assisted Manual")),A360&amp;"_GB",IF(AND(D360="Gina",OR(E360="De-Novo Merge",E360="Assisted Merge")),A360&amp;"_SA_GB",IF(AND(D360="Cameron",OR(E360="Manual",E360="Assisted Manual")),A360&amp;"_CA",IF(AND(D360="Cameron",OR(E360="De-Novo Merge",E360="Assisted Merge")),A360&amp;"_SA_CA",IF(AND(D360="Bruno",OR(E360="Manual",E360="Assisted Manual")),A360&amp;"_BD",IF(AND(D360="Bruno",OR(E360="De-Novo Merge",E360="Assisted Merge")),A360&amp;"_SA_BD",IF(AND(D360="Daniel",OR(E360="Manual",E360="Assisted Manual")),A360&amp;"_DR",IF(AND(D360="Daniel",OR(E360="De-Novo Merge",E360="Assisted Merge")),A360&amp;"_SA_DR",IF(AND(D360="Monet",OR(E360="Manual",E360="Assisted Manual")),A360&amp;"_MW",IF(AND(D360="Monet",OR(E360="De-Novo Merge",E360="Assisted Merge")),A360&amp;"_SA_MW",IF(AND(D360="Rinat",OR(E360="Manual",E360="Assisted Manual")),A360&amp;"_RM",IF(AND(D360="Rinat",OR(E360="De-Novo Merge",E360="Assisted Merge")),A360&amp;"_SA_RM",""))))))))))))))))</f>
        <v/>
      </c>
      <c r="G360" s="104"/>
      <c r="H360" s="104"/>
      <c r="I360" s="68"/>
      <c r="J360" s="68"/>
      <c r="K360" s="73" t="str">
        <f t="shared" si="7"/>
        <v/>
      </c>
      <c r="L360" s="118" t="str">
        <f>IF(AND(NOT(OR(H360="",H360="Ø")),NOT(OR(H361="",H361="Ø"))),"Needs to be Split","")</f>
        <v/>
      </c>
      <c r="M360" s="103" t="str">
        <f>IF(AND(NOT(OR(G360="",G360="Ø")),H360=""),"In Progress",IF(AND(NOT(OR(H360="Ø",H360="")),NOT(OR(G360="Ø",G360=""))),"Completed",IF(AND(NOT(A360=""),NOT(OR(D360="",D360="???")),G360=""),"Waiting",IF(D360="???","Waiting",""))))</f>
        <v/>
      </c>
      <c r="N360" s="116" t="str">
        <f>IF(AND(NOT(OR(H360="Ø",H360="")),L360="Split"),"In Progress",IF(AND(NOT(OR(H360="Ø",H360="")),L360="Needs to be Split"),"Waiting",IF(AND(M360="Review",M361="Review"),"Review",IF(OR(AND(M360="Review",M361="Incomplete"),AND(M360="Incomplete",M361="Review")),"Review",IF(OR(AND(M360="Untraceable",M361="Review"),AND(M360="Review",M361="Untraceable")),"Review",IF(OR(AND(M360="Review",M361="Completed"),AND(M360="Completed",M361="Review")),"Review",IF(OR(AND(M360="Other",M361="Review"),AND(M360="Review",M361="Other")),"Review",IF(OR(AND(M360="Other",M361="Incomplete"),AND(M360="Incomplete",M361="Other")),"Review",IF(OR(AND(M360="Other",M361="Untraceable"),AND(M360="Untraceable",M361="Other")),"Review",IF(OR(AND(M360="Other",M361="Completed"),AND(M360="Completed",M361="Other")),"Review",IF(AND(M360="Waiting",M361="Waiting"),"Waiting",IF(OR(AND(M360="Review",M361="Waiting"),AND(M360="Waiting",M361="Review")),"Waiting",IF(OR(AND(M360="Other",M361="Waiting"),AND(M360="Waiting",M361="Other")),"Waiting",IF(OR(AND(M360="Incomplete",M361="Waiting"),AND(M360="Waiting",M361="Incomplete")),"Waiting",IF(OR(AND(M360="Completed",M361="Waiting"),AND(M360="Waiting",M361="Completed")),"Waiting",IF(OR(M360="In Progress",M361="In Progress"),"In Progress",IF(OR(AND(M360="Completed",M361="Untraceable"),AND(M360="Untraceable",M361="Completed")),"Review",IF(OR(AND(M360="Completed",M361="Incomplete"),AND(M360="Incomplete",M361="Completed")),"Review",IF(OR(AND(M360="Incomplete",M361="Untraceable"),AND(M360="Untraceable",M361="Incomplete")),"Untraceable",IF(AND(NOT(OR(H360="Ø",H360="")),NOT(OR(H361="Ø",H361="")),L360=""),"In Progress",IF(AND(M360="Untraceable",M361="Untraceable"),"Untraceable",IF(AND(NOT(OR(H360="Ø",H360="")),NOT(OR(H361="Ø",H361="")),NOT(OR(L360="Ø",L360="",L360="Split",L360="Needs to be Split"))),"Completed",IF(AND(M360="Incomplete",M361="Incomplete"),"Incomplete",IF(AND(M360="Other",M361="Other"),"Review",IF(AND(M360="Untraceable",M361=""),"Untraceable","")))))))))))))))))))))))))</f>
        <v/>
      </c>
      <c r="O360" s="116" t="str">
        <f>IF(OR(N360="Untraceable",N360="Incomplete"),"Ignore",IF(N360="Completed","Waiting",IF(OR(N360="Waiting",N360="In Progress",N360="Review",N360="Other"),"HOLD","")))</f>
        <v/>
      </c>
      <c r="P360" s="4"/>
      <c r="Q360" s="121" t="str">
        <f>IF(OR(N360="Untraceable",N360="Incomplete"),"No",IF(N360="Completed","In Progress",""))</f>
        <v/>
      </c>
      <c r="R360" s="116"/>
    </row>
    <row r="361" spans="1:18" x14ac:dyDescent="0.25">
      <c r="A361" s="168"/>
      <c r="B361" s="116"/>
      <c r="C361" s="116"/>
      <c r="D361" s="103" t="str">
        <f>IF(AND(NOT(A360=""),NOT(B360=""),NOT(M360="Untraceable")),"???","")</f>
        <v/>
      </c>
      <c r="E361" s="103"/>
      <c r="F361" s="7" t="str">
        <f>IF(AND(D361="Amina",OR(E361="Manual",E361="Assisted Manual")),A360&amp;"_AZ",IF(AND(D361="Amina",OR(E361="De-Novo Merge",E361="Assisted Merge")),A360&amp;"_SA_AZ",IF(AND(D361="Ahmad",OR(E361="Manual",E361="Assisted Manual")),A360&amp;"_AE",IF(AND(D361="Ahmad",OR(E361="De-Novo Merge",E361="Assisted Merge")),A360&amp;"_SA_AE",IF(AND(D361="Gina",OR(E361="Manual",E361="Assisted Manual")),A360&amp;"_GB",IF(AND(D361="Gina",OR(E361="De-Novo Merge",E361="Assisted Merge")),A360&amp;"_SA_GB",IF(AND(D361="Cameron",OR(E361="Manual",E361="Assisted Manual")),A360&amp;"_CA",IF(AND(D361="Cameron",OR(E361="De-Novo Merge",E361="Assisted Merge")),A360&amp;"_SA_CA",IF(AND(D361="Bruno",OR(E361="Manual",E361="Assisted Manual")),A360&amp;"_BD",IF(AND(D361="Bruno",OR(E361="De-Novo Merge",E361="Assisted Merge")),A360&amp;"_SA_BD",IF(AND(D361="Daniel",OR(E361="Manual",E361="Assisted Manual")),A360&amp;"_DR",IF(AND(D361="Daniel",OR(E361="De-Novo Merge",E361="Assisted Merge")),A360&amp;"_SA_DR",IF(AND(D361="Monet",OR(E361="Manual",E361="Assisted Manual")),A360&amp;"_MW",IF(AND(D361="Monet",OR(E361="De-Novo Merge",E361="Assisted Merge")),A360&amp;"_SA_MW",IF(AND(D361="Rinat",OR(E361="Manual",E361="Assisted Manual")),A360&amp;"_RM",IF(AND(D361="Rinat",OR(E361="De-Novo Merge",E361="Assisted Merge")),A360&amp;"_SA_RM",""))))))))))))))))</f>
        <v/>
      </c>
      <c r="G361" s="104"/>
      <c r="H361" s="104"/>
      <c r="I361" s="68"/>
      <c r="J361" s="68"/>
      <c r="K361" s="73" t="str">
        <f t="shared" si="7"/>
        <v/>
      </c>
      <c r="L361" s="116"/>
      <c r="M361" s="103" t="str">
        <f>IF(AND(NOT(OR(G361="",G361="Ø")),H361=""),"In Progress",IF(AND(NOT(OR(H361="Ø",H361="")),NOT(OR(G361="Ø",G361=""))),"Completed",IF(AND(NOT(A360=""),NOT(OR(D361="",D361="???")),G361=""),"Waiting",IF(D361="???","Waiting",""))))</f>
        <v/>
      </c>
      <c r="N361" s="116"/>
      <c r="O361" s="116"/>
      <c r="P361" s="4"/>
      <c r="Q361" s="121"/>
      <c r="R361" s="116"/>
    </row>
    <row r="362" spans="1:18" x14ac:dyDescent="0.25">
      <c r="A362" s="174"/>
      <c r="B362" s="117"/>
      <c r="C362" s="116"/>
      <c r="D362" s="103" t="str">
        <f>IF(AND(NOT(B362=""),NOT(A362="")),"???","")</f>
        <v/>
      </c>
      <c r="E362" s="103"/>
      <c r="F362" s="7" t="str">
        <f>IF(AND(D362="Amina",OR(E362="Manual",E362="Assisted Manual")),A362&amp;"_AZ",IF(AND(D362="Amina",OR(E362="De-Novo Merge",E362="Assisted Merge")),A362&amp;"_SA_AZ",IF(AND(D362="Ahmad",OR(E362="Manual",E362="Assisted Manual")),A362&amp;"_AE",IF(AND(D362="Ahmad",OR(E362="De-Novo Merge",E362="Assisted Merge")),A362&amp;"_SA_AE",IF(AND(D362="Gina",OR(E362="Manual",E362="Assisted Manual")),A362&amp;"_GB",IF(AND(D362="Gina",OR(E362="De-Novo Merge",E362="Assisted Merge")),A362&amp;"_SA_GB",IF(AND(D362="Cameron",OR(E362="Manual",E362="Assisted Manual")),A362&amp;"_CA",IF(AND(D362="Cameron",OR(E362="De-Novo Merge",E362="Assisted Merge")),A362&amp;"_SA_CA",IF(AND(D362="Bruno",OR(E362="Manual",E362="Assisted Manual")),A362&amp;"_BD",IF(AND(D362="Bruno",OR(E362="De-Novo Merge",E362="Assisted Merge")),A362&amp;"_SA_BD",IF(AND(D362="Daniel",OR(E362="Manual",E362="Assisted Manual")),A362&amp;"_DR",IF(AND(D362="Daniel",OR(E362="De-Novo Merge",E362="Assisted Merge")),A362&amp;"_SA_DR",IF(AND(D362="Monet",OR(E362="Manual",E362="Assisted Manual")),A362&amp;"_MW",IF(AND(D362="Monet",OR(E362="De-Novo Merge",E362="Assisted Merge")),A362&amp;"_SA_MW",IF(AND(D362="Rinat",OR(E362="Manual",E362="Assisted Manual")),A362&amp;"_RM",IF(AND(D362="Rinat",OR(E362="De-Novo Merge",E362="Assisted Merge")),A362&amp;"_SA_RM",""))))))))))))))))</f>
        <v/>
      </c>
      <c r="G362" s="104"/>
      <c r="H362" s="104"/>
      <c r="I362" s="68"/>
      <c r="J362" s="68"/>
      <c r="K362" s="73" t="str">
        <f t="shared" si="7"/>
        <v/>
      </c>
      <c r="L362" s="118" t="str">
        <f>IF(AND(NOT(OR(H362="",H362="Ø")),NOT(OR(H363="",H363="Ø"))),"Needs to be Split","")</f>
        <v/>
      </c>
      <c r="M362" s="103" t="str">
        <f>IF(AND(NOT(OR(G362="",G362="Ø")),H362=""),"In Progress",IF(AND(NOT(OR(H362="Ø",H362="")),NOT(OR(G362="Ø",G362=""))),"Completed",IF(AND(NOT(A362=""),NOT(OR(D362="",D362="???")),G362=""),"Waiting",IF(D362="???","Waiting",""))))</f>
        <v/>
      </c>
      <c r="N362" s="116" t="str">
        <f>IF(AND(NOT(OR(H362="Ø",H362="")),L362="Split"),"In Progress",IF(AND(NOT(OR(H362="Ø",H362="")),L362="Needs to be Split"),"Waiting",IF(AND(M362="Review",M363="Review"),"Review",IF(OR(AND(M362="Review",M363="Incomplete"),AND(M362="Incomplete",M363="Review")),"Review",IF(OR(AND(M362="Untraceable",M363="Review"),AND(M362="Review",M363="Untraceable")),"Review",IF(OR(AND(M362="Review",M363="Completed"),AND(M362="Completed",M363="Review")),"Review",IF(OR(AND(M362="Other",M363="Review"),AND(M362="Review",M363="Other")),"Review",IF(OR(AND(M362="Other",M363="Incomplete"),AND(M362="Incomplete",M363="Other")),"Review",IF(OR(AND(M362="Other",M363="Untraceable"),AND(M362="Untraceable",M363="Other")),"Review",IF(OR(AND(M362="Other",M363="Completed"),AND(M362="Completed",M363="Other")),"Review",IF(AND(M362="Waiting",M363="Waiting"),"Waiting",IF(OR(AND(M362="Review",M363="Waiting"),AND(M362="Waiting",M363="Review")),"Waiting",IF(OR(AND(M362="Other",M363="Waiting"),AND(M362="Waiting",M363="Other")),"Waiting",IF(OR(AND(M362="Incomplete",M363="Waiting"),AND(M362="Waiting",M363="Incomplete")),"Waiting",IF(OR(AND(M362="Completed",M363="Waiting"),AND(M362="Waiting",M363="Completed")),"Waiting",IF(OR(M362="In Progress",M363="In Progress"),"In Progress",IF(OR(AND(M362="Completed",M363="Untraceable"),AND(M362="Untraceable",M363="Completed")),"Review",IF(OR(AND(M362="Completed",M363="Incomplete"),AND(M362="Incomplete",M363="Completed")),"Review",IF(OR(AND(M362="Incomplete",M363="Untraceable"),AND(M362="Untraceable",M363="Incomplete")),"Untraceable",IF(AND(NOT(OR(H362="Ø",H362="")),NOT(OR(H363="Ø",H363="")),L362=""),"In Progress",IF(AND(M362="Untraceable",M363="Untraceable"),"Untraceable",IF(AND(NOT(OR(H362="Ø",H362="")),NOT(OR(H363="Ø",H363="")),NOT(OR(L362="Ø",L362="",L362="Split",L362="Needs to be Split"))),"Completed",IF(AND(M362="Incomplete",M363="Incomplete"),"Incomplete",IF(AND(M362="Other",M363="Other"),"Review",IF(AND(M362="Untraceable",M363=""),"Untraceable","")))))))))))))))))))))))))</f>
        <v/>
      </c>
      <c r="O362" s="116" t="str">
        <f>IF(OR(N362="Untraceable",N362="Incomplete"),"Ignore",IF(N362="Completed","Waiting",IF(OR(N362="Waiting",N362="In Progress",N362="Review",N362="Other"),"HOLD","")))</f>
        <v/>
      </c>
      <c r="P362" s="4"/>
      <c r="Q362" s="121" t="str">
        <f>IF(OR(N362="Untraceable",N362="Incomplete"),"No",IF(N362="Completed","In Progress",""))</f>
        <v/>
      </c>
      <c r="R362" s="116"/>
    </row>
    <row r="363" spans="1:18" x14ac:dyDescent="0.25">
      <c r="A363" s="168"/>
      <c r="B363" s="116"/>
      <c r="C363" s="116"/>
      <c r="D363" s="103" t="str">
        <f>IF(AND(NOT(A362=""),NOT(B362=""),NOT(M362="Untraceable")),"???","")</f>
        <v/>
      </c>
      <c r="E363" s="103"/>
      <c r="F363" s="7" t="str">
        <f>IF(AND(D363="Amina",OR(E363="Manual",E363="Assisted Manual")),A362&amp;"_AZ",IF(AND(D363="Amina",OR(E363="De-Novo Merge",E363="Assisted Merge")),A362&amp;"_SA_AZ",IF(AND(D363="Ahmad",OR(E363="Manual",E363="Assisted Manual")),A362&amp;"_AE",IF(AND(D363="Ahmad",OR(E363="De-Novo Merge",E363="Assisted Merge")),A362&amp;"_SA_AE",IF(AND(D363="Gina",OR(E363="Manual",E363="Assisted Manual")),A362&amp;"_GB",IF(AND(D363="Gina",OR(E363="De-Novo Merge",E363="Assisted Merge")),A362&amp;"_SA_GB",IF(AND(D363="Cameron",OR(E363="Manual",E363="Assisted Manual")),A362&amp;"_CA",IF(AND(D363="Cameron",OR(E363="De-Novo Merge",E363="Assisted Merge")),A362&amp;"_SA_CA",IF(AND(D363="Bruno",OR(E363="Manual",E363="Assisted Manual")),A362&amp;"_BD",IF(AND(D363="Bruno",OR(E363="De-Novo Merge",E363="Assisted Merge")),A362&amp;"_SA_BD",IF(AND(D363="Daniel",OR(E363="Manual",E363="Assisted Manual")),A362&amp;"_DR",IF(AND(D363="Daniel",OR(E363="De-Novo Merge",E363="Assisted Merge")),A362&amp;"_SA_DR",IF(AND(D363="Monet",OR(E363="Manual",E363="Assisted Manual")),A362&amp;"_MW",IF(AND(D363="Monet",OR(E363="De-Novo Merge",E363="Assisted Merge")),A362&amp;"_SA_MW",IF(AND(D363="Rinat",OR(E363="Manual",E363="Assisted Manual")),A362&amp;"_RM",IF(AND(D363="Rinat",OR(E363="De-Novo Merge",E363="Assisted Merge")),A362&amp;"_SA_RM",""))))))))))))))))</f>
        <v/>
      </c>
      <c r="G363" s="104"/>
      <c r="H363" s="104"/>
      <c r="I363" s="68"/>
      <c r="J363" s="68"/>
      <c r="K363" s="73" t="str">
        <f t="shared" si="7"/>
        <v/>
      </c>
      <c r="L363" s="116"/>
      <c r="M363" s="103" t="str">
        <f>IF(AND(NOT(OR(G363="",G363="Ø")),H363=""),"In Progress",IF(AND(NOT(OR(H363="Ø",H363="")),NOT(OR(G363="Ø",G363=""))),"Completed",IF(AND(NOT(A362=""),NOT(OR(D363="",D363="???")),G363=""),"Waiting",IF(D363="???","Waiting",""))))</f>
        <v/>
      </c>
      <c r="N363" s="116"/>
      <c r="O363" s="116"/>
      <c r="P363" s="4"/>
      <c r="Q363" s="121"/>
      <c r="R363" s="116"/>
    </row>
    <row r="364" spans="1:18" x14ac:dyDescent="0.25">
      <c r="A364" s="174"/>
      <c r="B364" s="117"/>
      <c r="C364" s="116"/>
      <c r="D364" s="103" t="str">
        <f>IF(AND(NOT(B364=""),NOT(A364="")),"???","")</f>
        <v/>
      </c>
      <c r="E364" s="103"/>
      <c r="F364" s="7" t="str">
        <f>IF(AND(D364="Amina",OR(E364="Manual",E364="Assisted Manual")),A364&amp;"_AZ",IF(AND(D364="Amina",OR(E364="De-Novo Merge",E364="Assisted Merge")),A364&amp;"_SA_AZ",IF(AND(D364="Ahmad",OR(E364="Manual",E364="Assisted Manual")),A364&amp;"_AE",IF(AND(D364="Ahmad",OR(E364="De-Novo Merge",E364="Assisted Merge")),A364&amp;"_SA_AE",IF(AND(D364="Gina",OR(E364="Manual",E364="Assisted Manual")),A364&amp;"_GB",IF(AND(D364="Gina",OR(E364="De-Novo Merge",E364="Assisted Merge")),A364&amp;"_SA_GB",IF(AND(D364="Cameron",OR(E364="Manual",E364="Assisted Manual")),A364&amp;"_CA",IF(AND(D364="Cameron",OR(E364="De-Novo Merge",E364="Assisted Merge")),A364&amp;"_SA_CA",IF(AND(D364="Bruno",OR(E364="Manual",E364="Assisted Manual")),A364&amp;"_BD",IF(AND(D364="Bruno",OR(E364="De-Novo Merge",E364="Assisted Merge")),A364&amp;"_SA_BD",IF(AND(D364="Daniel",OR(E364="Manual",E364="Assisted Manual")),A364&amp;"_DR",IF(AND(D364="Daniel",OR(E364="De-Novo Merge",E364="Assisted Merge")),A364&amp;"_SA_DR",IF(AND(D364="Monet",OR(E364="Manual",E364="Assisted Manual")),A364&amp;"_MW",IF(AND(D364="Monet",OR(E364="De-Novo Merge",E364="Assisted Merge")),A364&amp;"_SA_MW",IF(AND(D364="Rinat",OR(E364="Manual",E364="Assisted Manual")),A364&amp;"_RM",IF(AND(D364="Rinat",OR(E364="De-Novo Merge",E364="Assisted Merge")),A364&amp;"_SA_RM",""))))))))))))))))</f>
        <v/>
      </c>
      <c r="G364" s="104"/>
      <c r="H364" s="104"/>
      <c r="I364" s="68"/>
      <c r="J364" s="68"/>
      <c r="K364" s="73" t="str">
        <f t="shared" si="7"/>
        <v/>
      </c>
      <c r="L364" s="118" t="str">
        <f>IF(AND(NOT(OR(H364="",H364="Ø")),NOT(OR(H365="",H365="Ø"))),"Needs to be Split","")</f>
        <v/>
      </c>
      <c r="M364" s="103" t="str">
        <f>IF(AND(NOT(OR(G364="",G364="Ø")),H364=""),"In Progress",IF(AND(NOT(OR(H364="Ø",H364="")),NOT(OR(G364="Ø",G364=""))),"Completed",IF(AND(NOT(A364=""),NOT(OR(D364="",D364="???")),G364=""),"Waiting",IF(D364="???","Waiting",""))))</f>
        <v/>
      </c>
      <c r="N364" s="116" t="str">
        <f>IF(AND(NOT(OR(H364="Ø",H364="")),L364="Split"),"In Progress",IF(AND(NOT(OR(H364="Ø",H364="")),L364="Needs to be Split"),"Waiting",IF(AND(M364="Review",M365="Review"),"Review",IF(OR(AND(M364="Review",M365="Incomplete"),AND(M364="Incomplete",M365="Review")),"Review",IF(OR(AND(M364="Untraceable",M365="Review"),AND(M364="Review",M365="Untraceable")),"Review",IF(OR(AND(M364="Review",M365="Completed"),AND(M364="Completed",M365="Review")),"Review",IF(OR(AND(M364="Other",M365="Review"),AND(M364="Review",M365="Other")),"Review",IF(OR(AND(M364="Other",M365="Incomplete"),AND(M364="Incomplete",M365="Other")),"Review",IF(OR(AND(M364="Other",M365="Untraceable"),AND(M364="Untraceable",M365="Other")),"Review",IF(OR(AND(M364="Other",M365="Completed"),AND(M364="Completed",M365="Other")),"Review",IF(AND(M364="Waiting",M365="Waiting"),"Waiting",IF(OR(AND(M364="Review",M365="Waiting"),AND(M364="Waiting",M365="Review")),"Waiting",IF(OR(AND(M364="Other",M365="Waiting"),AND(M364="Waiting",M365="Other")),"Waiting",IF(OR(AND(M364="Incomplete",M365="Waiting"),AND(M364="Waiting",M365="Incomplete")),"Waiting",IF(OR(AND(M364="Completed",M365="Waiting"),AND(M364="Waiting",M365="Completed")),"Waiting",IF(OR(M364="In Progress",M365="In Progress"),"In Progress",IF(OR(AND(M364="Completed",M365="Untraceable"),AND(M364="Untraceable",M365="Completed")),"Review",IF(OR(AND(M364="Completed",M365="Incomplete"),AND(M364="Incomplete",M365="Completed")),"Review",IF(OR(AND(M364="Incomplete",M365="Untraceable"),AND(M364="Untraceable",M365="Incomplete")),"Untraceable",IF(AND(NOT(OR(H364="Ø",H364="")),NOT(OR(H365="Ø",H365="")),L364=""),"In Progress",IF(AND(M364="Untraceable",M365="Untraceable"),"Untraceable",IF(AND(NOT(OR(H364="Ø",H364="")),NOT(OR(H365="Ø",H365="")),NOT(OR(L364="Ø",L364="",L364="Split",L364="Needs to be Split"))),"Completed",IF(AND(M364="Incomplete",M365="Incomplete"),"Incomplete",IF(AND(M364="Other",M365="Other"),"Review",IF(AND(M364="Untraceable",M365=""),"Untraceable","")))))))))))))))))))))))))</f>
        <v/>
      </c>
      <c r="O364" s="116" t="str">
        <f>IF(OR(N364="Untraceable",N364="Incomplete"),"Ignore",IF(N364="Completed","Waiting",IF(OR(N364="Waiting",N364="In Progress",N364="Review",N364="Other"),"HOLD","")))</f>
        <v/>
      </c>
      <c r="P364" s="4"/>
      <c r="Q364" s="121" t="str">
        <f>IF(OR(N364="Untraceable",N364="Incomplete"),"No",IF(N364="Completed","In Progress",""))</f>
        <v/>
      </c>
      <c r="R364" s="116"/>
    </row>
    <row r="365" spans="1:18" x14ac:dyDescent="0.25">
      <c r="A365" s="168"/>
      <c r="B365" s="116"/>
      <c r="C365" s="116"/>
      <c r="D365" s="103" t="str">
        <f>IF(AND(NOT(A364=""),NOT(B364=""),NOT(M364="Untraceable")),"???","")</f>
        <v/>
      </c>
      <c r="E365" s="103"/>
      <c r="F365" s="7" t="str">
        <f>IF(AND(D365="Amina",OR(E365="Manual",E365="Assisted Manual")),A364&amp;"_AZ",IF(AND(D365="Amina",OR(E365="De-Novo Merge",E365="Assisted Merge")),A364&amp;"_SA_AZ",IF(AND(D365="Ahmad",OR(E365="Manual",E365="Assisted Manual")),A364&amp;"_AE",IF(AND(D365="Ahmad",OR(E365="De-Novo Merge",E365="Assisted Merge")),A364&amp;"_SA_AE",IF(AND(D365="Gina",OR(E365="Manual",E365="Assisted Manual")),A364&amp;"_GB",IF(AND(D365="Gina",OR(E365="De-Novo Merge",E365="Assisted Merge")),A364&amp;"_SA_GB",IF(AND(D365="Cameron",OR(E365="Manual",E365="Assisted Manual")),A364&amp;"_CA",IF(AND(D365="Cameron",OR(E365="De-Novo Merge",E365="Assisted Merge")),A364&amp;"_SA_CA",IF(AND(D365="Bruno",OR(E365="Manual",E365="Assisted Manual")),A364&amp;"_BD",IF(AND(D365="Bruno",OR(E365="De-Novo Merge",E365="Assisted Merge")),A364&amp;"_SA_BD",IF(AND(D365="Daniel",OR(E365="Manual",E365="Assisted Manual")),A364&amp;"_DR",IF(AND(D365="Daniel",OR(E365="De-Novo Merge",E365="Assisted Merge")),A364&amp;"_SA_DR",IF(AND(D365="Monet",OR(E365="Manual",E365="Assisted Manual")),A364&amp;"_MW",IF(AND(D365="Monet",OR(E365="De-Novo Merge",E365="Assisted Merge")),A364&amp;"_SA_MW",IF(AND(D365="Rinat",OR(E365="Manual",E365="Assisted Manual")),A364&amp;"_RM",IF(AND(D365="Rinat",OR(E365="De-Novo Merge",E365="Assisted Merge")),A364&amp;"_SA_RM",""))))))))))))))))</f>
        <v/>
      </c>
      <c r="G365" s="104"/>
      <c r="H365" s="104"/>
      <c r="I365" s="68"/>
      <c r="J365" s="68"/>
      <c r="K365" s="73" t="str">
        <f t="shared" si="7"/>
        <v/>
      </c>
      <c r="L365" s="116"/>
      <c r="M365" s="103" t="str">
        <f>IF(AND(NOT(OR(G365="",G365="Ø")),H365=""),"In Progress",IF(AND(NOT(OR(H365="Ø",H365="")),NOT(OR(G365="Ø",G365=""))),"Completed",IF(AND(NOT(A364=""),NOT(OR(D365="",D365="???")),G365=""),"Waiting",IF(D365="???","Waiting",""))))</f>
        <v/>
      </c>
      <c r="N365" s="116"/>
      <c r="O365" s="116"/>
      <c r="P365" s="4"/>
      <c r="Q365" s="121"/>
      <c r="R365" s="116"/>
    </row>
    <row r="366" spans="1:18" x14ac:dyDescent="0.25">
      <c r="A366" s="174"/>
      <c r="B366" s="117"/>
      <c r="C366" s="116"/>
      <c r="D366" s="103" t="str">
        <f>IF(AND(NOT(B366=""),NOT(A366="")),"???","")</f>
        <v/>
      </c>
      <c r="E366" s="103"/>
      <c r="F366" s="7" t="str">
        <f>IF(AND(D366="Amina",OR(E366="Manual",E366="Assisted Manual")),A366&amp;"_AZ",IF(AND(D366="Amina",OR(E366="De-Novo Merge",E366="Assisted Merge")),A366&amp;"_SA_AZ",IF(AND(D366="Ahmad",OR(E366="Manual",E366="Assisted Manual")),A366&amp;"_AE",IF(AND(D366="Ahmad",OR(E366="De-Novo Merge",E366="Assisted Merge")),A366&amp;"_SA_AE",IF(AND(D366="Gina",OR(E366="Manual",E366="Assisted Manual")),A366&amp;"_GB",IF(AND(D366="Gina",OR(E366="De-Novo Merge",E366="Assisted Merge")),A366&amp;"_SA_GB",IF(AND(D366="Cameron",OR(E366="Manual",E366="Assisted Manual")),A366&amp;"_CA",IF(AND(D366="Cameron",OR(E366="De-Novo Merge",E366="Assisted Merge")),A366&amp;"_SA_CA",IF(AND(D366="Bruno",OR(E366="Manual",E366="Assisted Manual")),A366&amp;"_BD",IF(AND(D366="Bruno",OR(E366="De-Novo Merge",E366="Assisted Merge")),A366&amp;"_SA_BD",IF(AND(D366="Daniel",OR(E366="Manual",E366="Assisted Manual")),A366&amp;"_DR",IF(AND(D366="Daniel",OR(E366="De-Novo Merge",E366="Assisted Merge")),A366&amp;"_SA_DR",IF(AND(D366="Monet",OR(E366="Manual",E366="Assisted Manual")),A366&amp;"_MW",IF(AND(D366="Monet",OR(E366="De-Novo Merge",E366="Assisted Merge")),A366&amp;"_SA_MW",IF(AND(D366="Rinat",OR(E366="Manual",E366="Assisted Manual")),A366&amp;"_RM",IF(AND(D366="Rinat",OR(E366="De-Novo Merge",E366="Assisted Merge")),A366&amp;"_SA_RM",""))))))))))))))))</f>
        <v/>
      </c>
      <c r="G366" s="104"/>
      <c r="H366" s="104"/>
      <c r="I366" s="68"/>
      <c r="J366" s="68"/>
      <c r="K366" s="73" t="str">
        <f t="shared" si="7"/>
        <v/>
      </c>
      <c r="L366" s="118" t="str">
        <f>IF(AND(NOT(OR(H366="",H366="Ø")),NOT(OR(H367="",H367="Ø"))),"Needs to be Split","")</f>
        <v/>
      </c>
      <c r="M366" s="103" t="str">
        <f>IF(AND(NOT(OR(G366="",G366="Ø")),H366=""),"In Progress",IF(AND(NOT(OR(H366="Ø",H366="")),NOT(OR(G366="Ø",G366=""))),"Completed",IF(AND(NOT(A366=""),NOT(OR(D366="",D366="???")),G366=""),"Waiting",IF(D366="???","Waiting",""))))</f>
        <v/>
      </c>
      <c r="N366" s="116" t="str">
        <f>IF(AND(NOT(OR(H366="Ø",H366="")),L366="Split"),"In Progress",IF(AND(NOT(OR(H366="Ø",H366="")),L366="Needs to be Split"),"Waiting",IF(AND(M366="Review",M367="Review"),"Review",IF(OR(AND(M366="Review",M367="Incomplete"),AND(M366="Incomplete",M367="Review")),"Review",IF(OR(AND(M366="Untraceable",M367="Review"),AND(M366="Review",M367="Untraceable")),"Review",IF(OR(AND(M366="Review",M367="Completed"),AND(M366="Completed",M367="Review")),"Review",IF(OR(AND(M366="Other",M367="Review"),AND(M366="Review",M367="Other")),"Review",IF(OR(AND(M366="Other",M367="Incomplete"),AND(M366="Incomplete",M367="Other")),"Review",IF(OR(AND(M366="Other",M367="Untraceable"),AND(M366="Untraceable",M367="Other")),"Review",IF(OR(AND(M366="Other",M367="Completed"),AND(M366="Completed",M367="Other")),"Review",IF(AND(M366="Waiting",M367="Waiting"),"Waiting",IF(OR(AND(M366="Review",M367="Waiting"),AND(M366="Waiting",M367="Review")),"Waiting",IF(OR(AND(M366="Other",M367="Waiting"),AND(M366="Waiting",M367="Other")),"Waiting",IF(OR(AND(M366="Incomplete",M367="Waiting"),AND(M366="Waiting",M367="Incomplete")),"Waiting",IF(OR(AND(M366="Completed",M367="Waiting"),AND(M366="Waiting",M367="Completed")),"Waiting",IF(OR(M366="In Progress",M367="In Progress"),"In Progress",IF(OR(AND(M366="Completed",M367="Untraceable"),AND(M366="Untraceable",M367="Completed")),"Review",IF(OR(AND(M366="Completed",M367="Incomplete"),AND(M366="Incomplete",M367="Completed")),"Review",IF(OR(AND(M366="Incomplete",M367="Untraceable"),AND(M366="Untraceable",M367="Incomplete")),"Untraceable",IF(AND(NOT(OR(H366="Ø",H366="")),NOT(OR(H367="Ø",H367="")),L366=""),"In Progress",IF(AND(M366="Untraceable",M367="Untraceable"),"Untraceable",IF(AND(NOT(OR(H366="Ø",H366="")),NOT(OR(H367="Ø",H367="")),NOT(OR(L366="Ø",L366="",L366="Split",L366="Needs to be Split"))),"Completed",IF(AND(M366="Incomplete",M367="Incomplete"),"Incomplete",IF(AND(M366="Other",M367="Other"),"Review",IF(AND(M366="Untraceable",M367=""),"Untraceable","")))))))))))))))))))))))))</f>
        <v/>
      </c>
      <c r="O366" s="116" t="str">
        <f>IF(OR(N366="Untraceable",N366="Incomplete"),"Ignore",IF(N366="Completed","Waiting",IF(OR(N366="Waiting",N366="In Progress",N366="Review",N366="Other"),"HOLD","")))</f>
        <v/>
      </c>
      <c r="P366" s="4"/>
      <c r="Q366" s="121" t="str">
        <f>IF(OR(N366="Untraceable",N366="Incomplete"),"No",IF(N366="Completed","In Progress",""))</f>
        <v/>
      </c>
      <c r="R366" s="116"/>
    </row>
    <row r="367" spans="1:18" x14ac:dyDescent="0.25">
      <c r="A367" s="168"/>
      <c r="B367" s="124"/>
      <c r="C367" s="124"/>
      <c r="D367" s="103" t="str">
        <f>IF(AND(NOT(A366=""),NOT(B366=""),NOT(M366="Untraceable")),"???","")</f>
        <v/>
      </c>
      <c r="E367" s="103"/>
      <c r="F367" s="7" t="str">
        <f>IF(AND(D367="Amina",OR(E367="Manual",E367="Assisted Manual")),A366&amp;"_AZ",IF(AND(D367="Amina",OR(E367="De-Novo Merge",E367="Assisted Merge")),A366&amp;"_SA_AZ",IF(AND(D367="Ahmad",OR(E367="Manual",E367="Assisted Manual")),A366&amp;"_AE",IF(AND(D367="Ahmad",OR(E367="De-Novo Merge",E367="Assisted Merge")),A366&amp;"_SA_AE",IF(AND(D367="Gina",OR(E367="Manual",E367="Assisted Manual")),A366&amp;"_GB",IF(AND(D367="Gina",OR(E367="De-Novo Merge",E367="Assisted Merge")),A366&amp;"_SA_GB",IF(AND(D367="Cameron",OR(E367="Manual",E367="Assisted Manual")),A366&amp;"_CA",IF(AND(D367="Cameron",OR(E367="De-Novo Merge",E367="Assisted Merge")),A366&amp;"_SA_CA",IF(AND(D367="Bruno",OR(E367="Manual",E367="Assisted Manual")),A366&amp;"_BD",IF(AND(D367="Bruno",OR(E367="De-Novo Merge",E367="Assisted Merge")),A366&amp;"_SA_BD",IF(AND(D367="Daniel",OR(E367="Manual",E367="Assisted Manual")),A366&amp;"_DR",IF(AND(D367="Daniel",OR(E367="De-Novo Merge",E367="Assisted Merge")),A366&amp;"_SA_DR",IF(AND(D367="Monet",OR(E367="Manual",E367="Assisted Manual")),A366&amp;"_MW",IF(AND(D367="Monet",OR(E367="De-Novo Merge",E367="Assisted Merge")),A366&amp;"_SA_MW",IF(AND(D367="Rinat",OR(E367="Manual",E367="Assisted Manual")),A366&amp;"_RM",IF(AND(D367="Rinat",OR(E367="De-Novo Merge",E367="Assisted Merge")),A366&amp;"_SA_RM",""))))))))))))))))</f>
        <v/>
      </c>
      <c r="G367" s="104"/>
      <c r="H367" s="104"/>
      <c r="I367" s="68"/>
      <c r="J367" s="68"/>
      <c r="K367" s="73" t="str">
        <f t="shared" si="7"/>
        <v/>
      </c>
      <c r="L367" s="116"/>
      <c r="M367" s="103" t="str">
        <f>IF(AND(NOT(OR(G367="",G367="Ø")),H367=""),"In Progress",IF(AND(NOT(OR(H367="Ø",H367="")),NOT(OR(G367="Ø",G367=""))),"Completed",IF(AND(NOT(A366=""),NOT(OR(D367="",D367="???")),G367=""),"Waiting",IF(D367="???","Waiting",""))))</f>
        <v/>
      </c>
      <c r="N367" s="116"/>
      <c r="O367" s="116"/>
      <c r="P367" s="4"/>
      <c r="Q367" s="121"/>
      <c r="R367" s="116"/>
    </row>
    <row r="368" spans="1:18" x14ac:dyDescent="0.25">
      <c r="A368" s="174"/>
      <c r="B368" s="117"/>
      <c r="C368" s="116"/>
      <c r="D368" s="103" t="str">
        <f>IF(AND(NOT(B368=""),NOT(A368="")),"???","")</f>
        <v/>
      </c>
      <c r="E368" s="103"/>
      <c r="F368" s="7" t="str">
        <f>IF(AND(D368="Amina",OR(E368="Manual",E368="Assisted Manual")),A368&amp;"_AZ",IF(AND(D368="Amina",OR(E368="De-Novo Merge",E368="Assisted Merge")),A368&amp;"_SA_AZ",IF(AND(D368="Ahmad",OR(E368="Manual",E368="Assisted Manual")),A368&amp;"_AE",IF(AND(D368="Ahmad",OR(E368="De-Novo Merge",E368="Assisted Merge")),A368&amp;"_SA_AE",IF(AND(D368="Gina",OR(E368="Manual",E368="Assisted Manual")),A368&amp;"_GB",IF(AND(D368="Gina",OR(E368="De-Novo Merge",E368="Assisted Merge")),A368&amp;"_SA_GB",IF(AND(D368="Cameron",OR(E368="Manual",E368="Assisted Manual")),A368&amp;"_CA",IF(AND(D368="Cameron",OR(E368="De-Novo Merge",E368="Assisted Merge")),A368&amp;"_SA_CA",IF(AND(D368="Bruno",OR(E368="Manual",E368="Assisted Manual")),A368&amp;"_BD",IF(AND(D368="Bruno",OR(E368="De-Novo Merge",E368="Assisted Merge")),A368&amp;"_SA_BD",IF(AND(D368="Daniel",OR(E368="Manual",E368="Assisted Manual")),A368&amp;"_DR",IF(AND(D368="Daniel",OR(E368="De-Novo Merge",E368="Assisted Merge")),A368&amp;"_SA_DR",IF(AND(D368="Monet",OR(E368="Manual",E368="Assisted Manual")),A368&amp;"_MW",IF(AND(D368="Monet",OR(E368="De-Novo Merge",E368="Assisted Merge")),A368&amp;"_SA_MW",IF(AND(D368="Rinat",OR(E368="Manual",E368="Assisted Manual")),A368&amp;"_RM",IF(AND(D368="Rinat",OR(E368="De-Novo Merge",E368="Assisted Merge")),A368&amp;"_SA_RM",""))))))))))))))))</f>
        <v/>
      </c>
      <c r="G368" s="104"/>
      <c r="H368" s="104"/>
      <c r="I368" s="68"/>
      <c r="J368" s="68"/>
      <c r="K368" s="73" t="str">
        <f t="shared" si="7"/>
        <v/>
      </c>
      <c r="L368" s="118" t="str">
        <f>IF(AND(NOT(OR(H368="",H368="Ø")),NOT(OR(H369="",H369="Ø"))),"Needs to be Split","")</f>
        <v/>
      </c>
      <c r="M368" s="103" t="str">
        <f>IF(AND(NOT(OR(G368="",G368="Ø")),H368=""),"In Progress",IF(AND(NOT(OR(H368="Ø",H368="")),NOT(OR(G368="Ø",G368=""))),"Completed",IF(AND(NOT(A368=""),NOT(OR(D368="",D368="???")),G368=""),"Waiting",IF(D368="???","Waiting",""))))</f>
        <v/>
      </c>
      <c r="N368" s="116" t="str">
        <f>IF(AND(NOT(OR(H368="Ø",H368="")),L368="Split"),"In Progress",IF(AND(NOT(OR(H368="Ø",H368="")),L368="Needs to be Split"),"Waiting",IF(AND(M368="Review",M369="Review"),"Review",IF(OR(AND(M368="Review",M369="Incomplete"),AND(M368="Incomplete",M369="Review")),"Review",IF(OR(AND(M368="Untraceable",M369="Review"),AND(M368="Review",M369="Untraceable")),"Review",IF(OR(AND(M368="Review",M369="Completed"),AND(M368="Completed",M369="Review")),"Review",IF(OR(AND(M368="Other",M369="Review"),AND(M368="Review",M369="Other")),"Review",IF(OR(AND(M368="Other",M369="Incomplete"),AND(M368="Incomplete",M369="Other")),"Review",IF(OR(AND(M368="Other",M369="Untraceable"),AND(M368="Untraceable",M369="Other")),"Review",IF(OR(AND(M368="Other",M369="Completed"),AND(M368="Completed",M369="Other")),"Review",IF(AND(M368="Waiting",M369="Waiting"),"Waiting",IF(OR(AND(M368="Review",M369="Waiting"),AND(M368="Waiting",M369="Review")),"Waiting",IF(OR(AND(M368="Other",M369="Waiting"),AND(M368="Waiting",M369="Other")),"Waiting",IF(OR(AND(M368="Incomplete",M369="Waiting"),AND(M368="Waiting",M369="Incomplete")),"Waiting",IF(OR(AND(M368="Completed",M369="Waiting"),AND(M368="Waiting",M369="Completed")),"Waiting",IF(OR(M368="In Progress",M369="In Progress"),"In Progress",IF(OR(AND(M368="Completed",M369="Untraceable"),AND(M368="Untraceable",M369="Completed")),"Review",IF(OR(AND(M368="Completed",M369="Incomplete"),AND(M368="Incomplete",M369="Completed")),"Review",IF(OR(AND(M368="Incomplete",M369="Untraceable"),AND(M368="Untraceable",M369="Incomplete")),"Untraceable",IF(AND(NOT(OR(H368="Ø",H368="")),NOT(OR(H369="Ø",H369="")),L368=""),"In Progress",IF(AND(M368="Untraceable",M369="Untraceable"),"Untraceable",IF(AND(NOT(OR(H368="Ø",H368="")),NOT(OR(H369="Ø",H369="")),NOT(OR(L368="Ø",L368="",L368="Split",L368="Needs to be Split"))),"Completed",IF(AND(M368="Incomplete",M369="Incomplete"),"Incomplete",IF(AND(M368="Other",M369="Other"),"Review",IF(AND(M368="Untraceable",M369=""),"Untraceable","")))))))))))))))))))))))))</f>
        <v/>
      </c>
      <c r="O368" s="116" t="str">
        <f>IF(OR(N368="Untraceable",N368="Incomplete"),"Ignore",IF(N368="Completed","Waiting",IF(OR(N368="Waiting",N368="In Progress",N368="Review",N368="Other"),"HOLD","")))</f>
        <v/>
      </c>
      <c r="P368" s="4"/>
      <c r="Q368" s="121" t="str">
        <f>IF(OR(N368="Untraceable",N368="Incomplete"),"No",IF(N368="Completed","In Progress",""))</f>
        <v/>
      </c>
      <c r="R368" s="116"/>
    </row>
    <row r="369" spans="1:18" x14ac:dyDescent="0.25">
      <c r="A369" s="168"/>
      <c r="B369" s="116"/>
      <c r="C369" s="116"/>
      <c r="D369" s="103" t="str">
        <f>IF(AND(NOT(A368=""),NOT(B368=""),NOT(M368="Untraceable")),"???","")</f>
        <v/>
      </c>
      <c r="E369" s="103"/>
      <c r="F369" s="7" t="str">
        <f>IF(AND(D369="Amina",OR(E369="Manual",E369="Assisted Manual")),A368&amp;"_AZ",IF(AND(D369="Amina",OR(E369="De-Novo Merge",E369="Assisted Merge")),A368&amp;"_SA_AZ",IF(AND(D369="Ahmad",OR(E369="Manual",E369="Assisted Manual")),A368&amp;"_AE",IF(AND(D369="Ahmad",OR(E369="De-Novo Merge",E369="Assisted Merge")),A368&amp;"_SA_AE",IF(AND(D369="Gina",OR(E369="Manual",E369="Assisted Manual")),A368&amp;"_GB",IF(AND(D369="Gina",OR(E369="De-Novo Merge",E369="Assisted Merge")),A368&amp;"_SA_GB",IF(AND(D369="Cameron",OR(E369="Manual",E369="Assisted Manual")),A368&amp;"_CA",IF(AND(D369="Cameron",OR(E369="De-Novo Merge",E369="Assisted Merge")),A368&amp;"_SA_CA",IF(AND(D369="Bruno",OR(E369="Manual",E369="Assisted Manual")),A368&amp;"_BD",IF(AND(D369="Bruno",OR(E369="De-Novo Merge",E369="Assisted Merge")),A368&amp;"_SA_BD",IF(AND(D369="Daniel",OR(E369="Manual",E369="Assisted Manual")),A368&amp;"_DR",IF(AND(D369="Daniel",OR(E369="De-Novo Merge",E369="Assisted Merge")),A368&amp;"_SA_DR",IF(AND(D369="Monet",OR(E369="Manual",E369="Assisted Manual")),A368&amp;"_MW",IF(AND(D369="Monet",OR(E369="De-Novo Merge",E369="Assisted Merge")),A368&amp;"_SA_MW",IF(AND(D369="Rinat",OR(E369="Manual",E369="Assisted Manual")),A368&amp;"_RM",IF(AND(D369="Rinat",OR(E369="De-Novo Merge",E369="Assisted Merge")),A368&amp;"_SA_RM",""))))))))))))))))</f>
        <v/>
      </c>
      <c r="G369" s="104"/>
      <c r="H369" s="104"/>
      <c r="I369" s="68"/>
      <c r="J369" s="68"/>
      <c r="K369" s="73" t="str">
        <f t="shared" si="7"/>
        <v/>
      </c>
      <c r="L369" s="116"/>
      <c r="M369" s="103" t="str">
        <f>IF(AND(NOT(OR(G369="",G369="Ø")),H369=""),"In Progress",IF(AND(NOT(OR(H369="Ø",H369="")),NOT(OR(G369="Ø",G369=""))),"Completed",IF(AND(NOT(A368=""),NOT(OR(D369="",D369="???")),G369=""),"Waiting",IF(D369="???","Waiting",""))))</f>
        <v/>
      </c>
      <c r="N369" s="116"/>
      <c r="O369" s="116"/>
      <c r="P369" s="4"/>
      <c r="Q369" s="121"/>
      <c r="R369" s="116"/>
    </row>
    <row r="370" spans="1:18" x14ac:dyDescent="0.25">
      <c r="A370" s="174"/>
      <c r="B370" s="117"/>
      <c r="C370" s="116"/>
      <c r="D370" s="103" t="str">
        <f>IF(AND(NOT(B370=""),NOT(A370="")),"???","")</f>
        <v/>
      </c>
      <c r="E370" s="103"/>
      <c r="F370" s="7" t="str">
        <f>IF(AND(D370="Amina",OR(E370="Manual",E370="Assisted Manual")),A370&amp;"_AZ",IF(AND(D370="Amina",OR(E370="De-Novo Merge",E370="Assisted Merge")),A370&amp;"_SA_AZ",IF(AND(D370="Ahmad",OR(E370="Manual",E370="Assisted Manual")),A370&amp;"_AE",IF(AND(D370="Ahmad",OR(E370="De-Novo Merge",E370="Assisted Merge")),A370&amp;"_SA_AE",IF(AND(D370="Gina",OR(E370="Manual",E370="Assisted Manual")),A370&amp;"_GB",IF(AND(D370="Gina",OR(E370="De-Novo Merge",E370="Assisted Merge")),A370&amp;"_SA_GB",IF(AND(D370="Cameron",OR(E370="Manual",E370="Assisted Manual")),A370&amp;"_CA",IF(AND(D370="Cameron",OR(E370="De-Novo Merge",E370="Assisted Merge")),A370&amp;"_SA_CA",IF(AND(D370="Bruno",OR(E370="Manual",E370="Assisted Manual")),A370&amp;"_BD",IF(AND(D370="Bruno",OR(E370="De-Novo Merge",E370="Assisted Merge")),A370&amp;"_SA_BD",IF(AND(D370="Daniel",OR(E370="Manual",E370="Assisted Manual")),A370&amp;"_DR",IF(AND(D370="Daniel",OR(E370="De-Novo Merge",E370="Assisted Merge")),A370&amp;"_SA_DR",IF(AND(D370="Monet",OR(E370="Manual",E370="Assisted Manual")),A370&amp;"_MW",IF(AND(D370="Monet",OR(E370="De-Novo Merge",E370="Assisted Merge")),A370&amp;"_SA_MW",IF(AND(D370="Rinat",OR(E370="Manual",E370="Assisted Manual")),A370&amp;"_RM",IF(AND(D370="Rinat",OR(E370="De-Novo Merge",E370="Assisted Merge")),A370&amp;"_SA_RM",""))))))))))))))))</f>
        <v/>
      </c>
      <c r="G370" s="104"/>
      <c r="H370" s="104"/>
      <c r="I370" s="68"/>
      <c r="J370" s="68"/>
      <c r="K370" s="73" t="str">
        <f t="shared" si="7"/>
        <v/>
      </c>
      <c r="L370" s="118" t="str">
        <f>IF(AND(NOT(OR(H370="",H370="Ø")),NOT(OR(H371="",H371="Ø"))),"Needs to be Split","")</f>
        <v/>
      </c>
      <c r="M370" s="103" t="str">
        <f>IF(AND(NOT(OR(G370="",G370="Ø")),H370=""),"In Progress",IF(AND(NOT(OR(H370="Ø",H370="")),NOT(OR(G370="Ø",G370=""))),"Completed",IF(AND(NOT(A370=""),NOT(OR(D370="",D370="???")),G370=""),"Waiting",IF(D370="???","Waiting",""))))</f>
        <v/>
      </c>
      <c r="N370" s="116" t="str">
        <f>IF(AND(NOT(OR(H370="Ø",H370="")),L370="Split"),"In Progress",IF(AND(NOT(OR(H370="Ø",H370="")),L370="Needs to be Split"),"Waiting",IF(AND(M370="Review",M371="Review"),"Review",IF(OR(AND(M370="Review",M371="Incomplete"),AND(M370="Incomplete",M371="Review")),"Review",IF(OR(AND(M370="Untraceable",M371="Review"),AND(M370="Review",M371="Untraceable")),"Review",IF(OR(AND(M370="Review",M371="Completed"),AND(M370="Completed",M371="Review")),"Review",IF(OR(AND(M370="Other",M371="Review"),AND(M370="Review",M371="Other")),"Review",IF(OR(AND(M370="Other",M371="Incomplete"),AND(M370="Incomplete",M371="Other")),"Review",IF(OR(AND(M370="Other",M371="Untraceable"),AND(M370="Untraceable",M371="Other")),"Review",IF(OR(AND(M370="Other",M371="Completed"),AND(M370="Completed",M371="Other")),"Review",IF(AND(M370="Waiting",M371="Waiting"),"Waiting",IF(OR(AND(M370="Review",M371="Waiting"),AND(M370="Waiting",M371="Review")),"Waiting",IF(OR(AND(M370="Other",M371="Waiting"),AND(M370="Waiting",M371="Other")),"Waiting",IF(OR(AND(M370="Incomplete",M371="Waiting"),AND(M370="Waiting",M371="Incomplete")),"Waiting",IF(OR(AND(M370="Completed",M371="Waiting"),AND(M370="Waiting",M371="Completed")),"Waiting",IF(OR(M370="In Progress",M371="In Progress"),"In Progress",IF(OR(AND(M370="Completed",M371="Untraceable"),AND(M370="Untraceable",M371="Completed")),"Review",IF(OR(AND(M370="Completed",M371="Incomplete"),AND(M370="Incomplete",M371="Completed")),"Review",IF(OR(AND(M370="Incomplete",M371="Untraceable"),AND(M370="Untraceable",M371="Incomplete")),"Untraceable",IF(AND(NOT(OR(H370="Ø",H370="")),NOT(OR(H371="Ø",H371="")),L370=""),"In Progress",IF(AND(M370="Untraceable",M371="Untraceable"),"Untraceable",IF(AND(NOT(OR(H370="Ø",H370="")),NOT(OR(H371="Ø",H371="")),NOT(OR(L370="Ø",L370="",L370="Split",L370="Needs to be Split"))),"Completed",IF(AND(M370="Incomplete",M371="Incomplete"),"Incomplete",IF(AND(M370="Other",M371="Other"),"Review",IF(AND(M370="Untraceable",M371=""),"Untraceable","")))))))))))))))))))))))))</f>
        <v/>
      </c>
      <c r="O370" s="116" t="str">
        <f>IF(OR(N370="Untraceable",N370="Incomplete"),"Ignore",IF(N370="Completed","Waiting",IF(OR(N370="Waiting",N370="In Progress",N370="Review",N370="Other"),"HOLD","")))</f>
        <v/>
      </c>
      <c r="P370" s="4"/>
      <c r="Q370" s="121" t="str">
        <f>IF(OR(N370="Untraceable",N370="Incomplete"),"No",IF(N370="Completed","In Progress",""))</f>
        <v/>
      </c>
      <c r="R370" s="116"/>
    </row>
    <row r="371" spans="1:18" x14ac:dyDescent="0.25">
      <c r="A371" s="168"/>
      <c r="B371" s="116"/>
      <c r="C371" s="116"/>
      <c r="D371" s="103" t="str">
        <f>IF(AND(NOT(A370=""),NOT(B370=""),NOT(M370="Untraceable")),"???","")</f>
        <v/>
      </c>
      <c r="E371" s="103"/>
      <c r="F371" s="7" t="str">
        <f>IF(AND(D371="Amina",OR(E371="Manual",E371="Assisted Manual")),A370&amp;"_AZ",IF(AND(D371="Amina",OR(E371="De-Novo Merge",E371="Assisted Merge")),A370&amp;"_SA_AZ",IF(AND(D371="Ahmad",OR(E371="Manual",E371="Assisted Manual")),A370&amp;"_AE",IF(AND(D371="Ahmad",OR(E371="De-Novo Merge",E371="Assisted Merge")),A370&amp;"_SA_AE",IF(AND(D371="Gina",OR(E371="Manual",E371="Assisted Manual")),A370&amp;"_GB",IF(AND(D371="Gina",OR(E371="De-Novo Merge",E371="Assisted Merge")),A370&amp;"_SA_GB",IF(AND(D371="Cameron",OR(E371="Manual",E371="Assisted Manual")),A370&amp;"_CA",IF(AND(D371="Cameron",OR(E371="De-Novo Merge",E371="Assisted Merge")),A370&amp;"_SA_CA",IF(AND(D371="Bruno",OR(E371="Manual",E371="Assisted Manual")),A370&amp;"_BD",IF(AND(D371="Bruno",OR(E371="De-Novo Merge",E371="Assisted Merge")),A370&amp;"_SA_BD",IF(AND(D371="Daniel",OR(E371="Manual",E371="Assisted Manual")),A370&amp;"_DR",IF(AND(D371="Daniel",OR(E371="De-Novo Merge",E371="Assisted Merge")),A370&amp;"_SA_DR",IF(AND(D371="Monet",OR(E371="Manual",E371="Assisted Manual")),A370&amp;"_MW",IF(AND(D371="Monet",OR(E371="De-Novo Merge",E371="Assisted Merge")),A370&amp;"_SA_MW",IF(AND(D371="Rinat",OR(E371="Manual",E371="Assisted Manual")),A370&amp;"_RM",IF(AND(D371="Rinat",OR(E371="De-Novo Merge",E371="Assisted Merge")),A370&amp;"_SA_RM",""))))))))))))))))</f>
        <v/>
      </c>
      <c r="G371" s="104"/>
      <c r="H371" s="104"/>
      <c r="I371" s="68"/>
      <c r="J371" s="68"/>
      <c r="K371" s="73" t="str">
        <f t="shared" si="7"/>
        <v/>
      </c>
      <c r="L371" s="116"/>
      <c r="M371" s="103" t="str">
        <f>IF(AND(NOT(OR(G371="",G371="Ø")),H371=""),"In Progress",IF(AND(NOT(OR(H371="Ø",H371="")),NOT(OR(G371="Ø",G371=""))),"Completed",IF(AND(NOT(A370=""),NOT(OR(D371="",D371="???")),G371=""),"Waiting",IF(D371="???","Waiting",""))))</f>
        <v/>
      </c>
      <c r="N371" s="116"/>
      <c r="O371" s="116"/>
      <c r="P371" s="4"/>
      <c r="Q371" s="121"/>
      <c r="R371" s="116"/>
    </row>
  </sheetData>
  <autoFilter ref="A1:R371"/>
  <mergeCells count="1480">
    <mergeCell ref="Q68:Q69"/>
    <mergeCell ref="R68:R69"/>
    <mergeCell ref="A66:A67"/>
    <mergeCell ref="B66:B67"/>
    <mergeCell ref="C66:C67"/>
    <mergeCell ref="L66:L67"/>
    <mergeCell ref="N66:N67"/>
    <mergeCell ref="O66:O67"/>
    <mergeCell ref="A56:A57"/>
    <mergeCell ref="B56:B57"/>
    <mergeCell ref="C56:C57"/>
    <mergeCell ref="L56:L57"/>
    <mergeCell ref="N56:N57"/>
    <mergeCell ref="O56:O57"/>
    <mergeCell ref="A62:A63"/>
    <mergeCell ref="B62:B63"/>
    <mergeCell ref="C62:C63"/>
    <mergeCell ref="L62:L63"/>
    <mergeCell ref="N62:N63"/>
    <mergeCell ref="O62:O63"/>
    <mergeCell ref="Q62:Q63"/>
    <mergeCell ref="R62:R63"/>
    <mergeCell ref="A64:A65"/>
    <mergeCell ref="B64:B65"/>
    <mergeCell ref="C64:C65"/>
    <mergeCell ref="L64:L65"/>
    <mergeCell ref="N64:N65"/>
    <mergeCell ref="O64:O65"/>
    <mergeCell ref="Q64:Q65"/>
    <mergeCell ref="R64:R65"/>
    <mergeCell ref="Q56:Q57"/>
    <mergeCell ref="R56:R57"/>
    <mergeCell ref="Q66:Q67"/>
    <mergeCell ref="R66:R67"/>
    <mergeCell ref="A68:A69"/>
    <mergeCell ref="B68:B69"/>
    <mergeCell ref="C68:C69"/>
    <mergeCell ref="L68:L69"/>
    <mergeCell ref="N68:N69"/>
    <mergeCell ref="O68:O69"/>
    <mergeCell ref="Q70:Q71"/>
    <mergeCell ref="R70:R71"/>
    <mergeCell ref="A70:A71"/>
    <mergeCell ref="B70:B71"/>
    <mergeCell ref="C70:C71"/>
    <mergeCell ref="L70:L71"/>
    <mergeCell ref="N70:N71"/>
    <mergeCell ref="O70:O71"/>
    <mergeCell ref="A58:A59"/>
    <mergeCell ref="B58:B59"/>
    <mergeCell ref="C58:C59"/>
    <mergeCell ref="L58:L59"/>
    <mergeCell ref="N58:N59"/>
    <mergeCell ref="O58:O59"/>
    <mergeCell ref="Q58:Q59"/>
    <mergeCell ref="R58:R59"/>
    <mergeCell ref="A60:A61"/>
    <mergeCell ref="B60:B61"/>
    <mergeCell ref="C60:C61"/>
    <mergeCell ref="L60:L61"/>
    <mergeCell ref="N60:N61"/>
    <mergeCell ref="O60:O61"/>
    <mergeCell ref="Q60:Q61"/>
    <mergeCell ref="R60:R61"/>
    <mergeCell ref="Q54:Q55"/>
    <mergeCell ref="R54:R55"/>
    <mergeCell ref="A54:A55"/>
    <mergeCell ref="B54:B55"/>
    <mergeCell ref="C54:C55"/>
    <mergeCell ref="L54:L55"/>
    <mergeCell ref="N54:N55"/>
    <mergeCell ref="O54:O55"/>
    <mergeCell ref="A50:A51"/>
    <mergeCell ref="B50:B51"/>
    <mergeCell ref="C50:C51"/>
    <mergeCell ref="L50:L51"/>
    <mergeCell ref="N50:N51"/>
    <mergeCell ref="O50:O51"/>
    <mergeCell ref="Q50:Q51"/>
    <mergeCell ref="R50:R51"/>
    <mergeCell ref="A52:A53"/>
    <mergeCell ref="B52:B53"/>
    <mergeCell ref="C52:C53"/>
    <mergeCell ref="L52:L53"/>
    <mergeCell ref="N52:N53"/>
    <mergeCell ref="O52:O53"/>
    <mergeCell ref="Q52:Q53"/>
    <mergeCell ref="R52:R53"/>
    <mergeCell ref="A48:A49"/>
    <mergeCell ref="B48:B49"/>
    <mergeCell ref="C48:C49"/>
    <mergeCell ref="L48:L49"/>
    <mergeCell ref="N48:N49"/>
    <mergeCell ref="O48:O49"/>
    <mergeCell ref="Q48:Q49"/>
    <mergeCell ref="R48:R49"/>
    <mergeCell ref="Q44:Q45"/>
    <mergeCell ref="R44:R45"/>
    <mergeCell ref="A42:A43"/>
    <mergeCell ref="B42:B43"/>
    <mergeCell ref="C42:C43"/>
    <mergeCell ref="L42:L43"/>
    <mergeCell ref="N42:N43"/>
    <mergeCell ref="O42:O43"/>
    <mergeCell ref="Q42:Q43"/>
    <mergeCell ref="R42:R43"/>
    <mergeCell ref="A44:A45"/>
    <mergeCell ref="B44:B45"/>
    <mergeCell ref="C44:C45"/>
    <mergeCell ref="L44:L45"/>
    <mergeCell ref="N44:N45"/>
    <mergeCell ref="O44:O45"/>
    <mergeCell ref="A38:A39"/>
    <mergeCell ref="B38:B39"/>
    <mergeCell ref="C38:C39"/>
    <mergeCell ref="L38:L39"/>
    <mergeCell ref="N38:N39"/>
    <mergeCell ref="O38:O39"/>
    <mergeCell ref="Q38:Q39"/>
    <mergeCell ref="R38:R39"/>
    <mergeCell ref="A40:A41"/>
    <mergeCell ref="B40:B41"/>
    <mergeCell ref="C40:C41"/>
    <mergeCell ref="L40:L41"/>
    <mergeCell ref="N40:N41"/>
    <mergeCell ref="O40:O41"/>
    <mergeCell ref="Q40:Q41"/>
    <mergeCell ref="R40:R41"/>
    <mergeCell ref="A46:A47"/>
    <mergeCell ref="B46:B47"/>
    <mergeCell ref="C46:C47"/>
    <mergeCell ref="L46:L47"/>
    <mergeCell ref="N46:N47"/>
    <mergeCell ref="O46:O47"/>
    <mergeCell ref="Q46:Q47"/>
    <mergeCell ref="R46:R47"/>
    <mergeCell ref="A36:A37"/>
    <mergeCell ref="B36:B37"/>
    <mergeCell ref="C36:C37"/>
    <mergeCell ref="L36:L37"/>
    <mergeCell ref="N36:N37"/>
    <mergeCell ref="O36:O37"/>
    <mergeCell ref="Q36:Q37"/>
    <mergeCell ref="R36:R37"/>
    <mergeCell ref="Q32:Q33"/>
    <mergeCell ref="R32:R33"/>
    <mergeCell ref="A30:A31"/>
    <mergeCell ref="B30:B31"/>
    <mergeCell ref="C30:C31"/>
    <mergeCell ref="L30:L31"/>
    <mergeCell ref="N30:N31"/>
    <mergeCell ref="O30:O31"/>
    <mergeCell ref="Q30:Q31"/>
    <mergeCell ref="R30:R31"/>
    <mergeCell ref="A32:A33"/>
    <mergeCell ref="B32:B33"/>
    <mergeCell ref="C32:C33"/>
    <mergeCell ref="L32:L33"/>
    <mergeCell ref="N32:N33"/>
    <mergeCell ref="O32:O33"/>
    <mergeCell ref="A26:A27"/>
    <mergeCell ref="B26:B27"/>
    <mergeCell ref="C26:C27"/>
    <mergeCell ref="L26:L27"/>
    <mergeCell ref="N26:N27"/>
    <mergeCell ref="O26:O27"/>
    <mergeCell ref="Q26:Q27"/>
    <mergeCell ref="R26:R27"/>
    <mergeCell ref="A28:A29"/>
    <mergeCell ref="B28:B29"/>
    <mergeCell ref="C28:C29"/>
    <mergeCell ref="L28:L29"/>
    <mergeCell ref="N28:N29"/>
    <mergeCell ref="O28:O29"/>
    <mergeCell ref="Q28:Q29"/>
    <mergeCell ref="R28:R29"/>
    <mergeCell ref="A34:A35"/>
    <mergeCell ref="B34:B35"/>
    <mergeCell ref="C34:C35"/>
    <mergeCell ref="L34:L35"/>
    <mergeCell ref="N34:N35"/>
    <mergeCell ref="O34:O35"/>
    <mergeCell ref="Q34:Q35"/>
    <mergeCell ref="R34:R35"/>
    <mergeCell ref="A24:A25"/>
    <mergeCell ref="B24:B25"/>
    <mergeCell ref="C24:C25"/>
    <mergeCell ref="L24:L25"/>
    <mergeCell ref="N24:N25"/>
    <mergeCell ref="O24:O25"/>
    <mergeCell ref="Q24:Q25"/>
    <mergeCell ref="R24:R25"/>
    <mergeCell ref="Q20:Q21"/>
    <mergeCell ref="R20:R21"/>
    <mergeCell ref="A18:A19"/>
    <mergeCell ref="B18:B19"/>
    <mergeCell ref="C18:C19"/>
    <mergeCell ref="L18:L19"/>
    <mergeCell ref="N18:N19"/>
    <mergeCell ref="O18:O19"/>
    <mergeCell ref="Q18:Q19"/>
    <mergeCell ref="R18:R19"/>
    <mergeCell ref="A20:A21"/>
    <mergeCell ref="B20:B21"/>
    <mergeCell ref="C20:C21"/>
    <mergeCell ref="L20:L21"/>
    <mergeCell ref="N20:N21"/>
    <mergeCell ref="O20:O21"/>
    <mergeCell ref="A14:A15"/>
    <mergeCell ref="B14:B15"/>
    <mergeCell ref="C14:C15"/>
    <mergeCell ref="L14:L15"/>
    <mergeCell ref="N14:N15"/>
    <mergeCell ref="O14:O15"/>
    <mergeCell ref="Q14:Q15"/>
    <mergeCell ref="R14:R15"/>
    <mergeCell ref="A16:A17"/>
    <mergeCell ref="B16:B17"/>
    <mergeCell ref="C16:C17"/>
    <mergeCell ref="L16:L17"/>
    <mergeCell ref="N16:N17"/>
    <mergeCell ref="O16:O17"/>
    <mergeCell ref="Q16:Q17"/>
    <mergeCell ref="R16:R17"/>
    <mergeCell ref="A22:A23"/>
    <mergeCell ref="B22:B23"/>
    <mergeCell ref="C22:C23"/>
    <mergeCell ref="L22:L23"/>
    <mergeCell ref="N22:N23"/>
    <mergeCell ref="O22:O23"/>
    <mergeCell ref="Q22:Q23"/>
    <mergeCell ref="R22:R23"/>
    <mergeCell ref="R10:R11"/>
    <mergeCell ref="A12:A13"/>
    <mergeCell ref="B12:B13"/>
    <mergeCell ref="C12:C13"/>
    <mergeCell ref="L12:L13"/>
    <mergeCell ref="N12:N13"/>
    <mergeCell ref="O12:O13"/>
    <mergeCell ref="Q12:Q13"/>
    <mergeCell ref="R12:R13"/>
    <mergeCell ref="Q8:Q9"/>
    <mergeCell ref="R8:R9"/>
    <mergeCell ref="A6:A7"/>
    <mergeCell ref="B6:B7"/>
    <mergeCell ref="C6:C7"/>
    <mergeCell ref="L6:L7"/>
    <mergeCell ref="N6:N7"/>
    <mergeCell ref="O6:O7"/>
    <mergeCell ref="Q6:Q7"/>
    <mergeCell ref="R6:R7"/>
    <mergeCell ref="A8:A9"/>
    <mergeCell ref="B8:B9"/>
    <mergeCell ref="C8:C9"/>
    <mergeCell ref="L8:L9"/>
    <mergeCell ref="N8:N9"/>
    <mergeCell ref="O8:O9"/>
    <mergeCell ref="O78:O79"/>
    <mergeCell ref="Q78:Q79"/>
    <mergeCell ref="R78:R79"/>
    <mergeCell ref="A76:A77"/>
    <mergeCell ref="B76:B77"/>
    <mergeCell ref="C76:C77"/>
    <mergeCell ref="L76:L77"/>
    <mergeCell ref="N76:N77"/>
    <mergeCell ref="O76:O77"/>
    <mergeCell ref="A2:A3"/>
    <mergeCell ref="B2:B3"/>
    <mergeCell ref="C2:C3"/>
    <mergeCell ref="L2:L3"/>
    <mergeCell ref="N2:N3"/>
    <mergeCell ref="O2:O3"/>
    <mergeCell ref="Q2:Q3"/>
    <mergeCell ref="R2:R3"/>
    <mergeCell ref="A4:A5"/>
    <mergeCell ref="B4:B5"/>
    <mergeCell ref="C4:C5"/>
    <mergeCell ref="L4:L5"/>
    <mergeCell ref="N4:N5"/>
    <mergeCell ref="O4:O5"/>
    <mergeCell ref="Q4:Q5"/>
    <mergeCell ref="R4:R5"/>
    <mergeCell ref="A10:A11"/>
    <mergeCell ref="B10:B11"/>
    <mergeCell ref="C10:C11"/>
    <mergeCell ref="L10:L11"/>
    <mergeCell ref="N10:N11"/>
    <mergeCell ref="O10:O11"/>
    <mergeCell ref="Q10:Q11"/>
    <mergeCell ref="O86:O87"/>
    <mergeCell ref="Q86:Q87"/>
    <mergeCell ref="R86:R87"/>
    <mergeCell ref="A84:A85"/>
    <mergeCell ref="B84:B85"/>
    <mergeCell ref="C84:C85"/>
    <mergeCell ref="L84:L85"/>
    <mergeCell ref="N84:N85"/>
    <mergeCell ref="O84:O85"/>
    <mergeCell ref="Q72:Q73"/>
    <mergeCell ref="R72:R73"/>
    <mergeCell ref="A74:A75"/>
    <mergeCell ref="B74:B75"/>
    <mergeCell ref="C74:C75"/>
    <mergeCell ref="L74:L75"/>
    <mergeCell ref="N74:N75"/>
    <mergeCell ref="O74:O75"/>
    <mergeCell ref="Q74:Q75"/>
    <mergeCell ref="R74:R75"/>
    <mergeCell ref="A72:A73"/>
    <mergeCell ref="B72:B73"/>
    <mergeCell ref="C72:C73"/>
    <mergeCell ref="L72:L73"/>
    <mergeCell ref="N72:N73"/>
    <mergeCell ref="O72:O73"/>
    <mergeCell ref="Q76:Q77"/>
    <mergeCell ref="R76:R77"/>
    <mergeCell ref="A78:A79"/>
    <mergeCell ref="B78:B79"/>
    <mergeCell ref="C78:C79"/>
    <mergeCell ref="L78:L79"/>
    <mergeCell ref="N78:N79"/>
    <mergeCell ref="O94:O95"/>
    <mergeCell ref="Q94:Q95"/>
    <mergeCell ref="R94:R95"/>
    <mergeCell ref="A92:A93"/>
    <mergeCell ref="B92:B93"/>
    <mergeCell ref="C92:C93"/>
    <mergeCell ref="L92:L93"/>
    <mergeCell ref="N92:N93"/>
    <mergeCell ref="O92:O93"/>
    <mergeCell ref="Q80:Q81"/>
    <mergeCell ref="R80:R81"/>
    <mergeCell ref="A82:A83"/>
    <mergeCell ref="B82:B83"/>
    <mergeCell ref="C82:C83"/>
    <mergeCell ref="L82:L83"/>
    <mergeCell ref="N82:N83"/>
    <mergeCell ref="O82:O83"/>
    <mergeCell ref="Q82:Q83"/>
    <mergeCell ref="R82:R83"/>
    <mergeCell ref="A80:A81"/>
    <mergeCell ref="B80:B81"/>
    <mergeCell ref="C80:C81"/>
    <mergeCell ref="L80:L81"/>
    <mergeCell ref="N80:N81"/>
    <mergeCell ref="O80:O81"/>
    <mergeCell ref="Q84:Q85"/>
    <mergeCell ref="R84:R85"/>
    <mergeCell ref="A86:A87"/>
    <mergeCell ref="B86:B87"/>
    <mergeCell ref="C86:C87"/>
    <mergeCell ref="L86:L87"/>
    <mergeCell ref="N86:N87"/>
    <mergeCell ref="O102:O103"/>
    <mergeCell ref="Q102:Q103"/>
    <mergeCell ref="R102:R103"/>
    <mergeCell ref="A100:A101"/>
    <mergeCell ref="B100:B101"/>
    <mergeCell ref="C100:C101"/>
    <mergeCell ref="L100:L101"/>
    <mergeCell ref="N100:N101"/>
    <mergeCell ref="O100:O101"/>
    <mergeCell ref="Q88:Q89"/>
    <mergeCell ref="R88:R89"/>
    <mergeCell ref="A90:A91"/>
    <mergeCell ref="B90:B91"/>
    <mergeCell ref="C90:C91"/>
    <mergeCell ref="L90:L91"/>
    <mergeCell ref="N90:N91"/>
    <mergeCell ref="O90:O91"/>
    <mergeCell ref="Q90:Q91"/>
    <mergeCell ref="R90:R91"/>
    <mergeCell ref="A88:A89"/>
    <mergeCell ref="B88:B89"/>
    <mergeCell ref="C88:C89"/>
    <mergeCell ref="L88:L89"/>
    <mergeCell ref="N88:N89"/>
    <mergeCell ref="O88:O89"/>
    <mergeCell ref="Q92:Q93"/>
    <mergeCell ref="R92:R93"/>
    <mergeCell ref="A94:A95"/>
    <mergeCell ref="B94:B95"/>
    <mergeCell ref="C94:C95"/>
    <mergeCell ref="L94:L95"/>
    <mergeCell ref="N94:N95"/>
    <mergeCell ref="O110:O111"/>
    <mergeCell ref="Q110:Q111"/>
    <mergeCell ref="R110:R111"/>
    <mergeCell ref="A108:A109"/>
    <mergeCell ref="B108:B109"/>
    <mergeCell ref="C108:C109"/>
    <mergeCell ref="L108:L109"/>
    <mergeCell ref="N108:N109"/>
    <mergeCell ref="O108:O109"/>
    <mergeCell ref="Q96:Q97"/>
    <mergeCell ref="R96:R97"/>
    <mergeCell ref="A98:A99"/>
    <mergeCell ref="B98:B99"/>
    <mergeCell ref="C98:C99"/>
    <mergeCell ref="L98:L99"/>
    <mergeCell ref="N98:N99"/>
    <mergeCell ref="O98:O99"/>
    <mergeCell ref="Q98:Q99"/>
    <mergeCell ref="R98:R99"/>
    <mergeCell ref="A96:A97"/>
    <mergeCell ref="B96:B97"/>
    <mergeCell ref="C96:C97"/>
    <mergeCell ref="L96:L97"/>
    <mergeCell ref="N96:N97"/>
    <mergeCell ref="O96:O97"/>
    <mergeCell ref="Q100:Q101"/>
    <mergeCell ref="R100:R101"/>
    <mergeCell ref="A102:A103"/>
    <mergeCell ref="B102:B103"/>
    <mergeCell ref="C102:C103"/>
    <mergeCell ref="L102:L103"/>
    <mergeCell ref="N102:N103"/>
    <mergeCell ref="O118:O119"/>
    <mergeCell ref="Q118:Q119"/>
    <mergeCell ref="R118:R119"/>
    <mergeCell ref="A116:A117"/>
    <mergeCell ref="B116:B117"/>
    <mergeCell ref="C116:C117"/>
    <mergeCell ref="L116:L117"/>
    <mergeCell ref="N116:N117"/>
    <mergeCell ref="O116:O117"/>
    <mergeCell ref="Q104:Q105"/>
    <mergeCell ref="R104:R105"/>
    <mergeCell ref="A106:A107"/>
    <mergeCell ref="B106:B107"/>
    <mergeCell ref="C106:C107"/>
    <mergeCell ref="L106:L107"/>
    <mergeCell ref="N106:N107"/>
    <mergeCell ref="O106:O107"/>
    <mergeCell ref="Q106:Q107"/>
    <mergeCell ref="R106:R107"/>
    <mergeCell ref="A104:A105"/>
    <mergeCell ref="B104:B105"/>
    <mergeCell ref="C104:C105"/>
    <mergeCell ref="L104:L105"/>
    <mergeCell ref="N104:N105"/>
    <mergeCell ref="O104:O105"/>
    <mergeCell ref="Q108:Q109"/>
    <mergeCell ref="R108:R109"/>
    <mergeCell ref="A110:A111"/>
    <mergeCell ref="B110:B111"/>
    <mergeCell ref="C110:C111"/>
    <mergeCell ref="L110:L111"/>
    <mergeCell ref="N110:N111"/>
    <mergeCell ref="Q120:Q121"/>
    <mergeCell ref="R120:R121"/>
    <mergeCell ref="A122:A123"/>
    <mergeCell ref="L122:L123"/>
    <mergeCell ref="N122:N123"/>
    <mergeCell ref="O122:O123"/>
    <mergeCell ref="Q122:Q123"/>
    <mergeCell ref="R122:R123"/>
    <mergeCell ref="B120:B121"/>
    <mergeCell ref="Q112:Q113"/>
    <mergeCell ref="R112:R113"/>
    <mergeCell ref="A114:A115"/>
    <mergeCell ref="B114:B115"/>
    <mergeCell ref="C114:C115"/>
    <mergeCell ref="L114:L115"/>
    <mergeCell ref="N114:N115"/>
    <mergeCell ref="O114:O115"/>
    <mergeCell ref="Q114:Q115"/>
    <mergeCell ref="R114:R115"/>
    <mergeCell ref="A112:A113"/>
    <mergeCell ref="B112:B113"/>
    <mergeCell ref="C112:C113"/>
    <mergeCell ref="L112:L113"/>
    <mergeCell ref="N112:N113"/>
    <mergeCell ref="O112:O113"/>
    <mergeCell ref="Q116:Q117"/>
    <mergeCell ref="R116:R117"/>
    <mergeCell ref="A118:A119"/>
    <mergeCell ref="B118:B119"/>
    <mergeCell ref="C118:C119"/>
    <mergeCell ref="L118:L119"/>
    <mergeCell ref="N118:N119"/>
    <mergeCell ref="L120:L121"/>
    <mergeCell ref="N120:N121"/>
    <mergeCell ref="A124:A125"/>
    <mergeCell ref="L124:L125"/>
    <mergeCell ref="N124:N125"/>
    <mergeCell ref="A128:A129"/>
    <mergeCell ref="B128:B129"/>
    <mergeCell ref="C128:C129"/>
    <mergeCell ref="L128:L129"/>
    <mergeCell ref="N128:N129"/>
    <mergeCell ref="C120:C121"/>
    <mergeCell ref="B122:B123"/>
    <mergeCell ref="C122:C123"/>
    <mergeCell ref="B124:B125"/>
    <mergeCell ref="C124:C125"/>
    <mergeCell ref="A120:A121"/>
    <mergeCell ref="O120:O121"/>
    <mergeCell ref="O124:O125"/>
    <mergeCell ref="Q124:Q125"/>
    <mergeCell ref="R124:R125"/>
    <mergeCell ref="A126:A127"/>
    <mergeCell ref="B126:B127"/>
    <mergeCell ref="C126:C127"/>
    <mergeCell ref="L126:L127"/>
    <mergeCell ref="N126:N127"/>
    <mergeCell ref="O126:O127"/>
    <mergeCell ref="O128:O129"/>
    <mergeCell ref="Q128:Q129"/>
    <mergeCell ref="R128:R129"/>
    <mergeCell ref="A130:A131"/>
    <mergeCell ref="B130:B131"/>
    <mergeCell ref="C130:C131"/>
    <mergeCell ref="L130:L131"/>
    <mergeCell ref="N130:N131"/>
    <mergeCell ref="O130:O131"/>
    <mergeCell ref="Q130:Q131"/>
    <mergeCell ref="A132:A133"/>
    <mergeCell ref="B132:B133"/>
    <mergeCell ref="C132:C133"/>
    <mergeCell ref="L132:L133"/>
    <mergeCell ref="N132:N133"/>
    <mergeCell ref="O132:O133"/>
    <mergeCell ref="Q132:Q133"/>
    <mergeCell ref="R132:R133"/>
    <mergeCell ref="A138:A139"/>
    <mergeCell ref="B138:B139"/>
    <mergeCell ref="C138:C139"/>
    <mergeCell ref="L138:L139"/>
    <mergeCell ref="N138:N139"/>
    <mergeCell ref="O138:O139"/>
    <mergeCell ref="Q126:Q127"/>
    <mergeCell ref="R126:R127"/>
    <mergeCell ref="A136:A137"/>
    <mergeCell ref="B136:B137"/>
    <mergeCell ref="C136:C137"/>
    <mergeCell ref="L136:L137"/>
    <mergeCell ref="N136:N137"/>
    <mergeCell ref="O136:O137"/>
    <mergeCell ref="Q136:Q137"/>
    <mergeCell ref="R136:R137"/>
    <mergeCell ref="R130:R131"/>
    <mergeCell ref="A140:A141"/>
    <mergeCell ref="B140:B141"/>
    <mergeCell ref="C140:C141"/>
    <mergeCell ref="L140:L141"/>
    <mergeCell ref="N140:N141"/>
    <mergeCell ref="O140:O141"/>
    <mergeCell ref="Q140:Q141"/>
    <mergeCell ref="R140:R141"/>
    <mergeCell ref="A146:A147"/>
    <mergeCell ref="B146:B147"/>
    <mergeCell ref="C146:C147"/>
    <mergeCell ref="L146:L147"/>
    <mergeCell ref="N146:N147"/>
    <mergeCell ref="O146:O147"/>
    <mergeCell ref="Q134:Q135"/>
    <mergeCell ref="R134:R135"/>
    <mergeCell ref="A144:A145"/>
    <mergeCell ref="B144:B145"/>
    <mergeCell ref="C144:C145"/>
    <mergeCell ref="L144:L145"/>
    <mergeCell ref="N144:N145"/>
    <mergeCell ref="O144:O145"/>
    <mergeCell ref="Q144:Q145"/>
    <mergeCell ref="R144:R145"/>
    <mergeCell ref="A134:A135"/>
    <mergeCell ref="B134:B135"/>
    <mergeCell ref="C134:C135"/>
    <mergeCell ref="L134:L135"/>
    <mergeCell ref="N134:N135"/>
    <mergeCell ref="O134:O135"/>
    <mergeCell ref="Q138:Q139"/>
    <mergeCell ref="R138:R139"/>
    <mergeCell ref="A148:A149"/>
    <mergeCell ref="B148:B149"/>
    <mergeCell ref="C148:C149"/>
    <mergeCell ref="L148:L149"/>
    <mergeCell ref="N148:N149"/>
    <mergeCell ref="O148:O149"/>
    <mergeCell ref="Q148:Q149"/>
    <mergeCell ref="R148:R149"/>
    <mergeCell ref="A154:A155"/>
    <mergeCell ref="B154:B155"/>
    <mergeCell ref="C154:C155"/>
    <mergeCell ref="L154:L155"/>
    <mergeCell ref="N154:N155"/>
    <mergeCell ref="O154:O155"/>
    <mergeCell ref="Q142:Q143"/>
    <mergeCell ref="R142:R143"/>
    <mergeCell ref="A152:A153"/>
    <mergeCell ref="B152:B153"/>
    <mergeCell ref="C152:C153"/>
    <mergeCell ref="L152:L153"/>
    <mergeCell ref="N152:N153"/>
    <mergeCell ref="O152:O153"/>
    <mergeCell ref="Q152:Q153"/>
    <mergeCell ref="R152:R153"/>
    <mergeCell ref="A142:A143"/>
    <mergeCell ref="B142:B143"/>
    <mergeCell ref="C142:C143"/>
    <mergeCell ref="L142:L143"/>
    <mergeCell ref="N142:N143"/>
    <mergeCell ref="O142:O143"/>
    <mergeCell ref="Q146:Q147"/>
    <mergeCell ref="R146:R147"/>
    <mergeCell ref="A156:A157"/>
    <mergeCell ref="B156:B157"/>
    <mergeCell ref="C156:C157"/>
    <mergeCell ref="L156:L157"/>
    <mergeCell ref="N156:N157"/>
    <mergeCell ref="O156:O157"/>
    <mergeCell ref="Q156:Q157"/>
    <mergeCell ref="R156:R157"/>
    <mergeCell ref="A162:A163"/>
    <mergeCell ref="B162:B163"/>
    <mergeCell ref="C162:C163"/>
    <mergeCell ref="L162:L163"/>
    <mergeCell ref="N162:N163"/>
    <mergeCell ref="O162:O163"/>
    <mergeCell ref="Q150:Q151"/>
    <mergeCell ref="R150:R151"/>
    <mergeCell ref="A160:A161"/>
    <mergeCell ref="B160:B161"/>
    <mergeCell ref="C160:C161"/>
    <mergeCell ref="L160:L161"/>
    <mergeCell ref="N160:N161"/>
    <mergeCell ref="O160:O161"/>
    <mergeCell ref="Q160:Q161"/>
    <mergeCell ref="R160:R161"/>
    <mergeCell ref="A150:A151"/>
    <mergeCell ref="B150:B151"/>
    <mergeCell ref="C150:C151"/>
    <mergeCell ref="L150:L151"/>
    <mergeCell ref="N150:N151"/>
    <mergeCell ref="O150:O151"/>
    <mergeCell ref="Q154:Q155"/>
    <mergeCell ref="R154:R155"/>
    <mergeCell ref="A164:A165"/>
    <mergeCell ref="B164:B165"/>
    <mergeCell ref="C164:C165"/>
    <mergeCell ref="L164:L165"/>
    <mergeCell ref="N164:N165"/>
    <mergeCell ref="O164:O165"/>
    <mergeCell ref="Q164:Q165"/>
    <mergeCell ref="R164:R165"/>
    <mergeCell ref="A170:A171"/>
    <mergeCell ref="B170:B171"/>
    <mergeCell ref="C170:C171"/>
    <mergeCell ref="L170:L171"/>
    <mergeCell ref="N170:N171"/>
    <mergeCell ref="O170:O171"/>
    <mergeCell ref="Q158:Q159"/>
    <mergeCell ref="R158:R159"/>
    <mergeCell ref="A168:A169"/>
    <mergeCell ref="B168:B169"/>
    <mergeCell ref="C168:C169"/>
    <mergeCell ref="L168:L169"/>
    <mergeCell ref="N168:N169"/>
    <mergeCell ref="O168:O169"/>
    <mergeCell ref="Q168:Q169"/>
    <mergeCell ref="R168:R169"/>
    <mergeCell ref="A158:A159"/>
    <mergeCell ref="B158:B159"/>
    <mergeCell ref="C158:C159"/>
    <mergeCell ref="L158:L159"/>
    <mergeCell ref="N158:N159"/>
    <mergeCell ref="O158:O159"/>
    <mergeCell ref="Q162:Q163"/>
    <mergeCell ref="R162:R163"/>
    <mergeCell ref="A172:A173"/>
    <mergeCell ref="B172:B173"/>
    <mergeCell ref="C172:C173"/>
    <mergeCell ref="L172:L173"/>
    <mergeCell ref="N172:N173"/>
    <mergeCell ref="O172:O173"/>
    <mergeCell ref="Q172:Q173"/>
    <mergeCell ref="R172:R173"/>
    <mergeCell ref="A178:A179"/>
    <mergeCell ref="B178:B179"/>
    <mergeCell ref="C178:C179"/>
    <mergeCell ref="L178:L179"/>
    <mergeCell ref="N178:N179"/>
    <mergeCell ref="O178:O179"/>
    <mergeCell ref="Q166:Q167"/>
    <mergeCell ref="R166:R167"/>
    <mergeCell ref="A176:A177"/>
    <mergeCell ref="B176:B177"/>
    <mergeCell ref="C176:C177"/>
    <mergeCell ref="L176:L177"/>
    <mergeCell ref="N176:N177"/>
    <mergeCell ref="O176:O177"/>
    <mergeCell ref="Q176:Q177"/>
    <mergeCell ref="R176:R177"/>
    <mergeCell ref="A166:A167"/>
    <mergeCell ref="B166:B167"/>
    <mergeCell ref="C166:C167"/>
    <mergeCell ref="L166:L167"/>
    <mergeCell ref="N166:N167"/>
    <mergeCell ref="O166:O167"/>
    <mergeCell ref="Q170:Q171"/>
    <mergeCell ref="R170:R171"/>
    <mergeCell ref="A180:A181"/>
    <mergeCell ref="B180:B181"/>
    <mergeCell ref="C180:C181"/>
    <mergeCell ref="L180:L181"/>
    <mergeCell ref="N180:N181"/>
    <mergeCell ref="O180:O181"/>
    <mergeCell ref="Q180:Q181"/>
    <mergeCell ref="R180:R181"/>
    <mergeCell ref="A186:A187"/>
    <mergeCell ref="B186:B187"/>
    <mergeCell ref="C186:C187"/>
    <mergeCell ref="L186:L187"/>
    <mergeCell ref="N186:N187"/>
    <mergeCell ref="O186:O187"/>
    <mergeCell ref="Q174:Q175"/>
    <mergeCell ref="R174:R175"/>
    <mergeCell ref="A184:A185"/>
    <mergeCell ref="B184:B185"/>
    <mergeCell ref="C184:C185"/>
    <mergeCell ref="L184:L185"/>
    <mergeCell ref="N184:N185"/>
    <mergeCell ref="O184:O185"/>
    <mergeCell ref="Q184:Q185"/>
    <mergeCell ref="R184:R185"/>
    <mergeCell ref="A174:A175"/>
    <mergeCell ref="B174:B175"/>
    <mergeCell ref="C174:C175"/>
    <mergeCell ref="L174:L175"/>
    <mergeCell ref="N174:N175"/>
    <mergeCell ref="O174:O175"/>
    <mergeCell ref="Q178:Q179"/>
    <mergeCell ref="R178:R179"/>
    <mergeCell ref="A188:A189"/>
    <mergeCell ref="B188:B189"/>
    <mergeCell ref="C188:C189"/>
    <mergeCell ref="L188:L189"/>
    <mergeCell ref="N188:N189"/>
    <mergeCell ref="O188:O189"/>
    <mergeCell ref="Q188:Q189"/>
    <mergeCell ref="R188:R189"/>
    <mergeCell ref="A194:A195"/>
    <mergeCell ref="B194:B195"/>
    <mergeCell ref="C194:C195"/>
    <mergeCell ref="L194:L195"/>
    <mergeCell ref="N194:N195"/>
    <mergeCell ref="O194:O195"/>
    <mergeCell ref="Q182:Q183"/>
    <mergeCell ref="R182:R183"/>
    <mergeCell ref="A192:A193"/>
    <mergeCell ref="B192:B193"/>
    <mergeCell ref="C192:C193"/>
    <mergeCell ref="L192:L193"/>
    <mergeCell ref="N192:N193"/>
    <mergeCell ref="O192:O193"/>
    <mergeCell ref="Q192:Q193"/>
    <mergeCell ref="R192:R193"/>
    <mergeCell ref="A182:A183"/>
    <mergeCell ref="B182:B183"/>
    <mergeCell ref="C182:C183"/>
    <mergeCell ref="L182:L183"/>
    <mergeCell ref="N182:N183"/>
    <mergeCell ref="O182:O183"/>
    <mergeCell ref="Q186:Q187"/>
    <mergeCell ref="R186:R187"/>
    <mergeCell ref="A196:A197"/>
    <mergeCell ref="B196:B197"/>
    <mergeCell ref="C196:C197"/>
    <mergeCell ref="L196:L197"/>
    <mergeCell ref="N196:N197"/>
    <mergeCell ref="O196:O197"/>
    <mergeCell ref="Q196:Q197"/>
    <mergeCell ref="R196:R197"/>
    <mergeCell ref="A202:A203"/>
    <mergeCell ref="B202:B203"/>
    <mergeCell ref="C202:C203"/>
    <mergeCell ref="L202:L203"/>
    <mergeCell ref="N202:N203"/>
    <mergeCell ref="O202:O203"/>
    <mergeCell ref="Q190:Q191"/>
    <mergeCell ref="R190:R191"/>
    <mergeCell ref="A200:A201"/>
    <mergeCell ref="B200:B201"/>
    <mergeCell ref="C200:C201"/>
    <mergeCell ref="L200:L201"/>
    <mergeCell ref="N200:N201"/>
    <mergeCell ref="O200:O201"/>
    <mergeCell ref="Q200:Q201"/>
    <mergeCell ref="R200:R201"/>
    <mergeCell ref="A190:A191"/>
    <mergeCell ref="B190:B191"/>
    <mergeCell ref="C190:C191"/>
    <mergeCell ref="L190:L191"/>
    <mergeCell ref="N190:N191"/>
    <mergeCell ref="O190:O191"/>
    <mergeCell ref="Q194:Q195"/>
    <mergeCell ref="R194:R195"/>
    <mergeCell ref="A204:A205"/>
    <mergeCell ref="B204:B205"/>
    <mergeCell ref="C204:C205"/>
    <mergeCell ref="L204:L205"/>
    <mergeCell ref="N204:N205"/>
    <mergeCell ref="O204:O205"/>
    <mergeCell ref="Q204:Q205"/>
    <mergeCell ref="R204:R205"/>
    <mergeCell ref="A210:A211"/>
    <mergeCell ref="B210:B211"/>
    <mergeCell ref="C210:C211"/>
    <mergeCell ref="L210:L211"/>
    <mergeCell ref="N210:N211"/>
    <mergeCell ref="O210:O211"/>
    <mergeCell ref="Q198:Q199"/>
    <mergeCell ref="R198:R199"/>
    <mergeCell ref="A208:A209"/>
    <mergeCell ref="B208:B209"/>
    <mergeCell ref="C208:C209"/>
    <mergeCell ref="L208:L209"/>
    <mergeCell ref="N208:N209"/>
    <mergeCell ref="O208:O209"/>
    <mergeCell ref="Q208:Q209"/>
    <mergeCell ref="R208:R209"/>
    <mergeCell ref="A198:A199"/>
    <mergeCell ref="B198:B199"/>
    <mergeCell ref="C198:C199"/>
    <mergeCell ref="L198:L199"/>
    <mergeCell ref="N198:N199"/>
    <mergeCell ref="O198:O199"/>
    <mergeCell ref="Q202:Q203"/>
    <mergeCell ref="R202:R203"/>
    <mergeCell ref="A212:A213"/>
    <mergeCell ref="B212:B213"/>
    <mergeCell ref="C212:C213"/>
    <mergeCell ref="L212:L213"/>
    <mergeCell ref="N212:N213"/>
    <mergeCell ref="O212:O213"/>
    <mergeCell ref="Q212:Q213"/>
    <mergeCell ref="R212:R213"/>
    <mergeCell ref="A218:A219"/>
    <mergeCell ref="B218:B219"/>
    <mergeCell ref="C218:C219"/>
    <mergeCell ref="L218:L219"/>
    <mergeCell ref="N218:N219"/>
    <mergeCell ref="O218:O219"/>
    <mergeCell ref="Q206:Q207"/>
    <mergeCell ref="R206:R207"/>
    <mergeCell ref="A216:A217"/>
    <mergeCell ref="B216:B217"/>
    <mergeCell ref="C216:C217"/>
    <mergeCell ref="L216:L217"/>
    <mergeCell ref="N216:N217"/>
    <mergeCell ref="O216:O217"/>
    <mergeCell ref="Q216:Q217"/>
    <mergeCell ref="R216:R217"/>
    <mergeCell ref="A206:A207"/>
    <mergeCell ref="B206:B207"/>
    <mergeCell ref="C206:C207"/>
    <mergeCell ref="L206:L207"/>
    <mergeCell ref="N206:N207"/>
    <mergeCell ref="O206:O207"/>
    <mergeCell ref="Q210:Q211"/>
    <mergeCell ref="R210:R211"/>
    <mergeCell ref="A220:A221"/>
    <mergeCell ref="B220:B221"/>
    <mergeCell ref="C220:C221"/>
    <mergeCell ref="L220:L221"/>
    <mergeCell ref="N220:N221"/>
    <mergeCell ref="O220:O221"/>
    <mergeCell ref="Q220:Q221"/>
    <mergeCell ref="R220:R221"/>
    <mergeCell ref="A226:A227"/>
    <mergeCell ref="B226:B227"/>
    <mergeCell ref="C226:C227"/>
    <mergeCell ref="L226:L227"/>
    <mergeCell ref="N226:N227"/>
    <mergeCell ref="O226:O227"/>
    <mergeCell ref="Q214:Q215"/>
    <mergeCell ref="R214:R215"/>
    <mergeCell ref="A224:A225"/>
    <mergeCell ref="B224:B225"/>
    <mergeCell ref="C224:C225"/>
    <mergeCell ref="L224:L225"/>
    <mergeCell ref="N224:N225"/>
    <mergeCell ref="O224:O225"/>
    <mergeCell ref="Q224:Q225"/>
    <mergeCell ref="R224:R225"/>
    <mergeCell ref="A214:A215"/>
    <mergeCell ref="B214:B215"/>
    <mergeCell ref="C214:C215"/>
    <mergeCell ref="L214:L215"/>
    <mergeCell ref="N214:N215"/>
    <mergeCell ref="O214:O215"/>
    <mergeCell ref="Q218:Q219"/>
    <mergeCell ref="R218:R219"/>
    <mergeCell ref="A228:A229"/>
    <mergeCell ref="B228:B229"/>
    <mergeCell ref="C228:C229"/>
    <mergeCell ref="L228:L229"/>
    <mergeCell ref="N228:N229"/>
    <mergeCell ref="O228:O229"/>
    <mergeCell ref="Q228:Q229"/>
    <mergeCell ref="R228:R229"/>
    <mergeCell ref="A234:A235"/>
    <mergeCell ref="B234:B235"/>
    <mergeCell ref="C234:C235"/>
    <mergeCell ref="L234:L235"/>
    <mergeCell ref="N234:N235"/>
    <mergeCell ref="O234:O235"/>
    <mergeCell ref="Q222:Q223"/>
    <mergeCell ref="R222:R223"/>
    <mergeCell ref="A232:A233"/>
    <mergeCell ref="B232:B233"/>
    <mergeCell ref="C232:C233"/>
    <mergeCell ref="L232:L233"/>
    <mergeCell ref="N232:N233"/>
    <mergeCell ref="O232:O233"/>
    <mergeCell ref="Q232:Q233"/>
    <mergeCell ref="R232:R233"/>
    <mergeCell ref="A222:A223"/>
    <mergeCell ref="B222:B223"/>
    <mergeCell ref="C222:C223"/>
    <mergeCell ref="L222:L223"/>
    <mergeCell ref="N222:N223"/>
    <mergeCell ref="O222:O223"/>
    <mergeCell ref="Q226:Q227"/>
    <mergeCell ref="R226:R227"/>
    <mergeCell ref="A236:A237"/>
    <mergeCell ref="B236:B237"/>
    <mergeCell ref="C236:C237"/>
    <mergeCell ref="L236:L237"/>
    <mergeCell ref="N236:N237"/>
    <mergeCell ref="O236:O237"/>
    <mergeCell ref="Q236:Q237"/>
    <mergeCell ref="R236:R237"/>
    <mergeCell ref="A242:A243"/>
    <mergeCell ref="B242:B243"/>
    <mergeCell ref="C242:C243"/>
    <mergeCell ref="L242:L243"/>
    <mergeCell ref="N242:N243"/>
    <mergeCell ref="O242:O243"/>
    <mergeCell ref="Q230:Q231"/>
    <mergeCell ref="R230:R231"/>
    <mergeCell ref="A240:A241"/>
    <mergeCell ref="B240:B241"/>
    <mergeCell ref="C240:C241"/>
    <mergeCell ref="L240:L241"/>
    <mergeCell ref="N240:N241"/>
    <mergeCell ref="O240:O241"/>
    <mergeCell ref="Q240:Q241"/>
    <mergeCell ref="R240:R241"/>
    <mergeCell ref="A230:A231"/>
    <mergeCell ref="B230:B231"/>
    <mergeCell ref="C230:C231"/>
    <mergeCell ref="L230:L231"/>
    <mergeCell ref="N230:N231"/>
    <mergeCell ref="O230:O231"/>
    <mergeCell ref="Q234:Q235"/>
    <mergeCell ref="R234:R235"/>
    <mergeCell ref="A244:A245"/>
    <mergeCell ref="B244:B245"/>
    <mergeCell ref="C244:C245"/>
    <mergeCell ref="L244:L245"/>
    <mergeCell ref="N244:N245"/>
    <mergeCell ref="O244:O245"/>
    <mergeCell ref="Q244:Q245"/>
    <mergeCell ref="R244:R245"/>
    <mergeCell ref="A250:A251"/>
    <mergeCell ref="B250:B251"/>
    <mergeCell ref="C250:C251"/>
    <mergeCell ref="L250:L251"/>
    <mergeCell ref="N250:N251"/>
    <mergeCell ref="O250:O251"/>
    <mergeCell ref="Q238:Q239"/>
    <mergeCell ref="R238:R239"/>
    <mergeCell ref="A248:A249"/>
    <mergeCell ref="B248:B249"/>
    <mergeCell ref="C248:C249"/>
    <mergeCell ref="L248:L249"/>
    <mergeCell ref="N248:N249"/>
    <mergeCell ref="O248:O249"/>
    <mergeCell ref="Q248:Q249"/>
    <mergeCell ref="R248:R249"/>
    <mergeCell ref="A238:A239"/>
    <mergeCell ref="B238:B239"/>
    <mergeCell ref="C238:C239"/>
    <mergeCell ref="L238:L239"/>
    <mergeCell ref="N238:N239"/>
    <mergeCell ref="O238:O239"/>
    <mergeCell ref="Q242:Q243"/>
    <mergeCell ref="R242:R243"/>
    <mergeCell ref="A252:A253"/>
    <mergeCell ref="B252:B253"/>
    <mergeCell ref="C252:C253"/>
    <mergeCell ref="L252:L253"/>
    <mergeCell ref="N252:N253"/>
    <mergeCell ref="O252:O253"/>
    <mergeCell ref="Q252:Q253"/>
    <mergeCell ref="R252:R253"/>
    <mergeCell ref="A258:A259"/>
    <mergeCell ref="B258:B259"/>
    <mergeCell ref="C258:C259"/>
    <mergeCell ref="L258:L259"/>
    <mergeCell ref="N258:N259"/>
    <mergeCell ref="O258:O259"/>
    <mergeCell ref="Q246:Q247"/>
    <mergeCell ref="R246:R247"/>
    <mergeCell ref="A256:A257"/>
    <mergeCell ref="B256:B257"/>
    <mergeCell ref="C256:C257"/>
    <mergeCell ref="L256:L257"/>
    <mergeCell ref="N256:N257"/>
    <mergeCell ref="O256:O257"/>
    <mergeCell ref="Q256:Q257"/>
    <mergeCell ref="R256:R257"/>
    <mergeCell ref="A246:A247"/>
    <mergeCell ref="B246:B247"/>
    <mergeCell ref="C246:C247"/>
    <mergeCell ref="L246:L247"/>
    <mergeCell ref="N246:N247"/>
    <mergeCell ref="O246:O247"/>
    <mergeCell ref="Q250:Q251"/>
    <mergeCell ref="R250:R251"/>
    <mergeCell ref="A260:A261"/>
    <mergeCell ref="B260:B261"/>
    <mergeCell ref="C260:C261"/>
    <mergeCell ref="L260:L261"/>
    <mergeCell ref="N260:N261"/>
    <mergeCell ref="O260:O261"/>
    <mergeCell ref="Q260:Q261"/>
    <mergeCell ref="R260:R261"/>
    <mergeCell ref="A266:A267"/>
    <mergeCell ref="B266:B267"/>
    <mergeCell ref="C266:C267"/>
    <mergeCell ref="L266:L267"/>
    <mergeCell ref="N266:N267"/>
    <mergeCell ref="O266:O267"/>
    <mergeCell ref="Q254:Q255"/>
    <mergeCell ref="R254:R255"/>
    <mergeCell ref="A264:A265"/>
    <mergeCell ref="B264:B265"/>
    <mergeCell ref="C264:C265"/>
    <mergeCell ref="L264:L265"/>
    <mergeCell ref="N264:N265"/>
    <mergeCell ref="O264:O265"/>
    <mergeCell ref="Q264:Q265"/>
    <mergeCell ref="R264:R265"/>
    <mergeCell ref="A254:A255"/>
    <mergeCell ref="B254:B255"/>
    <mergeCell ref="C254:C255"/>
    <mergeCell ref="L254:L255"/>
    <mergeCell ref="N254:N255"/>
    <mergeCell ref="O254:O255"/>
    <mergeCell ref="Q258:Q259"/>
    <mergeCell ref="R258:R259"/>
    <mergeCell ref="A268:A269"/>
    <mergeCell ref="B268:B269"/>
    <mergeCell ref="C268:C269"/>
    <mergeCell ref="L268:L269"/>
    <mergeCell ref="N268:N269"/>
    <mergeCell ref="O268:O269"/>
    <mergeCell ref="Q268:Q269"/>
    <mergeCell ref="R268:R269"/>
    <mergeCell ref="A274:A275"/>
    <mergeCell ref="B274:B275"/>
    <mergeCell ref="C274:C275"/>
    <mergeCell ref="L274:L275"/>
    <mergeCell ref="N274:N275"/>
    <mergeCell ref="O274:O275"/>
    <mergeCell ref="Q262:Q263"/>
    <mergeCell ref="R262:R263"/>
    <mergeCell ref="A272:A273"/>
    <mergeCell ref="B272:B273"/>
    <mergeCell ref="C272:C273"/>
    <mergeCell ref="L272:L273"/>
    <mergeCell ref="N272:N273"/>
    <mergeCell ref="O272:O273"/>
    <mergeCell ref="Q272:Q273"/>
    <mergeCell ref="R272:R273"/>
    <mergeCell ref="A262:A263"/>
    <mergeCell ref="B262:B263"/>
    <mergeCell ref="C262:C263"/>
    <mergeCell ref="L262:L263"/>
    <mergeCell ref="N262:N263"/>
    <mergeCell ref="O262:O263"/>
    <mergeCell ref="Q266:Q267"/>
    <mergeCell ref="R266:R267"/>
    <mergeCell ref="A276:A277"/>
    <mergeCell ref="B276:B277"/>
    <mergeCell ref="C276:C277"/>
    <mergeCell ref="L276:L277"/>
    <mergeCell ref="N276:N277"/>
    <mergeCell ref="O276:O277"/>
    <mergeCell ref="Q276:Q277"/>
    <mergeCell ref="R276:R277"/>
    <mergeCell ref="A282:A283"/>
    <mergeCell ref="B282:B283"/>
    <mergeCell ref="C282:C283"/>
    <mergeCell ref="L282:L283"/>
    <mergeCell ref="N282:N283"/>
    <mergeCell ref="O282:O283"/>
    <mergeCell ref="Q270:Q271"/>
    <mergeCell ref="R270:R271"/>
    <mergeCell ref="A280:A281"/>
    <mergeCell ref="B280:B281"/>
    <mergeCell ref="C280:C281"/>
    <mergeCell ref="L280:L281"/>
    <mergeCell ref="N280:N281"/>
    <mergeCell ref="O280:O281"/>
    <mergeCell ref="Q280:Q281"/>
    <mergeCell ref="R280:R281"/>
    <mergeCell ref="A270:A271"/>
    <mergeCell ref="B270:B271"/>
    <mergeCell ref="C270:C271"/>
    <mergeCell ref="L270:L271"/>
    <mergeCell ref="N270:N271"/>
    <mergeCell ref="O270:O271"/>
    <mergeCell ref="Q274:Q275"/>
    <mergeCell ref="R274:R275"/>
    <mergeCell ref="A284:A285"/>
    <mergeCell ref="B284:B285"/>
    <mergeCell ref="C284:C285"/>
    <mergeCell ref="L284:L285"/>
    <mergeCell ref="N284:N285"/>
    <mergeCell ref="O284:O285"/>
    <mergeCell ref="Q284:Q285"/>
    <mergeCell ref="R284:R285"/>
    <mergeCell ref="A290:A291"/>
    <mergeCell ref="B290:B291"/>
    <mergeCell ref="C290:C291"/>
    <mergeCell ref="L290:L291"/>
    <mergeCell ref="N290:N291"/>
    <mergeCell ref="O290:O291"/>
    <mergeCell ref="Q278:Q279"/>
    <mergeCell ref="R278:R279"/>
    <mergeCell ref="A288:A289"/>
    <mergeCell ref="B288:B289"/>
    <mergeCell ref="C288:C289"/>
    <mergeCell ref="L288:L289"/>
    <mergeCell ref="N288:N289"/>
    <mergeCell ref="O288:O289"/>
    <mergeCell ref="Q288:Q289"/>
    <mergeCell ref="R288:R289"/>
    <mergeCell ref="A278:A279"/>
    <mergeCell ref="B278:B279"/>
    <mergeCell ref="C278:C279"/>
    <mergeCell ref="L278:L279"/>
    <mergeCell ref="N278:N279"/>
    <mergeCell ref="O278:O279"/>
    <mergeCell ref="Q282:Q283"/>
    <mergeCell ref="R282:R283"/>
    <mergeCell ref="A292:A293"/>
    <mergeCell ref="B292:B293"/>
    <mergeCell ref="C292:C293"/>
    <mergeCell ref="L292:L293"/>
    <mergeCell ref="N292:N293"/>
    <mergeCell ref="O292:O293"/>
    <mergeCell ref="Q292:Q293"/>
    <mergeCell ref="R292:R293"/>
    <mergeCell ref="A298:A299"/>
    <mergeCell ref="B298:B299"/>
    <mergeCell ref="C298:C299"/>
    <mergeCell ref="L298:L299"/>
    <mergeCell ref="N298:N299"/>
    <mergeCell ref="O298:O299"/>
    <mergeCell ref="Q286:Q287"/>
    <mergeCell ref="R286:R287"/>
    <mergeCell ref="A296:A297"/>
    <mergeCell ref="B296:B297"/>
    <mergeCell ref="C296:C297"/>
    <mergeCell ref="L296:L297"/>
    <mergeCell ref="N296:N297"/>
    <mergeCell ref="O296:O297"/>
    <mergeCell ref="Q296:Q297"/>
    <mergeCell ref="R296:R297"/>
    <mergeCell ref="A286:A287"/>
    <mergeCell ref="B286:B287"/>
    <mergeCell ref="C286:C287"/>
    <mergeCell ref="L286:L287"/>
    <mergeCell ref="N286:N287"/>
    <mergeCell ref="O286:O287"/>
    <mergeCell ref="Q290:Q291"/>
    <mergeCell ref="R290:R291"/>
    <mergeCell ref="A300:A301"/>
    <mergeCell ref="B300:B301"/>
    <mergeCell ref="C300:C301"/>
    <mergeCell ref="L300:L301"/>
    <mergeCell ref="N300:N301"/>
    <mergeCell ref="O300:O301"/>
    <mergeCell ref="Q300:Q301"/>
    <mergeCell ref="R300:R301"/>
    <mergeCell ref="A306:A307"/>
    <mergeCell ref="B306:B307"/>
    <mergeCell ref="C306:C307"/>
    <mergeCell ref="L306:L307"/>
    <mergeCell ref="N306:N307"/>
    <mergeCell ref="O306:O307"/>
    <mergeCell ref="Q294:Q295"/>
    <mergeCell ref="R294:R295"/>
    <mergeCell ref="A304:A305"/>
    <mergeCell ref="B304:B305"/>
    <mergeCell ref="C304:C305"/>
    <mergeCell ref="L304:L305"/>
    <mergeCell ref="N304:N305"/>
    <mergeCell ref="O304:O305"/>
    <mergeCell ref="Q304:Q305"/>
    <mergeCell ref="R304:R305"/>
    <mergeCell ref="A294:A295"/>
    <mergeCell ref="B294:B295"/>
    <mergeCell ref="C294:C295"/>
    <mergeCell ref="L294:L295"/>
    <mergeCell ref="N294:N295"/>
    <mergeCell ref="O294:O295"/>
    <mergeCell ref="Q298:Q299"/>
    <mergeCell ref="R298:R299"/>
    <mergeCell ref="A308:A309"/>
    <mergeCell ref="B308:B309"/>
    <mergeCell ref="C308:C309"/>
    <mergeCell ref="L308:L309"/>
    <mergeCell ref="N308:N309"/>
    <mergeCell ref="O308:O309"/>
    <mergeCell ref="Q308:Q309"/>
    <mergeCell ref="R308:R309"/>
    <mergeCell ref="A314:A315"/>
    <mergeCell ref="B314:B315"/>
    <mergeCell ref="C314:C315"/>
    <mergeCell ref="L314:L315"/>
    <mergeCell ref="N314:N315"/>
    <mergeCell ref="O314:O315"/>
    <mergeCell ref="Q302:Q303"/>
    <mergeCell ref="R302:R303"/>
    <mergeCell ref="A312:A313"/>
    <mergeCell ref="B312:B313"/>
    <mergeCell ref="C312:C313"/>
    <mergeCell ref="L312:L313"/>
    <mergeCell ref="N312:N313"/>
    <mergeCell ref="O312:O313"/>
    <mergeCell ref="Q312:Q313"/>
    <mergeCell ref="R312:R313"/>
    <mergeCell ref="A302:A303"/>
    <mergeCell ref="B302:B303"/>
    <mergeCell ref="C302:C303"/>
    <mergeCell ref="L302:L303"/>
    <mergeCell ref="N302:N303"/>
    <mergeCell ref="O302:O303"/>
    <mergeCell ref="Q306:Q307"/>
    <mergeCell ref="R306:R307"/>
    <mergeCell ref="A316:A317"/>
    <mergeCell ref="B316:B317"/>
    <mergeCell ref="C316:C317"/>
    <mergeCell ref="L316:L317"/>
    <mergeCell ref="N316:N317"/>
    <mergeCell ref="O316:O317"/>
    <mergeCell ref="Q316:Q317"/>
    <mergeCell ref="R316:R317"/>
    <mergeCell ref="A322:A323"/>
    <mergeCell ref="B322:B323"/>
    <mergeCell ref="C322:C323"/>
    <mergeCell ref="L322:L323"/>
    <mergeCell ref="N322:N323"/>
    <mergeCell ref="O322:O323"/>
    <mergeCell ref="Q310:Q311"/>
    <mergeCell ref="R310:R311"/>
    <mergeCell ref="A320:A321"/>
    <mergeCell ref="B320:B321"/>
    <mergeCell ref="C320:C321"/>
    <mergeCell ref="L320:L321"/>
    <mergeCell ref="N320:N321"/>
    <mergeCell ref="O320:O321"/>
    <mergeCell ref="Q320:Q321"/>
    <mergeCell ref="R320:R321"/>
    <mergeCell ref="A310:A311"/>
    <mergeCell ref="B310:B311"/>
    <mergeCell ref="C310:C311"/>
    <mergeCell ref="L310:L311"/>
    <mergeCell ref="N310:N311"/>
    <mergeCell ref="O310:O311"/>
    <mergeCell ref="Q314:Q315"/>
    <mergeCell ref="R314:R315"/>
    <mergeCell ref="A324:A325"/>
    <mergeCell ref="B324:B325"/>
    <mergeCell ref="C324:C325"/>
    <mergeCell ref="L324:L325"/>
    <mergeCell ref="N324:N325"/>
    <mergeCell ref="O324:O325"/>
    <mergeCell ref="Q324:Q325"/>
    <mergeCell ref="R324:R325"/>
    <mergeCell ref="A330:A331"/>
    <mergeCell ref="B330:B331"/>
    <mergeCell ref="C330:C331"/>
    <mergeCell ref="L330:L331"/>
    <mergeCell ref="N330:N331"/>
    <mergeCell ref="O330:O331"/>
    <mergeCell ref="Q318:Q319"/>
    <mergeCell ref="R318:R319"/>
    <mergeCell ref="A328:A329"/>
    <mergeCell ref="B328:B329"/>
    <mergeCell ref="C328:C329"/>
    <mergeCell ref="L328:L329"/>
    <mergeCell ref="N328:N329"/>
    <mergeCell ref="O328:O329"/>
    <mergeCell ref="Q328:Q329"/>
    <mergeCell ref="R328:R329"/>
    <mergeCell ref="A318:A319"/>
    <mergeCell ref="B318:B319"/>
    <mergeCell ref="C318:C319"/>
    <mergeCell ref="L318:L319"/>
    <mergeCell ref="N318:N319"/>
    <mergeCell ref="O318:O319"/>
    <mergeCell ref="Q322:Q323"/>
    <mergeCell ref="R322:R323"/>
    <mergeCell ref="A332:A333"/>
    <mergeCell ref="B332:B333"/>
    <mergeCell ref="C332:C333"/>
    <mergeCell ref="L332:L333"/>
    <mergeCell ref="N332:N333"/>
    <mergeCell ref="O332:O333"/>
    <mergeCell ref="Q332:Q333"/>
    <mergeCell ref="R332:R333"/>
    <mergeCell ref="A338:A339"/>
    <mergeCell ref="B338:B339"/>
    <mergeCell ref="C338:C339"/>
    <mergeCell ref="L338:L339"/>
    <mergeCell ref="N338:N339"/>
    <mergeCell ref="O338:O339"/>
    <mergeCell ref="Q326:Q327"/>
    <mergeCell ref="R326:R327"/>
    <mergeCell ref="A336:A337"/>
    <mergeCell ref="B336:B337"/>
    <mergeCell ref="C336:C337"/>
    <mergeCell ref="L336:L337"/>
    <mergeCell ref="N336:N337"/>
    <mergeCell ref="O336:O337"/>
    <mergeCell ref="Q336:Q337"/>
    <mergeCell ref="R336:R337"/>
    <mergeCell ref="A326:A327"/>
    <mergeCell ref="B326:B327"/>
    <mergeCell ref="C326:C327"/>
    <mergeCell ref="L326:L327"/>
    <mergeCell ref="N326:N327"/>
    <mergeCell ref="O326:O327"/>
    <mergeCell ref="Q330:Q331"/>
    <mergeCell ref="R330:R331"/>
    <mergeCell ref="A340:A341"/>
    <mergeCell ref="B340:B341"/>
    <mergeCell ref="C340:C341"/>
    <mergeCell ref="L340:L341"/>
    <mergeCell ref="N340:N341"/>
    <mergeCell ref="O340:O341"/>
    <mergeCell ref="Q340:Q341"/>
    <mergeCell ref="R340:R341"/>
    <mergeCell ref="A346:A347"/>
    <mergeCell ref="B346:B347"/>
    <mergeCell ref="C346:C347"/>
    <mergeCell ref="L346:L347"/>
    <mergeCell ref="N346:N347"/>
    <mergeCell ref="O346:O347"/>
    <mergeCell ref="Q334:Q335"/>
    <mergeCell ref="R334:R335"/>
    <mergeCell ref="A344:A345"/>
    <mergeCell ref="B344:B345"/>
    <mergeCell ref="C344:C345"/>
    <mergeCell ref="L344:L345"/>
    <mergeCell ref="N344:N345"/>
    <mergeCell ref="O344:O345"/>
    <mergeCell ref="Q344:Q345"/>
    <mergeCell ref="R344:R345"/>
    <mergeCell ref="A334:A335"/>
    <mergeCell ref="B334:B335"/>
    <mergeCell ref="C334:C335"/>
    <mergeCell ref="L334:L335"/>
    <mergeCell ref="N334:N335"/>
    <mergeCell ref="O334:O335"/>
    <mergeCell ref="Q338:Q339"/>
    <mergeCell ref="R338:R339"/>
    <mergeCell ref="A348:A349"/>
    <mergeCell ref="B348:B349"/>
    <mergeCell ref="C348:C349"/>
    <mergeCell ref="L348:L349"/>
    <mergeCell ref="N348:N349"/>
    <mergeCell ref="O348:O349"/>
    <mergeCell ref="Q348:Q349"/>
    <mergeCell ref="R348:R349"/>
    <mergeCell ref="A354:A355"/>
    <mergeCell ref="B354:B355"/>
    <mergeCell ref="C354:C355"/>
    <mergeCell ref="L354:L355"/>
    <mergeCell ref="N354:N355"/>
    <mergeCell ref="O354:O355"/>
    <mergeCell ref="Q342:Q343"/>
    <mergeCell ref="R342:R343"/>
    <mergeCell ref="A352:A353"/>
    <mergeCell ref="B352:B353"/>
    <mergeCell ref="C352:C353"/>
    <mergeCell ref="L352:L353"/>
    <mergeCell ref="N352:N353"/>
    <mergeCell ref="O352:O353"/>
    <mergeCell ref="Q352:Q353"/>
    <mergeCell ref="R352:R353"/>
    <mergeCell ref="A342:A343"/>
    <mergeCell ref="B342:B343"/>
    <mergeCell ref="C342:C343"/>
    <mergeCell ref="L342:L343"/>
    <mergeCell ref="N342:N343"/>
    <mergeCell ref="O342:O343"/>
    <mergeCell ref="Q346:Q347"/>
    <mergeCell ref="R346:R347"/>
    <mergeCell ref="A356:A357"/>
    <mergeCell ref="B356:B357"/>
    <mergeCell ref="C356:C357"/>
    <mergeCell ref="L356:L357"/>
    <mergeCell ref="N356:N357"/>
    <mergeCell ref="O356:O357"/>
    <mergeCell ref="Q356:Q357"/>
    <mergeCell ref="R356:R357"/>
    <mergeCell ref="A362:A363"/>
    <mergeCell ref="B362:B363"/>
    <mergeCell ref="C362:C363"/>
    <mergeCell ref="L362:L363"/>
    <mergeCell ref="N362:N363"/>
    <mergeCell ref="O362:O363"/>
    <mergeCell ref="Q350:Q351"/>
    <mergeCell ref="R350:R351"/>
    <mergeCell ref="A360:A361"/>
    <mergeCell ref="B360:B361"/>
    <mergeCell ref="C360:C361"/>
    <mergeCell ref="L360:L361"/>
    <mergeCell ref="N360:N361"/>
    <mergeCell ref="O360:O361"/>
    <mergeCell ref="Q360:Q361"/>
    <mergeCell ref="R360:R361"/>
    <mergeCell ref="A350:A351"/>
    <mergeCell ref="B350:B351"/>
    <mergeCell ref="C350:C351"/>
    <mergeCell ref="L350:L351"/>
    <mergeCell ref="N350:N351"/>
    <mergeCell ref="O350:O351"/>
    <mergeCell ref="Q354:Q355"/>
    <mergeCell ref="R354:R355"/>
    <mergeCell ref="Q358:Q359"/>
    <mergeCell ref="R358:R359"/>
    <mergeCell ref="A368:A369"/>
    <mergeCell ref="B368:B369"/>
    <mergeCell ref="C368:C369"/>
    <mergeCell ref="L368:L369"/>
    <mergeCell ref="N368:N369"/>
    <mergeCell ref="O368:O369"/>
    <mergeCell ref="Q368:Q369"/>
    <mergeCell ref="R368:R369"/>
    <mergeCell ref="A358:A359"/>
    <mergeCell ref="B358:B359"/>
    <mergeCell ref="C358:C359"/>
    <mergeCell ref="L358:L359"/>
    <mergeCell ref="N358:N359"/>
    <mergeCell ref="O358:O359"/>
    <mergeCell ref="Q362:Q363"/>
    <mergeCell ref="R362:R363"/>
    <mergeCell ref="Q366:Q367"/>
    <mergeCell ref="R366:R367"/>
    <mergeCell ref="A366:A367"/>
    <mergeCell ref="B366:B367"/>
    <mergeCell ref="C366:C367"/>
    <mergeCell ref="L366:L367"/>
    <mergeCell ref="N366:N367"/>
    <mergeCell ref="O366:O367"/>
    <mergeCell ref="Q370:Q371"/>
    <mergeCell ref="R370:R371"/>
    <mergeCell ref="A364:A365"/>
    <mergeCell ref="B364:B365"/>
    <mergeCell ref="C364:C365"/>
    <mergeCell ref="L364:L365"/>
    <mergeCell ref="N364:N365"/>
    <mergeCell ref="O364:O365"/>
    <mergeCell ref="Q364:Q365"/>
    <mergeCell ref="R364:R365"/>
    <mergeCell ref="A370:A371"/>
    <mergeCell ref="B370:B371"/>
    <mergeCell ref="C370:C371"/>
    <mergeCell ref="L370:L371"/>
    <mergeCell ref="N370:N371"/>
    <mergeCell ref="O370:O371"/>
  </mergeCells>
  <conditionalFormatting sqref="O1">
    <cfRule type="containsText" dxfId="1424" priority="638" operator="containsText" text="HOLD">
      <formula>NOT(ISERROR(SEARCH("HOLD",O1)))</formula>
    </cfRule>
    <cfRule type="containsText" dxfId="1423" priority="647" operator="containsText" text="Ignore">
      <formula>NOT(ISERROR(SEARCH("Ignore",O1)))</formula>
    </cfRule>
  </conditionalFormatting>
  <conditionalFormatting sqref="M1:O1 M2:N71">
    <cfRule type="containsText" dxfId="1422" priority="637" operator="containsText" text="Waiting">
      <formula>NOT(ISERROR(SEARCH("Waiting",M1)))</formula>
    </cfRule>
    <cfRule type="containsText" dxfId="1421" priority="641" operator="containsText" text="Review">
      <formula>NOT(ISERROR(SEARCH("Review",M1)))</formula>
    </cfRule>
    <cfRule type="containsText" dxfId="1420" priority="642" operator="containsText" text="Other">
      <formula>NOT(ISERROR(SEARCH("Other",M1)))</formula>
    </cfRule>
    <cfRule type="containsText" dxfId="1419" priority="643" operator="containsText" text="Incomplete">
      <formula>NOT(ISERROR(SEARCH("Incomplete",M1)))</formula>
    </cfRule>
    <cfRule type="containsText" dxfId="1418" priority="644" operator="containsText" text="Untraceable">
      <formula>NOT(ISERROR(SEARCH("Untraceable",M1)))</formula>
    </cfRule>
    <cfRule type="containsText" dxfId="1417" priority="645" operator="containsText" text="Completed">
      <formula>NOT(ISERROR(SEARCH("Completed",M1)))</formula>
    </cfRule>
  </conditionalFormatting>
  <conditionalFormatting sqref="M1:O1 M2:N71 Q1:Q79">
    <cfRule type="containsText" dxfId="1416" priority="646" operator="containsText" text="In Progress">
      <formula>NOT(ISERROR(SEARCH("In Progress",M1)))</formula>
    </cfRule>
  </conditionalFormatting>
  <conditionalFormatting sqref="Q1:Q79">
    <cfRule type="containsText" dxfId="1415" priority="639" operator="containsText" text="No">
      <formula>NOT(ISERROR(SEARCH("No",Q1)))</formula>
    </cfRule>
    <cfRule type="containsText" dxfId="1414" priority="640" operator="containsText" text="Yes">
      <formula>NOT(ISERROR(SEARCH("Yes",Q1)))</formula>
    </cfRule>
  </conditionalFormatting>
  <conditionalFormatting sqref="L1">
    <cfRule type="containsText" dxfId="1413" priority="636" operator="containsText" text="Needs to be">
      <formula>NOT(ISERROR(SEARCH("Needs to be",L1)))</formula>
    </cfRule>
  </conditionalFormatting>
  <conditionalFormatting sqref="I1:K10 I12:K71 K11">
    <cfRule type="containsText" dxfId="1412" priority="635" operator="containsText" text="Please Enter Tracing Time">
      <formula>NOT(ISERROR(SEARCH("Please Enter Tracing Time",I1)))</formula>
    </cfRule>
  </conditionalFormatting>
  <conditionalFormatting sqref="O2:O71">
    <cfRule type="containsText" dxfId="1411" priority="627" operator="containsText" text="HOLD">
      <formula>NOT(ISERROR(SEARCH("HOLD",O2)))</formula>
    </cfRule>
    <cfRule type="containsText" dxfId="1410" priority="634" operator="containsText" text="Ignore">
      <formula>NOT(ISERROR(SEARCH("Ignore",O2)))</formula>
    </cfRule>
  </conditionalFormatting>
  <conditionalFormatting sqref="O2:O71">
    <cfRule type="containsText" dxfId="1409" priority="626" operator="containsText" text="Waiting">
      <formula>NOT(ISERROR(SEARCH("Waiting",O2)))</formula>
    </cfRule>
    <cfRule type="containsText" dxfId="1408" priority="628" operator="containsText" text="Review">
      <formula>NOT(ISERROR(SEARCH("Review",O2)))</formula>
    </cfRule>
    <cfRule type="containsText" dxfId="1407" priority="629" operator="containsText" text="Other">
      <formula>NOT(ISERROR(SEARCH("Other",O2)))</formula>
    </cfRule>
    <cfRule type="containsText" dxfId="1406" priority="630" operator="containsText" text="Incomplete">
      <formula>NOT(ISERROR(SEARCH("Incomplete",O2)))</formula>
    </cfRule>
    <cfRule type="containsText" dxfId="1405" priority="631" operator="containsText" text="Untraceable">
      <formula>NOT(ISERROR(SEARCH("Untraceable",O2)))</formula>
    </cfRule>
    <cfRule type="containsText" dxfId="1404" priority="632" operator="containsText" text="Completed">
      <formula>NOT(ISERROR(SEARCH("Completed",O2)))</formula>
    </cfRule>
  </conditionalFormatting>
  <conditionalFormatting sqref="O2:O71">
    <cfRule type="containsText" dxfId="1403" priority="633" operator="containsText" text="In Progress">
      <formula>NOT(ISERROR(SEARCH("In Progress",O2)))</formula>
    </cfRule>
  </conditionalFormatting>
  <conditionalFormatting sqref="L2:L71">
    <cfRule type="containsText" dxfId="1402" priority="625" operator="containsText" text="Needs to be">
      <formula>NOT(ISERROR(SEARCH("Needs to be",L2)))</formula>
    </cfRule>
  </conditionalFormatting>
  <conditionalFormatting sqref="A372:A1048576 A2:A343">
    <cfRule type="cellIs" dxfId="1401" priority="624" operator="equal">
      <formula>"R"</formula>
    </cfRule>
  </conditionalFormatting>
  <conditionalFormatting sqref="A372:A1048576 A2:A343">
    <cfRule type="cellIs" dxfId="1400" priority="623" operator="equal">
      <formula>"G"</formula>
    </cfRule>
  </conditionalFormatting>
  <conditionalFormatting sqref="M72:N95">
    <cfRule type="containsText" dxfId="1399" priority="612" operator="containsText" text="Waiting">
      <formula>NOT(ISERROR(SEARCH("Waiting",M72)))</formula>
    </cfRule>
    <cfRule type="containsText" dxfId="1398" priority="615" operator="containsText" text="Review">
      <formula>NOT(ISERROR(SEARCH("Review",M72)))</formula>
    </cfRule>
    <cfRule type="containsText" dxfId="1397" priority="616" operator="containsText" text="Other">
      <formula>NOT(ISERROR(SEARCH("Other",M72)))</formula>
    </cfRule>
    <cfRule type="containsText" dxfId="1396" priority="617" operator="containsText" text="Incomplete">
      <formula>NOT(ISERROR(SEARCH("Incomplete",M72)))</formula>
    </cfRule>
    <cfRule type="containsText" dxfId="1395" priority="618" operator="containsText" text="Untraceable">
      <formula>NOT(ISERROR(SEARCH("Untraceable",M72)))</formula>
    </cfRule>
    <cfRule type="containsText" dxfId="1394" priority="619" operator="containsText" text="Completed">
      <formula>NOT(ISERROR(SEARCH("Completed",M72)))</formula>
    </cfRule>
  </conditionalFormatting>
  <conditionalFormatting sqref="M72:N95 Q80:Q99">
    <cfRule type="containsText" dxfId="1393" priority="620" operator="containsText" text="In Progress">
      <formula>NOT(ISERROR(SEARCH("In Progress",M72)))</formula>
    </cfRule>
  </conditionalFormatting>
  <conditionalFormatting sqref="Q80:Q99">
    <cfRule type="containsText" dxfId="1392" priority="613" operator="containsText" text="No">
      <formula>NOT(ISERROR(SEARCH("No",Q80)))</formula>
    </cfRule>
    <cfRule type="containsText" dxfId="1391" priority="614" operator="containsText" text="Yes">
      <formula>NOT(ISERROR(SEARCH("Yes",Q80)))</formula>
    </cfRule>
  </conditionalFormatting>
  <conditionalFormatting sqref="I72:K95">
    <cfRule type="containsText" dxfId="1390" priority="611" operator="containsText" text="Please Enter Tracing Time">
      <formula>NOT(ISERROR(SEARCH("Please Enter Tracing Time",I72)))</formula>
    </cfRule>
  </conditionalFormatting>
  <conditionalFormatting sqref="O72:O95">
    <cfRule type="containsText" dxfId="1389" priority="603" operator="containsText" text="HOLD">
      <formula>NOT(ISERROR(SEARCH("HOLD",O72)))</formula>
    </cfRule>
    <cfRule type="containsText" dxfId="1388" priority="610" operator="containsText" text="Ignore">
      <formula>NOT(ISERROR(SEARCH("Ignore",O72)))</formula>
    </cfRule>
  </conditionalFormatting>
  <conditionalFormatting sqref="O72:O95">
    <cfRule type="containsText" dxfId="1387" priority="602" operator="containsText" text="Waiting">
      <formula>NOT(ISERROR(SEARCH("Waiting",O72)))</formula>
    </cfRule>
    <cfRule type="containsText" dxfId="1386" priority="604" operator="containsText" text="Review">
      <formula>NOT(ISERROR(SEARCH("Review",O72)))</formula>
    </cfRule>
    <cfRule type="containsText" dxfId="1385" priority="605" operator="containsText" text="Other">
      <formula>NOT(ISERROR(SEARCH("Other",O72)))</formula>
    </cfRule>
    <cfRule type="containsText" dxfId="1384" priority="606" operator="containsText" text="Incomplete">
      <formula>NOT(ISERROR(SEARCH("Incomplete",O72)))</formula>
    </cfRule>
    <cfRule type="containsText" dxfId="1383" priority="607" operator="containsText" text="Untraceable">
      <formula>NOT(ISERROR(SEARCH("Untraceable",O72)))</formula>
    </cfRule>
    <cfRule type="containsText" dxfId="1382" priority="608" operator="containsText" text="Completed">
      <formula>NOT(ISERROR(SEARCH("Completed",O72)))</formula>
    </cfRule>
  </conditionalFormatting>
  <conditionalFormatting sqref="O72:O95">
    <cfRule type="containsText" dxfId="1381" priority="609" operator="containsText" text="In Progress">
      <formula>NOT(ISERROR(SEARCH("In Progress",O72)))</formula>
    </cfRule>
  </conditionalFormatting>
  <conditionalFormatting sqref="L72:L83 L86:L93">
    <cfRule type="containsText" dxfId="1380" priority="601" operator="containsText" text="Needs to be">
      <formula>NOT(ISERROR(SEARCH("Needs to be",L72)))</formula>
    </cfRule>
  </conditionalFormatting>
  <conditionalFormatting sqref="M96:N111">
    <cfRule type="containsText" dxfId="1379" priority="592" operator="containsText" text="Waiting">
      <formula>NOT(ISERROR(SEARCH("Waiting",M96)))</formula>
    </cfRule>
    <cfRule type="containsText" dxfId="1378" priority="595" operator="containsText" text="Review">
      <formula>NOT(ISERROR(SEARCH("Review",M96)))</formula>
    </cfRule>
    <cfRule type="containsText" dxfId="1377" priority="596" operator="containsText" text="Other">
      <formula>NOT(ISERROR(SEARCH("Other",M96)))</formula>
    </cfRule>
    <cfRule type="containsText" dxfId="1376" priority="597" operator="containsText" text="Incomplete">
      <formula>NOT(ISERROR(SEARCH("Incomplete",M96)))</formula>
    </cfRule>
    <cfRule type="containsText" dxfId="1375" priority="598" operator="containsText" text="Untraceable">
      <formula>NOT(ISERROR(SEARCH("Untraceable",M96)))</formula>
    </cfRule>
    <cfRule type="containsText" dxfId="1374" priority="599" operator="containsText" text="Completed">
      <formula>NOT(ISERROR(SEARCH("Completed",M96)))</formula>
    </cfRule>
  </conditionalFormatting>
  <conditionalFormatting sqref="M96:N111 Q100:Q123">
    <cfRule type="containsText" dxfId="1373" priority="600" operator="containsText" text="In Progress">
      <formula>NOT(ISERROR(SEARCH("In Progress",M96)))</formula>
    </cfRule>
  </conditionalFormatting>
  <conditionalFormatting sqref="Q100:Q123">
    <cfRule type="containsText" dxfId="1372" priority="593" operator="containsText" text="No">
      <formula>NOT(ISERROR(SEARCH("No",Q100)))</formula>
    </cfRule>
    <cfRule type="containsText" dxfId="1371" priority="594" operator="containsText" text="Yes">
      <formula>NOT(ISERROR(SEARCH("Yes",Q100)))</formula>
    </cfRule>
  </conditionalFormatting>
  <conditionalFormatting sqref="I96:K111">
    <cfRule type="containsText" dxfId="1370" priority="591" operator="containsText" text="Please Enter Tracing Time">
      <formula>NOT(ISERROR(SEARCH("Please Enter Tracing Time",I96)))</formula>
    </cfRule>
  </conditionalFormatting>
  <conditionalFormatting sqref="O96:O111">
    <cfRule type="containsText" dxfId="1369" priority="583" operator="containsText" text="HOLD">
      <formula>NOT(ISERROR(SEARCH("HOLD",O96)))</formula>
    </cfRule>
    <cfRule type="containsText" dxfId="1368" priority="590" operator="containsText" text="Ignore">
      <formula>NOT(ISERROR(SEARCH("Ignore",O96)))</formula>
    </cfRule>
  </conditionalFormatting>
  <conditionalFormatting sqref="O96:O111">
    <cfRule type="containsText" dxfId="1367" priority="582" operator="containsText" text="Waiting">
      <formula>NOT(ISERROR(SEARCH("Waiting",O96)))</formula>
    </cfRule>
    <cfRule type="containsText" dxfId="1366" priority="584" operator="containsText" text="Review">
      <formula>NOT(ISERROR(SEARCH("Review",O96)))</formula>
    </cfRule>
    <cfRule type="containsText" dxfId="1365" priority="585" operator="containsText" text="Other">
      <formula>NOT(ISERROR(SEARCH("Other",O96)))</formula>
    </cfRule>
    <cfRule type="containsText" dxfId="1364" priority="586" operator="containsText" text="Incomplete">
      <formula>NOT(ISERROR(SEARCH("Incomplete",O96)))</formula>
    </cfRule>
    <cfRule type="containsText" dxfId="1363" priority="587" operator="containsText" text="Untraceable">
      <formula>NOT(ISERROR(SEARCH("Untraceable",O96)))</formula>
    </cfRule>
    <cfRule type="containsText" dxfId="1362" priority="588" operator="containsText" text="Completed">
      <formula>NOT(ISERROR(SEARCH("Completed",O96)))</formula>
    </cfRule>
  </conditionalFormatting>
  <conditionalFormatting sqref="O96:O111">
    <cfRule type="containsText" dxfId="1361" priority="589" operator="containsText" text="In Progress">
      <formula>NOT(ISERROR(SEARCH("In Progress",O96)))</formula>
    </cfRule>
  </conditionalFormatting>
  <conditionalFormatting sqref="L96:L111">
    <cfRule type="containsText" dxfId="1360" priority="581" operator="containsText" text="Needs to be">
      <formula>NOT(ISERROR(SEARCH("Needs to be",L96)))</formula>
    </cfRule>
  </conditionalFormatting>
  <conditionalFormatting sqref="M112:N121">
    <cfRule type="containsText" dxfId="1359" priority="574" operator="containsText" text="Waiting">
      <formula>NOT(ISERROR(SEARCH("Waiting",M112)))</formula>
    </cfRule>
    <cfRule type="containsText" dxfId="1358" priority="575" operator="containsText" text="Review">
      <formula>NOT(ISERROR(SEARCH("Review",M112)))</formula>
    </cfRule>
    <cfRule type="containsText" dxfId="1357" priority="576" operator="containsText" text="Other">
      <formula>NOT(ISERROR(SEARCH("Other",M112)))</formula>
    </cfRule>
    <cfRule type="containsText" dxfId="1356" priority="577" operator="containsText" text="Incomplete">
      <formula>NOT(ISERROR(SEARCH("Incomplete",M112)))</formula>
    </cfRule>
    <cfRule type="containsText" dxfId="1355" priority="578" operator="containsText" text="Untraceable">
      <formula>NOT(ISERROR(SEARCH("Untraceable",M112)))</formula>
    </cfRule>
    <cfRule type="containsText" dxfId="1354" priority="579" operator="containsText" text="Completed">
      <formula>NOT(ISERROR(SEARCH("Completed",M112)))</formula>
    </cfRule>
  </conditionalFormatting>
  <conditionalFormatting sqref="M112:N121">
    <cfRule type="containsText" dxfId="1353" priority="580" operator="containsText" text="In Progress">
      <formula>NOT(ISERROR(SEARCH("In Progress",M112)))</formula>
    </cfRule>
  </conditionalFormatting>
  <conditionalFormatting sqref="I112:K121">
    <cfRule type="containsText" dxfId="1352" priority="573" operator="containsText" text="Please Enter Tracing Time">
      <formula>NOT(ISERROR(SEARCH("Please Enter Tracing Time",I112)))</formula>
    </cfRule>
  </conditionalFormatting>
  <conditionalFormatting sqref="O112:O115 O118:O121">
    <cfRule type="containsText" dxfId="1351" priority="565" operator="containsText" text="HOLD">
      <formula>NOT(ISERROR(SEARCH("HOLD",O112)))</formula>
    </cfRule>
    <cfRule type="containsText" dxfId="1350" priority="572" operator="containsText" text="Ignore">
      <formula>NOT(ISERROR(SEARCH("Ignore",O112)))</formula>
    </cfRule>
  </conditionalFormatting>
  <conditionalFormatting sqref="O112:O115 O118:O121">
    <cfRule type="containsText" dxfId="1349" priority="564" operator="containsText" text="Waiting">
      <formula>NOT(ISERROR(SEARCH("Waiting",O112)))</formula>
    </cfRule>
    <cfRule type="containsText" dxfId="1348" priority="566" operator="containsText" text="Review">
      <formula>NOT(ISERROR(SEARCH("Review",O112)))</formula>
    </cfRule>
    <cfRule type="containsText" dxfId="1347" priority="567" operator="containsText" text="Other">
      <formula>NOT(ISERROR(SEARCH("Other",O112)))</formula>
    </cfRule>
    <cfRule type="containsText" dxfId="1346" priority="568" operator="containsText" text="Incomplete">
      <formula>NOT(ISERROR(SEARCH("Incomplete",O112)))</formula>
    </cfRule>
    <cfRule type="containsText" dxfId="1345" priority="569" operator="containsText" text="Untraceable">
      <formula>NOT(ISERROR(SEARCH("Untraceable",O112)))</formula>
    </cfRule>
    <cfRule type="containsText" dxfId="1344" priority="570" operator="containsText" text="Completed">
      <formula>NOT(ISERROR(SEARCH("Completed",O112)))</formula>
    </cfRule>
  </conditionalFormatting>
  <conditionalFormatting sqref="O112:O115 O118:O121">
    <cfRule type="containsText" dxfId="1343" priority="571" operator="containsText" text="In Progress">
      <formula>NOT(ISERROR(SEARCH("In Progress",O112)))</formula>
    </cfRule>
  </conditionalFormatting>
  <conditionalFormatting sqref="L112:L121">
    <cfRule type="containsText" dxfId="1342" priority="563" operator="containsText" text="Needs to be">
      <formula>NOT(ISERROR(SEARCH("Needs to be",L112)))</formula>
    </cfRule>
  </conditionalFormatting>
  <conditionalFormatting sqref="M122:N135">
    <cfRule type="containsText" dxfId="1341" priority="554" operator="containsText" text="Waiting">
      <formula>NOT(ISERROR(SEARCH("Waiting",M122)))</formula>
    </cfRule>
    <cfRule type="containsText" dxfId="1340" priority="557" operator="containsText" text="Review">
      <formula>NOT(ISERROR(SEARCH("Review",M122)))</formula>
    </cfRule>
    <cfRule type="containsText" dxfId="1339" priority="558" operator="containsText" text="Other">
      <formula>NOT(ISERROR(SEARCH("Other",M122)))</formula>
    </cfRule>
    <cfRule type="containsText" dxfId="1338" priority="559" operator="containsText" text="Incomplete">
      <formula>NOT(ISERROR(SEARCH("Incomplete",M122)))</formula>
    </cfRule>
    <cfRule type="containsText" dxfId="1337" priority="560" operator="containsText" text="Untraceable">
      <formula>NOT(ISERROR(SEARCH("Untraceable",M122)))</formula>
    </cfRule>
    <cfRule type="containsText" dxfId="1336" priority="561" operator="containsText" text="Completed">
      <formula>NOT(ISERROR(SEARCH("Completed",M122)))</formula>
    </cfRule>
  </conditionalFormatting>
  <conditionalFormatting sqref="M122:N135 Q124:Q135">
    <cfRule type="containsText" dxfId="1335" priority="562" operator="containsText" text="In Progress">
      <formula>NOT(ISERROR(SEARCH("In Progress",M122)))</formula>
    </cfRule>
  </conditionalFormatting>
  <conditionalFormatting sqref="Q124:Q135">
    <cfRule type="containsText" dxfId="1334" priority="555" operator="containsText" text="No">
      <formula>NOT(ISERROR(SEARCH("No",Q124)))</formula>
    </cfRule>
    <cfRule type="containsText" dxfId="1333" priority="556" operator="containsText" text="Yes">
      <formula>NOT(ISERROR(SEARCH("Yes",Q124)))</formula>
    </cfRule>
  </conditionalFormatting>
  <conditionalFormatting sqref="I122:K135">
    <cfRule type="containsText" dxfId="1332" priority="553" operator="containsText" text="Please Enter Tracing Time">
      <formula>NOT(ISERROR(SEARCH("Please Enter Tracing Time",I122)))</formula>
    </cfRule>
  </conditionalFormatting>
  <conditionalFormatting sqref="O122:O135">
    <cfRule type="containsText" dxfId="1331" priority="545" operator="containsText" text="HOLD">
      <formula>NOT(ISERROR(SEARCH("HOLD",O122)))</formula>
    </cfRule>
    <cfRule type="containsText" dxfId="1330" priority="552" operator="containsText" text="Ignore">
      <formula>NOT(ISERROR(SEARCH("Ignore",O122)))</formula>
    </cfRule>
  </conditionalFormatting>
  <conditionalFormatting sqref="O122:O135">
    <cfRule type="containsText" dxfId="1329" priority="544" operator="containsText" text="Waiting">
      <formula>NOT(ISERROR(SEARCH("Waiting",O122)))</formula>
    </cfRule>
    <cfRule type="containsText" dxfId="1328" priority="546" operator="containsText" text="Review">
      <formula>NOT(ISERROR(SEARCH("Review",O122)))</formula>
    </cfRule>
    <cfRule type="containsText" dxfId="1327" priority="547" operator="containsText" text="Other">
      <formula>NOT(ISERROR(SEARCH("Other",O122)))</formula>
    </cfRule>
    <cfRule type="containsText" dxfId="1326" priority="548" operator="containsText" text="Incomplete">
      <formula>NOT(ISERROR(SEARCH("Incomplete",O122)))</formula>
    </cfRule>
    <cfRule type="containsText" dxfId="1325" priority="549" operator="containsText" text="Untraceable">
      <formula>NOT(ISERROR(SEARCH("Untraceable",O122)))</formula>
    </cfRule>
    <cfRule type="containsText" dxfId="1324" priority="550" operator="containsText" text="Completed">
      <formula>NOT(ISERROR(SEARCH("Completed",O122)))</formula>
    </cfRule>
  </conditionalFormatting>
  <conditionalFormatting sqref="O122:O135">
    <cfRule type="containsText" dxfId="1323" priority="551" operator="containsText" text="In Progress">
      <formula>NOT(ISERROR(SEARCH("In Progress",O122)))</formula>
    </cfRule>
  </conditionalFormatting>
  <conditionalFormatting sqref="L122:L135">
    <cfRule type="containsText" dxfId="1322" priority="543" operator="containsText" text="Needs to be">
      <formula>NOT(ISERROR(SEARCH("Needs to be",L122)))</formula>
    </cfRule>
  </conditionalFormatting>
  <conditionalFormatting sqref="M136:N145">
    <cfRule type="containsText" dxfId="1321" priority="534" operator="containsText" text="Waiting">
      <formula>NOT(ISERROR(SEARCH("Waiting",M136)))</formula>
    </cfRule>
    <cfRule type="containsText" dxfId="1320" priority="537" operator="containsText" text="Review">
      <formula>NOT(ISERROR(SEARCH("Review",M136)))</formula>
    </cfRule>
    <cfRule type="containsText" dxfId="1319" priority="538" operator="containsText" text="Other">
      <formula>NOT(ISERROR(SEARCH("Other",M136)))</formula>
    </cfRule>
    <cfRule type="containsText" dxfId="1318" priority="539" operator="containsText" text="Incomplete">
      <formula>NOT(ISERROR(SEARCH("Incomplete",M136)))</formula>
    </cfRule>
    <cfRule type="containsText" dxfId="1317" priority="540" operator="containsText" text="Untraceable">
      <formula>NOT(ISERROR(SEARCH("Untraceable",M136)))</formula>
    </cfRule>
    <cfRule type="containsText" dxfId="1316" priority="541" operator="containsText" text="Completed">
      <formula>NOT(ISERROR(SEARCH("Completed",M136)))</formula>
    </cfRule>
  </conditionalFormatting>
  <conditionalFormatting sqref="M136:N145 Q136:Q209">
    <cfRule type="containsText" dxfId="1315" priority="542" operator="containsText" text="In Progress">
      <formula>NOT(ISERROR(SEARCH("In Progress",M136)))</formula>
    </cfRule>
  </conditionalFormatting>
  <conditionalFormatting sqref="Q136:Q209">
    <cfRule type="containsText" dxfId="1314" priority="535" operator="containsText" text="No">
      <formula>NOT(ISERROR(SEARCH("No",Q136)))</formula>
    </cfRule>
    <cfRule type="containsText" dxfId="1313" priority="536" operator="containsText" text="Yes">
      <formula>NOT(ISERROR(SEARCH("Yes",Q136)))</formula>
    </cfRule>
  </conditionalFormatting>
  <conditionalFormatting sqref="I136:K145">
    <cfRule type="containsText" dxfId="1312" priority="533" operator="containsText" text="Please Enter Tracing Time">
      <formula>NOT(ISERROR(SEARCH("Please Enter Tracing Time",I136)))</formula>
    </cfRule>
  </conditionalFormatting>
  <conditionalFormatting sqref="O136:O145">
    <cfRule type="containsText" dxfId="1311" priority="525" operator="containsText" text="HOLD">
      <formula>NOT(ISERROR(SEARCH("HOLD",O136)))</formula>
    </cfRule>
    <cfRule type="containsText" dxfId="1310" priority="532" operator="containsText" text="Ignore">
      <formula>NOT(ISERROR(SEARCH("Ignore",O136)))</formula>
    </cfRule>
  </conditionalFormatting>
  <conditionalFormatting sqref="O136:O145">
    <cfRule type="containsText" dxfId="1309" priority="524" operator="containsText" text="Waiting">
      <formula>NOT(ISERROR(SEARCH("Waiting",O136)))</formula>
    </cfRule>
    <cfRule type="containsText" dxfId="1308" priority="526" operator="containsText" text="Review">
      <formula>NOT(ISERROR(SEARCH("Review",O136)))</formula>
    </cfRule>
    <cfRule type="containsText" dxfId="1307" priority="527" operator="containsText" text="Other">
      <formula>NOT(ISERROR(SEARCH("Other",O136)))</formula>
    </cfRule>
    <cfRule type="containsText" dxfId="1306" priority="528" operator="containsText" text="Incomplete">
      <formula>NOT(ISERROR(SEARCH("Incomplete",O136)))</formula>
    </cfRule>
    <cfRule type="containsText" dxfId="1305" priority="529" operator="containsText" text="Untraceable">
      <formula>NOT(ISERROR(SEARCH("Untraceable",O136)))</formula>
    </cfRule>
    <cfRule type="containsText" dxfId="1304" priority="530" operator="containsText" text="Completed">
      <formula>NOT(ISERROR(SEARCH("Completed",O136)))</formula>
    </cfRule>
  </conditionalFormatting>
  <conditionalFormatting sqref="O136:O145">
    <cfRule type="containsText" dxfId="1303" priority="531" operator="containsText" text="In Progress">
      <formula>NOT(ISERROR(SEARCH("In Progress",O136)))</formula>
    </cfRule>
  </conditionalFormatting>
  <conditionalFormatting sqref="L136:L145">
    <cfRule type="containsText" dxfId="1302" priority="523" operator="containsText" text="Needs to be">
      <formula>NOT(ISERROR(SEARCH("Needs to be",L136)))</formula>
    </cfRule>
  </conditionalFormatting>
  <conditionalFormatting sqref="M146:N161">
    <cfRule type="containsText" dxfId="1301" priority="516" operator="containsText" text="Waiting">
      <formula>NOT(ISERROR(SEARCH("Waiting",M146)))</formula>
    </cfRule>
    <cfRule type="containsText" dxfId="1300" priority="517" operator="containsText" text="Review">
      <formula>NOT(ISERROR(SEARCH("Review",M146)))</formula>
    </cfRule>
    <cfRule type="containsText" dxfId="1299" priority="518" operator="containsText" text="Other">
      <formula>NOT(ISERROR(SEARCH("Other",M146)))</formula>
    </cfRule>
    <cfRule type="containsText" dxfId="1298" priority="519" operator="containsText" text="Incomplete">
      <formula>NOT(ISERROR(SEARCH("Incomplete",M146)))</formula>
    </cfRule>
    <cfRule type="containsText" dxfId="1297" priority="520" operator="containsText" text="Untraceable">
      <formula>NOT(ISERROR(SEARCH("Untraceable",M146)))</formula>
    </cfRule>
    <cfRule type="containsText" dxfId="1296" priority="521" operator="containsText" text="Completed">
      <formula>NOT(ISERROR(SEARCH("Completed",M146)))</formula>
    </cfRule>
  </conditionalFormatting>
  <conditionalFormatting sqref="M146:N161">
    <cfRule type="containsText" dxfId="1295" priority="522" operator="containsText" text="In Progress">
      <formula>NOT(ISERROR(SEARCH("In Progress",M146)))</formula>
    </cfRule>
  </conditionalFormatting>
  <conditionalFormatting sqref="I146:K161">
    <cfRule type="containsText" dxfId="1294" priority="515" operator="containsText" text="Please Enter Tracing Time">
      <formula>NOT(ISERROR(SEARCH("Please Enter Tracing Time",I146)))</formula>
    </cfRule>
  </conditionalFormatting>
  <conditionalFormatting sqref="O146:O161">
    <cfRule type="containsText" dxfId="1293" priority="507" operator="containsText" text="HOLD">
      <formula>NOT(ISERROR(SEARCH("HOLD",O146)))</formula>
    </cfRule>
    <cfRule type="containsText" dxfId="1292" priority="514" operator="containsText" text="Ignore">
      <formula>NOT(ISERROR(SEARCH("Ignore",O146)))</formula>
    </cfRule>
  </conditionalFormatting>
  <conditionalFormatting sqref="O146:O161">
    <cfRule type="containsText" dxfId="1291" priority="506" operator="containsText" text="Waiting">
      <formula>NOT(ISERROR(SEARCH("Waiting",O146)))</formula>
    </cfRule>
    <cfRule type="containsText" dxfId="1290" priority="508" operator="containsText" text="Review">
      <formula>NOT(ISERROR(SEARCH("Review",O146)))</formula>
    </cfRule>
    <cfRule type="containsText" dxfId="1289" priority="509" operator="containsText" text="Other">
      <formula>NOT(ISERROR(SEARCH("Other",O146)))</formula>
    </cfRule>
    <cfRule type="containsText" dxfId="1288" priority="510" operator="containsText" text="Incomplete">
      <formula>NOT(ISERROR(SEARCH("Incomplete",O146)))</formula>
    </cfRule>
    <cfRule type="containsText" dxfId="1287" priority="511" operator="containsText" text="Untraceable">
      <formula>NOT(ISERROR(SEARCH("Untraceable",O146)))</formula>
    </cfRule>
    <cfRule type="containsText" dxfId="1286" priority="512" operator="containsText" text="Completed">
      <formula>NOT(ISERROR(SEARCH("Completed",O146)))</formula>
    </cfRule>
  </conditionalFormatting>
  <conditionalFormatting sqref="O146:O161">
    <cfRule type="containsText" dxfId="1285" priority="513" operator="containsText" text="In Progress">
      <formula>NOT(ISERROR(SEARCH("In Progress",O146)))</formula>
    </cfRule>
  </conditionalFormatting>
  <conditionalFormatting sqref="L148:L161">
    <cfRule type="containsText" dxfId="1284" priority="505" operator="containsText" text="Needs to be">
      <formula>NOT(ISERROR(SEARCH("Needs to be",L148)))</formula>
    </cfRule>
  </conditionalFormatting>
  <conditionalFormatting sqref="M162:N167">
    <cfRule type="containsText" dxfId="1283" priority="498" operator="containsText" text="Waiting">
      <formula>NOT(ISERROR(SEARCH("Waiting",M162)))</formula>
    </cfRule>
    <cfRule type="containsText" dxfId="1282" priority="499" operator="containsText" text="Review">
      <formula>NOT(ISERROR(SEARCH("Review",M162)))</formula>
    </cfRule>
    <cfRule type="containsText" dxfId="1281" priority="500" operator="containsText" text="Other">
      <formula>NOT(ISERROR(SEARCH("Other",M162)))</formula>
    </cfRule>
    <cfRule type="containsText" dxfId="1280" priority="501" operator="containsText" text="Incomplete">
      <formula>NOT(ISERROR(SEARCH("Incomplete",M162)))</formula>
    </cfRule>
    <cfRule type="containsText" dxfId="1279" priority="502" operator="containsText" text="Untraceable">
      <formula>NOT(ISERROR(SEARCH("Untraceable",M162)))</formula>
    </cfRule>
    <cfRule type="containsText" dxfId="1278" priority="503" operator="containsText" text="Completed">
      <formula>NOT(ISERROR(SEARCH("Completed",M162)))</formula>
    </cfRule>
  </conditionalFormatting>
  <conditionalFormatting sqref="M162:N167">
    <cfRule type="containsText" dxfId="1277" priority="504" operator="containsText" text="In Progress">
      <formula>NOT(ISERROR(SEARCH("In Progress",M162)))</formula>
    </cfRule>
  </conditionalFormatting>
  <conditionalFormatting sqref="I162:K167">
    <cfRule type="containsText" dxfId="1276" priority="497" operator="containsText" text="Please Enter Tracing Time">
      <formula>NOT(ISERROR(SEARCH("Please Enter Tracing Time",I162)))</formula>
    </cfRule>
  </conditionalFormatting>
  <conditionalFormatting sqref="O162:O167">
    <cfRule type="containsText" dxfId="1275" priority="489" operator="containsText" text="HOLD">
      <formula>NOT(ISERROR(SEARCH("HOLD",O162)))</formula>
    </cfRule>
    <cfRule type="containsText" dxfId="1274" priority="496" operator="containsText" text="Ignore">
      <formula>NOT(ISERROR(SEARCH("Ignore",O162)))</formula>
    </cfRule>
  </conditionalFormatting>
  <conditionalFormatting sqref="O162:O167">
    <cfRule type="containsText" dxfId="1273" priority="488" operator="containsText" text="Waiting">
      <formula>NOT(ISERROR(SEARCH("Waiting",O162)))</formula>
    </cfRule>
    <cfRule type="containsText" dxfId="1272" priority="490" operator="containsText" text="Review">
      <formula>NOT(ISERROR(SEARCH("Review",O162)))</formula>
    </cfRule>
    <cfRule type="containsText" dxfId="1271" priority="491" operator="containsText" text="Other">
      <formula>NOT(ISERROR(SEARCH("Other",O162)))</formula>
    </cfRule>
    <cfRule type="containsText" dxfId="1270" priority="492" operator="containsText" text="Incomplete">
      <formula>NOT(ISERROR(SEARCH("Incomplete",O162)))</formula>
    </cfRule>
    <cfRule type="containsText" dxfId="1269" priority="493" operator="containsText" text="Untraceable">
      <formula>NOT(ISERROR(SEARCH("Untraceable",O162)))</formula>
    </cfRule>
    <cfRule type="containsText" dxfId="1268" priority="494" operator="containsText" text="Completed">
      <formula>NOT(ISERROR(SEARCH("Completed",O162)))</formula>
    </cfRule>
  </conditionalFormatting>
  <conditionalFormatting sqref="O162:O167">
    <cfRule type="containsText" dxfId="1267" priority="495" operator="containsText" text="In Progress">
      <formula>NOT(ISERROR(SEARCH("In Progress",O162)))</formula>
    </cfRule>
  </conditionalFormatting>
  <conditionalFormatting sqref="L162:L167">
    <cfRule type="containsText" dxfId="1266" priority="487" operator="containsText" text="Needs to be">
      <formula>NOT(ISERROR(SEARCH("Needs to be",L162)))</formula>
    </cfRule>
  </conditionalFormatting>
  <conditionalFormatting sqref="M168:N181">
    <cfRule type="containsText" dxfId="1265" priority="480" operator="containsText" text="Waiting">
      <formula>NOT(ISERROR(SEARCH("Waiting",M168)))</formula>
    </cfRule>
    <cfRule type="containsText" dxfId="1264" priority="481" operator="containsText" text="Review">
      <formula>NOT(ISERROR(SEARCH("Review",M168)))</formula>
    </cfRule>
    <cfRule type="containsText" dxfId="1263" priority="482" operator="containsText" text="Other">
      <formula>NOT(ISERROR(SEARCH("Other",M168)))</formula>
    </cfRule>
    <cfRule type="containsText" dxfId="1262" priority="483" operator="containsText" text="Incomplete">
      <formula>NOT(ISERROR(SEARCH("Incomplete",M168)))</formula>
    </cfRule>
    <cfRule type="containsText" dxfId="1261" priority="484" operator="containsText" text="Untraceable">
      <formula>NOT(ISERROR(SEARCH("Untraceable",M168)))</formula>
    </cfRule>
    <cfRule type="containsText" dxfId="1260" priority="485" operator="containsText" text="Completed">
      <formula>NOT(ISERROR(SEARCH("Completed",M168)))</formula>
    </cfRule>
  </conditionalFormatting>
  <conditionalFormatting sqref="M168:N181">
    <cfRule type="containsText" dxfId="1259" priority="486" operator="containsText" text="In Progress">
      <formula>NOT(ISERROR(SEARCH("In Progress",M168)))</formula>
    </cfRule>
  </conditionalFormatting>
  <conditionalFormatting sqref="I168:K181">
    <cfRule type="containsText" dxfId="1258" priority="479" operator="containsText" text="Please Enter Tracing Time">
      <formula>NOT(ISERROR(SEARCH("Please Enter Tracing Time",I168)))</formula>
    </cfRule>
  </conditionalFormatting>
  <conditionalFormatting sqref="O168:O181">
    <cfRule type="containsText" dxfId="1257" priority="471" operator="containsText" text="HOLD">
      <formula>NOT(ISERROR(SEARCH("HOLD",O168)))</formula>
    </cfRule>
    <cfRule type="containsText" dxfId="1256" priority="478" operator="containsText" text="Ignore">
      <formula>NOT(ISERROR(SEARCH("Ignore",O168)))</formula>
    </cfRule>
  </conditionalFormatting>
  <conditionalFormatting sqref="O168:O181">
    <cfRule type="containsText" dxfId="1255" priority="470" operator="containsText" text="Waiting">
      <formula>NOT(ISERROR(SEARCH("Waiting",O168)))</formula>
    </cfRule>
    <cfRule type="containsText" dxfId="1254" priority="472" operator="containsText" text="Review">
      <formula>NOT(ISERROR(SEARCH("Review",O168)))</formula>
    </cfRule>
    <cfRule type="containsText" dxfId="1253" priority="473" operator="containsText" text="Other">
      <formula>NOT(ISERROR(SEARCH("Other",O168)))</formula>
    </cfRule>
    <cfRule type="containsText" dxfId="1252" priority="474" operator="containsText" text="Incomplete">
      <formula>NOT(ISERROR(SEARCH("Incomplete",O168)))</formula>
    </cfRule>
    <cfRule type="containsText" dxfId="1251" priority="475" operator="containsText" text="Untraceable">
      <formula>NOT(ISERROR(SEARCH("Untraceable",O168)))</formula>
    </cfRule>
    <cfRule type="containsText" dxfId="1250" priority="476" operator="containsText" text="Completed">
      <formula>NOT(ISERROR(SEARCH("Completed",O168)))</formula>
    </cfRule>
  </conditionalFormatting>
  <conditionalFormatting sqref="O168:O181">
    <cfRule type="containsText" dxfId="1249" priority="477" operator="containsText" text="In Progress">
      <formula>NOT(ISERROR(SEARCH("In Progress",O168)))</formula>
    </cfRule>
  </conditionalFormatting>
  <conditionalFormatting sqref="L168:L181">
    <cfRule type="containsText" dxfId="1248" priority="469" operator="containsText" text="Needs to be">
      <formula>NOT(ISERROR(SEARCH("Needs to be",L168)))</formula>
    </cfRule>
  </conditionalFormatting>
  <conditionalFormatting sqref="M182:N183">
    <cfRule type="containsText" dxfId="1247" priority="462" operator="containsText" text="Waiting">
      <formula>NOT(ISERROR(SEARCH("Waiting",M182)))</formula>
    </cfRule>
    <cfRule type="containsText" dxfId="1246" priority="463" operator="containsText" text="Review">
      <formula>NOT(ISERROR(SEARCH("Review",M182)))</formula>
    </cfRule>
    <cfRule type="containsText" dxfId="1245" priority="464" operator="containsText" text="Other">
      <formula>NOT(ISERROR(SEARCH("Other",M182)))</formula>
    </cfRule>
    <cfRule type="containsText" dxfId="1244" priority="465" operator="containsText" text="Incomplete">
      <formula>NOT(ISERROR(SEARCH("Incomplete",M182)))</formula>
    </cfRule>
    <cfRule type="containsText" dxfId="1243" priority="466" operator="containsText" text="Untraceable">
      <formula>NOT(ISERROR(SEARCH("Untraceable",M182)))</formula>
    </cfRule>
    <cfRule type="containsText" dxfId="1242" priority="467" operator="containsText" text="Completed">
      <formula>NOT(ISERROR(SEARCH("Completed",M182)))</formula>
    </cfRule>
  </conditionalFormatting>
  <conditionalFormatting sqref="M182:N183">
    <cfRule type="containsText" dxfId="1241" priority="468" operator="containsText" text="In Progress">
      <formula>NOT(ISERROR(SEARCH("In Progress",M182)))</formula>
    </cfRule>
  </conditionalFormatting>
  <conditionalFormatting sqref="I182:K183">
    <cfRule type="containsText" dxfId="1240" priority="461" operator="containsText" text="Please Enter Tracing Time">
      <formula>NOT(ISERROR(SEARCH("Please Enter Tracing Time",I182)))</formula>
    </cfRule>
  </conditionalFormatting>
  <conditionalFormatting sqref="O182:O183">
    <cfRule type="containsText" dxfId="1239" priority="453" operator="containsText" text="HOLD">
      <formula>NOT(ISERROR(SEARCH("HOLD",O182)))</formula>
    </cfRule>
    <cfRule type="containsText" dxfId="1238" priority="460" operator="containsText" text="Ignore">
      <formula>NOT(ISERROR(SEARCH("Ignore",O182)))</formula>
    </cfRule>
  </conditionalFormatting>
  <conditionalFormatting sqref="O182:O183">
    <cfRule type="containsText" dxfId="1237" priority="452" operator="containsText" text="Waiting">
      <formula>NOT(ISERROR(SEARCH("Waiting",O182)))</formula>
    </cfRule>
    <cfRule type="containsText" dxfId="1236" priority="454" operator="containsText" text="Review">
      <formula>NOT(ISERROR(SEARCH("Review",O182)))</formula>
    </cfRule>
    <cfRule type="containsText" dxfId="1235" priority="455" operator="containsText" text="Other">
      <formula>NOT(ISERROR(SEARCH("Other",O182)))</formula>
    </cfRule>
    <cfRule type="containsText" dxfId="1234" priority="456" operator="containsText" text="Incomplete">
      <formula>NOT(ISERROR(SEARCH("Incomplete",O182)))</formula>
    </cfRule>
    <cfRule type="containsText" dxfId="1233" priority="457" operator="containsText" text="Untraceable">
      <formula>NOT(ISERROR(SEARCH("Untraceable",O182)))</formula>
    </cfRule>
    <cfRule type="containsText" dxfId="1232" priority="458" operator="containsText" text="Completed">
      <formula>NOT(ISERROR(SEARCH("Completed",O182)))</formula>
    </cfRule>
  </conditionalFormatting>
  <conditionalFormatting sqref="O182:O183">
    <cfRule type="containsText" dxfId="1231" priority="459" operator="containsText" text="In Progress">
      <formula>NOT(ISERROR(SEARCH("In Progress",O182)))</formula>
    </cfRule>
  </conditionalFormatting>
  <conditionalFormatting sqref="L182:L183">
    <cfRule type="containsText" dxfId="1230" priority="451" operator="containsText" text="Needs to be">
      <formula>NOT(ISERROR(SEARCH("Needs to be",L182)))</formula>
    </cfRule>
  </conditionalFormatting>
  <conditionalFormatting sqref="M184:N185">
    <cfRule type="containsText" dxfId="1229" priority="444" operator="containsText" text="Waiting">
      <formula>NOT(ISERROR(SEARCH("Waiting",M184)))</formula>
    </cfRule>
    <cfRule type="containsText" dxfId="1228" priority="445" operator="containsText" text="Review">
      <formula>NOT(ISERROR(SEARCH("Review",M184)))</formula>
    </cfRule>
    <cfRule type="containsText" dxfId="1227" priority="446" operator="containsText" text="Other">
      <formula>NOT(ISERROR(SEARCH("Other",M184)))</formula>
    </cfRule>
    <cfRule type="containsText" dxfId="1226" priority="447" operator="containsText" text="Incomplete">
      <formula>NOT(ISERROR(SEARCH("Incomplete",M184)))</formula>
    </cfRule>
    <cfRule type="containsText" dxfId="1225" priority="448" operator="containsText" text="Untraceable">
      <formula>NOT(ISERROR(SEARCH("Untraceable",M184)))</formula>
    </cfRule>
    <cfRule type="containsText" dxfId="1224" priority="449" operator="containsText" text="Completed">
      <formula>NOT(ISERROR(SEARCH("Completed",M184)))</formula>
    </cfRule>
  </conditionalFormatting>
  <conditionalFormatting sqref="M184:N185">
    <cfRule type="containsText" dxfId="1223" priority="450" operator="containsText" text="In Progress">
      <formula>NOT(ISERROR(SEARCH("In Progress",M184)))</formula>
    </cfRule>
  </conditionalFormatting>
  <conditionalFormatting sqref="I184:K185">
    <cfRule type="containsText" dxfId="1222" priority="443" operator="containsText" text="Please Enter Tracing Time">
      <formula>NOT(ISERROR(SEARCH("Please Enter Tracing Time",I184)))</formula>
    </cfRule>
  </conditionalFormatting>
  <conditionalFormatting sqref="O184:O185">
    <cfRule type="containsText" dxfId="1221" priority="435" operator="containsText" text="HOLD">
      <formula>NOT(ISERROR(SEARCH("HOLD",O184)))</formula>
    </cfRule>
    <cfRule type="containsText" dxfId="1220" priority="442" operator="containsText" text="Ignore">
      <formula>NOT(ISERROR(SEARCH("Ignore",O184)))</formula>
    </cfRule>
  </conditionalFormatting>
  <conditionalFormatting sqref="O184:O185">
    <cfRule type="containsText" dxfId="1219" priority="434" operator="containsText" text="Waiting">
      <formula>NOT(ISERROR(SEARCH("Waiting",O184)))</formula>
    </cfRule>
    <cfRule type="containsText" dxfId="1218" priority="436" operator="containsText" text="Review">
      <formula>NOT(ISERROR(SEARCH("Review",O184)))</formula>
    </cfRule>
    <cfRule type="containsText" dxfId="1217" priority="437" operator="containsText" text="Other">
      <formula>NOT(ISERROR(SEARCH("Other",O184)))</formula>
    </cfRule>
    <cfRule type="containsText" dxfId="1216" priority="438" operator="containsText" text="Incomplete">
      <formula>NOT(ISERROR(SEARCH("Incomplete",O184)))</formula>
    </cfRule>
    <cfRule type="containsText" dxfId="1215" priority="439" operator="containsText" text="Untraceable">
      <formula>NOT(ISERROR(SEARCH("Untraceable",O184)))</formula>
    </cfRule>
    <cfRule type="containsText" dxfId="1214" priority="440" operator="containsText" text="Completed">
      <formula>NOT(ISERROR(SEARCH("Completed",O184)))</formula>
    </cfRule>
  </conditionalFormatting>
  <conditionalFormatting sqref="O184:O185">
    <cfRule type="containsText" dxfId="1213" priority="441" operator="containsText" text="In Progress">
      <formula>NOT(ISERROR(SEARCH("In Progress",O184)))</formula>
    </cfRule>
  </conditionalFormatting>
  <conditionalFormatting sqref="L184:L185">
    <cfRule type="containsText" dxfId="1212" priority="433" operator="containsText" text="Needs to be">
      <formula>NOT(ISERROR(SEARCH("Needs to be",L184)))</formula>
    </cfRule>
  </conditionalFormatting>
  <conditionalFormatting sqref="M186:N201">
    <cfRule type="containsText" dxfId="1211" priority="426" operator="containsText" text="Waiting">
      <formula>NOT(ISERROR(SEARCH("Waiting",M186)))</formula>
    </cfRule>
    <cfRule type="containsText" dxfId="1210" priority="427" operator="containsText" text="Review">
      <formula>NOT(ISERROR(SEARCH("Review",M186)))</formula>
    </cfRule>
    <cfRule type="containsText" dxfId="1209" priority="428" operator="containsText" text="Other">
      <formula>NOT(ISERROR(SEARCH("Other",M186)))</formula>
    </cfRule>
    <cfRule type="containsText" dxfId="1208" priority="429" operator="containsText" text="Incomplete">
      <formula>NOT(ISERROR(SEARCH("Incomplete",M186)))</formula>
    </cfRule>
    <cfRule type="containsText" dxfId="1207" priority="430" operator="containsText" text="Untraceable">
      <formula>NOT(ISERROR(SEARCH("Untraceable",M186)))</formula>
    </cfRule>
    <cfRule type="containsText" dxfId="1206" priority="431" operator="containsText" text="Completed">
      <formula>NOT(ISERROR(SEARCH("Completed",M186)))</formula>
    </cfRule>
  </conditionalFormatting>
  <conditionalFormatting sqref="M186:N201">
    <cfRule type="containsText" dxfId="1205" priority="432" operator="containsText" text="In Progress">
      <formula>NOT(ISERROR(SEARCH("In Progress",M186)))</formula>
    </cfRule>
  </conditionalFormatting>
  <conditionalFormatting sqref="I186:K201">
    <cfRule type="containsText" dxfId="1204" priority="425" operator="containsText" text="Please Enter Tracing Time">
      <formula>NOT(ISERROR(SEARCH("Please Enter Tracing Time",I186)))</formula>
    </cfRule>
  </conditionalFormatting>
  <conditionalFormatting sqref="O186:O201">
    <cfRule type="containsText" dxfId="1203" priority="417" operator="containsText" text="HOLD">
      <formula>NOT(ISERROR(SEARCH("HOLD",O186)))</formula>
    </cfRule>
    <cfRule type="containsText" dxfId="1202" priority="424" operator="containsText" text="Ignore">
      <formula>NOT(ISERROR(SEARCH("Ignore",O186)))</formula>
    </cfRule>
  </conditionalFormatting>
  <conditionalFormatting sqref="O186:O201">
    <cfRule type="containsText" dxfId="1201" priority="416" operator="containsText" text="Waiting">
      <formula>NOT(ISERROR(SEARCH("Waiting",O186)))</formula>
    </cfRule>
    <cfRule type="containsText" dxfId="1200" priority="418" operator="containsText" text="Review">
      <formula>NOT(ISERROR(SEARCH("Review",O186)))</formula>
    </cfRule>
    <cfRule type="containsText" dxfId="1199" priority="419" operator="containsText" text="Other">
      <formula>NOT(ISERROR(SEARCH("Other",O186)))</formula>
    </cfRule>
    <cfRule type="containsText" dxfId="1198" priority="420" operator="containsText" text="Incomplete">
      <formula>NOT(ISERROR(SEARCH("Incomplete",O186)))</formula>
    </cfRule>
    <cfRule type="containsText" dxfId="1197" priority="421" operator="containsText" text="Untraceable">
      <formula>NOT(ISERROR(SEARCH("Untraceable",O186)))</formula>
    </cfRule>
    <cfRule type="containsText" dxfId="1196" priority="422" operator="containsText" text="Completed">
      <formula>NOT(ISERROR(SEARCH("Completed",O186)))</formula>
    </cfRule>
  </conditionalFormatting>
  <conditionalFormatting sqref="O186:O201">
    <cfRule type="containsText" dxfId="1195" priority="423" operator="containsText" text="In Progress">
      <formula>NOT(ISERROR(SEARCH("In Progress",O186)))</formula>
    </cfRule>
  </conditionalFormatting>
  <conditionalFormatting sqref="L186:L193 L196:L201">
    <cfRule type="containsText" dxfId="1194" priority="415" operator="containsText" text="Needs to be">
      <formula>NOT(ISERROR(SEARCH("Needs to be",L186)))</formula>
    </cfRule>
  </conditionalFormatting>
  <conditionalFormatting sqref="M202:N205">
    <cfRule type="containsText" dxfId="1193" priority="408" operator="containsText" text="Waiting">
      <formula>NOT(ISERROR(SEARCH("Waiting",M202)))</formula>
    </cfRule>
    <cfRule type="containsText" dxfId="1192" priority="409" operator="containsText" text="Review">
      <formula>NOT(ISERROR(SEARCH("Review",M202)))</formula>
    </cfRule>
    <cfRule type="containsText" dxfId="1191" priority="410" operator="containsText" text="Other">
      <formula>NOT(ISERROR(SEARCH("Other",M202)))</formula>
    </cfRule>
    <cfRule type="containsText" dxfId="1190" priority="411" operator="containsText" text="Incomplete">
      <formula>NOT(ISERROR(SEARCH("Incomplete",M202)))</formula>
    </cfRule>
    <cfRule type="containsText" dxfId="1189" priority="412" operator="containsText" text="Untraceable">
      <formula>NOT(ISERROR(SEARCH("Untraceable",M202)))</formula>
    </cfRule>
    <cfRule type="containsText" dxfId="1188" priority="413" operator="containsText" text="Completed">
      <formula>NOT(ISERROR(SEARCH("Completed",M202)))</formula>
    </cfRule>
  </conditionalFormatting>
  <conditionalFormatting sqref="M202:N205">
    <cfRule type="containsText" dxfId="1187" priority="414" operator="containsText" text="In Progress">
      <formula>NOT(ISERROR(SEARCH("In Progress",M202)))</formula>
    </cfRule>
  </conditionalFormatting>
  <conditionalFormatting sqref="I202:K205">
    <cfRule type="containsText" dxfId="1186" priority="407" operator="containsText" text="Please Enter Tracing Time">
      <formula>NOT(ISERROR(SEARCH("Please Enter Tracing Time",I202)))</formula>
    </cfRule>
  </conditionalFormatting>
  <conditionalFormatting sqref="O202:O205">
    <cfRule type="containsText" dxfId="1185" priority="399" operator="containsText" text="HOLD">
      <formula>NOT(ISERROR(SEARCH("HOLD",O202)))</formula>
    </cfRule>
    <cfRule type="containsText" dxfId="1184" priority="406" operator="containsText" text="Ignore">
      <formula>NOT(ISERROR(SEARCH("Ignore",O202)))</formula>
    </cfRule>
  </conditionalFormatting>
  <conditionalFormatting sqref="O202:O205">
    <cfRule type="containsText" dxfId="1183" priority="398" operator="containsText" text="Waiting">
      <formula>NOT(ISERROR(SEARCH("Waiting",O202)))</formula>
    </cfRule>
    <cfRule type="containsText" dxfId="1182" priority="400" operator="containsText" text="Review">
      <formula>NOT(ISERROR(SEARCH("Review",O202)))</formula>
    </cfRule>
    <cfRule type="containsText" dxfId="1181" priority="401" operator="containsText" text="Other">
      <formula>NOT(ISERROR(SEARCH("Other",O202)))</formula>
    </cfRule>
    <cfRule type="containsText" dxfId="1180" priority="402" operator="containsText" text="Incomplete">
      <formula>NOT(ISERROR(SEARCH("Incomplete",O202)))</formula>
    </cfRule>
    <cfRule type="containsText" dxfId="1179" priority="403" operator="containsText" text="Untraceable">
      <formula>NOT(ISERROR(SEARCH("Untraceable",O202)))</formula>
    </cfRule>
    <cfRule type="containsText" dxfId="1178" priority="404" operator="containsText" text="Completed">
      <formula>NOT(ISERROR(SEARCH("Completed",O202)))</formula>
    </cfRule>
  </conditionalFormatting>
  <conditionalFormatting sqref="O202:O205">
    <cfRule type="containsText" dxfId="1177" priority="405" operator="containsText" text="In Progress">
      <formula>NOT(ISERROR(SEARCH("In Progress",O202)))</formula>
    </cfRule>
  </conditionalFormatting>
  <conditionalFormatting sqref="L202:L205">
    <cfRule type="containsText" dxfId="1176" priority="397" operator="containsText" text="Needs to be">
      <formula>NOT(ISERROR(SEARCH("Needs to be",L202)))</formula>
    </cfRule>
  </conditionalFormatting>
  <conditionalFormatting sqref="M206:N207">
    <cfRule type="containsText" dxfId="1175" priority="390" operator="containsText" text="Waiting">
      <formula>NOT(ISERROR(SEARCH("Waiting",M206)))</formula>
    </cfRule>
    <cfRule type="containsText" dxfId="1174" priority="391" operator="containsText" text="Review">
      <formula>NOT(ISERROR(SEARCH("Review",M206)))</formula>
    </cfRule>
    <cfRule type="containsText" dxfId="1173" priority="392" operator="containsText" text="Other">
      <formula>NOT(ISERROR(SEARCH("Other",M206)))</formula>
    </cfRule>
    <cfRule type="containsText" dxfId="1172" priority="393" operator="containsText" text="Incomplete">
      <formula>NOT(ISERROR(SEARCH("Incomplete",M206)))</formula>
    </cfRule>
    <cfRule type="containsText" dxfId="1171" priority="394" operator="containsText" text="Untraceable">
      <formula>NOT(ISERROR(SEARCH("Untraceable",M206)))</formula>
    </cfRule>
    <cfRule type="containsText" dxfId="1170" priority="395" operator="containsText" text="Completed">
      <formula>NOT(ISERROR(SEARCH("Completed",M206)))</formula>
    </cfRule>
  </conditionalFormatting>
  <conditionalFormatting sqref="M206:N207">
    <cfRule type="containsText" dxfId="1169" priority="396" operator="containsText" text="In Progress">
      <formula>NOT(ISERROR(SEARCH("In Progress",M206)))</formula>
    </cfRule>
  </conditionalFormatting>
  <conditionalFormatting sqref="I206:K207">
    <cfRule type="containsText" dxfId="1168" priority="389" operator="containsText" text="Please Enter Tracing Time">
      <formula>NOT(ISERROR(SEARCH("Please Enter Tracing Time",I206)))</formula>
    </cfRule>
  </conditionalFormatting>
  <conditionalFormatting sqref="O206:O207">
    <cfRule type="containsText" dxfId="1167" priority="381" operator="containsText" text="HOLD">
      <formula>NOT(ISERROR(SEARCH("HOLD",O206)))</formula>
    </cfRule>
    <cfRule type="containsText" dxfId="1166" priority="388" operator="containsText" text="Ignore">
      <formula>NOT(ISERROR(SEARCH("Ignore",O206)))</formula>
    </cfRule>
  </conditionalFormatting>
  <conditionalFormatting sqref="O206:O207">
    <cfRule type="containsText" dxfId="1165" priority="380" operator="containsText" text="Waiting">
      <formula>NOT(ISERROR(SEARCH("Waiting",O206)))</formula>
    </cfRule>
    <cfRule type="containsText" dxfId="1164" priority="382" operator="containsText" text="Review">
      <formula>NOT(ISERROR(SEARCH("Review",O206)))</formula>
    </cfRule>
    <cfRule type="containsText" dxfId="1163" priority="383" operator="containsText" text="Other">
      <formula>NOT(ISERROR(SEARCH("Other",O206)))</formula>
    </cfRule>
    <cfRule type="containsText" dxfId="1162" priority="384" operator="containsText" text="Incomplete">
      <formula>NOT(ISERROR(SEARCH("Incomplete",O206)))</formula>
    </cfRule>
    <cfRule type="containsText" dxfId="1161" priority="385" operator="containsText" text="Untraceable">
      <formula>NOT(ISERROR(SEARCH("Untraceable",O206)))</formula>
    </cfRule>
    <cfRule type="containsText" dxfId="1160" priority="386" operator="containsText" text="Completed">
      <formula>NOT(ISERROR(SEARCH("Completed",O206)))</formula>
    </cfRule>
  </conditionalFormatting>
  <conditionalFormatting sqref="O206:O207">
    <cfRule type="containsText" dxfId="1159" priority="387" operator="containsText" text="In Progress">
      <formula>NOT(ISERROR(SEARCH("In Progress",O206)))</formula>
    </cfRule>
  </conditionalFormatting>
  <conditionalFormatting sqref="L206:L207">
    <cfRule type="containsText" dxfId="1158" priority="379" operator="containsText" text="Needs to be">
      <formula>NOT(ISERROR(SEARCH("Needs to be",L206)))</formula>
    </cfRule>
  </conditionalFormatting>
  <conditionalFormatting sqref="M208:N223">
    <cfRule type="containsText" dxfId="1157" priority="370" operator="containsText" text="Waiting">
      <formula>NOT(ISERROR(SEARCH("Waiting",M208)))</formula>
    </cfRule>
    <cfRule type="containsText" dxfId="1156" priority="373" operator="containsText" text="Review">
      <formula>NOT(ISERROR(SEARCH("Review",M208)))</formula>
    </cfRule>
    <cfRule type="containsText" dxfId="1155" priority="374" operator="containsText" text="Other">
      <formula>NOT(ISERROR(SEARCH("Other",M208)))</formula>
    </cfRule>
    <cfRule type="containsText" dxfId="1154" priority="375" operator="containsText" text="Incomplete">
      <formula>NOT(ISERROR(SEARCH("Incomplete",M208)))</formula>
    </cfRule>
    <cfRule type="containsText" dxfId="1153" priority="376" operator="containsText" text="Untraceable">
      <formula>NOT(ISERROR(SEARCH("Untraceable",M208)))</formula>
    </cfRule>
    <cfRule type="containsText" dxfId="1152" priority="377" operator="containsText" text="Completed">
      <formula>NOT(ISERROR(SEARCH("Completed",M208)))</formula>
    </cfRule>
  </conditionalFormatting>
  <conditionalFormatting sqref="M208:N223 Q210:Q263">
    <cfRule type="containsText" dxfId="1151" priority="378" operator="containsText" text="In Progress">
      <formula>NOT(ISERROR(SEARCH("In Progress",M208)))</formula>
    </cfRule>
  </conditionalFormatting>
  <conditionalFormatting sqref="Q210:Q263">
    <cfRule type="containsText" dxfId="1150" priority="371" operator="containsText" text="No">
      <formula>NOT(ISERROR(SEARCH("No",Q210)))</formula>
    </cfRule>
    <cfRule type="containsText" dxfId="1149" priority="372" operator="containsText" text="Yes">
      <formula>NOT(ISERROR(SEARCH("Yes",Q210)))</formula>
    </cfRule>
  </conditionalFormatting>
  <conditionalFormatting sqref="I208:K223">
    <cfRule type="containsText" dxfId="1148" priority="369" operator="containsText" text="Please Enter Tracing Time">
      <formula>NOT(ISERROR(SEARCH("Please Enter Tracing Time",I208)))</formula>
    </cfRule>
  </conditionalFormatting>
  <conditionalFormatting sqref="O208:O223">
    <cfRule type="containsText" dxfId="1147" priority="361" operator="containsText" text="HOLD">
      <formula>NOT(ISERROR(SEARCH("HOLD",O208)))</formula>
    </cfRule>
    <cfRule type="containsText" dxfId="1146" priority="368" operator="containsText" text="Ignore">
      <formula>NOT(ISERROR(SEARCH("Ignore",O208)))</formula>
    </cfRule>
  </conditionalFormatting>
  <conditionalFormatting sqref="O208:O223">
    <cfRule type="containsText" dxfId="1145" priority="360" operator="containsText" text="Waiting">
      <formula>NOT(ISERROR(SEARCH("Waiting",O208)))</formula>
    </cfRule>
    <cfRule type="containsText" dxfId="1144" priority="362" operator="containsText" text="Review">
      <formula>NOT(ISERROR(SEARCH("Review",O208)))</formula>
    </cfRule>
    <cfRule type="containsText" dxfId="1143" priority="363" operator="containsText" text="Other">
      <formula>NOT(ISERROR(SEARCH("Other",O208)))</formula>
    </cfRule>
    <cfRule type="containsText" dxfId="1142" priority="364" operator="containsText" text="Incomplete">
      <formula>NOT(ISERROR(SEARCH("Incomplete",O208)))</formula>
    </cfRule>
    <cfRule type="containsText" dxfId="1141" priority="365" operator="containsText" text="Untraceable">
      <formula>NOT(ISERROR(SEARCH("Untraceable",O208)))</formula>
    </cfRule>
    <cfRule type="containsText" dxfId="1140" priority="366" operator="containsText" text="Completed">
      <formula>NOT(ISERROR(SEARCH("Completed",O208)))</formula>
    </cfRule>
  </conditionalFormatting>
  <conditionalFormatting sqref="O208:O223">
    <cfRule type="containsText" dxfId="1139" priority="367" operator="containsText" text="In Progress">
      <formula>NOT(ISERROR(SEARCH("In Progress",O208)))</formula>
    </cfRule>
  </conditionalFormatting>
  <conditionalFormatting sqref="L208:L211 L214:L223">
    <cfRule type="containsText" dxfId="1138" priority="359" operator="containsText" text="Needs to be">
      <formula>NOT(ISERROR(SEARCH("Needs to be",L208)))</formula>
    </cfRule>
  </conditionalFormatting>
  <conditionalFormatting sqref="M224:N227">
    <cfRule type="containsText" dxfId="1137" priority="352" operator="containsText" text="Waiting">
      <formula>NOT(ISERROR(SEARCH("Waiting",M224)))</formula>
    </cfRule>
    <cfRule type="containsText" dxfId="1136" priority="353" operator="containsText" text="Review">
      <formula>NOT(ISERROR(SEARCH("Review",M224)))</formula>
    </cfRule>
    <cfRule type="containsText" dxfId="1135" priority="354" operator="containsText" text="Other">
      <formula>NOT(ISERROR(SEARCH("Other",M224)))</formula>
    </cfRule>
    <cfRule type="containsText" dxfId="1134" priority="355" operator="containsText" text="Incomplete">
      <formula>NOT(ISERROR(SEARCH("Incomplete",M224)))</formula>
    </cfRule>
    <cfRule type="containsText" dxfId="1133" priority="356" operator="containsText" text="Untraceable">
      <formula>NOT(ISERROR(SEARCH("Untraceable",M224)))</formula>
    </cfRule>
    <cfRule type="containsText" dxfId="1132" priority="357" operator="containsText" text="Completed">
      <formula>NOT(ISERROR(SEARCH("Completed",M224)))</formula>
    </cfRule>
  </conditionalFormatting>
  <conditionalFormatting sqref="M224:N227">
    <cfRule type="containsText" dxfId="1131" priority="358" operator="containsText" text="In Progress">
      <formula>NOT(ISERROR(SEARCH("In Progress",M224)))</formula>
    </cfRule>
  </conditionalFormatting>
  <conditionalFormatting sqref="I224:K227">
    <cfRule type="containsText" dxfId="1130" priority="351" operator="containsText" text="Please Enter Tracing Time">
      <formula>NOT(ISERROR(SEARCH("Please Enter Tracing Time",I224)))</formula>
    </cfRule>
  </conditionalFormatting>
  <conditionalFormatting sqref="O224:O227">
    <cfRule type="containsText" dxfId="1129" priority="343" operator="containsText" text="HOLD">
      <formula>NOT(ISERROR(SEARCH("HOLD",O224)))</formula>
    </cfRule>
    <cfRule type="containsText" dxfId="1128" priority="350" operator="containsText" text="Ignore">
      <formula>NOT(ISERROR(SEARCH("Ignore",O224)))</formula>
    </cfRule>
  </conditionalFormatting>
  <conditionalFormatting sqref="O224:O227">
    <cfRule type="containsText" dxfId="1127" priority="342" operator="containsText" text="Waiting">
      <formula>NOT(ISERROR(SEARCH("Waiting",O224)))</formula>
    </cfRule>
    <cfRule type="containsText" dxfId="1126" priority="344" operator="containsText" text="Review">
      <formula>NOT(ISERROR(SEARCH("Review",O224)))</formula>
    </cfRule>
    <cfRule type="containsText" dxfId="1125" priority="345" operator="containsText" text="Other">
      <formula>NOT(ISERROR(SEARCH("Other",O224)))</formula>
    </cfRule>
    <cfRule type="containsText" dxfId="1124" priority="346" operator="containsText" text="Incomplete">
      <formula>NOT(ISERROR(SEARCH("Incomplete",O224)))</formula>
    </cfRule>
    <cfRule type="containsText" dxfId="1123" priority="347" operator="containsText" text="Untraceable">
      <formula>NOT(ISERROR(SEARCH("Untraceable",O224)))</formula>
    </cfRule>
    <cfRule type="containsText" dxfId="1122" priority="348" operator="containsText" text="Completed">
      <formula>NOT(ISERROR(SEARCH("Completed",O224)))</formula>
    </cfRule>
  </conditionalFormatting>
  <conditionalFormatting sqref="O224:O227">
    <cfRule type="containsText" dxfId="1121" priority="349" operator="containsText" text="In Progress">
      <formula>NOT(ISERROR(SEARCH("In Progress",O224)))</formula>
    </cfRule>
  </conditionalFormatting>
  <conditionalFormatting sqref="L224:L227">
    <cfRule type="containsText" dxfId="1120" priority="341" operator="containsText" text="Needs to be">
      <formula>NOT(ISERROR(SEARCH("Needs to be",L224)))</formula>
    </cfRule>
  </conditionalFormatting>
  <conditionalFormatting sqref="M228:N239">
    <cfRule type="containsText" dxfId="1119" priority="334" operator="containsText" text="Waiting">
      <formula>NOT(ISERROR(SEARCH("Waiting",M228)))</formula>
    </cfRule>
    <cfRule type="containsText" dxfId="1118" priority="335" operator="containsText" text="Review">
      <formula>NOT(ISERROR(SEARCH("Review",M228)))</formula>
    </cfRule>
    <cfRule type="containsText" dxfId="1117" priority="336" operator="containsText" text="Other">
      <formula>NOT(ISERROR(SEARCH("Other",M228)))</formula>
    </cfRule>
    <cfRule type="containsText" dxfId="1116" priority="337" operator="containsText" text="Incomplete">
      <formula>NOT(ISERROR(SEARCH("Incomplete",M228)))</formula>
    </cfRule>
    <cfRule type="containsText" dxfId="1115" priority="338" operator="containsText" text="Untraceable">
      <formula>NOT(ISERROR(SEARCH("Untraceable",M228)))</formula>
    </cfRule>
    <cfRule type="containsText" dxfId="1114" priority="339" operator="containsText" text="Completed">
      <formula>NOT(ISERROR(SEARCH("Completed",M228)))</formula>
    </cfRule>
  </conditionalFormatting>
  <conditionalFormatting sqref="M228:N239">
    <cfRule type="containsText" dxfId="1113" priority="340" operator="containsText" text="In Progress">
      <formula>NOT(ISERROR(SEARCH("In Progress",M228)))</formula>
    </cfRule>
  </conditionalFormatting>
  <conditionalFormatting sqref="I228:K239">
    <cfRule type="containsText" dxfId="1112" priority="333" operator="containsText" text="Please Enter Tracing Time">
      <formula>NOT(ISERROR(SEARCH("Please Enter Tracing Time",I228)))</formula>
    </cfRule>
  </conditionalFormatting>
  <conditionalFormatting sqref="O228:O239">
    <cfRule type="containsText" dxfId="1111" priority="325" operator="containsText" text="HOLD">
      <formula>NOT(ISERROR(SEARCH("HOLD",O228)))</formula>
    </cfRule>
    <cfRule type="containsText" dxfId="1110" priority="332" operator="containsText" text="Ignore">
      <formula>NOT(ISERROR(SEARCH("Ignore",O228)))</formula>
    </cfRule>
  </conditionalFormatting>
  <conditionalFormatting sqref="O228:O239">
    <cfRule type="containsText" dxfId="1109" priority="324" operator="containsText" text="Waiting">
      <formula>NOT(ISERROR(SEARCH("Waiting",O228)))</formula>
    </cfRule>
    <cfRule type="containsText" dxfId="1108" priority="326" operator="containsText" text="Review">
      <formula>NOT(ISERROR(SEARCH("Review",O228)))</formula>
    </cfRule>
    <cfRule type="containsText" dxfId="1107" priority="327" operator="containsText" text="Other">
      <formula>NOT(ISERROR(SEARCH("Other",O228)))</formula>
    </cfRule>
    <cfRule type="containsText" dxfId="1106" priority="328" operator="containsText" text="Incomplete">
      <formula>NOT(ISERROR(SEARCH("Incomplete",O228)))</formula>
    </cfRule>
    <cfRule type="containsText" dxfId="1105" priority="329" operator="containsText" text="Untraceable">
      <formula>NOT(ISERROR(SEARCH("Untraceable",O228)))</formula>
    </cfRule>
    <cfRule type="containsText" dxfId="1104" priority="330" operator="containsText" text="Completed">
      <formula>NOT(ISERROR(SEARCH("Completed",O228)))</formula>
    </cfRule>
  </conditionalFormatting>
  <conditionalFormatting sqref="O228:O239">
    <cfRule type="containsText" dxfId="1103" priority="331" operator="containsText" text="In Progress">
      <formula>NOT(ISERROR(SEARCH("In Progress",O228)))</formula>
    </cfRule>
  </conditionalFormatting>
  <conditionalFormatting sqref="L228:L239">
    <cfRule type="containsText" dxfId="1102" priority="323" operator="containsText" text="Needs to be">
      <formula>NOT(ISERROR(SEARCH("Needs to be",L228)))</formula>
    </cfRule>
  </conditionalFormatting>
  <conditionalFormatting sqref="M240:N255">
    <cfRule type="containsText" dxfId="1101" priority="316" operator="containsText" text="Waiting">
      <formula>NOT(ISERROR(SEARCH("Waiting",M240)))</formula>
    </cfRule>
    <cfRule type="containsText" dxfId="1100" priority="317" operator="containsText" text="Review">
      <formula>NOT(ISERROR(SEARCH("Review",M240)))</formula>
    </cfRule>
    <cfRule type="containsText" dxfId="1099" priority="318" operator="containsText" text="Other">
      <formula>NOT(ISERROR(SEARCH("Other",M240)))</formula>
    </cfRule>
    <cfRule type="containsText" dxfId="1098" priority="319" operator="containsText" text="Incomplete">
      <formula>NOT(ISERROR(SEARCH("Incomplete",M240)))</formula>
    </cfRule>
    <cfRule type="containsText" dxfId="1097" priority="320" operator="containsText" text="Untraceable">
      <formula>NOT(ISERROR(SEARCH("Untraceable",M240)))</formula>
    </cfRule>
    <cfRule type="containsText" dxfId="1096" priority="321" operator="containsText" text="Completed">
      <formula>NOT(ISERROR(SEARCH("Completed",M240)))</formula>
    </cfRule>
  </conditionalFormatting>
  <conditionalFormatting sqref="M240:N255">
    <cfRule type="containsText" dxfId="1095" priority="322" operator="containsText" text="In Progress">
      <formula>NOT(ISERROR(SEARCH("In Progress",M240)))</formula>
    </cfRule>
  </conditionalFormatting>
  <conditionalFormatting sqref="I240:K255">
    <cfRule type="containsText" dxfId="1094" priority="315" operator="containsText" text="Please Enter Tracing Time">
      <formula>NOT(ISERROR(SEARCH("Please Enter Tracing Time",I240)))</formula>
    </cfRule>
  </conditionalFormatting>
  <conditionalFormatting sqref="O240:O255">
    <cfRule type="containsText" dxfId="1093" priority="307" operator="containsText" text="HOLD">
      <formula>NOT(ISERROR(SEARCH("HOLD",O240)))</formula>
    </cfRule>
    <cfRule type="containsText" dxfId="1092" priority="314" operator="containsText" text="Ignore">
      <formula>NOT(ISERROR(SEARCH("Ignore",O240)))</formula>
    </cfRule>
  </conditionalFormatting>
  <conditionalFormatting sqref="O240:O255">
    <cfRule type="containsText" dxfId="1091" priority="306" operator="containsText" text="Waiting">
      <formula>NOT(ISERROR(SEARCH("Waiting",O240)))</formula>
    </cfRule>
    <cfRule type="containsText" dxfId="1090" priority="308" operator="containsText" text="Review">
      <formula>NOT(ISERROR(SEARCH("Review",O240)))</formula>
    </cfRule>
    <cfRule type="containsText" dxfId="1089" priority="309" operator="containsText" text="Other">
      <formula>NOT(ISERROR(SEARCH("Other",O240)))</formula>
    </cfRule>
    <cfRule type="containsText" dxfId="1088" priority="310" operator="containsText" text="Incomplete">
      <formula>NOT(ISERROR(SEARCH("Incomplete",O240)))</formula>
    </cfRule>
    <cfRule type="containsText" dxfId="1087" priority="311" operator="containsText" text="Untraceable">
      <formula>NOT(ISERROR(SEARCH("Untraceable",O240)))</formula>
    </cfRule>
    <cfRule type="containsText" dxfId="1086" priority="312" operator="containsText" text="Completed">
      <formula>NOT(ISERROR(SEARCH("Completed",O240)))</formula>
    </cfRule>
  </conditionalFormatting>
  <conditionalFormatting sqref="O240:O255">
    <cfRule type="containsText" dxfId="1085" priority="313" operator="containsText" text="In Progress">
      <formula>NOT(ISERROR(SEARCH("In Progress",O240)))</formula>
    </cfRule>
  </conditionalFormatting>
  <conditionalFormatting sqref="L240:L255">
    <cfRule type="containsText" dxfId="1084" priority="305" operator="containsText" text="Needs to be">
      <formula>NOT(ISERROR(SEARCH("Needs to be",L240)))</formula>
    </cfRule>
  </conditionalFormatting>
  <conditionalFormatting sqref="M256:N257 M259:N265 N258">
    <cfRule type="containsText" dxfId="1083" priority="296" operator="containsText" text="Waiting">
      <formula>NOT(ISERROR(SEARCH("Waiting",M256)))</formula>
    </cfRule>
    <cfRule type="containsText" dxfId="1082" priority="299" operator="containsText" text="Review">
      <formula>NOT(ISERROR(SEARCH("Review",M256)))</formula>
    </cfRule>
    <cfRule type="containsText" dxfId="1081" priority="300" operator="containsText" text="Other">
      <formula>NOT(ISERROR(SEARCH("Other",M256)))</formula>
    </cfRule>
    <cfRule type="containsText" dxfId="1080" priority="301" operator="containsText" text="Incomplete">
      <formula>NOT(ISERROR(SEARCH("Incomplete",M256)))</formula>
    </cfRule>
    <cfRule type="containsText" dxfId="1079" priority="302" operator="containsText" text="Untraceable">
      <formula>NOT(ISERROR(SEARCH("Untraceable",M256)))</formula>
    </cfRule>
    <cfRule type="containsText" dxfId="1078" priority="303" operator="containsText" text="Completed">
      <formula>NOT(ISERROR(SEARCH("Completed",M256)))</formula>
    </cfRule>
  </conditionalFormatting>
  <conditionalFormatting sqref="Q264:Q265 M256:N257 M259:N265 N258">
    <cfRule type="containsText" dxfId="1077" priority="304" operator="containsText" text="In Progress">
      <formula>NOT(ISERROR(SEARCH("In Progress",M256)))</formula>
    </cfRule>
  </conditionalFormatting>
  <conditionalFormatting sqref="Q264:Q265">
    <cfRule type="containsText" dxfId="1076" priority="297" operator="containsText" text="No">
      <formula>NOT(ISERROR(SEARCH("No",Q264)))</formula>
    </cfRule>
    <cfRule type="containsText" dxfId="1075" priority="298" operator="containsText" text="Yes">
      <formula>NOT(ISERROR(SEARCH("Yes",Q264)))</formula>
    </cfRule>
  </conditionalFormatting>
  <conditionalFormatting sqref="I256:K265">
    <cfRule type="containsText" dxfId="1074" priority="295" operator="containsText" text="Please Enter Tracing Time">
      <formula>NOT(ISERROR(SEARCH("Please Enter Tracing Time",I256)))</formula>
    </cfRule>
  </conditionalFormatting>
  <conditionalFormatting sqref="O256:O265">
    <cfRule type="containsText" dxfId="1073" priority="287" operator="containsText" text="HOLD">
      <formula>NOT(ISERROR(SEARCH("HOLD",O256)))</formula>
    </cfRule>
    <cfRule type="containsText" dxfId="1072" priority="294" operator="containsText" text="Ignore">
      <formula>NOT(ISERROR(SEARCH("Ignore",O256)))</formula>
    </cfRule>
  </conditionalFormatting>
  <conditionalFormatting sqref="O256:O265">
    <cfRule type="containsText" dxfId="1071" priority="286" operator="containsText" text="Waiting">
      <formula>NOT(ISERROR(SEARCH("Waiting",O256)))</formula>
    </cfRule>
    <cfRule type="containsText" dxfId="1070" priority="288" operator="containsText" text="Review">
      <formula>NOT(ISERROR(SEARCH("Review",O256)))</formula>
    </cfRule>
    <cfRule type="containsText" dxfId="1069" priority="289" operator="containsText" text="Other">
      <formula>NOT(ISERROR(SEARCH("Other",O256)))</formula>
    </cfRule>
    <cfRule type="containsText" dxfId="1068" priority="290" operator="containsText" text="Incomplete">
      <formula>NOT(ISERROR(SEARCH("Incomplete",O256)))</formula>
    </cfRule>
    <cfRule type="containsText" dxfId="1067" priority="291" operator="containsText" text="Untraceable">
      <formula>NOT(ISERROR(SEARCH("Untraceable",O256)))</formula>
    </cfRule>
    <cfRule type="containsText" dxfId="1066" priority="292" operator="containsText" text="Completed">
      <formula>NOT(ISERROR(SEARCH("Completed",O256)))</formula>
    </cfRule>
  </conditionalFormatting>
  <conditionalFormatting sqref="O256:O265">
    <cfRule type="containsText" dxfId="1065" priority="293" operator="containsText" text="In Progress">
      <formula>NOT(ISERROR(SEARCH("In Progress",O256)))</formula>
    </cfRule>
  </conditionalFormatting>
  <conditionalFormatting sqref="L256:L265">
    <cfRule type="containsText" dxfId="1064" priority="285" operator="containsText" text="Needs to be">
      <formula>NOT(ISERROR(SEARCH("Needs to be",L256)))</formula>
    </cfRule>
  </conditionalFormatting>
  <conditionalFormatting sqref="M266:N266 M268:N279 N267">
    <cfRule type="containsText" dxfId="1063" priority="276" operator="containsText" text="Waiting">
      <formula>NOT(ISERROR(SEARCH("Waiting",M266)))</formula>
    </cfRule>
    <cfRule type="containsText" dxfId="1062" priority="279" operator="containsText" text="Review">
      <formula>NOT(ISERROR(SEARCH("Review",M266)))</formula>
    </cfRule>
    <cfRule type="containsText" dxfId="1061" priority="280" operator="containsText" text="Other">
      <formula>NOT(ISERROR(SEARCH("Other",M266)))</formula>
    </cfRule>
    <cfRule type="containsText" dxfId="1060" priority="281" operator="containsText" text="Incomplete">
      <formula>NOT(ISERROR(SEARCH("Incomplete",M266)))</formula>
    </cfRule>
    <cfRule type="containsText" dxfId="1059" priority="282" operator="containsText" text="Untraceable">
      <formula>NOT(ISERROR(SEARCH("Untraceable",M266)))</formula>
    </cfRule>
    <cfRule type="containsText" dxfId="1058" priority="283" operator="containsText" text="Completed">
      <formula>NOT(ISERROR(SEARCH("Completed",M266)))</formula>
    </cfRule>
  </conditionalFormatting>
  <conditionalFormatting sqref="M266:N266 M268:N279 N267 Q266:Q295">
    <cfRule type="containsText" dxfId="1057" priority="284" operator="containsText" text="In Progress">
      <formula>NOT(ISERROR(SEARCH("In Progress",M266)))</formula>
    </cfRule>
  </conditionalFormatting>
  <conditionalFormatting sqref="Q266:Q295">
    <cfRule type="containsText" dxfId="1056" priority="277" operator="containsText" text="No">
      <formula>NOT(ISERROR(SEARCH("No",Q266)))</formula>
    </cfRule>
    <cfRule type="containsText" dxfId="1055" priority="278" operator="containsText" text="Yes">
      <formula>NOT(ISERROR(SEARCH("Yes",Q266)))</formula>
    </cfRule>
  </conditionalFormatting>
  <conditionalFormatting sqref="I266:K279">
    <cfRule type="containsText" dxfId="1054" priority="275" operator="containsText" text="Please Enter Tracing Time">
      <formula>NOT(ISERROR(SEARCH("Please Enter Tracing Time",I266)))</formula>
    </cfRule>
  </conditionalFormatting>
  <conditionalFormatting sqref="O266:O279">
    <cfRule type="containsText" dxfId="1053" priority="267" operator="containsText" text="HOLD">
      <formula>NOT(ISERROR(SEARCH("HOLD",O266)))</formula>
    </cfRule>
    <cfRule type="containsText" dxfId="1052" priority="274" operator="containsText" text="Ignore">
      <formula>NOT(ISERROR(SEARCH("Ignore",O266)))</formula>
    </cfRule>
  </conditionalFormatting>
  <conditionalFormatting sqref="O266:O279">
    <cfRule type="containsText" dxfId="1051" priority="266" operator="containsText" text="Waiting">
      <formula>NOT(ISERROR(SEARCH("Waiting",O266)))</formula>
    </cfRule>
    <cfRule type="containsText" dxfId="1050" priority="268" operator="containsText" text="Review">
      <formula>NOT(ISERROR(SEARCH("Review",O266)))</formula>
    </cfRule>
    <cfRule type="containsText" dxfId="1049" priority="269" operator="containsText" text="Other">
      <formula>NOT(ISERROR(SEARCH("Other",O266)))</formula>
    </cfRule>
    <cfRule type="containsText" dxfId="1048" priority="270" operator="containsText" text="Incomplete">
      <formula>NOT(ISERROR(SEARCH("Incomplete",O266)))</formula>
    </cfRule>
    <cfRule type="containsText" dxfId="1047" priority="271" operator="containsText" text="Untraceable">
      <formula>NOT(ISERROR(SEARCH("Untraceable",O266)))</formula>
    </cfRule>
    <cfRule type="containsText" dxfId="1046" priority="272" operator="containsText" text="Completed">
      <formula>NOT(ISERROR(SEARCH("Completed",O266)))</formula>
    </cfRule>
  </conditionalFormatting>
  <conditionalFormatting sqref="O266:O279">
    <cfRule type="containsText" dxfId="1045" priority="273" operator="containsText" text="In Progress">
      <formula>NOT(ISERROR(SEARCH("In Progress",O266)))</formula>
    </cfRule>
  </conditionalFormatting>
  <conditionalFormatting sqref="L266:L279">
    <cfRule type="containsText" dxfId="1044" priority="265" operator="containsText" text="Needs to be">
      <formula>NOT(ISERROR(SEARCH("Needs to be",L266)))</formula>
    </cfRule>
  </conditionalFormatting>
  <conditionalFormatting sqref="M280:N289">
    <cfRule type="containsText" dxfId="1043" priority="258" operator="containsText" text="Waiting">
      <formula>NOT(ISERROR(SEARCH("Waiting",M280)))</formula>
    </cfRule>
    <cfRule type="containsText" dxfId="1042" priority="259" operator="containsText" text="Review">
      <formula>NOT(ISERROR(SEARCH("Review",M280)))</formula>
    </cfRule>
    <cfRule type="containsText" dxfId="1041" priority="260" operator="containsText" text="Other">
      <formula>NOT(ISERROR(SEARCH("Other",M280)))</formula>
    </cfRule>
    <cfRule type="containsText" dxfId="1040" priority="261" operator="containsText" text="Incomplete">
      <formula>NOT(ISERROR(SEARCH("Incomplete",M280)))</formula>
    </cfRule>
    <cfRule type="containsText" dxfId="1039" priority="262" operator="containsText" text="Untraceable">
      <formula>NOT(ISERROR(SEARCH("Untraceable",M280)))</formula>
    </cfRule>
    <cfRule type="containsText" dxfId="1038" priority="263" operator="containsText" text="Completed">
      <formula>NOT(ISERROR(SEARCH("Completed",M280)))</formula>
    </cfRule>
  </conditionalFormatting>
  <conditionalFormatting sqref="M280:N289">
    <cfRule type="containsText" dxfId="1037" priority="264" operator="containsText" text="In Progress">
      <formula>NOT(ISERROR(SEARCH("In Progress",M280)))</formula>
    </cfRule>
  </conditionalFormatting>
  <conditionalFormatting sqref="I280:K289">
    <cfRule type="containsText" dxfId="1036" priority="257" operator="containsText" text="Please Enter Tracing Time">
      <formula>NOT(ISERROR(SEARCH("Please Enter Tracing Time",I280)))</formula>
    </cfRule>
  </conditionalFormatting>
  <conditionalFormatting sqref="O280:O289">
    <cfRule type="containsText" dxfId="1035" priority="249" operator="containsText" text="HOLD">
      <formula>NOT(ISERROR(SEARCH("HOLD",O280)))</formula>
    </cfRule>
    <cfRule type="containsText" dxfId="1034" priority="256" operator="containsText" text="Ignore">
      <formula>NOT(ISERROR(SEARCH("Ignore",O280)))</formula>
    </cfRule>
  </conditionalFormatting>
  <conditionalFormatting sqref="O280:O289">
    <cfRule type="containsText" dxfId="1033" priority="248" operator="containsText" text="Waiting">
      <formula>NOT(ISERROR(SEARCH("Waiting",O280)))</formula>
    </cfRule>
    <cfRule type="containsText" dxfId="1032" priority="250" operator="containsText" text="Review">
      <formula>NOT(ISERROR(SEARCH("Review",O280)))</formula>
    </cfRule>
    <cfRule type="containsText" dxfId="1031" priority="251" operator="containsText" text="Other">
      <formula>NOT(ISERROR(SEARCH("Other",O280)))</formula>
    </cfRule>
    <cfRule type="containsText" dxfId="1030" priority="252" operator="containsText" text="Incomplete">
      <formula>NOT(ISERROR(SEARCH("Incomplete",O280)))</formula>
    </cfRule>
    <cfRule type="containsText" dxfId="1029" priority="253" operator="containsText" text="Untraceable">
      <formula>NOT(ISERROR(SEARCH("Untraceable",O280)))</formula>
    </cfRule>
    <cfRule type="containsText" dxfId="1028" priority="254" operator="containsText" text="Completed">
      <formula>NOT(ISERROR(SEARCH("Completed",O280)))</formula>
    </cfRule>
  </conditionalFormatting>
  <conditionalFormatting sqref="O280:O289">
    <cfRule type="containsText" dxfId="1027" priority="255" operator="containsText" text="In Progress">
      <formula>NOT(ISERROR(SEARCH("In Progress",O280)))</formula>
    </cfRule>
  </conditionalFormatting>
  <conditionalFormatting sqref="L284:L287">
    <cfRule type="containsText" dxfId="1026" priority="247" operator="containsText" text="Needs to be">
      <formula>NOT(ISERROR(SEARCH("Needs to be",L284)))</formula>
    </cfRule>
  </conditionalFormatting>
  <conditionalFormatting sqref="M290:N305">
    <cfRule type="containsText" dxfId="1025" priority="238" operator="containsText" text="Waiting">
      <formula>NOT(ISERROR(SEARCH("Waiting",M290)))</formula>
    </cfRule>
    <cfRule type="containsText" dxfId="1024" priority="241" operator="containsText" text="Review">
      <formula>NOT(ISERROR(SEARCH("Review",M290)))</formula>
    </cfRule>
    <cfRule type="containsText" dxfId="1023" priority="242" operator="containsText" text="Other">
      <formula>NOT(ISERROR(SEARCH("Other",M290)))</formula>
    </cfRule>
    <cfRule type="containsText" dxfId="1022" priority="243" operator="containsText" text="Incomplete">
      <formula>NOT(ISERROR(SEARCH("Incomplete",M290)))</formula>
    </cfRule>
    <cfRule type="containsText" dxfId="1021" priority="244" operator="containsText" text="Untraceable">
      <formula>NOT(ISERROR(SEARCH("Untraceable",M290)))</formula>
    </cfRule>
    <cfRule type="containsText" dxfId="1020" priority="245" operator="containsText" text="Completed">
      <formula>NOT(ISERROR(SEARCH("Completed",M290)))</formula>
    </cfRule>
  </conditionalFormatting>
  <conditionalFormatting sqref="M290:N305 Q296:Q327">
    <cfRule type="containsText" dxfId="1019" priority="246" operator="containsText" text="In Progress">
      <formula>NOT(ISERROR(SEARCH("In Progress",M290)))</formula>
    </cfRule>
  </conditionalFormatting>
  <conditionalFormatting sqref="Q296:Q327">
    <cfRule type="containsText" dxfId="1018" priority="239" operator="containsText" text="No">
      <formula>NOT(ISERROR(SEARCH("No",Q296)))</formula>
    </cfRule>
    <cfRule type="containsText" dxfId="1017" priority="240" operator="containsText" text="Yes">
      <formula>NOT(ISERROR(SEARCH("Yes",Q296)))</formula>
    </cfRule>
  </conditionalFormatting>
  <conditionalFormatting sqref="I290:K305">
    <cfRule type="containsText" dxfId="1016" priority="237" operator="containsText" text="Please Enter Tracing Time">
      <formula>NOT(ISERROR(SEARCH("Please Enter Tracing Time",I290)))</formula>
    </cfRule>
  </conditionalFormatting>
  <conditionalFormatting sqref="O290:O305">
    <cfRule type="containsText" dxfId="1015" priority="229" operator="containsText" text="HOLD">
      <formula>NOT(ISERROR(SEARCH("HOLD",O290)))</formula>
    </cfRule>
    <cfRule type="containsText" dxfId="1014" priority="236" operator="containsText" text="Ignore">
      <formula>NOT(ISERROR(SEARCH("Ignore",O290)))</formula>
    </cfRule>
  </conditionalFormatting>
  <conditionalFormatting sqref="O290:O305">
    <cfRule type="containsText" dxfId="1013" priority="228" operator="containsText" text="Waiting">
      <formula>NOT(ISERROR(SEARCH("Waiting",O290)))</formula>
    </cfRule>
    <cfRule type="containsText" dxfId="1012" priority="230" operator="containsText" text="Review">
      <formula>NOT(ISERROR(SEARCH("Review",O290)))</formula>
    </cfRule>
    <cfRule type="containsText" dxfId="1011" priority="231" operator="containsText" text="Other">
      <formula>NOT(ISERROR(SEARCH("Other",O290)))</formula>
    </cfRule>
    <cfRule type="containsText" dxfId="1010" priority="232" operator="containsText" text="Incomplete">
      <formula>NOT(ISERROR(SEARCH("Incomplete",O290)))</formula>
    </cfRule>
    <cfRule type="containsText" dxfId="1009" priority="233" operator="containsText" text="Untraceable">
      <formula>NOT(ISERROR(SEARCH("Untraceable",O290)))</formula>
    </cfRule>
    <cfRule type="containsText" dxfId="1008" priority="234" operator="containsText" text="Completed">
      <formula>NOT(ISERROR(SEARCH("Completed",O290)))</formula>
    </cfRule>
  </conditionalFormatting>
  <conditionalFormatting sqref="O290:O305">
    <cfRule type="containsText" dxfId="1007" priority="235" operator="containsText" text="In Progress">
      <formula>NOT(ISERROR(SEARCH("In Progress",O290)))</formula>
    </cfRule>
  </conditionalFormatting>
  <conditionalFormatting sqref="L290:L305">
    <cfRule type="containsText" dxfId="1006" priority="227" operator="containsText" text="Needs to be">
      <formula>NOT(ISERROR(SEARCH("Needs to be",L290)))</formula>
    </cfRule>
  </conditionalFormatting>
  <conditionalFormatting sqref="M306:N311">
    <cfRule type="containsText" dxfId="1005" priority="220" operator="containsText" text="Waiting">
      <formula>NOT(ISERROR(SEARCH("Waiting",M306)))</formula>
    </cfRule>
    <cfRule type="containsText" dxfId="1004" priority="221" operator="containsText" text="Review">
      <formula>NOT(ISERROR(SEARCH("Review",M306)))</formula>
    </cfRule>
    <cfRule type="containsText" dxfId="1003" priority="222" operator="containsText" text="Other">
      <formula>NOT(ISERROR(SEARCH("Other",M306)))</formula>
    </cfRule>
    <cfRule type="containsText" dxfId="1002" priority="223" operator="containsText" text="Incomplete">
      <formula>NOT(ISERROR(SEARCH("Incomplete",M306)))</formula>
    </cfRule>
    <cfRule type="containsText" dxfId="1001" priority="224" operator="containsText" text="Untraceable">
      <formula>NOT(ISERROR(SEARCH("Untraceable",M306)))</formula>
    </cfRule>
    <cfRule type="containsText" dxfId="1000" priority="225" operator="containsText" text="Completed">
      <formula>NOT(ISERROR(SEARCH("Completed",M306)))</formula>
    </cfRule>
  </conditionalFormatting>
  <conditionalFormatting sqref="M306:N311">
    <cfRule type="containsText" dxfId="999" priority="226" operator="containsText" text="In Progress">
      <formula>NOT(ISERROR(SEARCH("In Progress",M306)))</formula>
    </cfRule>
  </conditionalFormatting>
  <conditionalFormatting sqref="I306:K311">
    <cfRule type="containsText" dxfId="998" priority="219" operator="containsText" text="Please Enter Tracing Time">
      <formula>NOT(ISERROR(SEARCH("Please Enter Tracing Time",I306)))</formula>
    </cfRule>
  </conditionalFormatting>
  <conditionalFormatting sqref="O306:O311">
    <cfRule type="containsText" dxfId="997" priority="211" operator="containsText" text="HOLD">
      <formula>NOT(ISERROR(SEARCH("HOLD",O306)))</formula>
    </cfRule>
    <cfRule type="containsText" dxfId="996" priority="218" operator="containsText" text="Ignore">
      <formula>NOT(ISERROR(SEARCH("Ignore",O306)))</formula>
    </cfRule>
  </conditionalFormatting>
  <conditionalFormatting sqref="O306:O311">
    <cfRule type="containsText" dxfId="995" priority="210" operator="containsText" text="Waiting">
      <formula>NOT(ISERROR(SEARCH("Waiting",O306)))</formula>
    </cfRule>
    <cfRule type="containsText" dxfId="994" priority="212" operator="containsText" text="Review">
      <formula>NOT(ISERROR(SEARCH("Review",O306)))</formula>
    </cfRule>
    <cfRule type="containsText" dxfId="993" priority="213" operator="containsText" text="Other">
      <formula>NOT(ISERROR(SEARCH("Other",O306)))</formula>
    </cfRule>
    <cfRule type="containsText" dxfId="992" priority="214" operator="containsText" text="Incomplete">
      <formula>NOT(ISERROR(SEARCH("Incomplete",O306)))</formula>
    </cfRule>
    <cfRule type="containsText" dxfId="991" priority="215" operator="containsText" text="Untraceable">
      <formula>NOT(ISERROR(SEARCH("Untraceable",O306)))</formula>
    </cfRule>
    <cfRule type="containsText" dxfId="990" priority="216" operator="containsText" text="Completed">
      <formula>NOT(ISERROR(SEARCH("Completed",O306)))</formula>
    </cfRule>
  </conditionalFormatting>
  <conditionalFormatting sqref="O306:O311">
    <cfRule type="containsText" dxfId="989" priority="217" operator="containsText" text="In Progress">
      <formula>NOT(ISERROR(SEARCH("In Progress",O306)))</formula>
    </cfRule>
  </conditionalFormatting>
  <conditionalFormatting sqref="L306:L311">
    <cfRule type="containsText" dxfId="988" priority="209" operator="containsText" text="Needs to be">
      <formula>NOT(ISERROR(SEARCH("Needs to be",L306)))</formula>
    </cfRule>
  </conditionalFormatting>
  <conditionalFormatting sqref="M312:N325">
    <cfRule type="containsText" dxfId="987" priority="202" operator="containsText" text="Waiting">
      <formula>NOT(ISERROR(SEARCH("Waiting",M312)))</formula>
    </cfRule>
    <cfRule type="containsText" dxfId="986" priority="203" operator="containsText" text="Review">
      <formula>NOT(ISERROR(SEARCH("Review",M312)))</formula>
    </cfRule>
    <cfRule type="containsText" dxfId="985" priority="204" operator="containsText" text="Other">
      <formula>NOT(ISERROR(SEARCH("Other",M312)))</formula>
    </cfRule>
    <cfRule type="containsText" dxfId="984" priority="205" operator="containsText" text="Incomplete">
      <formula>NOT(ISERROR(SEARCH("Incomplete",M312)))</formula>
    </cfRule>
    <cfRule type="containsText" dxfId="983" priority="206" operator="containsText" text="Untraceable">
      <formula>NOT(ISERROR(SEARCH("Untraceable",M312)))</formula>
    </cfRule>
    <cfRule type="containsText" dxfId="982" priority="207" operator="containsText" text="Completed">
      <formula>NOT(ISERROR(SEARCH("Completed",M312)))</formula>
    </cfRule>
  </conditionalFormatting>
  <conditionalFormatting sqref="M312:N325">
    <cfRule type="containsText" dxfId="981" priority="208" operator="containsText" text="In Progress">
      <formula>NOT(ISERROR(SEARCH("In Progress",M312)))</formula>
    </cfRule>
  </conditionalFormatting>
  <conditionalFormatting sqref="I312:K325">
    <cfRule type="containsText" dxfId="980" priority="201" operator="containsText" text="Please Enter Tracing Time">
      <formula>NOT(ISERROR(SEARCH("Please Enter Tracing Time",I312)))</formula>
    </cfRule>
  </conditionalFormatting>
  <conditionalFormatting sqref="O312:O325">
    <cfRule type="containsText" dxfId="979" priority="193" operator="containsText" text="HOLD">
      <formula>NOT(ISERROR(SEARCH("HOLD",O312)))</formula>
    </cfRule>
    <cfRule type="containsText" dxfId="978" priority="200" operator="containsText" text="Ignore">
      <formula>NOT(ISERROR(SEARCH("Ignore",O312)))</formula>
    </cfRule>
  </conditionalFormatting>
  <conditionalFormatting sqref="O312:O325">
    <cfRule type="containsText" dxfId="977" priority="192" operator="containsText" text="Waiting">
      <formula>NOT(ISERROR(SEARCH("Waiting",O312)))</formula>
    </cfRule>
    <cfRule type="containsText" dxfId="976" priority="194" operator="containsText" text="Review">
      <formula>NOT(ISERROR(SEARCH("Review",O312)))</formula>
    </cfRule>
    <cfRule type="containsText" dxfId="975" priority="195" operator="containsText" text="Other">
      <formula>NOT(ISERROR(SEARCH("Other",O312)))</formula>
    </cfRule>
    <cfRule type="containsText" dxfId="974" priority="196" operator="containsText" text="Incomplete">
      <formula>NOT(ISERROR(SEARCH("Incomplete",O312)))</formula>
    </cfRule>
    <cfRule type="containsText" dxfId="973" priority="197" operator="containsText" text="Untraceable">
      <formula>NOT(ISERROR(SEARCH("Untraceable",O312)))</formula>
    </cfRule>
    <cfRule type="containsText" dxfId="972" priority="198" operator="containsText" text="Completed">
      <formula>NOT(ISERROR(SEARCH("Completed",O312)))</formula>
    </cfRule>
  </conditionalFormatting>
  <conditionalFormatting sqref="O312:O325">
    <cfRule type="containsText" dxfId="971" priority="199" operator="containsText" text="In Progress">
      <formula>NOT(ISERROR(SEARCH("In Progress",O312)))</formula>
    </cfRule>
  </conditionalFormatting>
  <conditionalFormatting sqref="L312:L325">
    <cfRule type="containsText" dxfId="970" priority="191" operator="containsText" text="Needs to be">
      <formula>NOT(ISERROR(SEARCH("Needs to be",L312)))</formula>
    </cfRule>
  </conditionalFormatting>
  <conditionalFormatting sqref="M326:N327">
    <cfRule type="containsText" dxfId="969" priority="184" operator="containsText" text="Waiting">
      <formula>NOT(ISERROR(SEARCH("Waiting",M326)))</formula>
    </cfRule>
    <cfRule type="containsText" dxfId="968" priority="185" operator="containsText" text="Review">
      <formula>NOT(ISERROR(SEARCH("Review",M326)))</formula>
    </cfRule>
    <cfRule type="containsText" dxfId="967" priority="186" operator="containsText" text="Other">
      <formula>NOT(ISERROR(SEARCH("Other",M326)))</formula>
    </cfRule>
    <cfRule type="containsText" dxfId="966" priority="187" operator="containsText" text="Incomplete">
      <formula>NOT(ISERROR(SEARCH("Incomplete",M326)))</formula>
    </cfRule>
    <cfRule type="containsText" dxfId="965" priority="188" operator="containsText" text="Untraceable">
      <formula>NOT(ISERROR(SEARCH("Untraceable",M326)))</formula>
    </cfRule>
    <cfRule type="containsText" dxfId="964" priority="189" operator="containsText" text="Completed">
      <formula>NOT(ISERROR(SEARCH("Completed",M326)))</formula>
    </cfRule>
  </conditionalFormatting>
  <conditionalFormatting sqref="M326:N327">
    <cfRule type="containsText" dxfId="963" priority="190" operator="containsText" text="In Progress">
      <formula>NOT(ISERROR(SEARCH("In Progress",M326)))</formula>
    </cfRule>
  </conditionalFormatting>
  <conditionalFormatting sqref="I326:K327">
    <cfRule type="containsText" dxfId="962" priority="183" operator="containsText" text="Please Enter Tracing Time">
      <formula>NOT(ISERROR(SEARCH("Please Enter Tracing Time",I326)))</formula>
    </cfRule>
  </conditionalFormatting>
  <conditionalFormatting sqref="O326:O327">
    <cfRule type="containsText" dxfId="961" priority="175" operator="containsText" text="HOLD">
      <formula>NOT(ISERROR(SEARCH("HOLD",O326)))</formula>
    </cfRule>
    <cfRule type="containsText" dxfId="960" priority="182" operator="containsText" text="Ignore">
      <formula>NOT(ISERROR(SEARCH("Ignore",O326)))</formula>
    </cfRule>
  </conditionalFormatting>
  <conditionalFormatting sqref="O326:O327">
    <cfRule type="containsText" dxfId="959" priority="174" operator="containsText" text="Waiting">
      <formula>NOT(ISERROR(SEARCH("Waiting",O326)))</formula>
    </cfRule>
    <cfRule type="containsText" dxfId="958" priority="176" operator="containsText" text="Review">
      <formula>NOT(ISERROR(SEARCH("Review",O326)))</formula>
    </cfRule>
    <cfRule type="containsText" dxfId="957" priority="177" operator="containsText" text="Other">
      <formula>NOT(ISERROR(SEARCH("Other",O326)))</formula>
    </cfRule>
    <cfRule type="containsText" dxfId="956" priority="178" operator="containsText" text="Incomplete">
      <formula>NOT(ISERROR(SEARCH("Incomplete",O326)))</formula>
    </cfRule>
    <cfRule type="containsText" dxfId="955" priority="179" operator="containsText" text="Untraceable">
      <formula>NOT(ISERROR(SEARCH("Untraceable",O326)))</formula>
    </cfRule>
    <cfRule type="containsText" dxfId="954" priority="180" operator="containsText" text="Completed">
      <formula>NOT(ISERROR(SEARCH("Completed",O326)))</formula>
    </cfRule>
  </conditionalFormatting>
  <conditionalFormatting sqref="O326:O327">
    <cfRule type="containsText" dxfId="953" priority="181" operator="containsText" text="In Progress">
      <formula>NOT(ISERROR(SEARCH("In Progress",O326)))</formula>
    </cfRule>
  </conditionalFormatting>
  <conditionalFormatting sqref="L326:L327">
    <cfRule type="containsText" dxfId="952" priority="173" operator="containsText" text="Needs to be">
      <formula>NOT(ISERROR(SEARCH("Needs to be",L326)))</formula>
    </cfRule>
  </conditionalFormatting>
  <conditionalFormatting sqref="M328:N329">
    <cfRule type="containsText" dxfId="951" priority="164" operator="containsText" text="Waiting">
      <formula>NOT(ISERROR(SEARCH("Waiting",M328)))</formula>
    </cfRule>
    <cfRule type="containsText" dxfId="950" priority="167" operator="containsText" text="Review">
      <formula>NOT(ISERROR(SEARCH("Review",M328)))</formula>
    </cfRule>
    <cfRule type="containsText" dxfId="949" priority="168" operator="containsText" text="Other">
      <formula>NOT(ISERROR(SEARCH("Other",M328)))</formula>
    </cfRule>
    <cfRule type="containsText" dxfId="948" priority="169" operator="containsText" text="Incomplete">
      <formula>NOT(ISERROR(SEARCH("Incomplete",M328)))</formula>
    </cfRule>
    <cfRule type="containsText" dxfId="947" priority="170" operator="containsText" text="Untraceable">
      <formula>NOT(ISERROR(SEARCH("Untraceable",M328)))</formula>
    </cfRule>
    <cfRule type="containsText" dxfId="946" priority="171" operator="containsText" text="Completed">
      <formula>NOT(ISERROR(SEARCH("Completed",M328)))</formula>
    </cfRule>
  </conditionalFormatting>
  <conditionalFormatting sqref="Q328:Q329 M328:N329">
    <cfRule type="containsText" dxfId="945" priority="172" operator="containsText" text="In Progress">
      <formula>NOT(ISERROR(SEARCH("In Progress",M328)))</formula>
    </cfRule>
  </conditionalFormatting>
  <conditionalFormatting sqref="Q328:Q329">
    <cfRule type="containsText" dxfId="944" priority="165" operator="containsText" text="No">
      <formula>NOT(ISERROR(SEARCH("No",Q328)))</formula>
    </cfRule>
    <cfRule type="containsText" dxfId="943" priority="166" operator="containsText" text="Yes">
      <formula>NOT(ISERROR(SEARCH("Yes",Q328)))</formula>
    </cfRule>
  </conditionalFormatting>
  <conditionalFormatting sqref="I328:K329">
    <cfRule type="containsText" dxfId="942" priority="163" operator="containsText" text="Please Enter Tracing Time">
      <formula>NOT(ISERROR(SEARCH("Please Enter Tracing Time",I328)))</formula>
    </cfRule>
  </conditionalFormatting>
  <conditionalFormatting sqref="O328:O329">
    <cfRule type="containsText" dxfId="941" priority="155" operator="containsText" text="HOLD">
      <formula>NOT(ISERROR(SEARCH("HOLD",O328)))</formula>
    </cfRule>
    <cfRule type="containsText" dxfId="940" priority="162" operator="containsText" text="Ignore">
      <formula>NOT(ISERROR(SEARCH("Ignore",O328)))</formula>
    </cfRule>
  </conditionalFormatting>
  <conditionalFormatting sqref="O328:O329">
    <cfRule type="containsText" dxfId="939" priority="154" operator="containsText" text="Waiting">
      <formula>NOT(ISERROR(SEARCH("Waiting",O328)))</formula>
    </cfRule>
    <cfRule type="containsText" dxfId="938" priority="156" operator="containsText" text="Review">
      <formula>NOT(ISERROR(SEARCH("Review",O328)))</formula>
    </cfRule>
    <cfRule type="containsText" dxfId="937" priority="157" operator="containsText" text="Other">
      <formula>NOT(ISERROR(SEARCH("Other",O328)))</formula>
    </cfRule>
    <cfRule type="containsText" dxfId="936" priority="158" operator="containsText" text="Incomplete">
      <formula>NOT(ISERROR(SEARCH("Incomplete",O328)))</formula>
    </cfRule>
    <cfRule type="containsText" dxfId="935" priority="159" operator="containsText" text="Untraceable">
      <formula>NOT(ISERROR(SEARCH("Untraceable",O328)))</formula>
    </cfRule>
    <cfRule type="containsText" dxfId="934" priority="160" operator="containsText" text="Completed">
      <formula>NOT(ISERROR(SEARCH("Completed",O328)))</formula>
    </cfRule>
  </conditionalFormatting>
  <conditionalFormatting sqref="O328:O329">
    <cfRule type="containsText" dxfId="933" priority="161" operator="containsText" text="In Progress">
      <formula>NOT(ISERROR(SEARCH("In Progress",O328)))</formula>
    </cfRule>
  </conditionalFormatting>
  <conditionalFormatting sqref="L328:L329">
    <cfRule type="containsText" dxfId="932" priority="153" operator="containsText" text="Needs to be">
      <formula>NOT(ISERROR(SEARCH("Needs to be",L328)))</formula>
    </cfRule>
  </conditionalFormatting>
  <conditionalFormatting sqref="M330:N345">
    <cfRule type="containsText" dxfId="931" priority="144" operator="containsText" text="Waiting">
      <formula>NOT(ISERROR(SEARCH("Waiting",M330)))</formula>
    </cfRule>
    <cfRule type="containsText" dxfId="930" priority="147" operator="containsText" text="Review">
      <formula>NOT(ISERROR(SEARCH("Review",M330)))</formula>
    </cfRule>
    <cfRule type="containsText" dxfId="929" priority="148" operator="containsText" text="Other">
      <formula>NOT(ISERROR(SEARCH("Other",M330)))</formula>
    </cfRule>
    <cfRule type="containsText" dxfId="928" priority="149" operator="containsText" text="Incomplete">
      <formula>NOT(ISERROR(SEARCH("Incomplete",M330)))</formula>
    </cfRule>
    <cfRule type="containsText" dxfId="927" priority="150" operator="containsText" text="Untraceable">
      <formula>NOT(ISERROR(SEARCH("Untraceable",M330)))</formula>
    </cfRule>
    <cfRule type="containsText" dxfId="926" priority="151" operator="containsText" text="Completed">
      <formula>NOT(ISERROR(SEARCH("Completed",M330)))</formula>
    </cfRule>
  </conditionalFormatting>
  <conditionalFormatting sqref="Q330:Q345 M330:N345">
    <cfRule type="containsText" dxfId="925" priority="152" operator="containsText" text="In Progress">
      <formula>NOT(ISERROR(SEARCH("In Progress",M330)))</formula>
    </cfRule>
  </conditionalFormatting>
  <conditionalFormatting sqref="Q330:Q345">
    <cfRule type="containsText" dxfId="924" priority="145" operator="containsText" text="No">
      <formula>NOT(ISERROR(SEARCH("No",Q330)))</formula>
    </cfRule>
    <cfRule type="containsText" dxfId="923" priority="146" operator="containsText" text="Yes">
      <formula>NOT(ISERROR(SEARCH("Yes",Q330)))</formula>
    </cfRule>
  </conditionalFormatting>
  <conditionalFormatting sqref="I330:K345">
    <cfRule type="containsText" dxfId="922" priority="143" operator="containsText" text="Please Enter Tracing Time">
      <formula>NOT(ISERROR(SEARCH("Please Enter Tracing Time",I330)))</formula>
    </cfRule>
  </conditionalFormatting>
  <conditionalFormatting sqref="O330:O345">
    <cfRule type="containsText" dxfId="921" priority="135" operator="containsText" text="HOLD">
      <formula>NOT(ISERROR(SEARCH("HOLD",O330)))</formula>
    </cfRule>
    <cfRule type="containsText" dxfId="920" priority="142" operator="containsText" text="Ignore">
      <formula>NOT(ISERROR(SEARCH("Ignore",O330)))</formula>
    </cfRule>
  </conditionalFormatting>
  <conditionalFormatting sqref="O330:O345">
    <cfRule type="containsText" dxfId="919" priority="134" operator="containsText" text="Waiting">
      <formula>NOT(ISERROR(SEARCH("Waiting",O330)))</formula>
    </cfRule>
    <cfRule type="containsText" dxfId="918" priority="136" operator="containsText" text="Review">
      <formula>NOT(ISERROR(SEARCH("Review",O330)))</formula>
    </cfRule>
    <cfRule type="containsText" dxfId="917" priority="137" operator="containsText" text="Other">
      <formula>NOT(ISERROR(SEARCH("Other",O330)))</formula>
    </cfRule>
    <cfRule type="containsText" dxfId="916" priority="138" operator="containsText" text="Incomplete">
      <formula>NOT(ISERROR(SEARCH("Incomplete",O330)))</formula>
    </cfRule>
    <cfRule type="containsText" dxfId="915" priority="139" operator="containsText" text="Untraceable">
      <formula>NOT(ISERROR(SEARCH("Untraceable",O330)))</formula>
    </cfRule>
    <cfRule type="containsText" dxfId="914" priority="140" operator="containsText" text="Completed">
      <formula>NOT(ISERROR(SEARCH("Completed",O330)))</formula>
    </cfRule>
  </conditionalFormatting>
  <conditionalFormatting sqref="O330:O345">
    <cfRule type="containsText" dxfId="913" priority="141" operator="containsText" text="In Progress">
      <formula>NOT(ISERROR(SEARCH("In Progress",O330)))</formula>
    </cfRule>
  </conditionalFormatting>
  <conditionalFormatting sqref="L330:L345">
    <cfRule type="containsText" dxfId="912" priority="133" operator="containsText" text="Needs to be">
      <formula>NOT(ISERROR(SEARCH("Needs to be",L330)))</formula>
    </cfRule>
  </conditionalFormatting>
  <conditionalFormatting sqref="A344:A345">
    <cfRule type="cellIs" dxfId="911" priority="132" operator="equal">
      <formula>"R"</formula>
    </cfRule>
  </conditionalFormatting>
  <conditionalFormatting sqref="A344:A345">
    <cfRule type="cellIs" dxfId="910" priority="131" operator="equal">
      <formula>"G"</formula>
    </cfRule>
  </conditionalFormatting>
  <conditionalFormatting sqref="M346:N349">
    <cfRule type="containsText" dxfId="909" priority="120" operator="containsText" text="Waiting">
      <formula>NOT(ISERROR(SEARCH("Waiting",M346)))</formula>
    </cfRule>
    <cfRule type="containsText" dxfId="908" priority="123" operator="containsText" text="Review">
      <formula>NOT(ISERROR(SEARCH("Review",M346)))</formula>
    </cfRule>
    <cfRule type="containsText" dxfId="907" priority="124" operator="containsText" text="Other">
      <formula>NOT(ISERROR(SEARCH("Other",M346)))</formula>
    </cfRule>
    <cfRule type="containsText" dxfId="906" priority="125" operator="containsText" text="Incomplete">
      <formula>NOT(ISERROR(SEARCH("Incomplete",M346)))</formula>
    </cfRule>
    <cfRule type="containsText" dxfId="905" priority="126" operator="containsText" text="Untraceable">
      <formula>NOT(ISERROR(SEARCH("Untraceable",M346)))</formula>
    </cfRule>
    <cfRule type="containsText" dxfId="904" priority="127" operator="containsText" text="Completed">
      <formula>NOT(ISERROR(SEARCH("Completed",M346)))</formula>
    </cfRule>
  </conditionalFormatting>
  <conditionalFormatting sqref="Q346:Q349 M346:N349">
    <cfRule type="containsText" dxfId="903" priority="128" operator="containsText" text="In Progress">
      <formula>NOT(ISERROR(SEARCH("In Progress",M346)))</formula>
    </cfRule>
  </conditionalFormatting>
  <conditionalFormatting sqref="Q346:Q349">
    <cfRule type="containsText" dxfId="902" priority="121" operator="containsText" text="No">
      <formula>NOT(ISERROR(SEARCH("No",Q346)))</formula>
    </cfRule>
    <cfRule type="containsText" dxfId="901" priority="122" operator="containsText" text="Yes">
      <formula>NOT(ISERROR(SEARCH("Yes",Q346)))</formula>
    </cfRule>
  </conditionalFormatting>
  <conditionalFormatting sqref="I346:K349">
    <cfRule type="containsText" dxfId="900" priority="119" operator="containsText" text="Please Enter Tracing Time">
      <formula>NOT(ISERROR(SEARCH("Please Enter Tracing Time",I346)))</formula>
    </cfRule>
  </conditionalFormatting>
  <conditionalFormatting sqref="O346:O349">
    <cfRule type="containsText" dxfId="899" priority="111" operator="containsText" text="HOLD">
      <formula>NOT(ISERROR(SEARCH("HOLD",O346)))</formula>
    </cfRule>
    <cfRule type="containsText" dxfId="898" priority="118" operator="containsText" text="Ignore">
      <formula>NOT(ISERROR(SEARCH("Ignore",O346)))</formula>
    </cfRule>
  </conditionalFormatting>
  <conditionalFormatting sqref="O346:O349">
    <cfRule type="containsText" dxfId="897" priority="110" operator="containsText" text="Waiting">
      <formula>NOT(ISERROR(SEARCH("Waiting",O346)))</formula>
    </cfRule>
    <cfRule type="containsText" dxfId="896" priority="112" operator="containsText" text="Review">
      <formula>NOT(ISERROR(SEARCH("Review",O346)))</formula>
    </cfRule>
    <cfRule type="containsText" dxfId="895" priority="113" operator="containsText" text="Other">
      <formula>NOT(ISERROR(SEARCH("Other",O346)))</formula>
    </cfRule>
    <cfRule type="containsText" dxfId="894" priority="114" operator="containsText" text="Incomplete">
      <formula>NOT(ISERROR(SEARCH("Incomplete",O346)))</formula>
    </cfRule>
    <cfRule type="containsText" dxfId="893" priority="115" operator="containsText" text="Untraceable">
      <formula>NOT(ISERROR(SEARCH("Untraceable",O346)))</formula>
    </cfRule>
    <cfRule type="containsText" dxfId="892" priority="116" operator="containsText" text="Completed">
      <formula>NOT(ISERROR(SEARCH("Completed",O346)))</formula>
    </cfRule>
  </conditionalFormatting>
  <conditionalFormatting sqref="O346:O349">
    <cfRule type="containsText" dxfId="891" priority="117" operator="containsText" text="In Progress">
      <formula>NOT(ISERROR(SEARCH("In Progress",O346)))</formula>
    </cfRule>
  </conditionalFormatting>
  <conditionalFormatting sqref="L346:L349">
    <cfRule type="containsText" dxfId="890" priority="109" operator="containsText" text="Needs to be">
      <formula>NOT(ISERROR(SEARCH("Needs to be",L346)))</formula>
    </cfRule>
  </conditionalFormatting>
  <conditionalFormatting sqref="A346:A349">
    <cfRule type="cellIs" dxfId="889" priority="108" operator="equal">
      <formula>"R"</formula>
    </cfRule>
  </conditionalFormatting>
  <conditionalFormatting sqref="A346:A349">
    <cfRule type="cellIs" dxfId="888" priority="107" operator="equal">
      <formula>"G"</formula>
    </cfRule>
  </conditionalFormatting>
  <conditionalFormatting sqref="M350:N351">
    <cfRule type="containsText" dxfId="887" priority="96" operator="containsText" text="Waiting">
      <formula>NOT(ISERROR(SEARCH("Waiting",M350)))</formula>
    </cfRule>
    <cfRule type="containsText" dxfId="886" priority="99" operator="containsText" text="Review">
      <formula>NOT(ISERROR(SEARCH("Review",M350)))</formula>
    </cfRule>
    <cfRule type="containsText" dxfId="885" priority="100" operator="containsText" text="Other">
      <formula>NOT(ISERROR(SEARCH("Other",M350)))</formula>
    </cfRule>
    <cfRule type="containsText" dxfId="884" priority="101" operator="containsText" text="Incomplete">
      <formula>NOT(ISERROR(SEARCH("Incomplete",M350)))</formula>
    </cfRule>
    <cfRule type="containsText" dxfId="883" priority="102" operator="containsText" text="Untraceable">
      <formula>NOT(ISERROR(SEARCH("Untraceable",M350)))</formula>
    </cfRule>
    <cfRule type="containsText" dxfId="882" priority="103" operator="containsText" text="Completed">
      <formula>NOT(ISERROR(SEARCH("Completed",M350)))</formula>
    </cfRule>
  </conditionalFormatting>
  <conditionalFormatting sqref="Q350:Q351 M350:N351">
    <cfRule type="containsText" dxfId="881" priority="104" operator="containsText" text="In Progress">
      <formula>NOT(ISERROR(SEARCH("In Progress",M350)))</formula>
    </cfRule>
  </conditionalFormatting>
  <conditionalFormatting sqref="Q350:Q351">
    <cfRule type="containsText" dxfId="880" priority="97" operator="containsText" text="No">
      <formula>NOT(ISERROR(SEARCH("No",Q350)))</formula>
    </cfRule>
    <cfRule type="containsText" dxfId="879" priority="98" operator="containsText" text="Yes">
      <formula>NOT(ISERROR(SEARCH("Yes",Q350)))</formula>
    </cfRule>
  </conditionalFormatting>
  <conditionalFormatting sqref="I350:K351">
    <cfRule type="containsText" dxfId="878" priority="95" operator="containsText" text="Please Enter Tracing Time">
      <formula>NOT(ISERROR(SEARCH("Please Enter Tracing Time",I350)))</formula>
    </cfRule>
  </conditionalFormatting>
  <conditionalFormatting sqref="O350:O351">
    <cfRule type="containsText" dxfId="877" priority="87" operator="containsText" text="HOLD">
      <formula>NOT(ISERROR(SEARCH("HOLD",O350)))</formula>
    </cfRule>
    <cfRule type="containsText" dxfId="876" priority="94" operator="containsText" text="Ignore">
      <formula>NOT(ISERROR(SEARCH("Ignore",O350)))</formula>
    </cfRule>
  </conditionalFormatting>
  <conditionalFormatting sqref="O350:O351">
    <cfRule type="containsText" dxfId="875" priority="86" operator="containsText" text="Waiting">
      <formula>NOT(ISERROR(SEARCH("Waiting",O350)))</formula>
    </cfRule>
    <cfRule type="containsText" dxfId="874" priority="88" operator="containsText" text="Review">
      <formula>NOT(ISERROR(SEARCH("Review",O350)))</formula>
    </cfRule>
    <cfRule type="containsText" dxfId="873" priority="89" operator="containsText" text="Other">
      <formula>NOT(ISERROR(SEARCH("Other",O350)))</formula>
    </cfRule>
    <cfRule type="containsText" dxfId="872" priority="90" operator="containsText" text="Incomplete">
      <formula>NOT(ISERROR(SEARCH("Incomplete",O350)))</formula>
    </cfRule>
    <cfRule type="containsText" dxfId="871" priority="91" operator="containsText" text="Untraceable">
      <formula>NOT(ISERROR(SEARCH("Untraceable",O350)))</formula>
    </cfRule>
    <cfRule type="containsText" dxfId="870" priority="92" operator="containsText" text="Completed">
      <formula>NOT(ISERROR(SEARCH("Completed",O350)))</formula>
    </cfRule>
  </conditionalFormatting>
  <conditionalFormatting sqref="O350:O351">
    <cfRule type="containsText" dxfId="869" priority="93" operator="containsText" text="In Progress">
      <formula>NOT(ISERROR(SEARCH("In Progress",O350)))</formula>
    </cfRule>
  </conditionalFormatting>
  <conditionalFormatting sqref="L350:L351">
    <cfRule type="containsText" dxfId="868" priority="85" operator="containsText" text="Needs to be">
      <formula>NOT(ISERROR(SEARCH("Needs to be",L350)))</formula>
    </cfRule>
  </conditionalFormatting>
  <conditionalFormatting sqref="A350:A351">
    <cfRule type="cellIs" dxfId="867" priority="84" operator="equal">
      <formula>"R"</formula>
    </cfRule>
  </conditionalFormatting>
  <conditionalFormatting sqref="A350:A351">
    <cfRule type="cellIs" dxfId="866" priority="83" operator="equal">
      <formula>"G"</formula>
    </cfRule>
  </conditionalFormatting>
  <conditionalFormatting sqref="M352:N367">
    <cfRule type="containsText" dxfId="865" priority="72" operator="containsText" text="Waiting">
      <formula>NOT(ISERROR(SEARCH("Waiting",M352)))</formula>
    </cfRule>
    <cfRule type="containsText" dxfId="864" priority="75" operator="containsText" text="Review">
      <formula>NOT(ISERROR(SEARCH("Review",M352)))</formula>
    </cfRule>
    <cfRule type="containsText" dxfId="863" priority="76" operator="containsText" text="Other">
      <formula>NOT(ISERROR(SEARCH("Other",M352)))</formula>
    </cfRule>
    <cfRule type="containsText" dxfId="862" priority="77" operator="containsText" text="Incomplete">
      <formula>NOT(ISERROR(SEARCH("Incomplete",M352)))</formula>
    </cfRule>
    <cfRule type="containsText" dxfId="861" priority="78" operator="containsText" text="Untraceable">
      <formula>NOT(ISERROR(SEARCH("Untraceable",M352)))</formula>
    </cfRule>
    <cfRule type="containsText" dxfId="860" priority="79" operator="containsText" text="Completed">
      <formula>NOT(ISERROR(SEARCH("Completed",M352)))</formula>
    </cfRule>
  </conditionalFormatting>
  <conditionalFormatting sqref="Q352:Q367 M352:N367">
    <cfRule type="containsText" dxfId="859" priority="80" operator="containsText" text="In Progress">
      <formula>NOT(ISERROR(SEARCH("In Progress",M352)))</formula>
    </cfRule>
  </conditionalFormatting>
  <conditionalFormatting sqref="Q352:Q367">
    <cfRule type="containsText" dxfId="858" priority="73" operator="containsText" text="No">
      <formula>NOT(ISERROR(SEARCH("No",Q352)))</formula>
    </cfRule>
    <cfRule type="containsText" dxfId="857" priority="74" operator="containsText" text="Yes">
      <formula>NOT(ISERROR(SEARCH("Yes",Q352)))</formula>
    </cfRule>
  </conditionalFormatting>
  <conditionalFormatting sqref="I352:K367">
    <cfRule type="containsText" dxfId="856" priority="71" operator="containsText" text="Please Enter Tracing Time">
      <formula>NOT(ISERROR(SEARCH("Please Enter Tracing Time",I352)))</formula>
    </cfRule>
  </conditionalFormatting>
  <conditionalFormatting sqref="O352:O367">
    <cfRule type="containsText" dxfId="855" priority="63" operator="containsText" text="HOLD">
      <formula>NOT(ISERROR(SEARCH("HOLD",O352)))</formula>
    </cfRule>
    <cfRule type="containsText" dxfId="854" priority="70" operator="containsText" text="Ignore">
      <formula>NOT(ISERROR(SEARCH("Ignore",O352)))</formula>
    </cfRule>
  </conditionalFormatting>
  <conditionalFormatting sqref="O352:O367">
    <cfRule type="containsText" dxfId="853" priority="62" operator="containsText" text="Waiting">
      <formula>NOT(ISERROR(SEARCH("Waiting",O352)))</formula>
    </cfRule>
    <cfRule type="containsText" dxfId="852" priority="64" operator="containsText" text="Review">
      <formula>NOT(ISERROR(SEARCH("Review",O352)))</formula>
    </cfRule>
    <cfRule type="containsText" dxfId="851" priority="65" operator="containsText" text="Other">
      <formula>NOT(ISERROR(SEARCH("Other",O352)))</formula>
    </cfRule>
    <cfRule type="containsText" dxfId="850" priority="66" operator="containsText" text="Incomplete">
      <formula>NOT(ISERROR(SEARCH("Incomplete",O352)))</formula>
    </cfRule>
    <cfRule type="containsText" dxfId="849" priority="67" operator="containsText" text="Untraceable">
      <formula>NOT(ISERROR(SEARCH("Untraceable",O352)))</formula>
    </cfRule>
    <cfRule type="containsText" dxfId="848" priority="68" operator="containsText" text="Completed">
      <formula>NOT(ISERROR(SEARCH("Completed",O352)))</formula>
    </cfRule>
  </conditionalFormatting>
  <conditionalFormatting sqref="O352:O367">
    <cfRule type="containsText" dxfId="847" priority="69" operator="containsText" text="In Progress">
      <formula>NOT(ISERROR(SEARCH("In Progress",O352)))</formula>
    </cfRule>
  </conditionalFormatting>
  <conditionalFormatting sqref="L352:L367">
    <cfRule type="containsText" dxfId="846" priority="61" operator="containsText" text="Needs to be">
      <formula>NOT(ISERROR(SEARCH("Needs to be",L352)))</formula>
    </cfRule>
  </conditionalFormatting>
  <conditionalFormatting sqref="A352:A367">
    <cfRule type="cellIs" dxfId="845" priority="60" operator="equal">
      <formula>"R"</formula>
    </cfRule>
  </conditionalFormatting>
  <conditionalFormatting sqref="A352:A367">
    <cfRule type="cellIs" dxfId="844" priority="59" operator="equal">
      <formula>"G"</formula>
    </cfRule>
  </conditionalFormatting>
  <conditionalFormatting sqref="M368:N371">
    <cfRule type="containsText" dxfId="843" priority="48" operator="containsText" text="Waiting">
      <formula>NOT(ISERROR(SEARCH("Waiting",M368)))</formula>
    </cfRule>
    <cfRule type="containsText" dxfId="842" priority="51" operator="containsText" text="Review">
      <formula>NOT(ISERROR(SEARCH("Review",M368)))</formula>
    </cfRule>
    <cfRule type="containsText" dxfId="841" priority="52" operator="containsText" text="Other">
      <formula>NOT(ISERROR(SEARCH("Other",M368)))</formula>
    </cfRule>
    <cfRule type="containsText" dxfId="840" priority="53" operator="containsText" text="Incomplete">
      <formula>NOT(ISERROR(SEARCH("Incomplete",M368)))</formula>
    </cfRule>
    <cfRule type="containsText" dxfId="839" priority="54" operator="containsText" text="Untraceable">
      <formula>NOT(ISERROR(SEARCH("Untraceable",M368)))</formula>
    </cfRule>
    <cfRule type="containsText" dxfId="838" priority="55" operator="containsText" text="Completed">
      <formula>NOT(ISERROR(SEARCH("Completed",M368)))</formula>
    </cfRule>
  </conditionalFormatting>
  <conditionalFormatting sqref="Q368:Q371 M368:N371">
    <cfRule type="containsText" dxfId="837" priority="56" operator="containsText" text="In Progress">
      <formula>NOT(ISERROR(SEARCH("In Progress",M368)))</formula>
    </cfRule>
  </conditionalFormatting>
  <conditionalFormatting sqref="Q368:Q371">
    <cfRule type="containsText" dxfId="836" priority="49" operator="containsText" text="No">
      <formula>NOT(ISERROR(SEARCH("No",Q368)))</formula>
    </cfRule>
    <cfRule type="containsText" dxfId="835" priority="50" operator="containsText" text="Yes">
      <formula>NOT(ISERROR(SEARCH("Yes",Q368)))</formula>
    </cfRule>
  </conditionalFormatting>
  <conditionalFormatting sqref="I368:K371">
    <cfRule type="containsText" dxfId="834" priority="47" operator="containsText" text="Please Enter Tracing Time">
      <formula>NOT(ISERROR(SEARCH("Please Enter Tracing Time",I368)))</formula>
    </cfRule>
  </conditionalFormatting>
  <conditionalFormatting sqref="O368:O371">
    <cfRule type="containsText" dxfId="833" priority="39" operator="containsText" text="HOLD">
      <formula>NOT(ISERROR(SEARCH("HOLD",O368)))</formula>
    </cfRule>
    <cfRule type="containsText" dxfId="832" priority="46" operator="containsText" text="Ignore">
      <formula>NOT(ISERROR(SEARCH("Ignore",O368)))</formula>
    </cfRule>
  </conditionalFormatting>
  <conditionalFormatting sqref="O368:O371">
    <cfRule type="containsText" dxfId="831" priority="38" operator="containsText" text="Waiting">
      <formula>NOT(ISERROR(SEARCH("Waiting",O368)))</formula>
    </cfRule>
    <cfRule type="containsText" dxfId="830" priority="40" operator="containsText" text="Review">
      <formula>NOT(ISERROR(SEARCH("Review",O368)))</formula>
    </cfRule>
    <cfRule type="containsText" dxfId="829" priority="41" operator="containsText" text="Other">
      <formula>NOT(ISERROR(SEARCH("Other",O368)))</formula>
    </cfRule>
    <cfRule type="containsText" dxfId="828" priority="42" operator="containsText" text="Incomplete">
      <formula>NOT(ISERROR(SEARCH("Incomplete",O368)))</formula>
    </cfRule>
    <cfRule type="containsText" dxfId="827" priority="43" operator="containsText" text="Untraceable">
      <formula>NOT(ISERROR(SEARCH("Untraceable",O368)))</formula>
    </cfRule>
    <cfRule type="containsText" dxfId="826" priority="44" operator="containsText" text="Completed">
      <formula>NOT(ISERROR(SEARCH("Completed",O368)))</formula>
    </cfRule>
  </conditionalFormatting>
  <conditionalFormatting sqref="O368:O371">
    <cfRule type="containsText" dxfId="825" priority="45" operator="containsText" text="In Progress">
      <formula>NOT(ISERROR(SEARCH("In Progress",O368)))</formula>
    </cfRule>
  </conditionalFormatting>
  <conditionalFormatting sqref="L368:L371">
    <cfRule type="containsText" dxfId="824" priority="37" operator="containsText" text="Needs to be">
      <formula>NOT(ISERROR(SEARCH("Needs to be",L368)))</formula>
    </cfRule>
  </conditionalFormatting>
  <conditionalFormatting sqref="A368:A371">
    <cfRule type="cellIs" dxfId="823" priority="36" operator="equal">
      <formula>"R"</formula>
    </cfRule>
  </conditionalFormatting>
  <conditionalFormatting sqref="A368:A371">
    <cfRule type="cellIs" dxfId="822" priority="35" operator="equal">
      <formula>"G"</formula>
    </cfRule>
  </conditionalFormatting>
  <conditionalFormatting sqref="I11:J11">
    <cfRule type="containsText" dxfId="821" priority="32" operator="containsText" text="Please Enter Tracing Time">
      <formula>NOT(ISERROR(SEARCH("Please Enter Tracing Time",I11)))</formula>
    </cfRule>
  </conditionalFormatting>
  <conditionalFormatting sqref="O116:O117">
    <cfRule type="containsText" dxfId="820" priority="24" operator="containsText" text="HOLD">
      <formula>NOT(ISERROR(SEARCH("HOLD",O116)))</formula>
    </cfRule>
    <cfRule type="containsText" dxfId="819" priority="31" operator="containsText" text="Ignore">
      <formula>NOT(ISERROR(SEARCH("Ignore",O116)))</formula>
    </cfRule>
  </conditionalFormatting>
  <conditionalFormatting sqref="O116:O117">
    <cfRule type="containsText" dxfId="818" priority="23" operator="containsText" text="Waiting">
      <formula>NOT(ISERROR(SEARCH("Waiting",O116)))</formula>
    </cfRule>
    <cfRule type="containsText" dxfId="817" priority="25" operator="containsText" text="Review">
      <formula>NOT(ISERROR(SEARCH("Review",O116)))</formula>
    </cfRule>
    <cfRule type="containsText" dxfId="816" priority="26" operator="containsText" text="Other">
      <formula>NOT(ISERROR(SEARCH("Other",O116)))</formula>
    </cfRule>
    <cfRule type="containsText" dxfId="815" priority="27" operator="containsText" text="Incomplete">
      <formula>NOT(ISERROR(SEARCH("Incomplete",O116)))</formula>
    </cfRule>
    <cfRule type="containsText" dxfId="814" priority="28" operator="containsText" text="Untraceable">
      <formula>NOT(ISERROR(SEARCH("Untraceable",O116)))</formula>
    </cfRule>
    <cfRule type="containsText" dxfId="813" priority="29" operator="containsText" text="Completed">
      <formula>NOT(ISERROR(SEARCH("Completed",O116)))</formula>
    </cfRule>
  </conditionalFormatting>
  <conditionalFormatting sqref="O116:O117">
    <cfRule type="containsText" dxfId="812" priority="30" operator="containsText" text="In Progress">
      <formula>NOT(ISERROR(SEARCH("In Progress",O116)))</formula>
    </cfRule>
  </conditionalFormatting>
  <conditionalFormatting sqref="L94:L95">
    <cfRule type="containsText" dxfId="811" priority="22" operator="containsText" text="Needs to be">
      <formula>NOT(ISERROR(SEARCH("Needs to be",L94)))</formula>
    </cfRule>
  </conditionalFormatting>
  <conditionalFormatting sqref="L84:L85">
    <cfRule type="containsText" dxfId="810" priority="21" operator="containsText" text="Needs to be">
      <formula>NOT(ISERROR(SEARCH("Needs to be",L84)))</formula>
    </cfRule>
  </conditionalFormatting>
  <conditionalFormatting sqref="L146:L147">
    <cfRule type="containsText" dxfId="809" priority="20" operator="containsText" text="Needs to be">
      <formula>NOT(ISERROR(SEARCH("Needs to be",L146)))</formula>
    </cfRule>
  </conditionalFormatting>
  <conditionalFormatting sqref="L194:L195">
    <cfRule type="containsText" dxfId="808" priority="19" operator="containsText" text="Needs to be">
      <formula>NOT(ISERROR(SEARCH("Needs to be",L194)))</formula>
    </cfRule>
  </conditionalFormatting>
  <conditionalFormatting sqref="L212:L213">
    <cfRule type="containsText" dxfId="807" priority="18" operator="containsText" text="Needs to be">
      <formula>NOT(ISERROR(SEARCH("Needs to be",L212)))</formula>
    </cfRule>
  </conditionalFormatting>
  <conditionalFormatting sqref="M258">
    <cfRule type="containsText" dxfId="806" priority="11" operator="containsText" text="Waiting">
      <formula>NOT(ISERROR(SEARCH("Waiting",M258)))</formula>
    </cfRule>
    <cfRule type="containsText" dxfId="805" priority="12" operator="containsText" text="Review">
      <formula>NOT(ISERROR(SEARCH("Review",M258)))</formula>
    </cfRule>
    <cfRule type="containsText" dxfId="804" priority="13" operator="containsText" text="Other">
      <formula>NOT(ISERROR(SEARCH("Other",M258)))</formula>
    </cfRule>
    <cfRule type="containsText" dxfId="803" priority="14" operator="containsText" text="Incomplete">
      <formula>NOT(ISERROR(SEARCH("Incomplete",M258)))</formula>
    </cfRule>
    <cfRule type="containsText" dxfId="802" priority="15" operator="containsText" text="Untraceable">
      <formula>NOT(ISERROR(SEARCH("Untraceable",M258)))</formula>
    </cfRule>
    <cfRule type="containsText" dxfId="801" priority="16" operator="containsText" text="Completed">
      <formula>NOT(ISERROR(SEARCH("Completed",M258)))</formula>
    </cfRule>
  </conditionalFormatting>
  <conditionalFormatting sqref="M258">
    <cfRule type="containsText" dxfId="800" priority="17" operator="containsText" text="In Progress">
      <formula>NOT(ISERROR(SEARCH("In Progress",M258)))</formula>
    </cfRule>
  </conditionalFormatting>
  <conditionalFormatting sqref="M267">
    <cfRule type="containsText" dxfId="799" priority="4" operator="containsText" text="Waiting">
      <formula>NOT(ISERROR(SEARCH("Waiting",M267)))</formula>
    </cfRule>
    <cfRule type="containsText" dxfId="798" priority="5" operator="containsText" text="Review">
      <formula>NOT(ISERROR(SEARCH("Review",M267)))</formula>
    </cfRule>
    <cfRule type="containsText" dxfId="797" priority="6" operator="containsText" text="Other">
      <formula>NOT(ISERROR(SEARCH("Other",M267)))</formula>
    </cfRule>
    <cfRule type="containsText" dxfId="796" priority="7" operator="containsText" text="Incomplete">
      <formula>NOT(ISERROR(SEARCH("Incomplete",M267)))</formula>
    </cfRule>
    <cfRule type="containsText" dxfId="795" priority="8" operator="containsText" text="Untraceable">
      <formula>NOT(ISERROR(SEARCH("Untraceable",M267)))</formula>
    </cfRule>
    <cfRule type="containsText" dxfId="794" priority="9" operator="containsText" text="Completed">
      <formula>NOT(ISERROR(SEARCH("Completed",M267)))</formula>
    </cfRule>
  </conditionalFormatting>
  <conditionalFormatting sqref="M267">
    <cfRule type="containsText" dxfId="793" priority="10" operator="containsText" text="In Progress">
      <formula>NOT(ISERROR(SEARCH("In Progress",M267)))</formula>
    </cfRule>
  </conditionalFormatting>
  <conditionalFormatting sqref="L288:L289">
    <cfRule type="containsText" dxfId="792" priority="3" operator="containsText" text="Needs to be">
      <formula>NOT(ISERROR(SEARCH("Needs to be",L288)))</formula>
    </cfRule>
  </conditionalFormatting>
  <conditionalFormatting sqref="L280:L281">
    <cfRule type="containsText" dxfId="791" priority="2" operator="containsText" text="Needs to be">
      <formula>NOT(ISERROR(SEARCH("Needs to be",L280)))</formula>
    </cfRule>
  </conditionalFormatting>
  <conditionalFormatting sqref="L282:L283">
    <cfRule type="containsText" dxfId="790" priority="1" operator="containsText" text="Needs to be">
      <formula>NOT(ISERROR(SEARCH("Needs to be",L282)))</formula>
    </cfRule>
  </conditionalFormatting>
  <dataValidations count="7">
    <dataValidation type="list" operator="equal" allowBlank="1" showInputMessage="1" showErrorMessage="1" sqref="D2:D371">
      <formula1>"Ahmad,Amina,Bruno,Cameron,Daniel,Gina,Monet,Rinat,???"</formula1>
    </dataValidation>
    <dataValidation type="list" allowBlank="1" showInputMessage="1" sqref="L2:L371">
      <formula1>"Ø, Split"</formula1>
    </dataValidation>
    <dataValidation type="list" allowBlank="1" showInputMessage="1" showErrorMessage="1" sqref="M2:N371">
      <formula1>"In Progress, Completed, Untraceable, Incomplete, Other, Review"</formula1>
    </dataValidation>
    <dataValidation type="list" operator="equal" allowBlank="1" showInputMessage="1" showErrorMessage="1" sqref="E2:E371">
      <formula1>"Manual,Assisted Manual, De-Novo Merge, Assisted Merge"</formula1>
    </dataValidation>
    <dataValidation type="list" operator="equal" allowBlank="1" showInputMessage="1" sqref="H2:H371">
      <formula1>"Ø"</formula1>
    </dataValidation>
    <dataValidation type="list" allowBlank="1" showInputMessage="1" showErrorMessage="1" sqref="O2:O371">
      <formula1>"In Progress, Completed, Untraceable, Review, Ignore"</formula1>
    </dataValidation>
    <dataValidation type="list" allowBlank="1" showInputMessage="1" sqref="G2:G371">
      <formula1>"Ø"</formula1>
    </dataValidation>
  </dataValidations>
  <pageMargins left="0.7" right="0.7" top="0.75" bottom="0.75" header="0.3" footer="0.3"/>
  <pageSetup orientation="portrait" verticalDpi="0" r:id="rId1"/>
  <extLst>
    <ext xmlns:x14="http://schemas.microsoft.com/office/spreadsheetml/2009/9/main" uri="{78C0D931-6437-407d-A8EE-F0AAD7539E65}">
      <x14:conditionalFormattings>
        <x14:conditionalFormatting xmlns:xm="http://schemas.microsoft.com/office/excel/2006/main">
          <x14:cfRule type="containsText" priority="622" operator="containsText" id="{6A920CBD-8DBD-4B50-9FD1-763736156DB2}">
            <xm:f>NOT(ISERROR(SEARCH("R",A2)))</xm:f>
            <xm:f>"R"</xm:f>
            <x14:dxf>
              <font>
                <color rgb="FF9C0006"/>
              </font>
            </x14:dxf>
          </x14:cfRule>
          <xm:sqref>A372:A1048576 A2:A343</xm:sqref>
        </x14:conditionalFormatting>
        <x14:conditionalFormatting xmlns:xm="http://schemas.microsoft.com/office/excel/2006/main">
          <x14:cfRule type="containsText" priority="621" operator="containsText" id="{8449560C-BC42-4D2E-9AAE-C3F84118F6A6}">
            <xm:f>NOT(ISERROR(SEARCH("G",A2)))</xm:f>
            <xm:f>"G"</xm:f>
            <x14:dxf>
              <font>
                <color rgb="FF006100"/>
              </font>
              <fill>
                <patternFill>
                  <bgColor rgb="FFC6EFCE"/>
                </patternFill>
              </fill>
            </x14:dxf>
          </x14:cfRule>
          <xm:sqref>A372:A1048576 A2:A343</xm:sqref>
        </x14:conditionalFormatting>
        <x14:conditionalFormatting xmlns:xm="http://schemas.microsoft.com/office/excel/2006/main">
          <x14:cfRule type="containsText" priority="130" operator="containsText" id="{8FA80DE2-2493-4F9D-B2F1-C996E28F4903}">
            <xm:f>NOT(ISERROR(SEARCH("R",A344)))</xm:f>
            <xm:f>"R"</xm:f>
            <x14:dxf>
              <font>
                <color rgb="FF9C0006"/>
              </font>
            </x14:dxf>
          </x14:cfRule>
          <xm:sqref>A344:A345</xm:sqref>
        </x14:conditionalFormatting>
        <x14:conditionalFormatting xmlns:xm="http://schemas.microsoft.com/office/excel/2006/main">
          <x14:cfRule type="containsText" priority="129" operator="containsText" id="{DC737E45-26A5-4ED6-84A8-EC2A6CFC720D}">
            <xm:f>NOT(ISERROR(SEARCH("G",A344)))</xm:f>
            <xm:f>"G"</xm:f>
            <x14:dxf>
              <font>
                <color rgb="FF006100"/>
              </font>
              <fill>
                <patternFill>
                  <bgColor rgb="FFC6EFCE"/>
                </patternFill>
              </fill>
            </x14:dxf>
          </x14:cfRule>
          <xm:sqref>A344:A345</xm:sqref>
        </x14:conditionalFormatting>
        <x14:conditionalFormatting xmlns:xm="http://schemas.microsoft.com/office/excel/2006/main">
          <x14:cfRule type="containsText" priority="106" operator="containsText" id="{9C3E0111-89AD-4A07-A97C-27FD3850DFA1}">
            <xm:f>NOT(ISERROR(SEARCH("R",A346)))</xm:f>
            <xm:f>"R"</xm:f>
            <x14:dxf>
              <font>
                <color rgb="FF9C0006"/>
              </font>
            </x14:dxf>
          </x14:cfRule>
          <xm:sqref>A346:A349</xm:sqref>
        </x14:conditionalFormatting>
        <x14:conditionalFormatting xmlns:xm="http://schemas.microsoft.com/office/excel/2006/main">
          <x14:cfRule type="containsText" priority="105" operator="containsText" id="{AF9653A2-FB1C-4C47-A93A-D02276D34CDA}">
            <xm:f>NOT(ISERROR(SEARCH("G",A346)))</xm:f>
            <xm:f>"G"</xm:f>
            <x14:dxf>
              <font>
                <color rgb="FF006100"/>
              </font>
              <fill>
                <patternFill>
                  <bgColor rgb="FFC6EFCE"/>
                </patternFill>
              </fill>
            </x14:dxf>
          </x14:cfRule>
          <xm:sqref>A346:A349</xm:sqref>
        </x14:conditionalFormatting>
        <x14:conditionalFormatting xmlns:xm="http://schemas.microsoft.com/office/excel/2006/main">
          <x14:cfRule type="containsText" priority="82" operator="containsText" id="{0D42E212-F351-4EC6-88C7-BDE0F6ACCBFC}">
            <xm:f>NOT(ISERROR(SEARCH("R",A350)))</xm:f>
            <xm:f>"R"</xm:f>
            <x14:dxf>
              <font>
                <color rgb="FF9C0006"/>
              </font>
            </x14:dxf>
          </x14:cfRule>
          <xm:sqref>A350:A351</xm:sqref>
        </x14:conditionalFormatting>
        <x14:conditionalFormatting xmlns:xm="http://schemas.microsoft.com/office/excel/2006/main">
          <x14:cfRule type="containsText" priority="81" operator="containsText" id="{1BC44C9C-AF90-46F8-9A8A-E45976AAB3BF}">
            <xm:f>NOT(ISERROR(SEARCH("G",A350)))</xm:f>
            <xm:f>"G"</xm:f>
            <x14:dxf>
              <font>
                <color rgb="FF006100"/>
              </font>
              <fill>
                <patternFill>
                  <bgColor rgb="FFC6EFCE"/>
                </patternFill>
              </fill>
            </x14:dxf>
          </x14:cfRule>
          <xm:sqref>A350:A351</xm:sqref>
        </x14:conditionalFormatting>
        <x14:conditionalFormatting xmlns:xm="http://schemas.microsoft.com/office/excel/2006/main">
          <x14:cfRule type="containsText" priority="58" operator="containsText" id="{1ECD0F8B-3229-43BD-A226-7CB7FFAA2DF8}">
            <xm:f>NOT(ISERROR(SEARCH("R",A352)))</xm:f>
            <xm:f>"R"</xm:f>
            <x14:dxf>
              <font>
                <color rgb="FF9C0006"/>
              </font>
            </x14:dxf>
          </x14:cfRule>
          <xm:sqref>A352:A367</xm:sqref>
        </x14:conditionalFormatting>
        <x14:conditionalFormatting xmlns:xm="http://schemas.microsoft.com/office/excel/2006/main">
          <x14:cfRule type="containsText" priority="57" operator="containsText" id="{E91D3A39-54C4-4D49-8CFB-16695B6789B7}">
            <xm:f>NOT(ISERROR(SEARCH("G",A352)))</xm:f>
            <xm:f>"G"</xm:f>
            <x14:dxf>
              <font>
                <color rgb="FF006100"/>
              </font>
              <fill>
                <patternFill>
                  <bgColor rgb="FFC6EFCE"/>
                </patternFill>
              </fill>
            </x14:dxf>
          </x14:cfRule>
          <xm:sqref>A352:A367</xm:sqref>
        </x14:conditionalFormatting>
        <x14:conditionalFormatting xmlns:xm="http://schemas.microsoft.com/office/excel/2006/main">
          <x14:cfRule type="containsText" priority="34" operator="containsText" id="{4D49440D-BDD2-42EF-8CB6-91835D356102}">
            <xm:f>NOT(ISERROR(SEARCH("R",A368)))</xm:f>
            <xm:f>"R"</xm:f>
            <x14:dxf>
              <font>
                <color rgb="FF9C0006"/>
              </font>
            </x14:dxf>
          </x14:cfRule>
          <xm:sqref>A368:A371</xm:sqref>
        </x14:conditionalFormatting>
        <x14:conditionalFormatting xmlns:xm="http://schemas.microsoft.com/office/excel/2006/main">
          <x14:cfRule type="containsText" priority="33" operator="containsText" id="{5492A313-94E7-48C2-AE23-A0849B82B606}">
            <xm:f>NOT(ISERROR(SEARCH("G",A368)))</xm:f>
            <xm:f>"G"</xm:f>
            <x14:dxf>
              <font>
                <color rgb="FF006100"/>
              </font>
              <fill>
                <patternFill>
                  <bgColor rgb="FFC6EFCE"/>
                </patternFill>
              </fill>
            </x14:dxf>
          </x14:cfRule>
          <xm:sqref>A368:A371</xm:sqref>
        </x14:conditionalFormatting>
      </x14:conditionalFormatting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71"/>
  <sheetViews>
    <sheetView workbookViewId="0">
      <pane xSplit="1" topLeftCell="B1" activePane="topRight" state="frozen"/>
      <selection pane="topRight" activeCell="U28" sqref="U28"/>
    </sheetView>
  </sheetViews>
  <sheetFormatPr defaultRowHeight="15" x14ac:dyDescent="0.25"/>
  <cols>
    <col min="1" max="1" width="16.7109375" bestFit="1" customWidth="1"/>
    <col min="2" max="2" width="28.140625" customWidth="1"/>
    <col min="3" max="3" width="19" bestFit="1" customWidth="1"/>
    <col min="4" max="4" width="11.28515625" customWidth="1"/>
    <col min="5" max="5" width="14.140625" customWidth="1"/>
    <col min="6" max="6" width="21.28515625" bestFit="1" customWidth="1"/>
    <col min="7" max="8" width="9.85546875" bestFit="1" customWidth="1"/>
    <col min="9" max="9" width="11.7109375" bestFit="1" customWidth="1"/>
    <col min="10" max="10" width="12.42578125" bestFit="1" customWidth="1"/>
    <col min="11" max="11" width="14.85546875" bestFit="1" customWidth="1"/>
    <col min="12" max="12" width="15.28515625" bestFit="1" customWidth="1"/>
    <col min="13" max="13" width="18.42578125" bestFit="1" customWidth="1"/>
    <col min="14" max="14" width="13.85546875" bestFit="1" customWidth="1"/>
    <col min="15" max="15" width="12.7109375" customWidth="1"/>
    <col min="16" max="16" width="44" customWidth="1"/>
    <col min="17" max="17" width="10.140625" bestFit="1" customWidth="1"/>
    <col min="18" max="18" width="10.28515625" bestFit="1" customWidth="1"/>
  </cols>
  <sheetData>
    <row r="1" spans="1:18" x14ac:dyDescent="0.25">
      <c r="A1" s="47" t="s">
        <v>6</v>
      </c>
      <c r="B1" s="47" t="s">
        <v>7</v>
      </c>
      <c r="C1" s="47" t="s">
        <v>8</v>
      </c>
      <c r="D1" s="48" t="s">
        <v>9</v>
      </c>
      <c r="E1" s="48" t="s">
        <v>10</v>
      </c>
      <c r="F1" s="48" t="s">
        <v>11</v>
      </c>
      <c r="G1" s="48" t="s">
        <v>12</v>
      </c>
      <c r="H1" s="48" t="s">
        <v>13</v>
      </c>
      <c r="I1" s="48" t="s">
        <v>3126</v>
      </c>
      <c r="J1" s="48" t="s">
        <v>3189</v>
      </c>
      <c r="K1" s="48" t="s">
        <v>3190</v>
      </c>
      <c r="L1" s="47" t="s">
        <v>14</v>
      </c>
      <c r="M1" s="47" t="s">
        <v>15</v>
      </c>
      <c r="N1" s="47" t="s">
        <v>16</v>
      </c>
      <c r="O1" s="47" t="s">
        <v>17</v>
      </c>
      <c r="P1" s="10" t="s">
        <v>18</v>
      </c>
      <c r="Q1" s="9" t="s">
        <v>19</v>
      </c>
      <c r="R1" s="9" t="s">
        <v>20</v>
      </c>
    </row>
    <row r="2" spans="1:18" x14ac:dyDescent="0.25">
      <c r="A2" s="122" t="s">
        <v>5301</v>
      </c>
      <c r="B2" s="117" t="s">
        <v>5300</v>
      </c>
      <c r="C2" s="116" t="s">
        <v>1001</v>
      </c>
      <c r="D2" s="103" t="s">
        <v>187</v>
      </c>
      <c r="E2" s="103" t="s">
        <v>24</v>
      </c>
      <c r="F2" s="7" t="str">
        <f>IF(AND(D2="Amina",OR(E2="Manual",E2="Assisted Manual")),A2&amp;"_AZ",IF(AND(D2="Amina",OR(E2="De-Novo Merge",E2="Assisted Merge")),A2&amp;"_SA_AZ",IF(AND(D2="Ahmad",OR(E2="Manual",E2="Assisted Manual")),A2&amp;"_AE",IF(AND(D2="Ahmad",OR(E2="De-Novo Merge",E2="Assisted Merge")),A2&amp;"_SA_AE",IF(AND(D2="Gina",OR(E2="Manual",E2="Assisted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Merge")),A2&amp;"_SA_MW",IF(AND(D2="Rinat",OR(E2="Manual",E2="Assisted Manual")),A2&amp;"_RM",IF(AND(D2="Rinat",OR(E2="De-Novo Merge",E2="Assisted Merge")),A2&amp;"_SA_RM",""))))))))))))))))</f>
        <v>2018-06-14_G-001_MW</v>
      </c>
      <c r="G2" s="104">
        <v>43298</v>
      </c>
      <c r="H2" s="104">
        <v>43300</v>
      </c>
      <c r="I2" s="68">
        <v>9</v>
      </c>
      <c r="J2" s="68">
        <v>103</v>
      </c>
      <c r="K2" s="73">
        <f t="shared" ref="K2:K33" si="0">IF(AND(NOT(I2=""),NOT(J2=""),NOT(H2="")),J2/I2,"")</f>
        <v>11.444444444444445</v>
      </c>
      <c r="L2" s="118">
        <v>43361</v>
      </c>
      <c r="M2" s="103" t="str">
        <f>IF(AND(NOT(OR(G2="",G2="Ø")),H2=""),"In Progress",IF(AND(NOT(OR(H2="Ø",H2="")),NOT(OR(G2="Ø",G2=""))),"Completed",IF(AND(NOT(A2=""),NOT(OR(D2="",D2="???")),G2=""),"Waiting",IF(D2="???","Waiting",""))))</f>
        <v>Completed</v>
      </c>
      <c r="N2" s="116" t="str">
        <f>IF(AND(NOT(OR(H2="Ø",H2="")),L2="Split"),"In Progress",IF(AND(NOT(OR(H2="Ø",H2="")),L2="Needs to be Split"),"Waiting",IF(AND(M2="Review",M3="Review"),"Review",IF(OR(AND(M2="Review",M3="Incomplete"),AND(M2="Incomplete",M3="Review")),"Review",IF(OR(AND(M2="Untraceable",M3="Review"),AND(M2="Review",M3="Untraceable")),"Review",IF(OR(AND(M2="Review",M3="Completed"),AND(M2="Completed",M3="Review")),"Review",IF(OR(AND(M2="Other",M3="Review"),AND(M2="Review",M3="Other")),"Review",IF(OR(AND(M2="Other",M3="Incomplete"),AND(M2="Incomplete",M3="Other")),"Review",IF(OR(AND(M2="Other",M3="Untraceable"),AND(M2="Untraceable",M3="Other")),"Review",IF(OR(AND(M2="Other",M3="Completed"),AND(M2="Completed",M3="Other")),"Review",IF(AND(M2="Waiting",M3="Waiting"),"Waiting",IF(OR(AND(M2="Review",M3="Waiting"),AND(M2="Waiting",M3="Review")),"Waiting",IF(OR(AND(M2="Other",M3="Waiting"),AND(M2="Waiting",M3="Other")),"Waiting",IF(OR(AND(M2="Incomplete",M3="Waiting"),AND(M2="Waiting",M3="Incomplete")),"Waiting",IF(OR(AND(M2="Completed",M3="Waiting"),AND(M2="Waiting",M3="Completed")),"Waiting",IF(OR(M2="In Progress",M3="In Progress"),"In Progress",IF(OR(AND(M2="Completed",M3="Untraceable"),AND(M2="Untraceable",M3="Completed")),"Review",IF(OR(AND(M2="Completed",M3="Incomplete"),AND(M2="Incomplete",M3="Completed")),"Review",IF(OR(AND(M2="Incomplete",M3="Untraceable"),AND(M2="Untraceable",M3="Incomplete")),"Untraceable",IF(AND(NOT(OR(H2="Ø",H2="")),NOT(OR(H3="Ø",H3="")),L2=""),"In Progress",IF(AND(M2="Untraceable",M3="Untraceable"),"Untraceable",IF(AND(NOT(OR(H2="Ø",H2="")),NOT(OR(H3="Ø",H3="")),NOT(OR(L2="Ø",L2="",L2="Split",L2="Needs to be Split"))),"Completed",IF(AND(M2="Incomplete",M3="Incomplete"),"Incomplete",IF(AND(M2="Other",M3="Other"),"Review",IF(AND(M2="Untraceable",M3=""),"Untraceable","")))))))))))))))))))))))))</f>
        <v>Completed</v>
      </c>
      <c r="O2" s="116" t="s">
        <v>0</v>
      </c>
      <c r="P2" s="4"/>
      <c r="Q2" s="121" t="s">
        <v>25</v>
      </c>
      <c r="R2" s="116" t="s">
        <v>5299</v>
      </c>
    </row>
    <row r="3" spans="1:18" x14ac:dyDescent="0.25">
      <c r="A3" s="116"/>
      <c r="B3" s="116"/>
      <c r="C3" s="116"/>
      <c r="D3" s="103" t="s">
        <v>161</v>
      </c>
      <c r="E3" s="103" t="s">
        <v>1512</v>
      </c>
      <c r="F3" s="7" t="str">
        <f>IF(AND(D3="Amina",OR(E3="Manual",E3="Assisted Manual")),A2&amp;"_AZ",IF(AND(D3="Amina",OR(E3="De-Novo Merge",E3="Assisted Merge")),A2&amp;"_SA_AZ",IF(AND(D3="Ahmad",OR(E3="Manual",E3="Assisted Manual")),A2&amp;"_AE",IF(AND(D3="Ahmad",OR(E3="De-Novo Merge",E3="Assisted Merge")),A2&amp;"_SA_AE",IF(AND(D3="Gina",OR(E3="Manual",E3="Assisted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Merge")),A2&amp;"_SA_MW",IF(AND(D3="Rinat",OR(E3="Manual",E3="Assisted Manual")),A2&amp;"_RM",IF(AND(D3="Rinat",OR(E3="De-Novo Merge",E3="Assisted Merge")),A2&amp;"_SA_RM",""))))))))))))))))</f>
        <v>2018-06-14_G-001_BD</v>
      </c>
      <c r="G3" s="104">
        <v>43355</v>
      </c>
      <c r="H3" s="104">
        <v>43356</v>
      </c>
      <c r="I3" s="68">
        <v>6.75</v>
      </c>
      <c r="J3" s="68">
        <v>101</v>
      </c>
      <c r="K3" s="73">
        <f t="shared" si="0"/>
        <v>14.962962962962964</v>
      </c>
      <c r="L3" s="116"/>
      <c r="M3" s="103" t="str">
        <f>IF(AND(NOT(OR(G3="",G3="Ø")),H3=""),"In Progress",IF(AND(NOT(OR(H3="Ø",H3="")),NOT(OR(G3="Ø",G3=""))),"Completed",IF(AND(NOT(A2=""),NOT(OR(D3="",D3="???")),G3=""),"Waiting",IF(D3="???","Waiting",""))))</f>
        <v>Completed</v>
      </c>
      <c r="N3" s="116"/>
      <c r="O3" s="116"/>
      <c r="P3" s="4"/>
      <c r="Q3" s="121"/>
      <c r="R3" s="116"/>
    </row>
    <row r="4" spans="1:18" x14ac:dyDescent="0.25">
      <c r="A4" s="122" t="s">
        <v>5298</v>
      </c>
      <c r="B4" s="117" t="s">
        <v>5297</v>
      </c>
      <c r="C4" s="116" t="s">
        <v>1001</v>
      </c>
      <c r="D4" s="103" t="s">
        <v>23</v>
      </c>
      <c r="E4" s="103" t="s">
        <v>24</v>
      </c>
      <c r="F4" s="7" t="str">
        <f>IF(AND(D4="Amina",OR(E4="Manual",E4="Assisted Manual")),A4&amp;"_AZ",IF(AND(D4="Amina",OR(E4="De-Novo Merge",E4="Assisted Merge")),A4&amp;"_SA_AZ",IF(AND(D4="Ahmad",OR(E4="Manual",E4="Assisted Manual")),A4&amp;"_AE",IF(AND(D4="Ahmad",OR(E4="De-Novo Merge",E4="Assisted Merge")),A4&amp;"_SA_AE",IF(AND(D4="Gina",OR(E4="Manual",E4="Assisted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Merge")),A4&amp;"_SA_MW",IF(AND(D4="Rinat",OR(E4="Manual",E4="Assisted Manual")),A4&amp;"_RM",IF(AND(D4="Rinat",OR(E4="De-Novo Merge",E4="Assisted Merge")),A4&amp;"_SA_RM",""))))))))))))))))</f>
        <v>2018-06-14_G-002_CA</v>
      </c>
      <c r="G4" s="104">
        <v>43297</v>
      </c>
      <c r="H4" s="104">
        <v>43298</v>
      </c>
      <c r="I4" s="68">
        <v>6</v>
      </c>
      <c r="J4" s="68">
        <v>42</v>
      </c>
      <c r="K4" s="73">
        <f t="shared" si="0"/>
        <v>7</v>
      </c>
      <c r="L4" s="118">
        <v>43357</v>
      </c>
      <c r="M4" s="103" t="str">
        <f>IF(AND(NOT(OR(G4="",G4="Ø")),H4=""),"In Progress",IF(AND(NOT(OR(H4="Ø",H4="")),NOT(OR(G4="Ø",G4=""))),"Completed",IF(AND(NOT(A4=""),NOT(OR(D4="",D4="???")),G4=""),"Waiting",IF(D4="???","Waiting",""))))</f>
        <v>Completed</v>
      </c>
      <c r="N4" s="116" t="str">
        <f>IF(AND(NOT(OR(H4="Ø",H4="")),L4="Split"),"In Progress",IF(AND(NOT(OR(H4="Ø",H4="")),L4="Needs to be Split"),"Waiting",IF(AND(M4="Review",M5="Review"),"Review",IF(OR(AND(M4="Review",M5="Incomplete"),AND(M4="Incomplete",M5="Review")),"Review",IF(OR(AND(M4="Untraceable",M5="Review"),AND(M4="Review",M5="Untraceable")),"Review",IF(OR(AND(M4="Review",M5="Completed"),AND(M4="Completed",M5="Review")),"Review",IF(OR(AND(M4="Other",M5="Review"),AND(M4="Review",M5="Other")),"Review",IF(OR(AND(M4="Other",M5="Incomplete"),AND(M4="Incomplete",M5="Other")),"Review",IF(OR(AND(M4="Other",M5="Untraceable"),AND(M4="Untraceable",M5="Other")),"Review",IF(OR(AND(M4="Other",M5="Completed"),AND(M4="Completed",M5="Other")),"Review",IF(AND(M4="Waiting",M5="Waiting"),"Waiting",IF(OR(AND(M4="Review",M5="Waiting"),AND(M4="Waiting",M5="Review")),"Waiting",IF(OR(AND(M4="Other",M5="Waiting"),AND(M4="Waiting",M5="Other")),"Waiting",IF(OR(AND(M4="Incomplete",M5="Waiting"),AND(M4="Waiting",M5="Incomplete")),"Waiting",IF(OR(AND(M4="Completed",M5="Waiting"),AND(M4="Waiting",M5="Completed")),"Waiting",IF(OR(M4="In Progress",M5="In Progress"),"In Progress",IF(OR(AND(M4="Completed",M5="Untraceable"),AND(M4="Untraceable",M5="Completed")),"Review",IF(OR(AND(M4="Completed",M5="Incomplete"),AND(M4="Incomplete",M5="Completed")),"Review",IF(OR(AND(M4="Incomplete",M5="Untraceable"),AND(M4="Untraceable",M5="Incomplete")),"Untraceable",IF(AND(NOT(OR(H4="Ø",H4="")),NOT(OR(H5="Ø",H5="")),L4=""),"In Progress",IF(AND(M4="Untraceable",M5="Untraceable"),"Untraceable",IF(AND(NOT(OR(H4="Ø",H4="")),NOT(OR(H5="Ø",H5="")),NOT(OR(L4="Ø",L4="",L4="Split",L4="Needs to be Split"))),"Completed",IF(AND(M4="Incomplete",M5="Incomplete"),"Incomplete",IF(AND(M4="Other",M5="Other"),"Review",IF(AND(M4="Untraceable",M5=""),"Untraceable","")))))))))))))))))))))))))</f>
        <v>Completed</v>
      </c>
      <c r="O4" s="116" t="s">
        <v>0</v>
      </c>
      <c r="P4" s="4"/>
      <c r="Q4" s="121" t="s">
        <v>25</v>
      </c>
      <c r="R4" s="116" t="s">
        <v>5296</v>
      </c>
    </row>
    <row r="5" spans="1:18" x14ac:dyDescent="0.25">
      <c r="A5" s="116"/>
      <c r="B5" s="116"/>
      <c r="C5" s="116"/>
      <c r="D5" s="103" t="s">
        <v>161</v>
      </c>
      <c r="E5" s="103" t="s">
        <v>1512</v>
      </c>
      <c r="F5" s="7" t="str">
        <f>IF(AND(D5="Amina",OR(E5="Manual",E5="Assisted Manual")),A4&amp;"_AZ",IF(AND(D5="Amina",OR(E5="De-Novo Merge",E5="Assisted Merge")),A4&amp;"_SA_AZ",IF(AND(D5="Ahmad",OR(E5="Manual",E5="Assisted Manual")),A4&amp;"_AE",IF(AND(D5="Ahmad",OR(E5="De-Novo Merge",E5="Assisted Merge")),A4&amp;"_SA_AE",IF(AND(D5="Gina",OR(E5="Manual",E5="Assisted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Merge")),A4&amp;"_SA_MW",IF(AND(D5="Rinat",OR(E5="Manual",E5="Assisted Manual")),A4&amp;"_RM",IF(AND(D5="Rinat",OR(E5="De-Novo Merge",E5="Assisted Merge")),A4&amp;"_SA_RM",""))))))))))))))))</f>
        <v>2018-06-14_G-002_BD</v>
      </c>
      <c r="G5" s="104">
        <v>43356</v>
      </c>
      <c r="H5" s="104">
        <v>43357</v>
      </c>
      <c r="I5" s="68">
        <v>1.75</v>
      </c>
      <c r="J5" s="68">
        <v>42</v>
      </c>
      <c r="K5" s="73">
        <f t="shared" si="0"/>
        <v>24</v>
      </c>
      <c r="L5" s="116"/>
      <c r="M5" s="103" t="str">
        <f>IF(AND(NOT(OR(G5="",G5="Ø")),H5=""),"In Progress",IF(AND(NOT(OR(H5="Ø",H5="")),NOT(OR(G5="Ø",G5=""))),"Completed",IF(AND(NOT(A4=""),NOT(OR(D5="",D5="???")),G5=""),"Waiting",IF(D5="???","Waiting",""))))</f>
        <v>Completed</v>
      </c>
      <c r="N5" s="116"/>
      <c r="O5" s="116"/>
      <c r="P5" s="4"/>
      <c r="Q5" s="121"/>
      <c r="R5" s="116"/>
    </row>
    <row r="6" spans="1:18" x14ac:dyDescent="0.25">
      <c r="A6" s="122" t="s">
        <v>5295</v>
      </c>
      <c r="B6" s="117" t="s">
        <v>5294</v>
      </c>
      <c r="C6" s="116"/>
      <c r="D6" s="103" t="s">
        <v>23</v>
      </c>
      <c r="E6" s="103" t="s">
        <v>24</v>
      </c>
      <c r="F6" s="7" t="str">
        <f>IF(AND(D6="Amina",OR(E6="Manual",E6="Assisted Manual")),A6&amp;"_AZ",IF(AND(D6="Amina",OR(E6="De-Novo Merge",E6="Assisted Merge")),A6&amp;"_SA_AZ",IF(AND(D6="Ahmad",OR(E6="Manual",E6="Assisted Manual")),A6&amp;"_AE",IF(AND(D6="Ahmad",OR(E6="De-Novo Merge",E6="Assisted Merge")),A6&amp;"_SA_AE",IF(AND(D6="Gina",OR(E6="Manual",E6="Assisted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Merge")),A6&amp;"_SA_MW",IF(AND(D6="Rinat",OR(E6="Manual",E6="Assisted Manual")),A6&amp;"_RM",IF(AND(D6="Rinat",OR(E6="De-Novo Merge",E6="Assisted Merge")),A6&amp;"_SA_RM",""))))))))))))))))</f>
        <v>2018-06-14_G-003_CA</v>
      </c>
      <c r="G6" s="104">
        <v>43298</v>
      </c>
      <c r="H6" s="104">
        <v>43300</v>
      </c>
      <c r="I6" s="68">
        <v>8</v>
      </c>
      <c r="J6" s="68">
        <v>126</v>
      </c>
      <c r="K6" s="73">
        <f t="shared" si="0"/>
        <v>15.75</v>
      </c>
      <c r="L6" s="118">
        <v>43362</v>
      </c>
      <c r="M6" s="103" t="str">
        <f>IF(AND(NOT(OR(G6="",G6="Ø")),H6=""),"In Progress",IF(AND(NOT(OR(H6="Ø",H6="")),NOT(OR(G6="Ø",G6=""))),"Completed",IF(AND(NOT(A6=""),NOT(OR(D6="",D6="???")),G6=""),"Waiting",IF(D6="???","Waiting",""))))</f>
        <v>Completed</v>
      </c>
      <c r="N6" s="116" t="s">
        <v>0</v>
      </c>
      <c r="O6" s="116" t="s">
        <v>0</v>
      </c>
      <c r="P6" s="4"/>
      <c r="Q6" s="121" t="s">
        <v>25</v>
      </c>
      <c r="R6" s="116" t="s">
        <v>5293</v>
      </c>
    </row>
    <row r="7" spans="1:18" x14ac:dyDescent="0.25">
      <c r="A7" s="116"/>
      <c r="B7" s="116"/>
      <c r="C7" s="116"/>
      <c r="D7" s="103" t="s">
        <v>4657</v>
      </c>
      <c r="E7" s="103" t="s">
        <v>24</v>
      </c>
      <c r="F7" s="7" t="str">
        <f>IF(AND(D7="Amina",OR(E7="Manual",E7="Assisted Manual")),A6&amp;"_AZ",IF(AND(D7="Amina",OR(E7="De-Novo Merge",E7="Assisted Merge")),A6&amp;"_SA_AZ",IF(AND(D7="Ahmad",OR(E7="Manual",E7="Assisted Manual")),A6&amp;"_AE",IF(AND(D7="Ahmad",OR(E7="De-Novo Merge",E7="Assisted Merge")),A6&amp;"_SA_AE",IF(AND(D7="Gina",OR(E7="Manual",E7="Assisted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Merge")),A6&amp;"_SA_MW",IF(AND(D7="Rinat",OR(E7="Manual",E7="Assisted Manual")),A6&amp;"_RM",IF(AND(D7="Rinat",OR(E7="De-Novo Merge",E7="Assisted Merge")),A6&amp;"_SA_RM",""))))))))))))))))</f>
        <v>2018-06-14_G-003_AE</v>
      </c>
      <c r="G7" s="104">
        <v>43360</v>
      </c>
      <c r="H7" s="104">
        <v>43362</v>
      </c>
      <c r="I7" s="68"/>
      <c r="J7" s="68"/>
      <c r="K7" s="73" t="str">
        <f t="shared" si="0"/>
        <v/>
      </c>
      <c r="L7" s="116"/>
      <c r="M7" s="103" t="str">
        <f>IF(AND(NOT(OR(G7="",G7="Ø")),H7=""),"In Progress",IF(AND(NOT(OR(H7="Ø",H7="")),NOT(OR(G7="Ø",G7=""))),"Completed",IF(AND(NOT(A6=""),NOT(OR(D7="",D7="???")),G7=""),"Waiting",IF(D7="???","Waiting",""))))</f>
        <v>Completed</v>
      </c>
      <c r="N7" s="116"/>
      <c r="O7" s="116"/>
      <c r="P7" s="4" t="s">
        <v>5292</v>
      </c>
      <c r="Q7" s="121"/>
      <c r="R7" s="116"/>
    </row>
    <row r="8" spans="1:18" x14ac:dyDescent="0.25">
      <c r="A8" s="122" t="s">
        <v>5291</v>
      </c>
      <c r="B8" s="117" t="s">
        <v>5290</v>
      </c>
      <c r="C8" s="116"/>
      <c r="D8" s="103" t="s">
        <v>187</v>
      </c>
      <c r="E8" s="103" t="s">
        <v>24</v>
      </c>
      <c r="F8" s="7" t="str">
        <f>IF(AND(D8="Amina",OR(E8="Manual",E8="Assisted Manual")),A8&amp;"_AZ",IF(AND(D8="Amina",OR(E8="De-Novo Merge",E8="Assisted Merge")),A8&amp;"_SA_AZ",IF(AND(D8="Ahmad",OR(E8="Manual",E8="Assisted Manual")),A8&amp;"_AE",IF(AND(D8="Ahmad",OR(E8="De-Novo Merge",E8="Assisted Merge")),A8&amp;"_SA_AE",IF(AND(D8="Gina",OR(E8="Manual",E8="Assisted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Merge")),A8&amp;"_SA_MW",IF(AND(D8="Rinat",OR(E8="Manual",E8="Assisted Manual")),A8&amp;"_RM",IF(AND(D8="Rinat",OR(E8="De-Novo Merge",E8="Assisted Merge")),A8&amp;"_SA_RM",""))))))))))))))))</f>
        <v>2018-06-14_G-004_MW</v>
      </c>
      <c r="G8" s="104">
        <v>43300</v>
      </c>
      <c r="H8" s="104">
        <v>43307</v>
      </c>
      <c r="I8" s="68"/>
      <c r="J8" s="68"/>
      <c r="K8" s="73" t="str">
        <f t="shared" si="0"/>
        <v/>
      </c>
      <c r="L8" s="118"/>
      <c r="M8" s="103" t="s">
        <v>4</v>
      </c>
      <c r="N8" s="116" t="s">
        <v>2</v>
      </c>
      <c r="O8" s="116" t="str">
        <f>IF(OR(N8="Untraceable",N8="Incomplete"),"Ignore",IF(N8="Completed","Waiting",IF(OR(N8="Waiting",N8="In Progress",N8="Review",N8="Other"),"HOLD","")))</f>
        <v>Ignore</v>
      </c>
      <c r="P8" s="4" t="s">
        <v>5289</v>
      </c>
      <c r="Q8" s="121" t="str">
        <f>IF(OR(N8="Untraceable",N8="Incomplete"),"No",IF(N8="Completed","In Progress",""))</f>
        <v>No</v>
      </c>
      <c r="R8" s="116"/>
    </row>
    <row r="9" spans="1:18" x14ac:dyDescent="0.25">
      <c r="A9" s="116"/>
      <c r="B9" s="116"/>
      <c r="C9" s="116"/>
      <c r="D9" s="103" t="s">
        <v>23</v>
      </c>
      <c r="E9" s="103" t="s">
        <v>1512</v>
      </c>
      <c r="F9" s="7" t="str">
        <f>IF(AND(D9="Amina",OR(E9="Manual",E9="Assisted Manual")),A8&amp;"_AZ",IF(AND(D9="Amina",OR(E9="De-Novo Merge",E9="Assisted Merge")),A8&amp;"_SA_AZ",IF(AND(D9="Ahmad",OR(E9="Manual",E9="Assisted Manual")),A8&amp;"_AE",IF(AND(D9="Ahmad",OR(E9="De-Novo Merge",E9="Assisted Merge")),A8&amp;"_SA_AE",IF(AND(D9="Gina",OR(E9="Manual",E9="Assisted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Merge")),A8&amp;"_SA_MW",IF(AND(D9="Rinat",OR(E9="Manual",E9="Assisted Manual")),A8&amp;"_RM",IF(AND(D9="Rinat",OR(E9="De-Novo Merge",E9="Assisted Merge")),A8&amp;"_SA_RM",""))))))))))))))))</f>
        <v>2018-06-14_G-004_CA</v>
      </c>
      <c r="G9" s="104">
        <v>43357</v>
      </c>
      <c r="H9" s="104">
        <v>43357</v>
      </c>
      <c r="I9" s="68">
        <v>4</v>
      </c>
      <c r="J9" s="68">
        <v>68</v>
      </c>
      <c r="K9" s="73">
        <f t="shared" si="0"/>
        <v>17</v>
      </c>
      <c r="L9" s="116"/>
      <c r="M9" s="103" t="s">
        <v>4</v>
      </c>
      <c r="N9" s="116"/>
      <c r="O9" s="116"/>
      <c r="P9" s="4"/>
      <c r="Q9" s="121"/>
      <c r="R9" s="116"/>
    </row>
    <row r="10" spans="1:18" x14ac:dyDescent="0.25">
      <c r="A10" s="122" t="s">
        <v>5288</v>
      </c>
      <c r="B10" s="117" t="s">
        <v>5287</v>
      </c>
      <c r="C10" s="116" t="s">
        <v>1001</v>
      </c>
      <c r="D10" s="103" t="s">
        <v>32</v>
      </c>
      <c r="E10" s="103" t="s">
        <v>24</v>
      </c>
      <c r="F10" s="7" t="str">
        <f>IF(AND(D10="Amina",OR(E10="Manual",E10="Assisted Manual")),A10&amp;"_AZ",IF(AND(D10="Amina",OR(E10="De-Novo Merge",E10="Assisted Merge")),A10&amp;"_SA_AZ",IF(AND(D10="Ahmad",OR(E10="Manual",E10="Assisted Manual")),A10&amp;"_AE",IF(AND(D10="Ahmad",OR(E10="De-Novo Merge",E10="Assisted Merge")),A10&amp;"_SA_AE",IF(AND(D10="Gina",OR(E10="Manual",E10="Assisted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Merge")),A10&amp;"_SA_MW",IF(AND(D10="Rinat",OR(E10="Manual",E10="Assisted Manual")),A10&amp;"_RM",IF(AND(D10="Rinat",OR(E10="De-Novo Merge",E10="Assisted Merge")),A10&amp;"_SA_RM",""))))))))))))))))</f>
        <v>2018-06-14_G-005_AZ</v>
      </c>
      <c r="G10" s="104">
        <v>43300</v>
      </c>
      <c r="H10" s="104">
        <v>43361</v>
      </c>
      <c r="I10" s="68"/>
      <c r="J10" s="68">
        <v>61</v>
      </c>
      <c r="K10" s="73" t="str">
        <f t="shared" si="0"/>
        <v/>
      </c>
      <c r="L10" s="118">
        <v>43364</v>
      </c>
      <c r="M10" s="103" t="s">
        <v>0</v>
      </c>
      <c r="N10" s="116" t="str">
        <f>IF(AND(NOT(OR(H10="Ø",H10="")),L10="Split"),"In Progress",IF(AND(NOT(OR(H10="Ø",H10="")),L10="Needs to be Split"),"Waiting",IF(AND(M10="Review",M11="Review"),"Review",IF(OR(AND(M10="Review",M11="Incomplete"),AND(M10="Incomplete",M11="Review")),"Review",IF(OR(AND(M10="Untraceable",M11="Review"),AND(M10="Review",M11="Untraceable")),"Review",IF(OR(AND(M10="Review",M11="Completed"),AND(M10="Completed",M11="Review")),"Review",IF(OR(AND(M10="Other",M11="Review"),AND(M10="Review",M11="Other")),"Review",IF(OR(AND(M10="Other",M11="Incomplete"),AND(M10="Incomplete",M11="Other")),"Review",IF(OR(AND(M10="Other",M11="Untraceable"),AND(M10="Untraceable",M11="Other")),"Review",IF(OR(AND(M10="Other",M11="Completed"),AND(M10="Completed",M11="Other")),"Review",IF(AND(M10="Waiting",M11="Waiting"),"Waiting",IF(OR(AND(M10="Review",M11="Waiting"),AND(M10="Waiting",M11="Review")),"Waiting",IF(OR(AND(M10="Other",M11="Waiting"),AND(M10="Waiting",M11="Other")),"Waiting",IF(OR(AND(M10="Incomplete",M11="Waiting"),AND(M10="Waiting",M11="Incomplete")),"Waiting",IF(OR(AND(M10="Completed",M11="Waiting"),AND(M10="Waiting",M11="Completed")),"Waiting",IF(OR(M10="In Progress",M11="In Progress"),"In Progress",IF(OR(AND(M10="Completed",M11="Untraceable"),AND(M10="Untraceable",M11="Completed")),"Review",IF(OR(AND(M10="Completed",M11="Incomplete"),AND(M10="Incomplete",M11="Completed")),"Review",IF(OR(AND(M10="Incomplete",M11="Untraceable"),AND(M10="Untraceable",M11="Incomplete")),"Untraceable",IF(AND(NOT(OR(H10="Ø",H10="")),NOT(OR(H11="Ø",H11="")),L10=""),"In Progress",IF(AND(M10="Untraceable",M11="Untraceable"),"Untraceable",IF(AND(NOT(OR(H10="Ø",H10="")),NOT(OR(H11="Ø",H11="")),NOT(OR(L10="Ø",L10="",L10="Split",L10="Needs to be Split"))),"Completed",IF(AND(M10="Incomplete",M11="Incomplete"),"Incomplete",IF(AND(M10="Other",M11="Other"),"Review",IF(AND(M10="Untraceable",M11=""),"Untraceable","")))))))))))))))))))))))))</f>
        <v>Completed</v>
      </c>
      <c r="O10" s="116" t="s">
        <v>0</v>
      </c>
      <c r="P10" s="4"/>
      <c r="Q10" s="121" t="s">
        <v>25</v>
      </c>
      <c r="R10" s="116" t="s">
        <v>5286</v>
      </c>
    </row>
    <row r="11" spans="1:18" x14ac:dyDescent="0.25">
      <c r="A11" s="116"/>
      <c r="B11" s="116"/>
      <c r="C11" s="116"/>
      <c r="D11" s="103" t="s">
        <v>161</v>
      </c>
      <c r="E11" s="103" t="s">
        <v>1512</v>
      </c>
      <c r="F11" s="7" t="str">
        <f>IF(AND(D11="Amina",OR(E11="Manual",E11="Assisted Manual")),A10&amp;"_AZ",IF(AND(D11="Amina",OR(E11="De-Novo Merge",E11="Assisted Merge")),A10&amp;"_SA_AZ",IF(AND(D11="Ahmad",OR(E11="Manual",E11="Assisted Manual")),A10&amp;"_AE",IF(AND(D11="Ahmad",OR(E11="De-Novo Merge",E11="Assisted Merge")),A10&amp;"_SA_AE",IF(AND(D11="Gina",OR(E11="Manual",E11="Assisted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Merge")),A10&amp;"_SA_MW",IF(AND(D11="Rinat",OR(E11="Manual",E11="Assisted Manual")),A10&amp;"_RM",IF(AND(D11="Rinat",OR(E11="De-Novo Merge",E11="Assisted Merge")),A10&amp;"_SA_RM",""))))))))))))))))</f>
        <v>2018-06-14_G-005_BD</v>
      </c>
      <c r="G11" s="104">
        <v>43361</v>
      </c>
      <c r="H11" s="104">
        <v>43362</v>
      </c>
      <c r="I11" s="68">
        <v>2</v>
      </c>
      <c r="J11" s="68">
        <v>51</v>
      </c>
      <c r="K11" s="73">
        <f t="shared" si="0"/>
        <v>25.5</v>
      </c>
      <c r="L11" s="116"/>
      <c r="M11" s="103" t="str">
        <f>IF(AND(NOT(OR(G11="",G11="Ø")),H11=""),"In Progress",IF(AND(NOT(OR(H11="Ø",H11="")),NOT(OR(G11="Ø",G11=""))),"Completed",IF(AND(NOT(A10=""),NOT(OR(D11="",D11="???")),G11=""),"Waiting",IF(D11="???","Waiting",""))))</f>
        <v>Completed</v>
      </c>
      <c r="N11" s="116"/>
      <c r="O11" s="116"/>
      <c r="P11" s="4" t="s">
        <v>5285</v>
      </c>
      <c r="Q11" s="121"/>
      <c r="R11" s="116"/>
    </row>
    <row r="12" spans="1:18" x14ac:dyDescent="0.25">
      <c r="A12" s="122" t="s">
        <v>5284</v>
      </c>
      <c r="B12" s="117" t="s">
        <v>5283</v>
      </c>
      <c r="C12" s="116"/>
      <c r="D12" s="103" t="s">
        <v>4061</v>
      </c>
      <c r="E12" s="103" t="s">
        <v>24</v>
      </c>
      <c r="F12" t="s">
        <v>5282</v>
      </c>
      <c r="G12" s="104">
        <v>43304</v>
      </c>
      <c r="H12" s="104">
        <v>43306</v>
      </c>
      <c r="I12" s="68">
        <v>12</v>
      </c>
      <c r="J12" s="68">
        <v>85</v>
      </c>
      <c r="K12" s="73">
        <f t="shared" si="0"/>
        <v>7.083333333333333</v>
      </c>
      <c r="L12" s="118">
        <v>43384</v>
      </c>
      <c r="M12" s="103" t="str">
        <f>IF(AND(NOT(OR(G12="",G12="Ø")),H12=""),"In Progress",IF(AND(NOT(OR(H12="Ø",H12="")),NOT(OR(G12="Ø",G12=""))),"Completed",IF(AND(NOT(A12=""),NOT(OR(D12="",D12="???")),G12=""),"Waiting",IF(D12="???","Waiting",""))))</f>
        <v>Completed</v>
      </c>
      <c r="N12" s="116" t="str">
        <f>IF(AND(NOT(OR(H12="Ø",H12="")),L12="Split"),"In Progress",IF(AND(NOT(OR(H12="Ø",H12="")),L12="Needs to be Split"),"Waiting",IF(AND(M12="Review",M13="Review"),"Review",IF(OR(AND(M12="Review",M13="Incomplete"),AND(M12="Incomplete",M13="Review")),"Review",IF(OR(AND(M12="Untraceable",M13="Review"),AND(M12="Review",M13="Untraceable")),"Review",IF(OR(AND(M12="Review",M13="Completed"),AND(M12="Completed",M13="Review")),"Review",IF(OR(AND(M12="Other",M13="Review"),AND(M12="Review",M13="Other")),"Review",IF(OR(AND(M12="Other",M13="Incomplete"),AND(M12="Incomplete",M13="Other")),"Review",IF(OR(AND(M12="Other",M13="Untraceable"),AND(M12="Untraceable",M13="Other")),"Review",IF(OR(AND(M12="Other",M13="Completed"),AND(M12="Completed",M13="Other")),"Review",IF(AND(M12="Waiting",M13="Waiting"),"Waiting",IF(OR(AND(M12="Review",M13="Waiting"),AND(M12="Waiting",M13="Review")),"Waiting",IF(OR(AND(M12="Other",M13="Waiting"),AND(M12="Waiting",M13="Other")),"Waiting",IF(OR(AND(M12="Incomplete",M13="Waiting"),AND(M12="Waiting",M13="Incomplete")),"Waiting",IF(OR(AND(M12="Completed",M13="Waiting"),AND(M12="Waiting",M13="Completed")),"Waiting",IF(OR(M12="In Progress",M13="In Progress"),"In Progress",IF(OR(AND(M12="Completed",M13="Untraceable"),AND(M12="Untraceable",M13="Completed")),"Review",IF(OR(AND(M12="Completed",M13="Incomplete"),AND(M12="Incomplete",M13="Completed")),"Review",IF(OR(AND(M12="Incomplete",M13="Untraceable"),AND(M12="Untraceable",M13="Incomplete")),"Untraceable",IF(AND(NOT(OR(H12="Ø",H12="")),NOT(OR(H13="Ø",H13="")),L12=""),"In Progress",IF(AND(M12="Untraceable",M13="Untraceable"),"Untraceable",IF(AND(NOT(OR(H12="Ø",H12="")),NOT(OR(H13="Ø",H13="")),NOT(OR(L12="Ø",L12="",L12="Split",L12="Needs to be Split"))),"Completed",IF(AND(M12="Incomplete",M13="Incomplete"),"Incomplete",IF(AND(M12="Other",M13="Other"),"Review",IF(AND(M12="Untraceable",M13=""),"Untraceable","")))))))))))))))))))))))))</f>
        <v>Completed</v>
      </c>
      <c r="O12" s="116" t="s">
        <v>1</v>
      </c>
      <c r="P12" s="4"/>
      <c r="Q12" s="121" t="s">
        <v>25</v>
      </c>
      <c r="R12" s="116" t="s">
        <v>5281</v>
      </c>
    </row>
    <row r="13" spans="1:18" x14ac:dyDescent="0.25">
      <c r="A13" s="116"/>
      <c r="B13" s="116"/>
      <c r="C13" s="116"/>
      <c r="D13" s="103" t="s">
        <v>113</v>
      </c>
      <c r="E13" s="103" t="s">
        <v>1512</v>
      </c>
      <c r="F13" s="7" t="str">
        <f>IF(AND(D13="Amina",OR(E13="Manual",E13="Assisted Manual")),A12&amp;"_AZ",IF(AND(D13="Amina",OR(E13="De-Novo Merge",E13="Assisted Merge")),A12&amp;"_SA_AZ",IF(AND(D13="Ahmad",OR(E13="Manual",E13="Assisted Manual")),A12&amp;"_AE",IF(AND(D13="Ahmad",OR(E13="De-Novo Merge",E13="Assisted Merge")),A12&amp;"_SA_AE",IF(AND(D13="Gina",OR(E13="Manual",E13="Assisted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Merge")),A12&amp;"_SA_MW",IF(AND(D13="Rinat",OR(E13="Manual",E13="Assisted Manual")),A12&amp;"_RM",IF(AND(D13="Rinat",OR(E13="De-Novo Merge",E13="Assisted Merge")),A12&amp;"_SA_RM",""))))))))))))))))</f>
        <v>2018-06-14_G-006_DR</v>
      </c>
      <c r="G13" s="104">
        <v>43374</v>
      </c>
      <c r="H13" s="104">
        <v>43381</v>
      </c>
      <c r="I13" s="68">
        <v>8</v>
      </c>
      <c r="J13" s="68">
        <v>99.340999999999994</v>
      </c>
      <c r="K13" s="73">
        <f t="shared" si="0"/>
        <v>12.417624999999999</v>
      </c>
      <c r="L13" s="116"/>
      <c r="M13" s="103" t="str">
        <f>IF(AND(NOT(OR(G13="",G13="Ø")),H13=""),"In Progress",IF(AND(NOT(OR(H13="Ø",H13="")),NOT(OR(G13="Ø",G13=""))),"Completed",IF(AND(NOT(A12=""),NOT(OR(D13="",D13="???")),G13=""),"Waiting",IF(D13="???","Waiting",""))))</f>
        <v>Completed</v>
      </c>
      <c r="N13" s="116"/>
      <c r="O13" s="116"/>
      <c r="P13" s="4"/>
      <c r="Q13" s="121"/>
      <c r="R13" s="116"/>
    </row>
    <row r="14" spans="1:18" x14ac:dyDescent="0.25">
      <c r="A14" s="122" t="s">
        <v>5280</v>
      </c>
      <c r="B14" s="117" t="s">
        <v>5279</v>
      </c>
      <c r="C14" s="116"/>
      <c r="D14" s="103" t="s">
        <v>4061</v>
      </c>
      <c r="E14" s="103" t="s">
        <v>24</v>
      </c>
      <c r="F14" t="s">
        <v>5278</v>
      </c>
      <c r="G14" s="104">
        <v>43306</v>
      </c>
      <c r="H14" s="104">
        <v>43307</v>
      </c>
      <c r="I14" s="68">
        <v>7</v>
      </c>
      <c r="J14" s="68">
        <v>75</v>
      </c>
      <c r="K14" s="73">
        <f t="shared" si="0"/>
        <v>10.714285714285714</v>
      </c>
      <c r="L14" s="118">
        <v>43367</v>
      </c>
      <c r="M14" s="103" t="str">
        <f>IF(AND(NOT(OR(G14="",G14="Ø")),H14=""),"In Progress",IF(AND(NOT(OR(H14="Ø",H14="")),NOT(OR(G14="Ø",G14=""))),"Completed",IF(AND(NOT(A14=""),NOT(OR(D14="",D14="???")),G14=""),"Waiting",IF(D14="???","Waiting",""))))</f>
        <v>Completed</v>
      </c>
      <c r="N14" s="116" t="s">
        <v>0</v>
      </c>
      <c r="O14" s="116" t="s">
        <v>0</v>
      </c>
      <c r="P14" s="4"/>
      <c r="Q14" s="121" t="s">
        <v>25</v>
      </c>
      <c r="R14" s="116" t="s">
        <v>5277</v>
      </c>
    </row>
    <row r="15" spans="1:18" x14ac:dyDescent="0.25">
      <c r="A15" s="116"/>
      <c r="B15" s="116"/>
      <c r="C15" s="116"/>
      <c r="D15" s="103" t="s">
        <v>23</v>
      </c>
      <c r="E15" s="103" t="s">
        <v>1512</v>
      </c>
      <c r="F15" s="7" t="str">
        <f>IF(AND(D15="Amina",OR(E15="Manual",E15="Assisted Manual")),A14&amp;"_AZ",IF(AND(D15="Amina",OR(E15="De-Novo Merge",E15="Assisted Merge")),A14&amp;"_SA_AZ",IF(AND(D15="Ahmad",OR(E15="Manual",E15="Assisted Manual")),A14&amp;"_AE",IF(AND(D15="Ahmad",OR(E15="De-Novo Merge",E15="Assisted Merge")),A14&amp;"_SA_AE",IF(AND(D15="Gina",OR(E15="Manual",E15="Assisted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Merge")),A14&amp;"_SA_MW",IF(AND(D15="Rinat",OR(E15="Manual",E15="Assisted Manual")),A14&amp;"_RM",IF(AND(D15="Rinat",OR(E15="De-Novo Merge",E15="Assisted Merge")),A14&amp;"_SA_RM",""))))))))))))))))</f>
        <v>2018-06-14_G-007_CA</v>
      </c>
      <c r="G15" s="104">
        <v>43356</v>
      </c>
      <c r="H15" s="104">
        <v>43356</v>
      </c>
      <c r="I15" s="68">
        <v>4</v>
      </c>
      <c r="J15" s="68">
        <v>75</v>
      </c>
      <c r="K15" s="73">
        <f t="shared" si="0"/>
        <v>18.75</v>
      </c>
      <c r="L15" s="116"/>
      <c r="M15" s="103" t="str">
        <f>IF(AND(NOT(OR(G15="",G15="Ø")),H15=""),"In Progress",IF(AND(NOT(OR(H15="Ø",H15="")),NOT(OR(G15="Ø",G15=""))),"Completed",IF(AND(NOT(A14=""),NOT(OR(D15="",D15="???")),G15=""),"Waiting",IF(D15="???","Waiting",""))))</f>
        <v>Completed</v>
      </c>
      <c r="N15" s="116"/>
      <c r="O15" s="116"/>
      <c r="P15" s="4"/>
      <c r="Q15" s="121"/>
      <c r="R15" s="116"/>
    </row>
    <row r="16" spans="1:18" x14ac:dyDescent="0.25">
      <c r="A16" s="122" t="s">
        <v>5276</v>
      </c>
      <c r="B16" s="117" t="s">
        <v>5275</v>
      </c>
      <c r="C16" s="116"/>
      <c r="D16" s="103" t="s">
        <v>187</v>
      </c>
      <c r="E16" s="103" t="s">
        <v>24</v>
      </c>
      <c r="F16" s="7" t="str">
        <f>IF(AND(D16="Amina",OR(E16="Manual",E16="Assisted Manual")),A16&amp;"_AZ",IF(AND(D16="Amina",OR(E16="De-Novo Merge",E16="Assisted Merge")),A16&amp;"_SA_AZ",IF(AND(D16="Ahmad",OR(E16="Manual",E16="Assisted Manual")),A16&amp;"_AE",IF(AND(D16="Ahmad",OR(E16="De-Novo Merge",E16="Assisted Merge")),A16&amp;"_SA_AE",IF(AND(D16="Gina",OR(E16="Manual",E16="Assisted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Merge")),A16&amp;"_SA_MW",IF(AND(D16="Rinat",OR(E16="Manual",E16="Assisted Manual")),A16&amp;"_RM",IF(AND(D16="Rinat",OR(E16="De-Novo Merge",E16="Assisted Merge")),A16&amp;"_SA_RM",""))))))))))))))))</f>
        <v>2018-06-14_G-008_MW</v>
      </c>
      <c r="G16" s="104">
        <v>43307</v>
      </c>
      <c r="H16" s="104" t="s">
        <v>51</v>
      </c>
      <c r="I16" s="68"/>
      <c r="J16" s="68"/>
      <c r="K16" s="73" t="str">
        <f t="shared" si="0"/>
        <v/>
      </c>
      <c r="L16" s="118" t="str">
        <f>IF(AND(NOT(OR(H16="",H16="Ø")),NOT(OR(H17="",H17="Ø"))),"Needs to be Split","")</f>
        <v/>
      </c>
      <c r="M16" s="103" t="s">
        <v>2</v>
      </c>
      <c r="N16" s="116" t="s">
        <v>2</v>
      </c>
      <c r="O16" s="116" t="str">
        <f>IF(OR(N16="Untraceable",N16="Incomplete"),"Ignore",IF(N16="Completed","Waiting",IF(OR(N16="Waiting",N16="In Progress",N16="Review",N16="Other"),"HOLD","")))</f>
        <v>Ignore</v>
      </c>
      <c r="P16" s="4" t="s">
        <v>5274</v>
      </c>
      <c r="Q16" s="121" t="str">
        <f>IF(OR(N16="Untraceable",N16="Incomplete"),"No",IF(N16="Completed","In Progress",""))</f>
        <v>No</v>
      </c>
      <c r="R16" s="116"/>
    </row>
    <row r="17" spans="1:18" x14ac:dyDescent="0.25">
      <c r="A17" s="116"/>
      <c r="B17" s="116"/>
      <c r="C17" s="116"/>
      <c r="D17" s="103"/>
      <c r="E17" s="103"/>
      <c r="F17" s="7" t="str">
        <f>IF(AND(D17="Amina",OR(E17="Manual",E17="Assisted Manual")),A16&amp;"_AZ",IF(AND(D17="Amina",OR(E17="De-Novo Merge",E17="Assisted Merge")),A16&amp;"_SA_AZ",IF(AND(D17="Ahmad",OR(E17="Manual",E17="Assisted Manual")),A16&amp;"_AE",IF(AND(D17="Ahmad",OR(E17="De-Novo Merge",E17="Assisted Merge")),A16&amp;"_SA_AE",IF(AND(D17="Gina",OR(E17="Manual",E17="Assisted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Merge")),A16&amp;"_SA_MW",IF(AND(D17="Rinat",OR(E17="Manual",E17="Assisted Manual")),A16&amp;"_RM",IF(AND(D17="Rinat",OR(E17="De-Novo Merge",E17="Assisted Merge")),A16&amp;"_SA_RM",""))))))))))))))))</f>
        <v/>
      </c>
      <c r="G17" s="104"/>
      <c r="H17" s="104"/>
      <c r="I17" s="68"/>
      <c r="J17" s="68"/>
      <c r="K17" s="73" t="str">
        <f t="shared" si="0"/>
        <v/>
      </c>
      <c r="L17" s="116"/>
      <c r="M17" s="103" t="str">
        <f>IF(AND(NOT(OR(G17="",G17="Ø")),H17=""),"In Progress",IF(AND(NOT(OR(H17="Ø",H17="")),NOT(OR(G17="Ø",G17=""))),"Completed",IF(AND(NOT(A16=""),NOT(OR(D17="",D17="???")),G17=""),"Waiting",IF(D17="???","Waiting",""))))</f>
        <v/>
      </c>
      <c r="N17" s="116"/>
      <c r="O17" s="116"/>
      <c r="P17" s="4"/>
      <c r="Q17" s="121"/>
      <c r="R17" s="116"/>
    </row>
    <row r="18" spans="1:18" x14ac:dyDescent="0.25">
      <c r="A18" s="122" t="s">
        <v>5273</v>
      </c>
      <c r="B18" s="117" t="s">
        <v>5272</v>
      </c>
      <c r="C18" s="116"/>
      <c r="D18" s="103" t="s">
        <v>187</v>
      </c>
      <c r="E18" s="103" t="s">
        <v>24</v>
      </c>
      <c r="F18" s="7" t="str">
        <f>IF(AND(D18="Amina",OR(E18="Manual",E18="Assisted Manual")),A18&amp;"_AZ",IF(AND(D18="Amina",OR(E18="De-Novo Merge",E18="Assisted Merge")),A18&amp;"_SA_AZ",IF(AND(D18="Ahmad",OR(E18="Manual",E18="Assisted Manual")),A18&amp;"_AE",IF(AND(D18="Ahmad",OR(E18="De-Novo Merge",E18="Assisted Merge")),A18&amp;"_SA_AE",IF(AND(D18="Gina",OR(E18="Manual",E18="Assisted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Merge")),A18&amp;"_SA_MW",IF(AND(D18="Rinat",OR(E18="Manual",E18="Assisted Manual")),A18&amp;"_RM",IF(AND(D18="Rinat",OR(E18="De-Novo Merge",E18="Assisted Merge")),A18&amp;"_SA_RM",""))))))))))))))))</f>
        <v>2018-06-14_G-009_MW</v>
      </c>
      <c r="G18" s="104">
        <v>43307</v>
      </c>
      <c r="H18" s="104">
        <v>43308</v>
      </c>
      <c r="I18" s="68"/>
      <c r="J18" s="68"/>
      <c r="K18" s="73" t="str">
        <f t="shared" si="0"/>
        <v/>
      </c>
      <c r="L18" s="118">
        <v>43367</v>
      </c>
      <c r="M18" s="103" t="str">
        <f>IF(AND(NOT(OR(G18="",G18="Ø")),H18=""),"In Progress",IF(AND(NOT(OR(H18="Ø",H18="")),NOT(OR(G18="Ø",G18=""))),"Completed",IF(AND(NOT(A18=""),NOT(OR(D18="",D18="???")),G18=""),"Waiting",IF(D18="???","Waiting",""))))</f>
        <v>Completed</v>
      </c>
      <c r="N18" s="116" t="s">
        <v>0</v>
      </c>
      <c r="O18" s="116" t="s">
        <v>0</v>
      </c>
      <c r="P18" s="4"/>
      <c r="Q18" s="121" t="s">
        <v>25</v>
      </c>
      <c r="R18" s="116" t="s">
        <v>5271</v>
      </c>
    </row>
    <row r="19" spans="1:18" x14ac:dyDescent="0.25">
      <c r="A19" s="116"/>
      <c r="B19" s="116"/>
      <c r="C19" s="116"/>
      <c r="D19" s="103" t="s">
        <v>23</v>
      </c>
      <c r="E19" s="103" t="s">
        <v>1512</v>
      </c>
      <c r="F19" s="7" t="str">
        <f>IF(AND(D19="Amina",OR(E19="Manual",E19="Assisted Manual")),A18&amp;"_AZ",IF(AND(D19="Amina",OR(E19="De-Novo Merge",E19="Assisted Merge")),A18&amp;"_SA_AZ",IF(AND(D19="Ahmad",OR(E19="Manual",E19="Assisted Manual")),A18&amp;"_AE",IF(AND(D19="Ahmad",OR(E19="De-Novo Merge",E19="Assisted Merge")),A18&amp;"_SA_AE",IF(AND(D19="Gina",OR(E19="Manual",E19="Assisted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Merge")),A18&amp;"_SA_MW",IF(AND(D19="Rinat",OR(E19="Manual",E19="Assisted Manual")),A18&amp;"_RM",IF(AND(D19="Rinat",OR(E19="De-Novo Merge",E19="Assisted Merge")),A18&amp;"_SA_RM",""))))))))))))))))</f>
        <v>2018-06-14_G-009_CA</v>
      </c>
      <c r="G19" s="104">
        <v>43360</v>
      </c>
      <c r="H19" s="104">
        <v>43361</v>
      </c>
      <c r="I19" s="68">
        <v>2.4</v>
      </c>
      <c r="J19" s="68">
        <v>52</v>
      </c>
      <c r="K19" s="73">
        <f t="shared" si="0"/>
        <v>21.666666666666668</v>
      </c>
      <c r="L19" s="116"/>
      <c r="M19" s="103" t="str">
        <f>IF(AND(NOT(OR(G19="",G19="Ø")),H19=""),"In Progress",IF(AND(NOT(OR(H19="Ø",H19="")),NOT(OR(G19="Ø",G19=""))),"Completed",IF(AND(NOT(A18=""),NOT(OR(D19="",D19="???")),G19=""),"Waiting",IF(D19="???","Waiting",""))))</f>
        <v>Completed</v>
      </c>
      <c r="N19" s="116"/>
      <c r="O19" s="116"/>
      <c r="P19" s="4"/>
      <c r="Q19" s="121"/>
      <c r="R19" s="116"/>
    </row>
    <row r="20" spans="1:18" x14ac:dyDescent="0.25">
      <c r="A20" s="122" t="s">
        <v>5270</v>
      </c>
      <c r="B20" s="117" t="s">
        <v>5269</v>
      </c>
      <c r="C20" s="116"/>
      <c r="D20" s="103" t="s">
        <v>187</v>
      </c>
      <c r="E20" s="103" t="s">
        <v>24</v>
      </c>
      <c r="F20" s="7" t="str">
        <f>IF(AND(D20="Amina",OR(E20="Manual",E20="Assisted Manual")),A20&amp;"_AZ",IF(AND(D20="Amina",OR(E20="De-Novo Merge",E20="Assisted Merge")),A20&amp;"_SA_AZ",IF(AND(D20="Ahmad",OR(E20="Manual",E20="Assisted Manual")),A20&amp;"_AE",IF(AND(D20="Ahmad",OR(E20="De-Novo Merge",E20="Assisted Merge")),A20&amp;"_SA_AE",IF(AND(D20="Gina",OR(E20="Manual",E20="Assisted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Merge")),A20&amp;"_SA_MW",IF(AND(D20="Rinat",OR(E20="Manual",E20="Assisted Manual")),A20&amp;"_RM",IF(AND(D20="Rinat",OR(E20="De-Novo Merge",E20="Assisted Merge")),A20&amp;"_SA_RM",""))))))))))))))))</f>
        <v>2018-06-14_G-010_MW</v>
      </c>
      <c r="G20" s="104">
        <v>43308</v>
      </c>
      <c r="H20" s="104">
        <v>43361</v>
      </c>
      <c r="I20" s="68"/>
      <c r="J20" s="68"/>
      <c r="K20" s="73" t="str">
        <f t="shared" si="0"/>
        <v/>
      </c>
      <c r="L20" s="118">
        <v>43374</v>
      </c>
      <c r="M20" s="103" t="str">
        <f>IF(AND(NOT(OR(G20="",G20="Ø")),H20=""),"In Progress",IF(AND(NOT(OR(H20="Ø",H20="")),NOT(OR(G20="Ø",G20=""))),"Completed",IF(AND(NOT(A20=""),NOT(OR(D20="",D20="???")),G20=""),"Waiting",IF(D20="???","Waiting",""))))</f>
        <v>Completed</v>
      </c>
      <c r="N20" s="116" t="s">
        <v>0</v>
      </c>
      <c r="O20" s="116" t="s">
        <v>0</v>
      </c>
      <c r="P20" s="4" t="s">
        <v>5268</v>
      </c>
      <c r="Q20" s="121" t="s">
        <v>25</v>
      </c>
      <c r="R20" s="116" t="s">
        <v>5267</v>
      </c>
    </row>
    <row r="21" spans="1:18" x14ac:dyDescent="0.25">
      <c r="A21" s="116"/>
      <c r="B21" s="116"/>
      <c r="C21" s="116"/>
      <c r="D21" s="103" t="s">
        <v>4657</v>
      </c>
      <c r="E21" s="103" t="s">
        <v>24</v>
      </c>
      <c r="F21" s="7" t="str">
        <f>IF(AND(D21="Amina",OR(E21="Manual",E21="Assisted Manual")),A20&amp;"_AZ",IF(AND(D21="Amina",OR(E21="De-Novo Merge",E21="Assisted Merge")),A20&amp;"_SA_AZ",IF(AND(D21="Ahmad",OR(E21="Manual",E21="Assisted Manual")),A20&amp;"_AE",IF(AND(D21="Ahmad",OR(E21="De-Novo Merge",E21="Assisted Merge")),A20&amp;"_SA_AE",IF(AND(D21="Gina",OR(E21="Manual",E21="Assisted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Merge")),A20&amp;"_SA_MW",IF(AND(D21="Rinat",OR(E21="Manual",E21="Assisted Manual")),A20&amp;"_RM",IF(AND(D21="Rinat",OR(E21="De-Novo Merge",E21="Assisted Merge")),A20&amp;"_SA_RM",""))))))))))))))))</f>
        <v>2018-06-14_G-010_AE</v>
      </c>
      <c r="G21" s="104">
        <v>43363</v>
      </c>
      <c r="H21" s="104">
        <v>43363</v>
      </c>
      <c r="I21" s="68"/>
      <c r="J21" s="68"/>
      <c r="K21" s="73" t="str">
        <f t="shared" si="0"/>
        <v/>
      </c>
      <c r="L21" s="116"/>
      <c r="M21" s="103" t="str">
        <f>IF(AND(NOT(OR(G21="",G21="Ø")),H21=""),"In Progress",IF(AND(NOT(OR(H21="Ø",H21="")),NOT(OR(G21="Ø",G21=""))),"Completed",IF(AND(NOT(A20=""),NOT(OR(D21="",D21="???")),G21=""),"Waiting",IF(D21="???","Waiting",""))))</f>
        <v>Completed</v>
      </c>
      <c r="N21" s="116"/>
      <c r="O21" s="116"/>
      <c r="P21" s="4" t="s">
        <v>5266</v>
      </c>
      <c r="Q21" s="121"/>
      <c r="R21" s="116"/>
    </row>
    <row r="22" spans="1:18" x14ac:dyDescent="0.25">
      <c r="A22" s="122" t="s">
        <v>5265</v>
      </c>
      <c r="B22" s="117" t="s">
        <v>5264</v>
      </c>
      <c r="C22" s="116" t="s">
        <v>1001</v>
      </c>
      <c r="D22" s="103" t="s">
        <v>161</v>
      </c>
      <c r="E22" s="103" t="s">
        <v>24</v>
      </c>
      <c r="F22" s="7" t="str">
        <f>IF(AND(D22="Amina",OR(E22="Manual",E22="Assisted Manual")),A22&amp;"_AZ",IF(AND(D22="Amina",OR(E22="De-Novo Merge",E22="Assisted Merge")),A22&amp;"_SA_AZ",IF(AND(D22="Ahmad",OR(E22="Manual",E22="Assisted Manual")),A22&amp;"_AE",IF(AND(D22="Ahmad",OR(E22="De-Novo Merge",E22="Assisted Merge")),A22&amp;"_SA_AE",IF(AND(D22="Gina",OR(E22="Manual",E22="Assisted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Merge")),A22&amp;"_SA_MW",IF(AND(D22="Rinat",OR(E22="Manual",E22="Assisted Manual")),A22&amp;"_RM",IF(AND(D22="Rinat",OR(E22="De-Novo Merge",E22="Assisted Merge")),A22&amp;"_SA_RM",""))))))))))))))))</f>
        <v>2018-06-14_G-011_BD</v>
      </c>
      <c r="G22" s="104">
        <v>43362</v>
      </c>
      <c r="H22" s="104">
        <v>43363</v>
      </c>
      <c r="I22" s="68">
        <v>6</v>
      </c>
      <c r="J22" s="68">
        <v>62</v>
      </c>
      <c r="K22" s="73">
        <f t="shared" si="0"/>
        <v>10.333333333333334</v>
      </c>
      <c r="L22" s="118">
        <v>43367</v>
      </c>
      <c r="M22" s="103" t="str">
        <f>IF(AND(NOT(OR(G22="",G22="Ø")),H22=""),"In Progress",IF(AND(NOT(OR(H22="Ø",H22="")),NOT(OR(G22="Ø",G22=""))),"Completed",IF(AND(NOT(A22=""),NOT(OR(D22="",D22="???")),G22=""),"Waiting",IF(D22="???","Waiting",""))))</f>
        <v>Completed</v>
      </c>
      <c r="N22" s="116" t="str">
        <f>IF(AND(NOT(OR(H22="Ø",H22="")),L22="Split"),"In Progress",IF(AND(NOT(OR(H22="Ø",H22="")),L22="Needs to be Split"),"Waiting",IF(AND(M22="Review",M23="Review"),"Review",IF(OR(AND(M22="Review",M23="Incomplete"),AND(M22="Incomplete",M23="Review")),"Review",IF(OR(AND(M22="Untraceable",M23="Review"),AND(M22="Review",M23="Untraceable")),"Review",IF(OR(AND(M22="Review",M23="Completed"),AND(M22="Completed",M23="Review")),"Review",IF(OR(AND(M22="Other",M23="Review"),AND(M22="Review",M23="Other")),"Review",IF(OR(AND(M22="Other",M23="Incomplete"),AND(M22="Incomplete",M23="Other")),"Review",IF(OR(AND(M22="Other",M23="Untraceable"),AND(M22="Untraceable",M23="Other")),"Review",IF(OR(AND(M22="Other",M23="Completed"),AND(M22="Completed",M23="Other")),"Review",IF(AND(M22="Waiting",M23="Waiting"),"Waiting",IF(OR(AND(M22="Review",M23="Waiting"),AND(M22="Waiting",M23="Review")),"Waiting",IF(OR(AND(M22="Other",M23="Waiting"),AND(M22="Waiting",M23="Other")),"Waiting",IF(OR(AND(M22="Incomplete",M23="Waiting"),AND(M22="Waiting",M23="Incomplete")),"Waiting",IF(OR(AND(M22="Completed",M23="Waiting"),AND(M22="Waiting",M23="Completed")),"Waiting",IF(OR(M22="In Progress",M23="In Progress"),"In Progress",IF(OR(AND(M22="Completed",M23="Untraceable"),AND(M22="Untraceable",M23="Completed")),"Review",IF(OR(AND(M22="Completed",M23="Incomplete"),AND(M22="Incomplete",M23="Completed")),"Review",IF(OR(AND(M22="Incomplete",M23="Untraceable"),AND(M22="Untraceable",M23="Incomplete")),"Untraceable",IF(AND(NOT(OR(H22="Ø",H22="")),NOT(OR(H23="Ø",H23="")),L22=""),"In Progress",IF(AND(M22="Untraceable",M23="Untraceable"),"Untraceable",IF(AND(NOT(OR(H22="Ø",H22="")),NOT(OR(H23="Ø",H23="")),NOT(OR(L22="Ø",L22="",L22="Split",L22="Needs to be Split"))),"Completed",IF(AND(M22="Incomplete",M23="Incomplete"),"Incomplete",IF(AND(M22="Other",M23="Other"),"Review",IF(AND(M22="Untraceable",M23=""),"Untraceable","")))))))))))))))))))))))))</f>
        <v>Completed</v>
      </c>
      <c r="O22" s="116" t="s">
        <v>0</v>
      </c>
      <c r="P22" s="4"/>
      <c r="Q22" s="121" t="s">
        <v>25</v>
      </c>
      <c r="R22" s="116" t="s">
        <v>5263</v>
      </c>
    </row>
    <row r="23" spans="1:18" x14ac:dyDescent="0.25">
      <c r="A23" s="116"/>
      <c r="B23" s="116"/>
      <c r="C23" s="116"/>
      <c r="D23" s="103" t="s">
        <v>23</v>
      </c>
      <c r="E23" s="103" t="s">
        <v>1512</v>
      </c>
      <c r="F23" s="7" t="str">
        <f>IF(AND(D23="Amina",OR(E23="Manual",E23="Assisted Manual")),A22&amp;"_AZ",IF(AND(D23="Amina",OR(E23="De-Novo Merge",E23="Assisted Merge")),A22&amp;"_SA_AZ",IF(AND(D23="Ahmad",OR(E23="Manual",E23="Assisted Manual")),A22&amp;"_AE",IF(AND(D23="Ahmad",OR(E23="De-Novo Merge",E23="Assisted Merge")),A22&amp;"_SA_AE",IF(AND(D23="Gina",OR(E23="Manual",E23="Assisted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Merge")),A22&amp;"_SA_MW",IF(AND(D23="Rinat",OR(E23="Manual",E23="Assisted Manual")),A22&amp;"_RM",IF(AND(D23="Rinat",OR(E23="De-Novo Merge",E23="Assisted Merge")),A22&amp;"_SA_RM",""))))))))))))))))</f>
        <v>2018-06-14_G-011_CA</v>
      </c>
      <c r="G23" s="104">
        <v>43363</v>
      </c>
      <c r="H23" s="104">
        <v>43363</v>
      </c>
      <c r="I23" s="68">
        <v>5</v>
      </c>
      <c r="J23" s="68">
        <v>68</v>
      </c>
      <c r="K23" s="73">
        <f t="shared" si="0"/>
        <v>13.6</v>
      </c>
      <c r="L23" s="116"/>
      <c r="M23" s="103" t="str">
        <f>IF(AND(NOT(OR(G23="",G23="Ø")),H23=""),"In Progress",IF(AND(NOT(OR(H23="Ø",H23="")),NOT(OR(G23="Ø",G23=""))),"Completed",IF(AND(NOT(A22=""),NOT(OR(D23="",D23="???")),G23=""),"Waiting",IF(D23="???","Waiting",""))))</f>
        <v>Completed</v>
      </c>
      <c r="N23" s="116"/>
      <c r="O23" s="116"/>
      <c r="P23" s="4"/>
      <c r="Q23" s="121"/>
      <c r="R23" s="116"/>
    </row>
    <row r="24" spans="1:18" x14ac:dyDescent="0.25">
      <c r="A24" s="122" t="s">
        <v>5262</v>
      </c>
      <c r="B24" s="117" t="s">
        <v>5261</v>
      </c>
      <c r="C24" s="116"/>
      <c r="D24" s="103" t="s">
        <v>113</v>
      </c>
      <c r="E24" s="103" t="s">
        <v>24</v>
      </c>
      <c r="F24" s="7" t="str">
        <f>IF(AND(D24="Amina",OR(E24="Manual",E24="Assisted Manual")),A24&amp;"_AZ",IF(AND(D24="Amina",OR(E24="De-Novo Merge",E24="Assisted Merge")),A24&amp;"_SA_AZ",IF(AND(D24="Ahmad",OR(E24="Manual",E24="Assisted Manual")),A24&amp;"_AE",IF(AND(D24="Ahmad",OR(E24="De-Novo Merge",E24="Assisted Merge")),A24&amp;"_SA_AE",IF(AND(D24="Gina",OR(E24="Manual",E24="Assisted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Merge")),A24&amp;"_SA_MW",IF(AND(D24="Rinat",OR(E24="Manual",E24="Assisted Manual")),A24&amp;"_RM",IF(AND(D24="Rinat",OR(E24="De-Novo Merge",E24="Assisted Merge")),A24&amp;"_SA_RM",""))))))))))))))))</f>
        <v>2018-06-14_G-012_DR</v>
      </c>
      <c r="G24" s="104">
        <v>43361</v>
      </c>
      <c r="H24" s="104" t="s">
        <v>51</v>
      </c>
      <c r="I24" s="68"/>
      <c r="J24" s="68"/>
      <c r="K24" s="73" t="str">
        <f t="shared" si="0"/>
        <v/>
      </c>
      <c r="L24" s="118" t="str">
        <f>IF(AND(NOT(OR(H24="",H24="Ø")),NOT(OR(H25="",H25="Ø"))),"Needs to be Split","")</f>
        <v/>
      </c>
      <c r="M24" s="103" t="s">
        <v>2</v>
      </c>
      <c r="N24" s="116" t="str">
        <f>IF(AND(NOT(OR(H24="Ø",H24="")),L24="Split"),"In Progress",IF(AND(NOT(OR(H24="Ø",H24="")),L24="Needs to be Split"),"Waiting",IF(AND(M24="Review",M25="Review"),"Review",IF(OR(AND(M24="Review",M25="Incomplete"),AND(M24="Incomplete",M25="Review")),"Review",IF(OR(AND(M24="Untraceable",M25="Review"),AND(M24="Review",M25="Untraceable")),"Review",IF(OR(AND(M24="Review",M25="Completed"),AND(M24="Completed",M25="Review")),"Review",IF(OR(AND(M24="Other",M25="Review"),AND(M24="Review",M25="Other")),"Review",IF(OR(AND(M24="Other",M25="Incomplete"),AND(M24="Incomplete",M25="Other")),"Review",IF(OR(AND(M24="Other",M25="Untraceable"),AND(M24="Untraceable",M25="Other")),"Review",IF(OR(AND(M24="Other",M25="Completed"),AND(M24="Completed",M25="Other")),"Review",IF(AND(M24="Waiting",M25="Waiting"),"Waiting",IF(OR(AND(M24="Review",M25="Waiting"),AND(M24="Waiting",M25="Review")),"Waiting",IF(OR(AND(M24="Other",M25="Waiting"),AND(M24="Waiting",M25="Other")),"Waiting",IF(OR(AND(M24="Incomplete",M25="Waiting"),AND(M24="Waiting",M25="Incomplete")),"Waiting",IF(OR(AND(M24="Completed",M25="Waiting"),AND(M24="Waiting",M25="Completed")),"Waiting",IF(OR(M24="In Progress",M25="In Progress"),"In Progress",IF(OR(AND(M24="Completed",M25="Untraceable"),AND(M24="Untraceable",M25="Completed")),"Review",IF(OR(AND(M24="Completed",M25="Incomplete"),AND(M24="Incomplete",M25="Completed")),"Review",IF(OR(AND(M24="Incomplete",M25="Untraceable"),AND(M24="Untraceable",M25="Incomplete")),"Untraceable",IF(AND(NOT(OR(H24="Ø",H24="")),NOT(OR(H25="Ø",H25="")),L24=""),"In Progress",IF(AND(M24="Untraceable",M25="Untraceable"),"Untraceable",IF(AND(NOT(OR(H24="Ø",H24="")),NOT(OR(H25="Ø",H25="")),NOT(OR(L24="Ø",L24="",L24="Split",L24="Needs to be Split"))),"Completed",IF(AND(M24="Incomplete",M25="Incomplete"),"Incomplete",IF(AND(M24="Other",M25="Other"),"Review",IF(AND(M24="Untraceable",M25=""),"Untraceable","")))))))))))))))))))))))))</f>
        <v>Incomplete</v>
      </c>
      <c r="O24" s="116" t="str">
        <f>IF(OR(N24="Untraceable",N24="Incomplete"),"Ignore",IF(N24="Completed","Waiting",IF(OR(N24="Waiting",N24="In Progress",N24="Review",N24="Other"),"HOLD","")))</f>
        <v>Ignore</v>
      </c>
      <c r="P24" s="4"/>
      <c r="Q24" s="121" t="str">
        <f>IF(OR(N24="Untraceable",N24="Incomplete"),"No",IF(N24="Completed","In Progress",""))</f>
        <v>No</v>
      </c>
      <c r="R24" s="116"/>
    </row>
    <row r="25" spans="1:18" x14ac:dyDescent="0.25">
      <c r="A25" s="116"/>
      <c r="B25" s="116"/>
      <c r="C25" s="116"/>
      <c r="D25" s="103" t="s">
        <v>187</v>
      </c>
      <c r="E25" s="103" t="s">
        <v>1512</v>
      </c>
      <c r="F25" s="7" t="str">
        <f>IF(AND(D25="Amina",OR(E25="Manual",E25="Assisted Manual")),A24&amp;"_AZ",IF(AND(D25="Amina",OR(E25="De-Novo Merge",E25="Assisted Merge")),A24&amp;"_SA_AZ",IF(AND(D25="Ahmad",OR(E25="Manual",E25="Assisted Manual")),A24&amp;"_AE",IF(AND(D25="Ahmad",OR(E25="De-Novo Merge",E25="Assisted Merge")),A24&amp;"_SA_AE",IF(AND(D25="Gina",OR(E25="Manual",E25="Assisted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Merge")),A24&amp;"_SA_MW",IF(AND(D25="Rinat",OR(E25="Manual",E25="Assisted Manual")),A24&amp;"_RM",IF(AND(D25="Rinat",OR(E25="De-Novo Merge",E25="Assisted Merge")),A24&amp;"_SA_RM",""))))))))))))))))</f>
        <v>2018-06-14_G-012_MW</v>
      </c>
      <c r="G25" s="104">
        <v>43362</v>
      </c>
      <c r="H25" s="104" t="s">
        <v>51</v>
      </c>
      <c r="I25" s="68"/>
      <c r="J25" s="68"/>
      <c r="K25" s="73" t="str">
        <f t="shared" si="0"/>
        <v/>
      </c>
      <c r="L25" s="116"/>
      <c r="M25" s="103" t="s">
        <v>2</v>
      </c>
      <c r="N25" s="116"/>
      <c r="O25" s="116"/>
      <c r="P25" s="4"/>
      <c r="Q25" s="121"/>
      <c r="R25" s="116"/>
    </row>
    <row r="26" spans="1:18" x14ac:dyDescent="0.25">
      <c r="A26" s="122" t="s">
        <v>5260</v>
      </c>
      <c r="B26" s="117" t="s">
        <v>5259</v>
      </c>
      <c r="C26" s="116" t="s">
        <v>1001</v>
      </c>
      <c r="D26" s="103" t="s">
        <v>4061</v>
      </c>
      <c r="E26" s="103" t="s">
        <v>24</v>
      </c>
      <c r="F26" t="s">
        <v>5258</v>
      </c>
      <c r="G26" s="104">
        <v>43298</v>
      </c>
      <c r="H26" s="104">
        <v>43304</v>
      </c>
      <c r="I26" s="68">
        <v>9</v>
      </c>
      <c r="J26" s="68">
        <v>73</v>
      </c>
      <c r="K26" s="73">
        <f t="shared" si="0"/>
        <v>8.1111111111111107</v>
      </c>
      <c r="L26" s="118">
        <v>43360</v>
      </c>
      <c r="M26" s="103" t="str">
        <f>IF(AND(NOT(OR(G26="",G26="Ø")),H26=""),"In Progress",IF(AND(NOT(OR(H26="Ø",H26="")),NOT(OR(G26="Ø",G26=""))),"Completed",IF(AND(NOT(A26=""),NOT(OR(D26="",D26="???")),G26=""),"Waiting",IF(D26="???","Waiting",""))))</f>
        <v>Completed</v>
      </c>
      <c r="N26" s="116" t="str">
        <f>IF(AND(NOT(OR(H26="Ø",H26="")),L26="Split"),"In Progress",IF(AND(NOT(OR(H26="Ø",H26="")),L26="Needs to be Split"),"Waiting",IF(AND(M26="Review",M27="Review"),"Review",IF(OR(AND(M26="Review",M27="Incomplete"),AND(M26="Incomplete",M27="Review")),"Review",IF(OR(AND(M26="Untraceable",M27="Review"),AND(M26="Review",M27="Untraceable")),"Review",IF(OR(AND(M26="Review",M27="Completed"),AND(M26="Completed",M27="Review")),"Review",IF(OR(AND(M26="Other",M27="Review"),AND(M26="Review",M27="Other")),"Review",IF(OR(AND(M26="Other",M27="Incomplete"),AND(M26="Incomplete",M27="Other")),"Review",IF(OR(AND(M26="Other",M27="Untraceable"),AND(M26="Untraceable",M27="Other")),"Review",IF(OR(AND(M26="Other",M27="Completed"),AND(M26="Completed",M27="Other")),"Review",IF(AND(M26="Waiting",M27="Waiting"),"Waiting",IF(OR(AND(M26="Review",M27="Waiting"),AND(M26="Waiting",M27="Review")),"Waiting",IF(OR(AND(M26="Other",M27="Waiting"),AND(M26="Waiting",M27="Other")),"Waiting",IF(OR(AND(M26="Incomplete",M27="Waiting"),AND(M26="Waiting",M27="Incomplete")),"Waiting",IF(OR(AND(M26="Completed",M27="Waiting"),AND(M26="Waiting",M27="Completed")),"Waiting",IF(OR(M26="In Progress",M27="In Progress"),"In Progress",IF(OR(AND(M26="Completed",M27="Untraceable"),AND(M26="Untraceable",M27="Completed")),"Review",IF(OR(AND(M26="Completed",M27="Incomplete"),AND(M26="Incomplete",M27="Completed")),"Review",IF(OR(AND(M26="Incomplete",M27="Untraceable"),AND(M26="Untraceable",M27="Incomplete")),"Untraceable",IF(AND(NOT(OR(H26="Ø",H26="")),NOT(OR(H27="Ø",H27="")),L26=""),"In Progress",IF(AND(M26="Untraceable",M27="Untraceable"),"Untraceable",IF(AND(NOT(OR(H26="Ø",H26="")),NOT(OR(H27="Ø",H27="")),NOT(OR(L26="Ø",L26="",L26="Split",L26="Needs to be Split"))),"Completed",IF(AND(M26="Incomplete",M27="Incomplete"),"Incomplete",IF(AND(M26="Other",M27="Other"),"Review",IF(AND(M26="Untraceable",M27=""),"Untraceable","")))))))))))))))))))))))))</f>
        <v>Completed</v>
      </c>
      <c r="O26" s="116" t="s">
        <v>0</v>
      </c>
      <c r="P26" s="4"/>
      <c r="Q26" s="121" t="s">
        <v>25</v>
      </c>
      <c r="R26" s="116" t="s">
        <v>5257</v>
      </c>
    </row>
    <row r="27" spans="1:18" x14ac:dyDescent="0.25">
      <c r="A27" s="116"/>
      <c r="B27" s="116"/>
      <c r="C27" s="116"/>
      <c r="D27" s="103" t="s">
        <v>161</v>
      </c>
      <c r="E27" s="103" t="s">
        <v>1512</v>
      </c>
      <c r="F27" s="7" t="str">
        <f>IF(AND(D27="Amina",OR(E27="Manual",E27="Assisted Manual")),A26&amp;"_AZ",IF(AND(D27="Amina",OR(E27="De-Novo Merge",E27="Assisted Merge")),A26&amp;"_SA_AZ",IF(AND(D27="Ahmad",OR(E27="Manual",E27="Assisted Manual")),A26&amp;"_AE",IF(AND(D27="Ahmad",OR(E27="De-Novo Merge",E27="Assisted Merge")),A26&amp;"_SA_AE",IF(AND(D27="Gina",OR(E27="Manual",E27="Assisted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Merge")),A26&amp;"_SA_MW",IF(AND(D27="Rinat",OR(E27="Manual",E27="Assisted Manual")),A26&amp;"_RM",IF(AND(D27="Rinat",OR(E27="De-Novo Merge",E27="Assisted Merge")),A26&amp;"_SA_RM",""))))))))))))))))</f>
        <v>2018-06-14_G-013_BD</v>
      </c>
      <c r="G27" s="104">
        <v>43357</v>
      </c>
      <c r="H27" s="104">
        <v>43360</v>
      </c>
      <c r="I27" s="68">
        <v>4.75</v>
      </c>
      <c r="J27" s="68">
        <v>70</v>
      </c>
      <c r="K27" s="73">
        <f t="shared" si="0"/>
        <v>14.736842105263158</v>
      </c>
      <c r="L27" s="116"/>
      <c r="M27" s="103" t="str">
        <f>IF(AND(NOT(OR(G27="",G27="Ø")),H27=""),"In Progress",IF(AND(NOT(OR(H27="Ø",H27="")),NOT(OR(G27="Ø",G27=""))),"Completed",IF(AND(NOT(A26=""),NOT(OR(D27="",D27="???")),G27=""),"Waiting",IF(D27="???","Waiting",""))))</f>
        <v>Completed</v>
      </c>
      <c r="N27" s="116"/>
      <c r="O27" s="116"/>
      <c r="P27" s="4"/>
      <c r="Q27" s="121"/>
      <c r="R27" s="116"/>
    </row>
    <row r="28" spans="1:18" x14ac:dyDescent="0.25">
      <c r="A28" s="122" t="s">
        <v>5256</v>
      </c>
      <c r="B28" s="117" t="s">
        <v>5255</v>
      </c>
      <c r="C28" s="116" t="s">
        <v>1052</v>
      </c>
      <c r="D28" s="103" t="s">
        <v>23</v>
      </c>
      <c r="E28" s="103" t="s">
        <v>24</v>
      </c>
      <c r="F28" s="7" t="str">
        <f>IF(AND(D28="Amina",OR(E28="Manual",E28="Assisted Manual")),A28&amp;"_AZ",IF(AND(D28="Amina",OR(E28="De-Novo Merge",E28="Assisted Merge")),A28&amp;"_SA_AZ",IF(AND(D28="Ahmad",OR(E28="Manual",E28="Assisted Manual")),A28&amp;"_AE",IF(AND(D28="Ahmad",OR(E28="De-Novo Merge",E28="Assisted Merge")),A28&amp;"_SA_AE",IF(AND(D28="Gina",OR(E28="Manual",E28="Assisted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Merge")),A28&amp;"_SA_MW",IF(AND(D28="Rinat",OR(E28="Manual",E28="Assisted Manual")),A28&amp;"_RM",IF(AND(D28="Rinat",OR(E28="De-Novo Merge",E28="Assisted Merge")),A28&amp;"_SA_RM",""))))))))))))))))</f>
        <v>2018-06-14_G-014_CA</v>
      </c>
      <c r="G28" s="104">
        <v>43306</v>
      </c>
      <c r="H28" s="104">
        <v>43307</v>
      </c>
      <c r="I28" s="68">
        <v>8</v>
      </c>
      <c r="J28" s="68">
        <v>53</v>
      </c>
      <c r="K28" s="73">
        <f t="shared" si="0"/>
        <v>6.625</v>
      </c>
      <c r="L28" s="118">
        <v>43367</v>
      </c>
      <c r="M28" s="103" t="str">
        <f>IF(AND(NOT(OR(G28="",G28="Ø")),H28=""),"In Progress",IF(AND(NOT(OR(H28="Ø",H28="")),NOT(OR(G28="Ø",G28=""))),"Completed",IF(AND(NOT(A28=""),NOT(OR(D28="",D28="???")),G28=""),"Waiting",IF(D28="???","Waiting",""))))</f>
        <v>Completed</v>
      </c>
      <c r="N28" s="116" t="str">
        <f>IF(AND(NOT(OR(H28="Ø",H28="")),L28="Split"),"In Progress",IF(AND(NOT(OR(H28="Ø",H28="")),L28="Needs to be Split"),"Waiting",IF(AND(M28="Review",M29="Review"),"Review",IF(OR(AND(M28="Review",M29="Incomplete"),AND(M28="Incomplete",M29="Review")),"Review",IF(OR(AND(M28="Untraceable",M29="Review"),AND(M28="Review",M29="Untraceable")),"Review",IF(OR(AND(M28="Review",M29="Completed"),AND(M28="Completed",M29="Review")),"Review",IF(OR(AND(M28="Other",M29="Review"),AND(M28="Review",M29="Other")),"Review",IF(OR(AND(M28="Other",M29="Incomplete"),AND(M28="Incomplete",M29="Other")),"Review",IF(OR(AND(M28="Other",M29="Untraceable"),AND(M28="Untraceable",M29="Other")),"Review",IF(OR(AND(M28="Other",M29="Completed"),AND(M28="Completed",M29="Other")),"Review",IF(AND(M28="Waiting",M29="Waiting"),"Waiting",IF(OR(AND(M28="Review",M29="Waiting"),AND(M28="Waiting",M29="Review")),"Waiting",IF(OR(AND(M28="Other",M29="Waiting"),AND(M28="Waiting",M29="Other")),"Waiting",IF(OR(AND(M28="Incomplete",M29="Waiting"),AND(M28="Waiting",M29="Incomplete")),"Waiting",IF(OR(AND(M28="Completed",M29="Waiting"),AND(M28="Waiting",M29="Completed")),"Waiting",IF(OR(M28="In Progress",M29="In Progress"),"In Progress",IF(OR(AND(M28="Completed",M29="Untraceable"),AND(M28="Untraceable",M29="Completed")),"Review",IF(OR(AND(M28="Completed",M29="Incomplete"),AND(M28="Incomplete",M29="Completed")),"Review",IF(OR(AND(M28="Incomplete",M29="Untraceable"),AND(M28="Untraceable",M29="Incomplete")),"Untraceable",IF(AND(NOT(OR(H28="Ø",H28="")),NOT(OR(H29="Ø",H29="")),L28=""),"In Progress",IF(AND(M28="Untraceable",M29="Untraceable"),"Untraceable",IF(AND(NOT(OR(H28="Ø",H28="")),NOT(OR(H29="Ø",H29="")),NOT(OR(L28="Ø",L28="",L28="Split",L28="Needs to be Split"))),"Completed",IF(AND(M28="Incomplete",M29="Incomplete"),"Incomplete",IF(AND(M28="Other",M29="Other"),"Review",IF(AND(M28="Untraceable",M29=""),"Untraceable","")))))))))))))))))))))))))</f>
        <v>Completed</v>
      </c>
      <c r="O28" s="116" t="s">
        <v>0</v>
      </c>
      <c r="P28" s="4" t="s">
        <v>5254</v>
      </c>
      <c r="Q28" s="121" t="s">
        <v>25</v>
      </c>
      <c r="R28" s="116" t="s">
        <v>5253</v>
      </c>
    </row>
    <row r="29" spans="1:18" x14ac:dyDescent="0.25">
      <c r="A29" s="116"/>
      <c r="B29" s="116"/>
      <c r="C29" s="116"/>
      <c r="D29" s="103" t="s">
        <v>32</v>
      </c>
      <c r="E29" s="103" t="s">
        <v>24</v>
      </c>
      <c r="F29" s="7" t="str">
        <f>IF(AND(D29="Amina",OR(E29="Manual",E29="Assisted Manual")),A28&amp;"_AZ",IF(AND(D29="Amina",OR(E29="De-Novo Merge",E29="Assisted Merge")),A28&amp;"_SA_AZ",IF(AND(D29="Ahmad",OR(E29="Manual",E29="Assisted Manual")),A28&amp;"_AE",IF(AND(D29="Ahmad",OR(E29="De-Novo Merge",E29="Assisted Merge")),A28&amp;"_SA_AE",IF(AND(D29="Gina",OR(E29="Manual",E29="Assisted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Merge")),A28&amp;"_SA_MW",IF(AND(D29="Rinat",OR(E29="Manual",E29="Assisted Manual")),A28&amp;"_RM",IF(AND(D29="Rinat",OR(E29="De-Novo Merge",E29="Assisted Merge")),A28&amp;"_SA_RM",""))))))))))))))))</f>
        <v>2018-06-14_G-014_AZ</v>
      </c>
      <c r="G29" s="104">
        <v>43362</v>
      </c>
      <c r="H29" s="104">
        <v>43363</v>
      </c>
      <c r="I29" s="68"/>
      <c r="J29" s="68"/>
      <c r="K29" s="73" t="str">
        <f t="shared" si="0"/>
        <v/>
      </c>
      <c r="L29" s="116"/>
      <c r="M29" s="103" t="str">
        <f>IF(AND(NOT(OR(G29="",G29="Ø")),H29=""),"In Progress",IF(AND(NOT(OR(H29="Ø",H29="")),NOT(OR(G29="Ø",G29=""))),"Completed",IF(AND(NOT(A28=""),NOT(OR(D29="",D29="???")),G29=""),"Waiting",IF(D29="???","Waiting",""))))</f>
        <v>Completed</v>
      </c>
      <c r="N29" s="116"/>
      <c r="O29" s="116"/>
      <c r="P29" s="4"/>
      <c r="Q29" s="121"/>
      <c r="R29" s="116"/>
    </row>
    <row r="30" spans="1:18" x14ac:dyDescent="0.25">
      <c r="A30" s="122" t="s">
        <v>5252</v>
      </c>
      <c r="B30" s="117" t="s">
        <v>5251</v>
      </c>
      <c r="C30" s="116" t="s">
        <v>1052</v>
      </c>
      <c r="D30" s="103" t="s">
        <v>23</v>
      </c>
      <c r="E30" s="103" t="s">
        <v>24</v>
      </c>
      <c r="F30" s="7" t="str">
        <f>IF(AND(D30="Amina",OR(E30="Manual",E30="Assisted Manual")),A30&amp;"_AZ",IF(AND(D30="Amina",OR(E30="De-Novo Merge",E30="Assisted Merge")),A30&amp;"_SA_AZ",IF(AND(D30="Ahmad",OR(E30="Manual",E30="Assisted Manual")),A30&amp;"_AE",IF(AND(D30="Ahmad",OR(E30="De-Novo Merge",E30="Assisted Merge")),A30&amp;"_SA_AE",IF(AND(D30="Gina",OR(E30="Manual",E30="Assisted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Merge")),A30&amp;"_SA_MW",IF(AND(D30="Rinat",OR(E30="Manual",E30="Assisted Manual")),A30&amp;"_RM",IF(AND(D30="Rinat",OR(E30="De-Novo Merge",E30="Assisted Merge")),A30&amp;"_SA_RM",""))))))))))))))))</f>
        <v>2018-06-14_G-015_CA</v>
      </c>
      <c r="G30" s="104">
        <v>43308</v>
      </c>
      <c r="H30" s="104">
        <v>43355</v>
      </c>
      <c r="I30" s="68"/>
      <c r="J30" s="68"/>
      <c r="K30" s="73" t="str">
        <f t="shared" si="0"/>
        <v/>
      </c>
      <c r="L30" s="118">
        <v>43368</v>
      </c>
      <c r="M30" s="103" t="str">
        <f>IF(AND(NOT(OR(G30="",G30="Ø")),H30=""),"In Progress",IF(AND(NOT(OR(H30="Ø",H30="")),NOT(OR(G30="Ø",G30=""))),"Completed",IF(AND(NOT(A30=""),NOT(OR(D30="",D30="???")),G30=""),"Waiting",IF(D30="???","Waiting",""))))</f>
        <v>Completed</v>
      </c>
      <c r="N30" s="116" t="str">
        <f>IF(AND(NOT(OR(H30="Ø",H30="")),L30="Split"),"In Progress",IF(AND(NOT(OR(H30="Ø",H30="")),L30="Needs to be Split"),"Waiting",IF(AND(M30="Review",M31="Review"),"Review",IF(OR(AND(M30="Review",M31="Incomplete"),AND(M30="Incomplete",M31="Review")),"Review",IF(OR(AND(M30="Untraceable",M31="Review"),AND(M30="Review",M31="Untraceable")),"Review",IF(OR(AND(M30="Review",M31="Completed"),AND(M30="Completed",M31="Review")),"Review",IF(OR(AND(M30="Other",M31="Review"),AND(M30="Review",M31="Other")),"Review",IF(OR(AND(M30="Other",M31="Incomplete"),AND(M30="Incomplete",M31="Other")),"Review",IF(OR(AND(M30="Other",M31="Untraceable"),AND(M30="Untraceable",M31="Other")),"Review",IF(OR(AND(M30="Other",M31="Completed"),AND(M30="Completed",M31="Other")),"Review",IF(AND(M30="Waiting",M31="Waiting"),"Waiting",IF(OR(AND(M30="Review",M31="Waiting"),AND(M30="Waiting",M31="Review")),"Waiting",IF(OR(AND(M30="Other",M31="Waiting"),AND(M30="Waiting",M31="Other")),"Waiting",IF(OR(AND(M30="Incomplete",M31="Waiting"),AND(M30="Waiting",M31="Incomplete")),"Waiting",IF(OR(AND(M30="Completed",M31="Waiting"),AND(M30="Waiting",M31="Completed")),"Waiting",IF(OR(M30="In Progress",M31="In Progress"),"In Progress",IF(OR(AND(M30="Completed",M31="Untraceable"),AND(M30="Untraceable",M31="Completed")),"Review",IF(OR(AND(M30="Completed",M31="Incomplete"),AND(M30="Incomplete",M31="Completed")),"Review",IF(OR(AND(M30="Incomplete",M31="Untraceable"),AND(M30="Untraceable",M31="Incomplete")),"Untraceable",IF(AND(NOT(OR(H30="Ø",H30="")),NOT(OR(H31="Ø",H31="")),L30=""),"In Progress",IF(AND(M30="Untraceable",M31="Untraceable"),"Untraceable",IF(AND(NOT(OR(H30="Ø",H30="")),NOT(OR(H31="Ø",H31="")),NOT(OR(L30="Ø",L30="",L30="Split",L30="Needs to be Split"))),"Completed",IF(AND(M30="Incomplete",M31="Incomplete"),"Incomplete",IF(AND(M30="Other",M31="Other"),"Review",IF(AND(M30="Untraceable",M31=""),"Untraceable","")))))))))))))))))))))))))</f>
        <v>Completed</v>
      </c>
      <c r="O30" s="116" t="s">
        <v>0</v>
      </c>
      <c r="P30" s="4"/>
      <c r="Q30" s="121" t="s">
        <v>25</v>
      </c>
      <c r="R30" s="116" t="s">
        <v>5250</v>
      </c>
    </row>
    <row r="31" spans="1:18" x14ac:dyDescent="0.25">
      <c r="A31" s="116"/>
      <c r="B31" s="116"/>
      <c r="C31" s="116"/>
      <c r="D31" s="103" t="s">
        <v>32</v>
      </c>
      <c r="E31" s="103" t="s">
        <v>24</v>
      </c>
      <c r="F31" s="7" t="str">
        <f>IF(AND(D31="Amina",OR(E31="Manual",E31="Assisted Manual")),A30&amp;"_AZ",IF(AND(D31="Amina",OR(E31="De-Novo Merge",E31="Assisted Merge")),A30&amp;"_SA_AZ",IF(AND(D31="Ahmad",OR(E31="Manual",E31="Assisted Manual")),A30&amp;"_AE",IF(AND(D31="Ahmad",OR(E31="De-Novo Merge",E31="Assisted Merge")),A30&amp;"_SA_AE",IF(AND(D31="Gina",OR(E31="Manual",E31="Assisted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Merge")),A30&amp;"_SA_MW",IF(AND(D31="Rinat",OR(E31="Manual",E31="Assisted Manual")),A30&amp;"_RM",IF(AND(D31="Rinat",OR(E31="De-Novo Merge",E31="Assisted Merge")),A30&amp;"_SA_RM",""))))))))))))))))</f>
        <v>2018-06-14_G-015_AZ</v>
      </c>
      <c r="G31" s="104">
        <v>43364</v>
      </c>
      <c r="H31" s="104">
        <v>43368</v>
      </c>
      <c r="I31" s="68"/>
      <c r="J31" s="68"/>
      <c r="K31" s="73" t="str">
        <f t="shared" si="0"/>
        <v/>
      </c>
      <c r="L31" s="116"/>
      <c r="M31" s="103" t="str">
        <f>IF(AND(NOT(OR(G31="",G31="Ø")),H31=""),"In Progress",IF(AND(NOT(OR(H31="Ø",H31="")),NOT(OR(G31="Ø",G31=""))),"Completed",IF(AND(NOT(A30=""),NOT(OR(D31="",D31="???")),G31=""),"Waiting",IF(D31="???","Waiting",""))))</f>
        <v>Completed</v>
      </c>
      <c r="N31" s="116"/>
      <c r="O31" s="116"/>
      <c r="P31" s="4"/>
      <c r="Q31" s="121"/>
      <c r="R31" s="116"/>
    </row>
    <row r="32" spans="1:18" x14ac:dyDescent="0.25">
      <c r="A32" s="122" t="s">
        <v>5249</v>
      </c>
      <c r="B32" s="117" t="s">
        <v>5248</v>
      </c>
      <c r="C32" s="116"/>
      <c r="D32" s="103" t="str">
        <f>IF(AND(NOT(B32=""),NOT(A32="")),"???","")</f>
        <v>???</v>
      </c>
      <c r="E32" s="103"/>
      <c r="F32" s="7" t="str">
        <f>IF(AND(D32="Amina",OR(E32="Manual",E32="Assisted Manual")),A32&amp;"_AZ",IF(AND(D32="Amina",OR(E32="De-Novo Merge",E32="Assisted Merge")),A32&amp;"_SA_AZ",IF(AND(D32="Ahmad",OR(E32="Manual",E32="Assisted Manual")),A32&amp;"_AE",IF(AND(D32="Ahmad",OR(E32="De-Novo Merge",E32="Assisted Merge")),A32&amp;"_SA_AE",IF(AND(D32="Gina",OR(E32="Manual",E32="Assisted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Merge")),A32&amp;"_SA_MW",IF(AND(D32="Rinat",OR(E32="Manual",E32="Assisted Manual")),A32&amp;"_RM",IF(AND(D32="Rinat",OR(E32="De-Novo Merge",E32="Assisted Merge")),A32&amp;"_SA_RM",""))))))))))))))))</f>
        <v/>
      </c>
      <c r="G32" s="104"/>
      <c r="H32" s="104"/>
      <c r="I32" s="68"/>
      <c r="J32" s="68"/>
      <c r="K32" s="73" t="str">
        <f t="shared" si="0"/>
        <v/>
      </c>
      <c r="L32" s="118" t="str">
        <f>IF(AND(NOT(OR(H32="",H32="Ø")),NOT(OR(H33="",H33="Ø"))),"Needs to be Split","")</f>
        <v/>
      </c>
      <c r="M32" s="103" t="str">
        <f>IF(AND(NOT(OR(G32="",G32="Ø")),H32=""),"In Progress",IF(AND(NOT(OR(H32="Ø",H32="")),NOT(OR(G32="Ø",G32=""))),"Completed",IF(AND(NOT(A32=""),NOT(OR(D32="",D32="???")),G32=""),"Waiting",IF(D32="???","Waiting",""))))</f>
        <v>Waiting</v>
      </c>
      <c r="N32" s="116" t="str">
        <f>IF(AND(NOT(OR(H32="Ø",H32="")),L32="Split"),"In Progress",IF(AND(NOT(OR(H32="Ø",H32="")),L32="Needs to be Split"),"Waiting",IF(AND(M32="Review",M33="Review"),"Review",IF(OR(AND(M32="Review",M33="Incomplete"),AND(M32="Incomplete",M33="Review")),"Review",IF(OR(AND(M32="Untraceable",M33="Review"),AND(M32="Review",M33="Untraceable")),"Review",IF(OR(AND(M32="Review",M33="Completed"),AND(M32="Completed",M33="Review")),"Review",IF(OR(AND(M32="Other",M33="Review"),AND(M32="Review",M33="Other")),"Review",IF(OR(AND(M32="Other",M33="Incomplete"),AND(M32="Incomplete",M33="Other")),"Review",IF(OR(AND(M32="Other",M33="Untraceable"),AND(M32="Untraceable",M33="Other")),"Review",IF(OR(AND(M32="Other",M33="Completed"),AND(M32="Completed",M33="Other")),"Review",IF(AND(M32="Waiting",M33="Waiting"),"Waiting",IF(OR(AND(M32="Review",M33="Waiting"),AND(M32="Waiting",M33="Review")),"Waiting",IF(OR(AND(M32="Other",M33="Waiting"),AND(M32="Waiting",M33="Other")),"Waiting",IF(OR(AND(M32="Incomplete",M33="Waiting"),AND(M32="Waiting",M33="Incomplete")),"Waiting",IF(OR(AND(M32="Completed",M33="Waiting"),AND(M32="Waiting",M33="Completed")),"Waiting",IF(OR(M32="In Progress",M33="In Progress"),"In Progress",IF(OR(AND(M32="Completed",M33="Untraceable"),AND(M32="Untraceable",M33="Completed")),"Review",IF(OR(AND(M32="Completed",M33="Incomplete"),AND(M32="Incomplete",M33="Completed")),"Review",IF(OR(AND(M32="Incomplete",M33="Untraceable"),AND(M32="Untraceable",M33="Incomplete")),"Untraceable",IF(AND(NOT(OR(H32="Ø",H32="")),NOT(OR(H33="Ø",H33="")),L32=""),"In Progress",IF(AND(M32="Untraceable",M33="Untraceable"),"Untraceable",IF(AND(NOT(OR(H32="Ø",H32="")),NOT(OR(H33="Ø",H33="")),NOT(OR(L32="Ø",L32="",L32="Split",L32="Needs to be Split"))),"Completed",IF(AND(M32="Incomplete",M33="Incomplete"),"Incomplete",IF(AND(M32="Other",M33="Other"),"Review",IF(AND(M32="Untraceable",M33=""),"Untraceable","")))))))))))))))))))))))))</f>
        <v>Waiting</v>
      </c>
      <c r="O32" s="116" t="str">
        <f>IF(OR(N32="Untraceable",N32="Incomplete"),"Ignore",IF(N32="Completed","Waiting",IF(OR(N32="Waiting",N32="In Progress",N32="Review",N32="Other"),"HOLD","")))</f>
        <v>HOLD</v>
      </c>
      <c r="P32" s="4" t="s">
        <v>5233</v>
      </c>
      <c r="Q32" s="121" t="str">
        <f>IF(OR(N32="Untraceable",N32="Incomplete"),"No",IF(N32="Completed","In Progress",""))</f>
        <v/>
      </c>
      <c r="R32" s="116"/>
    </row>
    <row r="33" spans="1:18" x14ac:dyDescent="0.25">
      <c r="A33" s="116"/>
      <c r="B33" s="116"/>
      <c r="C33" s="116"/>
      <c r="D33" s="103" t="str">
        <f>IF(AND(NOT(A32=""),NOT(B32=""),NOT(M32="Untraceable")),"???","")</f>
        <v>???</v>
      </c>
      <c r="E33" s="103"/>
      <c r="F33" s="7" t="str">
        <f>IF(AND(D33="Amina",OR(E33="Manual",E33="Assisted Manual")),A32&amp;"_AZ",IF(AND(D33="Amina",OR(E33="De-Novo Merge",E33="Assisted Merge")),A32&amp;"_SA_AZ",IF(AND(D33="Ahmad",OR(E33="Manual",E33="Assisted Manual")),A32&amp;"_AE",IF(AND(D33="Ahmad",OR(E33="De-Novo Merge",E33="Assisted Merge")),A32&amp;"_SA_AE",IF(AND(D33="Gina",OR(E33="Manual",E33="Assisted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Merge")),A32&amp;"_SA_MW",IF(AND(D33="Rinat",OR(E33="Manual",E33="Assisted Manual")),A32&amp;"_RM",IF(AND(D33="Rinat",OR(E33="De-Novo Merge",E33="Assisted Merge")),A32&amp;"_SA_RM",""))))))))))))))))</f>
        <v/>
      </c>
      <c r="G33" s="104"/>
      <c r="H33" s="104"/>
      <c r="I33" s="68"/>
      <c r="J33" s="68"/>
      <c r="K33" s="73" t="str">
        <f t="shared" si="0"/>
        <v/>
      </c>
      <c r="L33" s="116"/>
      <c r="M33" s="103" t="str">
        <f>IF(AND(NOT(OR(G33="",G33="Ø")),H33=""),"In Progress",IF(AND(NOT(OR(H33="Ø",H33="")),NOT(OR(G33="Ø",G33=""))),"Completed",IF(AND(NOT(A32=""),NOT(OR(D33="",D33="???")),G33=""),"Waiting",IF(D33="???","Waiting",""))))</f>
        <v>Waiting</v>
      </c>
      <c r="N33" s="116"/>
      <c r="O33" s="116"/>
      <c r="P33" s="4"/>
      <c r="Q33" s="121"/>
      <c r="R33" s="116"/>
    </row>
    <row r="34" spans="1:18" x14ac:dyDescent="0.25">
      <c r="A34" s="122" t="s">
        <v>5247</v>
      </c>
      <c r="B34" s="117" t="s">
        <v>5246</v>
      </c>
      <c r="C34" s="116" t="s">
        <v>1001</v>
      </c>
      <c r="D34" s="103" t="s">
        <v>4657</v>
      </c>
      <c r="E34" s="103" t="s">
        <v>24</v>
      </c>
      <c r="F34" s="7" t="str">
        <f>IF(AND(D34="Amina",OR(E34="Manual",E34="Assisted Manual")),A34&amp;"_AZ",IF(AND(D34="Amina",OR(E34="De-Novo Merge",E34="Assisted Merge")),A34&amp;"_SA_AZ",IF(AND(D34="Ahmad",OR(E34="Manual",E34="Assisted Manual")),A34&amp;"_AE",IF(AND(D34="Ahmad",OR(E34="De-Novo Merge",E34="Assisted Merge")),A34&amp;"_SA_AE",IF(AND(D34="Gina",OR(E34="Manual",E34="Assisted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Merge")),A34&amp;"_SA_MW",IF(AND(D34="Rinat",OR(E34="Manual",E34="Assisted Manual")),A34&amp;"_RM",IF(AND(D34="Rinat",OR(E34="De-Novo Merge",E34="Assisted Merge")),A34&amp;"_SA_RM",""))))))))))))))))</f>
        <v>2018-06-14_G-017_AE</v>
      </c>
      <c r="G34" s="104">
        <v>43364</v>
      </c>
      <c r="H34" s="104">
        <v>43374</v>
      </c>
      <c r="I34" s="68"/>
      <c r="J34" s="68">
        <v>139.65</v>
      </c>
      <c r="K34" s="73" t="str">
        <f t="shared" ref="K34:K65" si="1">IF(AND(NOT(I34=""),NOT(J34=""),NOT(H34="")),J34/I34,"")</f>
        <v/>
      </c>
      <c r="L34" s="118" t="s">
        <v>5245</v>
      </c>
      <c r="M34" s="103" t="str">
        <f>IF(AND(NOT(OR(G34="",G34="Ø")),H34=""),"In Progress",IF(AND(NOT(OR(H34="Ø",H34="")),NOT(OR(G34="Ø",G34=""))),"Completed",IF(AND(NOT(A34=""),NOT(OR(D34="",D34="???")),G34=""),"Waiting",IF(D34="???","Waiting",""))))</f>
        <v>Completed</v>
      </c>
      <c r="N34" s="116" t="str">
        <f>IF(AND(NOT(OR(H34="Ø",H34="")),L34="Split"),"In Progress",IF(AND(NOT(OR(H34="Ø",H34="")),L34="Needs to be Split"),"Waiting",IF(AND(M34="Review",M35="Review"),"Review",IF(OR(AND(M34="Review",M35="Incomplete"),AND(M34="Incomplete",M35="Review")),"Review",IF(OR(AND(M34="Untraceable",M35="Review"),AND(M34="Review",M35="Untraceable")),"Review",IF(OR(AND(M34="Review",M35="Completed"),AND(M34="Completed",M35="Review")),"Review",IF(OR(AND(M34="Other",M35="Review"),AND(M34="Review",M35="Other")),"Review",IF(OR(AND(M34="Other",M35="Incomplete"),AND(M34="Incomplete",M35="Other")),"Review",IF(OR(AND(M34="Other",M35="Untraceable"),AND(M34="Untraceable",M35="Other")),"Review",IF(OR(AND(M34="Other",M35="Completed"),AND(M34="Completed",M35="Other")),"Review",IF(AND(M34="Waiting",M35="Waiting"),"Waiting",IF(OR(AND(M34="Review",M35="Waiting"),AND(M34="Waiting",M35="Review")),"Waiting",IF(OR(AND(M34="Other",M35="Waiting"),AND(M34="Waiting",M35="Other")),"Waiting",IF(OR(AND(M34="Incomplete",M35="Waiting"),AND(M34="Waiting",M35="Incomplete")),"Waiting",IF(OR(AND(M34="Completed",M35="Waiting"),AND(M34="Waiting",M35="Completed")),"Waiting",IF(OR(M34="In Progress",M35="In Progress"),"In Progress",IF(OR(AND(M34="Completed",M35="Untraceable"),AND(M34="Untraceable",M35="Completed")),"Review",IF(OR(AND(M34="Completed",M35="Incomplete"),AND(M34="Incomplete",M35="Completed")),"Review",IF(OR(AND(M34="Incomplete",M35="Untraceable"),AND(M34="Untraceable",M35="Incomplete")),"Untraceable",IF(AND(NOT(OR(H34="Ø",H34="")),NOT(OR(H35="Ø",H35="")),L34=""),"In Progress",IF(AND(M34="Untraceable",M35="Untraceable"),"Untraceable",IF(AND(NOT(OR(H34="Ø",H34="")),NOT(OR(H35="Ø",H35="")),NOT(OR(L34="Ø",L34="",L34="Split",L34="Needs to be Split"))),"Completed",IF(AND(M34="Incomplete",M35="Incomplete"),"Incomplete",IF(AND(M34="Other",M35="Other"),"Review",IF(AND(M34="Untraceable",M35=""),"Untraceable","")))))))))))))))))))))))))</f>
        <v>Completed</v>
      </c>
      <c r="O34" s="116" t="s">
        <v>0</v>
      </c>
      <c r="P34" s="4" t="s">
        <v>5244</v>
      </c>
      <c r="Q34" s="121" t="s">
        <v>25</v>
      </c>
      <c r="R34" s="116" t="s">
        <v>5243</v>
      </c>
    </row>
    <row r="35" spans="1:18" x14ac:dyDescent="0.25">
      <c r="A35" s="116"/>
      <c r="B35" s="116"/>
      <c r="C35" s="116"/>
      <c r="D35" s="103" t="s">
        <v>32</v>
      </c>
      <c r="E35" s="103" t="s">
        <v>1512</v>
      </c>
      <c r="F35" s="7" t="str">
        <f>IF(AND(D35="Amina",OR(E35="Manual",E35="Assisted Manual")),A34&amp;"_AZ",IF(AND(D35="Amina",OR(E35="De-Novo Merge",E35="Assisted Merge")),A34&amp;"_SA_AZ",IF(AND(D35="Ahmad",OR(E35="Manual",E35="Assisted Manual")),A34&amp;"_AE",IF(AND(D35="Ahmad",OR(E35="De-Novo Merge",E35="Assisted Merge")),A34&amp;"_SA_AE",IF(AND(D35="Gina",OR(E35="Manual",E35="Assisted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Merge")),A34&amp;"_SA_MW",IF(AND(D35="Rinat",OR(E35="Manual",E35="Assisted Manual")),A34&amp;"_RM",IF(AND(D35="Rinat",OR(E35="De-Novo Merge",E35="Assisted Merge")),A34&amp;"_SA_RM",""))))))))))))))))</f>
        <v>2018-06-14_G-017_AZ</v>
      </c>
      <c r="G35" s="104">
        <v>43375</v>
      </c>
      <c r="H35" s="104">
        <v>43377</v>
      </c>
      <c r="I35" s="68">
        <v>10</v>
      </c>
      <c r="J35" s="68">
        <v>110</v>
      </c>
      <c r="K35" s="73">
        <f t="shared" si="1"/>
        <v>11</v>
      </c>
      <c r="L35" s="116"/>
      <c r="M35" s="103" t="str">
        <f>IF(AND(NOT(OR(G35="",G35="Ø")),H35=""),"In Progress",IF(AND(NOT(OR(H35="Ø",H35="")),NOT(OR(G35="Ø",G35=""))),"Completed",IF(AND(NOT(A34=""),NOT(OR(D35="",D35="???")),G35=""),"Waiting",IF(D35="???","Waiting",""))))</f>
        <v>Completed</v>
      </c>
      <c r="N35" s="116"/>
      <c r="O35" s="116"/>
      <c r="P35" s="4" t="s">
        <v>5242</v>
      </c>
      <c r="Q35" s="121"/>
      <c r="R35" s="116"/>
    </row>
    <row r="36" spans="1:18" x14ac:dyDescent="0.25">
      <c r="A36" s="122" t="s">
        <v>5241</v>
      </c>
      <c r="B36" s="172" t="s">
        <v>5240</v>
      </c>
      <c r="C36" s="116"/>
      <c r="D36" s="103" t="str">
        <f>IF(AND(NOT(B36=""),NOT(A36="")),"???","")</f>
        <v>???</v>
      </c>
      <c r="E36" s="103"/>
      <c r="F36" s="7" t="str">
        <f>IF(AND(D36="Amina",OR(E36="Manual",E36="Assisted Manual")),A36&amp;"_AZ",IF(AND(D36="Amina",OR(E36="De-Novo Merge",E36="Assisted Merge")),A36&amp;"_SA_AZ",IF(AND(D36="Ahmad",OR(E36="Manual",E36="Assisted Manual")),A36&amp;"_AE",IF(AND(D36="Ahmad",OR(E36="De-Novo Merge",E36="Assisted Merge")),A36&amp;"_SA_AE",IF(AND(D36="Gina",OR(E36="Manual",E36="Assisted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Merge")),A36&amp;"_SA_MW",IF(AND(D36="Rinat",OR(E36="Manual",E36="Assisted Manual")),A36&amp;"_RM",IF(AND(D36="Rinat",OR(E36="De-Novo Merge",E36="Assisted Merge")),A36&amp;"_SA_RM",""))))))))))))))))</f>
        <v/>
      </c>
      <c r="G36" s="104"/>
      <c r="H36" s="104"/>
      <c r="I36" s="68"/>
      <c r="J36" s="68"/>
      <c r="K36" s="73" t="str">
        <f t="shared" si="1"/>
        <v/>
      </c>
      <c r="L36" s="118" t="str">
        <f>IF(AND(NOT(OR(H36="",H36="Ø")),NOT(OR(H37="",H37="Ø"))),"Needs to be Split","")</f>
        <v/>
      </c>
      <c r="M36" s="103" t="str">
        <f>IF(AND(NOT(OR(G36="",G36="Ø")),H36=""),"In Progress",IF(AND(NOT(OR(H36="Ø",H36="")),NOT(OR(G36="Ø",G36=""))),"Completed",IF(AND(NOT(A36=""),NOT(OR(D36="",D36="???")),G36=""),"Waiting",IF(D36="???","Waiting",""))))</f>
        <v>Waiting</v>
      </c>
      <c r="N36" s="116" t="str">
        <f>IF(AND(NOT(OR(H36="Ø",H36="")),L36="Split"),"In Progress",IF(AND(NOT(OR(H36="Ø",H36="")),L36="Needs to be Split"),"Waiting",IF(AND(M36="Review",M37="Review"),"Review",IF(OR(AND(M36="Review",M37="Incomplete"),AND(M36="Incomplete",M37="Review")),"Review",IF(OR(AND(M36="Untraceable",M37="Review"),AND(M36="Review",M37="Untraceable")),"Review",IF(OR(AND(M36="Review",M37="Completed"),AND(M36="Completed",M37="Review")),"Review",IF(OR(AND(M36="Other",M37="Review"),AND(M36="Review",M37="Other")),"Review",IF(OR(AND(M36="Other",M37="Incomplete"),AND(M36="Incomplete",M37="Other")),"Review",IF(OR(AND(M36="Other",M37="Untraceable"),AND(M36="Untraceable",M37="Other")),"Review",IF(OR(AND(M36="Other",M37="Completed"),AND(M36="Completed",M37="Other")),"Review",IF(AND(M36="Waiting",M37="Waiting"),"Waiting",IF(OR(AND(M36="Review",M37="Waiting"),AND(M36="Waiting",M37="Review")),"Waiting",IF(OR(AND(M36="Other",M37="Waiting"),AND(M36="Waiting",M37="Other")),"Waiting",IF(OR(AND(M36="Incomplete",M37="Waiting"),AND(M36="Waiting",M37="Incomplete")),"Waiting",IF(OR(AND(M36="Completed",M37="Waiting"),AND(M36="Waiting",M37="Completed")),"Waiting",IF(OR(M36="In Progress",M37="In Progress"),"In Progress",IF(OR(AND(M36="Completed",M37="Untraceable"),AND(M36="Untraceable",M37="Completed")),"Review",IF(OR(AND(M36="Completed",M37="Incomplete"),AND(M36="Incomplete",M37="Completed")),"Review",IF(OR(AND(M36="Incomplete",M37="Untraceable"),AND(M36="Untraceable",M37="Incomplete")),"Untraceable",IF(AND(NOT(OR(H36="Ø",H36="")),NOT(OR(H37="Ø",H37="")),L36=""),"In Progress",IF(AND(M36="Untraceable",M37="Untraceable"),"Untraceable",IF(AND(NOT(OR(H36="Ø",H36="")),NOT(OR(H37="Ø",H37="")),NOT(OR(L36="Ø",L36="",L36="Split",L36="Needs to be Split"))),"Completed",IF(AND(M36="Incomplete",M37="Incomplete"),"Incomplete",IF(AND(M36="Other",M37="Other"),"Review",IF(AND(M36="Untraceable",M37=""),"Untraceable","")))))))))))))))))))))))))</f>
        <v>Waiting</v>
      </c>
      <c r="O36" s="116" t="str">
        <f>IF(OR(N36="Untraceable",N36="Incomplete"),"Ignore",IF(N36="Completed","Waiting",IF(OR(N36="Waiting",N36="In Progress",N36="Review",N36="Other"),"HOLD","")))</f>
        <v>HOLD</v>
      </c>
      <c r="P36" s="4" t="s">
        <v>5233</v>
      </c>
      <c r="Q36" s="121" t="str">
        <f>IF(OR(N36="Untraceable",N36="Incomplete"),"No",IF(N36="Completed","In Progress",""))</f>
        <v/>
      </c>
      <c r="R36" s="116"/>
    </row>
    <row r="37" spans="1:18" x14ac:dyDescent="0.25">
      <c r="A37" s="116"/>
      <c r="B37" s="187"/>
      <c r="C37" s="116"/>
      <c r="D37" s="103" t="str">
        <f>IF(AND(NOT(A36=""),NOT(B36=""),NOT(M36="Untraceable")),"???","")</f>
        <v>???</v>
      </c>
      <c r="E37" s="103"/>
      <c r="F37" s="7" t="str">
        <f>IF(AND(D37="Amina",OR(E37="Manual",E37="Assisted Manual")),A36&amp;"_AZ",IF(AND(D37="Amina",OR(E37="De-Novo Merge",E37="Assisted Merge")),A36&amp;"_SA_AZ",IF(AND(D37="Ahmad",OR(E37="Manual",E37="Assisted Manual")),A36&amp;"_AE",IF(AND(D37="Ahmad",OR(E37="De-Novo Merge",E37="Assisted Merge")),A36&amp;"_SA_AE",IF(AND(D37="Gina",OR(E37="Manual",E37="Assisted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Merge")),A36&amp;"_SA_MW",IF(AND(D37="Rinat",OR(E37="Manual",E37="Assisted Manual")),A36&amp;"_RM",IF(AND(D37="Rinat",OR(E37="De-Novo Merge",E37="Assisted Merge")),A36&amp;"_SA_RM",""))))))))))))))))</f>
        <v/>
      </c>
      <c r="G37" s="104"/>
      <c r="H37" s="104"/>
      <c r="I37" s="68"/>
      <c r="J37" s="68"/>
      <c r="K37" s="73" t="str">
        <f t="shared" si="1"/>
        <v/>
      </c>
      <c r="L37" s="116"/>
      <c r="M37" s="103" t="str">
        <f>IF(AND(NOT(OR(G37="",G37="Ø")),H37=""),"In Progress",IF(AND(NOT(OR(H37="Ø",H37="")),NOT(OR(G37="Ø",G37=""))),"Completed",IF(AND(NOT(A36=""),NOT(OR(D37="",D37="???")),G37=""),"Waiting",IF(D37="???","Waiting",""))))</f>
        <v>Waiting</v>
      </c>
      <c r="N37" s="116"/>
      <c r="O37" s="116"/>
      <c r="P37" s="4"/>
      <c r="Q37" s="121"/>
      <c r="R37" s="116"/>
    </row>
    <row r="38" spans="1:18" x14ac:dyDescent="0.25">
      <c r="A38" s="122" t="s">
        <v>5239</v>
      </c>
      <c r="B38" s="117" t="s">
        <v>5238</v>
      </c>
      <c r="C38" s="116"/>
      <c r="D38" s="103" t="s">
        <v>187</v>
      </c>
      <c r="E38" s="103" t="s">
        <v>24</v>
      </c>
      <c r="F38" s="7" t="str">
        <f>IF(AND(D38="Amina",OR(E38="Manual",E38="Assisted Manual")),A38&amp;"_AZ",IF(AND(D38="Amina",OR(E38="De-Novo Merge",E38="Assisted Merge")),A38&amp;"_SA_AZ",IF(AND(D38="Ahmad",OR(E38="Manual",E38="Assisted Manual")),A38&amp;"_AE",IF(AND(D38="Ahmad",OR(E38="De-Novo Merge",E38="Assisted Merge")),A38&amp;"_SA_AE",IF(AND(D38="Gina",OR(E38="Manual",E38="Assisted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Merge")),A38&amp;"_SA_MW",IF(AND(D38="Rinat",OR(E38="Manual",E38="Assisted Manual")),A38&amp;"_RM",IF(AND(D38="Rinat",OR(E38="De-Novo Merge",E38="Assisted Merge")),A38&amp;"_SA_RM",""))))))))))))))))</f>
        <v>2018-06-14_G-019_MW</v>
      </c>
      <c r="G38" s="104">
        <v>43361</v>
      </c>
      <c r="H38" s="104">
        <v>43362</v>
      </c>
      <c r="I38" s="68">
        <v>4</v>
      </c>
      <c r="J38" s="68">
        <v>61</v>
      </c>
      <c r="K38" s="73">
        <f t="shared" si="1"/>
        <v>15.25</v>
      </c>
      <c r="L38" s="118">
        <v>43368</v>
      </c>
      <c r="M38" s="103" t="str">
        <f>IF(AND(NOT(OR(G38="",G38="Ø")),H38=""),"In Progress",IF(AND(NOT(OR(H38="Ø",H38="")),NOT(OR(G38="Ø",G38=""))),"Completed",IF(AND(NOT(A38=""),NOT(OR(D38="",D38="???")),G38=""),"Waiting",IF(D38="???","Waiting",""))))</f>
        <v>Completed</v>
      </c>
      <c r="N38" s="116" t="str">
        <f>IF(AND(NOT(OR(H38="Ø",H38="")),L38="Split"),"In Progress",IF(AND(NOT(OR(H38="Ø",H38="")),L38="Needs to be Split"),"Waiting",IF(AND(M38="Review",M39="Review"),"Review",IF(OR(AND(M38="Review",M39="Incomplete"),AND(M38="Incomplete",M39="Review")),"Review",IF(OR(AND(M38="Untraceable",M39="Review"),AND(M38="Review",M39="Untraceable")),"Review",IF(OR(AND(M38="Review",M39="Completed"),AND(M38="Completed",M39="Review")),"Review",IF(OR(AND(M38="Other",M39="Review"),AND(M38="Review",M39="Other")),"Review",IF(OR(AND(M38="Other",M39="Incomplete"),AND(M38="Incomplete",M39="Other")),"Review",IF(OR(AND(M38="Other",M39="Untraceable"),AND(M38="Untraceable",M39="Other")),"Review",IF(OR(AND(M38="Other",M39="Completed"),AND(M38="Completed",M39="Other")),"Review",IF(AND(M38="Waiting",M39="Waiting"),"Waiting",IF(OR(AND(M38="Review",M39="Waiting"),AND(M38="Waiting",M39="Review")),"Waiting",IF(OR(AND(M38="Other",M39="Waiting"),AND(M38="Waiting",M39="Other")),"Waiting",IF(OR(AND(M38="Incomplete",M39="Waiting"),AND(M38="Waiting",M39="Incomplete")),"Waiting",IF(OR(AND(M38="Completed",M39="Waiting"),AND(M38="Waiting",M39="Completed")),"Waiting",IF(OR(M38="In Progress",M39="In Progress"),"In Progress",IF(OR(AND(M38="Completed",M39="Untraceable"),AND(M38="Untraceable",M39="Completed")),"Review",IF(OR(AND(M38="Completed",M39="Incomplete"),AND(M38="Incomplete",M39="Completed")),"Review",IF(OR(AND(M38="Incomplete",M39="Untraceable"),AND(M38="Untraceable",M39="Incomplete")),"Untraceable",IF(AND(NOT(OR(H38="Ø",H38="")),NOT(OR(H39="Ø",H39="")),L38=""),"In Progress",IF(AND(M38="Untraceable",M39="Untraceable"),"Untraceable",IF(AND(NOT(OR(H38="Ø",H38="")),NOT(OR(H39="Ø",H39="")),NOT(OR(L38="Ø",L38="",L38="Split",L38="Needs to be Split"))),"Completed",IF(AND(M38="Incomplete",M39="Incomplete"),"Incomplete",IF(AND(M38="Other",M39="Other"),"Review",IF(AND(M38="Untraceable",M39=""),"Untraceable","")))))))))))))))))))))))))</f>
        <v>Completed</v>
      </c>
      <c r="O38" s="116" t="s">
        <v>1</v>
      </c>
      <c r="P38" s="4"/>
      <c r="Q38" s="121" t="s">
        <v>25</v>
      </c>
      <c r="R38" s="116" t="s">
        <v>5237</v>
      </c>
    </row>
    <row r="39" spans="1:18" x14ac:dyDescent="0.25">
      <c r="A39" s="116"/>
      <c r="B39" s="116"/>
      <c r="C39" s="116"/>
      <c r="D39" s="103" t="s">
        <v>23</v>
      </c>
      <c r="E39" s="103" t="s">
        <v>1512</v>
      </c>
      <c r="F39" s="7" t="str">
        <f>IF(AND(D39="Amina",OR(E39="Manual",E39="Assisted Manual")),A38&amp;"_AZ",IF(AND(D39="Amina",OR(E39="De-Novo Merge",E39="Assisted Merge")),A38&amp;"_SA_AZ",IF(AND(D39="Ahmad",OR(E39="Manual",E39="Assisted Manual")),A38&amp;"_AE",IF(AND(D39="Ahmad",OR(E39="De-Novo Merge",E39="Assisted Merge")),A38&amp;"_SA_AE",IF(AND(D39="Gina",OR(E39="Manual",E39="Assisted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Merge")),A38&amp;"_SA_MW",IF(AND(D39="Rinat",OR(E39="Manual",E39="Assisted Manual")),A38&amp;"_RM",IF(AND(D39="Rinat",OR(E39="De-Novo Merge",E39="Assisted Merge")),A38&amp;"_SA_RM",""))))))))))))))))</f>
        <v>2018-06-14_G-019_CA</v>
      </c>
      <c r="G39" s="104">
        <v>43364</v>
      </c>
      <c r="H39" s="104">
        <v>43364</v>
      </c>
      <c r="I39" s="68">
        <v>3</v>
      </c>
      <c r="J39" s="68">
        <v>62</v>
      </c>
      <c r="K39" s="73">
        <f t="shared" si="1"/>
        <v>20.666666666666668</v>
      </c>
      <c r="L39" s="116"/>
      <c r="M39" s="103" t="str">
        <f>IF(AND(NOT(OR(G39="",G39="Ø")),H39=""),"In Progress",IF(AND(NOT(OR(H39="Ø",H39="")),NOT(OR(G39="Ø",G39=""))),"Completed",IF(AND(NOT(A38=""),NOT(OR(D39="",D39="???")),G39=""),"Waiting",IF(D39="???","Waiting",""))))</f>
        <v>Completed</v>
      </c>
      <c r="N39" s="116"/>
      <c r="O39" s="116"/>
      <c r="P39" s="4" t="s">
        <v>5236</v>
      </c>
      <c r="Q39" s="121"/>
      <c r="R39" s="116"/>
    </row>
    <row r="40" spans="1:18" x14ac:dyDescent="0.25">
      <c r="A40" s="122" t="s">
        <v>5235</v>
      </c>
      <c r="B40" s="117" t="s">
        <v>5234</v>
      </c>
      <c r="C40" s="116"/>
      <c r="D40" s="103" t="str">
        <f>IF(AND(NOT(B40=""),NOT(A40="")),"???","")</f>
        <v>???</v>
      </c>
      <c r="E40" s="103"/>
      <c r="F40" s="7" t="str">
        <f>IF(AND(D40="Amina",OR(E40="Manual",E40="Assisted Manual")),A40&amp;"_AZ",IF(AND(D40="Amina",OR(E40="De-Novo Merge",E40="Assisted Merge")),A40&amp;"_SA_AZ",IF(AND(D40="Ahmad",OR(E40="Manual",E40="Assisted Manual")),A40&amp;"_AE",IF(AND(D40="Ahmad",OR(E40="De-Novo Merge",E40="Assisted Merge")),A40&amp;"_SA_AE",IF(AND(D40="Gina",OR(E40="Manual",E40="Assisted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Merge")),A40&amp;"_SA_MW",IF(AND(D40="Rinat",OR(E40="Manual",E40="Assisted Manual")),A40&amp;"_RM",IF(AND(D40="Rinat",OR(E40="De-Novo Merge",E40="Assisted Merge")),A40&amp;"_SA_RM",""))))))))))))))))</f>
        <v/>
      </c>
      <c r="G40" s="104"/>
      <c r="H40" s="104"/>
      <c r="I40" s="68"/>
      <c r="J40" s="68"/>
      <c r="K40" s="73" t="str">
        <f t="shared" si="1"/>
        <v/>
      </c>
      <c r="L40" s="118" t="str">
        <f>IF(AND(NOT(OR(H40="",H40="Ø")),NOT(OR(H41="",H41="Ø"))),"Needs to be Split","")</f>
        <v/>
      </c>
      <c r="M40" s="103" t="str">
        <f>IF(AND(NOT(OR(G40="",G40="Ø")),H40=""),"In Progress",IF(AND(NOT(OR(H40="Ø",H40="")),NOT(OR(G40="Ø",G40=""))),"Completed",IF(AND(NOT(A40=""),NOT(OR(D40="",D40="???")),G40=""),"Waiting",IF(D40="???","Waiting",""))))</f>
        <v>Waiting</v>
      </c>
      <c r="N40" s="116" t="str">
        <f>IF(AND(NOT(OR(H40="Ø",H40="")),L40="Split"),"In Progress",IF(AND(NOT(OR(H40="Ø",H40="")),L40="Needs to be Split"),"Waiting",IF(AND(M40="Review",M41="Review"),"Review",IF(OR(AND(M40="Review",M41="Incomplete"),AND(M40="Incomplete",M41="Review")),"Review",IF(OR(AND(M40="Untraceable",M41="Review"),AND(M40="Review",M41="Untraceable")),"Review",IF(OR(AND(M40="Review",M41="Completed"),AND(M40="Completed",M41="Review")),"Review",IF(OR(AND(M40="Other",M41="Review"),AND(M40="Review",M41="Other")),"Review",IF(OR(AND(M40="Other",M41="Incomplete"),AND(M40="Incomplete",M41="Other")),"Review",IF(OR(AND(M40="Other",M41="Untraceable"),AND(M40="Untraceable",M41="Other")),"Review",IF(OR(AND(M40="Other",M41="Completed"),AND(M40="Completed",M41="Other")),"Review",IF(AND(M40="Waiting",M41="Waiting"),"Waiting",IF(OR(AND(M40="Review",M41="Waiting"),AND(M40="Waiting",M41="Review")),"Waiting",IF(OR(AND(M40="Other",M41="Waiting"),AND(M40="Waiting",M41="Other")),"Waiting",IF(OR(AND(M40="Incomplete",M41="Waiting"),AND(M40="Waiting",M41="Incomplete")),"Waiting",IF(OR(AND(M40="Completed",M41="Waiting"),AND(M40="Waiting",M41="Completed")),"Waiting",IF(OR(M40="In Progress",M41="In Progress"),"In Progress",IF(OR(AND(M40="Completed",M41="Untraceable"),AND(M40="Untraceable",M41="Completed")),"Review",IF(OR(AND(M40="Completed",M41="Incomplete"),AND(M40="Incomplete",M41="Completed")),"Review",IF(OR(AND(M40="Incomplete",M41="Untraceable"),AND(M40="Untraceable",M41="Incomplete")),"Untraceable",IF(AND(NOT(OR(H40="Ø",H40="")),NOT(OR(H41="Ø",H41="")),L40=""),"In Progress",IF(AND(M40="Untraceable",M41="Untraceable"),"Untraceable",IF(AND(NOT(OR(H40="Ø",H40="")),NOT(OR(H41="Ø",H41="")),NOT(OR(L40="Ø",L40="",L40="Split",L40="Needs to be Split"))),"Completed",IF(AND(M40="Incomplete",M41="Incomplete"),"Incomplete",IF(AND(M40="Other",M41="Other"),"Review",IF(AND(M40="Untraceable",M41=""),"Untraceable","")))))))))))))))))))))))))</f>
        <v>Waiting</v>
      </c>
      <c r="O40" s="116" t="str">
        <f>IF(OR(N40="Untraceable",N40="Incomplete"),"Ignore",IF(N40="Completed","Waiting",IF(OR(N40="Waiting",N40="In Progress",N40="Review",N40="Other"),"HOLD","")))</f>
        <v>HOLD</v>
      </c>
      <c r="P40" s="4" t="s">
        <v>5233</v>
      </c>
      <c r="Q40" s="121" t="str">
        <f>IF(OR(N40="Untraceable",N40="Incomplete"),"No",IF(N40="Completed","In Progress",""))</f>
        <v/>
      </c>
      <c r="R40" s="116"/>
    </row>
    <row r="41" spans="1:18" x14ac:dyDescent="0.25">
      <c r="A41" s="116"/>
      <c r="B41" s="116"/>
      <c r="C41" s="116"/>
      <c r="D41" s="103" t="str">
        <f>IF(AND(NOT(A40=""),NOT(B40=""),NOT(M40="Untraceable")),"???","")</f>
        <v>???</v>
      </c>
      <c r="E41" s="103"/>
      <c r="F41" s="7" t="str">
        <f>IF(AND(D41="Amina",OR(E41="Manual",E41="Assisted Manual")),A40&amp;"_AZ",IF(AND(D41="Amina",OR(E41="De-Novo Merge",E41="Assisted Merge")),A40&amp;"_SA_AZ",IF(AND(D41="Ahmad",OR(E41="Manual",E41="Assisted Manual")),A40&amp;"_AE",IF(AND(D41="Ahmad",OR(E41="De-Novo Merge",E41="Assisted Merge")),A40&amp;"_SA_AE",IF(AND(D41="Gina",OR(E41="Manual",E41="Assisted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Merge")),A40&amp;"_SA_MW",IF(AND(D41="Rinat",OR(E41="Manual",E41="Assisted Manual")),A40&amp;"_RM",IF(AND(D41="Rinat",OR(E41="De-Novo Merge",E41="Assisted Merge")),A40&amp;"_SA_RM",""))))))))))))))))</f>
        <v/>
      </c>
      <c r="G41" s="104"/>
      <c r="H41" s="104"/>
      <c r="I41" s="68"/>
      <c r="J41" s="68"/>
      <c r="K41" s="73" t="str">
        <f t="shared" si="1"/>
        <v/>
      </c>
      <c r="L41" s="116"/>
      <c r="M41" s="103" t="str">
        <f>IF(AND(NOT(OR(G41="",G41="Ø")),H41=""),"In Progress",IF(AND(NOT(OR(H41="Ø",H41="")),NOT(OR(G41="Ø",G41=""))),"Completed",IF(AND(NOT(A40=""),NOT(OR(D41="",D41="???")),G41=""),"Waiting",IF(D41="???","Waiting",""))))</f>
        <v>Waiting</v>
      </c>
      <c r="N41" s="116"/>
      <c r="O41" s="116"/>
      <c r="P41" s="4"/>
      <c r="Q41" s="121"/>
      <c r="R41" s="116"/>
    </row>
    <row r="42" spans="1:18" x14ac:dyDescent="0.25">
      <c r="A42" s="122" t="s">
        <v>5232</v>
      </c>
      <c r="B42" s="117"/>
      <c r="C42" s="116"/>
      <c r="D42" s="103" t="str">
        <f>IF(AND(NOT(B42=""),NOT(A42="")),"???","")</f>
        <v/>
      </c>
      <c r="E42" s="103"/>
      <c r="F42" s="7" t="str">
        <f>IF(AND(D42="Amina",OR(E42="Manual",E42="Assisted Manual")),A42&amp;"_AZ",IF(AND(D42="Amina",OR(E42="De-Novo Merge",E42="Assisted Merge")),A42&amp;"_SA_AZ",IF(AND(D42="Ahmad",OR(E42="Manual",E42="Assisted Manual")),A42&amp;"_AE",IF(AND(D42="Ahmad",OR(E42="De-Novo Merge",E42="Assisted Merge")),A42&amp;"_SA_AE",IF(AND(D42="Gina",OR(E42="Manual",E42="Assisted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Merge")),A42&amp;"_SA_MW",IF(AND(D42="Rinat",OR(E42="Manual",E42="Assisted Manual")),A42&amp;"_RM",IF(AND(D42="Rinat",OR(E42="De-Novo Merge",E42="Assisted Merge")),A42&amp;"_SA_RM",""))))))))))))))))</f>
        <v/>
      </c>
      <c r="G42" s="104"/>
      <c r="H42" s="104"/>
      <c r="I42" s="68"/>
      <c r="J42" s="68"/>
      <c r="K42" s="73" t="str">
        <f t="shared" si="1"/>
        <v/>
      </c>
      <c r="L42" s="118" t="str">
        <f>IF(AND(NOT(OR(H42="",H42="Ø")),NOT(OR(H43="",H43="Ø"))),"Needs to be Split","")</f>
        <v/>
      </c>
      <c r="M42" s="103" t="str">
        <f>IF(AND(NOT(OR(G42="",G42="Ø")),H42=""),"In Progress",IF(AND(NOT(OR(H42="Ø",H42="")),NOT(OR(G42="Ø",G42=""))),"Completed",IF(AND(NOT(A42=""),NOT(OR(D42="",D42="???")),G42=""),"Waiting",IF(D42="???","Waiting",""))))</f>
        <v/>
      </c>
      <c r="N42" s="116" t="str">
        <f>IF(AND(NOT(OR(H42="Ø",H42="")),L42="Split"),"In Progress",IF(AND(NOT(OR(H42="Ø",H42="")),L42="Needs to be Split"),"Waiting",IF(AND(M42="Review",M43="Review"),"Review",IF(OR(AND(M42="Review",M43="Incomplete"),AND(M42="Incomplete",M43="Review")),"Review",IF(OR(AND(M42="Untraceable",M43="Review"),AND(M42="Review",M43="Untraceable")),"Review",IF(OR(AND(M42="Review",M43="Completed"),AND(M42="Completed",M43="Review")),"Review",IF(OR(AND(M42="Other",M43="Review"),AND(M42="Review",M43="Other")),"Review",IF(OR(AND(M42="Other",M43="Incomplete"),AND(M42="Incomplete",M43="Other")),"Review",IF(OR(AND(M42="Other",M43="Untraceable"),AND(M42="Untraceable",M43="Other")),"Review",IF(OR(AND(M42="Other",M43="Completed"),AND(M42="Completed",M43="Other")),"Review",IF(AND(M42="Waiting",M43="Waiting"),"Waiting",IF(OR(AND(M42="Review",M43="Waiting"),AND(M42="Waiting",M43="Review")),"Waiting",IF(OR(AND(M42="Other",M43="Waiting"),AND(M42="Waiting",M43="Other")),"Waiting",IF(OR(AND(M42="Incomplete",M43="Waiting"),AND(M42="Waiting",M43="Incomplete")),"Waiting",IF(OR(AND(M42="Completed",M43="Waiting"),AND(M42="Waiting",M43="Completed")),"Waiting",IF(OR(M42="In Progress",M43="In Progress"),"In Progress",IF(OR(AND(M42="Completed",M43="Untraceable"),AND(M42="Untraceable",M43="Completed")),"Review",IF(OR(AND(M42="Completed",M43="Incomplete"),AND(M42="Incomplete",M43="Completed")),"Review",IF(OR(AND(M42="Incomplete",M43="Untraceable"),AND(M42="Untraceable",M43="Incomplete")),"Untraceable",IF(AND(NOT(OR(H42="Ø",H42="")),NOT(OR(H43="Ø",H43="")),L42=""),"In Progress",IF(AND(M42="Untraceable",M43="Untraceable"),"Untraceable",IF(AND(NOT(OR(H42="Ø",H42="")),NOT(OR(H43="Ø",H43="")),NOT(OR(L42="Ø",L42="",L42="Split",L42="Needs to be Split"))),"Completed",IF(AND(M42="Incomplete",M43="Incomplete"),"Incomplete",IF(AND(M42="Other",M43="Other"),"Review",IF(AND(M42="Untraceable",M43=""),"Untraceable","")))))))))))))))))))))))))</f>
        <v/>
      </c>
      <c r="O42" s="116" t="str">
        <f>IF(OR(N42="Untraceable",N42="Incomplete"),"Ignore",IF(N42="Completed","Waiting",IF(OR(N42="Waiting",N42="In Progress",N42="Review",N42="Other"),"HOLD","")))</f>
        <v/>
      </c>
      <c r="P42" s="4"/>
      <c r="Q42" s="121" t="str">
        <f>IF(OR(N42="Untraceable",N42="Incomplete"),"No",IF(N42="Completed","In Progress",""))</f>
        <v/>
      </c>
      <c r="R42" s="116"/>
    </row>
    <row r="43" spans="1:18" x14ac:dyDescent="0.25">
      <c r="A43" s="116"/>
      <c r="B43" s="116"/>
      <c r="C43" s="116"/>
      <c r="D43" s="103" t="str">
        <f>IF(AND(NOT(A42=""),NOT(B42=""),NOT(M42="Untraceable")),"???","")</f>
        <v/>
      </c>
      <c r="E43" s="103"/>
      <c r="F43" s="7" t="str">
        <f>IF(AND(D43="Amina",OR(E43="Manual",E43="Assisted Manual")),A42&amp;"_AZ",IF(AND(D43="Amina",OR(E43="De-Novo Merge",E43="Assisted Merge")),A42&amp;"_SA_AZ",IF(AND(D43="Ahmad",OR(E43="Manual",E43="Assisted Manual")),A42&amp;"_AE",IF(AND(D43="Ahmad",OR(E43="De-Novo Merge",E43="Assisted Merge")),A42&amp;"_SA_AE",IF(AND(D43="Gina",OR(E43="Manual",E43="Assisted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Merge")),A42&amp;"_SA_MW",IF(AND(D43="Rinat",OR(E43="Manual",E43="Assisted Manual")),A42&amp;"_RM",IF(AND(D43="Rinat",OR(E43="De-Novo Merge",E43="Assisted Merge")),A42&amp;"_SA_RM",""))))))))))))))))</f>
        <v/>
      </c>
      <c r="G43" s="104"/>
      <c r="H43" s="104"/>
      <c r="I43" s="68"/>
      <c r="J43" s="68"/>
      <c r="K43" s="73" t="str">
        <f t="shared" si="1"/>
        <v/>
      </c>
      <c r="L43" s="116"/>
      <c r="M43" s="103" t="str">
        <f>IF(AND(NOT(OR(G43="",G43="Ø")),H43=""),"In Progress",IF(AND(NOT(OR(H43="Ø",H43="")),NOT(OR(G43="Ø",G43=""))),"Completed",IF(AND(NOT(A42=""),NOT(OR(D43="",D43="???")),G43=""),"Waiting",IF(D43="???","Waiting",""))))</f>
        <v/>
      </c>
      <c r="N43" s="116"/>
      <c r="O43" s="116"/>
      <c r="P43" s="4"/>
      <c r="Q43" s="121"/>
      <c r="R43" s="116"/>
    </row>
    <row r="44" spans="1:18" x14ac:dyDescent="0.25">
      <c r="A44" s="122" t="s">
        <v>5231</v>
      </c>
      <c r="B44" s="117"/>
      <c r="C44" s="116"/>
      <c r="D44" s="103" t="str">
        <f>IF(AND(NOT(B44=""),NOT(A44="")),"???","")</f>
        <v/>
      </c>
      <c r="E44" s="103"/>
      <c r="F44" s="7" t="str">
        <f>IF(AND(D44="Amina",OR(E44="Manual",E44="Assisted Manual")),A44&amp;"_AZ",IF(AND(D44="Amina",OR(E44="De-Novo Merge",E44="Assisted Merge")),A44&amp;"_SA_AZ",IF(AND(D44="Ahmad",OR(E44="Manual",E44="Assisted Manual")),A44&amp;"_AE",IF(AND(D44="Ahmad",OR(E44="De-Novo Merge",E44="Assisted Merge")),A44&amp;"_SA_AE",IF(AND(D44="Gina",OR(E44="Manual",E44="Assisted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Merge")),A44&amp;"_SA_MW",IF(AND(D44="Rinat",OR(E44="Manual",E44="Assisted Manual")),A44&amp;"_RM",IF(AND(D44="Rinat",OR(E44="De-Novo Merge",E44="Assisted Merge")),A44&amp;"_SA_RM",""))))))))))))))))</f>
        <v/>
      </c>
      <c r="G44" s="104"/>
      <c r="H44" s="104"/>
      <c r="I44" s="68"/>
      <c r="J44" s="68"/>
      <c r="K44" s="73" t="str">
        <f t="shared" si="1"/>
        <v/>
      </c>
      <c r="L44" s="118" t="str">
        <f>IF(AND(NOT(OR(H44="",H44="Ø")),NOT(OR(H45="",H45="Ø"))),"Needs to be Split","")</f>
        <v/>
      </c>
      <c r="M44" s="103" t="str">
        <f>IF(AND(NOT(OR(G44="",G44="Ø")),H44=""),"In Progress",IF(AND(NOT(OR(H44="Ø",H44="")),NOT(OR(G44="Ø",G44=""))),"Completed",IF(AND(NOT(A44=""),NOT(OR(D44="",D44="???")),G44=""),"Waiting",IF(D44="???","Waiting",""))))</f>
        <v/>
      </c>
      <c r="N44" s="116" t="str">
        <f>IF(AND(NOT(OR(H44="Ø",H44="")),L44="Split"),"In Progress",IF(AND(NOT(OR(H44="Ø",H44="")),L44="Needs to be Split"),"Waiting",IF(AND(M44="Review",M45="Review"),"Review",IF(OR(AND(M44="Review",M45="Incomplete"),AND(M44="Incomplete",M45="Review")),"Review",IF(OR(AND(M44="Untraceable",M45="Review"),AND(M44="Review",M45="Untraceable")),"Review",IF(OR(AND(M44="Review",M45="Completed"),AND(M44="Completed",M45="Review")),"Review",IF(OR(AND(M44="Other",M45="Review"),AND(M44="Review",M45="Other")),"Review",IF(OR(AND(M44="Other",M45="Incomplete"),AND(M44="Incomplete",M45="Other")),"Review",IF(OR(AND(M44="Other",M45="Untraceable"),AND(M44="Untraceable",M45="Other")),"Review",IF(OR(AND(M44="Other",M45="Completed"),AND(M44="Completed",M45="Other")),"Review",IF(AND(M44="Waiting",M45="Waiting"),"Waiting",IF(OR(AND(M44="Review",M45="Waiting"),AND(M44="Waiting",M45="Review")),"Waiting",IF(OR(AND(M44="Other",M45="Waiting"),AND(M44="Waiting",M45="Other")),"Waiting",IF(OR(AND(M44="Incomplete",M45="Waiting"),AND(M44="Waiting",M45="Incomplete")),"Waiting",IF(OR(AND(M44="Completed",M45="Waiting"),AND(M44="Waiting",M45="Completed")),"Waiting",IF(OR(M44="In Progress",M45="In Progress"),"In Progress",IF(OR(AND(M44="Completed",M45="Untraceable"),AND(M44="Untraceable",M45="Completed")),"Review",IF(OR(AND(M44="Completed",M45="Incomplete"),AND(M44="Incomplete",M45="Completed")),"Review",IF(OR(AND(M44="Incomplete",M45="Untraceable"),AND(M44="Untraceable",M45="Incomplete")),"Untraceable",IF(AND(NOT(OR(H44="Ø",H44="")),NOT(OR(H45="Ø",H45="")),L44=""),"In Progress",IF(AND(M44="Untraceable",M45="Untraceable"),"Untraceable",IF(AND(NOT(OR(H44="Ø",H44="")),NOT(OR(H45="Ø",H45="")),NOT(OR(L44="Ø",L44="",L44="Split",L44="Needs to be Split"))),"Completed",IF(AND(M44="Incomplete",M45="Incomplete"),"Incomplete",IF(AND(M44="Other",M45="Other"),"Review",IF(AND(M44="Untraceable",M45=""),"Untraceable","")))))))))))))))))))))))))</f>
        <v/>
      </c>
      <c r="O44" s="116" t="str">
        <f>IF(OR(N44="Untraceable",N44="Incomplete"),"Ignore",IF(N44="Completed","Waiting",IF(OR(N44="Waiting",N44="In Progress",N44="Review",N44="Other"),"HOLD","")))</f>
        <v/>
      </c>
      <c r="P44" s="4"/>
      <c r="Q44" s="121" t="str">
        <f>IF(OR(N44="Untraceable",N44="Incomplete"),"No",IF(N44="Completed","In Progress",""))</f>
        <v/>
      </c>
      <c r="R44" s="116"/>
    </row>
    <row r="45" spans="1:18" x14ac:dyDescent="0.25">
      <c r="A45" s="116"/>
      <c r="B45" s="116"/>
      <c r="C45" s="116"/>
      <c r="D45" s="103" t="str">
        <f>IF(AND(NOT(A44=""),NOT(B44=""),NOT(M44="Untraceable")),"???","")</f>
        <v/>
      </c>
      <c r="E45" s="103"/>
      <c r="F45" s="7" t="str">
        <f>IF(AND(D45="Amina",OR(E45="Manual",E45="Assisted Manual")),A44&amp;"_AZ",IF(AND(D45="Amina",OR(E45="De-Novo Merge",E45="Assisted Merge")),A44&amp;"_SA_AZ",IF(AND(D45="Ahmad",OR(E45="Manual",E45="Assisted Manual")),A44&amp;"_AE",IF(AND(D45="Ahmad",OR(E45="De-Novo Merge",E45="Assisted Merge")),A44&amp;"_SA_AE",IF(AND(D45="Gina",OR(E45="Manual",E45="Assisted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Merge")),A44&amp;"_SA_MW",IF(AND(D45="Rinat",OR(E45="Manual",E45="Assisted Manual")),A44&amp;"_RM",IF(AND(D45="Rinat",OR(E45="De-Novo Merge",E45="Assisted Merge")),A44&amp;"_SA_RM",""))))))))))))))))</f>
        <v/>
      </c>
      <c r="G45" s="104"/>
      <c r="H45" s="104"/>
      <c r="I45" s="68"/>
      <c r="J45" s="68"/>
      <c r="K45" s="73" t="str">
        <f t="shared" si="1"/>
        <v/>
      </c>
      <c r="L45" s="116"/>
      <c r="M45" s="103" t="str">
        <f>IF(AND(NOT(OR(G45="",G45="Ø")),H45=""),"In Progress",IF(AND(NOT(OR(H45="Ø",H45="")),NOT(OR(G45="Ø",G45=""))),"Completed",IF(AND(NOT(A44=""),NOT(OR(D45="",D45="???")),G45=""),"Waiting",IF(D45="???","Waiting",""))))</f>
        <v/>
      </c>
      <c r="N45" s="116"/>
      <c r="O45" s="116"/>
      <c r="P45" s="4"/>
      <c r="Q45" s="121"/>
      <c r="R45" s="116"/>
    </row>
    <row r="46" spans="1:18" x14ac:dyDescent="0.25">
      <c r="A46" s="122" t="s">
        <v>5230</v>
      </c>
      <c r="B46" s="117"/>
      <c r="C46" s="116"/>
      <c r="D46" s="103" t="str">
        <f>IF(AND(NOT(B46=""),NOT(A46="")),"???","")</f>
        <v/>
      </c>
      <c r="E46" s="103"/>
      <c r="F46" s="7" t="str">
        <f>IF(AND(D46="Amina",OR(E46="Manual",E46="Assisted Manual")),A46&amp;"_AZ",IF(AND(D46="Amina",OR(E46="De-Novo Merge",E46="Assisted Merge")),A46&amp;"_SA_AZ",IF(AND(D46="Ahmad",OR(E46="Manual",E46="Assisted Manual")),A46&amp;"_AE",IF(AND(D46="Ahmad",OR(E46="De-Novo Merge",E46="Assisted Merge")),A46&amp;"_SA_AE",IF(AND(D46="Gina",OR(E46="Manual",E46="Assisted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Merge")),A46&amp;"_SA_MW",IF(AND(D46="Rinat",OR(E46="Manual",E46="Assisted Manual")),A46&amp;"_RM",IF(AND(D46="Rinat",OR(E46="De-Novo Merge",E46="Assisted Merge")),A46&amp;"_SA_RM",""))))))))))))))))</f>
        <v/>
      </c>
      <c r="G46" s="104"/>
      <c r="H46" s="104"/>
      <c r="I46" s="68"/>
      <c r="J46" s="68"/>
      <c r="K46" s="73" t="str">
        <f t="shared" si="1"/>
        <v/>
      </c>
      <c r="L46" s="118" t="str">
        <f>IF(AND(NOT(OR(H46="",H46="Ø")),NOT(OR(H47="",H47="Ø"))),"Needs to be Split","")</f>
        <v/>
      </c>
      <c r="M46" s="103" t="str">
        <f>IF(AND(NOT(OR(G46="",G46="Ø")),H46=""),"In Progress",IF(AND(NOT(OR(H46="Ø",H46="")),NOT(OR(G46="Ø",G46=""))),"Completed",IF(AND(NOT(A46=""),NOT(OR(D46="",D46="???")),G46=""),"Waiting",IF(D46="???","Waiting",""))))</f>
        <v/>
      </c>
      <c r="N46" s="116" t="str">
        <f>IF(AND(NOT(OR(H46="Ø",H46="")),L46="Split"),"In Progress",IF(AND(NOT(OR(H46="Ø",H46="")),L46="Needs to be Split"),"Waiting",IF(AND(M46="Review",M47="Review"),"Review",IF(OR(AND(M46="Review",M47="Incomplete"),AND(M46="Incomplete",M47="Review")),"Review",IF(OR(AND(M46="Untraceable",M47="Review"),AND(M46="Review",M47="Untraceable")),"Review",IF(OR(AND(M46="Review",M47="Completed"),AND(M46="Completed",M47="Review")),"Review",IF(OR(AND(M46="Other",M47="Review"),AND(M46="Review",M47="Other")),"Review",IF(OR(AND(M46="Other",M47="Incomplete"),AND(M46="Incomplete",M47="Other")),"Review",IF(OR(AND(M46="Other",M47="Untraceable"),AND(M46="Untraceable",M47="Other")),"Review",IF(OR(AND(M46="Other",M47="Completed"),AND(M46="Completed",M47="Other")),"Review",IF(AND(M46="Waiting",M47="Waiting"),"Waiting",IF(OR(AND(M46="Review",M47="Waiting"),AND(M46="Waiting",M47="Review")),"Waiting",IF(OR(AND(M46="Other",M47="Waiting"),AND(M46="Waiting",M47="Other")),"Waiting",IF(OR(AND(M46="Incomplete",M47="Waiting"),AND(M46="Waiting",M47="Incomplete")),"Waiting",IF(OR(AND(M46="Completed",M47="Waiting"),AND(M46="Waiting",M47="Completed")),"Waiting",IF(OR(M46="In Progress",M47="In Progress"),"In Progress",IF(OR(AND(M46="Completed",M47="Untraceable"),AND(M46="Untraceable",M47="Completed")),"Review",IF(OR(AND(M46="Completed",M47="Incomplete"),AND(M46="Incomplete",M47="Completed")),"Review",IF(OR(AND(M46="Incomplete",M47="Untraceable"),AND(M46="Untraceable",M47="Incomplete")),"Untraceable",IF(AND(NOT(OR(H46="Ø",H46="")),NOT(OR(H47="Ø",H47="")),L46=""),"In Progress",IF(AND(M46="Untraceable",M47="Untraceable"),"Untraceable",IF(AND(NOT(OR(H46="Ø",H46="")),NOT(OR(H47="Ø",H47="")),NOT(OR(L46="Ø",L46="",L46="Split",L46="Needs to be Split"))),"Completed",IF(AND(M46="Incomplete",M47="Incomplete"),"Incomplete",IF(AND(M46="Other",M47="Other"),"Review",IF(AND(M46="Untraceable",M47=""),"Untraceable","")))))))))))))))))))))))))</f>
        <v/>
      </c>
      <c r="O46" s="116" t="str">
        <f>IF(OR(N46="Untraceable",N46="Incomplete"),"Ignore",IF(N46="Completed","Waiting",IF(OR(N46="Waiting",N46="In Progress",N46="Review",N46="Other"),"HOLD","")))</f>
        <v/>
      </c>
      <c r="P46" s="4"/>
      <c r="Q46" s="121" t="str">
        <f>IF(OR(N46="Untraceable",N46="Incomplete"),"No",IF(N46="Completed","In Progress",""))</f>
        <v/>
      </c>
      <c r="R46" s="116"/>
    </row>
    <row r="47" spans="1:18" x14ac:dyDescent="0.25">
      <c r="A47" s="116"/>
      <c r="B47" s="116"/>
      <c r="C47" s="116"/>
      <c r="D47" s="103" t="str">
        <f>IF(AND(NOT(A46=""),NOT(B46=""),NOT(M46="Untraceable")),"???","")</f>
        <v/>
      </c>
      <c r="E47" s="103"/>
      <c r="F47" s="7" t="str">
        <f>IF(AND(D47="Amina",OR(E47="Manual",E47="Assisted Manual")),A46&amp;"_AZ",IF(AND(D47="Amina",OR(E47="De-Novo Merge",E47="Assisted Merge")),A46&amp;"_SA_AZ",IF(AND(D47="Ahmad",OR(E47="Manual",E47="Assisted Manual")),A46&amp;"_AE",IF(AND(D47="Ahmad",OR(E47="De-Novo Merge",E47="Assisted Merge")),A46&amp;"_SA_AE",IF(AND(D47="Gina",OR(E47="Manual",E47="Assisted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Merge")),A46&amp;"_SA_MW",IF(AND(D47="Rinat",OR(E47="Manual",E47="Assisted Manual")),A46&amp;"_RM",IF(AND(D47="Rinat",OR(E47="De-Novo Merge",E47="Assisted Merge")),A46&amp;"_SA_RM",""))))))))))))))))</f>
        <v/>
      </c>
      <c r="G47" s="104"/>
      <c r="H47" s="104"/>
      <c r="I47" s="68"/>
      <c r="J47" s="68"/>
      <c r="K47" s="73" t="str">
        <f t="shared" si="1"/>
        <v/>
      </c>
      <c r="L47" s="116"/>
      <c r="M47" s="103" t="str">
        <f>IF(AND(NOT(OR(G47="",G47="Ø")),H47=""),"In Progress",IF(AND(NOT(OR(H47="Ø",H47="")),NOT(OR(G47="Ø",G47=""))),"Completed",IF(AND(NOT(A46=""),NOT(OR(D47="",D47="???")),G47=""),"Waiting",IF(D47="???","Waiting",""))))</f>
        <v/>
      </c>
      <c r="N47" s="116"/>
      <c r="O47" s="116"/>
      <c r="P47" s="4"/>
      <c r="Q47" s="121"/>
      <c r="R47" s="116"/>
    </row>
    <row r="48" spans="1:18" x14ac:dyDescent="0.25">
      <c r="A48" s="122" t="s">
        <v>5229</v>
      </c>
      <c r="B48" s="117"/>
      <c r="C48" s="116"/>
      <c r="D48" s="103" t="str">
        <f>IF(AND(NOT(B48=""),NOT(A48="")),"???","")</f>
        <v/>
      </c>
      <c r="E48" s="103"/>
      <c r="F48" s="7" t="str">
        <f>IF(AND(D48="Amina",OR(E48="Manual",E48="Assisted Manual")),A48&amp;"_AZ",IF(AND(D48="Amina",OR(E48="De-Novo Merge",E48="Assisted Merge")),A48&amp;"_SA_AZ",IF(AND(D48="Ahmad",OR(E48="Manual",E48="Assisted Manual")),A48&amp;"_AE",IF(AND(D48="Ahmad",OR(E48="De-Novo Merge",E48="Assisted Merge")),A48&amp;"_SA_AE",IF(AND(D48="Gina",OR(E48="Manual",E48="Assisted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Merge")),A48&amp;"_SA_MW",IF(AND(D48="Rinat",OR(E48="Manual",E48="Assisted Manual")),A48&amp;"_RM",IF(AND(D48="Rinat",OR(E48="De-Novo Merge",E48="Assisted Merge")),A48&amp;"_SA_RM",""))))))))))))))))</f>
        <v/>
      </c>
      <c r="G48" s="104"/>
      <c r="H48" s="104"/>
      <c r="I48" s="68"/>
      <c r="J48" s="68"/>
      <c r="K48" s="73" t="str">
        <f t="shared" si="1"/>
        <v/>
      </c>
      <c r="L48" s="118" t="str">
        <f>IF(AND(NOT(OR(H48="",H48="Ø")),NOT(OR(H49="",H49="Ø"))),"Needs to be Split","")</f>
        <v/>
      </c>
      <c r="M48" s="103" t="str">
        <f>IF(AND(NOT(OR(G48="",G48="Ø")),H48=""),"In Progress",IF(AND(NOT(OR(H48="Ø",H48="")),NOT(OR(G48="Ø",G48=""))),"Completed",IF(AND(NOT(A48=""),NOT(OR(D48="",D48="???")),G48=""),"Waiting",IF(D48="???","Waiting",""))))</f>
        <v/>
      </c>
      <c r="N48" s="116" t="str">
        <f>IF(AND(NOT(OR(H48="Ø",H48="")),L48="Split"),"In Progress",IF(AND(NOT(OR(H48="Ø",H48="")),L48="Needs to be Split"),"Waiting",IF(AND(M48="Review",M49="Review"),"Review",IF(OR(AND(M48="Review",M49="Incomplete"),AND(M48="Incomplete",M49="Review")),"Review",IF(OR(AND(M48="Untraceable",M49="Review"),AND(M48="Review",M49="Untraceable")),"Review",IF(OR(AND(M48="Review",M49="Completed"),AND(M48="Completed",M49="Review")),"Review",IF(OR(AND(M48="Other",M49="Review"),AND(M48="Review",M49="Other")),"Review",IF(OR(AND(M48="Other",M49="Incomplete"),AND(M48="Incomplete",M49="Other")),"Review",IF(OR(AND(M48="Other",M49="Untraceable"),AND(M48="Untraceable",M49="Other")),"Review",IF(OR(AND(M48="Other",M49="Completed"),AND(M48="Completed",M49="Other")),"Review",IF(AND(M48="Waiting",M49="Waiting"),"Waiting",IF(OR(AND(M48="Review",M49="Waiting"),AND(M48="Waiting",M49="Review")),"Waiting",IF(OR(AND(M48="Other",M49="Waiting"),AND(M48="Waiting",M49="Other")),"Waiting",IF(OR(AND(M48="Incomplete",M49="Waiting"),AND(M48="Waiting",M49="Incomplete")),"Waiting",IF(OR(AND(M48="Completed",M49="Waiting"),AND(M48="Waiting",M49="Completed")),"Waiting",IF(OR(M48="In Progress",M49="In Progress"),"In Progress",IF(OR(AND(M48="Completed",M49="Untraceable"),AND(M48="Untraceable",M49="Completed")),"Review",IF(OR(AND(M48="Completed",M49="Incomplete"),AND(M48="Incomplete",M49="Completed")),"Review",IF(OR(AND(M48="Incomplete",M49="Untraceable"),AND(M48="Untraceable",M49="Incomplete")),"Untraceable",IF(AND(NOT(OR(H48="Ø",H48="")),NOT(OR(H49="Ø",H49="")),L48=""),"In Progress",IF(AND(M48="Untraceable",M49="Untraceable"),"Untraceable",IF(AND(NOT(OR(H48="Ø",H48="")),NOT(OR(H49="Ø",H49="")),NOT(OR(L48="Ø",L48="",L48="Split",L48="Needs to be Split"))),"Completed",IF(AND(M48="Incomplete",M49="Incomplete"),"Incomplete",IF(AND(M48="Other",M49="Other"),"Review",IF(AND(M48="Untraceable",M49=""),"Untraceable","")))))))))))))))))))))))))</f>
        <v/>
      </c>
      <c r="O48" s="116" t="str">
        <f>IF(OR(N48="Untraceable",N48="Incomplete"),"Ignore",IF(N48="Completed","Waiting",IF(OR(N48="Waiting",N48="In Progress",N48="Review",N48="Other"),"HOLD","")))</f>
        <v/>
      </c>
      <c r="P48" s="4"/>
      <c r="Q48" s="121" t="str">
        <f>IF(OR(N48="Untraceable",N48="Incomplete"),"No",IF(N48="Completed","In Progress",""))</f>
        <v/>
      </c>
      <c r="R48" s="116"/>
    </row>
    <row r="49" spans="1:18" x14ac:dyDescent="0.25">
      <c r="A49" s="116"/>
      <c r="B49" s="116"/>
      <c r="C49" s="116"/>
      <c r="D49" s="103" t="str">
        <f>IF(AND(NOT(A48=""),NOT(B48=""),NOT(M48="Untraceable")),"???","")</f>
        <v/>
      </c>
      <c r="E49" s="103"/>
      <c r="F49" s="7" t="str">
        <f>IF(AND(D49="Amina",OR(E49="Manual",E49="Assisted Manual")),A48&amp;"_AZ",IF(AND(D49="Amina",OR(E49="De-Novo Merge",E49="Assisted Merge")),A48&amp;"_SA_AZ",IF(AND(D49="Ahmad",OR(E49="Manual",E49="Assisted Manual")),A48&amp;"_AE",IF(AND(D49="Ahmad",OR(E49="De-Novo Merge",E49="Assisted Merge")),A48&amp;"_SA_AE",IF(AND(D49="Gina",OR(E49="Manual",E49="Assisted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Merge")),A48&amp;"_SA_MW",IF(AND(D49="Rinat",OR(E49="Manual",E49="Assisted Manual")),A48&amp;"_RM",IF(AND(D49="Rinat",OR(E49="De-Novo Merge",E49="Assisted Merge")),A48&amp;"_SA_RM",""))))))))))))))))</f>
        <v/>
      </c>
      <c r="G49" s="104"/>
      <c r="H49" s="104"/>
      <c r="I49" s="68"/>
      <c r="J49" s="68"/>
      <c r="K49" s="73" t="str">
        <f t="shared" si="1"/>
        <v/>
      </c>
      <c r="L49" s="116"/>
      <c r="M49" s="103" t="str">
        <f>IF(AND(NOT(OR(G49="",G49="Ø")),H49=""),"In Progress",IF(AND(NOT(OR(H49="Ø",H49="")),NOT(OR(G49="Ø",G49=""))),"Completed",IF(AND(NOT(A48=""),NOT(OR(D49="",D49="???")),G49=""),"Waiting",IF(D49="???","Waiting",""))))</f>
        <v/>
      </c>
      <c r="N49" s="116"/>
      <c r="O49" s="116"/>
      <c r="P49" s="4"/>
      <c r="Q49" s="121"/>
      <c r="R49" s="116"/>
    </row>
    <row r="50" spans="1:18" x14ac:dyDescent="0.25">
      <c r="A50" s="122" t="s">
        <v>5228</v>
      </c>
      <c r="B50" s="117"/>
      <c r="C50" s="116"/>
      <c r="D50" s="103" t="str">
        <f>IF(AND(NOT(B50=""),NOT(A50="")),"???","")</f>
        <v/>
      </c>
      <c r="E50" s="103"/>
      <c r="F50" s="7" t="str">
        <f>IF(AND(D50="Amina",OR(E50="Manual",E50="Assisted Manual")),A50&amp;"_AZ",IF(AND(D50="Amina",OR(E50="De-Novo Merge",E50="Assisted Merge")),A50&amp;"_SA_AZ",IF(AND(D50="Ahmad",OR(E50="Manual",E50="Assisted Manual")),A50&amp;"_AE",IF(AND(D50="Ahmad",OR(E50="De-Novo Merge",E50="Assisted Merge")),A50&amp;"_SA_AE",IF(AND(D50="Gina",OR(E50="Manual",E50="Assisted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Merge")),A50&amp;"_SA_MW",IF(AND(D50="Rinat",OR(E50="Manual",E50="Assisted Manual")),A50&amp;"_RM",IF(AND(D50="Rinat",OR(E50="De-Novo Merge",E50="Assisted Merge")),A50&amp;"_SA_RM",""))))))))))))))))</f>
        <v/>
      </c>
      <c r="G50" s="104"/>
      <c r="H50" s="104"/>
      <c r="I50" s="68"/>
      <c r="J50" s="68"/>
      <c r="K50" s="73" t="str">
        <f t="shared" si="1"/>
        <v/>
      </c>
      <c r="L50" s="118" t="str">
        <f>IF(AND(NOT(OR(H50="",H50="Ø")),NOT(OR(H51="",H51="Ø"))),"Needs to be Split","")</f>
        <v/>
      </c>
      <c r="M50" s="103" t="str">
        <f>IF(AND(NOT(OR(G50="",G50="Ø")),H50=""),"In Progress",IF(AND(NOT(OR(H50="Ø",H50="")),NOT(OR(G50="Ø",G50=""))),"Completed",IF(AND(NOT(A50=""),NOT(OR(D50="",D50="???")),G50=""),"Waiting",IF(D50="???","Waiting",""))))</f>
        <v/>
      </c>
      <c r="N50" s="116" t="str">
        <f>IF(AND(NOT(OR(H50="Ø",H50="")),L50="Split"),"In Progress",IF(AND(NOT(OR(H50="Ø",H50="")),L50="Needs to be Split"),"Waiting",IF(AND(M50="Review",M51="Review"),"Review",IF(OR(AND(M50="Review",M51="Incomplete"),AND(M50="Incomplete",M51="Review")),"Review",IF(OR(AND(M50="Untraceable",M51="Review"),AND(M50="Review",M51="Untraceable")),"Review",IF(OR(AND(M50="Review",M51="Completed"),AND(M50="Completed",M51="Review")),"Review",IF(OR(AND(M50="Other",M51="Review"),AND(M50="Review",M51="Other")),"Review",IF(OR(AND(M50="Other",M51="Incomplete"),AND(M50="Incomplete",M51="Other")),"Review",IF(OR(AND(M50="Other",M51="Untraceable"),AND(M50="Untraceable",M51="Other")),"Review",IF(OR(AND(M50="Other",M51="Completed"),AND(M50="Completed",M51="Other")),"Review",IF(AND(M50="Waiting",M51="Waiting"),"Waiting",IF(OR(AND(M50="Review",M51="Waiting"),AND(M50="Waiting",M51="Review")),"Waiting",IF(OR(AND(M50="Other",M51="Waiting"),AND(M50="Waiting",M51="Other")),"Waiting",IF(OR(AND(M50="Incomplete",M51="Waiting"),AND(M50="Waiting",M51="Incomplete")),"Waiting",IF(OR(AND(M50="Completed",M51="Waiting"),AND(M50="Waiting",M51="Completed")),"Waiting",IF(OR(M50="In Progress",M51="In Progress"),"In Progress",IF(OR(AND(M50="Completed",M51="Untraceable"),AND(M50="Untraceable",M51="Completed")),"Review",IF(OR(AND(M50="Completed",M51="Incomplete"),AND(M50="Incomplete",M51="Completed")),"Review",IF(OR(AND(M50="Incomplete",M51="Untraceable"),AND(M50="Untraceable",M51="Incomplete")),"Untraceable",IF(AND(NOT(OR(H50="Ø",H50="")),NOT(OR(H51="Ø",H51="")),L50=""),"In Progress",IF(AND(M50="Untraceable",M51="Untraceable"),"Untraceable",IF(AND(NOT(OR(H50="Ø",H50="")),NOT(OR(H51="Ø",H51="")),NOT(OR(L50="Ø",L50="",L50="Split",L50="Needs to be Split"))),"Completed",IF(AND(M50="Incomplete",M51="Incomplete"),"Incomplete",IF(AND(M50="Other",M51="Other"),"Review",IF(AND(M50="Untraceable",M51=""),"Untraceable","")))))))))))))))))))))))))</f>
        <v/>
      </c>
      <c r="O50" s="116" t="str">
        <f>IF(OR(N50="Untraceable",N50="Incomplete"),"Ignore",IF(N50="Completed","Waiting",IF(OR(N50="Waiting",N50="In Progress",N50="Review",N50="Other"),"HOLD","")))</f>
        <v/>
      </c>
      <c r="P50" s="4"/>
      <c r="Q50" s="121" t="str">
        <f>IF(OR(N50="Untraceable",N50="Incomplete"),"No",IF(N50="Completed","In Progress",""))</f>
        <v/>
      </c>
      <c r="R50" s="116"/>
    </row>
    <row r="51" spans="1:18" x14ac:dyDescent="0.25">
      <c r="A51" s="116"/>
      <c r="B51" s="116"/>
      <c r="C51" s="116"/>
      <c r="D51" s="103" t="str">
        <f>IF(AND(NOT(A50=""),NOT(B50=""),NOT(M50="Untraceable")),"???","")</f>
        <v/>
      </c>
      <c r="E51" s="103"/>
      <c r="F51" s="7" t="str">
        <f>IF(AND(D51="Amina",OR(E51="Manual",E51="Assisted Manual")),A50&amp;"_AZ",IF(AND(D51="Amina",OR(E51="De-Novo Merge",E51="Assisted Merge")),A50&amp;"_SA_AZ",IF(AND(D51="Ahmad",OR(E51="Manual",E51="Assisted Manual")),A50&amp;"_AE",IF(AND(D51="Ahmad",OR(E51="De-Novo Merge",E51="Assisted Merge")),A50&amp;"_SA_AE",IF(AND(D51="Gina",OR(E51="Manual",E51="Assisted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Merge")),A50&amp;"_SA_MW",IF(AND(D51="Rinat",OR(E51="Manual",E51="Assisted Manual")),A50&amp;"_RM",IF(AND(D51="Rinat",OR(E51="De-Novo Merge",E51="Assisted Merge")),A50&amp;"_SA_RM",""))))))))))))))))</f>
        <v/>
      </c>
      <c r="G51" s="104"/>
      <c r="H51" s="104"/>
      <c r="I51" s="68"/>
      <c r="J51" s="68"/>
      <c r="K51" s="73" t="str">
        <f t="shared" si="1"/>
        <v/>
      </c>
      <c r="L51" s="116"/>
      <c r="M51" s="103" t="str">
        <f>IF(AND(NOT(OR(G51="",G51="Ø")),H51=""),"In Progress",IF(AND(NOT(OR(H51="Ø",H51="")),NOT(OR(G51="Ø",G51=""))),"Completed",IF(AND(NOT(A50=""),NOT(OR(D51="",D51="???")),G51=""),"Waiting",IF(D51="???","Waiting",""))))</f>
        <v/>
      </c>
      <c r="N51" s="116"/>
      <c r="O51" s="116"/>
      <c r="P51" s="4"/>
      <c r="Q51" s="121"/>
      <c r="R51" s="116"/>
    </row>
    <row r="52" spans="1:18" x14ac:dyDescent="0.25">
      <c r="A52" s="122"/>
      <c r="B52" s="117"/>
      <c r="C52" s="116"/>
      <c r="D52" s="103" t="str">
        <f>IF(AND(NOT(B52=""),NOT(A52="")),"???","")</f>
        <v/>
      </c>
      <c r="E52" s="103"/>
      <c r="F52" s="7" t="str">
        <f>IF(AND(D52="Amina",OR(E52="Manual",E52="Assisted Manual")),A52&amp;"_AZ",IF(AND(D52="Amina",OR(E52="De-Novo Merge",E52="Assisted Merge")),A52&amp;"_SA_AZ",IF(AND(D52="Ahmad",OR(E52="Manual",E52="Assisted Manual")),A52&amp;"_AE",IF(AND(D52="Ahmad",OR(E52="De-Novo Merge",E52="Assisted Merge")),A52&amp;"_SA_AE",IF(AND(D52="Gina",OR(E52="Manual",E52="Assisted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Merge")),A52&amp;"_SA_MW",IF(AND(D52="Rinat",OR(E52="Manual",E52="Assisted Manual")),A52&amp;"_RM",IF(AND(D52="Rinat",OR(E52="De-Novo Merge",E52="Assisted Merge")),A52&amp;"_SA_RM",""))))))))))))))))</f>
        <v/>
      </c>
      <c r="G52" s="104"/>
      <c r="H52" s="104"/>
      <c r="I52" s="68"/>
      <c r="J52" s="68"/>
      <c r="K52" s="73" t="str">
        <f t="shared" si="1"/>
        <v/>
      </c>
      <c r="L52" s="118" t="str">
        <f>IF(AND(NOT(OR(H52="",H52="Ø")),NOT(OR(H53="",H53="Ø"))),"Needs to be Split","")</f>
        <v/>
      </c>
      <c r="M52" s="103" t="str">
        <f>IF(AND(NOT(OR(G52="",G52="Ø")),H52=""),"In Progress",IF(AND(NOT(OR(H52="Ø",H52="")),NOT(OR(G52="Ø",G52=""))),"Completed",IF(AND(NOT(A52=""),NOT(OR(D52="",D52="???")),G52=""),"Waiting",IF(D52="???","Waiting",""))))</f>
        <v/>
      </c>
      <c r="N52" s="116" t="str">
        <f>IF(AND(NOT(OR(H52="Ø",H52="")),L52="Split"),"In Progress",IF(AND(NOT(OR(H52="Ø",H52="")),L52="Needs to be Split"),"Waiting",IF(AND(M52="Review",M53="Review"),"Review",IF(OR(AND(M52="Review",M53="Incomplete"),AND(M52="Incomplete",M53="Review")),"Review",IF(OR(AND(M52="Untraceable",M53="Review"),AND(M52="Review",M53="Untraceable")),"Review",IF(OR(AND(M52="Review",M53="Completed"),AND(M52="Completed",M53="Review")),"Review",IF(OR(AND(M52="Other",M53="Review"),AND(M52="Review",M53="Other")),"Review",IF(OR(AND(M52="Other",M53="Incomplete"),AND(M52="Incomplete",M53="Other")),"Review",IF(OR(AND(M52="Other",M53="Untraceable"),AND(M52="Untraceable",M53="Other")),"Review",IF(OR(AND(M52="Other",M53="Completed"),AND(M52="Completed",M53="Other")),"Review",IF(AND(M52="Waiting",M53="Waiting"),"Waiting",IF(OR(AND(M52="Review",M53="Waiting"),AND(M52="Waiting",M53="Review")),"Waiting",IF(OR(AND(M52="Other",M53="Waiting"),AND(M52="Waiting",M53="Other")),"Waiting",IF(OR(AND(M52="Incomplete",M53="Waiting"),AND(M52="Waiting",M53="Incomplete")),"Waiting",IF(OR(AND(M52="Completed",M53="Waiting"),AND(M52="Waiting",M53="Completed")),"Waiting",IF(OR(M52="In Progress",M53="In Progress"),"In Progress",IF(OR(AND(M52="Completed",M53="Untraceable"),AND(M52="Untraceable",M53="Completed")),"Review",IF(OR(AND(M52="Completed",M53="Incomplete"),AND(M52="Incomplete",M53="Completed")),"Review",IF(OR(AND(M52="Incomplete",M53="Untraceable"),AND(M52="Untraceable",M53="Incomplete")),"Untraceable",IF(AND(NOT(OR(H52="Ø",H52="")),NOT(OR(H53="Ø",H53="")),L52=""),"In Progress",IF(AND(M52="Untraceable",M53="Untraceable"),"Untraceable",IF(AND(NOT(OR(H52="Ø",H52="")),NOT(OR(H53="Ø",H53="")),NOT(OR(L52="Ø",L52="",L52="Split",L52="Needs to be Split"))),"Completed",IF(AND(M52="Incomplete",M53="Incomplete"),"Incomplete",IF(AND(M52="Other",M53="Other"),"Review",IF(AND(M52="Untraceable",M53=""),"Untraceable","")))))))))))))))))))))))))</f>
        <v/>
      </c>
      <c r="O52" s="116" t="str">
        <f>IF(OR(N52="Untraceable",N52="Incomplete"),"Ignore",IF(N52="Completed","Waiting",IF(OR(N52="Waiting",N52="In Progress",N52="Review",N52="Other"),"HOLD","")))</f>
        <v/>
      </c>
      <c r="P52" s="4"/>
      <c r="Q52" s="121" t="str">
        <f>IF(OR(N52="Untraceable",N52="Incomplete"),"No",IF(N52="Completed","In Progress",""))</f>
        <v/>
      </c>
      <c r="R52" s="116"/>
    </row>
    <row r="53" spans="1:18" x14ac:dyDescent="0.25">
      <c r="A53" s="116"/>
      <c r="B53" s="116"/>
      <c r="C53" s="116"/>
      <c r="D53" s="103" t="str">
        <f>IF(AND(NOT(A52=""),NOT(B52=""),NOT(M52="Untraceable")),"???","")</f>
        <v/>
      </c>
      <c r="E53" s="103"/>
      <c r="F53" s="7" t="str">
        <f>IF(AND(D53="Amina",OR(E53="Manual",E53="Assisted Manual")),A52&amp;"_AZ",IF(AND(D53="Amina",OR(E53="De-Novo Merge",E53="Assisted Merge")),A52&amp;"_SA_AZ",IF(AND(D53="Ahmad",OR(E53="Manual",E53="Assisted Manual")),A52&amp;"_AE",IF(AND(D53="Ahmad",OR(E53="De-Novo Merge",E53="Assisted Merge")),A52&amp;"_SA_AE",IF(AND(D53="Gina",OR(E53="Manual",E53="Assisted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Merge")),A52&amp;"_SA_MW",IF(AND(D53="Rinat",OR(E53="Manual",E53="Assisted Manual")),A52&amp;"_RM",IF(AND(D53="Rinat",OR(E53="De-Novo Merge",E53="Assisted Merge")),A52&amp;"_SA_RM",""))))))))))))))))</f>
        <v/>
      </c>
      <c r="G53" s="104"/>
      <c r="H53" s="104"/>
      <c r="I53" s="68"/>
      <c r="J53" s="68"/>
      <c r="K53" s="73" t="str">
        <f t="shared" si="1"/>
        <v/>
      </c>
      <c r="L53" s="116"/>
      <c r="M53" s="103" t="str">
        <f>IF(AND(NOT(OR(G53="",G53="Ø")),H53=""),"In Progress",IF(AND(NOT(OR(H53="Ø",H53="")),NOT(OR(G53="Ø",G53=""))),"Completed",IF(AND(NOT(A52=""),NOT(OR(D53="",D53="???")),G53=""),"Waiting",IF(D53="???","Waiting",""))))</f>
        <v/>
      </c>
      <c r="N53" s="116"/>
      <c r="O53" s="116"/>
      <c r="P53" s="4"/>
      <c r="Q53" s="121"/>
      <c r="R53" s="116"/>
    </row>
    <row r="54" spans="1:18" x14ac:dyDescent="0.25">
      <c r="A54" s="122"/>
      <c r="B54" s="117"/>
      <c r="C54" s="116"/>
      <c r="D54" s="103" t="str">
        <f>IF(AND(NOT(B54=""),NOT(A54="")),"???","")</f>
        <v/>
      </c>
      <c r="E54" s="103"/>
      <c r="F54" s="7" t="str">
        <f>IF(AND(D54="Amina",OR(E54="Manual",E54="Assisted Manual")),A54&amp;"_AZ",IF(AND(D54="Amina",OR(E54="De-Novo Merge",E54="Assisted Merge")),A54&amp;"_SA_AZ",IF(AND(D54="Ahmad",OR(E54="Manual",E54="Assisted Manual")),A54&amp;"_AE",IF(AND(D54="Ahmad",OR(E54="De-Novo Merge",E54="Assisted Merge")),A54&amp;"_SA_AE",IF(AND(D54="Gina",OR(E54="Manual",E54="Assisted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Merge")),A54&amp;"_SA_MW",IF(AND(D54="Rinat",OR(E54="Manual",E54="Assisted Manual")),A54&amp;"_RM",IF(AND(D54="Rinat",OR(E54="De-Novo Merge",E54="Assisted Merge")),A54&amp;"_SA_RM",""))))))))))))))))</f>
        <v/>
      </c>
      <c r="G54" s="104"/>
      <c r="H54" s="104"/>
      <c r="I54" s="68"/>
      <c r="J54" s="68"/>
      <c r="K54" s="73" t="str">
        <f t="shared" si="1"/>
        <v/>
      </c>
      <c r="L54" s="118" t="str">
        <f>IF(AND(NOT(OR(H54="",H54="Ø")),NOT(OR(H55="",H55="Ø"))),"Needs to be Split","")</f>
        <v/>
      </c>
      <c r="M54" s="103" t="str">
        <f>IF(AND(NOT(OR(G54="",G54="Ø")),H54=""),"In Progress",IF(AND(NOT(OR(H54="Ø",H54="")),NOT(OR(G54="Ø",G54=""))),"Completed",IF(AND(NOT(A54=""),NOT(OR(D54="",D54="???")),G54=""),"Waiting",IF(D54="???","Waiting",""))))</f>
        <v/>
      </c>
      <c r="N54" s="116" t="str">
        <f>IF(AND(NOT(OR(H54="Ø",H54="")),L54="Split"),"In Progress",IF(AND(NOT(OR(H54="Ø",H54="")),L54="Needs to be Split"),"Waiting",IF(AND(M54="Review",M55="Review"),"Review",IF(OR(AND(M54="Review",M55="Incomplete"),AND(M54="Incomplete",M55="Review")),"Review",IF(OR(AND(M54="Untraceable",M55="Review"),AND(M54="Review",M55="Untraceable")),"Review",IF(OR(AND(M54="Review",M55="Completed"),AND(M54="Completed",M55="Review")),"Review",IF(OR(AND(M54="Other",M55="Review"),AND(M54="Review",M55="Other")),"Review",IF(OR(AND(M54="Other",M55="Incomplete"),AND(M54="Incomplete",M55="Other")),"Review",IF(OR(AND(M54="Other",M55="Untraceable"),AND(M54="Untraceable",M55="Other")),"Review",IF(OR(AND(M54="Other",M55="Completed"),AND(M54="Completed",M55="Other")),"Review",IF(AND(M54="Waiting",M55="Waiting"),"Waiting",IF(OR(AND(M54="Review",M55="Waiting"),AND(M54="Waiting",M55="Review")),"Waiting",IF(OR(AND(M54="Other",M55="Waiting"),AND(M54="Waiting",M55="Other")),"Waiting",IF(OR(AND(M54="Incomplete",M55="Waiting"),AND(M54="Waiting",M55="Incomplete")),"Waiting",IF(OR(AND(M54="Completed",M55="Waiting"),AND(M54="Waiting",M55="Completed")),"Waiting",IF(OR(M54="In Progress",M55="In Progress"),"In Progress",IF(OR(AND(M54="Completed",M55="Untraceable"),AND(M54="Untraceable",M55="Completed")),"Review",IF(OR(AND(M54="Completed",M55="Incomplete"),AND(M54="Incomplete",M55="Completed")),"Review",IF(OR(AND(M54="Incomplete",M55="Untraceable"),AND(M54="Untraceable",M55="Incomplete")),"Untraceable",IF(AND(NOT(OR(H54="Ø",H54="")),NOT(OR(H55="Ø",H55="")),L54=""),"In Progress",IF(AND(M54="Untraceable",M55="Untraceable"),"Untraceable",IF(AND(NOT(OR(H54="Ø",H54="")),NOT(OR(H55="Ø",H55="")),NOT(OR(L54="Ø",L54="",L54="Split",L54="Needs to be Split"))),"Completed",IF(AND(M54="Incomplete",M55="Incomplete"),"Incomplete",IF(AND(M54="Other",M55="Other"),"Review",IF(AND(M54="Untraceable",M55=""),"Untraceable","")))))))))))))))))))))))))</f>
        <v/>
      </c>
      <c r="O54" s="116" t="str">
        <f>IF(OR(N54="Untraceable",N54="Incomplete"),"Ignore",IF(N54="Completed","Waiting",IF(OR(N54="Waiting",N54="In Progress",N54="Review",N54="Other"),"HOLD","")))</f>
        <v/>
      </c>
      <c r="P54" s="4"/>
      <c r="Q54" s="121" t="str">
        <f>IF(OR(N54="Untraceable",N54="Incomplete"),"No",IF(N54="Completed","In Progress",""))</f>
        <v/>
      </c>
      <c r="R54" s="116"/>
    </row>
    <row r="55" spans="1:18" x14ac:dyDescent="0.25">
      <c r="A55" s="116"/>
      <c r="B55" s="116"/>
      <c r="C55" s="116"/>
      <c r="D55" s="103" t="str">
        <f>IF(AND(NOT(A54=""),NOT(B54=""),NOT(M54="Untraceable")),"???","")</f>
        <v/>
      </c>
      <c r="E55" s="103"/>
      <c r="F55" s="7" t="str">
        <f>IF(AND(D55="Amina",OR(E55="Manual",E55="Assisted Manual")),A54&amp;"_AZ",IF(AND(D55="Amina",OR(E55="De-Novo Merge",E55="Assisted Merge")),A54&amp;"_SA_AZ",IF(AND(D55="Ahmad",OR(E55="Manual",E55="Assisted Manual")),A54&amp;"_AE",IF(AND(D55="Ahmad",OR(E55="De-Novo Merge",E55="Assisted Merge")),A54&amp;"_SA_AE",IF(AND(D55="Gina",OR(E55="Manual",E55="Assisted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Merge")),A54&amp;"_SA_MW",IF(AND(D55="Rinat",OR(E55="Manual",E55="Assisted Manual")),A54&amp;"_RM",IF(AND(D55="Rinat",OR(E55="De-Novo Merge",E55="Assisted Merge")),A54&amp;"_SA_RM",""))))))))))))))))</f>
        <v/>
      </c>
      <c r="G55" s="104"/>
      <c r="H55" s="104"/>
      <c r="I55" s="68"/>
      <c r="J55" s="68"/>
      <c r="K55" s="73" t="str">
        <f t="shared" si="1"/>
        <v/>
      </c>
      <c r="L55" s="116"/>
      <c r="M55" s="103" t="str">
        <f>IF(AND(NOT(OR(G55="",G55="Ø")),H55=""),"In Progress",IF(AND(NOT(OR(H55="Ø",H55="")),NOT(OR(G55="Ø",G55=""))),"Completed",IF(AND(NOT(A54=""),NOT(OR(D55="",D55="???")),G55=""),"Waiting",IF(D55="???","Waiting",""))))</f>
        <v/>
      </c>
      <c r="N55" s="116"/>
      <c r="O55" s="116"/>
      <c r="P55" s="4"/>
      <c r="Q55" s="121"/>
      <c r="R55" s="116"/>
    </row>
    <row r="56" spans="1:18" x14ac:dyDescent="0.25">
      <c r="A56" s="122"/>
      <c r="B56" s="117"/>
      <c r="C56" s="116"/>
      <c r="D56" s="103" t="str">
        <f>IF(AND(NOT(B56=""),NOT(A56="")),"???","")</f>
        <v/>
      </c>
      <c r="E56" s="103"/>
      <c r="F56" s="7" t="str">
        <f>IF(AND(D56="Amina",OR(E56="Manual",E56="Assisted Manual")),A56&amp;"_AZ",IF(AND(D56="Amina",OR(E56="De-Novo Merge",E56="Assisted Merge")),A56&amp;"_SA_AZ",IF(AND(D56="Ahmad",OR(E56="Manual",E56="Assisted Manual")),A56&amp;"_AE",IF(AND(D56="Ahmad",OR(E56="De-Novo Merge",E56="Assisted Merge")),A56&amp;"_SA_AE",IF(AND(D56="Gina",OR(E56="Manual",E56="Assisted Manual")),A56&amp;"_GB",IF(AND(D56="Gina",OR(E56="De-Novo Merge",E56="Assisted Merge")),A56&amp;"_SA_GB",IF(AND(D56="Cameron",OR(E56="Manual",E56="Assisted Manual")),A56&amp;"_CA",IF(AND(D56="Cameron",OR(E56="De-Novo Merge",E56="Assisted Merge")),A56&amp;"_SA_CA",IF(AND(D56="Bruno",OR(E56="Manual",E56="Assisted Manual")),A56&amp;"_BD",IF(AND(D56="Bruno",OR(E56="De-Novo Merge",E56="Assisted Merge")),A56&amp;"_SA_BD",IF(AND(D56="Daniel",OR(E56="Manual",E56="Assisted Manual")),A56&amp;"_DR",IF(AND(D56="Daniel",OR(E56="De-Novo Merge",E56="Assisted Merge")),A56&amp;"_SA_DR",IF(AND(D56="Monet",OR(E56="Manual",E56="Assisted Manual")),A56&amp;"_MW",IF(AND(D56="Monet",OR(E56="De-Novo Merge",E56="Assisted Merge")),A56&amp;"_SA_MW",IF(AND(D56="Rinat",OR(E56="Manual",E56="Assisted Manual")),A56&amp;"_RM",IF(AND(D56="Rinat",OR(E56="De-Novo Merge",E56="Assisted Merge")),A56&amp;"_SA_RM",""))))))))))))))))</f>
        <v/>
      </c>
      <c r="G56" s="104"/>
      <c r="H56" s="104"/>
      <c r="I56" s="68"/>
      <c r="J56" s="68"/>
      <c r="K56" s="73" t="str">
        <f t="shared" si="1"/>
        <v/>
      </c>
      <c r="L56" s="118" t="str">
        <f>IF(AND(NOT(OR(H56="",H56="Ø")),NOT(OR(H57="",H57="Ø"))),"Needs to be Split","")</f>
        <v/>
      </c>
      <c r="M56" s="103" t="str">
        <f>IF(AND(NOT(OR(G56="",G56="Ø")),H56=""),"In Progress",IF(AND(NOT(OR(H56="Ø",H56="")),NOT(OR(G56="Ø",G56=""))),"Completed",IF(AND(NOT(A56=""),NOT(OR(D56="",D56="???")),G56=""),"Waiting",IF(D56="???","Waiting",""))))</f>
        <v/>
      </c>
      <c r="N56" s="116" t="str">
        <f>IF(AND(NOT(OR(H56="Ø",H56="")),L56="Split"),"In Progress",IF(AND(NOT(OR(H56="Ø",H56="")),L56="Needs to be Split"),"Waiting",IF(AND(M56="Review",M57="Review"),"Review",IF(OR(AND(M56="Review",M57="Incomplete"),AND(M56="Incomplete",M57="Review")),"Review",IF(OR(AND(M56="Untraceable",M57="Review"),AND(M56="Review",M57="Untraceable")),"Review",IF(OR(AND(M56="Review",M57="Completed"),AND(M56="Completed",M57="Review")),"Review",IF(OR(AND(M56="Other",M57="Review"),AND(M56="Review",M57="Other")),"Review",IF(OR(AND(M56="Other",M57="Incomplete"),AND(M56="Incomplete",M57="Other")),"Review",IF(OR(AND(M56="Other",M57="Untraceable"),AND(M56="Untraceable",M57="Other")),"Review",IF(OR(AND(M56="Other",M57="Completed"),AND(M56="Completed",M57="Other")),"Review",IF(AND(M56="Waiting",M57="Waiting"),"Waiting",IF(OR(AND(M56="Review",M57="Waiting"),AND(M56="Waiting",M57="Review")),"Waiting",IF(OR(AND(M56="Other",M57="Waiting"),AND(M56="Waiting",M57="Other")),"Waiting",IF(OR(AND(M56="Incomplete",M57="Waiting"),AND(M56="Waiting",M57="Incomplete")),"Waiting",IF(OR(AND(M56="Completed",M57="Waiting"),AND(M56="Waiting",M57="Completed")),"Waiting",IF(OR(M56="In Progress",M57="In Progress"),"In Progress",IF(OR(AND(M56="Completed",M57="Untraceable"),AND(M56="Untraceable",M57="Completed")),"Review",IF(OR(AND(M56="Completed",M57="Incomplete"),AND(M56="Incomplete",M57="Completed")),"Review",IF(OR(AND(M56="Incomplete",M57="Untraceable"),AND(M56="Untraceable",M57="Incomplete")),"Untraceable",IF(AND(NOT(OR(H56="Ø",H56="")),NOT(OR(H57="Ø",H57="")),L56=""),"In Progress",IF(AND(M56="Untraceable",M57="Untraceable"),"Untraceable",IF(AND(NOT(OR(H56="Ø",H56="")),NOT(OR(H57="Ø",H57="")),NOT(OR(L56="Ø",L56="",L56="Split",L56="Needs to be Split"))),"Completed",IF(AND(M56="Incomplete",M57="Incomplete"),"Incomplete",IF(AND(M56="Other",M57="Other"),"Review",IF(AND(M56="Untraceable",M57=""),"Untraceable","")))))))))))))))))))))))))</f>
        <v/>
      </c>
      <c r="O56" s="116" t="str">
        <f>IF(OR(N56="Untraceable",N56="Incomplete"),"Ignore",IF(N56="Completed","Waiting",IF(OR(N56="Waiting",N56="In Progress",N56="Review",N56="Other"),"HOLD","")))</f>
        <v/>
      </c>
      <c r="P56" s="4"/>
      <c r="Q56" s="121" t="str">
        <f>IF(OR(N56="Untraceable",N56="Incomplete"),"No",IF(N56="Completed","In Progress",""))</f>
        <v/>
      </c>
      <c r="R56" s="116"/>
    </row>
    <row r="57" spans="1:18" x14ac:dyDescent="0.25">
      <c r="A57" s="116"/>
      <c r="B57" s="116"/>
      <c r="C57" s="116"/>
      <c r="D57" s="103" t="str">
        <f>IF(AND(NOT(A56=""),NOT(B56=""),NOT(M56="Untraceable")),"???","")</f>
        <v/>
      </c>
      <c r="E57" s="103"/>
      <c r="F57" s="7" t="str">
        <f>IF(AND(D57="Amina",OR(E57="Manual",E57="Assisted Manual")),A56&amp;"_AZ",IF(AND(D57="Amina",OR(E57="De-Novo Merge",E57="Assisted Merge")),A56&amp;"_SA_AZ",IF(AND(D57="Ahmad",OR(E57="Manual",E57="Assisted Manual")),A56&amp;"_AE",IF(AND(D57="Ahmad",OR(E57="De-Novo Merge",E57="Assisted Merge")),A56&amp;"_SA_AE",IF(AND(D57="Gina",OR(E57="Manual",E57="Assisted Manual")),A56&amp;"_GB",IF(AND(D57="Gina",OR(E57="De-Novo Merge",E57="Assisted Merge")),A56&amp;"_SA_GB",IF(AND(D57="Cameron",OR(E57="Manual",E57="Assisted Manual")),A56&amp;"_CA",IF(AND(D57="Cameron",OR(E57="De-Novo Merge",E57="Assisted Merge")),A56&amp;"_SA_CA",IF(AND(D57="Bruno",OR(E57="Manual",E57="Assisted Manual")),A56&amp;"_BD",IF(AND(D57="Bruno",OR(E57="De-Novo Merge",E57="Assisted Merge")),A56&amp;"_SA_BD",IF(AND(D57="Daniel",OR(E57="Manual",E57="Assisted Manual")),A56&amp;"_DR",IF(AND(D57="Daniel",OR(E57="De-Novo Merge",E57="Assisted Merge")),A56&amp;"_SA_DR",IF(AND(D57="Monet",OR(E57="Manual",E57="Assisted Manual")),A56&amp;"_MW",IF(AND(D57="Monet",OR(E57="De-Novo Merge",E57="Assisted Merge")),A56&amp;"_SA_MW",IF(AND(D57="Rinat",OR(E57="Manual",E57="Assisted Manual")),A56&amp;"_RM",IF(AND(D57="Rinat",OR(E57="De-Novo Merge",E57="Assisted Merge")),A56&amp;"_SA_RM",""))))))))))))))))</f>
        <v/>
      </c>
      <c r="G57" s="104"/>
      <c r="H57" s="104"/>
      <c r="I57" s="68"/>
      <c r="J57" s="68"/>
      <c r="K57" s="73" t="str">
        <f t="shared" si="1"/>
        <v/>
      </c>
      <c r="L57" s="116"/>
      <c r="M57" s="103" t="str">
        <f>IF(AND(NOT(OR(G57="",G57="Ø")),H57=""),"In Progress",IF(AND(NOT(OR(H57="Ø",H57="")),NOT(OR(G57="Ø",G57=""))),"Completed",IF(AND(NOT(A56=""),NOT(OR(D57="",D57="???")),G57=""),"Waiting",IF(D57="???","Waiting",""))))</f>
        <v/>
      </c>
      <c r="N57" s="116"/>
      <c r="O57" s="116"/>
      <c r="P57" s="4"/>
      <c r="Q57" s="121"/>
      <c r="R57" s="116"/>
    </row>
    <row r="58" spans="1:18" x14ac:dyDescent="0.25">
      <c r="A58" s="122"/>
      <c r="B58" s="117"/>
      <c r="C58" s="116"/>
      <c r="D58" s="103" t="str">
        <f>IF(AND(NOT(B58=""),NOT(A58="")),"???","")</f>
        <v/>
      </c>
      <c r="E58" s="103"/>
      <c r="F58" s="7" t="str">
        <f>IF(AND(D58="Amina",OR(E58="Manual",E58="Assisted Manual")),A58&amp;"_AZ",IF(AND(D58="Amina",OR(E58="De-Novo Merge",E58="Assisted Merge")),A58&amp;"_SA_AZ",IF(AND(D58="Ahmad",OR(E58="Manual",E58="Assisted Manual")),A58&amp;"_AE",IF(AND(D58="Ahmad",OR(E58="De-Novo Merge",E58="Assisted Merge")),A58&amp;"_SA_AE",IF(AND(D58="Gina",OR(E58="Manual",E58="Assisted Manual")),A58&amp;"_GB",IF(AND(D58="Gina",OR(E58="De-Novo Merge",E58="Assisted Merge")),A58&amp;"_SA_GB",IF(AND(D58="Cameron",OR(E58="Manual",E58="Assisted Manual")),A58&amp;"_CA",IF(AND(D58="Cameron",OR(E58="De-Novo Merge",E58="Assisted Merge")),A58&amp;"_SA_CA",IF(AND(D58="Bruno",OR(E58="Manual",E58="Assisted Manual")),A58&amp;"_BD",IF(AND(D58="Bruno",OR(E58="De-Novo Merge",E58="Assisted Merge")),A58&amp;"_SA_BD",IF(AND(D58="Daniel",OR(E58="Manual",E58="Assisted Manual")),A58&amp;"_DR",IF(AND(D58="Daniel",OR(E58="De-Novo Merge",E58="Assisted Merge")),A58&amp;"_SA_DR",IF(AND(D58="Monet",OR(E58="Manual",E58="Assisted Manual")),A58&amp;"_MW",IF(AND(D58="Monet",OR(E58="De-Novo Merge",E58="Assisted Merge")),A58&amp;"_SA_MW",IF(AND(D58="Rinat",OR(E58="Manual",E58="Assisted Manual")),A58&amp;"_RM",IF(AND(D58="Rinat",OR(E58="De-Novo Merge",E58="Assisted Merge")),A58&amp;"_SA_RM",""))))))))))))))))</f>
        <v/>
      </c>
      <c r="G58" s="104"/>
      <c r="H58" s="104"/>
      <c r="I58" s="68"/>
      <c r="J58" s="68"/>
      <c r="K58" s="73" t="str">
        <f t="shared" si="1"/>
        <v/>
      </c>
      <c r="L58" s="118" t="str">
        <f>IF(AND(NOT(OR(H58="",H58="Ø")),NOT(OR(H59="",H59="Ø"))),"Needs to be Split","")</f>
        <v/>
      </c>
      <c r="M58" s="103" t="str">
        <f>IF(AND(NOT(OR(G58="",G58="Ø")),H58=""),"In Progress",IF(AND(NOT(OR(H58="Ø",H58="")),NOT(OR(G58="Ø",G58=""))),"Completed",IF(AND(NOT(A58=""),NOT(OR(D58="",D58="???")),G58=""),"Waiting",IF(D58="???","Waiting",""))))</f>
        <v/>
      </c>
      <c r="N58" s="116" t="str">
        <f>IF(AND(NOT(OR(H58="Ø",H58="")),L58="Split"),"In Progress",IF(AND(NOT(OR(H58="Ø",H58="")),L58="Needs to be Split"),"Waiting",IF(AND(M58="Review",M59="Review"),"Review",IF(OR(AND(M58="Review",M59="Incomplete"),AND(M58="Incomplete",M59="Review")),"Review",IF(OR(AND(M58="Untraceable",M59="Review"),AND(M58="Review",M59="Untraceable")),"Review",IF(OR(AND(M58="Review",M59="Completed"),AND(M58="Completed",M59="Review")),"Review",IF(OR(AND(M58="Other",M59="Review"),AND(M58="Review",M59="Other")),"Review",IF(OR(AND(M58="Other",M59="Incomplete"),AND(M58="Incomplete",M59="Other")),"Review",IF(OR(AND(M58="Other",M59="Untraceable"),AND(M58="Untraceable",M59="Other")),"Review",IF(OR(AND(M58="Other",M59="Completed"),AND(M58="Completed",M59="Other")),"Review",IF(AND(M58="Waiting",M59="Waiting"),"Waiting",IF(OR(AND(M58="Review",M59="Waiting"),AND(M58="Waiting",M59="Review")),"Waiting",IF(OR(AND(M58="Other",M59="Waiting"),AND(M58="Waiting",M59="Other")),"Waiting",IF(OR(AND(M58="Incomplete",M59="Waiting"),AND(M58="Waiting",M59="Incomplete")),"Waiting",IF(OR(AND(M58="Completed",M59="Waiting"),AND(M58="Waiting",M59="Completed")),"Waiting",IF(OR(M58="In Progress",M59="In Progress"),"In Progress",IF(OR(AND(M58="Completed",M59="Untraceable"),AND(M58="Untraceable",M59="Completed")),"Review",IF(OR(AND(M58="Completed",M59="Incomplete"),AND(M58="Incomplete",M59="Completed")),"Review",IF(OR(AND(M58="Incomplete",M59="Untraceable"),AND(M58="Untraceable",M59="Incomplete")),"Untraceable",IF(AND(NOT(OR(H58="Ø",H58="")),NOT(OR(H59="Ø",H59="")),L58=""),"In Progress",IF(AND(M58="Untraceable",M59="Untraceable"),"Untraceable",IF(AND(NOT(OR(H58="Ø",H58="")),NOT(OR(H59="Ø",H59="")),NOT(OR(L58="Ø",L58="",L58="Split",L58="Needs to be Split"))),"Completed",IF(AND(M58="Incomplete",M59="Incomplete"),"Incomplete",IF(AND(M58="Other",M59="Other"),"Review",IF(AND(M58="Untraceable",M59=""),"Untraceable","")))))))))))))))))))))))))</f>
        <v/>
      </c>
      <c r="O58" s="116" t="str">
        <f>IF(OR(N58="Untraceable",N58="Incomplete"),"Ignore",IF(N58="Completed","Waiting",IF(OR(N58="Waiting",N58="In Progress",N58="Review",N58="Other"),"HOLD","")))</f>
        <v/>
      </c>
      <c r="P58" s="4"/>
      <c r="Q58" s="121" t="str">
        <f>IF(OR(N58="Untraceable",N58="Incomplete"),"No",IF(N58="Completed","In Progress",""))</f>
        <v/>
      </c>
      <c r="R58" s="116"/>
    </row>
    <row r="59" spans="1:18" x14ac:dyDescent="0.25">
      <c r="A59" s="116"/>
      <c r="B59" s="116"/>
      <c r="C59" s="116"/>
      <c r="D59" s="103" t="str">
        <f>IF(AND(NOT(A58=""),NOT(B58=""),NOT(M58="Untraceable")),"???","")</f>
        <v/>
      </c>
      <c r="E59" s="103"/>
      <c r="F59" s="7" t="str">
        <f>IF(AND(D59="Amina",OR(E59="Manual",E59="Assisted Manual")),A58&amp;"_AZ",IF(AND(D59="Amina",OR(E59="De-Novo Merge",E59="Assisted Merge")),A58&amp;"_SA_AZ",IF(AND(D59="Ahmad",OR(E59="Manual",E59="Assisted Manual")),A58&amp;"_AE",IF(AND(D59="Ahmad",OR(E59="De-Novo Merge",E59="Assisted Merge")),A58&amp;"_SA_AE",IF(AND(D59="Gina",OR(E59="Manual",E59="Assisted Manual")),A58&amp;"_GB",IF(AND(D59="Gina",OR(E59="De-Novo Merge",E59="Assisted Merge")),A58&amp;"_SA_GB",IF(AND(D59="Cameron",OR(E59="Manual",E59="Assisted Manual")),A58&amp;"_CA",IF(AND(D59="Cameron",OR(E59="De-Novo Merge",E59="Assisted Merge")),A58&amp;"_SA_CA",IF(AND(D59="Bruno",OR(E59="Manual",E59="Assisted Manual")),A58&amp;"_BD",IF(AND(D59="Bruno",OR(E59="De-Novo Merge",E59="Assisted Merge")),A58&amp;"_SA_BD",IF(AND(D59="Daniel",OR(E59="Manual",E59="Assisted Manual")),A58&amp;"_DR",IF(AND(D59="Daniel",OR(E59="De-Novo Merge",E59="Assisted Merge")),A58&amp;"_SA_DR",IF(AND(D59="Monet",OR(E59="Manual",E59="Assisted Manual")),A58&amp;"_MW",IF(AND(D59="Monet",OR(E59="De-Novo Merge",E59="Assisted Merge")),A58&amp;"_SA_MW",IF(AND(D59="Rinat",OR(E59="Manual",E59="Assisted Manual")),A58&amp;"_RM",IF(AND(D59="Rinat",OR(E59="De-Novo Merge",E59="Assisted Merge")),A58&amp;"_SA_RM",""))))))))))))))))</f>
        <v/>
      </c>
      <c r="G59" s="104"/>
      <c r="H59" s="104"/>
      <c r="I59" s="68"/>
      <c r="J59" s="68"/>
      <c r="K59" s="73" t="str">
        <f t="shared" si="1"/>
        <v/>
      </c>
      <c r="L59" s="116"/>
      <c r="M59" s="103" t="str">
        <f>IF(AND(NOT(OR(G59="",G59="Ø")),H59=""),"In Progress",IF(AND(NOT(OR(H59="Ø",H59="")),NOT(OR(G59="Ø",G59=""))),"Completed",IF(AND(NOT(A58=""),NOT(OR(D59="",D59="???")),G59=""),"Waiting",IF(D59="???","Waiting",""))))</f>
        <v/>
      </c>
      <c r="N59" s="116"/>
      <c r="O59" s="116"/>
      <c r="P59" s="4"/>
      <c r="Q59" s="121"/>
      <c r="R59" s="116"/>
    </row>
    <row r="60" spans="1:18" x14ac:dyDescent="0.25">
      <c r="A60" s="122"/>
      <c r="B60" s="117"/>
      <c r="C60" s="116"/>
      <c r="D60" s="103" t="str">
        <f>IF(AND(NOT(B60=""),NOT(A60="")),"???","")</f>
        <v/>
      </c>
      <c r="E60" s="103"/>
      <c r="F60" s="7" t="str">
        <f>IF(AND(D60="Amina",OR(E60="Manual",E60="Assisted Manual")),A60&amp;"_AZ",IF(AND(D60="Amina",OR(E60="De-Novo Merge",E60="Assisted Merge")),A60&amp;"_SA_AZ",IF(AND(D60="Ahmad",OR(E60="Manual",E60="Assisted Manual")),A60&amp;"_AE",IF(AND(D60="Ahmad",OR(E60="De-Novo Merge",E60="Assisted Merge")),A60&amp;"_SA_AE",IF(AND(D60="Gina",OR(E60="Manual",E60="Assisted Manual")),A60&amp;"_GB",IF(AND(D60="Gina",OR(E60="De-Novo Merge",E60="Assisted Merge")),A60&amp;"_SA_GB",IF(AND(D60="Cameron",OR(E60="Manual",E60="Assisted Manual")),A60&amp;"_CA",IF(AND(D60="Cameron",OR(E60="De-Novo Merge",E60="Assisted Merge")),A60&amp;"_SA_CA",IF(AND(D60="Bruno",OR(E60="Manual",E60="Assisted Manual")),A60&amp;"_BD",IF(AND(D60="Bruno",OR(E60="De-Novo Merge",E60="Assisted Merge")),A60&amp;"_SA_BD",IF(AND(D60="Daniel",OR(E60="Manual",E60="Assisted Manual")),A60&amp;"_DR",IF(AND(D60="Daniel",OR(E60="De-Novo Merge",E60="Assisted Merge")),A60&amp;"_SA_DR",IF(AND(D60="Monet",OR(E60="Manual",E60="Assisted Manual")),A60&amp;"_MW",IF(AND(D60="Monet",OR(E60="De-Novo Merge",E60="Assisted Merge")),A60&amp;"_SA_MW",IF(AND(D60="Rinat",OR(E60="Manual",E60="Assisted Manual")),A60&amp;"_RM",IF(AND(D60="Rinat",OR(E60="De-Novo Merge",E60="Assisted Merge")),A60&amp;"_SA_RM",""))))))))))))))))</f>
        <v/>
      </c>
      <c r="G60" s="104"/>
      <c r="H60" s="104"/>
      <c r="I60" s="68"/>
      <c r="J60" s="68"/>
      <c r="K60" s="73" t="str">
        <f t="shared" si="1"/>
        <v/>
      </c>
      <c r="L60" s="118" t="str">
        <f>IF(AND(NOT(OR(H60="",H60="Ø")),NOT(OR(H61="",H61="Ø"))),"Needs to be Split","")</f>
        <v/>
      </c>
      <c r="M60" s="103" t="str">
        <f>IF(AND(NOT(OR(G60="",G60="Ø")),H60=""),"In Progress",IF(AND(NOT(OR(H60="Ø",H60="")),NOT(OR(G60="Ø",G60=""))),"Completed",IF(AND(NOT(A60=""),NOT(OR(D60="",D60="???")),G60=""),"Waiting",IF(D60="???","Waiting",""))))</f>
        <v/>
      </c>
      <c r="N60" s="116" t="str">
        <f>IF(AND(NOT(OR(H60="Ø",H60="")),L60="Split"),"In Progress",IF(AND(NOT(OR(H60="Ø",H60="")),L60="Needs to be Split"),"Waiting",IF(AND(M60="Review",M61="Review"),"Review",IF(OR(AND(M60="Review",M61="Incomplete"),AND(M60="Incomplete",M61="Review")),"Review",IF(OR(AND(M60="Untraceable",M61="Review"),AND(M60="Review",M61="Untraceable")),"Review",IF(OR(AND(M60="Review",M61="Completed"),AND(M60="Completed",M61="Review")),"Review",IF(OR(AND(M60="Other",M61="Review"),AND(M60="Review",M61="Other")),"Review",IF(OR(AND(M60="Other",M61="Incomplete"),AND(M60="Incomplete",M61="Other")),"Review",IF(OR(AND(M60="Other",M61="Untraceable"),AND(M60="Untraceable",M61="Other")),"Review",IF(OR(AND(M60="Other",M61="Completed"),AND(M60="Completed",M61="Other")),"Review",IF(AND(M60="Waiting",M61="Waiting"),"Waiting",IF(OR(AND(M60="Review",M61="Waiting"),AND(M60="Waiting",M61="Review")),"Waiting",IF(OR(AND(M60="Other",M61="Waiting"),AND(M60="Waiting",M61="Other")),"Waiting",IF(OR(AND(M60="Incomplete",M61="Waiting"),AND(M60="Waiting",M61="Incomplete")),"Waiting",IF(OR(AND(M60="Completed",M61="Waiting"),AND(M60="Waiting",M61="Completed")),"Waiting",IF(OR(M60="In Progress",M61="In Progress"),"In Progress",IF(OR(AND(M60="Completed",M61="Untraceable"),AND(M60="Untraceable",M61="Completed")),"Review",IF(OR(AND(M60="Completed",M61="Incomplete"),AND(M60="Incomplete",M61="Completed")),"Review",IF(OR(AND(M60="Incomplete",M61="Untraceable"),AND(M60="Untraceable",M61="Incomplete")),"Untraceable",IF(AND(NOT(OR(H60="Ø",H60="")),NOT(OR(H61="Ø",H61="")),L60=""),"In Progress",IF(AND(M60="Untraceable",M61="Untraceable"),"Untraceable",IF(AND(NOT(OR(H60="Ø",H60="")),NOT(OR(H61="Ø",H61="")),NOT(OR(L60="Ø",L60="",L60="Split",L60="Needs to be Split"))),"Completed",IF(AND(M60="Incomplete",M61="Incomplete"),"Incomplete",IF(AND(M60="Other",M61="Other"),"Review",IF(AND(M60="Untraceable",M61=""),"Untraceable","")))))))))))))))))))))))))</f>
        <v/>
      </c>
      <c r="O60" s="116" t="str">
        <f>IF(OR(N60="Untraceable",N60="Incomplete"),"Ignore",IF(N60="Completed","Waiting",IF(OR(N60="Waiting",N60="In Progress",N60="Review",N60="Other"),"HOLD","")))</f>
        <v/>
      </c>
      <c r="P60" s="4"/>
      <c r="Q60" s="121" t="str">
        <f>IF(OR(N60="Untraceable",N60="Incomplete"),"No",IF(N60="Completed","In Progress",""))</f>
        <v/>
      </c>
      <c r="R60" s="116"/>
    </row>
    <row r="61" spans="1:18" x14ac:dyDescent="0.25">
      <c r="A61" s="116"/>
      <c r="B61" s="116"/>
      <c r="C61" s="116"/>
      <c r="D61" s="103" t="str">
        <f>IF(AND(NOT(A60=""),NOT(B60=""),NOT(M60="Untraceable")),"???","")</f>
        <v/>
      </c>
      <c r="E61" s="103"/>
      <c r="F61" s="7" t="str">
        <f>IF(AND(D61="Amina",OR(E61="Manual",E61="Assisted Manual")),A60&amp;"_AZ",IF(AND(D61="Amina",OR(E61="De-Novo Merge",E61="Assisted Merge")),A60&amp;"_SA_AZ",IF(AND(D61="Ahmad",OR(E61="Manual",E61="Assisted Manual")),A60&amp;"_AE",IF(AND(D61="Ahmad",OR(E61="De-Novo Merge",E61="Assisted Merge")),A60&amp;"_SA_AE",IF(AND(D61="Gina",OR(E61="Manual",E61="Assisted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Merge")),A60&amp;"_SA_MW",IF(AND(D61="Rinat",OR(E61="Manual",E61="Assisted Manual")),A60&amp;"_RM",IF(AND(D61="Rinat",OR(E61="De-Novo Merge",E61="Assisted Merge")),A60&amp;"_SA_RM",""))))))))))))))))</f>
        <v/>
      </c>
      <c r="G61" s="104"/>
      <c r="H61" s="104"/>
      <c r="I61" s="68"/>
      <c r="J61" s="68"/>
      <c r="K61" s="73" t="str">
        <f t="shared" si="1"/>
        <v/>
      </c>
      <c r="L61" s="116"/>
      <c r="M61" s="103" t="str">
        <f>IF(AND(NOT(OR(G61="",G61="Ø")),H61=""),"In Progress",IF(AND(NOT(OR(H61="Ø",H61="")),NOT(OR(G61="Ø",G61=""))),"Completed",IF(AND(NOT(A60=""),NOT(OR(D61="",D61="???")),G61=""),"Waiting",IF(D61="???","Waiting",""))))</f>
        <v/>
      </c>
      <c r="N61" s="116"/>
      <c r="O61" s="116"/>
      <c r="P61" s="4"/>
      <c r="Q61" s="121"/>
      <c r="R61" s="116"/>
    </row>
    <row r="62" spans="1:18" x14ac:dyDescent="0.25">
      <c r="A62" s="122"/>
      <c r="B62" s="117"/>
      <c r="C62" s="116"/>
      <c r="D62" s="103" t="str">
        <f>IF(AND(NOT(B62=""),NOT(A62="")),"???","")</f>
        <v/>
      </c>
      <c r="E62" s="103"/>
      <c r="F62" s="7" t="str">
        <f>IF(AND(D62="Amina",OR(E62="Manual",E62="Assisted Manual")),A62&amp;"_AZ",IF(AND(D62="Amina",OR(E62="De-Novo Merge",E62="Assisted Merge")),A62&amp;"_SA_AZ",IF(AND(D62="Ahmad",OR(E62="Manual",E62="Assisted Manual")),A62&amp;"_AE",IF(AND(D62="Ahmad",OR(E62="De-Novo Merge",E62="Assisted Merge")),A62&amp;"_SA_AE",IF(AND(D62="Gina",OR(E62="Manual",E62="Assisted Manual")),A62&amp;"_GB",IF(AND(D62="Gina",OR(E62="De-Novo Merge",E62="Assisted Merge")),A62&amp;"_SA_GB",IF(AND(D62="Cameron",OR(E62="Manual",E62="Assisted Manual")),A62&amp;"_CA",IF(AND(D62="Cameron",OR(E62="De-Novo Merge",E62="Assisted Merge")),A62&amp;"_SA_CA",IF(AND(D62="Bruno",OR(E62="Manual",E62="Assisted Manual")),A62&amp;"_BD",IF(AND(D62="Bruno",OR(E62="De-Novo Merge",E62="Assisted Merge")),A62&amp;"_SA_BD",IF(AND(D62="Daniel",OR(E62="Manual",E62="Assisted Manual")),A62&amp;"_DR",IF(AND(D62="Daniel",OR(E62="De-Novo Merge",E62="Assisted Merge")),A62&amp;"_SA_DR",IF(AND(D62="Monet",OR(E62="Manual",E62="Assisted Manual")),A62&amp;"_MW",IF(AND(D62="Monet",OR(E62="De-Novo Merge",E62="Assisted Merge")),A62&amp;"_SA_MW",IF(AND(D62="Rinat",OR(E62="Manual",E62="Assisted Manual")),A62&amp;"_RM",IF(AND(D62="Rinat",OR(E62="De-Novo Merge",E62="Assisted Merge")),A62&amp;"_SA_RM",""))))))))))))))))</f>
        <v/>
      </c>
      <c r="G62" s="104"/>
      <c r="H62" s="104"/>
      <c r="I62" s="68"/>
      <c r="J62" s="68"/>
      <c r="K62" s="73" t="str">
        <f t="shared" si="1"/>
        <v/>
      </c>
      <c r="L62" s="118" t="str">
        <f>IF(AND(NOT(OR(H62="",H62="Ø")),NOT(OR(H63="",H63="Ø"))),"Needs to be Split","")</f>
        <v/>
      </c>
      <c r="M62" s="103" t="str">
        <f>IF(AND(NOT(OR(G62="",G62="Ø")),H62=""),"In Progress",IF(AND(NOT(OR(H62="Ø",H62="")),NOT(OR(G62="Ø",G62=""))),"Completed",IF(AND(NOT(A62=""),NOT(OR(D62="",D62="???")),G62=""),"Waiting",IF(D62="???","Waiting",""))))</f>
        <v/>
      </c>
      <c r="N62" s="116" t="str">
        <f>IF(AND(NOT(OR(H62="Ø",H62="")),L62="Split"),"In Progress",IF(AND(NOT(OR(H62="Ø",H62="")),L62="Needs to be Split"),"Waiting",IF(AND(M62="Review",M63="Review"),"Review",IF(OR(AND(M62="Review",M63="Incomplete"),AND(M62="Incomplete",M63="Review")),"Review",IF(OR(AND(M62="Untraceable",M63="Review"),AND(M62="Review",M63="Untraceable")),"Review",IF(OR(AND(M62="Review",M63="Completed"),AND(M62="Completed",M63="Review")),"Review",IF(OR(AND(M62="Other",M63="Review"),AND(M62="Review",M63="Other")),"Review",IF(OR(AND(M62="Other",M63="Incomplete"),AND(M62="Incomplete",M63="Other")),"Review",IF(OR(AND(M62="Other",M63="Untraceable"),AND(M62="Untraceable",M63="Other")),"Review",IF(OR(AND(M62="Other",M63="Completed"),AND(M62="Completed",M63="Other")),"Review",IF(AND(M62="Waiting",M63="Waiting"),"Waiting",IF(OR(AND(M62="Review",M63="Waiting"),AND(M62="Waiting",M63="Review")),"Waiting",IF(OR(AND(M62="Other",M63="Waiting"),AND(M62="Waiting",M63="Other")),"Waiting",IF(OR(AND(M62="Incomplete",M63="Waiting"),AND(M62="Waiting",M63="Incomplete")),"Waiting",IF(OR(AND(M62="Completed",M63="Waiting"),AND(M62="Waiting",M63="Completed")),"Waiting",IF(OR(M62="In Progress",M63="In Progress"),"In Progress",IF(OR(AND(M62="Completed",M63="Untraceable"),AND(M62="Untraceable",M63="Completed")),"Review",IF(OR(AND(M62="Completed",M63="Incomplete"),AND(M62="Incomplete",M63="Completed")),"Review",IF(OR(AND(M62="Incomplete",M63="Untraceable"),AND(M62="Untraceable",M63="Incomplete")),"Untraceable",IF(AND(NOT(OR(H62="Ø",H62="")),NOT(OR(H63="Ø",H63="")),L62=""),"In Progress",IF(AND(M62="Untraceable",M63="Untraceable"),"Untraceable",IF(AND(NOT(OR(H62="Ø",H62="")),NOT(OR(H63="Ø",H63="")),NOT(OR(L62="Ø",L62="",L62="Split",L62="Needs to be Split"))),"Completed",IF(AND(M62="Incomplete",M63="Incomplete"),"Incomplete",IF(AND(M62="Other",M63="Other"),"Review",IF(AND(M62="Untraceable",M63=""),"Untraceable","")))))))))))))))))))))))))</f>
        <v/>
      </c>
      <c r="O62" s="116" t="str">
        <f>IF(OR(N62="Untraceable",N62="Incomplete"),"Ignore",IF(N62="Completed","Waiting",IF(OR(N62="Waiting",N62="In Progress",N62="Review",N62="Other"),"HOLD","")))</f>
        <v/>
      </c>
      <c r="P62" s="4"/>
      <c r="Q62" s="121" t="str">
        <f>IF(OR(N62="Untraceable",N62="Incomplete"),"No",IF(N62="Completed","In Progress",""))</f>
        <v/>
      </c>
      <c r="R62" s="116"/>
    </row>
    <row r="63" spans="1:18" x14ac:dyDescent="0.25">
      <c r="A63" s="116"/>
      <c r="B63" s="116"/>
      <c r="C63" s="116"/>
      <c r="D63" s="103" t="str">
        <f>IF(AND(NOT(A62=""),NOT(B62=""),NOT(M62="Untraceable")),"???","")</f>
        <v/>
      </c>
      <c r="E63" s="103"/>
      <c r="F63" s="7" t="str">
        <f>IF(AND(D63="Amina",OR(E63="Manual",E63="Assisted Manual")),A62&amp;"_AZ",IF(AND(D63="Amina",OR(E63="De-Novo Merge",E63="Assisted Merge")),A62&amp;"_SA_AZ",IF(AND(D63="Ahmad",OR(E63="Manual",E63="Assisted Manual")),A62&amp;"_AE",IF(AND(D63="Ahmad",OR(E63="De-Novo Merge",E63="Assisted Merge")),A62&amp;"_SA_AE",IF(AND(D63="Gina",OR(E63="Manual",E63="Assisted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Merge")),A62&amp;"_SA_MW",IF(AND(D63="Rinat",OR(E63="Manual",E63="Assisted Manual")),A62&amp;"_RM",IF(AND(D63="Rinat",OR(E63="De-Novo Merge",E63="Assisted Merge")),A62&amp;"_SA_RM",""))))))))))))))))</f>
        <v/>
      </c>
      <c r="G63" s="104"/>
      <c r="H63" s="104"/>
      <c r="I63" s="68"/>
      <c r="J63" s="68"/>
      <c r="K63" s="73" t="str">
        <f t="shared" si="1"/>
        <v/>
      </c>
      <c r="L63" s="116"/>
      <c r="M63" s="103" t="str">
        <f>IF(AND(NOT(OR(G63="",G63="Ø")),H63=""),"In Progress",IF(AND(NOT(OR(H63="Ø",H63="")),NOT(OR(G63="Ø",G63=""))),"Completed",IF(AND(NOT(A62=""),NOT(OR(D63="",D63="???")),G63=""),"Waiting",IF(D63="???","Waiting",""))))</f>
        <v/>
      </c>
      <c r="N63" s="116"/>
      <c r="O63" s="116"/>
      <c r="P63" s="4"/>
      <c r="Q63" s="121"/>
      <c r="R63" s="116"/>
    </row>
    <row r="64" spans="1:18" x14ac:dyDescent="0.25">
      <c r="A64" s="122"/>
      <c r="B64" s="117"/>
      <c r="C64" s="116"/>
      <c r="D64" s="103" t="str">
        <f>IF(AND(NOT(B64=""),NOT(A64="")),"???","")</f>
        <v/>
      </c>
      <c r="E64" s="103"/>
      <c r="F64" s="7" t="str">
        <f>IF(AND(D64="Amina",OR(E64="Manual",E64="Assisted Manual")),A64&amp;"_AZ",IF(AND(D64="Amina",OR(E64="De-Novo Merge",E64="Assisted Merge")),A64&amp;"_SA_AZ",IF(AND(D64="Ahmad",OR(E64="Manual",E64="Assisted Manual")),A64&amp;"_AE",IF(AND(D64="Ahmad",OR(E64="De-Novo Merge",E64="Assisted Merge")),A64&amp;"_SA_AE",IF(AND(D64="Gina",OR(E64="Manual",E64="Assisted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Merge")),A64&amp;"_SA_MW",IF(AND(D64="Rinat",OR(E64="Manual",E64="Assisted Manual")),A64&amp;"_RM",IF(AND(D64="Rinat",OR(E64="De-Novo Merge",E64="Assisted Merge")),A64&amp;"_SA_RM",""))))))))))))))))</f>
        <v/>
      </c>
      <c r="G64" s="104"/>
      <c r="H64" s="104"/>
      <c r="I64" s="68"/>
      <c r="J64" s="68"/>
      <c r="K64" s="73" t="str">
        <f t="shared" si="1"/>
        <v/>
      </c>
      <c r="L64" s="118" t="str">
        <f>IF(AND(NOT(OR(H64="",H64="Ø")),NOT(OR(H65="",H65="Ø"))),"Needs to be Split","")</f>
        <v/>
      </c>
      <c r="M64" s="103" t="str">
        <f>IF(AND(NOT(OR(G64="",G64="Ø")),H64=""),"In Progress",IF(AND(NOT(OR(H64="Ø",H64="")),NOT(OR(G64="Ø",G64=""))),"Completed",IF(AND(NOT(A64=""),NOT(OR(D64="",D64="???")),G64=""),"Waiting",IF(D64="???","Waiting",""))))</f>
        <v/>
      </c>
      <c r="N64" s="116" t="str">
        <f>IF(AND(NOT(OR(H64="Ø",H64="")),L64="Split"),"In Progress",IF(AND(NOT(OR(H64="Ø",H64="")),L64="Needs to be Split"),"Waiting",IF(AND(M64="Review",M65="Review"),"Review",IF(OR(AND(M64="Review",M65="Incomplete"),AND(M64="Incomplete",M65="Review")),"Review",IF(OR(AND(M64="Untraceable",M65="Review"),AND(M64="Review",M65="Untraceable")),"Review",IF(OR(AND(M64="Review",M65="Completed"),AND(M64="Completed",M65="Review")),"Review",IF(OR(AND(M64="Other",M65="Review"),AND(M64="Review",M65="Other")),"Review",IF(OR(AND(M64="Other",M65="Incomplete"),AND(M64="Incomplete",M65="Other")),"Review",IF(OR(AND(M64="Other",M65="Untraceable"),AND(M64="Untraceable",M65="Other")),"Review",IF(OR(AND(M64="Other",M65="Completed"),AND(M64="Completed",M65="Other")),"Review",IF(AND(M64="Waiting",M65="Waiting"),"Waiting",IF(OR(AND(M64="Review",M65="Waiting"),AND(M64="Waiting",M65="Review")),"Waiting",IF(OR(AND(M64="Other",M65="Waiting"),AND(M64="Waiting",M65="Other")),"Waiting",IF(OR(AND(M64="Incomplete",M65="Waiting"),AND(M64="Waiting",M65="Incomplete")),"Waiting",IF(OR(AND(M64="Completed",M65="Waiting"),AND(M64="Waiting",M65="Completed")),"Waiting",IF(OR(M64="In Progress",M65="In Progress"),"In Progress",IF(OR(AND(M64="Completed",M65="Untraceable"),AND(M64="Untraceable",M65="Completed")),"Review",IF(OR(AND(M64="Completed",M65="Incomplete"),AND(M64="Incomplete",M65="Completed")),"Review",IF(OR(AND(M64="Incomplete",M65="Untraceable"),AND(M64="Untraceable",M65="Incomplete")),"Untraceable",IF(AND(NOT(OR(H64="Ø",H64="")),NOT(OR(H65="Ø",H65="")),L64=""),"In Progress",IF(AND(M64="Untraceable",M65="Untraceable"),"Untraceable",IF(AND(NOT(OR(H64="Ø",H64="")),NOT(OR(H65="Ø",H65="")),NOT(OR(L64="Ø",L64="",L64="Split",L64="Needs to be Split"))),"Completed",IF(AND(M64="Incomplete",M65="Incomplete"),"Incomplete",IF(AND(M64="Other",M65="Other"),"Review",IF(AND(M64="Untraceable",M65=""),"Untraceable","")))))))))))))))))))))))))</f>
        <v/>
      </c>
      <c r="O64" s="116" t="str">
        <f>IF(OR(N64="Untraceable",N64="Incomplete"),"Ignore",IF(N64="Completed","Waiting",IF(OR(N64="Waiting",N64="In Progress",N64="Review",N64="Other"),"HOLD","")))</f>
        <v/>
      </c>
      <c r="P64" s="4"/>
      <c r="Q64" s="121" t="str">
        <f>IF(OR(N64="Untraceable",N64="Incomplete"),"No",IF(N64="Completed","In Progress",""))</f>
        <v/>
      </c>
      <c r="R64" s="116"/>
    </row>
    <row r="65" spans="1:18" x14ac:dyDescent="0.25">
      <c r="A65" s="116"/>
      <c r="B65" s="116"/>
      <c r="C65" s="116"/>
      <c r="D65" s="103" t="str">
        <f>IF(AND(NOT(A64=""),NOT(B64=""),NOT(M64="Untraceable")),"???","")</f>
        <v/>
      </c>
      <c r="E65" s="103"/>
      <c r="F65" s="7" t="str">
        <f>IF(AND(D65="Amina",OR(E65="Manual",E65="Assisted Manual")),A64&amp;"_AZ",IF(AND(D65="Amina",OR(E65="De-Novo Merge",E65="Assisted Merge")),A64&amp;"_SA_AZ",IF(AND(D65="Ahmad",OR(E65="Manual",E65="Assisted Manual")),A64&amp;"_AE",IF(AND(D65="Ahmad",OR(E65="De-Novo Merge",E65="Assisted Merge")),A64&amp;"_SA_AE",IF(AND(D65="Gina",OR(E65="Manual",E65="Assisted Manual")),A64&amp;"_GB",IF(AND(D65="Gina",OR(E65="De-Novo Merge",E65="Assisted Merge")),A64&amp;"_SA_GB",IF(AND(D65="Cameron",OR(E65="Manual",E65="Assisted Manual")),A64&amp;"_CA",IF(AND(D65="Cameron",OR(E65="De-Novo Merge",E65="Assisted Merge")),A64&amp;"_SA_CA",IF(AND(D65="Bruno",OR(E65="Manual",E65="Assisted Manual")),A64&amp;"_BD",IF(AND(D65="Bruno",OR(E65="De-Novo Merge",E65="Assisted Merge")),A64&amp;"_SA_BD",IF(AND(D65="Daniel",OR(E65="Manual",E65="Assisted Manual")),A64&amp;"_DR",IF(AND(D65="Daniel",OR(E65="De-Novo Merge",E65="Assisted Merge")),A64&amp;"_SA_DR",IF(AND(D65="Monet",OR(E65="Manual",E65="Assisted Manual")),A64&amp;"_MW",IF(AND(D65="Monet",OR(E65="De-Novo Merge",E65="Assisted Merge")),A64&amp;"_SA_MW",IF(AND(D65="Rinat",OR(E65="Manual",E65="Assisted Manual")),A64&amp;"_RM",IF(AND(D65="Rinat",OR(E65="De-Novo Merge",E65="Assisted Merge")),A64&amp;"_SA_RM",""))))))))))))))))</f>
        <v/>
      </c>
      <c r="G65" s="104"/>
      <c r="H65" s="104"/>
      <c r="I65" s="68"/>
      <c r="J65" s="68"/>
      <c r="K65" s="73" t="str">
        <f t="shared" si="1"/>
        <v/>
      </c>
      <c r="L65" s="116"/>
      <c r="M65" s="103" t="str">
        <f>IF(AND(NOT(OR(G65="",G65="Ø")),H65=""),"In Progress",IF(AND(NOT(OR(H65="Ø",H65="")),NOT(OR(G65="Ø",G65=""))),"Completed",IF(AND(NOT(A64=""),NOT(OR(D65="",D65="???")),G65=""),"Waiting",IF(D65="???","Waiting",""))))</f>
        <v/>
      </c>
      <c r="N65" s="116"/>
      <c r="O65" s="116"/>
      <c r="P65" s="4"/>
      <c r="Q65" s="121"/>
      <c r="R65" s="116"/>
    </row>
    <row r="66" spans="1:18" x14ac:dyDescent="0.25">
      <c r="A66" s="122"/>
      <c r="B66" s="117"/>
      <c r="C66" s="116"/>
      <c r="D66" s="103" t="str">
        <f>IF(AND(NOT(B66=""),NOT(A66="")),"???","")</f>
        <v/>
      </c>
      <c r="E66" s="103"/>
      <c r="F66" s="7" t="str">
        <f>IF(AND(D66="Amina",OR(E66="Manual",E66="Assisted Manual")),A66&amp;"_AZ",IF(AND(D66="Amina",OR(E66="De-Novo Merge",E66="Assisted Merge")),A66&amp;"_SA_AZ",IF(AND(D66="Ahmad",OR(E66="Manual",E66="Assisted Manual")),A66&amp;"_AE",IF(AND(D66="Ahmad",OR(E66="De-Novo Merge",E66="Assisted Merge")),A66&amp;"_SA_AE",IF(AND(D66="Gina",OR(E66="Manual",E66="Assisted Manual")),A66&amp;"_GB",IF(AND(D66="Gina",OR(E66="De-Novo Merge",E66="Assisted Merge")),A66&amp;"_SA_GB",IF(AND(D66="Cameron",OR(E66="Manual",E66="Assisted Manual")),A66&amp;"_CA",IF(AND(D66="Cameron",OR(E66="De-Novo Merge",E66="Assisted Merge")),A66&amp;"_SA_CA",IF(AND(D66="Bruno",OR(E66="Manual",E66="Assisted Manual")),A66&amp;"_BD",IF(AND(D66="Bruno",OR(E66="De-Novo Merge",E66="Assisted Merge")),A66&amp;"_SA_BD",IF(AND(D66="Daniel",OR(E66="Manual",E66="Assisted Manual")),A66&amp;"_DR",IF(AND(D66="Daniel",OR(E66="De-Novo Merge",E66="Assisted Merge")),A66&amp;"_SA_DR",IF(AND(D66="Monet",OR(E66="Manual",E66="Assisted Manual")),A66&amp;"_MW",IF(AND(D66="Monet",OR(E66="De-Novo Merge",E66="Assisted Merge")),A66&amp;"_SA_MW",IF(AND(D66="Rinat",OR(E66="Manual",E66="Assisted Manual")),A66&amp;"_RM",IF(AND(D66="Rinat",OR(E66="De-Novo Merge",E66="Assisted Merge")),A66&amp;"_SA_RM",""))))))))))))))))</f>
        <v/>
      </c>
      <c r="G66" s="104"/>
      <c r="H66" s="104"/>
      <c r="I66" s="68"/>
      <c r="J66" s="68"/>
      <c r="K66" s="73" t="str">
        <f t="shared" ref="K66:K97" si="2">IF(AND(NOT(I66=""),NOT(J66=""),NOT(H66="")),J66/I66,"")</f>
        <v/>
      </c>
      <c r="L66" s="118" t="str">
        <f>IF(AND(NOT(OR(H66="",H66="Ø")),NOT(OR(H67="",H67="Ø"))),"Needs to be Split","")</f>
        <v/>
      </c>
      <c r="M66" s="103" t="str">
        <f>IF(AND(NOT(OR(G66="",G66="Ø")),H66=""),"In Progress",IF(AND(NOT(OR(H66="Ø",H66="")),NOT(OR(G66="Ø",G66=""))),"Completed",IF(AND(NOT(A66=""),NOT(OR(D66="",D66="???")),G66=""),"Waiting",IF(D66="???","Waiting",""))))</f>
        <v/>
      </c>
      <c r="N66" s="116" t="str">
        <f>IF(AND(NOT(OR(H66="Ø",H66="")),L66="Split"),"In Progress",IF(AND(NOT(OR(H66="Ø",H66="")),L66="Needs to be Split"),"Waiting",IF(AND(M66="Review",M67="Review"),"Review",IF(OR(AND(M66="Review",M67="Incomplete"),AND(M66="Incomplete",M67="Review")),"Review",IF(OR(AND(M66="Untraceable",M67="Review"),AND(M66="Review",M67="Untraceable")),"Review",IF(OR(AND(M66="Review",M67="Completed"),AND(M66="Completed",M67="Review")),"Review",IF(OR(AND(M66="Other",M67="Review"),AND(M66="Review",M67="Other")),"Review",IF(OR(AND(M66="Other",M67="Incomplete"),AND(M66="Incomplete",M67="Other")),"Review",IF(OR(AND(M66="Other",M67="Untraceable"),AND(M66="Untraceable",M67="Other")),"Review",IF(OR(AND(M66="Other",M67="Completed"),AND(M66="Completed",M67="Other")),"Review",IF(AND(M66="Waiting",M67="Waiting"),"Waiting",IF(OR(AND(M66="Review",M67="Waiting"),AND(M66="Waiting",M67="Review")),"Waiting",IF(OR(AND(M66="Other",M67="Waiting"),AND(M66="Waiting",M67="Other")),"Waiting",IF(OR(AND(M66="Incomplete",M67="Waiting"),AND(M66="Waiting",M67="Incomplete")),"Waiting",IF(OR(AND(M66="Completed",M67="Waiting"),AND(M66="Waiting",M67="Completed")),"Waiting",IF(OR(M66="In Progress",M67="In Progress"),"In Progress",IF(OR(AND(M66="Completed",M67="Untraceable"),AND(M66="Untraceable",M67="Completed")),"Review",IF(OR(AND(M66="Completed",M67="Incomplete"),AND(M66="Incomplete",M67="Completed")),"Review",IF(OR(AND(M66="Incomplete",M67="Untraceable"),AND(M66="Untraceable",M67="Incomplete")),"Untraceable",IF(AND(NOT(OR(H66="Ø",H66="")),NOT(OR(H67="Ø",H67="")),L66=""),"In Progress",IF(AND(M66="Untraceable",M67="Untraceable"),"Untraceable",IF(AND(NOT(OR(H66="Ø",H66="")),NOT(OR(H67="Ø",H67="")),NOT(OR(L66="Ø",L66="",L66="Split",L66="Needs to be Split"))),"Completed",IF(AND(M66="Incomplete",M67="Incomplete"),"Incomplete",IF(AND(M66="Other",M67="Other"),"Review",IF(AND(M66="Untraceable",M67=""),"Untraceable","")))))))))))))))))))))))))</f>
        <v/>
      </c>
      <c r="O66" s="116" t="str">
        <f>IF(OR(N66="Untraceable",N66="Incomplete"),"Ignore",IF(N66="Completed","Waiting",IF(OR(N66="Waiting",N66="In Progress",N66="Review",N66="Other"),"HOLD","")))</f>
        <v/>
      </c>
      <c r="P66" s="4"/>
      <c r="Q66" s="121" t="str">
        <f>IF(OR(N66="Untraceable",N66="Incomplete"),"No",IF(N66="Completed","In Progress",""))</f>
        <v/>
      </c>
      <c r="R66" s="116"/>
    </row>
    <row r="67" spans="1:18" x14ac:dyDescent="0.25">
      <c r="A67" s="116"/>
      <c r="B67" s="116"/>
      <c r="C67" s="116"/>
      <c r="D67" s="103" t="str">
        <f>IF(AND(NOT(A66=""),NOT(B66=""),NOT(M66="Untraceable")),"???","")</f>
        <v/>
      </c>
      <c r="E67" s="103"/>
      <c r="F67" s="7" t="str">
        <f>IF(AND(D67="Amina",OR(E67="Manual",E67="Assisted Manual")),A66&amp;"_AZ",IF(AND(D67="Amina",OR(E67="De-Novo Merge",E67="Assisted Merge")),A66&amp;"_SA_AZ",IF(AND(D67="Ahmad",OR(E67="Manual",E67="Assisted Manual")),A66&amp;"_AE",IF(AND(D67="Ahmad",OR(E67="De-Novo Merge",E67="Assisted Merge")),A66&amp;"_SA_AE",IF(AND(D67="Gina",OR(E67="Manual",E67="Assisted Manual")),A66&amp;"_GB",IF(AND(D67="Gina",OR(E67="De-Novo Merge",E67="Assisted Merge")),A66&amp;"_SA_GB",IF(AND(D67="Cameron",OR(E67="Manual",E67="Assisted Manual")),A66&amp;"_CA",IF(AND(D67="Cameron",OR(E67="De-Novo Merge",E67="Assisted Merge")),A66&amp;"_SA_CA",IF(AND(D67="Bruno",OR(E67="Manual",E67="Assisted Manual")),A66&amp;"_BD",IF(AND(D67="Bruno",OR(E67="De-Novo Merge",E67="Assisted Merge")),A66&amp;"_SA_BD",IF(AND(D67="Daniel",OR(E67="Manual",E67="Assisted Manual")),A66&amp;"_DR",IF(AND(D67="Daniel",OR(E67="De-Novo Merge",E67="Assisted Merge")),A66&amp;"_SA_DR",IF(AND(D67="Monet",OR(E67="Manual",E67="Assisted Manual")),A66&amp;"_MW",IF(AND(D67="Monet",OR(E67="De-Novo Merge",E67="Assisted Merge")),A66&amp;"_SA_MW",IF(AND(D67="Rinat",OR(E67="Manual",E67="Assisted Manual")),A66&amp;"_RM",IF(AND(D67="Rinat",OR(E67="De-Novo Merge",E67="Assisted Merge")),A66&amp;"_SA_RM",""))))))))))))))))</f>
        <v/>
      </c>
      <c r="G67" s="104"/>
      <c r="H67" s="104"/>
      <c r="I67" s="68"/>
      <c r="J67" s="68"/>
      <c r="K67" s="73" t="str">
        <f t="shared" si="2"/>
        <v/>
      </c>
      <c r="L67" s="116"/>
      <c r="M67" s="103" t="str">
        <f>IF(AND(NOT(OR(G67="",G67="Ø")),H67=""),"In Progress",IF(AND(NOT(OR(H67="Ø",H67="")),NOT(OR(G67="Ø",G67=""))),"Completed",IF(AND(NOT(A66=""),NOT(OR(D67="",D67="???")),G67=""),"Waiting",IF(D67="???","Waiting",""))))</f>
        <v/>
      </c>
      <c r="N67" s="116"/>
      <c r="O67" s="116"/>
      <c r="P67" s="4"/>
      <c r="Q67" s="121"/>
      <c r="R67" s="116"/>
    </row>
    <row r="68" spans="1:18" x14ac:dyDescent="0.25">
      <c r="A68" s="122"/>
      <c r="B68" s="117"/>
      <c r="C68" s="116"/>
      <c r="D68" s="103" t="str">
        <f>IF(AND(NOT(B68=""),NOT(A68="")),"???","")</f>
        <v/>
      </c>
      <c r="E68" s="103"/>
      <c r="F68" s="7" t="str">
        <f>IF(AND(D68="Amina",OR(E68="Manual",E68="Assisted Manual")),A68&amp;"_AZ",IF(AND(D68="Amina",OR(E68="De-Novo Merge",E68="Assisted Merge")),A68&amp;"_SA_AZ",IF(AND(D68="Ahmad",OR(E68="Manual",E68="Assisted Manual")),A68&amp;"_AE",IF(AND(D68="Ahmad",OR(E68="De-Novo Merge",E68="Assisted Merge")),A68&amp;"_SA_AE",IF(AND(D68="Gina",OR(E68="Manual",E68="Assisted Manual")),A68&amp;"_GB",IF(AND(D68="Gina",OR(E68="De-Novo Merge",E68="Assisted Merge")),A68&amp;"_SA_GB",IF(AND(D68="Cameron",OR(E68="Manual",E68="Assisted Manual")),A68&amp;"_CA",IF(AND(D68="Cameron",OR(E68="De-Novo Merge",E68="Assisted Merge")),A68&amp;"_SA_CA",IF(AND(D68="Bruno",OR(E68="Manual",E68="Assisted Manual")),A68&amp;"_BD",IF(AND(D68="Bruno",OR(E68="De-Novo Merge",E68="Assisted Merge")),A68&amp;"_SA_BD",IF(AND(D68="Daniel",OR(E68="Manual",E68="Assisted Manual")),A68&amp;"_DR",IF(AND(D68="Daniel",OR(E68="De-Novo Merge",E68="Assisted Merge")),A68&amp;"_SA_DR",IF(AND(D68="Monet",OR(E68="Manual",E68="Assisted Manual")),A68&amp;"_MW",IF(AND(D68="Monet",OR(E68="De-Novo Merge",E68="Assisted Merge")),A68&amp;"_SA_MW",IF(AND(D68="Rinat",OR(E68="Manual",E68="Assisted Manual")),A68&amp;"_RM",IF(AND(D68="Rinat",OR(E68="De-Novo Merge",E68="Assisted Merge")),A68&amp;"_SA_RM",""))))))))))))))))</f>
        <v/>
      </c>
      <c r="G68" s="104"/>
      <c r="H68" s="104"/>
      <c r="I68" s="68"/>
      <c r="J68" s="68"/>
      <c r="K68" s="73" t="str">
        <f t="shared" si="2"/>
        <v/>
      </c>
      <c r="L68" s="118" t="str">
        <f>IF(AND(NOT(OR(H68="",H68="Ø")),NOT(OR(H69="",H69="Ø"))),"Needs to be Split","")</f>
        <v/>
      </c>
      <c r="M68" s="103" t="str">
        <f>IF(AND(NOT(OR(G68="",G68="Ø")),H68=""),"In Progress",IF(AND(NOT(OR(H68="Ø",H68="")),NOT(OR(G68="Ø",G68=""))),"Completed",IF(AND(NOT(A68=""),NOT(OR(D68="",D68="???")),G68=""),"Waiting",IF(D68="???","Waiting",""))))</f>
        <v/>
      </c>
      <c r="N68" s="116" t="str">
        <f>IF(AND(NOT(OR(H68="Ø",H68="")),L68="Split"),"In Progress",IF(AND(NOT(OR(H68="Ø",H68="")),L68="Needs to be Split"),"Waiting",IF(AND(M68="Review",M69="Review"),"Review",IF(OR(AND(M68="Review",M69="Incomplete"),AND(M68="Incomplete",M69="Review")),"Review",IF(OR(AND(M68="Untraceable",M69="Review"),AND(M68="Review",M69="Untraceable")),"Review",IF(OR(AND(M68="Review",M69="Completed"),AND(M68="Completed",M69="Review")),"Review",IF(OR(AND(M68="Other",M69="Review"),AND(M68="Review",M69="Other")),"Review",IF(OR(AND(M68="Other",M69="Incomplete"),AND(M68="Incomplete",M69="Other")),"Review",IF(OR(AND(M68="Other",M69="Untraceable"),AND(M68="Untraceable",M69="Other")),"Review",IF(OR(AND(M68="Other",M69="Completed"),AND(M68="Completed",M69="Other")),"Review",IF(AND(M68="Waiting",M69="Waiting"),"Waiting",IF(OR(AND(M68="Review",M69="Waiting"),AND(M68="Waiting",M69="Review")),"Waiting",IF(OR(AND(M68="Other",M69="Waiting"),AND(M68="Waiting",M69="Other")),"Waiting",IF(OR(AND(M68="Incomplete",M69="Waiting"),AND(M68="Waiting",M69="Incomplete")),"Waiting",IF(OR(AND(M68="Completed",M69="Waiting"),AND(M68="Waiting",M69="Completed")),"Waiting",IF(OR(M68="In Progress",M69="In Progress"),"In Progress",IF(OR(AND(M68="Completed",M69="Untraceable"),AND(M68="Untraceable",M69="Completed")),"Review",IF(OR(AND(M68="Completed",M69="Incomplete"),AND(M68="Incomplete",M69="Completed")),"Review",IF(OR(AND(M68="Incomplete",M69="Untraceable"),AND(M68="Untraceable",M69="Incomplete")),"Untraceable",IF(AND(NOT(OR(H68="Ø",H68="")),NOT(OR(H69="Ø",H69="")),L68=""),"In Progress",IF(AND(M68="Untraceable",M69="Untraceable"),"Untraceable",IF(AND(NOT(OR(H68="Ø",H68="")),NOT(OR(H69="Ø",H69="")),NOT(OR(L68="Ø",L68="",L68="Split",L68="Needs to be Split"))),"Completed",IF(AND(M68="Incomplete",M69="Incomplete"),"Incomplete",IF(AND(M68="Other",M69="Other"),"Review",IF(AND(M68="Untraceable",M69=""),"Untraceable","")))))))))))))))))))))))))</f>
        <v/>
      </c>
      <c r="O68" s="116" t="str">
        <f>IF(OR(N68="Untraceable",N68="Incomplete"),"Ignore",IF(N68="Completed","Waiting",IF(OR(N68="Waiting",N68="In Progress",N68="Review",N68="Other"),"HOLD","")))</f>
        <v/>
      </c>
      <c r="P68" s="4"/>
      <c r="Q68" s="121" t="str">
        <f>IF(OR(N68="Untraceable",N68="Incomplete"),"No",IF(N68="Completed","In Progress",""))</f>
        <v/>
      </c>
      <c r="R68" s="116"/>
    </row>
    <row r="69" spans="1:18" x14ac:dyDescent="0.25">
      <c r="A69" s="116"/>
      <c r="B69" s="116"/>
      <c r="C69" s="116"/>
      <c r="D69" s="103" t="str">
        <f>IF(AND(NOT(A68=""),NOT(B68=""),NOT(M68="Untraceable")),"???","")</f>
        <v/>
      </c>
      <c r="E69" s="103"/>
      <c r="F69" s="7" t="str">
        <f>IF(AND(D69="Amina",OR(E69="Manual",E69="Assisted Manual")),A68&amp;"_AZ",IF(AND(D69="Amina",OR(E69="De-Novo Merge",E69="Assisted Merge")),A68&amp;"_SA_AZ",IF(AND(D69="Ahmad",OR(E69="Manual",E69="Assisted Manual")),A68&amp;"_AE",IF(AND(D69="Ahmad",OR(E69="De-Novo Merge",E69="Assisted Merge")),A68&amp;"_SA_AE",IF(AND(D69="Gina",OR(E69="Manual",E69="Assisted Manual")),A68&amp;"_GB",IF(AND(D69="Gina",OR(E69="De-Novo Merge",E69="Assisted Merge")),A68&amp;"_SA_GB",IF(AND(D69="Cameron",OR(E69="Manual",E69="Assisted Manual")),A68&amp;"_CA",IF(AND(D69="Cameron",OR(E69="De-Novo Merge",E69="Assisted Merge")),A68&amp;"_SA_CA",IF(AND(D69="Bruno",OR(E69="Manual",E69="Assisted Manual")),A68&amp;"_BD",IF(AND(D69="Bruno",OR(E69="De-Novo Merge",E69="Assisted Merge")),A68&amp;"_SA_BD",IF(AND(D69="Daniel",OR(E69="Manual",E69="Assisted Manual")),A68&amp;"_DR",IF(AND(D69="Daniel",OR(E69="De-Novo Merge",E69="Assisted Merge")),A68&amp;"_SA_DR",IF(AND(D69="Monet",OR(E69="Manual",E69="Assisted Manual")),A68&amp;"_MW",IF(AND(D69="Monet",OR(E69="De-Novo Merge",E69="Assisted Merge")),A68&amp;"_SA_MW",IF(AND(D69="Rinat",OR(E69="Manual",E69="Assisted Manual")),A68&amp;"_RM",IF(AND(D69="Rinat",OR(E69="De-Novo Merge",E69="Assisted Merge")),A68&amp;"_SA_RM",""))))))))))))))))</f>
        <v/>
      </c>
      <c r="G69" s="104"/>
      <c r="H69" s="104"/>
      <c r="I69" s="68"/>
      <c r="J69" s="68"/>
      <c r="K69" s="73" t="str">
        <f t="shared" si="2"/>
        <v/>
      </c>
      <c r="L69" s="116"/>
      <c r="M69" s="103" t="str">
        <f>IF(AND(NOT(OR(G69="",G69="Ø")),H69=""),"In Progress",IF(AND(NOT(OR(H69="Ø",H69="")),NOT(OR(G69="Ø",G69=""))),"Completed",IF(AND(NOT(A68=""),NOT(OR(D69="",D69="???")),G69=""),"Waiting",IF(D69="???","Waiting",""))))</f>
        <v/>
      </c>
      <c r="N69" s="116"/>
      <c r="O69" s="116"/>
      <c r="P69" s="4"/>
      <c r="Q69" s="121"/>
      <c r="R69" s="116"/>
    </row>
    <row r="70" spans="1:18" x14ac:dyDescent="0.25">
      <c r="A70" s="122"/>
      <c r="B70" s="117"/>
      <c r="C70" s="116"/>
      <c r="D70" s="103" t="str">
        <f>IF(AND(NOT(B70=""),NOT(A70="")),"???","")</f>
        <v/>
      </c>
      <c r="E70" s="103"/>
      <c r="F70" s="7" t="str">
        <f>IF(AND(D70="Amina",OR(E70="Manual",E70="Assisted Manual")),A70&amp;"_AZ",IF(AND(D70="Amina",OR(E70="De-Novo Merge",E70="Assisted Merge")),A70&amp;"_SA_AZ",IF(AND(D70="Ahmad",OR(E70="Manual",E70="Assisted Manual")),A70&amp;"_AE",IF(AND(D70="Ahmad",OR(E70="De-Novo Merge",E70="Assisted Merge")),A70&amp;"_SA_AE",IF(AND(D70="Gina",OR(E70="Manual",E70="Assisted Manual")),A70&amp;"_GB",IF(AND(D70="Gina",OR(E70="De-Novo Merge",E70="Assisted Merge")),A70&amp;"_SA_GB",IF(AND(D70="Cameron",OR(E70="Manual",E70="Assisted Manual")),A70&amp;"_CA",IF(AND(D70="Cameron",OR(E70="De-Novo Merge",E70="Assisted Merge")),A70&amp;"_SA_CA",IF(AND(D70="Bruno",OR(E70="Manual",E70="Assisted Manual")),A70&amp;"_BD",IF(AND(D70="Bruno",OR(E70="De-Novo Merge",E70="Assisted Merge")),A70&amp;"_SA_BD",IF(AND(D70="Daniel",OR(E70="Manual",E70="Assisted Manual")),A70&amp;"_DR",IF(AND(D70="Daniel",OR(E70="De-Novo Merge",E70="Assisted Merge")),A70&amp;"_SA_DR",IF(AND(D70="Monet",OR(E70="Manual",E70="Assisted Manual")),A70&amp;"_MW",IF(AND(D70="Monet",OR(E70="De-Novo Merge",E70="Assisted Merge")),A70&amp;"_SA_MW",IF(AND(D70="Rinat",OR(E70="Manual",E70="Assisted Manual")),A70&amp;"_RM",IF(AND(D70="Rinat",OR(E70="De-Novo Merge",E70="Assisted Merge")),A70&amp;"_SA_RM",""))))))))))))))))</f>
        <v/>
      </c>
      <c r="G70" s="104"/>
      <c r="H70" s="104"/>
      <c r="I70" s="68"/>
      <c r="J70" s="68"/>
      <c r="K70" s="73" t="str">
        <f t="shared" si="2"/>
        <v/>
      </c>
      <c r="L70" s="118" t="str">
        <f>IF(AND(NOT(OR(H70="",H70="Ø")),NOT(OR(H71="",H71="Ø"))),"Needs to be Split","")</f>
        <v/>
      </c>
      <c r="M70" s="103" t="str">
        <f>IF(AND(NOT(OR(G70="",G70="Ø")),H70=""),"In Progress",IF(AND(NOT(OR(H70="Ø",H70="")),NOT(OR(G70="Ø",G70=""))),"Completed",IF(AND(NOT(A70=""),NOT(OR(D70="",D70="???")),G70=""),"Waiting",IF(D70="???","Waiting",""))))</f>
        <v/>
      </c>
      <c r="N70" s="116" t="str">
        <f>IF(AND(NOT(OR(H70="Ø",H70="")),L70="Split"),"In Progress",IF(AND(NOT(OR(H70="Ø",H70="")),L70="Needs to be Split"),"Waiting",IF(AND(M70="Review",M71="Review"),"Review",IF(OR(AND(M70="Review",M71="Incomplete"),AND(M70="Incomplete",M71="Review")),"Review",IF(OR(AND(M70="Untraceable",M71="Review"),AND(M70="Review",M71="Untraceable")),"Review",IF(OR(AND(M70="Review",M71="Completed"),AND(M70="Completed",M71="Review")),"Review",IF(OR(AND(M70="Other",M71="Review"),AND(M70="Review",M71="Other")),"Review",IF(OR(AND(M70="Other",M71="Incomplete"),AND(M70="Incomplete",M71="Other")),"Review",IF(OR(AND(M70="Other",M71="Untraceable"),AND(M70="Untraceable",M71="Other")),"Review",IF(OR(AND(M70="Other",M71="Completed"),AND(M70="Completed",M71="Other")),"Review",IF(AND(M70="Waiting",M71="Waiting"),"Waiting",IF(OR(AND(M70="Review",M71="Waiting"),AND(M70="Waiting",M71="Review")),"Waiting",IF(OR(AND(M70="Other",M71="Waiting"),AND(M70="Waiting",M71="Other")),"Waiting",IF(OR(AND(M70="Incomplete",M71="Waiting"),AND(M70="Waiting",M71="Incomplete")),"Waiting",IF(OR(AND(M70="Completed",M71="Waiting"),AND(M70="Waiting",M71="Completed")),"Waiting",IF(OR(M70="In Progress",M71="In Progress"),"In Progress",IF(OR(AND(M70="Completed",M71="Untraceable"),AND(M70="Untraceable",M71="Completed")),"Review",IF(OR(AND(M70="Completed",M71="Incomplete"),AND(M70="Incomplete",M71="Completed")),"Review",IF(OR(AND(M70="Incomplete",M71="Untraceable"),AND(M70="Untraceable",M71="Incomplete")),"Untraceable",IF(AND(NOT(OR(H70="Ø",H70="")),NOT(OR(H71="Ø",H71="")),L70=""),"In Progress",IF(AND(M70="Untraceable",M71="Untraceable"),"Untraceable",IF(AND(NOT(OR(H70="Ø",H70="")),NOT(OR(H71="Ø",H71="")),NOT(OR(L70="Ø",L70="",L70="Split",L70="Needs to be Split"))),"Completed",IF(AND(M70="Incomplete",M71="Incomplete"),"Incomplete",IF(AND(M70="Other",M71="Other"),"Review",IF(AND(M70="Untraceable",M71=""),"Untraceable","")))))))))))))))))))))))))</f>
        <v/>
      </c>
      <c r="O70" s="116" t="str">
        <f>IF(OR(N70="Untraceable",N70="Incomplete"),"Ignore",IF(N70="Completed","Waiting",IF(OR(N70="Waiting",N70="In Progress",N70="Review",N70="Other"),"HOLD","")))</f>
        <v/>
      </c>
      <c r="P70" s="4"/>
      <c r="Q70" s="121" t="str">
        <f>IF(OR(N70="Untraceable",N70="Incomplete"),"No",IF(N70="Completed","In Progress",""))</f>
        <v/>
      </c>
      <c r="R70" s="116"/>
    </row>
    <row r="71" spans="1:18" x14ac:dyDescent="0.25">
      <c r="A71" s="116"/>
      <c r="B71" s="116"/>
      <c r="C71" s="116"/>
      <c r="D71" s="103" t="str">
        <f>IF(AND(NOT(A70=""),NOT(B70=""),NOT(M70="Untraceable")),"???","")</f>
        <v/>
      </c>
      <c r="E71" s="103"/>
      <c r="F71" s="7" t="str">
        <f>IF(AND(D71="Amina",OR(E71="Manual",E71="Assisted Manual")),A70&amp;"_AZ",IF(AND(D71="Amina",OR(E71="De-Novo Merge",E71="Assisted Merge")),A70&amp;"_SA_AZ",IF(AND(D71="Ahmad",OR(E71="Manual",E71="Assisted Manual")),A70&amp;"_AE",IF(AND(D71="Ahmad",OR(E71="De-Novo Merge",E71="Assisted Merge")),A70&amp;"_SA_AE",IF(AND(D71="Gina",OR(E71="Manual",E71="Assisted Manual")),A70&amp;"_GB",IF(AND(D71="Gina",OR(E71="De-Novo Merge",E71="Assisted Merge")),A70&amp;"_SA_GB",IF(AND(D71="Cameron",OR(E71="Manual",E71="Assisted Manual")),A70&amp;"_CA",IF(AND(D71="Cameron",OR(E71="De-Novo Merge",E71="Assisted Merge")),A70&amp;"_SA_CA",IF(AND(D71="Bruno",OR(E71="Manual",E71="Assisted Manual")),A70&amp;"_BD",IF(AND(D71="Bruno",OR(E71="De-Novo Merge",E71="Assisted Merge")),A70&amp;"_SA_BD",IF(AND(D71="Daniel",OR(E71="Manual",E71="Assisted Manual")),A70&amp;"_DR",IF(AND(D71="Daniel",OR(E71="De-Novo Merge",E71="Assisted Merge")),A70&amp;"_SA_DR",IF(AND(D71="Monet",OR(E71="Manual",E71="Assisted Manual")),A70&amp;"_MW",IF(AND(D71="Monet",OR(E71="De-Novo Merge",E71="Assisted Merge")),A70&amp;"_SA_MW",IF(AND(D71="Rinat",OR(E71="Manual",E71="Assisted Manual")),A70&amp;"_RM",IF(AND(D71="Rinat",OR(E71="De-Novo Merge",E71="Assisted Merge")),A70&amp;"_SA_RM",""))))))))))))))))</f>
        <v/>
      </c>
      <c r="G71" s="104"/>
      <c r="H71" s="104"/>
      <c r="I71" s="68"/>
      <c r="J71" s="68"/>
      <c r="K71" s="73" t="str">
        <f t="shared" si="2"/>
        <v/>
      </c>
      <c r="L71" s="116"/>
      <c r="M71" s="103" t="str">
        <f>IF(AND(NOT(OR(G71="",G71="Ø")),H71=""),"In Progress",IF(AND(NOT(OR(H71="Ø",H71="")),NOT(OR(G71="Ø",G71=""))),"Completed",IF(AND(NOT(A70=""),NOT(OR(D71="",D71="???")),G71=""),"Waiting",IF(D71="???","Waiting",""))))</f>
        <v/>
      </c>
      <c r="N71" s="116"/>
      <c r="O71" s="116"/>
      <c r="P71" s="4"/>
      <c r="Q71" s="121"/>
      <c r="R71" s="116"/>
    </row>
  </sheetData>
  <mergeCells count="280">
    <mergeCell ref="A2:A3"/>
    <mergeCell ref="B2:B3"/>
    <mergeCell ref="C2:C3"/>
    <mergeCell ref="L2:L3"/>
    <mergeCell ref="N2:N3"/>
    <mergeCell ref="O2:O3"/>
    <mergeCell ref="Q2:Q3"/>
    <mergeCell ref="R2:R3"/>
    <mergeCell ref="A4:A5"/>
    <mergeCell ref="B4:B5"/>
    <mergeCell ref="C4:C5"/>
    <mergeCell ref="L4:L5"/>
    <mergeCell ref="N4:N5"/>
    <mergeCell ref="O4:O5"/>
    <mergeCell ref="Q4:Q5"/>
    <mergeCell ref="R4:R5"/>
    <mergeCell ref="A6:A7"/>
    <mergeCell ref="B6:B7"/>
    <mergeCell ref="C6:C7"/>
    <mergeCell ref="L6:L7"/>
    <mergeCell ref="N6:N7"/>
    <mergeCell ref="O6:O7"/>
    <mergeCell ref="Q6:Q7"/>
    <mergeCell ref="R6:R7"/>
    <mergeCell ref="A8:A9"/>
    <mergeCell ref="B8:B9"/>
    <mergeCell ref="C8:C9"/>
    <mergeCell ref="L8:L9"/>
    <mergeCell ref="N8:N9"/>
    <mergeCell ref="O8:O9"/>
    <mergeCell ref="Q8:Q9"/>
    <mergeCell ref="R8:R9"/>
    <mergeCell ref="A10:A11"/>
    <mergeCell ref="B10:B11"/>
    <mergeCell ref="C10:C11"/>
    <mergeCell ref="L10:L11"/>
    <mergeCell ref="N10:N11"/>
    <mergeCell ref="O10:O11"/>
    <mergeCell ref="Q10:Q11"/>
    <mergeCell ref="R10:R11"/>
    <mergeCell ref="A12:A13"/>
    <mergeCell ref="B12:B13"/>
    <mergeCell ref="C12:C13"/>
    <mergeCell ref="L12:L13"/>
    <mergeCell ref="N12:N13"/>
    <mergeCell ref="O12:O13"/>
    <mergeCell ref="Q12:Q13"/>
    <mergeCell ref="R12:R13"/>
    <mergeCell ref="A14:A15"/>
    <mergeCell ref="B14:B15"/>
    <mergeCell ref="C14:C15"/>
    <mergeCell ref="L14:L15"/>
    <mergeCell ref="N14:N15"/>
    <mergeCell ref="O14:O15"/>
    <mergeCell ref="Q14:Q15"/>
    <mergeCell ref="R14:R15"/>
    <mergeCell ref="A16:A17"/>
    <mergeCell ref="B16:B17"/>
    <mergeCell ref="C16:C17"/>
    <mergeCell ref="L16:L17"/>
    <mergeCell ref="N16:N17"/>
    <mergeCell ref="O16:O17"/>
    <mergeCell ref="Q16:Q17"/>
    <mergeCell ref="R16:R17"/>
    <mergeCell ref="A18:A19"/>
    <mergeCell ref="B18:B19"/>
    <mergeCell ref="C18:C19"/>
    <mergeCell ref="L18:L19"/>
    <mergeCell ref="N18:N19"/>
    <mergeCell ref="O18:O19"/>
    <mergeCell ref="Q18:Q19"/>
    <mergeCell ref="R18:R19"/>
    <mergeCell ref="A20:A21"/>
    <mergeCell ref="B20:B21"/>
    <mergeCell ref="C20:C21"/>
    <mergeCell ref="L20:L21"/>
    <mergeCell ref="N20:N21"/>
    <mergeCell ref="O20:O21"/>
    <mergeCell ref="Q20:Q21"/>
    <mergeCell ref="R20:R21"/>
    <mergeCell ref="A22:A23"/>
    <mergeCell ref="B22:B23"/>
    <mergeCell ref="C22:C23"/>
    <mergeCell ref="L22:L23"/>
    <mergeCell ref="N22:N23"/>
    <mergeCell ref="O22:O23"/>
    <mergeCell ref="Q22:Q23"/>
    <mergeCell ref="R22:R23"/>
    <mergeCell ref="A24:A25"/>
    <mergeCell ref="B24:B25"/>
    <mergeCell ref="C24:C25"/>
    <mergeCell ref="L24:L25"/>
    <mergeCell ref="N24:N25"/>
    <mergeCell ref="O24:O25"/>
    <mergeCell ref="Q24:Q25"/>
    <mergeCell ref="R24:R25"/>
    <mergeCell ref="A26:A27"/>
    <mergeCell ref="B26:B27"/>
    <mergeCell ref="C26:C27"/>
    <mergeCell ref="L26:L27"/>
    <mergeCell ref="N26:N27"/>
    <mergeCell ref="O26:O27"/>
    <mergeCell ref="Q26:Q27"/>
    <mergeCell ref="R26:R27"/>
    <mergeCell ref="A28:A29"/>
    <mergeCell ref="B28:B29"/>
    <mergeCell ref="C28:C29"/>
    <mergeCell ref="L28:L29"/>
    <mergeCell ref="N28:N29"/>
    <mergeCell ref="O28:O29"/>
    <mergeCell ref="Q28:Q29"/>
    <mergeCell ref="R28:R29"/>
    <mergeCell ref="A30:A31"/>
    <mergeCell ref="B30:B31"/>
    <mergeCell ref="C30:C31"/>
    <mergeCell ref="L30:L31"/>
    <mergeCell ref="N30:N31"/>
    <mergeCell ref="O30:O31"/>
    <mergeCell ref="Q30:Q31"/>
    <mergeCell ref="R30:R31"/>
    <mergeCell ref="A32:A33"/>
    <mergeCell ref="B32:B33"/>
    <mergeCell ref="C32:C33"/>
    <mergeCell ref="L32:L33"/>
    <mergeCell ref="N32:N33"/>
    <mergeCell ref="O32:O33"/>
    <mergeCell ref="Q32:Q33"/>
    <mergeCell ref="R32:R33"/>
    <mergeCell ref="A34:A35"/>
    <mergeCell ref="B34:B35"/>
    <mergeCell ref="C34:C35"/>
    <mergeCell ref="L34:L35"/>
    <mergeCell ref="N34:N35"/>
    <mergeCell ref="O34:O35"/>
    <mergeCell ref="Q34:Q35"/>
    <mergeCell ref="R34:R35"/>
    <mergeCell ref="A36:A37"/>
    <mergeCell ref="B36:B37"/>
    <mergeCell ref="C36:C37"/>
    <mergeCell ref="L36:L37"/>
    <mergeCell ref="N36:N37"/>
    <mergeCell ref="O36:O37"/>
    <mergeCell ref="Q36:Q37"/>
    <mergeCell ref="R36:R37"/>
    <mergeCell ref="A38:A39"/>
    <mergeCell ref="B38:B39"/>
    <mergeCell ref="C38:C39"/>
    <mergeCell ref="L38:L39"/>
    <mergeCell ref="N38:N39"/>
    <mergeCell ref="O38:O39"/>
    <mergeCell ref="Q38:Q39"/>
    <mergeCell ref="R38:R39"/>
    <mergeCell ref="A40:A41"/>
    <mergeCell ref="B40:B41"/>
    <mergeCell ref="C40:C41"/>
    <mergeCell ref="L40:L41"/>
    <mergeCell ref="N40:N41"/>
    <mergeCell ref="O40:O41"/>
    <mergeCell ref="Q40:Q41"/>
    <mergeCell ref="R40:R41"/>
    <mergeCell ref="A42:A43"/>
    <mergeCell ref="B42:B43"/>
    <mergeCell ref="C42:C43"/>
    <mergeCell ref="L42:L43"/>
    <mergeCell ref="N42:N43"/>
    <mergeCell ref="O42:O43"/>
    <mergeCell ref="Q42:Q43"/>
    <mergeCell ref="R42:R43"/>
    <mergeCell ref="A44:A45"/>
    <mergeCell ref="B44:B45"/>
    <mergeCell ref="C44:C45"/>
    <mergeCell ref="L44:L45"/>
    <mergeCell ref="N44:N45"/>
    <mergeCell ref="O44:O45"/>
    <mergeCell ref="Q44:Q45"/>
    <mergeCell ref="R44:R45"/>
    <mergeCell ref="A46:A47"/>
    <mergeCell ref="B46:B47"/>
    <mergeCell ref="C46:C47"/>
    <mergeCell ref="L46:L47"/>
    <mergeCell ref="N46:N47"/>
    <mergeCell ref="O46:O47"/>
    <mergeCell ref="Q46:Q47"/>
    <mergeCell ref="R46:R47"/>
    <mergeCell ref="A48:A49"/>
    <mergeCell ref="B48:B49"/>
    <mergeCell ref="C48:C49"/>
    <mergeCell ref="L48:L49"/>
    <mergeCell ref="N48:N49"/>
    <mergeCell ref="O48:O49"/>
    <mergeCell ref="Q48:Q49"/>
    <mergeCell ref="R48:R49"/>
    <mergeCell ref="A50:A51"/>
    <mergeCell ref="B50:B51"/>
    <mergeCell ref="C50:C51"/>
    <mergeCell ref="L50:L51"/>
    <mergeCell ref="N50:N51"/>
    <mergeCell ref="O50:O51"/>
    <mergeCell ref="Q50:Q51"/>
    <mergeCell ref="R50:R51"/>
    <mergeCell ref="A52:A53"/>
    <mergeCell ref="B52:B53"/>
    <mergeCell ref="C52:C53"/>
    <mergeCell ref="L52:L53"/>
    <mergeCell ref="N52:N53"/>
    <mergeCell ref="O52:O53"/>
    <mergeCell ref="Q52:Q53"/>
    <mergeCell ref="R52:R53"/>
    <mergeCell ref="A54:A55"/>
    <mergeCell ref="B54:B55"/>
    <mergeCell ref="C54:C55"/>
    <mergeCell ref="L54:L55"/>
    <mergeCell ref="N54:N55"/>
    <mergeCell ref="O54:O55"/>
    <mergeCell ref="Q54:Q55"/>
    <mergeCell ref="R54:R55"/>
    <mergeCell ref="A56:A57"/>
    <mergeCell ref="B56:B57"/>
    <mergeCell ref="C56:C57"/>
    <mergeCell ref="L56:L57"/>
    <mergeCell ref="N56:N57"/>
    <mergeCell ref="O56:O57"/>
    <mergeCell ref="Q56:Q57"/>
    <mergeCell ref="R56:R57"/>
    <mergeCell ref="A58:A59"/>
    <mergeCell ref="B58:B59"/>
    <mergeCell ref="C58:C59"/>
    <mergeCell ref="L58:L59"/>
    <mergeCell ref="N58:N59"/>
    <mergeCell ref="O58:O59"/>
    <mergeCell ref="Q58:Q59"/>
    <mergeCell ref="R58:R59"/>
    <mergeCell ref="A60:A61"/>
    <mergeCell ref="B60:B61"/>
    <mergeCell ref="C60:C61"/>
    <mergeCell ref="L60:L61"/>
    <mergeCell ref="N60:N61"/>
    <mergeCell ref="O60:O61"/>
    <mergeCell ref="Q60:Q61"/>
    <mergeCell ref="R60:R61"/>
    <mergeCell ref="Q70:Q71"/>
    <mergeCell ref="R70:R71"/>
    <mergeCell ref="A70:A71"/>
    <mergeCell ref="B70:B71"/>
    <mergeCell ref="C70:C71"/>
    <mergeCell ref="L70:L71"/>
    <mergeCell ref="N70:N71"/>
    <mergeCell ref="O70:O71"/>
    <mergeCell ref="A62:A63"/>
    <mergeCell ref="B62:B63"/>
    <mergeCell ref="C62:C63"/>
    <mergeCell ref="L62:L63"/>
    <mergeCell ref="N62:N63"/>
    <mergeCell ref="O62:O63"/>
    <mergeCell ref="Q62:Q63"/>
    <mergeCell ref="R62:R63"/>
    <mergeCell ref="A64:A65"/>
    <mergeCell ref="B64:B65"/>
    <mergeCell ref="C64:C65"/>
    <mergeCell ref="L64:L65"/>
    <mergeCell ref="N64:N65"/>
    <mergeCell ref="O64:O65"/>
    <mergeCell ref="Q64:Q65"/>
    <mergeCell ref="R64:R65"/>
    <mergeCell ref="A66:A67"/>
    <mergeCell ref="B66:B67"/>
    <mergeCell ref="C66:C67"/>
    <mergeCell ref="L66:L67"/>
    <mergeCell ref="N66:N67"/>
    <mergeCell ref="O66:O67"/>
    <mergeCell ref="Q66:Q67"/>
    <mergeCell ref="R66:R67"/>
    <mergeCell ref="A68:A69"/>
    <mergeCell ref="B68:B69"/>
    <mergeCell ref="C68:C69"/>
    <mergeCell ref="L68:L69"/>
    <mergeCell ref="N68:N69"/>
    <mergeCell ref="O68:O69"/>
    <mergeCell ref="Q68:Q69"/>
    <mergeCell ref="R68:R69"/>
  </mergeCells>
  <conditionalFormatting sqref="O1">
    <cfRule type="containsText" dxfId="777" priority="16" operator="containsText" text="HOLD">
      <formula>NOT(ISERROR(SEARCH("HOLD",O1)))</formula>
    </cfRule>
    <cfRule type="containsText" dxfId="776" priority="25" operator="containsText" text="Ignore">
      <formula>NOT(ISERROR(SEARCH("Ignore",O1)))</formula>
    </cfRule>
  </conditionalFormatting>
  <conditionalFormatting sqref="M1:O1 M2:N71">
    <cfRule type="containsText" dxfId="775" priority="15" operator="containsText" text="Waiting">
      <formula>NOT(ISERROR(SEARCH("Waiting",M1)))</formula>
    </cfRule>
    <cfRule type="containsText" dxfId="774" priority="19" operator="containsText" text="Review">
      <formula>NOT(ISERROR(SEARCH("Review",M1)))</formula>
    </cfRule>
    <cfRule type="containsText" dxfId="773" priority="20" operator="containsText" text="Other">
      <formula>NOT(ISERROR(SEARCH("Other",M1)))</formula>
    </cfRule>
    <cfRule type="containsText" dxfId="772" priority="21" operator="containsText" text="Incomplete">
      <formula>NOT(ISERROR(SEARCH("Incomplete",M1)))</formula>
    </cfRule>
    <cfRule type="containsText" dxfId="771" priority="22" operator="containsText" text="Untraceable">
      <formula>NOT(ISERROR(SEARCH("Untraceable",M1)))</formula>
    </cfRule>
    <cfRule type="containsText" dxfId="770" priority="23" operator="containsText" text="Completed">
      <formula>NOT(ISERROR(SEARCH("Completed",M1)))</formula>
    </cfRule>
  </conditionalFormatting>
  <conditionalFormatting sqref="M1:O1 M2:N71 Q1:Q71">
    <cfRule type="containsText" dxfId="769" priority="24" operator="containsText" text="In Progress">
      <formula>NOT(ISERROR(SEARCH("In Progress",M1)))</formula>
    </cfRule>
  </conditionalFormatting>
  <conditionalFormatting sqref="Q1:Q71">
    <cfRule type="containsText" dxfId="768" priority="17" operator="containsText" text="No">
      <formula>NOT(ISERROR(SEARCH("No",Q1)))</formula>
    </cfRule>
    <cfRule type="containsText" dxfId="767" priority="18" operator="containsText" text="Yes">
      <formula>NOT(ISERROR(SEARCH("Yes",Q1)))</formula>
    </cfRule>
  </conditionalFormatting>
  <conditionalFormatting sqref="L1">
    <cfRule type="containsText" dxfId="766" priority="14" operator="containsText" text="Needs to be">
      <formula>NOT(ISERROR(SEARCH("Needs to be",L1)))</formula>
    </cfRule>
  </conditionalFormatting>
  <conditionalFormatting sqref="I1:K71">
    <cfRule type="containsText" dxfId="765" priority="13" operator="containsText" text="Please Enter Tracing Time">
      <formula>NOT(ISERROR(SEARCH("Please Enter Tracing Time",I1)))</formula>
    </cfRule>
  </conditionalFormatting>
  <conditionalFormatting sqref="O2:O71">
    <cfRule type="containsText" dxfId="764" priority="5" operator="containsText" text="HOLD">
      <formula>NOT(ISERROR(SEARCH("HOLD",O2)))</formula>
    </cfRule>
    <cfRule type="containsText" dxfId="763" priority="12" operator="containsText" text="Ignore">
      <formula>NOT(ISERROR(SEARCH("Ignore",O2)))</formula>
    </cfRule>
  </conditionalFormatting>
  <conditionalFormatting sqref="O2:O71">
    <cfRule type="containsText" dxfId="762" priority="4" operator="containsText" text="Waiting">
      <formula>NOT(ISERROR(SEARCH("Waiting",O2)))</formula>
    </cfRule>
    <cfRule type="containsText" dxfId="761" priority="6" operator="containsText" text="Review">
      <formula>NOT(ISERROR(SEARCH("Review",O2)))</formula>
    </cfRule>
    <cfRule type="containsText" dxfId="760" priority="7" operator="containsText" text="Other">
      <formula>NOT(ISERROR(SEARCH("Other",O2)))</formula>
    </cfRule>
    <cfRule type="containsText" dxfId="759" priority="8" operator="containsText" text="Incomplete">
      <formula>NOT(ISERROR(SEARCH("Incomplete",O2)))</formula>
    </cfRule>
    <cfRule type="containsText" dxfId="758" priority="9" operator="containsText" text="Untraceable">
      <formula>NOT(ISERROR(SEARCH("Untraceable",O2)))</formula>
    </cfRule>
    <cfRule type="containsText" dxfId="757" priority="10" operator="containsText" text="Completed">
      <formula>NOT(ISERROR(SEARCH("Completed",O2)))</formula>
    </cfRule>
  </conditionalFormatting>
  <conditionalFormatting sqref="O2:O71">
    <cfRule type="containsText" dxfId="756" priority="11" operator="containsText" text="In Progress">
      <formula>NOT(ISERROR(SEARCH("In Progress",O2)))</formula>
    </cfRule>
  </conditionalFormatting>
  <conditionalFormatting sqref="L2:L71">
    <cfRule type="containsText" dxfId="755" priority="3" operator="containsText" text="Needs to be">
      <formula>NOT(ISERROR(SEARCH("Needs to be",L2)))</formula>
    </cfRule>
  </conditionalFormatting>
  <dataValidations count="7">
    <dataValidation type="list" operator="equal" allowBlank="1" showInputMessage="1" showErrorMessage="1" sqref="D2:D71">
      <formula1>"Ahmad,Amina,Bruno,Cameron,Daniel,Gina,Monet,Rinat,???"</formula1>
    </dataValidation>
    <dataValidation type="list" allowBlank="1" showInputMessage="1" sqref="L2:L71">
      <formula1>"Ø, Split"</formula1>
    </dataValidation>
    <dataValidation type="list" allowBlank="1" showInputMessage="1" showErrorMessage="1" sqref="M2:N71">
      <formula1>"In Progress, Completed, Untraceable, Incomplete, Other, Review"</formula1>
    </dataValidation>
    <dataValidation type="list" operator="equal" allowBlank="1" showInputMessage="1" showErrorMessage="1" sqref="E2:E71">
      <formula1>"Manual,Assisted Manual, De-Novo Merge, Assisted Merge"</formula1>
    </dataValidation>
    <dataValidation type="list" operator="equal" allowBlank="1" showInputMessage="1" sqref="H2:H71">
      <formula1>"Ø"</formula1>
    </dataValidation>
    <dataValidation type="list" allowBlank="1" showInputMessage="1" showErrorMessage="1" sqref="O2:O71">
      <formula1>"In Progress, Completed, Untraceable, Review, Ignore"</formula1>
    </dataValidation>
    <dataValidation type="list" allowBlank="1" showInputMessage="1" sqref="G2:G71">
      <formula1>"Ø"</formula1>
    </dataValidation>
  </dataValidations>
  <pageMargins left="0.7" right="0.7" top="0.75" bottom="0.75" header="0.3" footer="0.3"/>
  <pageSetup orientation="portrait" verticalDpi="0" r:id="rId1"/>
  <extLst>
    <ext xmlns:x14="http://schemas.microsoft.com/office/spreadsheetml/2009/9/main" uri="{78C0D931-6437-407d-A8EE-F0AAD7539E65}">
      <x14:conditionalFormattings>
        <x14:conditionalFormatting xmlns:xm="http://schemas.microsoft.com/office/excel/2006/main">
          <x14:cfRule type="containsText" priority="1" operator="containsText" id="{357EB76B-53C4-46FA-839B-F34BA34E66AE}">
            <xm:f>NOT(ISERROR(SEARCH("R-",A1)))</xm:f>
            <xm:f>"R-"</xm:f>
            <x14:dxf>
              <font>
                <color rgb="FF9C0006"/>
              </font>
            </x14:dxf>
          </x14:cfRule>
          <xm:sqref>A1:A1048576</xm:sqref>
        </x14:conditionalFormatting>
        <x14:conditionalFormatting xmlns:xm="http://schemas.microsoft.com/office/excel/2006/main">
          <x14:cfRule type="containsText" priority="2" operator="containsText" id="{28E92B2A-F008-4515-A269-44206C30C2F2}">
            <xm:f>NOT(ISERROR(SEARCH("G-",A1)))</xm:f>
            <xm:f>"G-"</xm:f>
            <x14:dxf>
              <font>
                <color rgb="FF006100"/>
              </font>
              <fill>
                <patternFill>
                  <bgColor rgb="FFC6EFCE"/>
                </patternFill>
              </fill>
            </x14:dxf>
          </x14:cfRule>
          <xm:sqref>A1:A1048576</xm:sqref>
        </x14:conditionalFormatting>
      </x14:conditionalFormatting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59"/>
  <sheetViews>
    <sheetView workbookViewId="0">
      <pane ySplit="1" topLeftCell="A2" activePane="bottomLeft" state="frozen"/>
      <selection pane="bottomLeft" activeCell="A166" sqref="A166:E167"/>
    </sheetView>
  </sheetViews>
  <sheetFormatPr defaultRowHeight="15" x14ac:dyDescent="0.25"/>
  <cols>
    <col min="1" max="1" width="18.140625" bestFit="1" customWidth="1"/>
    <col min="2" max="2" width="25.140625" bestFit="1" customWidth="1"/>
    <col min="3" max="3" width="23.42578125" bestFit="1" customWidth="1"/>
    <col min="4" max="4" width="14.5703125" bestFit="1" customWidth="1"/>
    <col min="5" max="5" width="17.7109375" bestFit="1" customWidth="1"/>
    <col min="6" max="6" width="25.7109375" bestFit="1" customWidth="1"/>
    <col min="7" max="7" width="14.28515625" bestFit="1" customWidth="1"/>
    <col min="8" max="8" width="13.42578125" bestFit="1" customWidth="1"/>
    <col min="9" max="9" width="16.140625" bestFit="1" customWidth="1"/>
    <col min="10" max="10" width="16.85546875" bestFit="1" customWidth="1"/>
    <col min="11" max="11" width="19.28515625" bestFit="1" customWidth="1"/>
    <col min="12" max="12" width="19.7109375" bestFit="1" customWidth="1"/>
    <col min="13" max="13" width="22.85546875" bestFit="1" customWidth="1"/>
    <col min="14" max="14" width="18.28515625" bestFit="1" customWidth="1"/>
    <col min="15" max="15" width="14.28515625" bestFit="1" customWidth="1"/>
    <col min="16" max="16" width="79.42578125" customWidth="1"/>
    <col min="17" max="17" width="14.5703125" bestFit="1" customWidth="1"/>
    <col min="18" max="18" width="14.7109375" bestFit="1" customWidth="1"/>
  </cols>
  <sheetData>
    <row r="1" spans="1:18" x14ac:dyDescent="0.25">
      <c r="A1" s="112" t="s">
        <v>6</v>
      </c>
      <c r="B1" s="47" t="s">
        <v>7</v>
      </c>
      <c r="C1" s="47" t="s">
        <v>8</v>
      </c>
      <c r="D1" s="48" t="s">
        <v>9</v>
      </c>
      <c r="E1" s="48" t="s">
        <v>10</v>
      </c>
      <c r="F1" s="48" t="s">
        <v>11</v>
      </c>
      <c r="G1" s="48" t="s">
        <v>12</v>
      </c>
      <c r="H1" s="48" t="s">
        <v>13</v>
      </c>
      <c r="I1" s="48" t="s">
        <v>3126</v>
      </c>
      <c r="J1" s="48" t="s">
        <v>3189</v>
      </c>
      <c r="K1" s="48" t="s">
        <v>3190</v>
      </c>
      <c r="L1" s="47" t="s">
        <v>14</v>
      </c>
      <c r="M1" s="47" t="s">
        <v>15</v>
      </c>
      <c r="N1" s="47" t="s">
        <v>16</v>
      </c>
      <c r="O1" s="47" t="s">
        <v>17</v>
      </c>
      <c r="P1" s="10" t="s">
        <v>18</v>
      </c>
      <c r="Q1" s="9" t="s">
        <v>19</v>
      </c>
      <c r="R1" s="9" t="s">
        <v>20</v>
      </c>
    </row>
    <row r="2" spans="1:18" x14ac:dyDescent="0.25">
      <c r="A2" s="122" t="s">
        <v>6153</v>
      </c>
      <c r="B2" s="117" t="s">
        <v>6152</v>
      </c>
      <c r="C2" s="116" t="s">
        <v>2065</v>
      </c>
      <c r="D2" s="103"/>
      <c r="E2" s="103"/>
      <c r="F2" s="7" t="str">
        <f>IF(AND(D2="Amina",OR(E2="Manual",E2="Assisted Manual")),A2&amp;"_AZ",IF(AND(D2="Amina",OR(E2="De-Novo Merge",E2="Assisted Merge")),A2&amp;"_SA_AZ",IF(AND(D2="Ahmad",OR(E2="Manual",E2="Assisted Manual")),A2&amp;"_AE",IF(AND(D2="Ahmad",OR(E2="De-Novo Merge",E2="Assisted Merge")),A2&amp;"_SA_AE",IF(AND(D2="Gina",OR(E2="Manual",E2="Assisted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Merge")),A2&amp;"_SA_MW",IF(AND(D2="Rinat",OR(E2="Manual",E2="Assisted Manual")),A2&amp;"_RM",IF(AND(D2="Rinat",OR(E2="De-Novo Merge",E2="Assisted Merge")),A2&amp;"_SA_RM",""))))))))))))))))</f>
        <v/>
      </c>
      <c r="G2" s="104"/>
      <c r="H2" s="104"/>
      <c r="I2" s="69"/>
      <c r="J2" s="68"/>
      <c r="K2" s="73" t="str">
        <f t="shared" ref="K2:K65" si="0">IF(AND(NOT(I2=""),NOT(J2=""),NOT(H2="")),J2/I2,"")</f>
        <v/>
      </c>
      <c r="L2" s="118" t="str">
        <f>IF(AND(NOT(OR(H2="",H2="Ø")),NOT(OR(H3="",H3="Ø"))),"Needs to be Split","")</f>
        <v/>
      </c>
      <c r="M2" s="103" t="str">
        <f>IF(AND(NOT(OR(G2="",G2="Ø")),H2=""),"In Progress",IF(AND(NOT(OR(H2="Ø",H2="")),NOT(OR(G2="Ø",G2=""))),"Completed",IF(AND(NOT(A2=""),NOT(OR(D2="",D2="???")),G2=""),"Waiting",IF(D2="???","Waiting",""))))</f>
        <v/>
      </c>
      <c r="N2" s="116" t="str">
        <f>IF(AND(NOT(OR(H2="Ø",H2="")),L2="Split"),"In Progress",IF(AND(NOT(OR(H2="Ø",H2="")),L2="Needs to be Split"),"Waiting",IF(AND(M2="Review",M3="Review"),"Review",IF(OR(AND(M2="Review",M3="Incomplete"),AND(M2="Incomplete",M3="Review")),"Review",IF(OR(AND(M2="Untraceable",M3="Review"),AND(M2="Review",M3="Untraceable")),"Review",IF(OR(AND(M2="Review",M3="Completed"),AND(M2="Completed",M3="Review")),"Review",IF(OR(AND(M2="Other",M3="Review"),AND(M2="Review",M3="Other")),"Review",IF(OR(AND(M2="Other",M3="Incomplete"),AND(M2="Incomplete",M3="Other")),"Review",IF(OR(AND(M2="Other",M3="Untraceable"),AND(M2="Untraceable",M3="Other")),"Review",IF(OR(AND(M2="Other",M3="Completed"),AND(M2="Completed",M3="Other")),"Review",IF(AND(M2="Waiting",M3="Waiting"),"Waiting",IF(OR(AND(M2="Review",M3="Waiting"),AND(M2="Waiting",M3="Review")),"Waiting",IF(OR(AND(M2="Other",M3="Waiting"),AND(M2="Waiting",M3="Other")),"Waiting",IF(OR(AND(M2="Incomplete",M3="Waiting"),AND(M2="Waiting",M3="Incomplete")),"Waiting",IF(OR(AND(M2="Completed",M3="Waiting"),AND(M2="Waiting",M3="Completed")),"Waiting",IF(OR(M2="In Progress",M3="In Progress"),"In Progress",IF(OR(AND(M2="Completed",M3="Untraceable"),AND(M2="Untraceable",M3="Completed")),"Review",IF(OR(AND(M2="Completed",M3="Incomplete"),AND(M2="Incomplete",M3="Completed")),"Review",IF(OR(AND(M2="Incomplete",M3="Untraceable"),AND(M2="Untraceable",M3="Incomplete")),"Untraceable",IF(AND(NOT(OR(H2="Ø",H2="")),NOT(OR(H3="Ø",H3="")),L2=""),"In Progress",IF(AND(M2="Untraceable",M3="Untraceable"),"Untraceable",IF(AND(NOT(OR(H2="Ø",H2="")),NOT(OR(H3="Ø",H3="")),NOT(OR(L2="Ø",L2="",L2="Split",L2="Needs to be Split"))),"Completed",IF(AND(M2="Incomplete",M3="Incomplete"),"Incomplete",IF(AND(M2="Other",M3="Other"),"Review",IF(AND(M2="Untraceable",M3=""),"Untraceable","")))))))))))))))))))))))))</f>
        <v/>
      </c>
      <c r="O2" s="116" t="str">
        <f>IF(OR(N2="Untraceable",N2="Incomplete"),"Ignore",IF(N2="Completed","Waiting",IF(OR(N2="Waiting",N2="In Progress",N2="Review",N2="Other"),"HOLD","")))</f>
        <v/>
      </c>
      <c r="P2" s="4"/>
      <c r="Q2" s="121" t="str">
        <f>IF(OR(N2="Untraceable",N2="Incomplete"),"No",IF(N2="Completed","In Progress",""))</f>
        <v/>
      </c>
      <c r="R2" s="116"/>
    </row>
    <row r="3" spans="1:18" x14ac:dyDescent="0.25">
      <c r="A3" s="116"/>
      <c r="B3" s="116"/>
      <c r="C3" s="116"/>
      <c r="D3" s="103"/>
      <c r="E3" s="103"/>
      <c r="F3" s="7" t="str">
        <f>IF(AND(D3="Amina",OR(E3="Manual",E3="Assisted Manual")),A2&amp;"_AZ",IF(AND(D3="Amina",OR(E3="De-Novo Merge",E3="Assisted Merge")),A2&amp;"_SA_AZ",IF(AND(D3="Ahmad",OR(E3="Manual",E3="Assisted Manual")),A2&amp;"_AE",IF(AND(D3="Ahmad",OR(E3="De-Novo Merge",E3="Assisted Merge")),A2&amp;"_SA_AE",IF(AND(D3="Gina",OR(E3="Manual",E3="Assisted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Merge")),A2&amp;"_SA_MW",IF(AND(D3="Rinat",OR(E3="Manual",E3="Assisted Manual")),A2&amp;"_RM",IF(AND(D3="Rinat",OR(E3="De-Novo Merge",E3="Assisted Merge")),A2&amp;"_SA_RM",""))))))))))))))))</f>
        <v/>
      </c>
      <c r="G3" s="104"/>
      <c r="H3" s="104"/>
      <c r="I3" s="68"/>
      <c r="J3" s="68"/>
      <c r="K3" s="73" t="str">
        <f t="shared" si="0"/>
        <v/>
      </c>
      <c r="L3" s="116"/>
      <c r="M3" s="103" t="str">
        <f>IF(AND(NOT(OR(G3="",G3="Ø")),H3=""),"In Progress",IF(AND(NOT(OR(H3="Ø",H3="")),NOT(OR(G3="Ø",G3=""))),"Completed",IF(AND(NOT(A2=""),NOT(OR(D3="",D3="???")),G3=""),"Waiting",IF(D3="???","Waiting",""))))</f>
        <v/>
      </c>
      <c r="N3" s="116"/>
      <c r="O3" s="116"/>
      <c r="P3" s="4"/>
      <c r="Q3" s="121"/>
      <c r="R3" s="116"/>
    </row>
    <row r="4" spans="1:18" x14ac:dyDescent="0.25">
      <c r="A4" s="122" t="s">
        <v>6151</v>
      </c>
      <c r="B4" s="117" t="s">
        <v>6150</v>
      </c>
      <c r="C4" s="116" t="s">
        <v>1001</v>
      </c>
      <c r="D4" s="103" t="s">
        <v>23</v>
      </c>
      <c r="E4" s="103" t="s">
        <v>24</v>
      </c>
      <c r="F4" s="7" t="str">
        <f>IF(AND(D4="Amina",OR(E4="Manual",E4="Assisted Manual")),A4&amp;"_AZ",IF(AND(D4="Amina",OR(E4="De-Novo Merge",E4="Assisted Merge")),A4&amp;"_SA_AZ",IF(AND(D4="Ahmad",OR(E4="Manual",E4="Assisted Manual")),A4&amp;"_AE",IF(AND(D4="Ahmad",OR(E4="De-Novo Merge",E4="Assisted Merge")),A4&amp;"_SA_AE",IF(AND(D4="Gina",OR(E4="Manual",E4="Assisted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Merge")),A4&amp;"_SA_MW",IF(AND(D4="Rinat",OR(E4="Manual",E4="Assisted Manual")),A4&amp;"_RM",IF(AND(D4="Rinat",OR(E4="De-Novo Merge",E4="Assisted Merge")),A4&amp;"_SA_RM",""))))))))))))))))</f>
        <v>2018-08-01_G-002_CA</v>
      </c>
      <c r="G4" s="104">
        <v>43370</v>
      </c>
      <c r="H4" s="104">
        <v>43370</v>
      </c>
      <c r="I4" s="68">
        <v>4</v>
      </c>
      <c r="J4" s="68">
        <v>37</v>
      </c>
      <c r="K4" s="73">
        <f t="shared" si="0"/>
        <v>9.25</v>
      </c>
      <c r="L4" s="118">
        <v>43385</v>
      </c>
      <c r="M4" s="103" t="str">
        <f>IF(AND(NOT(OR(G4="",G4="Ø")),H4=""),"In Progress",IF(AND(NOT(OR(H4="Ø",H4="")),NOT(OR(G4="Ø",G4=""))),"Completed",IF(AND(NOT(A4=""),NOT(OR(D4="",D4="???")),G4=""),"Waiting",IF(D4="???","Waiting",""))))</f>
        <v>Completed</v>
      </c>
      <c r="N4" s="116" t="str">
        <f>IF(AND(NOT(OR(H4="Ø",H4="")),L4="Split"),"In Progress",IF(AND(NOT(OR(H4="Ø",H4="")),L4="Needs to be Split"),"Waiting",IF(AND(M4="Review",M5="Review"),"Review",IF(OR(AND(M4="Review",M5="Incomplete"),AND(M4="Incomplete",M5="Review")),"Review",IF(OR(AND(M4="Untraceable",M5="Review"),AND(M4="Review",M5="Untraceable")),"Review",IF(OR(AND(M4="Review",M5="Completed"),AND(M4="Completed",M5="Review")),"Review",IF(OR(AND(M4="Other",M5="Review"),AND(M4="Review",M5="Other")),"Review",IF(OR(AND(M4="Other",M5="Incomplete"),AND(M4="Incomplete",M5="Other")),"Review",IF(OR(AND(M4="Other",M5="Untraceable"),AND(M4="Untraceable",M5="Other")),"Review",IF(OR(AND(M4="Other",M5="Completed"),AND(M4="Completed",M5="Other")),"Review",IF(AND(M4="Waiting",M5="Waiting"),"Waiting",IF(OR(AND(M4="Review",M5="Waiting"),AND(M4="Waiting",M5="Review")),"Waiting",IF(OR(AND(M4="Other",M5="Waiting"),AND(M4="Waiting",M5="Other")),"Waiting",IF(OR(AND(M4="Incomplete",M5="Waiting"),AND(M4="Waiting",M5="Incomplete")),"Waiting",IF(OR(AND(M4="Completed",M5="Waiting"),AND(M4="Waiting",M5="Completed")),"Waiting",IF(OR(M4="In Progress",M5="In Progress"),"In Progress",IF(OR(AND(M4="Completed",M5="Untraceable"),AND(M4="Untraceable",M5="Completed")),"Review",IF(OR(AND(M4="Completed",M5="Incomplete"),AND(M4="Incomplete",M5="Completed")),"Review",IF(OR(AND(M4="Incomplete",M5="Untraceable"),AND(M4="Untraceable",M5="Incomplete")),"Untraceable",IF(AND(NOT(OR(H4="Ø",H4="")),NOT(OR(H5="Ø",H5="")),L4=""),"In Progress",IF(AND(M4="Untraceable",M5="Untraceable"),"Untraceable",IF(AND(NOT(OR(H4="Ø",H4="")),NOT(OR(H5="Ø",H5="")),NOT(OR(L4="Ø",L4="",L4="Split",L4="Needs to be Split"))),"Completed",IF(AND(M4="Incomplete",M5="Incomplete"),"Incomplete",IF(AND(M4="Other",M5="Other"),"Review",IF(AND(M4="Untraceable",M5=""),"Untraceable","")))))))))))))))))))))))))</f>
        <v>Completed</v>
      </c>
      <c r="O4" s="116" t="s">
        <v>0</v>
      </c>
      <c r="P4" s="4" t="s">
        <v>1875</v>
      </c>
      <c r="Q4" s="121" t="s">
        <v>25</v>
      </c>
      <c r="R4" s="116" t="s">
        <v>6149</v>
      </c>
    </row>
    <row r="5" spans="1:18" x14ac:dyDescent="0.25">
      <c r="A5" s="116"/>
      <c r="B5" s="116"/>
      <c r="C5" s="116"/>
      <c r="D5" s="103" t="s">
        <v>27</v>
      </c>
      <c r="E5" s="103" t="s">
        <v>1512</v>
      </c>
      <c r="F5" s="7" t="str">
        <f>IF(AND(D5="Amina",OR(E5="Manual",E5="Assisted Manual")),A4&amp;"_AZ",IF(AND(D5="Amina",OR(E5="De-Novo Merge",E5="Assisted Merge")),A4&amp;"_SA_AZ",IF(AND(D5="Ahmad",OR(E5="Manual",E5="Assisted Manual")),A4&amp;"_AE",IF(AND(D5="Ahmad",OR(E5="De-Novo Merge",E5="Assisted Merge")),A4&amp;"_SA_AE",IF(AND(D5="Gina",OR(E5="Manual",E5="Assisted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Merge")),A4&amp;"_SA_MW",IF(AND(D5="Rinat",OR(E5="Manual",E5="Assisted Manual")),A4&amp;"_RM",IF(AND(D5="Rinat",OR(E5="De-Novo Merge",E5="Assisted Merge")),A4&amp;"_SA_RM",""))))))))))))))))</f>
        <v>2018-08-01_G-002_GB</v>
      </c>
      <c r="G5" s="104">
        <v>43385</v>
      </c>
      <c r="H5" s="104">
        <v>43385</v>
      </c>
      <c r="I5" s="68">
        <v>2</v>
      </c>
      <c r="J5" s="68">
        <v>38</v>
      </c>
      <c r="K5" s="73">
        <f t="shared" si="0"/>
        <v>19</v>
      </c>
      <c r="L5" s="116"/>
      <c r="M5" s="103" t="str">
        <f>IF(AND(NOT(OR(G5="",G5="Ø")),H5=""),"In Progress",IF(AND(NOT(OR(H5="Ø",H5="")),NOT(OR(G5="Ø",G5=""))),"Completed",IF(AND(NOT(A4=""),NOT(OR(D5="",D5="???")),G5=""),"Waiting",IF(D5="???","Waiting",""))))</f>
        <v>Completed</v>
      </c>
      <c r="N5" s="116"/>
      <c r="O5" s="116"/>
      <c r="P5" s="4"/>
      <c r="Q5" s="121"/>
      <c r="R5" s="116"/>
    </row>
    <row r="6" spans="1:18" x14ac:dyDescent="0.25">
      <c r="A6" s="122" t="s">
        <v>6148</v>
      </c>
      <c r="B6" s="117" t="s">
        <v>6147</v>
      </c>
      <c r="C6" s="116" t="s">
        <v>1001</v>
      </c>
      <c r="D6" s="103"/>
      <c r="E6" s="103"/>
      <c r="F6" s="7" t="str">
        <f>IF(AND(D6="Amina",OR(E6="Manual",E6="Assisted Manual")),A6&amp;"_AZ",IF(AND(D6="Amina",OR(E6="De-Novo Merge",E6="Assisted Merge")),A6&amp;"_SA_AZ",IF(AND(D6="Ahmad",OR(E6="Manual",E6="Assisted Manual")),A6&amp;"_AE",IF(AND(D6="Ahmad",OR(E6="De-Novo Merge",E6="Assisted Merge")),A6&amp;"_SA_AE",IF(AND(D6="Gina",OR(E6="Manual",E6="Assisted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Merge")),A6&amp;"_SA_MW",IF(AND(D6="Rinat",OR(E6="Manual",E6="Assisted Manual")),A6&amp;"_RM",IF(AND(D6="Rinat",OR(E6="De-Novo Merge",E6="Assisted Merge")),A6&amp;"_SA_RM",""))))))))))))))))</f>
        <v/>
      </c>
      <c r="G6" s="104"/>
      <c r="H6" s="104"/>
      <c r="I6" s="68"/>
      <c r="J6" s="68"/>
      <c r="K6" s="73" t="str">
        <f t="shared" si="0"/>
        <v/>
      </c>
      <c r="L6" s="118" t="str">
        <f>IF(AND(NOT(OR(H6="",H6="Ø")),NOT(OR(H7="",H7="Ø"))),"Needs to be Split","")</f>
        <v/>
      </c>
      <c r="M6" s="103" t="s">
        <v>1</v>
      </c>
      <c r="N6" s="116" t="str">
        <f>IF(AND(NOT(OR(H6="Ø",H6="")),L6="Split"),"In Progress",IF(AND(NOT(OR(H6="Ø",H6="")),L6="Needs to be Split"),"Waiting",IF(AND(M6="Review",M7="Review"),"Review",IF(OR(AND(M6="Review",M7="Incomplete"),AND(M6="Incomplete",M7="Review")),"Review",IF(OR(AND(M6="Untraceable",M7="Review"),AND(M6="Review",M7="Untraceable")),"Review",IF(OR(AND(M6="Review",M7="Completed"),AND(M6="Completed",M7="Review")),"Review",IF(OR(AND(M6="Other",M7="Review"),AND(M6="Review",M7="Other")),"Review",IF(OR(AND(M6="Other",M7="Incomplete"),AND(M6="Incomplete",M7="Other")),"Review",IF(OR(AND(M6="Other",M7="Untraceable"),AND(M6="Untraceable",M7="Other")),"Review",IF(OR(AND(M6="Other",M7="Completed"),AND(M6="Completed",M7="Other")),"Review",IF(AND(M6="Waiting",M7="Waiting"),"Waiting",IF(OR(AND(M6="Review",M7="Waiting"),AND(M6="Waiting",M7="Review")),"Waiting",IF(OR(AND(M6="Other",M7="Waiting"),AND(M6="Waiting",M7="Other")),"Waiting",IF(OR(AND(M6="Incomplete",M7="Waiting"),AND(M6="Waiting",M7="Incomplete")),"Waiting",IF(OR(AND(M6="Completed",M7="Waiting"),AND(M6="Waiting",M7="Completed")),"Waiting",IF(OR(M6="In Progress",M7="In Progress"),"In Progress",IF(OR(AND(M6="Completed",M7="Untraceable"),AND(M6="Untraceable",M7="Completed")),"Review",IF(OR(AND(M6="Completed",M7="Incomplete"),AND(M6="Incomplete",M7="Completed")),"Review",IF(OR(AND(M6="Incomplete",M7="Untraceable"),AND(M6="Untraceable",M7="Incomplete")),"Untraceable",IF(AND(NOT(OR(H6="Ø",H6="")),NOT(OR(H7="Ø",H7="")),L6=""),"In Progress",IF(AND(M6="Untraceable",M7="Untraceable"),"Untraceable",IF(AND(NOT(OR(H6="Ø",H6="")),NOT(OR(H7="Ø",H7="")),NOT(OR(L6="Ø",L6="",L6="Split",L6="Needs to be Split"))),"Completed",IF(AND(M6="Incomplete",M7="Incomplete"),"Incomplete",IF(AND(M6="Other",M7="Other"),"Review",IF(AND(M6="Untraceable",M7=""),"Untraceable","")))))))))))))))))))))))))</f>
        <v>Untraceable</v>
      </c>
      <c r="O6" s="116" t="str">
        <f>IF(OR(N6="Untraceable",N6="Incomplete"),"Ignore",IF(N6="Completed","Waiting",IF(OR(N6="Waiting",N6="In Progress",N6="Review",N6="Other"),"HOLD","")))</f>
        <v>Ignore</v>
      </c>
      <c r="P6" s="4"/>
      <c r="Q6" s="121" t="str">
        <f>IF(OR(N6="Untraceable",N6="Incomplete"),"No",IF(N6="Completed","In Progress",""))</f>
        <v>No</v>
      </c>
      <c r="R6" s="116"/>
    </row>
    <row r="7" spans="1:18" x14ac:dyDescent="0.25">
      <c r="A7" s="116"/>
      <c r="B7" s="116"/>
      <c r="C7" s="116"/>
      <c r="D7" s="103" t="str">
        <f>IF(AND(NOT(A6=""),NOT(B6=""),NOT(M6="Untraceable")),"???","")</f>
        <v/>
      </c>
      <c r="E7" s="103"/>
      <c r="F7" s="7" t="str">
        <f>IF(AND(D7="Amina",OR(E7="Manual",E7="Assisted Manual")),A6&amp;"_AZ",IF(AND(D7="Amina",OR(E7="De-Novo Merge",E7="Assisted Merge")),A6&amp;"_SA_AZ",IF(AND(D7="Ahmad",OR(E7="Manual",E7="Assisted Manual")),A6&amp;"_AE",IF(AND(D7="Ahmad",OR(E7="De-Novo Merge",E7="Assisted Merge")),A6&amp;"_SA_AE",IF(AND(D7="Gina",OR(E7="Manual",E7="Assisted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Merge")),A6&amp;"_SA_MW",IF(AND(D7="Rinat",OR(E7="Manual",E7="Assisted Manual")),A6&amp;"_RM",IF(AND(D7="Rinat",OR(E7="De-Novo Merge",E7="Assisted Merge")),A6&amp;"_SA_RM",""))))))))))))))))</f>
        <v/>
      </c>
      <c r="G7" s="104"/>
      <c r="H7" s="104"/>
      <c r="I7" s="68"/>
      <c r="J7" s="68"/>
      <c r="K7" s="73" t="str">
        <f t="shared" si="0"/>
        <v/>
      </c>
      <c r="L7" s="116"/>
      <c r="M7" s="103" t="str">
        <f>IF(AND(NOT(OR(G7="",G7="Ø")),H7=""),"In Progress",IF(AND(NOT(OR(H7="Ø",H7="")),NOT(OR(G7="Ø",G7=""))),"Completed",IF(AND(NOT(A6=""),NOT(OR(D7="",D7="???")),G7=""),"Waiting",IF(D7="???","Waiting",""))))</f>
        <v/>
      </c>
      <c r="N7" s="116"/>
      <c r="O7" s="116"/>
      <c r="P7" s="4"/>
      <c r="Q7" s="121"/>
      <c r="R7" s="116"/>
    </row>
    <row r="8" spans="1:18" x14ac:dyDescent="0.25">
      <c r="A8" s="122" t="s">
        <v>6146</v>
      </c>
      <c r="B8" s="117" t="s">
        <v>6145</v>
      </c>
      <c r="C8" s="116" t="s">
        <v>1001</v>
      </c>
      <c r="D8" s="103" t="s">
        <v>23</v>
      </c>
      <c r="E8" s="103" t="s">
        <v>24</v>
      </c>
      <c r="F8" s="7" t="str">
        <f>IF(AND(D8="Amina",OR(E8="Manual",E8="Assisted Manual")),A8&amp;"_AZ",IF(AND(D8="Amina",OR(E8="De-Novo Merge",E8="Assisted Merge")),A8&amp;"_SA_AZ",IF(AND(D8="Ahmad",OR(E8="Manual",E8="Assisted Manual")),A8&amp;"_AE",IF(AND(D8="Ahmad",OR(E8="De-Novo Merge",E8="Assisted Merge")),A8&amp;"_SA_AE",IF(AND(D8="Gina",OR(E8="Manual",E8="Assisted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Merge")),A8&amp;"_SA_MW",IF(AND(D8="Rinat",OR(E8="Manual",E8="Assisted Manual")),A8&amp;"_RM",IF(AND(D8="Rinat",OR(E8="De-Novo Merge",E8="Assisted Merge")),A8&amp;"_SA_RM",""))))))))))))))))</f>
        <v>2018-08-01_G-004_CA</v>
      </c>
      <c r="G8" s="104">
        <v>43415</v>
      </c>
      <c r="H8" s="104"/>
      <c r="I8" s="68"/>
      <c r="J8" s="68"/>
      <c r="K8" s="73" t="str">
        <f t="shared" si="0"/>
        <v/>
      </c>
      <c r="L8" s="118" t="str">
        <f>IF(AND(NOT(OR(H8="",H8="Ø")),NOT(OR(H9="",H9="Ø"))),"Needs to be Split","")</f>
        <v/>
      </c>
      <c r="M8" s="103" t="s">
        <v>2</v>
      </c>
      <c r="N8" s="116" t="s">
        <v>2</v>
      </c>
      <c r="O8" s="116" t="str">
        <f>IF(OR(N8="Untraceable",N8="Incomplete"),"Ignore",IF(N8="Completed","Waiting",IF(OR(N8="Waiting",N8="In Progress",N8="Review",N8="Other"),"HOLD","")))</f>
        <v>Ignore</v>
      </c>
      <c r="P8" s="4"/>
      <c r="Q8" s="121" t="str">
        <f>IF(OR(N8="Untraceable",N8="Incomplete"),"No",IF(N8="Completed","In Progress",""))</f>
        <v>No</v>
      </c>
      <c r="R8" s="116"/>
    </row>
    <row r="9" spans="1:18" x14ac:dyDescent="0.25">
      <c r="A9" s="116"/>
      <c r="B9" s="116"/>
      <c r="C9" s="116"/>
      <c r="D9" s="103"/>
      <c r="E9" s="103"/>
      <c r="F9" s="7" t="str">
        <f>IF(AND(D9="Amina",OR(E9="Manual",E9="Assisted Manual")),A8&amp;"_AZ",IF(AND(D9="Amina",OR(E9="De-Novo Merge",E9="Assisted Merge")),A8&amp;"_SA_AZ",IF(AND(D9="Ahmad",OR(E9="Manual",E9="Assisted Manual")),A8&amp;"_AE",IF(AND(D9="Ahmad",OR(E9="De-Novo Merge",E9="Assisted Merge")),A8&amp;"_SA_AE",IF(AND(D9="Gina",OR(E9="Manual",E9="Assisted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Merge")),A8&amp;"_SA_MW",IF(AND(D9="Rinat",OR(E9="Manual",E9="Assisted Manual")),A8&amp;"_RM",IF(AND(D9="Rinat",OR(E9="De-Novo Merge",E9="Assisted Merge")),A8&amp;"_SA_RM",""))))))))))))))))</f>
        <v/>
      </c>
      <c r="G9" s="104"/>
      <c r="H9" s="104"/>
      <c r="I9" s="68"/>
      <c r="J9" s="68"/>
      <c r="K9" s="73" t="str">
        <f t="shared" si="0"/>
        <v/>
      </c>
      <c r="L9" s="116"/>
      <c r="M9" s="103" t="str">
        <f>IF(AND(NOT(OR(G9="",G9="Ø")),H9=""),"In Progress",IF(AND(NOT(OR(H9="Ø",H9="")),NOT(OR(G9="Ø",G9=""))),"Completed",IF(AND(NOT(A8=""),NOT(OR(D9="",D9="???")),G9=""),"Waiting",IF(D9="???","Waiting",""))))</f>
        <v/>
      </c>
      <c r="N9" s="116"/>
      <c r="O9" s="116"/>
      <c r="P9" s="4"/>
      <c r="Q9" s="121"/>
      <c r="R9" s="116"/>
    </row>
    <row r="10" spans="1:18" x14ac:dyDescent="0.25">
      <c r="A10" s="122" t="s">
        <v>6144</v>
      </c>
      <c r="B10" s="117" t="s">
        <v>6143</v>
      </c>
      <c r="C10" s="116" t="s">
        <v>1001</v>
      </c>
      <c r="D10" s="103" t="s">
        <v>23</v>
      </c>
      <c r="E10" s="103" t="s">
        <v>24</v>
      </c>
      <c r="F10" s="7" t="str">
        <f>IF(AND(D10="Amina",OR(E10="Manual",E10="Assisted Manual")),A10&amp;"_AZ",IF(AND(D10="Amina",OR(E10="De-Novo Merge",E10="Assisted Merge")),A10&amp;"_SA_AZ",IF(AND(D10="Ahmad",OR(E10="Manual",E10="Assisted Manual")),A10&amp;"_AE",IF(AND(D10="Ahmad",OR(E10="De-Novo Merge",E10="Assisted Merge")),A10&amp;"_SA_AE",IF(AND(D10="Gina",OR(E10="Manual",E10="Assisted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Merge")),A10&amp;"_SA_MW",IF(AND(D10="Rinat",OR(E10="Manual",E10="Assisted Manual")),A10&amp;"_RM",IF(AND(D10="Rinat",OR(E10="De-Novo Merge",E10="Assisted Merge")),A10&amp;"_SA_RM",""))))))))))))))))</f>
        <v>2018-08-01_G-005_CA</v>
      </c>
      <c r="G10" s="104">
        <v>43415</v>
      </c>
      <c r="H10" s="104"/>
      <c r="I10" s="68"/>
      <c r="J10" s="68"/>
      <c r="K10" s="73" t="str">
        <f t="shared" si="0"/>
        <v/>
      </c>
      <c r="L10" s="118" t="str">
        <f>IF(AND(NOT(OR(H10="",H10="Ø")),NOT(OR(H11="",H11="Ø"))),"Needs to be Split","")</f>
        <v/>
      </c>
      <c r="M10" s="103" t="s">
        <v>2</v>
      </c>
      <c r="N10" s="116" t="s">
        <v>2</v>
      </c>
      <c r="O10" s="116" t="str">
        <f>IF(OR(N10="Untraceable",N10="Incomplete"),"Ignore",IF(N10="Completed","Waiting",IF(OR(N10="Waiting",N10="In Progress",N10="Review",N10="Other"),"HOLD","")))</f>
        <v>Ignore</v>
      </c>
      <c r="P10" s="4"/>
      <c r="Q10" s="121" t="str">
        <f>IF(OR(N10="Untraceable",N10="Incomplete"),"No",IF(N10="Completed","In Progress",""))</f>
        <v>No</v>
      </c>
      <c r="R10" s="116"/>
    </row>
    <row r="11" spans="1:18" x14ac:dyDescent="0.25">
      <c r="A11" s="116"/>
      <c r="B11" s="116"/>
      <c r="C11" s="116"/>
      <c r="D11" s="103"/>
      <c r="E11" s="103"/>
      <c r="F11" s="7" t="str">
        <f>IF(AND(D11="Amina",OR(E11="Manual",E11="Assisted Manual")),A10&amp;"_AZ",IF(AND(D11="Amina",OR(E11="De-Novo Merge",E11="Assisted Merge")),A10&amp;"_SA_AZ",IF(AND(D11="Ahmad",OR(E11="Manual",E11="Assisted Manual")),A10&amp;"_AE",IF(AND(D11="Ahmad",OR(E11="De-Novo Merge",E11="Assisted Merge")),A10&amp;"_SA_AE",IF(AND(D11="Gina",OR(E11="Manual",E11="Assisted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Merge")),A10&amp;"_SA_MW",IF(AND(D11="Rinat",OR(E11="Manual",E11="Assisted Manual")),A10&amp;"_RM",IF(AND(D11="Rinat",OR(E11="De-Novo Merge",E11="Assisted Merge")),A10&amp;"_SA_RM",""))))))))))))))))</f>
        <v/>
      </c>
      <c r="G11" s="104"/>
      <c r="H11" s="104"/>
      <c r="I11" s="68"/>
      <c r="J11" s="68"/>
      <c r="K11" s="73" t="str">
        <f t="shared" si="0"/>
        <v/>
      </c>
      <c r="L11" s="116"/>
      <c r="M11" s="103" t="str">
        <f>IF(AND(NOT(OR(G11="",G11="Ø")),H11=""),"In Progress",IF(AND(NOT(OR(H11="Ø",H11="")),NOT(OR(G11="Ø",G11=""))),"Completed",IF(AND(NOT(A10=""),NOT(OR(D11="",D11="???")),G11=""),"Waiting",IF(D11="???","Waiting",""))))</f>
        <v/>
      </c>
      <c r="N11" s="116"/>
      <c r="O11" s="116"/>
      <c r="P11" s="4"/>
      <c r="Q11" s="121"/>
      <c r="R11" s="116"/>
    </row>
    <row r="12" spans="1:18" x14ac:dyDescent="0.25">
      <c r="A12" s="122" t="s">
        <v>6142</v>
      </c>
      <c r="B12" s="117" t="s">
        <v>6141</v>
      </c>
      <c r="C12" s="116" t="s">
        <v>1001</v>
      </c>
      <c r="D12" s="103"/>
      <c r="E12" s="103"/>
      <c r="F12" s="7" t="str">
        <f>IF(AND(D12="Amina",OR(E12="Manual",E12="Assisted Manual")),A12&amp;"_AZ",IF(AND(D12="Amina",OR(E12="De-Novo Merge",E12="Assisted Merge")),A12&amp;"_SA_AZ",IF(AND(D12="Ahmad",OR(E12="Manual",E12="Assisted Manual")),A12&amp;"_AE",IF(AND(D12="Ahmad",OR(E12="De-Novo Merge",E12="Assisted Merge")),A12&amp;"_SA_AE",IF(AND(D12="Gina",OR(E12="Manual",E12="Assisted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Merge")),A12&amp;"_SA_MW",IF(AND(D12="Rinat",OR(E12="Manual",E12="Assisted Manual")),A12&amp;"_RM",IF(AND(D12="Rinat",OR(E12="De-Novo Merge",E12="Assisted Merge")),A12&amp;"_SA_RM",""))))))))))))))))</f>
        <v/>
      </c>
      <c r="G12" s="104"/>
      <c r="H12" s="104"/>
      <c r="I12" s="68"/>
      <c r="J12" s="68"/>
      <c r="K12" s="73" t="str">
        <f t="shared" si="0"/>
        <v/>
      </c>
      <c r="L12" s="118" t="str">
        <f>IF(AND(NOT(OR(H12="",H12="Ø")),NOT(OR(H13="",H13="Ø"))),"Needs to be Split","")</f>
        <v/>
      </c>
      <c r="M12" s="103" t="str">
        <f>IF(AND(NOT(OR(G12="",G12="Ø")),H12=""),"In Progress",IF(AND(NOT(OR(H12="Ø",H12="")),NOT(OR(G12="Ø",G12=""))),"Completed",IF(AND(NOT(A12=""),NOT(OR(D12="",D12="???")),G12=""),"Waiting",IF(D12="???","Waiting",""))))</f>
        <v/>
      </c>
      <c r="N12" s="116" t="str">
        <f>IF(AND(NOT(OR(H12="Ø",H12="")),L12="Split"),"In Progress",IF(AND(NOT(OR(H12="Ø",H12="")),L12="Needs to be Split"),"Waiting",IF(AND(M12="Review",M13="Review"),"Review",IF(OR(AND(M12="Review",M13="Incomplete"),AND(M12="Incomplete",M13="Review")),"Review",IF(OR(AND(M12="Untraceable",M13="Review"),AND(M12="Review",M13="Untraceable")),"Review",IF(OR(AND(M12="Review",M13="Completed"),AND(M12="Completed",M13="Review")),"Review",IF(OR(AND(M12="Other",M13="Review"),AND(M12="Review",M13="Other")),"Review",IF(OR(AND(M12="Other",M13="Incomplete"),AND(M12="Incomplete",M13="Other")),"Review",IF(OR(AND(M12="Other",M13="Untraceable"),AND(M12="Untraceable",M13="Other")),"Review",IF(OR(AND(M12="Other",M13="Completed"),AND(M12="Completed",M13="Other")),"Review",IF(AND(M12="Waiting",M13="Waiting"),"Waiting",IF(OR(AND(M12="Review",M13="Waiting"),AND(M12="Waiting",M13="Review")),"Waiting",IF(OR(AND(M12="Other",M13="Waiting"),AND(M12="Waiting",M13="Other")),"Waiting",IF(OR(AND(M12="Incomplete",M13="Waiting"),AND(M12="Waiting",M13="Incomplete")),"Waiting",IF(OR(AND(M12="Completed",M13="Waiting"),AND(M12="Waiting",M13="Completed")),"Waiting",IF(OR(M12="In Progress",M13="In Progress"),"In Progress",IF(OR(AND(M12="Completed",M13="Untraceable"),AND(M12="Untraceable",M13="Completed")),"Review",IF(OR(AND(M12="Completed",M13="Incomplete"),AND(M12="Incomplete",M13="Completed")),"Review",IF(OR(AND(M12="Incomplete",M13="Untraceable"),AND(M12="Untraceable",M13="Incomplete")),"Untraceable",IF(AND(NOT(OR(H12="Ø",H12="")),NOT(OR(H13="Ø",H13="")),L12=""),"In Progress",IF(AND(M12="Untraceable",M13="Untraceable"),"Untraceable",IF(AND(NOT(OR(H12="Ø",H12="")),NOT(OR(H13="Ø",H13="")),NOT(OR(L12="Ø",L12="",L12="Split",L12="Needs to be Split"))),"Completed",IF(AND(M12="Incomplete",M13="Incomplete"),"Incomplete",IF(AND(M12="Other",M13="Other"),"Review",IF(AND(M12="Untraceable",M13=""),"Untraceable","")))))))))))))))))))))))))</f>
        <v/>
      </c>
      <c r="O12" s="116" t="str">
        <f>IF(OR(N12="Untraceable",N12="Incomplete"),"Ignore",IF(N12="Completed","Waiting",IF(OR(N12="Waiting",N12="In Progress",N12="Review",N12="Other"),"HOLD","")))</f>
        <v/>
      </c>
      <c r="P12" s="4"/>
      <c r="Q12" s="121" t="str">
        <f>IF(OR(N12="Untraceable",N12="Incomplete"),"No",IF(N12="Completed","In Progress",""))</f>
        <v/>
      </c>
      <c r="R12" s="116"/>
    </row>
    <row r="13" spans="1:18" x14ac:dyDescent="0.25">
      <c r="A13" s="116"/>
      <c r="B13" s="116"/>
      <c r="C13" s="116"/>
      <c r="D13" s="103"/>
      <c r="E13" s="103"/>
      <c r="F13" s="7" t="str">
        <f>IF(AND(D13="Amina",OR(E13="Manual",E13="Assisted Manual")),A12&amp;"_AZ",IF(AND(D13="Amina",OR(E13="De-Novo Merge",E13="Assisted Merge")),A12&amp;"_SA_AZ",IF(AND(D13="Ahmad",OR(E13="Manual",E13="Assisted Manual")),A12&amp;"_AE",IF(AND(D13="Ahmad",OR(E13="De-Novo Merge",E13="Assisted Merge")),A12&amp;"_SA_AE",IF(AND(D13="Gina",OR(E13="Manual",E13="Assisted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Merge")),A12&amp;"_SA_MW",IF(AND(D13="Rinat",OR(E13="Manual",E13="Assisted Manual")),A12&amp;"_RM",IF(AND(D13="Rinat",OR(E13="De-Novo Merge",E13="Assisted Merge")),A12&amp;"_SA_RM",""))))))))))))))))</f>
        <v/>
      </c>
      <c r="G13" s="104"/>
      <c r="H13" s="104"/>
      <c r="I13" s="68"/>
      <c r="J13" s="68"/>
      <c r="K13" s="73" t="str">
        <f t="shared" si="0"/>
        <v/>
      </c>
      <c r="L13" s="116"/>
      <c r="M13" s="103" t="str">
        <f>IF(AND(NOT(OR(G13="",G13="Ø")),H13=""),"In Progress",IF(AND(NOT(OR(H13="Ø",H13="")),NOT(OR(G13="Ø",G13=""))),"Completed",IF(AND(NOT(A12=""),NOT(OR(D13="",D13="???")),G13=""),"Waiting",IF(D13="???","Waiting",""))))</f>
        <v/>
      </c>
      <c r="N13" s="116"/>
      <c r="O13" s="116"/>
      <c r="P13" s="4"/>
      <c r="Q13" s="121"/>
      <c r="R13" s="116"/>
    </row>
    <row r="14" spans="1:18" x14ac:dyDescent="0.25">
      <c r="A14" s="122" t="s">
        <v>6140</v>
      </c>
      <c r="B14" s="117" t="s">
        <v>6139</v>
      </c>
      <c r="C14" s="116" t="s">
        <v>2065</v>
      </c>
      <c r="D14" s="103" t="s">
        <v>4657</v>
      </c>
      <c r="E14" s="103" t="s">
        <v>24</v>
      </c>
      <c r="F14" s="7" t="str">
        <f>IF(AND(D14="Amina",OR(E14="Manual",E14="Assisted Manual")),A14&amp;"_AZ",IF(AND(D14="Amina",OR(E14="De-Novo Merge",E14="Assisted Merge")),A14&amp;"_SA_AZ",IF(AND(D14="Ahmad",OR(E14="Manual",E14="Assisted Manual")),A14&amp;"_AE",IF(AND(D14="Ahmad",OR(E14="De-Novo Merge",E14="Assisted Merge")),A14&amp;"_SA_AE",IF(AND(D14="Gina",OR(E14="Manual",E14="Assisted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Merge")),A14&amp;"_SA_MW",IF(AND(D14="Rinat",OR(E14="Manual",E14="Assisted Manual")),A14&amp;"_RM",IF(AND(D14="Rinat",OR(E14="De-Novo Merge",E14="Assisted Merge")),A14&amp;"_SA_RM",""))))))))))))))))</f>
        <v>2018-08-01_G-007_AE</v>
      </c>
      <c r="G14" s="104">
        <v>43378</v>
      </c>
      <c r="H14" s="104">
        <v>43380</v>
      </c>
      <c r="I14" s="68">
        <v>4.5</v>
      </c>
      <c r="J14" s="68">
        <v>48.4</v>
      </c>
      <c r="K14" s="73">
        <f t="shared" si="0"/>
        <v>10.755555555555555</v>
      </c>
      <c r="L14" s="118">
        <v>43389</v>
      </c>
      <c r="M14" s="103" t="str">
        <f>IF(AND(NOT(OR(G14="",G14="Ø")),H14=""),"In Progress",IF(AND(NOT(OR(H14="Ø",H14="")),NOT(OR(G14="Ø",G14=""))),"Completed",IF(AND(NOT(A14=""),NOT(OR(D14="",D14="???")),G14=""),"Waiting",IF(D14="???","Waiting",""))))</f>
        <v>Completed</v>
      </c>
      <c r="N14" s="116" t="str">
        <f>IF(AND(NOT(OR(H14="Ø",H14="")),L14="Split"),"In Progress",IF(AND(NOT(OR(H14="Ø",H14="")),L14="Needs to be Split"),"Waiting",IF(AND(M14="Review",M15="Review"),"Review",IF(OR(AND(M14="Review",M15="Incomplete"),AND(M14="Incomplete",M15="Review")),"Review",IF(OR(AND(M14="Untraceable",M15="Review"),AND(M14="Review",M15="Untraceable")),"Review",IF(OR(AND(M14="Review",M15="Completed"),AND(M14="Completed",M15="Review")),"Review",IF(OR(AND(M14="Other",M15="Review"),AND(M14="Review",M15="Other")),"Review",IF(OR(AND(M14="Other",M15="Incomplete"),AND(M14="Incomplete",M15="Other")),"Review",IF(OR(AND(M14="Other",M15="Untraceable"),AND(M14="Untraceable",M15="Other")),"Review",IF(OR(AND(M14="Other",M15="Completed"),AND(M14="Completed",M15="Other")),"Review",IF(AND(M14="Waiting",M15="Waiting"),"Waiting",IF(OR(AND(M14="Review",M15="Waiting"),AND(M14="Waiting",M15="Review")),"Waiting",IF(OR(AND(M14="Other",M15="Waiting"),AND(M14="Waiting",M15="Other")),"Waiting",IF(OR(AND(M14="Incomplete",M15="Waiting"),AND(M14="Waiting",M15="Incomplete")),"Waiting",IF(OR(AND(M14="Completed",M15="Waiting"),AND(M14="Waiting",M15="Completed")),"Waiting",IF(OR(M14="In Progress",M15="In Progress"),"In Progress",IF(OR(AND(M14="Completed",M15="Untraceable"),AND(M14="Untraceable",M15="Completed")),"Review",IF(OR(AND(M14="Completed",M15="Incomplete"),AND(M14="Incomplete",M15="Completed")),"Review",IF(OR(AND(M14="Incomplete",M15="Untraceable"),AND(M14="Untraceable",M15="Incomplete")),"Untraceable",IF(AND(NOT(OR(H14="Ø",H14="")),NOT(OR(H15="Ø",H15="")),L14=""),"In Progress",IF(AND(M14="Untraceable",M15="Untraceable"),"Untraceable",IF(AND(NOT(OR(H14="Ø",H14="")),NOT(OR(H15="Ø",H15="")),NOT(OR(L14="Ø",L14="",L14="Split",L14="Needs to be Split"))),"Completed",IF(AND(M14="Incomplete",M15="Incomplete"),"Incomplete",IF(AND(M14="Other",M15="Other"),"Review",IF(AND(M14="Untraceable",M15=""),"Untraceable","")))))))))))))))))))))))))</f>
        <v>Completed</v>
      </c>
      <c r="O14" s="116" t="s">
        <v>0</v>
      </c>
      <c r="P14" s="4"/>
      <c r="Q14" s="121" t="s">
        <v>25</v>
      </c>
      <c r="R14" s="116" t="s">
        <v>6138</v>
      </c>
    </row>
    <row r="15" spans="1:18" x14ac:dyDescent="0.25">
      <c r="A15" s="116"/>
      <c r="B15" s="116"/>
      <c r="C15" s="116"/>
      <c r="D15" s="103" t="s">
        <v>27</v>
      </c>
      <c r="E15" s="103" t="s">
        <v>1512</v>
      </c>
      <c r="F15" s="7" t="str">
        <f>IF(AND(D15="Amina",OR(E15="Manual",E15="Assisted Manual")),A14&amp;"_AZ",IF(AND(D15="Amina",OR(E15="De-Novo Merge",E15="Assisted Merge")),A14&amp;"_SA_AZ",IF(AND(D15="Ahmad",OR(E15="Manual",E15="Assisted Manual")),A14&amp;"_AE",IF(AND(D15="Ahmad",OR(E15="De-Novo Merge",E15="Assisted Merge")),A14&amp;"_SA_AE",IF(AND(D15="Gina",OR(E15="Manual",E15="Assisted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Merge")),A14&amp;"_SA_MW",IF(AND(D15="Rinat",OR(E15="Manual",E15="Assisted Manual")),A14&amp;"_RM",IF(AND(D15="Rinat",OR(E15="De-Novo Merge",E15="Assisted Merge")),A14&amp;"_SA_RM",""))))))))))))))))</f>
        <v>2018-08-01_G-007_GB</v>
      </c>
      <c r="G15" s="104">
        <v>43388</v>
      </c>
      <c r="H15" s="104">
        <v>43389</v>
      </c>
      <c r="I15" s="68">
        <v>2.75</v>
      </c>
      <c r="J15" s="68">
        <v>49.2</v>
      </c>
      <c r="K15" s="73">
        <f t="shared" si="0"/>
        <v>17.890909090909091</v>
      </c>
      <c r="L15" s="116"/>
      <c r="M15" s="103" t="str">
        <f>IF(AND(NOT(OR(G15="",G15="Ø")),H15=""),"In Progress",IF(AND(NOT(OR(H15="Ø",H15="")),NOT(OR(G15="Ø",G15=""))),"Completed",IF(AND(NOT(A14=""),NOT(OR(D15="",D15="???")),G15=""),"Waiting",IF(D15="???","Waiting",""))))</f>
        <v>Completed</v>
      </c>
      <c r="N15" s="116"/>
      <c r="O15" s="116"/>
      <c r="P15" s="4" t="s">
        <v>6137</v>
      </c>
      <c r="Q15" s="121"/>
      <c r="R15" s="116"/>
    </row>
    <row r="16" spans="1:18" x14ac:dyDescent="0.25">
      <c r="A16" s="122" t="s">
        <v>6136</v>
      </c>
      <c r="B16" s="117" t="s">
        <v>6135</v>
      </c>
      <c r="C16" s="116" t="s">
        <v>1001</v>
      </c>
      <c r="D16" s="103" t="s">
        <v>4657</v>
      </c>
      <c r="E16" s="103" t="s">
        <v>24</v>
      </c>
      <c r="F16" s="7" t="str">
        <f>IF(AND(D16="Amina",OR(E16="Manual",E16="Assisted Manual")),A16&amp;"_AZ",IF(AND(D16="Amina",OR(E16="De-Novo Merge",E16="Assisted Merge")),A16&amp;"_SA_AZ",IF(AND(D16="Ahmad",OR(E16="Manual",E16="Assisted Manual")),A16&amp;"_AE",IF(AND(D16="Ahmad",OR(E16="De-Novo Merge",E16="Assisted Merge")),A16&amp;"_SA_AE",IF(AND(D16="Gina",OR(E16="Manual",E16="Assisted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Merge")),A16&amp;"_SA_MW",IF(AND(D16="Rinat",OR(E16="Manual",E16="Assisted Manual")),A16&amp;"_RM",IF(AND(D16="Rinat",OR(E16="De-Novo Merge",E16="Assisted Merge")),A16&amp;"_SA_RM",""))))))))))))))))</f>
        <v>2018-08-01_G-008_AE</v>
      </c>
      <c r="G16" s="104">
        <v>43380</v>
      </c>
      <c r="H16" s="104"/>
      <c r="I16" s="68"/>
      <c r="J16" s="68"/>
      <c r="K16" s="73" t="str">
        <f t="shared" si="0"/>
        <v/>
      </c>
      <c r="L16" s="118" t="str">
        <f>IF(AND(NOT(OR(H16="",H16="Ø")),NOT(OR(H17="",H17="Ø"))),"Needs to be Split","")</f>
        <v/>
      </c>
      <c r="M16" s="103" t="s">
        <v>1136</v>
      </c>
      <c r="N16" s="116" t="str">
        <f>IF(AND(NOT(OR(H16="Ø",H16="")),L16="Split"),"In Progress",IF(AND(NOT(OR(H16="Ø",H16="")),L16="Needs to be Split"),"Waiting",IF(AND(M16="Review",M17="Review"),"Review",IF(OR(AND(M16="Review",M17="Incomplete"),AND(M16="Incomplete",M17="Review")),"Review",IF(OR(AND(M16="Untraceable",M17="Review"),AND(M16="Review",M17="Untraceable")),"Review",IF(OR(AND(M16="Review",M17="Completed"),AND(M16="Completed",M17="Review")),"Review",IF(OR(AND(M16="Other",M17="Review"),AND(M16="Review",M17="Other")),"Review",IF(OR(AND(M16="Other",M17="Incomplete"),AND(M16="Incomplete",M17="Other")),"Review",IF(OR(AND(M16="Other",M17="Untraceable"),AND(M16="Untraceable",M17="Other")),"Review",IF(OR(AND(M16="Other",M17="Completed"),AND(M16="Completed",M17="Other")),"Review",IF(AND(M16="Waiting",M17="Waiting"),"Waiting",IF(OR(AND(M16="Review",M17="Waiting"),AND(M16="Waiting",M17="Review")),"Waiting",IF(OR(AND(M16="Other",M17="Waiting"),AND(M16="Waiting",M17="Other")),"Waiting",IF(OR(AND(M16="Incomplete",M17="Waiting"),AND(M16="Waiting",M17="Incomplete")),"Waiting",IF(OR(AND(M16="Completed",M17="Waiting"),AND(M16="Waiting",M17="Completed")),"Waiting",IF(OR(M16="In Progress",M17="In Progress"),"In Progress",IF(OR(AND(M16="Completed",M17="Untraceable"),AND(M16="Untraceable",M17="Completed")),"Review",IF(OR(AND(M16="Completed",M17="Incomplete"),AND(M16="Incomplete",M17="Completed")),"Review",IF(OR(AND(M16="Incomplete",M17="Untraceable"),AND(M16="Untraceable",M17="Incomplete")),"Untraceable",IF(AND(NOT(OR(H16="Ø",H16="")),NOT(OR(H17="Ø",H17="")),L16=""),"In Progress",IF(AND(M16="Untraceable",M17="Untraceable"),"Untraceable",IF(AND(NOT(OR(H16="Ø",H16="")),NOT(OR(H17="Ø",H17="")),NOT(OR(L16="Ø",L16="",L16="Split",L16="Needs to be Split"))),"Completed",IF(AND(M16="Incomplete",M17="Incomplete"),"Incomplete",IF(AND(M16="Other",M17="Other"),"Review",IF(AND(M16="Untraceable",M17=""),"Untraceable","")))))))))))))))))))))))))</f>
        <v>In Progress</v>
      </c>
      <c r="O16" s="116" t="str">
        <f>IF(OR(N16="Untraceable",N16="Incomplete"),"Ignore",IF(N16="Completed","Waiting",IF(OR(N16="Waiting",N16="In Progress",N16="Review",N16="Other"),"HOLD","")))</f>
        <v>HOLD</v>
      </c>
      <c r="P16" s="4" t="s">
        <v>6134</v>
      </c>
      <c r="Q16" s="121" t="str">
        <f>IF(OR(N16="Untraceable",N16="Incomplete"),"No",IF(N16="Completed","In Progress",""))</f>
        <v/>
      </c>
      <c r="R16" s="116"/>
    </row>
    <row r="17" spans="1:18" x14ac:dyDescent="0.25">
      <c r="A17" s="116"/>
      <c r="B17" s="116"/>
      <c r="C17" s="116"/>
      <c r="D17" s="103" t="s">
        <v>161</v>
      </c>
      <c r="E17" s="103" t="s">
        <v>1512</v>
      </c>
      <c r="F17" s="7" t="str">
        <f>IF(AND(D17="Amina",OR(E17="Manual",E17="Assisted Manual")),A16&amp;"_AZ",IF(AND(D17="Amina",OR(E17="De-Novo Merge",E17="Assisted Merge")),A16&amp;"_SA_AZ",IF(AND(D17="Ahmad",OR(E17="Manual",E17="Assisted Manual")),A16&amp;"_AE",IF(AND(D17="Ahmad",OR(E17="De-Novo Merge",E17="Assisted Merge")),A16&amp;"_SA_AE",IF(AND(D17="Gina",OR(E17="Manual",E17="Assisted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Merge")),A16&amp;"_SA_MW",IF(AND(D17="Rinat",OR(E17="Manual",E17="Assisted Manual")),A16&amp;"_RM",IF(AND(D17="Rinat",OR(E17="De-Novo Merge",E17="Assisted Merge")),A16&amp;"_SA_RM",""))))))))))))))))</f>
        <v>2018-08-01_G-008_BD</v>
      </c>
      <c r="G17" s="104"/>
      <c r="H17" s="104"/>
      <c r="I17" s="68"/>
      <c r="J17" s="68"/>
      <c r="K17" s="73" t="str">
        <f t="shared" si="0"/>
        <v/>
      </c>
      <c r="L17" s="116"/>
      <c r="M17" s="103" t="s">
        <v>1136</v>
      </c>
      <c r="N17" s="116"/>
      <c r="O17" s="116"/>
      <c r="P17" s="4" t="s">
        <v>6133</v>
      </c>
      <c r="Q17" s="121"/>
      <c r="R17" s="116"/>
    </row>
    <row r="18" spans="1:18" x14ac:dyDescent="0.25">
      <c r="A18" s="122" t="s">
        <v>6132</v>
      </c>
      <c r="B18" s="117" t="s">
        <v>6131</v>
      </c>
      <c r="C18" s="116" t="s">
        <v>2065</v>
      </c>
      <c r="D18" s="103" t="s">
        <v>187</v>
      </c>
      <c r="E18" s="103" t="s">
        <v>24</v>
      </c>
      <c r="F18" s="7" t="str">
        <f>IF(AND(D18="Amina",OR(E18="Manual",E18="Assisted Manual")),A18&amp;"_AZ",IF(AND(D18="Amina",OR(E18="De-Novo Merge",E18="Assisted Merge")),A18&amp;"_SA_AZ",IF(AND(D18="Ahmad",OR(E18="Manual",E18="Assisted Manual")),A18&amp;"_AE",IF(AND(D18="Ahmad",OR(E18="De-Novo Merge",E18="Assisted Merge")),A18&amp;"_SA_AE",IF(AND(D18="Gina",OR(E18="Manual",E18="Assisted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Merge")),A18&amp;"_SA_MW",IF(AND(D18="Rinat",OR(E18="Manual",E18="Assisted Manual")),A18&amp;"_RM",IF(AND(D18="Rinat",OR(E18="De-Novo Merge",E18="Assisted Merge")),A18&amp;"_SA_RM",""))))))))))))))))</f>
        <v>2018-08-01_G-009_MW</v>
      </c>
      <c r="G18" s="104">
        <v>43376</v>
      </c>
      <c r="H18" s="104" t="s">
        <v>51</v>
      </c>
      <c r="I18" s="68"/>
      <c r="J18" s="68"/>
      <c r="K18" s="73" t="str">
        <f t="shared" si="0"/>
        <v/>
      </c>
      <c r="L18" s="118" t="str">
        <f>IF(AND(NOT(OR(H18="",H18="Ø")),NOT(OR(H19="",H19="Ø"))),"Needs to be Split","")</f>
        <v/>
      </c>
      <c r="M18" s="103" t="str">
        <f>IF(AND(NOT(OR(G18="",G18="Ø")),H18=""),"In Progress",IF(AND(NOT(OR(H18="Ø",H18="")),NOT(OR(G18="Ø",G18=""))),"Completed",IF(AND(NOT(A18=""),NOT(OR(D18="",D18="???")),G18=""),"Waiting",IF(D18="???","Waiting",""))))</f>
        <v/>
      </c>
      <c r="N18" s="116" t="str">
        <f>IF(AND(NOT(OR(H18="Ø",H18="")),L18="Split"),"In Progress",IF(AND(NOT(OR(H18="Ø",H18="")),L18="Needs to be Split"),"Waiting",IF(AND(M18="Review",M19="Review"),"Review",IF(OR(AND(M18="Review",M19="Incomplete"),AND(M18="Incomplete",M19="Review")),"Review",IF(OR(AND(M18="Untraceable",M19="Review"),AND(M18="Review",M19="Untraceable")),"Review",IF(OR(AND(M18="Review",M19="Completed"),AND(M18="Completed",M19="Review")),"Review",IF(OR(AND(M18="Other",M19="Review"),AND(M18="Review",M19="Other")),"Review",IF(OR(AND(M18="Other",M19="Incomplete"),AND(M18="Incomplete",M19="Other")),"Review",IF(OR(AND(M18="Other",M19="Untraceable"),AND(M18="Untraceable",M19="Other")),"Review",IF(OR(AND(M18="Other",M19="Completed"),AND(M18="Completed",M19="Other")),"Review",IF(AND(M18="Waiting",M19="Waiting"),"Waiting",IF(OR(AND(M18="Review",M19="Waiting"),AND(M18="Waiting",M19="Review")),"Waiting",IF(OR(AND(M18="Other",M19="Waiting"),AND(M18="Waiting",M19="Other")),"Waiting",IF(OR(AND(M18="Incomplete",M19="Waiting"),AND(M18="Waiting",M19="Incomplete")),"Waiting",IF(OR(AND(M18="Completed",M19="Waiting"),AND(M18="Waiting",M19="Completed")),"Waiting",IF(OR(M18="In Progress",M19="In Progress"),"In Progress",IF(OR(AND(M18="Completed",M19="Untraceable"),AND(M18="Untraceable",M19="Completed")),"Review",IF(OR(AND(M18="Completed",M19="Incomplete"),AND(M18="Incomplete",M19="Completed")),"Review",IF(OR(AND(M18="Incomplete",M19="Untraceable"),AND(M18="Untraceable",M19="Incomplete")),"Untraceable",IF(AND(NOT(OR(H18="Ø",H18="")),NOT(OR(H19="Ø",H19="")),L18=""),"In Progress",IF(AND(M18="Untraceable",M19="Untraceable"),"Untraceable",IF(AND(NOT(OR(H18="Ø",H18="")),NOT(OR(H19="Ø",H19="")),NOT(OR(L18="Ø",L18="",L18="Split",L18="Needs to be Split"))),"Completed",IF(AND(M18="Incomplete",M19="Incomplete"),"Incomplete",IF(AND(M18="Other",M19="Other"),"Review",IF(AND(M18="Untraceable",M19=""),"Untraceable","")))))))))))))))))))))))))</f>
        <v/>
      </c>
      <c r="O18" s="116" t="str">
        <f>IF(OR(N18="Untraceable",N18="Incomplete"),"Ignore",IF(N18="Completed","Waiting",IF(OR(N18="Waiting",N18="In Progress",N18="Review",N18="Other"),"HOLD","")))</f>
        <v/>
      </c>
      <c r="P18" s="4"/>
      <c r="Q18" s="121" t="str">
        <f>IF(OR(N18="Untraceable",N18="Incomplete"),"No",IF(N18="Completed","In Progress",""))</f>
        <v/>
      </c>
      <c r="R18" s="116"/>
    </row>
    <row r="19" spans="1:18" x14ac:dyDescent="0.25">
      <c r="A19" s="116"/>
      <c r="B19" s="116"/>
      <c r="C19" s="116"/>
      <c r="D19" s="103" t="str">
        <f>IF(AND(NOT(A18=""),NOT(B18=""),NOT(M18="Untraceable")),"???","")</f>
        <v>???</v>
      </c>
      <c r="E19" s="103"/>
      <c r="F19" s="7" t="str">
        <f>IF(AND(D19="Amina",OR(E19="Manual",E19="Assisted Manual")),A18&amp;"_AZ",IF(AND(D19="Amina",OR(E19="De-Novo Merge",E19="Assisted Merge")),A18&amp;"_SA_AZ",IF(AND(D19="Ahmad",OR(E19="Manual",E19="Assisted Manual")),A18&amp;"_AE",IF(AND(D19="Ahmad",OR(E19="De-Novo Merge",E19="Assisted Merge")),A18&amp;"_SA_AE",IF(AND(D19="Gina",OR(E19="Manual",E19="Assisted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Merge")),A18&amp;"_SA_MW",IF(AND(D19="Rinat",OR(E19="Manual",E19="Assisted Manual")),A18&amp;"_RM",IF(AND(D19="Rinat",OR(E19="De-Novo Merge",E19="Assisted Merge")),A18&amp;"_SA_RM",""))))))))))))))))</f>
        <v/>
      </c>
      <c r="G19" s="104"/>
      <c r="H19" s="104"/>
      <c r="I19" s="68"/>
      <c r="J19" s="68"/>
      <c r="K19" s="73" t="str">
        <f t="shared" si="0"/>
        <v/>
      </c>
      <c r="L19" s="116"/>
      <c r="M19" s="103"/>
      <c r="N19" s="116"/>
      <c r="O19" s="116"/>
      <c r="P19" s="4"/>
      <c r="Q19" s="121"/>
      <c r="R19" s="116"/>
    </row>
    <row r="20" spans="1:18" x14ac:dyDescent="0.25">
      <c r="A20" s="122" t="s">
        <v>6130</v>
      </c>
      <c r="B20" s="117" t="s">
        <v>6129</v>
      </c>
      <c r="C20" s="116" t="s">
        <v>1001</v>
      </c>
      <c r="D20" s="103" t="s">
        <v>23</v>
      </c>
      <c r="E20" s="103" t="s">
        <v>24</v>
      </c>
      <c r="F20" s="7" t="str">
        <f>IF(AND(D20="Amina",OR(E20="Manual",E20="Assisted Manual")),A20&amp;"_AZ",IF(AND(D20="Amina",OR(E20="De-Novo Merge",E20="Assisted Merge")),A20&amp;"_SA_AZ",IF(AND(D20="Ahmad",OR(E20="Manual",E20="Assisted Manual")),A20&amp;"_AE",IF(AND(D20="Ahmad",OR(E20="De-Novo Merge",E20="Assisted Merge")),A20&amp;"_SA_AE",IF(AND(D20="Gina",OR(E20="Manual",E20="Assisted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Merge")),A20&amp;"_SA_MW",IF(AND(D20="Rinat",OR(E20="Manual",E20="Assisted Manual")),A20&amp;"_RM",IF(AND(D20="Rinat",OR(E20="De-Novo Merge",E20="Assisted Merge")),A20&amp;"_SA_RM",""))))))))))))))))</f>
        <v>2018-08-01_G-010_CA</v>
      </c>
      <c r="G20" s="104">
        <v>43370</v>
      </c>
      <c r="H20" s="104"/>
      <c r="I20" s="68"/>
      <c r="J20" s="68"/>
      <c r="K20" s="73" t="str">
        <f t="shared" si="0"/>
        <v/>
      </c>
      <c r="L20" s="118" t="str">
        <f>IF(AND(NOT(OR(H20="",H20="Ø")),NOT(OR(H21="",H21="Ø"))),"Needs to be Split","")</f>
        <v/>
      </c>
      <c r="M20" s="103" t="s">
        <v>4</v>
      </c>
      <c r="N20" s="116" t="s">
        <v>2</v>
      </c>
      <c r="O20" s="116" t="str">
        <f>IF(OR(N20="Untraceable",N20="Incomplete"),"Ignore",IF(N20="Completed","Waiting",IF(OR(N20="Waiting",N20="In Progress",N20="Review",N20="Other"),"HOLD","")))</f>
        <v>Ignore</v>
      </c>
      <c r="P20" s="4" t="s">
        <v>6128</v>
      </c>
      <c r="Q20" s="121" t="str">
        <f>IF(OR(N20="Untraceable",N20="Incomplete"),"No",IF(N20="Completed","In Progress",""))</f>
        <v>No</v>
      </c>
      <c r="R20" s="116"/>
    </row>
    <row r="21" spans="1:18" x14ac:dyDescent="0.25">
      <c r="A21" s="116"/>
      <c r="B21" s="116"/>
      <c r="C21" s="116"/>
      <c r="D21" s="103" t="s">
        <v>161</v>
      </c>
      <c r="E21" s="103" t="s">
        <v>1512</v>
      </c>
      <c r="F21" s="7" t="s">
        <v>6127</v>
      </c>
      <c r="G21" s="104">
        <v>43453</v>
      </c>
      <c r="H21" s="104" t="s">
        <v>51</v>
      </c>
      <c r="I21" s="68"/>
      <c r="J21" s="68"/>
      <c r="K21" s="73" t="str">
        <f t="shared" si="0"/>
        <v/>
      </c>
      <c r="L21" s="116"/>
      <c r="M21" s="103" t="s">
        <v>2</v>
      </c>
      <c r="N21" s="116"/>
      <c r="O21" s="116"/>
      <c r="P21" s="4"/>
      <c r="Q21" s="121"/>
      <c r="R21" s="116"/>
    </row>
    <row r="22" spans="1:18" x14ac:dyDescent="0.25">
      <c r="A22" s="122" t="s">
        <v>6126</v>
      </c>
      <c r="B22" s="117" t="s">
        <v>6125</v>
      </c>
      <c r="C22" s="116" t="s">
        <v>1001</v>
      </c>
      <c r="D22" s="103" t="s">
        <v>23</v>
      </c>
      <c r="E22" s="103" t="s">
        <v>24</v>
      </c>
      <c r="F22" s="7" t="str">
        <f>IF(AND(D22="Amina",OR(E22="Manual",E22="Assisted Manual")),A22&amp;"_AZ",IF(AND(D22="Amina",OR(E22="De-Novo Merge",E22="Assisted Merge")),A22&amp;"_SA_AZ",IF(AND(D22="Ahmad",OR(E22="Manual",E22="Assisted Manual")),A22&amp;"_AE",IF(AND(D22="Ahmad",OR(E22="De-Novo Merge",E22="Assisted Merge")),A22&amp;"_SA_AE",IF(AND(D22="Gina",OR(E22="Manual",E22="Assisted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Merge")),A22&amp;"_SA_MW",IF(AND(D22="Rinat",OR(E22="Manual",E22="Assisted Manual")),A22&amp;"_RM",IF(AND(D22="Rinat",OR(E22="De-Novo Merge",E22="Assisted Merge")),A22&amp;"_SA_RM",""))))))))))))))))</f>
        <v>2018-08-01_G-011_CA</v>
      </c>
      <c r="G22" s="104">
        <v>43370</v>
      </c>
      <c r="H22" s="104">
        <v>43371</v>
      </c>
      <c r="I22" s="68">
        <v>3</v>
      </c>
      <c r="J22" s="68">
        <v>44</v>
      </c>
      <c r="K22" s="73">
        <f t="shared" si="0"/>
        <v>14.666666666666666</v>
      </c>
      <c r="L22" s="118" t="s">
        <v>6124</v>
      </c>
      <c r="M22" s="103" t="str">
        <f>IF(AND(NOT(OR(G22="",G22="Ø")),H22=""),"In Progress",IF(AND(NOT(OR(H22="Ø",H22="")),NOT(OR(G22="Ø",G22=""))),"Completed",IF(AND(NOT(A22=""),NOT(OR(D22="",D22="???")),G22=""),"Waiting",IF(D22="???","Waiting",""))))</f>
        <v>Completed</v>
      </c>
      <c r="N22" s="116" t="str">
        <f>IF(AND(NOT(OR(H22="Ø",H22="")),L22="Split"),"In Progress",IF(AND(NOT(OR(H22="Ø",H22="")),L22="Needs to be Split"),"Waiting",IF(AND(M22="Review",M23="Review"),"Review",IF(OR(AND(M22="Review",M23="Incomplete"),AND(M22="Incomplete",M23="Review")),"Review",IF(OR(AND(M22="Untraceable",M23="Review"),AND(M22="Review",M23="Untraceable")),"Review",IF(OR(AND(M22="Review",M23="Completed"),AND(M22="Completed",M23="Review")),"Review",IF(OR(AND(M22="Other",M23="Review"),AND(M22="Review",M23="Other")),"Review",IF(OR(AND(M22="Other",M23="Incomplete"),AND(M22="Incomplete",M23="Other")),"Review",IF(OR(AND(M22="Other",M23="Untraceable"),AND(M22="Untraceable",M23="Other")),"Review",IF(OR(AND(M22="Other",M23="Completed"),AND(M22="Completed",M23="Other")),"Review",IF(AND(M22="Waiting",M23="Waiting"),"Waiting",IF(OR(AND(M22="Review",M23="Waiting"),AND(M22="Waiting",M23="Review")),"Waiting",IF(OR(AND(M22="Other",M23="Waiting"),AND(M22="Waiting",M23="Other")),"Waiting",IF(OR(AND(M22="Incomplete",M23="Waiting"),AND(M22="Waiting",M23="Incomplete")),"Waiting",IF(OR(AND(M22="Completed",M23="Waiting"),AND(M22="Waiting",M23="Completed")),"Waiting",IF(OR(M22="In Progress",M23="In Progress"),"In Progress",IF(OR(AND(M22="Completed",M23="Untraceable"),AND(M22="Untraceable",M23="Completed")),"Review",IF(OR(AND(M22="Completed",M23="Incomplete"),AND(M22="Incomplete",M23="Completed")),"Review",IF(OR(AND(M22="Incomplete",M23="Untraceable"),AND(M22="Untraceable",M23="Incomplete")),"Untraceable",IF(AND(NOT(OR(H22="Ø",H22="")),NOT(OR(H23="Ø",H23="")),L22=""),"In Progress",IF(AND(M22="Untraceable",M23="Untraceable"),"Untraceable",IF(AND(NOT(OR(H22="Ø",H22="")),NOT(OR(H23="Ø",H23="")),NOT(OR(L22="Ø",L22="",L22="Split",L22="Needs to be Split"))),"Completed",IF(AND(M22="Incomplete",M23="Incomplete"),"Incomplete",IF(AND(M22="Other",M23="Other"),"Review",IF(AND(M22="Untraceable",M23=""),"Untraceable","")))))))))))))))))))))))))</f>
        <v>Completed</v>
      </c>
      <c r="O22" s="116" t="s">
        <v>0</v>
      </c>
      <c r="P22" s="4"/>
      <c r="Q22" s="121" t="s">
        <v>25</v>
      </c>
      <c r="R22" s="116" t="s">
        <v>6123</v>
      </c>
    </row>
    <row r="23" spans="1:18" x14ac:dyDescent="0.25">
      <c r="A23" s="116"/>
      <c r="B23" s="116"/>
      <c r="C23" s="116"/>
      <c r="D23" s="103" t="s">
        <v>27</v>
      </c>
      <c r="E23" s="103" t="s">
        <v>1512</v>
      </c>
      <c r="F23" s="7" t="str">
        <f>IF(AND(D23="Amina",OR(E23="Manual",E23="Assisted Manual")),A22&amp;"_AZ",IF(AND(D23="Amina",OR(E23="De-Novo Merge",E23="Assisted Merge")),A22&amp;"_SA_AZ",IF(AND(D23="Ahmad",OR(E23="Manual",E23="Assisted Manual")),A22&amp;"_AE",IF(AND(D23="Ahmad",OR(E23="De-Novo Merge",E23="Assisted Merge")),A22&amp;"_SA_AE",IF(AND(D23="Gina",OR(E23="Manual",E23="Assisted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Merge")),A22&amp;"_SA_MW",IF(AND(D23="Rinat",OR(E23="Manual",E23="Assisted Manual")),A22&amp;"_RM",IF(AND(D23="Rinat",OR(E23="De-Novo Merge",E23="Assisted Merge")),A22&amp;"_SA_RM",""))))))))))))))))</f>
        <v>2018-08-01_G-011_GB</v>
      </c>
      <c r="G23" s="104">
        <v>43385</v>
      </c>
      <c r="H23" s="104">
        <v>43388</v>
      </c>
      <c r="I23" s="68">
        <v>2.75</v>
      </c>
      <c r="J23" s="68">
        <v>46</v>
      </c>
      <c r="K23" s="73">
        <f t="shared" si="0"/>
        <v>16.727272727272727</v>
      </c>
      <c r="L23" s="116"/>
      <c r="M23" s="103" t="str">
        <f>IF(AND(NOT(OR(G23="",G23="Ø")),H23=""),"In Progress",IF(AND(NOT(OR(H23="Ø",H23="")),NOT(OR(G23="Ø",G23=""))),"Completed",IF(AND(NOT(A22=""),NOT(OR(D23="",D23="???")),G23=""),"Waiting",IF(D23="???","Waiting",""))))</f>
        <v>Completed</v>
      </c>
      <c r="N23" s="116"/>
      <c r="O23" s="116"/>
      <c r="P23" s="4" t="s">
        <v>6119</v>
      </c>
      <c r="Q23" s="121"/>
      <c r="R23" s="116"/>
    </row>
    <row r="24" spans="1:18" x14ac:dyDescent="0.25">
      <c r="A24" s="122" t="s">
        <v>6122</v>
      </c>
      <c r="B24" s="117" t="s">
        <v>6121</v>
      </c>
      <c r="C24" s="116" t="s">
        <v>1001</v>
      </c>
      <c r="D24" s="103" t="s">
        <v>23</v>
      </c>
      <c r="E24" s="103" t="s">
        <v>24</v>
      </c>
      <c r="F24" s="7" t="str">
        <f>IF(AND(D24="Amina",OR(E24="Manual",E24="Assisted Manual")),A24&amp;"_AZ",IF(AND(D24="Amina",OR(E24="De-Novo Merge",E24="Assisted Merge")),A24&amp;"_SA_AZ",IF(AND(D24="Ahmad",OR(E24="Manual",E24="Assisted Manual")),A24&amp;"_AE",IF(AND(D24="Ahmad",OR(E24="De-Novo Merge",E24="Assisted Merge")),A24&amp;"_SA_AE",IF(AND(D24="Gina",OR(E24="Manual",E24="Assisted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Merge")),A24&amp;"_SA_MW",IF(AND(D24="Rinat",OR(E24="Manual",E24="Assisted Manual")),A24&amp;"_RM",IF(AND(D24="Rinat",OR(E24="De-Novo Merge",E24="Assisted Merge")),A24&amp;"_SA_RM",""))))))))))))))))</f>
        <v>2018-08-01_G-012_CA</v>
      </c>
      <c r="G24" s="104">
        <v>43371</v>
      </c>
      <c r="H24" s="104">
        <v>43374</v>
      </c>
      <c r="I24" s="68">
        <v>6</v>
      </c>
      <c r="J24" s="68">
        <v>67</v>
      </c>
      <c r="K24" s="73">
        <f t="shared" si="0"/>
        <v>11.166666666666666</v>
      </c>
      <c r="L24" s="118">
        <v>43390</v>
      </c>
      <c r="M24" s="103" t="str">
        <f>IF(AND(NOT(OR(G24="",G24="Ø")),H24=""),"In Progress",IF(AND(NOT(OR(H24="Ø",H24="")),NOT(OR(G24="Ø",G24=""))),"Completed",IF(AND(NOT(A24=""),NOT(OR(D24="",D24="???")),G24=""),"Waiting",IF(D24="???","Waiting",""))))</f>
        <v>Completed</v>
      </c>
      <c r="N24" s="116" t="str">
        <f>IF(AND(NOT(OR(H24="Ø",H24="")),L24="Split"),"In Progress",IF(AND(NOT(OR(H24="Ø",H24="")),L24="Needs to be Split"),"Waiting",IF(AND(M24="Review",M25="Review"),"Review",IF(OR(AND(M24="Review",M25="Incomplete"),AND(M24="Incomplete",M25="Review")),"Review",IF(OR(AND(M24="Untraceable",M25="Review"),AND(M24="Review",M25="Untraceable")),"Review",IF(OR(AND(M24="Review",M25="Completed"),AND(M24="Completed",M25="Review")),"Review",IF(OR(AND(M24="Other",M25="Review"),AND(M24="Review",M25="Other")),"Review",IF(OR(AND(M24="Other",M25="Incomplete"),AND(M24="Incomplete",M25="Other")),"Review",IF(OR(AND(M24="Other",M25="Untraceable"),AND(M24="Untraceable",M25="Other")),"Review",IF(OR(AND(M24="Other",M25="Completed"),AND(M24="Completed",M25="Other")),"Review",IF(AND(M24="Waiting",M25="Waiting"),"Waiting",IF(OR(AND(M24="Review",M25="Waiting"),AND(M24="Waiting",M25="Review")),"Waiting",IF(OR(AND(M24="Other",M25="Waiting"),AND(M24="Waiting",M25="Other")),"Waiting",IF(OR(AND(M24="Incomplete",M25="Waiting"),AND(M24="Waiting",M25="Incomplete")),"Waiting",IF(OR(AND(M24="Completed",M25="Waiting"),AND(M24="Waiting",M25="Completed")),"Waiting",IF(OR(M24="In Progress",M25="In Progress"),"In Progress",IF(OR(AND(M24="Completed",M25="Untraceable"),AND(M24="Untraceable",M25="Completed")),"Review",IF(OR(AND(M24="Completed",M25="Incomplete"),AND(M24="Incomplete",M25="Completed")),"Review",IF(OR(AND(M24="Incomplete",M25="Untraceable"),AND(M24="Untraceable",M25="Incomplete")),"Untraceable",IF(AND(NOT(OR(H24="Ø",H24="")),NOT(OR(H25="Ø",H25="")),L24=""),"In Progress",IF(AND(M24="Untraceable",M25="Untraceable"),"Untraceable",IF(AND(NOT(OR(H24="Ø",H24="")),NOT(OR(H25="Ø",H25="")),NOT(OR(L24="Ø",L24="",L24="Split",L24="Needs to be Split"))),"Completed",IF(AND(M24="Incomplete",M25="Incomplete"),"Incomplete",IF(AND(M24="Other",M25="Other"),"Review",IF(AND(M24="Untraceable",M25=""),"Untraceable","")))))))))))))))))))))))))</f>
        <v>Completed</v>
      </c>
      <c r="O24" s="116" t="s">
        <v>0</v>
      </c>
      <c r="P24" s="4"/>
      <c r="Q24" s="121" t="s">
        <v>25</v>
      </c>
      <c r="R24" s="116" t="s">
        <v>6120</v>
      </c>
    </row>
    <row r="25" spans="1:18" x14ac:dyDescent="0.25">
      <c r="A25" s="116"/>
      <c r="B25" s="116"/>
      <c r="C25" s="116"/>
      <c r="D25" s="103" t="s">
        <v>27</v>
      </c>
      <c r="E25" s="103" t="s">
        <v>1512</v>
      </c>
      <c r="F25" s="7" t="str">
        <f>IF(AND(D25="Amina",OR(E25="Manual",E25="Assisted Manual")),A24&amp;"_AZ",IF(AND(D25="Amina",OR(E25="De-Novo Merge",E25="Assisted Merge")),A24&amp;"_SA_AZ",IF(AND(D25="Ahmad",OR(E25="Manual",E25="Assisted Manual")),A24&amp;"_AE",IF(AND(D25="Ahmad",OR(E25="De-Novo Merge",E25="Assisted Merge")),A24&amp;"_SA_AE",IF(AND(D25="Gina",OR(E25="Manual",E25="Assisted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Merge")),A24&amp;"_SA_MW",IF(AND(D25="Rinat",OR(E25="Manual",E25="Assisted Manual")),A24&amp;"_RM",IF(AND(D25="Rinat",OR(E25="De-Novo Merge",E25="Assisted Merge")),A24&amp;"_SA_RM",""))))))))))))))))</f>
        <v>2018-08-01_G-012_GB</v>
      </c>
      <c r="G25" s="104">
        <v>43389</v>
      </c>
      <c r="H25" s="104">
        <v>43390</v>
      </c>
      <c r="I25" s="68">
        <v>3.5</v>
      </c>
      <c r="J25" s="68">
        <v>71</v>
      </c>
      <c r="K25" s="73">
        <f t="shared" si="0"/>
        <v>20.285714285714285</v>
      </c>
      <c r="L25" s="116"/>
      <c r="M25" s="103" t="str">
        <f>IF(AND(NOT(OR(G25="",G25="Ø")),H25=""),"In Progress",IF(AND(NOT(OR(H25="Ø",H25="")),NOT(OR(G25="Ø",G25=""))),"Completed",IF(AND(NOT(A24=""),NOT(OR(D25="",D25="???")),G25=""),"Waiting",IF(D25="???","Waiting",""))))</f>
        <v>Completed</v>
      </c>
      <c r="N25" s="116"/>
      <c r="O25" s="116"/>
      <c r="P25" s="4" t="s">
        <v>6119</v>
      </c>
      <c r="Q25" s="121"/>
      <c r="R25" s="116"/>
    </row>
    <row r="26" spans="1:18" x14ac:dyDescent="0.25">
      <c r="A26" s="122" t="s">
        <v>6118</v>
      </c>
      <c r="B26" s="117" t="s">
        <v>6117</v>
      </c>
      <c r="C26" s="116" t="s">
        <v>3169</v>
      </c>
      <c r="D26" s="103" t="s">
        <v>23</v>
      </c>
      <c r="E26" s="103" t="s">
        <v>24</v>
      </c>
      <c r="F26" s="7" t="str">
        <f>IF(AND(D26="Amina",OR(E26="Manual",E26="Assisted Manual")),A26&amp;"_AZ",IF(AND(D26="Amina",OR(E26="De-Novo Merge",E26="Assisted Merge")),A26&amp;"_SA_AZ",IF(AND(D26="Ahmad",OR(E26="Manual",E26="Assisted Manual")),A26&amp;"_AE",IF(AND(D26="Ahmad",OR(E26="De-Novo Merge",E26="Assisted Merge")),A26&amp;"_SA_AE",IF(AND(D26="Gina",OR(E26="Manual",E26="Assisted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Merge")),A26&amp;"_SA_MW",IF(AND(D26="Rinat",OR(E26="Manual",E26="Assisted Manual")),A26&amp;"_RM",IF(AND(D26="Rinat",OR(E26="De-Novo Merge",E26="Assisted Merge")),A26&amp;"_SA_RM",""))))))))))))))))</f>
        <v>2018-08-01_G-013_CA</v>
      </c>
      <c r="G26" s="104">
        <v>43374</v>
      </c>
      <c r="H26" s="104">
        <v>43374</v>
      </c>
      <c r="I26" s="68">
        <v>4</v>
      </c>
      <c r="J26" s="68">
        <v>80</v>
      </c>
      <c r="K26" s="73">
        <f t="shared" si="0"/>
        <v>20</v>
      </c>
      <c r="L26" s="118">
        <v>43391</v>
      </c>
      <c r="M26" s="103" t="str">
        <f>IF(AND(NOT(OR(G26="",G26="Ø")),H26=""),"In Progress",IF(AND(NOT(OR(H26="Ø",H26="")),NOT(OR(G26="Ø",G26=""))),"Completed",IF(AND(NOT(A26=""),NOT(OR(D26="",D26="???")),G26=""),"Waiting",IF(D26="???","Waiting",""))))</f>
        <v>Completed</v>
      </c>
      <c r="N26" s="116" t="str">
        <f>IF(AND(NOT(OR(H26="Ø",H26="")),L26="Split"),"In Progress",IF(AND(NOT(OR(H26="Ø",H26="")),L26="Needs to be Split"),"Waiting",IF(AND(M26="Review",M27="Review"),"Review",IF(OR(AND(M26="Review",M27="Incomplete"),AND(M26="Incomplete",M27="Review")),"Review",IF(OR(AND(M26="Untraceable",M27="Review"),AND(M26="Review",M27="Untraceable")),"Review",IF(OR(AND(M26="Review",M27="Completed"),AND(M26="Completed",M27="Review")),"Review",IF(OR(AND(M26="Other",M27="Review"),AND(M26="Review",M27="Other")),"Review",IF(OR(AND(M26="Other",M27="Incomplete"),AND(M26="Incomplete",M27="Other")),"Review",IF(OR(AND(M26="Other",M27="Untraceable"),AND(M26="Untraceable",M27="Other")),"Review",IF(OR(AND(M26="Other",M27="Completed"),AND(M26="Completed",M27="Other")),"Review",IF(AND(M26="Waiting",M27="Waiting"),"Waiting",IF(OR(AND(M26="Review",M27="Waiting"),AND(M26="Waiting",M27="Review")),"Waiting",IF(OR(AND(M26="Other",M27="Waiting"),AND(M26="Waiting",M27="Other")),"Waiting",IF(OR(AND(M26="Incomplete",M27="Waiting"),AND(M26="Waiting",M27="Incomplete")),"Waiting",IF(OR(AND(M26="Completed",M27="Waiting"),AND(M26="Waiting",M27="Completed")),"Waiting",IF(OR(M26="In Progress",M27="In Progress"),"In Progress",IF(OR(AND(M26="Completed",M27="Untraceable"),AND(M26="Untraceable",M27="Completed")),"Review",IF(OR(AND(M26="Completed",M27="Incomplete"),AND(M26="Incomplete",M27="Completed")),"Review",IF(OR(AND(M26="Incomplete",M27="Untraceable"),AND(M26="Untraceable",M27="Incomplete")),"Untraceable",IF(AND(NOT(OR(H26="Ø",H26="")),NOT(OR(H27="Ø",H27="")),L26=""),"In Progress",IF(AND(M26="Untraceable",M27="Untraceable"),"Untraceable",IF(AND(NOT(OR(H26="Ø",H26="")),NOT(OR(H27="Ø",H27="")),NOT(OR(L26="Ø",L26="",L26="Split",L26="Needs to be Split"))),"Completed",IF(AND(M26="Incomplete",M27="Incomplete"),"Incomplete",IF(AND(M26="Other",M27="Other"),"Review",IF(AND(M26="Untraceable",M27=""),"Untraceable","")))))))))))))))))))))))))</f>
        <v>Completed</v>
      </c>
      <c r="O26" s="116" t="s">
        <v>0</v>
      </c>
      <c r="P26" s="4"/>
      <c r="Q26" s="121" t="s">
        <v>25</v>
      </c>
      <c r="R26" s="116" t="s">
        <v>6116</v>
      </c>
    </row>
    <row r="27" spans="1:18" x14ac:dyDescent="0.25">
      <c r="A27" s="116"/>
      <c r="B27" s="116"/>
      <c r="C27" s="116"/>
      <c r="D27" s="103" t="s">
        <v>27</v>
      </c>
      <c r="E27" s="103" t="s">
        <v>1512</v>
      </c>
      <c r="F27" s="7" t="str">
        <f>IF(AND(D27="Amina",OR(E27="Manual",E27="Assisted Manual")),A26&amp;"_AZ",IF(AND(D27="Amina",OR(E27="De-Novo Merge",E27="Assisted Merge")),A26&amp;"_SA_AZ",IF(AND(D27="Ahmad",OR(E27="Manual",E27="Assisted Manual")),A26&amp;"_AE",IF(AND(D27="Ahmad",OR(E27="De-Novo Merge",E27="Assisted Merge")),A26&amp;"_SA_AE",IF(AND(D27="Gina",OR(E27="Manual",E27="Assisted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Merge")),A26&amp;"_SA_MW",IF(AND(D27="Rinat",OR(E27="Manual",E27="Assisted Manual")),A26&amp;"_RM",IF(AND(D27="Rinat",OR(E27="De-Novo Merge",E27="Assisted Merge")),A26&amp;"_SA_RM",""))))))))))))))))</f>
        <v>2018-08-01_G-013_GB</v>
      </c>
      <c r="G27" s="104">
        <v>43390</v>
      </c>
      <c r="H27" s="104">
        <v>43391</v>
      </c>
      <c r="I27" s="68">
        <v>1.75</v>
      </c>
      <c r="J27" s="68">
        <v>80</v>
      </c>
      <c r="K27" s="73">
        <f t="shared" si="0"/>
        <v>45.714285714285715</v>
      </c>
      <c r="L27" s="116"/>
      <c r="M27" s="103" t="str">
        <f>IF(AND(NOT(OR(G27="",G27="Ø")),H27=""),"In Progress",IF(AND(NOT(OR(H27="Ø",H27="")),NOT(OR(G27="Ø",G27=""))),"Completed",IF(AND(NOT(A26=""),NOT(OR(D27="",D27="???")),G27=""),"Waiting",IF(D27="???","Waiting",""))))</f>
        <v>Completed</v>
      </c>
      <c r="N27" s="116"/>
      <c r="O27" s="116"/>
      <c r="P27" s="4"/>
      <c r="Q27" s="121"/>
      <c r="R27" s="116"/>
    </row>
    <row r="28" spans="1:18" x14ac:dyDescent="0.25">
      <c r="A28" s="122" t="s">
        <v>6115</v>
      </c>
      <c r="B28" s="117" t="s">
        <v>6114</v>
      </c>
      <c r="C28" s="116" t="s">
        <v>2065</v>
      </c>
      <c r="D28" s="103" t="s">
        <v>4657</v>
      </c>
      <c r="E28" s="103" t="s">
        <v>24</v>
      </c>
      <c r="F28" s="7" t="str">
        <f>IF(AND(D28="Amina",OR(E28="Manual",E28="Assisted Manual")),A28&amp;"_AZ",IF(AND(D28="Amina",OR(E28="De-Novo Merge",E28="Assisted Merge")),A28&amp;"_SA_AZ",IF(AND(D28="Ahmad",OR(E28="Manual",E28="Assisted Manual")),A28&amp;"_AE",IF(AND(D28="Ahmad",OR(E28="De-Novo Merge",E28="Assisted Merge")),A28&amp;"_SA_AE",IF(AND(D28="Gina",OR(E28="Manual",E28="Assisted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Merge")),A28&amp;"_SA_MW",IF(AND(D28="Rinat",OR(E28="Manual",E28="Assisted Manual")),A28&amp;"_RM",IF(AND(D28="Rinat",OR(E28="De-Novo Merge",E28="Assisted Merge")),A28&amp;"_SA_RM",""))))))))))))))))</f>
        <v>2018-08-01_G-014_AE</v>
      </c>
      <c r="G28" s="104">
        <v>43380</v>
      </c>
      <c r="H28" s="104">
        <v>43381</v>
      </c>
      <c r="I28" s="68">
        <v>4.1500000000000004</v>
      </c>
      <c r="J28" s="68">
        <v>89.25</v>
      </c>
      <c r="K28" s="73">
        <f t="shared" si="0"/>
        <v>21.506024096385541</v>
      </c>
      <c r="L28" s="118">
        <v>43441</v>
      </c>
      <c r="M28" s="103" t="str">
        <f>IF(AND(NOT(OR(G28="",G28="Ø")),H28=""),"In Progress",IF(AND(NOT(OR(H28="Ø",H28="")),NOT(OR(G28="Ø",G28=""))),"Completed",IF(AND(NOT(A28=""),NOT(OR(D28="",D28="???")),G28=""),"Waiting",IF(D28="???","Waiting",""))))</f>
        <v>Completed</v>
      </c>
      <c r="N28" s="116" t="str">
        <f>IF(AND(NOT(OR(H28="Ø",H28="")),L28="Split"),"In Progress",IF(AND(NOT(OR(H28="Ø",H28="")),L28="Needs to be Split"),"Waiting",IF(AND(M28="Review",M29="Review"),"Review",IF(OR(AND(M28="Review",M29="Incomplete"),AND(M28="Incomplete",M29="Review")),"Review",IF(OR(AND(M28="Untraceable",M29="Review"),AND(M28="Review",M29="Untraceable")),"Review",IF(OR(AND(M28="Review",M29="Completed"),AND(M28="Completed",M29="Review")),"Review",IF(OR(AND(M28="Other",M29="Review"),AND(M28="Review",M29="Other")),"Review",IF(OR(AND(M28="Other",M29="Incomplete"),AND(M28="Incomplete",M29="Other")),"Review",IF(OR(AND(M28="Other",M29="Untraceable"),AND(M28="Untraceable",M29="Other")),"Review",IF(OR(AND(M28="Other",M29="Completed"),AND(M28="Completed",M29="Other")),"Review",IF(AND(M28="Waiting",M29="Waiting"),"Waiting",IF(OR(AND(M28="Review",M29="Waiting"),AND(M28="Waiting",M29="Review")),"Waiting",IF(OR(AND(M28="Other",M29="Waiting"),AND(M28="Waiting",M29="Other")),"Waiting",IF(OR(AND(M28="Incomplete",M29="Waiting"),AND(M28="Waiting",M29="Incomplete")),"Waiting",IF(OR(AND(M28="Completed",M29="Waiting"),AND(M28="Waiting",M29="Completed")),"Waiting",IF(OR(M28="In Progress",M29="In Progress"),"In Progress",IF(OR(AND(M28="Completed",M29="Untraceable"),AND(M28="Untraceable",M29="Completed")),"Review",IF(OR(AND(M28="Completed",M29="Incomplete"),AND(M28="Incomplete",M29="Completed")),"Review",IF(OR(AND(M28="Incomplete",M29="Untraceable"),AND(M28="Untraceable",M29="Incomplete")),"Untraceable",IF(AND(NOT(OR(H28="Ø",H28="")),NOT(OR(H29="Ø",H29="")),L28=""),"In Progress",IF(AND(M28="Untraceable",M29="Untraceable"),"Untraceable",IF(AND(NOT(OR(H28="Ø",H28="")),NOT(OR(H29="Ø",H29="")),NOT(OR(L28="Ø",L28="",L28="Split",L28="Needs to be Split"))),"Completed",IF(AND(M28="Incomplete",M29="Incomplete"),"Incomplete",IF(AND(M28="Other",M29="Other"),"Review",IF(AND(M28="Untraceable",M29=""),"Untraceable","")))))))))))))))))))))))))</f>
        <v>Completed</v>
      </c>
      <c r="O28" s="116" t="s">
        <v>0</v>
      </c>
      <c r="P28" s="4" t="s">
        <v>6113</v>
      </c>
      <c r="Q28" s="121" t="s">
        <v>25</v>
      </c>
      <c r="R28" s="116" t="s">
        <v>6112</v>
      </c>
    </row>
    <row r="29" spans="1:18" x14ac:dyDescent="0.25">
      <c r="A29" s="116"/>
      <c r="B29" s="116"/>
      <c r="C29" s="116"/>
      <c r="D29" s="103" t="s">
        <v>161</v>
      </c>
      <c r="E29" s="103" t="s">
        <v>1512</v>
      </c>
      <c r="F29" s="7" t="str">
        <f>IF(AND(D29="Amina",OR(E29="Manual",E29="Assisted Manual")),A28&amp;"_AZ",IF(AND(D29="Amina",OR(E29="De-Novo Merge",E29="Assisted Merge")),A28&amp;"_SA_AZ",IF(AND(D29="Ahmad",OR(E29="Manual",E29="Assisted Manual")),A28&amp;"_AE",IF(AND(D29="Ahmad",OR(E29="De-Novo Merge",E29="Assisted Merge")),A28&amp;"_SA_AE",IF(AND(D29="Gina",OR(E29="Manual",E29="Assisted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Merge")),A28&amp;"_SA_MW",IF(AND(D29="Rinat",OR(E29="Manual",E29="Assisted Manual")),A28&amp;"_RM",IF(AND(D29="Rinat",OR(E29="De-Novo Merge",E29="Assisted Merge")),A28&amp;"_SA_RM",""))))))))))))))))</f>
        <v>2018-08-01_G-014_BD</v>
      </c>
      <c r="G29" s="104">
        <v>43416</v>
      </c>
      <c r="H29" s="104">
        <v>43417</v>
      </c>
      <c r="I29" s="68">
        <v>5</v>
      </c>
      <c r="J29" s="68">
        <v>103</v>
      </c>
      <c r="K29" s="73">
        <f t="shared" si="0"/>
        <v>20.6</v>
      </c>
      <c r="L29" s="116"/>
      <c r="M29" s="103" t="str">
        <f>IF(AND(NOT(OR(G29="",G29="Ø")),H29=""),"In Progress",IF(AND(NOT(OR(H29="Ø",H29="")),NOT(OR(G29="Ø",G29=""))),"Completed",IF(AND(NOT(A28=""),NOT(OR(D29="",D29="???")),G29=""),"Waiting",IF(D29="???","Waiting",""))))</f>
        <v>Completed</v>
      </c>
      <c r="N29" s="116"/>
      <c r="O29" s="116"/>
      <c r="P29" s="4"/>
      <c r="Q29" s="121"/>
      <c r="R29" s="116"/>
    </row>
    <row r="30" spans="1:18" x14ac:dyDescent="0.25">
      <c r="A30" s="122" t="s">
        <v>6111</v>
      </c>
      <c r="B30" s="117" t="s">
        <v>6110</v>
      </c>
      <c r="C30" s="116" t="s">
        <v>1001</v>
      </c>
      <c r="D30" s="103"/>
      <c r="E30" s="103"/>
      <c r="F30" s="7" t="str">
        <f>IF(AND(D30="Amina",OR(E30="Manual",E30="Assisted Manual")),A30&amp;"_AZ",IF(AND(D30="Amina",OR(E30="De-Novo Merge",E30="Assisted Merge")),A30&amp;"_SA_AZ",IF(AND(D30="Ahmad",OR(E30="Manual",E30="Assisted Manual")),A30&amp;"_AE",IF(AND(D30="Ahmad",OR(E30="De-Novo Merge",E30="Assisted Merge")),A30&amp;"_SA_AE",IF(AND(D30="Gina",OR(E30="Manual",E30="Assisted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Merge")),A30&amp;"_SA_MW",IF(AND(D30="Rinat",OR(E30="Manual",E30="Assisted Manual")),A30&amp;"_RM",IF(AND(D30="Rinat",OR(E30="De-Novo Merge",E30="Assisted Merge")),A30&amp;"_SA_RM",""))))))))))))))))</f>
        <v/>
      </c>
      <c r="G30" s="104"/>
      <c r="H30" s="104"/>
      <c r="I30" s="68"/>
      <c r="J30" s="68"/>
      <c r="K30" s="73" t="str">
        <f t="shared" si="0"/>
        <v/>
      </c>
      <c r="L30" s="118" t="str">
        <f>IF(AND(NOT(OR(H30="",H30="Ø")),NOT(OR(H31="",H31="Ø"))),"Needs to be Split","")</f>
        <v/>
      </c>
      <c r="M30" s="103" t="str">
        <f>IF(AND(NOT(OR(G30="",G30="Ø")),H30=""),"In Progress",IF(AND(NOT(OR(H30="Ø",H30="")),NOT(OR(G30="Ø",G30=""))),"Completed",IF(AND(NOT(A30=""),NOT(OR(D30="",D30="???")),G30=""),"Waiting",IF(D30="???","Waiting",""))))</f>
        <v/>
      </c>
      <c r="N30" s="116" t="str">
        <f>IF(AND(NOT(OR(H30="Ø",H30="")),L30="Split"),"In Progress",IF(AND(NOT(OR(H30="Ø",H30="")),L30="Needs to be Split"),"Waiting",IF(AND(M30="Review",M31="Review"),"Review",IF(OR(AND(M30="Review",M31="Incomplete"),AND(M30="Incomplete",M31="Review")),"Review",IF(OR(AND(M30="Untraceable",M31="Review"),AND(M30="Review",M31="Untraceable")),"Review",IF(OR(AND(M30="Review",M31="Completed"),AND(M30="Completed",M31="Review")),"Review",IF(OR(AND(M30="Other",M31="Review"),AND(M30="Review",M31="Other")),"Review",IF(OR(AND(M30="Other",M31="Incomplete"),AND(M30="Incomplete",M31="Other")),"Review",IF(OR(AND(M30="Other",M31="Untraceable"),AND(M30="Untraceable",M31="Other")),"Review",IF(OR(AND(M30="Other",M31="Completed"),AND(M30="Completed",M31="Other")),"Review",IF(AND(M30="Waiting",M31="Waiting"),"Waiting",IF(OR(AND(M30="Review",M31="Waiting"),AND(M30="Waiting",M31="Review")),"Waiting",IF(OR(AND(M30="Other",M31="Waiting"),AND(M30="Waiting",M31="Other")),"Waiting",IF(OR(AND(M30="Incomplete",M31="Waiting"),AND(M30="Waiting",M31="Incomplete")),"Waiting",IF(OR(AND(M30="Completed",M31="Waiting"),AND(M30="Waiting",M31="Completed")),"Waiting",IF(OR(M30="In Progress",M31="In Progress"),"In Progress",IF(OR(AND(M30="Completed",M31="Untraceable"),AND(M30="Untraceable",M31="Completed")),"Review",IF(OR(AND(M30="Completed",M31="Incomplete"),AND(M30="Incomplete",M31="Completed")),"Review",IF(OR(AND(M30="Incomplete",M31="Untraceable"),AND(M30="Untraceable",M31="Incomplete")),"Untraceable",IF(AND(NOT(OR(H30="Ø",H30="")),NOT(OR(H31="Ø",H31="")),L30=""),"In Progress",IF(AND(M30="Untraceable",M31="Untraceable"),"Untraceable",IF(AND(NOT(OR(H30="Ø",H30="")),NOT(OR(H31="Ø",H31="")),NOT(OR(L30="Ø",L30="",L30="Split",L30="Needs to be Split"))),"Completed",IF(AND(M30="Incomplete",M31="Incomplete"),"Incomplete",IF(AND(M30="Other",M31="Other"),"Review",IF(AND(M30="Untraceable",M31=""),"Untraceable","")))))))))))))))))))))))))</f>
        <v/>
      </c>
      <c r="O30" s="116" t="str">
        <f>IF(OR(N30="Untraceable",N30="Incomplete"),"Ignore",IF(N30="Completed","Waiting",IF(OR(N30="Waiting",N30="In Progress",N30="Review",N30="Other"),"HOLD","")))</f>
        <v/>
      </c>
      <c r="P30" s="4"/>
      <c r="Q30" s="121" t="str">
        <f>IF(OR(N30="Untraceable",N30="Incomplete"),"No",IF(N30="Completed","In Progress",""))</f>
        <v/>
      </c>
      <c r="R30" s="116"/>
    </row>
    <row r="31" spans="1:18" x14ac:dyDescent="0.25">
      <c r="A31" s="116"/>
      <c r="B31" s="116"/>
      <c r="C31" s="116"/>
      <c r="D31" s="103"/>
      <c r="E31" s="103"/>
      <c r="F31" s="7" t="str">
        <f>IF(AND(D31="Amina",OR(E31="Manual",E31="Assisted Manual")),A30&amp;"_AZ",IF(AND(D31="Amina",OR(E31="De-Novo Merge",E31="Assisted Merge")),A30&amp;"_SA_AZ",IF(AND(D31="Ahmad",OR(E31="Manual",E31="Assisted Manual")),A30&amp;"_AE",IF(AND(D31="Ahmad",OR(E31="De-Novo Merge",E31="Assisted Merge")),A30&amp;"_SA_AE",IF(AND(D31="Gina",OR(E31="Manual",E31="Assisted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Merge")),A30&amp;"_SA_MW",IF(AND(D31="Rinat",OR(E31="Manual",E31="Assisted Manual")),A30&amp;"_RM",IF(AND(D31="Rinat",OR(E31="De-Novo Merge",E31="Assisted Merge")),A30&amp;"_SA_RM",""))))))))))))))))</f>
        <v/>
      </c>
      <c r="G31" s="104"/>
      <c r="H31" s="104"/>
      <c r="I31" s="68"/>
      <c r="J31" s="68"/>
      <c r="K31" s="73" t="str">
        <f t="shared" si="0"/>
        <v/>
      </c>
      <c r="L31" s="116"/>
      <c r="M31" s="103" t="str">
        <f>IF(AND(NOT(OR(G31="",G31="Ø")),H31=""),"In Progress",IF(AND(NOT(OR(H31="Ø",H31="")),NOT(OR(G31="Ø",G31=""))),"Completed",IF(AND(NOT(A30=""),NOT(OR(D31="",D31="???")),G31=""),"Waiting",IF(D31="???","Waiting",""))))</f>
        <v/>
      </c>
      <c r="N31" s="116"/>
      <c r="O31" s="116"/>
      <c r="P31" s="4"/>
      <c r="Q31" s="121"/>
      <c r="R31" s="116"/>
    </row>
    <row r="32" spans="1:18" x14ac:dyDescent="0.25">
      <c r="A32" s="122" t="s">
        <v>6109</v>
      </c>
      <c r="B32" s="117" t="s">
        <v>6108</v>
      </c>
      <c r="C32" s="116" t="s">
        <v>2065</v>
      </c>
      <c r="D32" s="103"/>
      <c r="E32" s="103"/>
      <c r="F32" s="7" t="str">
        <f>IF(AND(D32="Amina",OR(E32="Manual",E32="Assisted Manual")),A32&amp;"_AZ",IF(AND(D32="Amina",OR(E32="De-Novo Merge",E32="Assisted Merge")),A32&amp;"_SA_AZ",IF(AND(D32="Ahmad",OR(E32="Manual",E32="Assisted Manual")),A32&amp;"_AE",IF(AND(D32="Ahmad",OR(E32="De-Novo Merge",E32="Assisted Merge")),A32&amp;"_SA_AE",IF(AND(D32="Gina",OR(E32="Manual",E32="Assisted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Merge")),A32&amp;"_SA_MW",IF(AND(D32="Rinat",OR(E32="Manual",E32="Assisted Manual")),A32&amp;"_RM",IF(AND(D32="Rinat",OR(E32="De-Novo Merge",E32="Assisted Merge")),A32&amp;"_SA_RM",""))))))))))))))))</f>
        <v/>
      </c>
      <c r="G32" s="104"/>
      <c r="H32" s="104"/>
      <c r="I32" s="68"/>
      <c r="J32" s="68"/>
      <c r="K32" s="73" t="str">
        <f t="shared" si="0"/>
        <v/>
      </c>
      <c r="L32" s="118" t="str">
        <f>IF(AND(NOT(OR(H32="",H32="Ø")),NOT(OR(H33="",H33="Ø"))),"Needs to be Split","")</f>
        <v/>
      </c>
      <c r="M32" s="103" t="str">
        <f>IF(AND(NOT(OR(G32="",G32="Ø")),H32=""),"In Progress",IF(AND(NOT(OR(H32="Ø",H32="")),NOT(OR(G32="Ø",G32=""))),"Completed",IF(AND(NOT(A32=""),NOT(OR(D32="",D32="???")),G32=""),"Waiting",IF(D32="???","Waiting",""))))</f>
        <v/>
      </c>
      <c r="N32" s="116" t="str">
        <f>IF(AND(NOT(OR(H32="Ø",H32="")),L32="Split"),"In Progress",IF(AND(NOT(OR(H32="Ø",H32="")),L32="Needs to be Split"),"Waiting",IF(AND(M32="Review",M33="Review"),"Review",IF(OR(AND(M32="Review",M33="Incomplete"),AND(M32="Incomplete",M33="Review")),"Review",IF(OR(AND(M32="Untraceable",M33="Review"),AND(M32="Review",M33="Untraceable")),"Review",IF(OR(AND(M32="Review",M33="Completed"),AND(M32="Completed",M33="Review")),"Review",IF(OR(AND(M32="Other",M33="Review"),AND(M32="Review",M33="Other")),"Review",IF(OR(AND(M32="Other",M33="Incomplete"),AND(M32="Incomplete",M33="Other")),"Review",IF(OR(AND(M32="Other",M33="Untraceable"),AND(M32="Untraceable",M33="Other")),"Review",IF(OR(AND(M32="Other",M33="Completed"),AND(M32="Completed",M33="Other")),"Review",IF(AND(M32="Waiting",M33="Waiting"),"Waiting",IF(OR(AND(M32="Review",M33="Waiting"),AND(M32="Waiting",M33="Review")),"Waiting",IF(OR(AND(M32="Other",M33="Waiting"),AND(M32="Waiting",M33="Other")),"Waiting",IF(OR(AND(M32="Incomplete",M33="Waiting"),AND(M32="Waiting",M33="Incomplete")),"Waiting",IF(OR(AND(M32="Completed",M33="Waiting"),AND(M32="Waiting",M33="Completed")),"Waiting",IF(OR(M32="In Progress",M33="In Progress"),"In Progress",IF(OR(AND(M32="Completed",M33="Untraceable"),AND(M32="Untraceable",M33="Completed")),"Review",IF(OR(AND(M32="Completed",M33="Incomplete"),AND(M32="Incomplete",M33="Completed")),"Review",IF(OR(AND(M32="Incomplete",M33="Untraceable"),AND(M32="Untraceable",M33="Incomplete")),"Untraceable",IF(AND(NOT(OR(H32="Ø",H32="")),NOT(OR(H33="Ø",H33="")),L32=""),"In Progress",IF(AND(M32="Untraceable",M33="Untraceable"),"Untraceable",IF(AND(NOT(OR(H32="Ø",H32="")),NOT(OR(H33="Ø",H33="")),NOT(OR(L32="Ø",L32="",L32="Split",L32="Needs to be Split"))),"Completed",IF(AND(M32="Incomplete",M33="Incomplete"),"Incomplete",IF(AND(M32="Other",M33="Other"),"Review",IF(AND(M32="Untraceable",M33=""),"Untraceable","")))))))))))))))))))))))))</f>
        <v/>
      </c>
      <c r="O32" s="116" t="str">
        <f>IF(OR(N32="Untraceable",N32="Incomplete"),"Ignore",IF(N32="Completed","Waiting",IF(OR(N32="Waiting",N32="In Progress",N32="Review",N32="Other"),"HOLD","")))</f>
        <v/>
      </c>
      <c r="P32" s="4"/>
      <c r="Q32" s="121" t="str">
        <f>IF(OR(N32="Untraceable",N32="Incomplete"),"No",IF(N32="Completed","In Progress",""))</f>
        <v/>
      </c>
      <c r="R32" s="116"/>
    </row>
    <row r="33" spans="1:18" x14ac:dyDescent="0.25">
      <c r="A33" s="116"/>
      <c r="B33" s="116"/>
      <c r="C33" s="116"/>
      <c r="D33" s="103"/>
      <c r="E33" s="103"/>
      <c r="F33" s="7" t="str">
        <f>IF(AND(D33="Amina",OR(E33="Manual",E33="Assisted Manual")),A32&amp;"_AZ",IF(AND(D33="Amina",OR(E33="De-Novo Merge",E33="Assisted Merge")),A32&amp;"_SA_AZ",IF(AND(D33="Ahmad",OR(E33="Manual",E33="Assisted Manual")),A32&amp;"_AE",IF(AND(D33="Ahmad",OR(E33="De-Novo Merge",E33="Assisted Merge")),A32&amp;"_SA_AE",IF(AND(D33="Gina",OR(E33="Manual",E33="Assisted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Merge")),A32&amp;"_SA_MW",IF(AND(D33="Rinat",OR(E33="Manual",E33="Assisted Manual")),A32&amp;"_RM",IF(AND(D33="Rinat",OR(E33="De-Novo Merge",E33="Assisted Merge")),A32&amp;"_SA_RM",""))))))))))))))))</f>
        <v/>
      </c>
      <c r="G33" s="104"/>
      <c r="H33" s="104"/>
      <c r="I33" s="68"/>
      <c r="J33" s="68"/>
      <c r="K33" s="73" t="str">
        <f t="shared" si="0"/>
        <v/>
      </c>
      <c r="L33" s="116"/>
      <c r="M33" s="103" t="str">
        <f>IF(AND(NOT(OR(G33="",G33="Ø")),H33=""),"In Progress",IF(AND(NOT(OR(H33="Ø",H33="")),NOT(OR(G33="Ø",G33=""))),"Completed",IF(AND(NOT(A32=""),NOT(OR(D33="",D33="???")),G33=""),"Waiting",IF(D33="???","Waiting",""))))</f>
        <v/>
      </c>
      <c r="N33" s="116"/>
      <c r="O33" s="116"/>
      <c r="P33" s="4"/>
      <c r="Q33" s="121"/>
      <c r="R33" s="116"/>
    </row>
    <row r="34" spans="1:18" x14ac:dyDescent="0.25">
      <c r="A34" s="122" t="s">
        <v>6107</v>
      </c>
      <c r="B34" s="117" t="s">
        <v>6106</v>
      </c>
      <c r="C34" s="116" t="s">
        <v>1001</v>
      </c>
      <c r="D34" s="103" t="s">
        <v>187</v>
      </c>
      <c r="E34" s="103" t="s">
        <v>24</v>
      </c>
      <c r="F34" s="7" t="str">
        <f>IF(AND(D34="Amina",OR(E34="Manual",E34="Assisted Manual")),A34&amp;"_AZ",IF(AND(D34="Amina",OR(E34="De-Novo Merge",E34="Assisted Merge")),A34&amp;"_SA_AZ",IF(AND(D34="Ahmad",OR(E34="Manual",E34="Assisted Manual")),A34&amp;"_AE",IF(AND(D34="Ahmad",OR(E34="De-Novo Merge",E34="Assisted Merge")),A34&amp;"_SA_AE",IF(AND(D34="Gina",OR(E34="Manual",E34="Assisted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Merge")),A34&amp;"_SA_MW",IF(AND(D34="Rinat",OR(E34="Manual",E34="Assisted Manual")),A34&amp;"_RM",IF(AND(D34="Rinat",OR(E34="De-Novo Merge",E34="Assisted Merge")),A34&amp;"_SA_RM",""))))))))))))))))</f>
        <v>2018-08-01_G-017_MW</v>
      </c>
      <c r="G34" s="104">
        <v>43313</v>
      </c>
      <c r="H34" s="104" t="s">
        <v>51</v>
      </c>
      <c r="I34" s="68"/>
      <c r="J34" s="68"/>
      <c r="K34" s="73" t="str">
        <f t="shared" si="0"/>
        <v/>
      </c>
      <c r="L34" s="118" t="str">
        <f>IF(AND(NOT(OR(H34="",H34="Ø")),NOT(OR(H35="",H35="Ø"))),"Needs to be Split","")</f>
        <v/>
      </c>
      <c r="M34" s="103" t="s">
        <v>1</v>
      </c>
      <c r="N34" s="116" t="str">
        <f>IF(AND(NOT(OR(H34="Ø",H34="")),L34="Split"),"In Progress",IF(AND(NOT(OR(H34="Ø",H34="")),L34="Needs to be Split"),"Waiting",IF(AND(M34="Review",M35="Review"),"Review",IF(OR(AND(M34="Review",M35="Incomplete"),AND(M34="Incomplete",M35="Review")),"Review",IF(OR(AND(M34="Untraceable",M35="Review"),AND(M34="Review",M35="Untraceable")),"Review",IF(OR(AND(M34="Review",M35="Completed"),AND(M34="Completed",M35="Review")),"Review",IF(OR(AND(M34="Other",M35="Review"),AND(M34="Review",M35="Other")),"Review",IF(OR(AND(M34="Other",M35="Incomplete"),AND(M34="Incomplete",M35="Other")),"Review",IF(OR(AND(M34="Other",M35="Untraceable"),AND(M34="Untraceable",M35="Other")),"Review",IF(OR(AND(M34="Other",M35="Completed"),AND(M34="Completed",M35="Other")),"Review",IF(AND(M34="Waiting",M35="Waiting"),"Waiting",IF(OR(AND(M34="Review",M35="Waiting"),AND(M34="Waiting",M35="Review")),"Waiting",IF(OR(AND(M34="Other",M35="Waiting"),AND(M34="Waiting",M35="Other")),"Waiting",IF(OR(AND(M34="Incomplete",M35="Waiting"),AND(M34="Waiting",M35="Incomplete")),"Waiting",IF(OR(AND(M34="Completed",M35="Waiting"),AND(M34="Waiting",M35="Completed")),"Waiting",IF(OR(M34="In Progress",M35="In Progress"),"In Progress",IF(OR(AND(M34="Completed",M35="Untraceable"),AND(M34="Untraceable",M35="Completed")),"Review",IF(OR(AND(M34="Completed",M35="Incomplete"),AND(M34="Incomplete",M35="Completed")),"Review",IF(OR(AND(M34="Incomplete",M35="Untraceable"),AND(M34="Untraceable",M35="Incomplete")),"Untraceable",IF(AND(NOT(OR(H34="Ø",H34="")),NOT(OR(H35="Ø",H35="")),L34=""),"In Progress",IF(AND(M34="Untraceable",M35="Untraceable"),"Untraceable",IF(AND(NOT(OR(H34="Ø",H34="")),NOT(OR(H35="Ø",H35="")),NOT(OR(L34="Ø",L34="",L34="Split",L34="Needs to be Split"))),"Completed",IF(AND(M34="Incomplete",M35="Incomplete"),"Incomplete",IF(AND(M34="Other",M35="Other"),"Review",IF(AND(M34="Untraceable",M35=""),"Untraceable","")))))))))))))))))))))))))</f>
        <v>Untraceable</v>
      </c>
      <c r="O34" s="116" t="str">
        <f>IF(OR(N34="Untraceable",N34="Incomplete"),"Ignore",IF(N34="Completed","Waiting",IF(OR(N34="Waiting",N34="In Progress",N34="Review",N34="Other"),"HOLD","")))</f>
        <v>Ignore</v>
      </c>
      <c r="P34" s="4"/>
      <c r="Q34" s="121" t="str">
        <f>IF(OR(N34="Untraceable",N34="Incomplete"),"No",IF(N34="Completed","In Progress",""))</f>
        <v>No</v>
      </c>
      <c r="R34" s="116"/>
    </row>
    <row r="35" spans="1:18" x14ac:dyDescent="0.25">
      <c r="A35" s="116"/>
      <c r="B35" s="116"/>
      <c r="C35" s="116"/>
      <c r="D35" s="103" t="str">
        <f>IF(AND(NOT(A34=""),NOT(B34=""),NOT(M34="Untraceable")),"???","")</f>
        <v/>
      </c>
      <c r="E35" s="103"/>
      <c r="F35" s="7" t="str">
        <f>IF(AND(D35="Amina",OR(E35="Manual",E35="Assisted Manual")),A34&amp;"_AZ",IF(AND(D35="Amina",OR(E35="De-Novo Merge",E35="Assisted Merge")),A34&amp;"_SA_AZ",IF(AND(D35="Ahmad",OR(E35="Manual",E35="Assisted Manual")),A34&amp;"_AE",IF(AND(D35="Ahmad",OR(E35="De-Novo Merge",E35="Assisted Merge")),A34&amp;"_SA_AE",IF(AND(D35="Gina",OR(E35="Manual",E35="Assisted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Merge")),A34&amp;"_SA_MW",IF(AND(D35="Rinat",OR(E35="Manual",E35="Assisted Manual")),A34&amp;"_RM",IF(AND(D35="Rinat",OR(E35="De-Novo Merge",E35="Assisted Merge")),A34&amp;"_SA_RM",""))))))))))))))))</f>
        <v/>
      </c>
      <c r="G35" s="104"/>
      <c r="H35" s="104"/>
      <c r="I35" s="68"/>
      <c r="J35" s="68"/>
      <c r="K35" s="73" t="str">
        <f t="shared" si="0"/>
        <v/>
      </c>
      <c r="L35" s="116"/>
      <c r="M35" s="103" t="str">
        <f>IF(AND(NOT(OR(G35="",G35="Ø")),H35=""),"In Progress",IF(AND(NOT(OR(H35="Ø",H35="")),NOT(OR(G35="Ø",G35=""))),"Completed",IF(AND(NOT(A34=""),NOT(OR(D35="",D35="???")),G35=""),"Waiting",IF(D35="???","Waiting",""))))</f>
        <v/>
      </c>
      <c r="N35" s="116"/>
      <c r="O35" s="116"/>
      <c r="P35" s="4"/>
      <c r="Q35" s="121"/>
      <c r="R35" s="116"/>
    </row>
    <row r="36" spans="1:18" x14ac:dyDescent="0.25">
      <c r="A36" s="122" t="s">
        <v>6105</v>
      </c>
      <c r="B36" s="172" t="s">
        <v>6104</v>
      </c>
      <c r="C36" s="116" t="s">
        <v>2065</v>
      </c>
      <c r="D36" s="103"/>
      <c r="E36" s="103"/>
      <c r="F36" s="7" t="str">
        <f>IF(AND(D36="Amina",OR(E36="Manual",E36="Assisted Manual")),A36&amp;"_AZ",IF(AND(D36="Amina",OR(E36="De-Novo Merge",E36="Assisted Merge")),A36&amp;"_SA_AZ",IF(AND(D36="Ahmad",OR(E36="Manual",E36="Assisted Manual")),A36&amp;"_AE",IF(AND(D36="Ahmad",OR(E36="De-Novo Merge",E36="Assisted Merge")),A36&amp;"_SA_AE",IF(AND(D36="Gina",OR(E36="Manual",E36="Assisted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Merge")),A36&amp;"_SA_MW",IF(AND(D36="Rinat",OR(E36="Manual",E36="Assisted Manual")),A36&amp;"_RM",IF(AND(D36="Rinat",OR(E36="De-Novo Merge",E36="Assisted Merge")),A36&amp;"_SA_RM",""))))))))))))))))</f>
        <v/>
      </c>
      <c r="G36" s="104"/>
      <c r="H36" s="104"/>
      <c r="I36" s="68"/>
      <c r="J36" s="68"/>
      <c r="K36" s="73" t="str">
        <f t="shared" si="0"/>
        <v/>
      </c>
      <c r="L36" s="118" t="str">
        <f>IF(AND(NOT(OR(H36="",H36="Ø")),NOT(OR(H37="",H37="Ø"))),"Needs to be Split","")</f>
        <v/>
      </c>
      <c r="M36" s="103" t="str">
        <f>IF(AND(NOT(OR(G36="",G36="Ø")),H36=""),"In Progress",IF(AND(NOT(OR(H36="Ø",H36="")),NOT(OR(G36="Ø",G36=""))),"Completed",IF(AND(NOT(A36=""),NOT(OR(D36="",D36="???")),G36=""),"Waiting",IF(D36="???","Waiting",""))))</f>
        <v/>
      </c>
      <c r="N36" s="116" t="str">
        <f>IF(AND(NOT(OR(H36="Ø",H36="")),L36="Split"),"In Progress",IF(AND(NOT(OR(H36="Ø",H36="")),L36="Needs to be Split"),"Waiting",IF(AND(M36="Review",M37="Review"),"Review",IF(OR(AND(M36="Review",M37="Incomplete"),AND(M36="Incomplete",M37="Review")),"Review",IF(OR(AND(M36="Untraceable",M37="Review"),AND(M36="Review",M37="Untraceable")),"Review",IF(OR(AND(M36="Review",M37="Completed"),AND(M36="Completed",M37="Review")),"Review",IF(OR(AND(M36="Other",M37="Review"),AND(M36="Review",M37="Other")),"Review",IF(OR(AND(M36="Other",M37="Incomplete"),AND(M36="Incomplete",M37="Other")),"Review",IF(OR(AND(M36="Other",M37="Untraceable"),AND(M36="Untraceable",M37="Other")),"Review",IF(OR(AND(M36="Other",M37="Completed"),AND(M36="Completed",M37="Other")),"Review",IF(AND(M36="Waiting",M37="Waiting"),"Waiting",IF(OR(AND(M36="Review",M37="Waiting"),AND(M36="Waiting",M37="Review")),"Waiting",IF(OR(AND(M36="Other",M37="Waiting"),AND(M36="Waiting",M37="Other")),"Waiting",IF(OR(AND(M36="Incomplete",M37="Waiting"),AND(M36="Waiting",M37="Incomplete")),"Waiting",IF(OR(AND(M36="Completed",M37="Waiting"),AND(M36="Waiting",M37="Completed")),"Waiting",IF(OR(M36="In Progress",M37="In Progress"),"In Progress",IF(OR(AND(M36="Completed",M37="Untraceable"),AND(M36="Untraceable",M37="Completed")),"Review",IF(OR(AND(M36="Completed",M37="Incomplete"),AND(M36="Incomplete",M37="Completed")),"Review",IF(OR(AND(M36="Incomplete",M37="Untraceable"),AND(M36="Untraceable",M37="Incomplete")),"Untraceable",IF(AND(NOT(OR(H36="Ø",H36="")),NOT(OR(H37="Ø",H37="")),L36=""),"In Progress",IF(AND(M36="Untraceable",M37="Untraceable"),"Untraceable",IF(AND(NOT(OR(H36="Ø",H36="")),NOT(OR(H37="Ø",H37="")),NOT(OR(L36="Ø",L36="",L36="Split",L36="Needs to be Split"))),"Completed",IF(AND(M36="Incomplete",M37="Incomplete"),"Incomplete",IF(AND(M36="Other",M37="Other"),"Review",IF(AND(M36="Untraceable",M37=""),"Untraceable","")))))))))))))))))))))))))</f>
        <v/>
      </c>
      <c r="O36" s="116" t="str">
        <f>IF(OR(N36="Untraceable",N36="Incomplete"),"Ignore",IF(N36="Completed","Waiting",IF(OR(N36="Waiting",N36="In Progress",N36="Review",N36="Other"),"HOLD","")))</f>
        <v/>
      </c>
      <c r="P36" s="4"/>
      <c r="Q36" s="121" t="str">
        <f>IF(OR(N36="Untraceable",N36="Incomplete"),"No",IF(N36="Completed","In Progress",""))</f>
        <v/>
      </c>
      <c r="R36" s="116"/>
    </row>
    <row r="37" spans="1:18" x14ac:dyDescent="0.25">
      <c r="A37" s="116"/>
      <c r="B37" s="187"/>
      <c r="C37" s="116"/>
      <c r="D37" s="103"/>
      <c r="E37" s="103"/>
      <c r="F37" s="7" t="str">
        <f>IF(AND(D37="Amina",OR(E37="Manual",E37="Assisted Manual")),A36&amp;"_AZ",IF(AND(D37="Amina",OR(E37="De-Novo Merge",E37="Assisted Merge")),A36&amp;"_SA_AZ",IF(AND(D37="Ahmad",OR(E37="Manual",E37="Assisted Manual")),A36&amp;"_AE",IF(AND(D37="Ahmad",OR(E37="De-Novo Merge",E37="Assisted Merge")),A36&amp;"_SA_AE",IF(AND(D37="Gina",OR(E37="Manual",E37="Assisted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Merge")),A36&amp;"_SA_MW",IF(AND(D37="Rinat",OR(E37="Manual",E37="Assisted Manual")),A36&amp;"_RM",IF(AND(D37="Rinat",OR(E37="De-Novo Merge",E37="Assisted Merge")),A36&amp;"_SA_RM",""))))))))))))))))</f>
        <v/>
      </c>
      <c r="G37" s="104"/>
      <c r="H37" s="104"/>
      <c r="I37" s="68"/>
      <c r="J37" s="68"/>
      <c r="K37" s="73" t="str">
        <f t="shared" si="0"/>
        <v/>
      </c>
      <c r="L37" s="116"/>
      <c r="M37" s="103" t="str">
        <f>IF(AND(NOT(OR(G37="",G37="Ø")),H37=""),"In Progress",IF(AND(NOT(OR(H37="Ø",H37="")),NOT(OR(G37="Ø",G37=""))),"Completed",IF(AND(NOT(A36=""),NOT(OR(D37="",D37="???")),G37=""),"Waiting",IF(D37="???","Waiting",""))))</f>
        <v/>
      </c>
      <c r="N37" s="116"/>
      <c r="O37" s="116"/>
      <c r="P37" s="4"/>
      <c r="Q37" s="121"/>
      <c r="R37" s="116"/>
    </row>
    <row r="38" spans="1:18" x14ac:dyDescent="0.25">
      <c r="A38" s="122" t="s">
        <v>6103</v>
      </c>
      <c r="B38" s="117" t="s">
        <v>6102</v>
      </c>
      <c r="C38" s="116"/>
      <c r="D38" s="103"/>
      <c r="E38" s="103"/>
      <c r="F38" s="7" t="str">
        <f>IF(AND(D38="Amina",OR(E38="Manual",E38="Assisted Manual")),A38&amp;"_AZ",IF(AND(D38="Amina",OR(E38="De-Novo Merge",E38="Assisted Merge")),A38&amp;"_SA_AZ",IF(AND(D38="Ahmad",OR(E38="Manual",E38="Assisted Manual")),A38&amp;"_AE",IF(AND(D38="Ahmad",OR(E38="De-Novo Merge",E38="Assisted Merge")),A38&amp;"_SA_AE",IF(AND(D38="Gina",OR(E38="Manual",E38="Assisted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Merge")),A38&amp;"_SA_MW",IF(AND(D38="Rinat",OR(E38="Manual",E38="Assisted Manual")),A38&amp;"_RM",IF(AND(D38="Rinat",OR(E38="De-Novo Merge",E38="Assisted Merge")),A38&amp;"_SA_RM",""))))))))))))))))</f>
        <v/>
      </c>
      <c r="G38" s="104"/>
      <c r="H38" s="104"/>
      <c r="I38" s="68"/>
      <c r="J38" s="68"/>
      <c r="K38" s="73" t="str">
        <f t="shared" si="0"/>
        <v/>
      </c>
      <c r="L38" s="118" t="str">
        <f>IF(AND(NOT(OR(H38="",H38="Ø")),NOT(OR(H39="",H39="Ø"))),"Needs to be Split","")</f>
        <v/>
      </c>
      <c r="M38" s="103" t="str">
        <f>IF(AND(NOT(OR(G38="",G38="Ø")),H38=""),"In Progress",IF(AND(NOT(OR(H38="Ø",H38="")),NOT(OR(G38="Ø",G38=""))),"Completed",IF(AND(NOT(A38=""),NOT(OR(D38="",D38="???")),G38=""),"Waiting",IF(D38="???","Waiting",""))))</f>
        <v/>
      </c>
      <c r="N38" s="116" t="str">
        <f>IF(AND(NOT(OR(H38="Ø",H38="")),L38="Split"),"In Progress",IF(AND(NOT(OR(H38="Ø",H38="")),L38="Needs to be Split"),"Waiting",IF(AND(M38="Review",M39="Review"),"Review",IF(OR(AND(M38="Review",M39="Incomplete"),AND(M38="Incomplete",M39="Review")),"Review",IF(OR(AND(M38="Untraceable",M39="Review"),AND(M38="Review",M39="Untraceable")),"Review",IF(OR(AND(M38="Review",M39="Completed"),AND(M38="Completed",M39="Review")),"Review",IF(OR(AND(M38="Other",M39="Review"),AND(M38="Review",M39="Other")),"Review",IF(OR(AND(M38="Other",M39="Incomplete"),AND(M38="Incomplete",M39="Other")),"Review",IF(OR(AND(M38="Other",M39="Untraceable"),AND(M38="Untraceable",M39="Other")),"Review",IF(OR(AND(M38="Other",M39="Completed"),AND(M38="Completed",M39="Other")),"Review",IF(AND(M38="Waiting",M39="Waiting"),"Waiting",IF(OR(AND(M38="Review",M39="Waiting"),AND(M38="Waiting",M39="Review")),"Waiting",IF(OR(AND(M38="Other",M39="Waiting"),AND(M38="Waiting",M39="Other")),"Waiting",IF(OR(AND(M38="Incomplete",M39="Waiting"),AND(M38="Waiting",M39="Incomplete")),"Waiting",IF(OR(AND(M38="Completed",M39="Waiting"),AND(M38="Waiting",M39="Completed")),"Waiting",IF(OR(M38="In Progress",M39="In Progress"),"In Progress",IF(OR(AND(M38="Completed",M39="Untraceable"),AND(M38="Untraceable",M39="Completed")),"Review",IF(OR(AND(M38="Completed",M39="Incomplete"),AND(M38="Incomplete",M39="Completed")),"Review",IF(OR(AND(M38="Incomplete",M39="Untraceable"),AND(M38="Untraceable",M39="Incomplete")),"Untraceable",IF(AND(NOT(OR(H38="Ø",H38="")),NOT(OR(H39="Ø",H39="")),L38=""),"In Progress",IF(AND(M38="Untraceable",M39="Untraceable"),"Untraceable",IF(AND(NOT(OR(H38="Ø",H38="")),NOT(OR(H39="Ø",H39="")),NOT(OR(L38="Ø",L38="",L38="Split",L38="Needs to be Split"))),"Completed",IF(AND(M38="Incomplete",M39="Incomplete"),"Incomplete",IF(AND(M38="Other",M39="Other"),"Review",IF(AND(M38="Untraceable",M39=""),"Untraceable","")))))))))))))))))))))))))</f>
        <v/>
      </c>
      <c r="O38" s="116" t="str">
        <f>IF(OR(N38="Untraceable",N38="Incomplete"),"Ignore",IF(N38="Completed","Waiting",IF(OR(N38="Waiting",N38="In Progress",N38="Review",N38="Other"),"HOLD","")))</f>
        <v/>
      </c>
      <c r="P38" s="4"/>
      <c r="Q38" s="121" t="str">
        <f>IF(OR(N38="Untraceable",N38="Incomplete"),"No",IF(N38="Completed","In Progress",""))</f>
        <v/>
      </c>
      <c r="R38" s="116"/>
    </row>
    <row r="39" spans="1:18" x14ac:dyDescent="0.25">
      <c r="A39" s="116"/>
      <c r="B39" s="116"/>
      <c r="C39" s="116"/>
      <c r="D39" s="103"/>
      <c r="E39" s="103"/>
      <c r="F39" s="7" t="str">
        <f>IF(AND(D39="Amina",OR(E39="Manual",E39="Assisted Manual")),A38&amp;"_AZ",IF(AND(D39="Amina",OR(E39="De-Novo Merge",E39="Assisted Merge")),A38&amp;"_SA_AZ",IF(AND(D39="Ahmad",OR(E39="Manual",E39="Assisted Manual")),A38&amp;"_AE",IF(AND(D39="Ahmad",OR(E39="De-Novo Merge",E39="Assisted Merge")),A38&amp;"_SA_AE",IF(AND(D39="Gina",OR(E39="Manual",E39="Assisted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Merge")),A38&amp;"_SA_MW",IF(AND(D39="Rinat",OR(E39="Manual",E39="Assisted Manual")),A38&amp;"_RM",IF(AND(D39="Rinat",OR(E39="De-Novo Merge",E39="Assisted Merge")),A38&amp;"_SA_RM",""))))))))))))))))</f>
        <v/>
      </c>
      <c r="G39" s="104"/>
      <c r="H39" s="104"/>
      <c r="I39" s="68"/>
      <c r="J39" s="68"/>
      <c r="K39" s="73" t="str">
        <f t="shared" si="0"/>
        <v/>
      </c>
      <c r="L39" s="116"/>
      <c r="M39" s="103" t="str">
        <f>IF(AND(NOT(OR(G39="",G39="Ø")),H39=""),"In Progress",IF(AND(NOT(OR(H39="Ø",H39="")),NOT(OR(G39="Ø",G39=""))),"Completed",IF(AND(NOT(A38=""),NOT(OR(D39="",D39="???")),G39=""),"Waiting",IF(D39="???","Waiting",""))))</f>
        <v/>
      </c>
      <c r="N39" s="116"/>
      <c r="O39" s="116"/>
      <c r="P39" s="4"/>
      <c r="Q39" s="121"/>
      <c r="R39" s="116"/>
    </row>
    <row r="40" spans="1:18" x14ac:dyDescent="0.25">
      <c r="A40" s="122" t="s">
        <v>6101</v>
      </c>
      <c r="B40" s="117" t="s">
        <v>6100</v>
      </c>
      <c r="C40" s="116" t="s">
        <v>2065</v>
      </c>
      <c r="D40" s="103" t="s">
        <v>27</v>
      </c>
      <c r="E40" s="103" t="s">
        <v>24</v>
      </c>
      <c r="F40" s="7" t="str">
        <f>IF(AND(D40="Amina",OR(E40="Manual",E40="Assisted Manual")),A40&amp;"_AZ",IF(AND(D40="Amina",OR(E40="De-Novo Merge",E40="Assisted Merge")),A40&amp;"_SA_AZ",IF(AND(D40="Ahmad",OR(E40="Manual",E40="Assisted Manual")),A40&amp;"_AE",IF(AND(D40="Ahmad",OR(E40="De-Novo Merge",E40="Assisted Merge")),A40&amp;"_SA_AE",IF(AND(D40="Gina",OR(E40="Manual",E40="Assisted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Merge")),A40&amp;"_SA_MW",IF(AND(D40="Rinat",OR(E40="Manual",E40="Assisted Manual")),A40&amp;"_RM",IF(AND(D40="Rinat",OR(E40="De-Novo Merge",E40="Assisted Merge")),A40&amp;"_SA_RM",""))))))))))))))))</f>
        <v>2018-08-01_G-020_GB</v>
      </c>
      <c r="G40" s="104">
        <v>43409</v>
      </c>
      <c r="H40" s="104">
        <v>43411</v>
      </c>
      <c r="I40" s="68">
        <v>5.5</v>
      </c>
      <c r="J40" s="68">
        <v>46.72</v>
      </c>
      <c r="K40" s="73">
        <f t="shared" si="0"/>
        <v>8.4945454545454542</v>
      </c>
      <c r="L40" s="118">
        <v>43419</v>
      </c>
      <c r="M40" s="103" t="str">
        <f>IF(AND(NOT(OR(G40="",G40="Ø")),H40=""),"In Progress",IF(AND(NOT(OR(H40="Ø",H40="")),NOT(OR(G40="Ø",G40=""))),"Completed",IF(AND(NOT(A40=""),NOT(OR(D40="",D40="???")),G40=""),"Waiting",IF(D40="???","Waiting",""))))</f>
        <v>Completed</v>
      </c>
      <c r="N40" s="116" t="str">
        <f>IF(AND(NOT(OR(H40="Ø",H40="")),L40="Split"),"In Progress",IF(AND(NOT(OR(H40="Ø",H40="")),L40="Needs to be Split"),"Waiting",IF(AND(M40="Review",M41="Review"),"Review",IF(OR(AND(M40="Review",M41="Incomplete"),AND(M40="Incomplete",M41="Review")),"Review",IF(OR(AND(M40="Untraceable",M41="Review"),AND(M40="Review",M41="Untraceable")),"Review",IF(OR(AND(M40="Review",M41="Completed"),AND(M40="Completed",M41="Review")),"Review",IF(OR(AND(M40="Other",M41="Review"),AND(M40="Review",M41="Other")),"Review",IF(OR(AND(M40="Other",M41="Incomplete"),AND(M40="Incomplete",M41="Other")),"Review",IF(OR(AND(M40="Other",M41="Untraceable"),AND(M40="Untraceable",M41="Other")),"Review",IF(OR(AND(M40="Other",M41="Completed"),AND(M40="Completed",M41="Other")),"Review",IF(AND(M40="Waiting",M41="Waiting"),"Waiting",IF(OR(AND(M40="Review",M41="Waiting"),AND(M40="Waiting",M41="Review")),"Waiting",IF(OR(AND(M40="Other",M41="Waiting"),AND(M40="Waiting",M41="Other")),"Waiting",IF(OR(AND(M40="Incomplete",M41="Waiting"),AND(M40="Waiting",M41="Incomplete")),"Waiting",IF(OR(AND(M40="Completed",M41="Waiting"),AND(M40="Waiting",M41="Completed")),"Waiting",IF(OR(M40="In Progress",M41="In Progress"),"In Progress",IF(OR(AND(M40="Completed",M41="Untraceable"),AND(M40="Untraceable",M41="Completed")),"Review",IF(OR(AND(M40="Completed",M41="Incomplete"),AND(M40="Incomplete",M41="Completed")),"Review",IF(OR(AND(M40="Incomplete",M41="Untraceable"),AND(M40="Untraceable",M41="Incomplete")),"Untraceable",IF(AND(NOT(OR(H40="Ø",H40="")),NOT(OR(H41="Ø",H41="")),L40=""),"In Progress",IF(AND(M40="Untraceable",M41="Untraceable"),"Untraceable",IF(AND(NOT(OR(H40="Ø",H40="")),NOT(OR(H41="Ø",H41="")),NOT(OR(L40="Ø",L40="",L40="Split",L40="Needs to be Split"))),"Completed",IF(AND(M40="Incomplete",M41="Incomplete"),"Incomplete",IF(AND(M40="Other",M41="Other"),"Review",IF(AND(M40="Untraceable",M41=""),"Untraceable","")))))))))))))))))))))))))</f>
        <v>Completed</v>
      </c>
      <c r="O40" s="116" t="s">
        <v>0</v>
      </c>
      <c r="P40" s="4"/>
      <c r="Q40" s="121" t="s">
        <v>25</v>
      </c>
      <c r="R40" s="116" t="s">
        <v>6099</v>
      </c>
    </row>
    <row r="41" spans="1:18" x14ac:dyDescent="0.25">
      <c r="A41" s="116"/>
      <c r="B41" s="116"/>
      <c r="C41" s="116"/>
      <c r="D41" s="103" t="s">
        <v>161</v>
      </c>
      <c r="E41" s="103" t="s">
        <v>1512</v>
      </c>
      <c r="F41" s="7" t="str">
        <f>IF(AND(D41="Amina",OR(E41="Manual",E41="Assisted Manual")),A40&amp;"_AZ",IF(AND(D41="Amina",OR(E41="De-Novo Merge",E41="Assisted Merge")),A40&amp;"_SA_AZ",IF(AND(D41="Ahmad",OR(E41="Manual",E41="Assisted Manual")),A40&amp;"_AE",IF(AND(D41="Ahmad",OR(E41="De-Novo Merge",E41="Assisted Merge")),A40&amp;"_SA_AE",IF(AND(D41="Gina",OR(E41="Manual",E41="Assisted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Merge")),A40&amp;"_SA_MW",IF(AND(D41="Rinat",OR(E41="Manual",E41="Assisted Manual")),A40&amp;"_RM",IF(AND(D41="Rinat",OR(E41="De-Novo Merge",E41="Assisted Merge")),A40&amp;"_SA_RM",""))))))))))))))))</f>
        <v>2018-08-01_G-020_BD</v>
      </c>
      <c r="G41" s="104">
        <v>43417</v>
      </c>
      <c r="H41" s="104">
        <v>43418</v>
      </c>
      <c r="I41" s="68">
        <v>6</v>
      </c>
      <c r="J41" s="68">
        <v>42</v>
      </c>
      <c r="K41" s="73">
        <f t="shared" si="0"/>
        <v>7</v>
      </c>
      <c r="L41" s="116"/>
      <c r="M41" s="103" t="str">
        <f>IF(AND(NOT(OR(G41="",G41="Ø")),H41=""),"In Progress",IF(AND(NOT(OR(H41="Ø",H41="")),NOT(OR(G41="Ø",G41=""))),"Completed",IF(AND(NOT(A40=""),NOT(OR(D41="",D41="???")),G41=""),"Waiting",IF(D41="???","Waiting",""))))</f>
        <v>Completed</v>
      </c>
      <c r="N41" s="116"/>
      <c r="O41" s="116"/>
      <c r="P41" s="4"/>
      <c r="Q41" s="121"/>
      <c r="R41" s="116"/>
    </row>
    <row r="42" spans="1:18" x14ac:dyDescent="0.25">
      <c r="A42" s="122" t="s">
        <v>6098</v>
      </c>
      <c r="B42" s="117" t="s">
        <v>6097</v>
      </c>
      <c r="C42" s="116" t="s">
        <v>1001</v>
      </c>
      <c r="D42" s="103"/>
      <c r="E42" s="103"/>
      <c r="F42" s="7" t="str">
        <f>IF(AND(D42="Amina",OR(E42="Manual",E42="Assisted Manual")),A42&amp;"_AZ",IF(AND(D42="Amina",OR(E42="De-Novo Merge",E42="Assisted Merge")),A42&amp;"_SA_AZ",IF(AND(D42="Ahmad",OR(E42="Manual",E42="Assisted Manual")),A42&amp;"_AE",IF(AND(D42="Ahmad",OR(E42="De-Novo Merge",E42="Assisted Merge")),A42&amp;"_SA_AE",IF(AND(D42="Gina",OR(E42="Manual",E42="Assisted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Merge")),A42&amp;"_SA_MW",IF(AND(D42="Rinat",OR(E42="Manual",E42="Assisted Manual")),A42&amp;"_RM",IF(AND(D42="Rinat",OR(E42="De-Novo Merge",E42="Assisted Merge")),A42&amp;"_SA_RM",""))))))))))))))))</f>
        <v/>
      </c>
      <c r="G42" s="104"/>
      <c r="H42" s="104"/>
      <c r="I42" s="68"/>
      <c r="J42" s="68"/>
      <c r="K42" s="73" t="str">
        <f t="shared" si="0"/>
        <v/>
      </c>
      <c r="L42" s="118" t="str">
        <f>IF(AND(NOT(OR(H42="",H42="Ø")),NOT(OR(H43="",H43="Ø"))),"Needs to be Split","")</f>
        <v/>
      </c>
      <c r="M42" s="103" t="str">
        <f>IF(AND(NOT(OR(G42="",G42="Ø")),H42=""),"In Progress",IF(AND(NOT(OR(H42="Ø",H42="")),NOT(OR(G42="Ø",G42=""))),"Completed",IF(AND(NOT(A42=""),NOT(OR(D42="",D42="???")),G42=""),"Waiting",IF(D42="???","Waiting",""))))</f>
        <v/>
      </c>
      <c r="N42" s="116" t="str">
        <f>IF(AND(NOT(OR(H42="Ø",H42="")),L42="Split"),"In Progress",IF(AND(NOT(OR(H42="Ø",H42="")),L42="Needs to be Split"),"Waiting",IF(AND(M42="Review",M43="Review"),"Review",IF(OR(AND(M42="Review",M43="Incomplete"),AND(M42="Incomplete",M43="Review")),"Review",IF(OR(AND(M42="Untraceable",M43="Review"),AND(M42="Review",M43="Untraceable")),"Review",IF(OR(AND(M42="Review",M43="Completed"),AND(M42="Completed",M43="Review")),"Review",IF(OR(AND(M42="Other",M43="Review"),AND(M42="Review",M43="Other")),"Review",IF(OR(AND(M42="Other",M43="Incomplete"),AND(M42="Incomplete",M43="Other")),"Review",IF(OR(AND(M42="Other",M43="Untraceable"),AND(M42="Untraceable",M43="Other")),"Review",IF(OR(AND(M42="Other",M43="Completed"),AND(M42="Completed",M43="Other")),"Review",IF(AND(M42="Waiting",M43="Waiting"),"Waiting",IF(OR(AND(M42="Review",M43="Waiting"),AND(M42="Waiting",M43="Review")),"Waiting",IF(OR(AND(M42="Other",M43="Waiting"),AND(M42="Waiting",M43="Other")),"Waiting",IF(OR(AND(M42="Incomplete",M43="Waiting"),AND(M42="Waiting",M43="Incomplete")),"Waiting",IF(OR(AND(M42="Completed",M43="Waiting"),AND(M42="Waiting",M43="Completed")),"Waiting",IF(OR(M42="In Progress",M43="In Progress"),"In Progress",IF(OR(AND(M42="Completed",M43="Untraceable"),AND(M42="Untraceable",M43="Completed")),"Review",IF(OR(AND(M42="Completed",M43="Incomplete"),AND(M42="Incomplete",M43="Completed")),"Review",IF(OR(AND(M42="Incomplete",M43="Untraceable"),AND(M42="Untraceable",M43="Incomplete")),"Untraceable",IF(AND(NOT(OR(H42="Ø",H42="")),NOT(OR(H43="Ø",H43="")),L42=""),"In Progress",IF(AND(M42="Untraceable",M43="Untraceable"),"Untraceable",IF(AND(NOT(OR(H42="Ø",H42="")),NOT(OR(H43="Ø",H43="")),NOT(OR(L42="Ø",L42="",L42="Split",L42="Needs to be Split"))),"Completed",IF(AND(M42="Incomplete",M43="Incomplete"),"Incomplete",IF(AND(M42="Other",M43="Other"),"Review",IF(AND(M42="Untraceable",M43=""),"Untraceable","")))))))))))))))))))))))))</f>
        <v/>
      </c>
      <c r="O42" s="116" t="str">
        <f>IF(OR(N42="Untraceable",N42="Incomplete"),"Ignore",IF(N42="Completed","Waiting",IF(OR(N42="Waiting",N42="In Progress",N42="Review",N42="Other"),"HOLD","")))</f>
        <v/>
      </c>
      <c r="P42" s="4"/>
      <c r="Q42" s="121" t="str">
        <f>IF(OR(N42="Untraceable",N42="Incomplete"),"No",IF(N42="Completed","In Progress",""))</f>
        <v/>
      </c>
      <c r="R42" s="116"/>
    </row>
    <row r="43" spans="1:18" x14ac:dyDescent="0.25">
      <c r="A43" s="116"/>
      <c r="B43" s="116"/>
      <c r="C43" s="116"/>
      <c r="D43" s="103"/>
      <c r="E43" s="103"/>
      <c r="F43" s="7" t="str">
        <f>IF(AND(D43="Amina",OR(E43="Manual",E43="Assisted Manual")),A42&amp;"_AZ",IF(AND(D43="Amina",OR(E43="De-Novo Merge",E43="Assisted Merge")),A42&amp;"_SA_AZ",IF(AND(D43="Ahmad",OR(E43="Manual",E43="Assisted Manual")),A42&amp;"_AE",IF(AND(D43="Ahmad",OR(E43="De-Novo Merge",E43="Assisted Merge")),A42&amp;"_SA_AE",IF(AND(D43="Gina",OR(E43="Manual",E43="Assisted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Merge")),A42&amp;"_SA_MW",IF(AND(D43="Rinat",OR(E43="Manual",E43="Assisted Manual")),A42&amp;"_RM",IF(AND(D43="Rinat",OR(E43="De-Novo Merge",E43="Assisted Merge")),A42&amp;"_SA_RM",""))))))))))))))))</f>
        <v/>
      </c>
      <c r="G43" s="104"/>
      <c r="H43" s="104"/>
      <c r="I43" s="68"/>
      <c r="J43" s="68"/>
      <c r="K43" s="73" t="str">
        <f t="shared" si="0"/>
        <v/>
      </c>
      <c r="L43" s="116"/>
      <c r="M43" s="103" t="str">
        <f>IF(AND(NOT(OR(G43="",G43="Ø")),H43=""),"In Progress",IF(AND(NOT(OR(H43="Ø",H43="")),NOT(OR(G43="Ø",G43=""))),"Completed",IF(AND(NOT(A42=""),NOT(OR(D43="",D43="???")),G43=""),"Waiting",IF(D43="???","Waiting",""))))</f>
        <v/>
      </c>
      <c r="N43" s="116"/>
      <c r="O43" s="116"/>
      <c r="P43" s="4"/>
      <c r="Q43" s="121"/>
      <c r="R43" s="116"/>
    </row>
    <row r="44" spans="1:18" x14ac:dyDescent="0.25">
      <c r="A44" s="122" t="s">
        <v>6096</v>
      </c>
      <c r="B44" s="117" t="s">
        <v>6095</v>
      </c>
      <c r="C44" s="116" t="s">
        <v>1001</v>
      </c>
      <c r="D44" s="103"/>
      <c r="E44" s="103"/>
      <c r="F44" s="7" t="str">
        <f>IF(AND(D44="Amina",OR(E44="Manual",E44="Assisted Manual")),A44&amp;"_AZ",IF(AND(D44="Amina",OR(E44="De-Novo Merge",E44="Assisted Merge")),A44&amp;"_SA_AZ",IF(AND(D44="Ahmad",OR(E44="Manual",E44="Assisted Manual")),A44&amp;"_AE",IF(AND(D44="Ahmad",OR(E44="De-Novo Merge",E44="Assisted Merge")),A44&amp;"_SA_AE",IF(AND(D44="Gina",OR(E44="Manual",E44="Assisted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Merge")),A44&amp;"_SA_MW",IF(AND(D44="Rinat",OR(E44="Manual",E44="Assisted Manual")),A44&amp;"_RM",IF(AND(D44="Rinat",OR(E44="De-Novo Merge",E44="Assisted Merge")),A44&amp;"_SA_RM",""))))))))))))))))</f>
        <v/>
      </c>
      <c r="G44" s="104"/>
      <c r="H44" s="104"/>
      <c r="I44" s="68"/>
      <c r="J44" s="68"/>
      <c r="K44" s="73" t="str">
        <f t="shared" si="0"/>
        <v/>
      </c>
      <c r="L44" s="118" t="str">
        <f>IF(AND(NOT(OR(H44="",H44="Ø")),NOT(OR(H45="",H45="Ø"))),"Needs to be Split","")</f>
        <v/>
      </c>
      <c r="M44" s="103" t="str">
        <f>IF(AND(NOT(OR(G44="",G44="Ø")),H44=""),"In Progress",IF(AND(NOT(OR(H44="Ø",H44="")),NOT(OR(G44="Ø",G44=""))),"Completed",IF(AND(NOT(A44=""),NOT(OR(D44="",D44="???")),G44=""),"Waiting",IF(D44="???","Waiting",""))))</f>
        <v/>
      </c>
      <c r="N44" s="116" t="str">
        <f>IF(AND(NOT(OR(H44="Ø",H44="")),L44="Split"),"In Progress",IF(AND(NOT(OR(H44="Ø",H44="")),L44="Needs to be Split"),"Waiting",IF(AND(M44="Review",M45="Review"),"Review",IF(OR(AND(M44="Review",M45="Incomplete"),AND(M44="Incomplete",M45="Review")),"Review",IF(OR(AND(M44="Untraceable",M45="Review"),AND(M44="Review",M45="Untraceable")),"Review",IF(OR(AND(M44="Review",M45="Completed"),AND(M44="Completed",M45="Review")),"Review",IF(OR(AND(M44="Other",M45="Review"),AND(M44="Review",M45="Other")),"Review",IF(OR(AND(M44="Other",M45="Incomplete"),AND(M44="Incomplete",M45="Other")),"Review",IF(OR(AND(M44="Other",M45="Untraceable"),AND(M44="Untraceable",M45="Other")),"Review",IF(OR(AND(M44="Other",M45="Completed"),AND(M44="Completed",M45="Other")),"Review",IF(AND(M44="Waiting",M45="Waiting"),"Waiting",IF(OR(AND(M44="Review",M45="Waiting"),AND(M44="Waiting",M45="Review")),"Waiting",IF(OR(AND(M44="Other",M45="Waiting"),AND(M44="Waiting",M45="Other")),"Waiting",IF(OR(AND(M44="Incomplete",M45="Waiting"),AND(M44="Waiting",M45="Incomplete")),"Waiting",IF(OR(AND(M44="Completed",M45="Waiting"),AND(M44="Waiting",M45="Completed")),"Waiting",IF(OR(M44="In Progress",M45="In Progress"),"In Progress",IF(OR(AND(M44="Completed",M45="Untraceable"),AND(M44="Untraceable",M45="Completed")),"Review",IF(OR(AND(M44="Completed",M45="Incomplete"),AND(M44="Incomplete",M45="Completed")),"Review",IF(OR(AND(M44="Incomplete",M45="Untraceable"),AND(M44="Untraceable",M45="Incomplete")),"Untraceable",IF(AND(NOT(OR(H44="Ø",H44="")),NOT(OR(H45="Ø",H45="")),L44=""),"In Progress",IF(AND(M44="Untraceable",M45="Untraceable"),"Untraceable",IF(AND(NOT(OR(H44="Ø",H44="")),NOT(OR(H45="Ø",H45="")),NOT(OR(L44="Ø",L44="",L44="Split",L44="Needs to be Split"))),"Completed",IF(AND(M44="Incomplete",M45="Incomplete"),"Incomplete",IF(AND(M44="Other",M45="Other"),"Review",IF(AND(M44="Untraceable",M45=""),"Untraceable","")))))))))))))))))))))))))</f>
        <v/>
      </c>
      <c r="O44" s="116" t="str">
        <f>IF(OR(N44="Untraceable",N44="Incomplete"),"Ignore",IF(N44="Completed","Waiting",IF(OR(N44="Waiting",N44="In Progress",N44="Review",N44="Other"),"HOLD","")))</f>
        <v/>
      </c>
      <c r="P44" s="4"/>
      <c r="Q44" s="121" t="str">
        <f>IF(OR(N44="Untraceable",N44="Incomplete"),"No",IF(N44="Completed","In Progress",""))</f>
        <v/>
      </c>
      <c r="R44" s="116"/>
    </row>
    <row r="45" spans="1:18" x14ac:dyDescent="0.25">
      <c r="A45" s="116"/>
      <c r="B45" s="116"/>
      <c r="C45" s="116"/>
      <c r="D45" s="103"/>
      <c r="E45" s="103"/>
      <c r="F45" s="7" t="str">
        <f>IF(AND(D45="Amina",OR(E45="Manual",E45="Assisted Manual")),A44&amp;"_AZ",IF(AND(D45="Amina",OR(E45="De-Novo Merge",E45="Assisted Merge")),A44&amp;"_SA_AZ",IF(AND(D45="Ahmad",OR(E45="Manual",E45="Assisted Manual")),A44&amp;"_AE",IF(AND(D45="Ahmad",OR(E45="De-Novo Merge",E45="Assisted Merge")),A44&amp;"_SA_AE",IF(AND(D45="Gina",OR(E45="Manual",E45="Assisted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Merge")),A44&amp;"_SA_MW",IF(AND(D45="Rinat",OR(E45="Manual",E45="Assisted Manual")),A44&amp;"_RM",IF(AND(D45="Rinat",OR(E45="De-Novo Merge",E45="Assisted Merge")),A44&amp;"_SA_RM",""))))))))))))))))</f>
        <v/>
      </c>
      <c r="G45" s="104"/>
      <c r="H45" s="104"/>
      <c r="I45" s="68"/>
      <c r="J45" s="68"/>
      <c r="K45" s="73" t="str">
        <f t="shared" si="0"/>
        <v/>
      </c>
      <c r="L45" s="116"/>
      <c r="M45" s="103" t="str">
        <f>IF(AND(NOT(OR(G45="",G45="Ø")),H45=""),"In Progress",IF(AND(NOT(OR(H45="Ø",H45="")),NOT(OR(G45="Ø",G45=""))),"Completed",IF(AND(NOT(A44=""),NOT(OR(D45="",D45="???")),G45=""),"Waiting",IF(D45="???","Waiting",""))))</f>
        <v/>
      </c>
      <c r="N45" s="116"/>
      <c r="O45" s="116"/>
      <c r="P45" s="4"/>
      <c r="Q45" s="121"/>
      <c r="R45" s="116"/>
    </row>
    <row r="46" spans="1:18" x14ac:dyDescent="0.25">
      <c r="A46" s="122" t="s">
        <v>6094</v>
      </c>
      <c r="B46" s="117" t="s">
        <v>6093</v>
      </c>
      <c r="C46" s="116" t="s">
        <v>1001</v>
      </c>
      <c r="D46" s="103"/>
      <c r="E46" s="103"/>
      <c r="F46" s="7" t="str">
        <f>IF(AND(D46="Amina",OR(E46="Manual",E46="Assisted Manual")),A46&amp;"_AZ",IF(AND(D46="Amina",OR(E46="De-Novo Merge",E46="Assisted Merge")),A46&amp;"_SA_AZ",IF(AND(D46="Ahmad",OR(E46="Manual",E46="Assisted Manual")),A46&amp;"_AE",IF(AND(D46="Ahmad",OR(E46="De-Novo Merge",E46="Assisted Merge")),A46&amp;"_SA_AE",IF(AND(D46="Gina",OR(E46="Manual",E46="Assisted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Merge")),A46&amp;"_SA_MW",IF(AND(D46="Rinat",OR(E46="Manual",E46="Assisted Manual")),A46&amp;"_RM",IF(AND(D46="Rinat",OR(E46="De-Novo Merge",E46="Assisted Merge")),A46&amp;"_SA_RM",""))))))))))))))))</f>
        <v/>
      </c>
      <c r="G46" s="104"/>
      <c r="H46" s="104"/>
      <c r="I46" s="68"/>
      <c r="J46" s="68"/>
      <c r="K46" s="73" t="str">
        <f t="shared" si="0"/>
        <v/>
      </c>
      <c r="L46" s="118" t="str">
        <f>IF(AND(NOT(OR(H46="",H46="Ø")),NOT(OR(H47="",H47="Ø"))),"Needs to be Split","")</f>
        <v/>
      </c>
      <c r="M46" s="103" t="str">
        <f>IF(AND(NOT(OR(G46="",G46="Ø")),H46=""),"In Progress",IF(AND(NOT(OR(H46="Ø",H46="")),NOT(OR(G46="Ø",G46=""))),"Completed",IF(AND(NOT(A46=""),NOT(OR(D46="",D46="???")),G46=""),"Waiting",IF(D46="???","Waiting",""))))</f>
        <v/>
      </c>
      <c r="N46" s="116" t="str">
        <f>IF(AND(NOT(OR(H46="Ø",H46="")),L46="Split"),"In Progress",IF(AND(NOT(OR(H46="Ø",H46="")),L46="Needs to be Split"),"Waiting",IF(AND(M46="Review",M47="Review"),"Review",IF(OR(AND(M46="Review",M47="Incomplete"),AND(M46="Incomplete",M47="Review")),"Review",IF(OR(AND(M46="Untraceable",M47="Review"),AND(M46="Review",M47="Untraceable")),"Review",IF(OR(AND(M46="Review",M47="Completed"),AND(M46="Completed",M47="Review")),"Review",IF(OR(AND(M46="Other",M47="Review"),AND(M46="Review",M47="Other")),"Review",IF(OR(AND(M46="Other",M47="Incomplete"),AND(M46="Incomplete",M47="Other")),"Review",IF(OR(AND(M46="Other",M47="Untraceable"),AND(M46="Untraceable",M47="Other")),"Review",IF(OR(AND(M46="Other",M47="Completed"),AND(M46="Completed",M47="Other")),"Review",IF(AND(M46="Waiting",M47="Waiting"),"Waiting",IF(OR(AND(M46="Review",M47="Waiting"),AND(M46="Waiting",M47="Review")),"Waiting",IF(OR(AND(M46="Other",M47="Waiting"),AND(M46="Waiting",M47="Other")),"Waiting",IF(OR(AND(M46="Incomplete",M47="Waiting"),AND(M46="Waiting",M47="Incomplete")),"Waiting",IF(OR(AND(M46="Completed",M47="Waiting"),AND(M46="Waiting",M47="Completed")),"Waiting",IF(OR(M46="In Progress",M47="In Progress"),"In Progress",IF(OR(AND(M46="Completed",M47="Untraceable"),AND(M46="Untraceable",M47="Completed")),"Review",IF(OR(AND(M46="Completed",M47="Incomplete"),AND(M46="Incomplete",M47="Completed")),"Review",IF(OR(AND(M46="Incomplete",M47="Untraceable"),AND(M46="Untraceable",M47="Incomplete")),"Untraceable",IF(AND(NOT(OR(H46="Ø",H46="")),NOT(OR(H47="Ø",H47="")),L46=""),"In Progress",IF(AND(M46="Untraceable",M47="Untraceable"),"Untraceable",IF(AND(NOT(OR(H46="Ø",H46="")),NOT(OR(H47="Ø",H47="")),NOT(OR(L46="Ø",L46="",L46="Split",L46="Needs to be Split"))),"Completed",IF(AND(M46="Incomplete",M47="Incomplete"),"Incomplete",IF(AND(M46="Other",M47="Other"),"Review",IF(AND(M46="Untraceable",M47=""),"Untraceable","")))))))))))))))))))))))))</f>
        <v/>
      </c>
      <c r="O46" s="116" t="str">
        <f>IF(OR(N46="Untraceable",N46="Incomplete"),"Ignore",IF(N46="Completed","Waiting",IF(OR(N46="Waiting",N46="In Progress",N46="Review",N46="Other"),"HOLD","")))</f>
        <v/>
      </c>
      <c r="P46" s="4" t="s">
        <v>6092</v>
      </c>
      <c r="Q46" s="121" t="str">
        <f>IF(OR(N46="Untraceable",N46="Incomplete"),"No",IF(N46="Completed","In Progress",""))</f>
        <v/>
      </c>
      <c r="R46" s="116"/>
    </row>
    <row r="47" spans="1:18" x14ac:dyDescent="0.25">
      <c r="A47" s="116"/>
      <c r="B47" s="116"/>
      <c r="C47" s="116"/>
      <c r="D47" s="103"/>
      <c r="E47" s="103"/>
      <c r="F47" s="7" t="str">
        <f>IF(AND(D47="Amina",OR(E47="Manual",E47="Assisted Manual")),A46&amp;"_AZ",IF(AND(D47="Amina",OR(E47="De-Novo Merge",E47="Assisted Merge")),A46&amp;"_SA_AZ",IF(AND(D47="Ahmad",OR(E47="Manual",E47="Assisted Manual")),A46&amp;"_AE",IF(AND(D47="Ahmad",OR(E47="De-Novo Merge",E47="Assisted Merge")),A46&amp;"_SA_AE",IF(AND(D47="Gina",OR(E47="Manual",E47="Assisted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Merge")),A46&amp;"_SA_MW",IF(AND(D47="Rinat",OR(E47="Manual",E47="Assisted Manual")),A46&amp;"_RM",IF(AND(D47="Rinat",OR(E47="De-Novo Merge",E47="Assisted Merge")),A46&amp;"_SA_RM",""))))))))))))))))</f>
        <v/>
      </c>
      <c r="G47" s="104"/>
      <c r="H47" s="104"/>
      <c r="I47" s="68"/>
      <c r="J47" s="68"/>
      <c r="K47" s="73" t="str">
        <f t="shared" si="0"/>
        <v/>
      </c>
      <c r="L47" s="116"/>
      <c r="M47" s="103" t="str">
        <f>IF(AND(NOT(OR(G47="",G47="Ø")),H47=""),"In Progress",IF(AND(NOT(OR(H47="Ø",H47="")),NOT(OR(G47="Ø",G47=""))),"Completed",IF(AND(NOT(A46=""),NOT(OR(D47="",D47="???")),G47=""),"Waiting",IF(D47="???","Waiting",""))))</f>
        <v/>
      </c>
      <c r="N47" s="116"/>
      <c r="O47" s="116"/>
      <c r="P47" s="4"/>
      <c r="Q47" s="121"/>
      <c r="R47" s="116"/>
    </row>
    <row r="48" spans="1:18" x14ac:dyDescent="0.25">
      <c r="A48" s="122" t="s">
        <v>6091</v>
      </c>
      <c r="B48" s="117" t="s">
        <v>6090</v>
      </c>
      <c r="C48" s="116" t="s">
        <v>1001</v>
      </c>
      <c r="D48" s="103" t="s">
        <v>23</v>
      </c>
      <c r="E48" s="103" t="s">
        <v>24</v>
      </c>
      <c r="F48" s="7" t="str">
        <f>IF(AND(D48="Amina",OR(E48="Manual",E48="Assisted Manual")),A48&amp;"_AZ",IF(AND(D48="Amina",OR(E48="De-Novo Merge",E48="Assisted Merge")),A48&amp;"_SA_AZ",IF(AND(D48="Ahmad",OR(E48="Manual",E48="Assisted Manual")),A48&amp;"_AE",IF(AND(D48="Ahmad",OR(E48="De-Novo Merge",E48="Assisted Merge")),A48&amp;"_SA_AE",IF(AND(D48="Gina",OR(E48="Manual",E48="Assisted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Merge")),A48&amp;"_SA_MW",IF(AND(D48="Rinat",OR(E48="Manual",E48="Assisted Manual")),A48&amp;"_RM",IF(AND(D48="Rinat",OR(E48="De-Novo Merge",E48="Assisted Merge")),A48&amp;"_SA_RM",""))))))))))))))))</f>
        <v>2018-08-01_G-024_CA</v>
      </c>
      <c r="G48" s="104">
        <v>43375</v>
      </c>
      <c r="H48" s="104">
        <v>43376</v>
      </c>
      <c r="I48" s="68">
        <v>8</v>
      </c>
      <c r="J48" s="68">
        <v>80</v>
      </c>
      <c r="K48" s="73">
        <f t="shared" si="0"/>
        <v>10</v>
      </c>
      <c r="L48" s="118">
        <v>43445</v>
      </c>
      <c r="M48" s="103" t="str">
        <f>IF(AND(NOT(OR(G48="",G48="Ø")),H48=""),"In Progress",IF(AND(NOT(OR(H48="Ø",H48="")),NOT(OR(G48="Ø",G48=""))),"Completed",IF(AND(NOT(A48=""),NOT(OR(D48="",D48="???")),G48=""),"Waiting",IF(D48="???","Waiting",""))))</f>
        <v>Completed</v>
      </c>
      <c r="N48" s="116" t="s">
        <v>0</v>
      </c>
      <c r="O48" s="116" t="s">
        <v>0</v>
      </c>
      <c r="P48" s="4"/>
      <c r="Q48" s="121" t="s">
        <v>25</v>
      </c>
      <c r="R48" s="116" t="s">
        <v>6089</v>
      </c>
    </row>
    <row r="49" spans="1:18" x14ac:dyDescent="0.25">
      <c r="A49" s="116"/>
      <c r="B49" s="116"/>
      <c r="C49" s="116"/>
      <c r="D49" s="103" t="s">
        <v>187</v>
      </c>
      <c r="E49" s="103" t="s">
        <v>1512</v>
      </c>
      <c r="F49" s="7" t="str">
        <f>IF(AND(D49="Amina",OR(E49="Manual",E49="Assisted Manual")),A48&amp;"_AZ",IF(AND(D49="Amina",OR(E49="De-Novo Merge",E49="Assisted Merge")),A48&amp;"_SA_AZ",IF(AND(D49="Ahmad",OR(E49="Manual",E49="Assisted Manual")),A48&amp;"_AE",IF(AND(D49="Ahmad",OR(E49="De-Novo Merge",E49="Assisted Merge")),A48&amp;"_SA_AE",IF(AND(D49="Gina",OR(E49="Manual",E49="Assisted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Merge")),A48&amp;"_SA_MW",IF(AND(D49="Rinat",OR(E49="Manual",E49="Assisted Manual")),A48&amp;"_RM",IF(AND(D49="Rinat",OR(E49="De-Novo Merge",E49="Assisted Merge")),A48&amp;"_SA_RM",""))))))))))))))))</f>
        <v>2018-08-01_G-024_MW</v>
      </c>
      <c r="G49" s="104">
        <v>43381</v>
      </c>
      <c r="H49" s="104">
        <v>43382</v>
      </c>
      <c r="I49" s="68">
        <v>6.5</v>
      </c>
      <c r="J49" s="68"/>
      <c r="K49" s="73" t="str">
        <f t="shared" si="0"/>
        <v/>
      </c>
      <c r="L49" s="116"/>
      <c r="M49" s="103" t="str">
        <f>IF(AND(NOT(OR(G49="",G49="Ø")),H49=""),"In Progress",IF(AND(NOT(OR(H49="Ø",H49="")),NOT(OR(G49="Ø",G49=""))),"Completed",IF(AND(NOT(A48=""),NOT(OR(D49="",D49="???")),G49=""),"Waiting",IF(D49="???","Waiting",""))))</f>
        <v>Completed</v>
      </c>
      <c r="N49" s="116"/>
      <c r="O49" s="116"/>
      <c r="P49" s="4"/>
      <c r="Q49" s="121"/>
      <c r="R49" s="116"/>
    </row>
    <row r="50" spans="1:18" x14ac:dyDescent="0.25">
      <c r="A50" s="122" t="s">
        <v>6088</v>
      </c>
      <c r="B50" s="117" t="s">
        <v>6087</v>
      </c>
      <c r="C50" s="116" t="s">
        <v>2065</v>
      </c>
      <c r="D50" s="103" t="s">
        <v>187</v>
      </c>
      <c r="E50" s="103" t="s">
        <v>24</v>
      </c>
      <c r="F50" s="7" t="str">
        <f>IF(AND(D50="Amina",OR(E50="Manual",E50="Assisted Manual")),A50&amp;"_AZ",IF(AND(D50="Amina",OR(E50="De-Novo Merge",E50="Assisted Merge")),A50&amp;"_SA_AZ",IF(AND(D50="Ahmad",OR(E50="Manual",E50="Assisted Manual")),A50&amp;"_AE",IF(AND(D50="Ahmad",OR(E50="De-Novo Merge",E50="Assisted Merge")),A50&amp;"_SA_AE",IF(AND(D50="Gina",OR(E50="Manual",E50="Assisted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Merge")),A50&amp;"_SA_MW",IF(AND(D50="Rinat",OR(E50="Manual",E50="Assisted Manual")),A50&amp;"_RM",IF(AND(D50="Rinat",OR(E50="De-Novo Merge",E50="Assisted Merge")),A50&amp;"_SA_RM",""))))))))))))))))</f>
        <v>2018-08-01_G-025_MW</v>
      </c>
      <c r="G50" s="104">
        <v>43430</v>
      </c>
      <c r="H50" s="104" t="s">
        <v>51</v>
      </c>
      <c r="I50" s="68"/>
      <c r="J50" s="68"/>
      <c r="K50" s="73" t="str">
        <f t="shared" si="0"/>
        <v/>
      </c>
      <c r="L50" s="118" t="str">
        <f>IF(AND(NOT(OR(H50="",H50="Ø")),NOT(OR(H51="",H51="Ø"))),"Needs to be Split","")</f>
        <v/>
      </c>
      <c r="M50" s="103" t="s">
        <v>2</v>
      </c>
      <c r="N50" s="116" t="s">
        <v>2</v>
      </c>
      <c r="O50" s="116" t="str">
        <f>IF(OR(N50="Untraceable",N50="Incomplete"),"Ignore",IF(N50="Completed","Waiting",IF(OR(N50="Waiting",N50="In Progress",N50="Review",N50="Other"),"HOLD","")))</f>
        <v>Ignore</v>
      </c>
      <c r="P50" s="4"/>
      <c r="Q50" s="121" t="str">
        <f>IF(OR(N50="Untraceable",N50="Incomplete"),"No",IF(N50="Completed","In Progress",""))</f>
        <v>No</v>
      </c>
      <c r="R50" s="116"/>
    </row>
    <row r="51" spans="1:18" x14ac:dyDescent="0.25">
      <c r="A51" s="116"/>
      <c r="B51" s="116"/>
      <c r="C51" s="116"/>
      <c r="D51" s="103"/>
      <c r="E51" s="103"/>
      <c r="F51" s="7" t="str">
        <f>IF(AND(D51="Amina",OR(E51="Manual",E51="Assisted Manual")),A50&amp;"_AZ",IF(AND(D51="Amina",OR(E51="De-Novo Merge",E51="Assisted Merge")),A50&amp;"_SA_AZ",IF(AND(D51="Ahmad",OR(E51="Manual",E51="Assisted Manual")),A50&amp;"_AE",IF(AND(D51="Ahmad",OR(E51="De-Novo Merge",E51="Assisted Merge")),A50&amp;"_SA_AE",IF(AND(D51="Gina",OR(E51="Manual",E51="Assisted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Merge")),A50&amp;"_SA_MW",IF(AND(D51="Rinat",OR(E51="Manual",E51="Assisted Manual")),A50&amp;"_RM",IF(AND(D51="Rinat",OR(E51="De-Novo Merge",E51="Assisted Merge")),A50&amp;"_SA_RM",""))))))))))))))))</f>
        <v/>
      </c>
      <c r="G51" s="104"/>
      <c r="H51" s="104"/>
      <c r="I51" s="68"/>
      <c r="J51" s="68"/>
      <c r="K51" s="73" t="str">
        <f t="shared" si="0"/>
        <v/>
      </c>
      <c r="L51" s="116"/>
      <c r="M51" s="103" t="str">
        <f>IF(AND(NOT(OR(G51="",G51="Ø")),H51=""),"In Progress",IF(AND(NOT(OR(H51="Ø",H51="")),NOT(OR(G51="Ø",G51=""))),"Completed",IF(AND(NOT(A50=""),NOT(OR(D51="",D51="???")),G51=""),"Waiting",IF(D51="???","Waiting",""))))</f>
        <v/>
      </c>
      <c r="N51" s="116"/>
      <c r="O51" s="116"/>
      <c r="P51" s="4"/>
      <c r="Q51" s="121"/>
      <c r="R51" s="116"/>
    </row>
    <row r="52" spans="1:18" x14ac:dyDescent="0.25">
      <c r="A52" s="122" t="s">
        <v>6086</v>
      </c>
      <c r="B52" s="117" t="s">
        <v>6085</v>
      </c>
      <c r="C52" s="116" t="s">
        <v>2065</v>
      </c>
      <c r="D52" s="103"/>
      <c r="E52" s="103"/>
      <c r="F52" s="7" t="str">
        <f>IF(AND(D52="Amina",OR(E52="Manual",E52="Assisted Manual")),A52&amp;"_AZ",IF(AND(D52="Amina",OR(E52="De-Novo Merge",E52="Assisted Merge")),A52&amp;"_SA_AZ",IF(AND(D52="Ahmad",OR(E52="Manual",E52="Assisted Manual")),A52&amp;"_AE",IF(AND(D52="Ahmad",OR(E52="De-Novo Merge",E52="Assisted Merge")),A52&amp;"_SA_AE",IF(AND(D52="Gina",OR(E52="Manual",E52="Assisted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Merge")),A52&amp;"_SA_MW",IF(AND(D52="Rinat",OR(E52="Manual",E52="Assisted Manual")),A52&amp;"_RM",IF(AND(D52="Rinat",OR(E52="De-Novo Merge",E52="Assisted Merge")),A52&amp;"_SA_RM",""))))))))))))))))</f>
        <v/>
      </c>
      <c r="G52" s="104"/>
      <c r="H52" s="104"/>
      <c r="I52" s="68"/>
      <c r="J52" s="68"/>
      <c r="K52" s="73" t="str">
        <f t="shared" si="0"/>
        <v/>
      </c>
      <c r="L52" s="118" t="str">
        <f>IF(AND(NOT(OR(H52="",H52="Ø")),NOT(OR(H53="",H53="Ø"))),"Needs to be Split","")</f>
        <v/>
      </c>
      <c r="M52" s="103" t="str">
        <f>IF(AND(NOT(OR(G52="",G52="Ø")),H52=""),"In Progress",IF(AND(NOT(OR(H52="Ø",H52="")),NOT(OR(G52="Ø",G52=""))),"Completed",IF(AND(NOT(A52=""),NOT(OR(D52="",D52="???")),G52=""),"Waiting",IF(D52="???","Waiting",""))))</f>
        <v/>
      </c>
      <c r="N52" s="116" t="str">
        <f>IF(AND(NOT(OR(H52="Ø",H52="")),L52="Split"),"In Progress",IF(AND(NOT(OR(H52="Ø",H52="")),L52="Needs to be Split"),"Waiting",IF(AND(M52="Review",M53="Review"),"Review",IF(OR(AND(M52="Review",M53="Incomplete"),AND(M52="Incomplete",M53="Review")),"Review",IF(OR(AND(M52="Untraceable",M53="Review"),AND(M52="Review",M53="Untraceable")),"Review",IF(OR(AND(M52="Review",M53="Completed"),AND(M52="Completed",M53="Review")),"Review",IF(OR(AND(M52="Other",M53="Review"),AND(M52="Review",M53="Other")),"Review",IF(OR(AND(M52="Other",M53="Incomplete"),AND(M52="Incomplete",M53="Other")),"Review",IF(OR(AND(M52="Other",M53="Untraceable"),AND(M52="Untraceable",M53="Other")),"Review",IF(OR(AND(M52="Other",M53="Completed"),AND(M52="Completed",M53="Other")),"Review",IF(AND(M52="Waiting",M53="Waiting"),"Waiting",IF(OR(AND(M52="Review",M53="Waiting"),AND(M52="Waiting",M53="Review")),"Waiting",IF(OR(AND(M52="Other",M53="Waiting"),AND(M52="Waiting",M53="Other")),"Waiting",IF(OR(AND(M52="Incomplete",M53="Waiting"),AND(M52="Waiting",M53="Incomplete")),"Waiting",IF(OR(AND(M52="Completed",M53="Waiting"),AND(M52="Waiting",M53="Completed")),"Waiting",IF(OR(M52="In Progress",M53="In Progress"),"In Progress",IF(OR(AND(M52="Completed",M53="Untraceable"),AND(M52="Untraceable",M53="Completed")),"Review",IF(OR(AND(M52="Completed",M53="Incomplete"),AND(M52="Incomplete",M53="Completed")),"Review",IF(OR(AND(M52="Incomplete",M53="Untraceable"),AND(M52="Untraceable",M53="Incomplete")),"Untraceable",IF(AND(NOT(OR(H52="Ø",H52="")),NOT(OR(H53="Ø",H53="")),L52=""),"In Progress",IF(AND(M52="Untraceable",M53="Untraceable"),"Untraceable",IF(AND(NOT(OR(H52="Ø",H52="")),NOT(OR(H53="Ø",H53="")),NOT(OR(L52="Ø",L52="",L52="Split",L52="Needs to be Split"))),"Completed",IF(AND(M52="Incomplete",M53="Incomplete"),"Incomplete",IF(AND(M52="Other",M53="Other"),"Review",IF(AND(M52="Untraceable",M53=""),"Untraceable","")))))))))))))))))))))))))</f>
        <v/>
      </c>
      <c r="O52" s="116" t="str">
        <f>IF(OR(N52="Untraceable",N52="Incomplete"),"Ignore",IF(N52="Completed","Waiting",IF(OR(N52="Waiting",N52="In Progress",N52="Review",N52="Other"),"HOLD","")))</f>
        <v/>
      </c>
      <c r="P52" s="4" t="s">
        <v>6041</v>
      </c>
      <c r="Q52" s="121" t="str">
        <f>IF(OR(N52="Untraceable",N52="Incomplete"),"No",IF(N52="Completed","In Progress",""))</f>
        <v/>
      </c>
      <c r="R52" s="116"/>
    </row>
    <row r="53" spans="1:18" x14ac:dyDescent="0.25">
      <c r="A53" s="116"/>
      <c r="B53" s="116"/>
      <c r="C53" s="116"/>
      <c r="D53" s="103"/>
      <c r="E53" s="103"/>
      <c r="F53" s="7" t="str">
        <f>IF(AND(D53="Amina",OR(E53="Manual",E53="Assisted Manual")),A52&amp;"_AZ",IF(AND(D53="Amina",OR(E53="De-Novo Merge",E53="Assisted Merge")),A52&amp;"_SA_AZ",IF(AND(D53="Ahmad",OR(E53="Manual",E53="Assisted Manual")),A52&amp;"_AE",IF(AND(D53="Ahmad",OR(E53="De-Novo Merge",E53="Assisted Merge")),A52&amp;"_SA_AE",IF(AND(D53="Gina",OR(E53="Manual",E53="Assisted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Merge")),A52&amp;"_SA_MW",IF(AND(D53="Rinat",OR(E53="Manual",E53="Assisted Manual")),A52&amp;"_RM",IF(AND(D53="Rinat",OR(E53="De-Novo Merge",E53="Assisted Merge")),A52&amp;"_SA_RM",""))))))))))))))))</f>
        <v/>
      </c>
      <c r="G53" s="104"/>
      <c r="H53" s="104"/>
      <c r="I53" s="68"/>
      <c r="J53" s="68"/>
      <c r="K53" s="73" t="str">
        <f t="shared" si="0"/>
        <v/>
      </c>
      <c r="L53" s="116"/>
      <c r="M53" s="103" t="str">
        <f>IF(AND(NOT(OR(G53="",G53="Ø")),H53=""),"In Progress",IF(AND(NOT(OR(H53="Ø",H53="")),NOT(OR(G53="Ø",G53=""))),"Completed",IF(AND(NOT(A52=""),NOT(OR(D53="",D53="???")),G53=""),"Waiting",IF(D53="???","Waiting",""))))</f>
        <v/>
      </c>
      <c r="N53" s="116"/>
      <c r="O53" s="116"/>
      <c r="P53" s="4"/>
      <c r="Q53" s="121"/>
      <c r="R53" s="116"/>
    </row>
    <row r="54" spans="1:18" x14ac:dyDescent="0.25">
      <c r="A54" s="122" t="s">
        <v>6084</v>
      </c>
      <c r="B54" s="117" t="s">
        <v>6083</v>
      </c>
      <c r="C54" s="116" t="s">
        <v>2065</v>
      </c>
      <c r="D54" s="103"/>
      <c r="E54" s="103"/>
      <c r="F54" s="7" t="str">
        <f>IF(AND(D54="Amina",OR(E54="Manual",E54="Assisted Manual")),A54&amp;"_AZ",IF(AND(D54="Amina",OR(E54="De-Novo Merge",E54="Assisted Merge")),A54&amp;"_SA_AZ",IF(AND(D54="Ahmad",OR(E54="Manual",E54="Assisted Manual")),A54&amp;"_AE",IF(AND(D54="Ahmad",OR(E54="De-Novo Merge",E54="Assisted Merge")),A54&amp;"_SA_AE",IF(AND(D54="Gina",OR(E54="Manual",E54="Assisted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Merge")),A54&amp;"_SA_MW",IF(AND(D54="Rinat",OR(E54="Manual",E54="Assisted Manual")),A54&amp;"_RM",IF(AND(D54="Rinat",OR(E54="De-Novo Merge",E54="Assisted Merge")),A54&amp;"_SA_RM",""))))))))))))))))</f>
        <v/>
      </c>
      <c r="G54" s="104"/>
      <c r="H54" s="104"/>
      <c r="I54" s="68"/>
      <c r="J54" s="68"/>
      <c r="K54" s="73" t="str">
        <f t="shared" si="0"/>
        <v/>
      </c>
      <c r="L54" s="118" t="str">
        <f>IF(AND(NOT(OR(H54="",H54="Ø")),NOT(OR(H55="",H55="Ø"))),"Needs to be Split","")</f>
        <v/>
      </c>
      <c r="M54" s="103" t="str">
        <f>IF(AND(NOT(OR(G54="",G54="Ø")),H54=""),"In Progress",IF(AND(NOT(OR(H54="Ø",H54="")),NOT(OR(G54="Ø",G54=""))),"Completed",IF(AND(NOT(A54=""),NOT(OR(D54="",D54="???")),G54=""),"Waiting",IF(D54="???","Waiting",""))))</f>
        <v/>
      </c>
      <c r="N54" s="116" t="str">
        <f>IF(AND(NOT(OR(H54="Ø",H54="")),L54="Split"),"In Progress",IF(AND(NOT(OR(H54="Ø",H54="")),L54="Needs to be Split"),"Waiting",IF(AND(M54="Review",M55="Review"),"Review",IF(OR(AND(M54="Review",M55="Incomplete"),AND(M54="Incomplete",M55="Review")),"Review",IF(OR(AND(M54="Untraceable",M55="Review"),AND(M54="Review",M55="Untraceable")),"Review",IF(OR(AND(M54="Review",M55="Completed"),AND(M54="Completed",M55="Review")),"Review",IF(OR(AND(M54="Other",M55="Review"),AND(M54="Review",M55="Other")),"Review",IF(OR(AND(M54="Other",M55="Incomplete"),AND(M54="Incomplete",M55="Other")),"Review",IF(OR(AND(M54="Other",M55="Untraceable"),AND(M54="Untraceable",M55="Other")),"Review",IF(OR(AND(M54="Other",M55="Completed"),AND(M54="Completed",M55="Other")),"Review",IF(AND(M54="Waiting",M55="Waiting"),"Waiting",IF(OR(AND(M54="Review",M55="Waiting"),AND(M54="Waiting",M55="Review")),"Waiting",IF(OR(AND(M54="Other",M55="Waiting"),AND(M54="Waiting",M55="Other")),"Waiting",IF(OR(AND(M54="Incomplete",M55="Waiting"),AND(M54="Waiting",M55="Incomplete")),"Waiting",IF(OR(AND(M54="Completed",M55="Waiting"),AND(M54="Waiting",M55="Completed")),"Waiting",IF(OR(M54="In Progress",M55="In Progress"),"In Progress",IF(OR(AND(M54="Completed",M55="Untraceable"),AND(M54="Untraceable",M55="Completed")),"Review",IF(OR(AND(M54="Completed",M55="Incomplete"),AND(M54="Incomplete",M55="Completed")),"Review",IF(OR(AND(M54="Incomplete",M55="Untraceable"),AND(M54="Untraceable",M55="Incomplete")),"Untraceable",IF(AND(NOT(OR(H54="Ø",H54="")),NOT(OR(H55="Ø",H55="")),L54=""),"In Progress",IF(AND(M54="Untraceable",M55="Untraceable"),"Untraceable",IF(AND(NOT(OR(H54="Ø",H54="")),NOT(OR(H55="Ø",H55="")),NOT(OR(L54="Ø",L54="",L54="Split",L54="Needs to be Split"))),"Completed",IF(AND(M54="Incomplete",M55="Incomplete"),"Incomplete",IF(AND(M54="Other",M55="Other"),"Review",IF(AND(M54="Untraceable",M55=""),"Untraceable","")))))))))))))))))))))))))</f>
        <v/>
      </c>
      <c r="O54" s="116" t="str">
        <f>IF(OR(N54="Untraceable",N54="Incomplete"),"Ignore",IF(N54="Completed","Waiting",IF(OR(N54="Waiting",N54="In Progress",N54="Review",N54="Other"),"HOLD","")))</f>
        <v/>
      </c>
      <c r="P54" s="4" t="s">
        <v>6041</v>
      </c>
      <c r="Q54" s="121" t="str">
        <f>IF(OR(N54="Untraceable",N54="Incomplete"),"No",IF(N54="Completed","In Progress",""))</f>
        <v/>
      </c>
      <c r="R54" s="116"/>
    </row>
    <row r="55" spans="1:18" x14ac:dyDescent="0.25">
      <c r="A55" s="116"/>
      <c r="B55" s="116"/>
      <c r="C55" s="116"/>
      <c r="D55" s="103"/>
      <c r="E55" s="103"/>
      <c r="F55" s="7" t="str">
        <f>IF(AND(D55="Amina",OR(E55="Manual",E55="Assisted Manual")),A54&amp;"_AZ",IF(AND(D55="Amina",OR(E55="De-Novo Merge",E55="Assisted Merge")),A54&amp;"_SA_AZ",IF(AND(D55="Ahmad",OR(E55="Manual",E55="Assisted Manual")),A54&amp;"_AE",IF(AND(D55="Ahmad",OR(E55="De-Novo Merge",E55="Assisted Merge")),A54&amp;"_SA_AE",IF(AND(D55="Gina",OR(E55="Manual",E55="Assisted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Merge")),A54&amp;"_SA_MW",IF(AND(D55="Rinat",OR(E55="Manual",E55="Assisted Manual")),A54&amp;"_RM",IF(AND(D55="Rinat",OR(E55="De-Novo Merge",E55="Assisted Merge")),A54&amp;"_SA_RM",""))))))))))))))))</f>
        <v/>
      </c>
      <c r="G55" s="104"/>
      <c r="H55" s="104"/>
      <c r="I55" s="68"/>
      <c r="J55" s="68"/>
      <c r="K55" s="73" t="str">
        <f t="shared" si="0"/>
        <v/>
      </c>
      <c r="L55" s="116"/>
      <c r="M55" s="103" t="str">
        <f>IF(AND(NOT(OR(G55="",G55="Ø")),H55=""),"In Progress",IF(AND(NOT(OR(H55="Ø",H55="")),NOT(OR(G55="Ø",G55=""))),"Completed",IF(AND(NOT(A54=""),NOT(OR(D55="",D55="???")),G55=""),"Waiting",IF(D55="???","Waiting",""))))</f>
        <v/>
      </c>
      <c r="N55" s="116"/>
      <c r="O55" s="116"/>
      <c r="P55" s="4"/>
      <c r="Q55" s="121"/>
      <c r="R55" s="116"/>
    </row>
    <row r="56" spans="1:18" x14ac:dyDescent="0.25">
      <c r="A56" s="122" t="s">
        <v>6082</v>
      </c>
      <c r="B56" s="117" t="s">
        <v>6081</v>
      </c>
      <c r="C56" s="116" t="s">
        <v>2065</v>
      </c>
      <c r="D56" s="103" t="s">
        <v>187</v>
      </c>
      <c r="E56" s="103" t="s">
        <v>24</v>
      </c>
      <c r="F56" s="7" t="str">
        <f>IF(AND(D56="Amina",OR(E56="Manual",E56="Assisted Manual")),A56&amp;"_AZ",IF(AND(D56="Amina",OR(E56="De-Novo Merge",E56="Assisted Merge")),A56&amp;"_SA_AZ",IF(AND(D56="Ahmad",OR(E56="Manual",E56="Assisted Manual")),A56&amp;"_AE",IF(AND(D56="Ahmad",OR(E56="De-Novo Merge",E56="Assisted Merge")),A56&amp;"_SA_AE",IF(AND(D56="Gina",OR(E56="Manual",E56="Assisted Manual")),A56&amp;"_GB",IF(AND(D56="Gina",OR(E56="De-Novo Merge",E56="Assisted Merge")),A56&amp;"_SA_GB",IF(AND(D56="Cameron",OR(E56="Manual",E56="Assisted Manual")),A56&amp;"_CA",IF(AND(D56="Cameron",OR(E56="De-Novo Merge",E56="Assisted Merge")),A56&amp;"_SA_CA",IF(AND(D56="Bruno",OR(E56="Manual",E56="Assisted Manual")),A56&amp;"_BD",IF(AND(D56="Bruno",OR(E56="De-Novo Merge",E56="Assisted Merge")),A56&amp;"_SA_BD",IF(AND(D56="Daniel",OR(E56="Manual",E56="Assisted Manual")),A56&amp;"_DR",IF(AND(D56="Daniel",OR(E56="De-Novo Merge",E56="Assisted Merge")),A56&amp;"_SA_DR",IF(AND(D56="Monet",OR(E56="Manual",E56="Assisted Manual")),A56&amp;"_MW",IF(AND(D56="Monet",OR(E56="De-Novo Merge",E56="Assisted Merge")),A56&amp;"_SA_MW",IF(AND(D56="Rinat",OR(E56="Manual",E56="Assisted Manual")),A56&amp;"_RM",IF(AND(D56="Rinat",OR(E56="De-Novo Merge",E56="Assisted Merge")),A56&amp;"_SA_RM",""))))))))))))))))</f>
        <v>2018-08-01_G-028_MW</v>
      </c>
      <c r="G56" s="104">
        <v>43377</v>
      </c>
      <c r="H56" s="104">
        <v>43378</v>
      </c>
      <c r="I56" s="68">
        <v>6</v>
      </c>
      <c r="J56" s="68">
        <v>83</v>
      </c>
      <c r="K56" s="73">
        <f t="shared" si="0"/>
        <v>13.833333333333334</v>
      </c>
      <c r="L56" s="118">
        <v>43416</v>
      </c>
      <c r="M56" s="103" t="str">
        <f>IF(AND(NOT(OR(G56="",G56="Ø")),H56=""),"In Progress",IF(AND(NOT(OR(H56="Ø",H56="")),NOT(OR(G56="Ø",G56=""))),"Completed",IF(AND(NOT(A56=""),NOT(OR(D56="",D56="???")),G56=""),"Waiting",IF(D56="???","Waiting",""))))</f>
        <v>Completed</v>
      </c>
      <c r="N56" s="116" t="str">
        <f>IF(AND(NOT(OR(H56="Ø",H56="")),L56="Split"),"In Progress",IF(AND(NOT(OR(H56="Ø",H56="")),L56="Needs to be Split"),"Waiting",IF(AND(M56="Review",M57="Review"),"Review",IF(OR(AND(M56="Review",M57="Incomplete"),AND(M56="Incomplete",M57="Review")),"Review",IF(OR(AND(M56="Untraceable",M57="Review"),AND(M56="Review",M57="Untraceable")),"Review",IF(OR(AND(M56="Review",M57="Completed"),AND(M56="Completed",M57="Review")),"Review",IF(OR(AND(M56="Other",M57="Review"),AND(M56="Review",M57="Other")),"Review",IF(OR(AND(M56="Other",M57="Incomplete"),AND(M56="Incomplete",M57="Other")),"Review",IF(OR(AND(M56="Other",M57="Untraceable"),AND(M56="Untraceable",M57="Other")),"Review",IF(OR(AND(M56="Other",M57="Completed"),AND(M56="Completed",M57="Other")),"Review",IF(AND(M56="Waiting",M57="Waiting"),"Waiting",IF(OR(AND(M56="Review",M57="Waiting"),AND(M56="Waiting",M57="Review")),"Waiting",IF(OR(AND(M56="Other",M57="Waiting"),AND(M56="Waiting",M57="Other")),"Waiting",IF(OR(AND(M56="Incomplete",M57="Waiting"),AND(M56="Waiting",M57="Incomplete")),"Waiting",IF(OR(AND(M56="Completed",M57="Waiting"),AND(M56="Waiting",M57="Completed")),"Waiting",IF(OR(M56="In Progress",M57="In Progress"),"In Progress",IF(OR(AND(M56="Completed",M57="Untraceable"),AND(M56="Untraceable",M57="Completed")),"Review",IF(OR(AND(M56="Completed",M57="Incomplete"),AND(M56="Incomplete",M57="Completed")),"Review",IF(OR(AND(M56="Incomplete",M57="Untraceable"),AND(M56="Untraceable",M57="Incomplete")),"Untraceable",IF(AND(NOT(OR(H56="Ø",H56="")),NOT(OR(H57="Ø",H57="")),L56=""),"In Progress",IF(AND(M56="Untraceable",M57="Untraceable"),"Untraceable",IF(AND(NOT(OR(H56="Ø",H56="")),NOT(OR(H57="Ø",H57="")),NOT(OR(L56="Ø",L56="",L56="Split",L56="Needs to be Split"))),"Completed",IF(AND(M56="Incomplete",M57="Incomplete"),"Incomplete",IF(AND(M56="Other",M57="Other"),"Review",IF(AND(M56="Untraceable",M57=""),"Untraceable","")))))))))))))))))))))))))</f>
        <v>Completed</v>
      </c>
      <c r="O56" s="116" t="s">
        <v>0</v>
      </c>
      <c r="P56" s="4" t="s">
        <v>6080</v>
      </c>
      <c r="Q56" s="121" t="s">
        <v>25</v>
      </c>
      <c r="R56" s="116" t="s">
        <v>6079</v>
      </c>
    </row>
    <row r="57" spans="1:18" x14ac:dyDescent="0.25">
      <c r="A57" s="116"/>
      <c r="B57" s="116"/>
      <c r="C57" s="116"/>
      <c r="D57" s="103" t="s">
        <v>27</v>
      </c>
      <c r="E57" s="103" t="s">
        <v>1512</v>
      </c>
      <c r="F57" s="7" t="str">
        <f>IF(AND(D57="Amina",OR(E57="Manual",E57="Assisted Manual")),A56&amp;"_AZ",IF(AND(D57="Amina",OR(E57="De-Novo Merge",E57="Assisted Merge")),A56&amp;"_SA_AZ",IF(AND(D57="Ahmad",OR(E57="Manual",E57="Assisted Manual")),A56&amp;"_AE",IF(AND(D57="Ahmad",OR(E57="De-Novo Merge",E57="Assisted Merge")),A56&amp;"_SA_AE",IF(AND(D57="Gina",OR(E57="Manual",E57="Assisted Manual")),A56&amp;"_GB",IF(AND(D57="Gina",OR(E57="De-Novo Merge",E57="Assisted Merge")),A56&amp;"_SA_GB",IF(AND(D57="Cameron",OR(E57="Manual",E57="Assisted Manual")),A56&amp;"_CA",IF(AND(D57="Cameron",OR(E57="De-Novo Merge",E57="Assisted Merge")),A56&amp;"_SA_CA",IF(AND(D57="Bruno",OR(E57="Manual",E57="Assisted Manual")),A56&amp;"_BD",IF(AND(D57="Bruno",OR(E57="De-Novo Merge",E57="Assisted Merge")),A56&amp;"_SA_BD",IF(AND(D57="Daniel",OR(E57="Manual",E57="Assisted Manual")),A56&amp;"_DR",IF(AND(D57="Daniel",OR(E57="De-Novo Merge",E57="Assisted Merge")),A56&amp;"_SA_DR",IF(AND(D57="Monet",OR(E57="Manual",E57="Assisted Manual")),A56&amp;"_MW",IF(AND(D57="Monet",OR(E57="De-Novo Merge",E57="Assisted Merge")),A56&amp;"_SA_MW",IF(AND(D57="Rinat",OR(E57="Manual",E57="Assisted Manual")),A56&amp;"_RM",IF(AND(D57="Rinat",OR(E57="De-Novo Merge",E57="Assisted Merge")),A56&amp;"_SA_RM",""))))))))))))))))</f>
        <v>2018-08-01_G-028_GB</v>
      </c>
      <c r="G57" s="104">
        <v>43397</v>
      </c>
      <c r="H57" s="104">
        <v>43412</v>
      </c>
      <c r="I57" s="68">
        <v>4.25</v>
      </c>
      <c r="J57" s="68">
        <v>95</v>
      </c>
      <c r="K57" s="73">
        <f t="shared" si="0"/>
        <v>22.352941176470587</v>
      </c>
      <c r="L57" s="116"/>
      <c r="M57" s="103" t="str">
        <f>IF(AND(NOT(OR(G57="",G57="Ø")),H57=""),"In Progress",IF(AND(NOT(OR(H57="Ø",H57="")),NOT(OR(G57="Ø",G57=""))),"Completed",IF(AND(NOT(A56=""),NOT(OR(D57="",D57="???")),G57=""),"Waiting",IF(D57="???","Waiting",""))))</f>
        <v>Completed</v>
      </c>
      <c r="N57" s="116"/>
      <c r="O57" s="116"/>
      <c r="P57" s="4"/>
      <c r="Q57" s="121"/>
      <c r="R57" s="116"/>
    </row>
    <row r="58" spans="1:18" x14ac:dyDescent="0.25">
      <c r="A58" s="122" t="s">
        <v>6078</v>
      </c>
      <c r="B58" s="117" t="s">
        <v>6077</v>
      </c>
      <c r="C58" s="116" t="s">
        <v>2065</v>
      </c>
      <c r="D58" s="103"/>
      <c r="E58" s="103"/>
      <c r="F58" s="7" t="str">
        <f>IF(AND(D58="Amina",OR(E58="Manual",E58="Assisted Manual")),A58&amp;"_AZ",IF(AND(D58="Amina",OR(E58="De-Novo Merge",E58="Assisted Merge")),A58&amp;"_SA_AZ",IF(AND(D58="Ahmad",OR(E58="Manual",E58="Assisted Manual")),A58&amp;"_AE",IF(AND(D58="Ahmad",OR(E58="De-Novo Merge",E58="Assisted Merge")),A58&amp;"_SA_AE",IF(AND(D58="Gina",OR(E58="Manual",E58="Assisted Manual")),A58&amp;"_GB",IF(AND(D58="Gina",OR(E58="De-Novo Merge",E58="Assisted Merge")),A58&amp;"_SA_GB",IF(AND(D58="Cameron",OR(E58="Manual",E58="Assisted Manual")),A58&amp;"_CA",IF(AND(D58="Cameron",OR(E58="De-Novo Merge",E58="Assisted Merge")),A58&amp;"_SA_CA",IF(AND(D58="Bruno",OR(E58="Manual",E58="Assisted Manual")),A58&amp;"_BD",IF(AND(D58="Bruno",OR(E58="De-Novo Merge",E58="Assisted Merge")),A58&amp;"_SA_BD",IF(AND(D58="Daniel",OR(E58="Manual",E58="Assisted Manual")),A58&amp;"_DR",IF(AND(D58="Daniel",OR(E58="De-Novo Merge",E58="Assisted Merge")),A58&amp;"_SA_DR",IF(AND(D58="Monet",OR(E58="Manual",E58="Assisted Manual")),A58&amp;"_MW",IF(AND(D58="Monet",OR(E58="De-Novo Merge",E58="Assisted Merge")),A58&amp;"_SA_MW",IF(AND(D58="Rinat",OR(E58="Manual",E58="Assisted Manual")),A58&amp;"_RM",IF(AND(D58="Rinat",OR(E58="De-Novo Merge",E58="Assisted Merge")),A58&amp;"_SA_RM",""))))))))))))))))</f>
        <v/>
      </c>
      <c r="G58" s="104"/>
      <c r="H58" s="104"/>
      <c r="I58" s="68"/>
      <c r="J58" s="68"/>
      <c r="K58" s="73" t="str">
        <f t="shared" si="0"/>
        <v/>
      </c>
      <c r="L58" s="118" t="str">
        <f>IF(AND(NOT(OR(H58="",H58="Ø")),NOT(OR(H59="",H59="Ø"))),"Needs to be Split","")</f>
        <v/>
      </c>
      <c r="M58" s="103" t="str">
        <f>IF(AND(NOT(OR(G58="",G58="Ø")),H58=""),"In Progress",IF(AND(NOT(OR(H58="Ø",H58="")),NOT(OR(G58="Ø",G58=""))),"Completed",IF(AND(NOT(A58=""),NOT(OR(D58="",D58="???")),G58=""),"Waiting",IF(D58="???","Waiting",""))))</f>
        <v/>
      </c>
      <c r="N58" s="116" t="str">
        <f>IF(AND(NOT(OR(H58="Ø",H58="")),L58="Split"),"In Progress",IF(AND(NOT(OR(H58="Ø",H58="")),L58="Needs to be Split"),"Waiting",IF(AND(M58="Review",M59="Review"),"Review",IF(OR(AND(M58="Review",M59="Incomplete"),AND(M58="Incomplete",M59="Review")),"Review",IF(OR(AND(M58="Untraceable",M59="Review"),AND(M58="Review",M59="Untraceable")),"Review",IF(OR(AND(M58="Review",M59="Completed"),AND(M58="Completed",M59="Review")),"Review",IF(OR(AND(M58="Other",M59="Review"),AND(M58="Review",M59="Other")),"Review",IF(OR(AND(M58="Other",M59="Incomplete"),AND(M58="Incomplete",M59="Other")),"Review",IF(OR(AND(M58="Other",M59="Untraceable"),AND(M58="Untraceable",M59="Other")),"Review",IF(OR(AND(M58="Other",M59="Completed"),AND(M58="Completed",M59="Other")),"Review",IF(AND(M58="Waiting",M59="Waiting"),"Waiting",IF(OR(AND(M58="Review",M59="Waiting"),AND(M58="Waiting",M59="Review")),"Waiting",IF(OR(AND(M58="Other",M59="Waiting"),AND(M58="Waiting",M59="Other")),"Waiting",IF(OR(AND(M58="Incomplete",M59="Waiting"),AND(M58="Waiting",M59="Incomplete")),"Waiting",IF(OR(AND(M58="Completed",M59="Waiting"),AND(M58="Waiting",M59="Completed")),"Waiting",IF(OR(M58="In Progress",M59="In Progress"),"In Progress",IF(OR(AND(M58="Completed",M59="Untraceable"),AND(M58="Untraceable",M59="Completed")),"Review",IF(OR(AND(M58="Completed",M59="Incomplete"),AND(M58="Incomplete",M59="Completed")),"Review",IF(OR(AND(M58="Incomplete",M59="Untraceable"),AND(M58="Untraceable",M59="Incomplete")),"Untraceable",IF(AND(NOT(OR(H58="Ø",H58="")),NOT(OR(H59="Ø",H59="")),L58=""),"In Progress",IF(AND(M58="Untraceable",M59="Untraceable"),"Untraceable",IF(AND(NOT(OR(H58="Ø",H58="")),NOT(OR(H59="Ø",H59="")),NOT(OR(L58="Ø",L58="",L58="Split",L58="Needs to be Split"))),"Completed",IF(AND(M58="Incomplete",M59="Incomplete"),"Incomplete",IF(AND(M58="Other",M59="Other"),"Review",IF(AND(M58="Untraceable",M59=""),"Untraceable","")))))))))))))))))))))))))</f>
        <v/>
      </c>
      <c r="O58" s="116" t="str">
        <f>IF(OR(N58="Untraceable",N58="Incomplete"),"Ignore",IF(N58="Completed","Waiting",IF(OR(N58="Waiting",N58="In Progress",N58="Review",N58="Other"),"HOLD","")))</f>
        <v/>
      </c>
      <c r="P58" s="4"/>
      <c r="Q58" s="121" t="str">
        <f>IF(OR(N58="Untraceable",N58="Incomplete"),"No",IF(N58="Completed","In Progress",""))</f>
        <v/>
      </c>
      <c r="R58" s="116"/>
    </row>
    <row r="59" spans="1:18" x14ac:dyDescent="0.25">
      <c r="A59" s="116"/>
      <c r="B59" s="116"/>
      <c r="C59" s="116"/>
      <c r="D59" s="103"/>
      <c r="E59" s="103"/>
      <c r="F59" s="7" t="str">
        <f>IF(AND(D59="Amina",OR(E59="Manual",E59="Assisted Manual")),A58&amp;"_AZ",IF(AND(D59="Amina",OR(E59="De-Novo Merge",E59="Assisted Merge")),A58&amp;"_SA_AZ",IF(AND(D59="Ahmad",OR(E59="Manual",E59="Assisted Manual")),A58&amp;"_AE",IF(AND(D59="Ahmad",OR(E59="De-Novo Merge",E59="Assisted Merge")),A58&amp;"_SA_AE",IF(AND(D59="Gina",OR(E59="Manual",E59="Assisted Manual")),A58&amp;"_GB",IF(AND(D59="Gina",OR(E59="De-Novo Merge",E59="Assisted Merge")),A58&amp;"_SA_GB",IF(AND(D59="Cameron",OR(E59="Manual",E59="Assisted Manual")),A58&amp;"_CA",IF(AND(D59="Cameron",OR(E59="De-Novo Merge",E59="Assisted Merge")),A58&amp;"_SA_CA",IF(AND(D59="Bruno",OR(E59="Manual",E59="Assisted Manual")),A58&amp;"_BD",IF(AND(D59="Bruno",OR(E59="De-Novo Merge",E59="Assisted Merge")),A58&amp;"_SA_BD",IF(AND(D59="Daniel",OR(E59="Manual",E59="Assisted Manual")),A58&amp;"_DR",IF(AND(D59="Daniel",OR(E59="De-Novo Merge",E59="Assisted Merge")),A58&amp;"_SA_DR",IF(AND(D59="Monet",OR(E59="Manual",E59="Assisted Manual")),A58&amp;"_MW",IF(AND(D59="Monet",OR(E59="De-Novo Merge",E59="Assisted Merge")),A58&amp;"_SA_MW",IF(AND(D59="Rinat",OR(E59="Manual",E59="Assisted Manual")),A58&amp;"_RM",IF(AND(D59="Rinat",OR(E59="De-Novo Merge",E59="Assisted Merge")),A58&amp;"_SA_RM",""))))))))))))))))</f>
        <v/>
      </c>
      <c r="G59" s="104"/>
      <c r="H59" s="104"/>
      <c r="I59" s="68"/>
      <c r="J59" s="68"/>
      <c r="K59" s="73" t="str">
        <f t="shared" si="0"/>
        <v/>
      </c>
      <c r="L59" s="116"/>
      <c r="M59" s="103" t="str">
        <f>IF(AND(NOT(OR(G59="",G59="Ø")),H59=""),"In Progress",IF(AND(NOT(OR(H59="Ø",H59="")),NOT(OR(G59="Ø",G59=""))),"Completed",IF(AND(NOT(A58=""),NOT(OR(D59="",D59="???")),G59=""),"Waiting",IF(D59="???","Waiting",""))))</f>
        <v/>
      </c>
      <c r="N59" s="116"/>
      <c r="O59" s="116"/>
      <c r="P59" s="4"/>
      <c r="Q59" s="121"/>
      <c r="R59" s="116"/>
    </row>
    <row r="60" spans="1:18" x14ac:dyDescent="0.25">
      <c r="A60" s="122" t="s">
        <v>6076</v>
      </c>
      <c r="B60" s="117" t="s">
        <v>6075</v>
      </c>
      <c r="C60" s="116" t="s">
        <v>2065</v>
      </c>
      <c r="D60" s="103" t="s">
        <v>23</v>
      </c>
      <c r="E60" s="103" t="s">
        <v>24</v>
      </c>
      <c r="F60" s="7" t="str">
        <f>IF(AND(D60="Amina",OR(E60="Manual",E60="Assisted Manual")),A60&amp;"_AZ",IF(AND(D60="Amina",OR(E60="De-Novo Merge",E60="Assisted Merge")),A60&amp;"_SA_AZ",IF(AND(D60="Ahmad",OR(E60="Manual",E60="Assisted Manual")),A60&amp;"_AE",IF(AND(D60="Ahmad",OR(E60="De-Novo Merge",E60="Assisted Merge")),A60&amp;"_SA_AE",IF(AND(D60="Gina",OR(E60="Manual",E60="Assisted Manual")),A60&amp;"_GB",IF(AND(D60="Gina",OR(E60="De-Novo Merge",E60="Assisted Merge")),A60&amp;"_SA_GB",IF(AND(D60="Cameron",OR(E60="Manual",E60="Assisted Manual")),A60&amp;"_CA",IF(AND(D60="Cameron",OR(E60="De-Novo Merge",E60="Assisted Merge")),A60&amp;"_SA_CA",IF(AND(D60="Bruno",OR(E60="Manual",E60="Assisted Manual")),A60&amp;"_BD",IF(AND(D60="Bruno",OR(E60="De-Novo Merge",E60="Assisted Merge")),A60&amp;"_SA_BD",IF(AND(D60="Daniel",OR(E60="Manual",E60="Assisted Manual")),A60&amp;"_DR",IF(AND(D60="Daniel",OR(E60="De-Novo Merge",E60="Assisted Merge")),A60&amp;"_SA_DR",IF(AND(D60="Monet",OR(E60="Manual",E60="Assisted Manual")),A60&amp;"_MW",IF(AND(D60="Monet",OR(E60="De-Novo Merge",E60="Assisted Merge")),A60&amp;"_SA_MW",IF(AND(D60="Rinat",OR(E60="Manual",E60="Assisted Manual")),A60&amp;"_RM",IF(AND(D60="Rinat",OR(E60="De-Novo Merge",E60="Assisted Merge")),A60&amp;"_SA_RM",""))))))))))))))))</f>
        <v>2018-08-01_G-030_CA</v>
      </c>
      <c r="G60" s="104"/>
      <c r="H60" s="104"/>
      <c r="I60" s="68"/>
      <c r="J60" s="68"/>
      <c r="K60" s="73" t="str">
        <f t="shared" si="0"/>
        <v/>
      </c>
      <c r="L60" s="118" t="str">
        <f>IF(AND(NOT(OR(H60="",H60="Ø")),NOT(OR(H61="",H61="Ø"))),"Needs to be Split","")</f>
        <v/>
      </c>
      <c r="M60" s="103" t="s">
        <v>2</v>
      </c>
      <c r="N60" s="116" t="s">
        <v>2</v>
      </c>
      <c r="O60" s="116" t="str">
        <f>IF(OR(N60="Untraceable",N60="Incomplete"),"Ignore",IF(N60="Completed","Waiting",IF(OR(N60="Waiting",N60="In Progress",N60="Review",N60="Other"),"HOLD","")))</f>
        <v>Ignore</v>
      </c>
      <c r="P60" s="4"/>
      <c r="Q60" s="121" t="str">
        <f>IF(OR(N60="Untraceable",N60="Incomplete"),"No",IF(N60="Completed","In Progress",""))</f>
        <v>No</v>
      </c>
      <c r="R60" s="116"/>
    </row>
    <row r="61" spans="1:18" x14ac:dyDescent="0.25">
      <c r="A61" s="116"/>
      <c r="B61" s="116"/>
      <c r="C61" s="116"/>
      <c r="D61" s="103"/>
      <c r="E61" s="103"/>
      <c r="F61" s="7" t="str">
        <f>IF(AND(D61="Amina",OR(E61="Manual",E61="Assisted Manual")),A60&amp;"_AZ",IF(AND(D61="Amina",OR(E61="De-Novo Merge",E61="Assisted Merge")),A60&amp;"_SA_AZ",IF(AND(D61="Ahmad",OR(E61="Manual",E61="Assisted Manual")),A60&amp;"_AE",IF(AND(D61="Ahmad",OR(E61="De-Novo Merge",E61="Assisted Merge")),A60&amp;"_SA_AE",IF(AND(D61="Gina",OR(E61="Manual",E61="Assisted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Merge")),A60&amp;"_SA_MW",IF(AND(D61="Rinat",OR(E61="Manual",E61="Assisted Manual")),A60&amp;"_RM",IF(AND(D61="Rinat",OR(E61="De-Novo Merge",E61="Assisted Merge")),A60&amp;"_SA_RM",""))))))))))))))))</f>
        <v/>
      </c>
      <c r="G61" s="104"/>
      <c r="H61" s="104"/>
      <c r="I61" s="68"/>
      <c r="J61" s="68"/>
      <c r="K61" s="73" t="str">
        <f t="shared" si="0"/>
        <v/>
      </c>
      <c r="L61" s="116"/>
      <c r="M61" s="103" t="str">
        <f>IF(AND(NOT(OR(G61="",G61="Ø")),H61=""),"In Progress",IF(AND(NOT(OR(H61="Ø",H61="")),NOT(OR(G61="Ø",G61=""))),"Completed",IF(AND(NOT(A60=""),NOT(OR(D61="",D61="???")),G61=""),"Waiting",IF(D61="???","Waiting",""))))</f>
        <v/>
      </c>
      <c r="N61" s="116"/>
      <c r="O61" s="116"/>
      <c r="P61" s="4"/>
      <c r="Q61" s="121"/>
      <c r="R61" s="116"/>
    </row>
    <row r="62" spans="1:18" x14ac:dyDescent="0.25">
      <c r="A62" s="122" t="s">
        <v>6074</v>
      </c>
      <c r="B62" s="117" t="s">
        <v>6073</v>
      </c>
      <c r="C62" s="116" t="s">
        <v>2065</v>
      </c>
      <c r="D62" s="103"/>
      <c r="E62" s="103"/>
      <c r="F62" s="7" t="str">
        <f>IF(AND(D62="Amina",OR(E62="Manual",E62="Assisted Manual")),A62&amp;"_AZ",IF(AND(D62="Amina",OR(E62="De-Novo Merge",E62="Assisted Merge")),A62&amp;"_SA_AZ",IF(AND(D62="Ahmad",OR(E62="Manual",E62="Assisted Manual")),A62&amp;"_AE",IF(AND(D62="Ahmad",OR(E62="De-Novo Merge",E62="Assisted Merge")),A62&amp;"_SA_AE",IF(AND(D62="Gina",OR(E62="Manual",E62="Assisted Manual")),A62&amp;"_GB",IF(AND(D62="Gina",OR(E62="De-Novo Merge",E62="Assisted Merge")),A62&amp;"_SA_GB",IF(AND(D62="Cameron",OR(E62="Manual",E62="Assisted Manual")),A62&amp;"_CA",IF(AND(D62="Cameron",OR(E62="De-Novo Merge",E62="Assisted Merge")),A62&amp;"_SA_CA",IF(AND(D62="Bruno",OR(E62="Manual",E62="Assisted Manual")),A62&amp;"_BD",IF(AND(D62="Bruno",OR(E62="De-Novo Merge",E62="Assisted Merge")),A62&amp;"_SA_BD",IF(AND(D62="Daniel",OR(E62="Manual",E62="Assisted Manual")),A62&amp;"_DR",IF(AND(D62="Daniel",OR(E62="De-Novo Merge",E62="Assisted Merge")),A62&amp;"_SA_DR",IF(AND(D62="Monet",OR(E62="Manual",E62="Assisted Manual")),A62&amp;"_MW",IF(AND(D62="Monet",OR(E62="De-Novo Merge",E62="Assisted Merge")),A62&amp;"_SA_MW",IF(AND(D62="Rinat",OR(E62="Manual",E62="Assisted Manual")),A62&amp;"_RM",IF(AND(D62="Rinat",OR(E62="De-Novo Merge",E62="Assisted Merge")),A62&amp;"_SA_RM",""))))))))))))))))</f>
        <v/>
      </c>
      <c r="G62" s="104"/>
      <c r="H62" s="104"/>
      <c r="I62" s="68"/>
      <c r="J62" s="68"/>
      <c r="K62" s="73" t="str">
        <f t="shared" si="0"/>
        <v/>
      </c>
      <c r="L62" s="118" t="str">
        <f>IF(AND(NOT(OR(H62="",H62="Ø")),NOT(OR(H63="",H63="Ø"))),"Needs to be Split","")</f>
        <v/>
      </c>
      <c r="M62" s="103" t="str">
        <f>IF(AND(NOT(OR(G62="",G62="Ø")),H62=""),"In Progress",IF(AND(NOT(OR(H62="Ø",H62="")),NOT(OR(G62="Ø",G62=""))),"Completed",IF(AND(NOT(A62=""),NOT(OR(D62="",D62="???")),G62=""),"Waiting",IF(D62="???","Waiting",""))))</f>
        <v/>
      </c>
      <c r="N62" s="116" t="str">
        <f>IF(AND(NOT(OR(H62="Ø",H62="")),L62="Split"),"In Progress",IF(AND(NOT(OR(H62="Ø",H62="")),L62="Needs to be Split"),"Waiting",IF(AND(M62="Review",M63="Review"),"Review",IF(OR(AND(M62="Review",M63="Incomplete"),AND(M62="Incomplete",M63="Review")),"Review",IF(OR(AND(M62="Untraceable",M63="Review"),AND(M62="Review",M63="Untraceable")),"Review",IF(OR(AND(M62="Review",M63="Completed"),AND(M62="Completed",M63="Review")),"Review",IF(OR(AND(M62="Other",M63="Review"),AND(M62="Review",M63="Other")),"Review",IF(OR(AND(M62="Other",M63="Incomplete"),AND(M62="Incomplete",M63="Other")),"Review",IF(OR(AND(M62="Other",M63="Untraceable"),AND(M62="Untraceable",M63="Other")),"Review",IF(OR(AND(M62="Other",M63="Completed"),AND(M62="Completed",M63="Other")),"Review",IF(AND(M62="Waiting",M63="Waiting"),"Waiting",IF(OR(AND(M62="Review",M63="Waiting"),AND(M62="Waiting",M63="Review")),"Waiting",IF(OR(AND(M62="Other",M63="Waiting"),AND(M62="Waiting",M63="Other")),"Waiting",IF(OR(AND(M62="Incomplete",M63="Waiting"),AND(M62="Waiting",M63="Incomplete")),"Waiting",IF(OR(AND(M62="Completed",M63="Waiting"),AND(M62="Waiting",M63="Completed")),"Waiting",IF(OR(M62="In Progress",M63="In Progress"),"In Progress",IF(OR(AND(M62="Completed",M63="Untraceable"),AND(M62="Untraceable",M63="Completed")),"Review",IF(OR(AND(M62="Completed",M63="Incomplete"),AND(M62="Incomplete",M63="Completed")),"Review",IF(OR(AND(M62="Incomplete",M63="Untraceable"),AND(M62="Untraceable",M63="Incomplete")),"Untraceable",IF(AND(NOT(OR(H62="Ø",H62="")),NOT(OR(H63="Ø",H63="")),L62=""),"In Progress",IF(AND(M62="Untraceable",M63="Untraceable"),"Untraceable",IF(AND(NOT(OR(H62="Ø",H62="")),NOT(OR(H63="Ø",H63="")),NOT(OR(L62="Ø",L62="",L62="Split",L62="Needs to be Split"))),"Completed",IF(AND(M62="Incomplete",M63="Incomplete"),"Incomplete",IF(AND(M62="Other",M63="Other"),"Review",IF(AND(M62="Untraceable",M63=""),"Untraceable","")))))))))))))))))))))))))</f>
        <v/>
      </c>
      <c r="O62" s="116" t="str">
        <f>IF(OR(N62="Untraceable",N62="Incomplete"),"Ignore",IF(N62="Completed","Waiting",IF(OR(N62="Waiting",N62="In Progress",N62="Review",N62="Other"),"HOLD","")))</f>
        <v/>
      </c>
      <c r="P62" s="4"/>
      <c r="Q62" s="121" t="str">
        <f>IF(OR(N62="Untraceable",N62="Incomplete"),"No",IF(N62="Completed","In Progress",""))</f>
        <v/>
      </c>
      <c r="R62" s="116"/>
    </row>
    <row r="63" spans="1:18" x14ac:dyDescent="0.25">
      <c r="A63" s="116"/>
      <c r="B63" s="116"/>
      <c r="C63" s="116"/>
      <c r="D63" s="103"/>
      <c r="E63" s="103"/>
      <c r="F63" s="7" t="str">
        <f>IF(AND(D63="Amina",OR(E63="Manual",E63="Assisted Manual")),A62&amp;"_AZ",IF(AND(D63="Amina",OR(E63="De-Novo Merge",E63="Assisted Merge")),A62&amp;"_SA_AZ",IF(AND(D63="Ahmad",OR(E63="Manual",E63="Assisted Manual")),A62&amp;"_AE",IF(AND(D63="Ahmad",OR(E63="De-Novo Merge",E63="Assisted Merge")),A62&amp;"_SA_AE",IF(AND(D63="Gina",OR(E63="Manual",E63="Assisted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Merge")),A62&amp;"_SA_MW",IF(AND(D63="Rinat",OR(E63="Manual",E63="Assisted Manual")),A62&amp;"_RM",IF(AND(D63="Rinat",OR(E63="De-Novo Merge",E63="Assisted Merge")),A62&amp;"_SA_RM",""))))))))))))))))</f>
        <v/>
      </c>
      <c r="G63" s="104"/>
      <c r="H63" s="104"/>
      <c r="I63" s="68"/>
      <c r="J63" s="68"/>
      <c r="K63" s="73" t="str">
        <f t="shared" si="0"/>
        <v/>
      </c>
      <c r="L63" s="116"/>
      <c r="M63" s="103" t="str">
        <f>IF(AND(NOT(OR(G63="",G63="Ø")),H63=""),"In Progress",IF(AND(NOT(OR(H63="Ø",H63="")),NOT(OR(G63="Ø",G63=""))),"Completed",IF(AND(NOT(A62=""),NOT(OR(D63="",D63="???")),G63=""),"Waiting",IF(D63="???","Waiting",""))))</f>
        <v/>
      </c>
      <c r="N63" s="116"/>
      <c r="O63" s="116"/>
      <c r="P63" s="4"/>
      <c r="Q63" s="121"/>
      <c r="R63" s="116"/>
    </row>
    <row r="64" spans="1:18" x14ac:dyDescent="0.25">
      <c r="A64" s="122" t="s">
        <v>6072</v>
      </c>
      <c r="B64" s="117" t="s">
        <v>6071</v>
      </c>
      <c r="C64" s="116" t="s">
        <v>2065</v>
      </c>
      <c r="D64" s="103"/>
      <c r="E64" s="103"/>
      <c r="F64" s="7" t="str">
        <f>IF(AND(D64="Amina",OR(E64="Manual",E64="Assisted Manual")),A64&amp;"_AZ",IF(AND(D64="Amina",OR(E64="De-Novo Merge",E64="Assisted Merge")),A64&amp;"_SA_AZ",IF(AND(D64="Ahmad",OR(E64="Manual",E64="Assisted Manual")),A64&amp;"_AE",IF(AND(D64="Ahmad",OR(E64="De-Novo Merge",E64="Assisted Merge")),A64&amp;"_SA_AE",IF(AND(D64="Gina",OR(E64="Manual",E64="Assisted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Merge")),A64&amp;"_SA_MW",IF(AND(D64="Rinat",OR(E64="Manual",E64="Assisted Manual")),A64&amp;"_RM",IF(AND(D64="Rinat",OR(E64="De-Novo Merge",E64="Assisted Merge")),A64&amp;"_SA_RM",""))))))))))))))))</f>
        <v/>
      </c>
      <c r="G64" s="104"/>
      <c r="H64" s="104"/>
      <c r="I64" s="68"/>
      <c r="J64" s="68"/>
      <c r="K64" s="73" t="str">
        <f t="shared" si="0"/>
        <v/>
      </c>
      <c r="L64" s="118" t="str">
        <f>IF(AND(NOT(OR(H64="",H64="Ø")),NOT(OR(H65="",H65="Ø"))),"Needs to be Split","")</f>
        <v/>
      </c>
      <c r="M64" s="103" t="str">
        <f>IF(AND(NOT(OR(G64="",G64="Ø")),H64=""),"In Progress",IF(AND(NOT(OR(H64="Ø",H64="")),NOT(OR(G64="Ø",G64=""))),"Completed",IF(AND(NOT(A64=""),NOT(OR(D64="",D64="???")),G64=""),"Waiting",IF(D64="???","Waiting",""))))</f>
        <v/>
      </c>
      <c r="N64" s="116" t="str">
        <f>IF(AND(NOT(OR(H64="Ø",H64="")),L64="Split"),"In Progress",IF(AND(NOT(OR(H64="Ø",H64="")),L64="Needs to be Split"),"Waiting",IF(AND(M64="Review",M65="Review"),"Review",IF(OR(AND(M64="Review",M65="Incomplete"),AND(M64="Incomplete",M65="Review")),"Review",IF(OR(AND(M64="Untraceable",M65="Review"),AND(M64="Review",M65="Untraceable")),"Review",IF(OR(AND(M64="Review",M65="Completed"),AND(M64="Completed",M65="Review")),"Review",IF(OR(AND(M64="Other",M65="Review"),AND(M64="Review",M65="Other")),"Review",IF(OR(AND(M64="Other",M65="Incomplete"),AND(M64="Incomplete",M65="Other")),"Review",IF(OR(AND(M64="Other",M65="Untraceable"),AND(M64="Untraceable",M65="Other")),"Review",IF(OR(AND(M64="Other",M65="Completed"),AND(M64="Completed",M65="Other")),"Review",IF(AND(M64="Waiting",M65="Waiting"),"Waiting",IF(OR(AND(M64="Review",M65="Waiting"),AND(M64="Waiting",M65="Review")),"Waiting",IF(OR(AND(M64="Other",M65="Waiting"),AND(M64="Waiting",M65="Other")),"Waiting",IF(OR(AND(M64="Incomplete",M65="Waiting"),AND(M64="Waiting",M65="Incomplete")),"Waiting",IF(OR(AND(M64="Completed",M65="Waiting"),AND(M64="Waiting",M65="Completed")),"Waiting",IF(OR(M64="In Progress",M65="In Progress"),"In Progress",IF(OR(AND(M64="Completed",M65="Untraceable"),AND(M64="Untraceable",M65="Completed")),"Review",IF(OR(AND(M64="Completed",M65="Incomplete"),AND(M64="Incomplete",M65="Completed")),"Review",IF(OR(AND(M64="Incomplete",M65="Untraceable"),AND(M64="Untraceable",M65="Incomplete")),"Untraceable",IF(AND(NOT(OR(H64="Ø",H64="")),NOT(OR(H65="Ø",H65="")),L64=""),"In Progress",IF(AND(M64="Untraceable",M65="Untraceable"),"Untraceable",IF(AND(NOT(OR(H64="Ø",H64="")),NOT(OR(H65="Ø",H65="")),NOT(OR(L64="Ø",L64="",L64="Split",L64="Needs to be Split"))),"Completed",IF(AND(M64="Incomplete",M65="Incomplete"),"Incomplete",IF(AND(M64="Other",M65="Other"),"Review",IF(AND(M64="Untraceable",M65=""),"Untraceable","")))))))))))))))))))))))))</f>
        <v/>
      </c>
      <c r="O64" s="116" t="str">
        <f>IF(OR(N64="Untraceable",N64="Incomplete"),"Ignore",IF(N64="Completed","Waiting",IF(OR(N64="Waiting",N64="In Progress",N64="Review",N64="Other"),"HOLD","")))</f>
        <v/>
      </c>
      <c r="P64" s="4"/>
      <c r="Q64" s="121" t="str">
        <f>IF(OR(N64="Untraceable",N64="Incomplete"),"No",IF(N64="Completed","In Progress",""))</f>
        <v/>
      </c>
      <c r="R64" s="116"/>
    </row>
    <row r="65" spans="1:18" x14ac:dyDescent="0.25">
      <c r="A65" s="116"/>
      <c r="B65" s="116"/>
      <c r="C65" s="116"/>
      <c r="D65" s="103"/>
      <c r="E65" s="103"/>
      <c r="F65" s="7" t="str">
        <f>IF(AND(D65="Amina",OR(E65="Manual",E65="Assisted Manual")),A64&amp;"_AZ",IF(AND(D65="Amina",OR(E65="De-Novo Merge",E65="Assisted Merge")),A64&amp;"_SA_AZ",IF(AND(D65="Ahmad",OR(E65="Manual",E65="Assisted Manual")),A64&amp;"_AE",IF(AND(D65="Ahmad",OR(E65="De-Novo Merge",E65="Assisted Merge")),A64&amp;"_SA_AE",IF(AND(D65="Gina",OR(E65="Manual",E65="Assisted Manual")),A64&amp;"_GB",IF(AND(D65="Gina",OR(E65="De-Novo Merge",E65="Assisted Merge")),A64&amp;"_SA_GB",IF(AND(D65="Cameron",OR(E65="Manual",E65="Assisted Manual")),A64&amp;"_CA",IF(AND(D65="Cameron",OR(E65="De-Novo Merge",E65="Assisted Merge")),A64&amp;"_SA_CA",IF(AND(D65="Bruno",OR(E65="Manual",E65="Assisted Manual")),A64&amp;"_BD",IF(AND(D65="Bruno",OR(E65="De-Novo Merge",E65="Assisted Merge")),A64&amp;"_SA_BD",IF(AND(D65="Daniel",OR(E65="Manual",E65="Assisted Manual")),A64&amp;"_DR",IF(AND(D65="Daniel",OR(E65="De-Novo Merge",E65="Assisted Merge")),A64&amp;"_SA_DR",IF(AND(D65="Monet",OR(E65="Manual",E65="Assisted Manual")),A64&amp;"_MW",IF(AND(D65="Monet",OR(E65="De-Novo Merge",E65="Assisted Merge")),A64&amp;"_SA_MW",IF(AND(D65="Rinat",OR(E65="Manual",E65="Assisted Manual")),A64&amp;"_RM",IF(AND(D65="Rinat",OR(E65="De-Novo Merge",E65="Assisted Merge")),A64&amp;"_SA_RM",""))))))))))))))))</f>
        <v/>
      </c>
      <c r="G65" s="104"/>
      <c r="H65" s="104"/>
      <c r="I65" s="68"/>
      <c r="J65" s="68"/>
      <c r="K65" s="73" t="str">
        <f t="shared" si="0"/>
        <v/>
      </c>
      <c r="L65" s="116"/>
      <c r="M65" s="103" t="str">
        <f>IF(AND(NOT(OR(G65="",G65="Ø")),H65=""),"In Progress",IF(AND(NOT(OR(H65="Ø",H65="")),NOT(OR(G65="Ø",G65=""))),"Completed",IF(AND(NOT(A64=""),NOT(OR(D65="",D65="???")),G65=""),"Waiting",IF(D65="???","Waiting",""))))</f>
        <v/>
      </c>
      <c r="N65" s="116"/>
      <c r="O65" s="116"/>
      <c r="P65" s="4"/>
      <c r="Q65" s="121"/>
      <c r="R65" s="116"/>
    </row>
    <row r="66" spans="1:18" x14ac:dyDescent="0.25">
      <c r="A66" s="122" t="s">
        <v>6070</v>
      </c>
      <c r="B66" s="117" t="s">
        <v>6069</v>
      </c>
      <c r="C66" s="116" t="s">
        <v>2065</v>
      </c>
      <c r="D66" s="103"/>
      <c r="E66" s="103"/>
      <c r="F66" s="7" t="str">
        <f>IF(AND(D66="Amina",OR(E66="Manual",E66="Assisted Manual")),A66&amp;"_AZ",IF(AND(D66="Amina",OR(E66="De-Novo Merge",E66="Assisted Merge")),A66&amp;"_SA_AZ",IF(AND(D66="Ahmad",OR(E66="Manual",E66="Assisted Manual")),A66&amp;"_AE",IF(AND(D66="Ahmad",OR(E66="De-Novo Merge",E66="Assisted Merge")),A66&amp;"_SA_AE",IF(AND(D66="Gina",OR(E66="Manual",E66="Assisted Manual")),A66&amp;"_GB",IF(AND(D66="Gina",OR(E66="De-Novo Merge",E66="Assisted Merge")),A66&amp;"_SA_GB",IF(AND(D66="Cameron",OR(E66="Manual",E66="Assisted Manual")),A66&amp;"_CA",IF(AND(D66="Cameron",OR(E66="De-Novo Merge",E66="Assisted Merge")),A66&amp;"_SA_CA",IF(AND(D66="Bruno",OR(E66="Manual",E66="Assisted Manual")),A66&amp;"_BD",IF(AND(D66="Bruno",OR(E66="De-Novo Merge",E66="Assisted Merge")),A66&amp;"_SA_BD",IF(AND(D66="Daniel",OR(E66="Manual",E66="Assisted Manual")),A66&amp;"_DR",IF(AND(D66="Daniel",OR(E66="De-Novo Merge",E66="Assisted Merge")),A66&amp;"_SA_DR",IF(AND(D66="Monet",OR(E66="Manual",E66="Assisted Manual")),A66&amp;"_MW",IF(AND(D66="Monet",OR(E66="De-Novo Merge",E66="Assisted Merge")),A66&amp;"_SA_MW",IF(AND(D66="Rinat",OR(E66="Manual",E66="Assisted Manual")),A66&amp;"_RM",IF(AND(D66="Rinat",OR(E66="De-Novo Merge",E66="Assisted Merge")),A66&amp;"_SA_RM",""))))))))))))))))</f>
        <v/>
      </c>
      <c r="G66" s="104"/>
      <c r="H66" s="104"/>
      <c r="I66" s="68"/>
      <c r="J66" s="68"/>
      <c r="K66" s="73" t="str">
        <f t="shared" ref="K66:K129" si="1">IF(AND(NOT(I66=""),NOT(J66=""),NOT(H66="")),J66/I66,"")</f>
        <v/>
      </c>
      <c r="L66" s="118" t="str">
        <f>IF(AND(NOT(OR(H66="",H66="Ø")),NOT(OR(H67="",H67="Ø"))),"Needs to be Split","")</f>
        <v/>
      </c>
      <c r="M66" s="103" t="str">
        <f>IF(AND(NOT(OR(G66="",G66="Ø")),H66=""),"In Progress",IF(AND(NOT(OR(H66="Ø",H66="")),NOT(OR(G66="Ø",G66=""))),"Completed",IF(AND(NOT(A66=""),NOT(OR(D66="",D66="???")),G66=""),"Waiting",IF(D66="???","Waiting",""))))</f>
        <v/>
      </c>
      <c r="N66" s="116" t="str">
        <f>IF(AND(NOT(OR(H66="Ø",H66="")),L66="Split"),"In Progress",IF(AND(NOT(OR(H66="Ø",H66="")),L66="Needs to be Split"),"Waiting",IF(AND(M66="Review",M67="Review"),"Review",IF(OR(AND(M66="Review",M67="Incomplete"),AND(M66="Incomplete",M67="Review")),"Review",IF(OR(AND(M66="Untraceable",M67="Review"),AND(M66="Review",M67="Untraceable")),"Review",IF(OR(AND(M66="Review",M67="Completed"),AND(M66="Completed",M67="Review")),"Review",IF(OR(AND(M66="Other",M67="Review"),AND(M66="Review",M67="Other")),"Review",IF(OR(AND(M66="Other",M67="Incomplete"),AND(M66="Incomplete",M67="Other")),"Review",IF(OR(AND(M66="Other",M67="Untraceable"),AND(M66="Untraceable",M67="Other")),"Review",IF(OR(AND(M66="Other",M67="Completed"),AND(M66="Completed",M67="Other")),"Review",IF(AND(M66="Waiting",M67="Waiting"),"Waiting",IF(OR(AND(M66="Review",M67="Waiting"),AND(M66="Waiting",M67="Review")),"Waiting",IF(OR(AND(M66="Other",M67="Waiting"),AND(M66="Waiting",M67="Other")),"Waiting",IF(OR(AND(M66="Incomplete",M67="Waiting"),AND(M66="Waiting",M67="Incomplete")),"Waiting",IF(OR(AND(M66="Completed",M67="Waiting"),AND(M66="Waiting",M67="Completed")),"Waiting",IF(OR(M66="In Progress",M67="In Progress"),"In Progress",IF(OR(AND(M66="Completed",M67="Untraceable"),AND(M66="Untraceable",M67="Completed")),"Review",IF(OR(AND(M66="Completed",M67="Incomplete"),AND(M66="Incomplete",M67="Completed")),"Review",IF(OR(AND(M66="Incomplete",M67="Untraceable"),AND(M66="Untraceable",M67="Incomplete")),"Untraceable",IF(AND(NOT(OR(H66="Ø",H66="")),NOT(OR(H67="Ø",H67="")),L66=""),"In Progress",IF(AND(M66="Untraceable",M67="Untraceable"),"Untraceable",IF(AND(NOT(OR(H66="Ø",H66="")),NOT(OR(H67="Ø",H67="")),NOT(OR(L66="Ø",L66="",L66="Split",L66="Needs to be Split"))),"Completed",IF(AND(M66="Incomplete",M67="Incomplete"),"Incomplete",IF(AND(M66="Other",M67="Other"),"Review",IF(AND(M66="Untraceable",M67=""),"Untraceable","")))))))))))))))))))))))))</f>
        <v/>
      </c>
      <c r="O66" s="116" t="str">
        <f>IF(OR(N66="Untraceable",N66="Incomplete"),"Ignore",IF(N66="Completed","Waiting",IF(OR(N66="Waiting",N66="In Progress",N66="Review",N66="Other"),"HOLD","")))</f>
        <v/>
      </c>
      <c r="P66" s="4"/>
      <c r="Q66" s="121" t="str">
        <f>IF(OR(N66="Untraceable",N66="Incomplete"),"No",IF(N66="Completed","In Progress",""))</f>
        <v/>
      </c>
      <c r="R66" s="116"/>
    </row>
    <row r="67" spans="1:18" x14ac:dyDescent="0.25">
      <c r="A67" s="116"/>
      <c r="B67" s="116"/>
      <c r="C67" s="116"/>
      <c r="D67" s="103"/>
      <c r="E67" s="103"/>
      <c r="F67" s="7" t="str">
        <f>IF(AND(D67="Amina",OR(E67="Manual",E67="Assisted Manual")),A66&amp;"_AZ",IF(AND(D67="Amina",OR(E67="De-Novo Merge",E67="Assisted Merge")),A66&amp;"_SA_AZ",IF(AND(D67="Ahmad",OR(E67="Manual",E67="Assisted Manual")),A66&amp;"_AE",IF(AND(D67="Ahmad",OR(E67="De-Novo Merge",E67="Assisted Merge")),A66&amp;"_SA_AE",IF(AND(D67="Gina",OR(E67="Manual",E67="Assisted Manual")),A66&amp;"_GB",IF(AND(D67="Gina",OR(E67="De-Novo Merge",E67="Assisted Merge")),A66&amp;"_SA_GB",IF(AND(D67="Cameron",OR(E67="Manual",E67="Assisted Manual")),A66&amp;"_CA",IF(AND(D67="Cameron",OR(E67="De-Novo Merge",E67="Assisted Merge")),A66&amp;"_SA_CA",IF(AND(D67="Bruno",OR(E67="Manual",E67="Assisted Manual")),A66&amp;"_BD",IF(AND(D67="Bruno",OR(E67="De-Novo Merge",E67="Assisted Merge")),A66&amp;"_SA_BD",IF(AND(D67="Daniel",OR(E67="Manual",E67="Assisted Manual")),A66&amp;"_DR",IF(AND(D67="Daniel",OR(E67="De-Novo Merge",E67="Assisted Merge")),A66&amp;"_SA_DR",IF(AND(D67="Monet",OR(E67="Manual",E67="Assisted Manual")),A66&amp;"_MW",IF(AND(D67="Monet",OR(E67="De-Novo Merge",E67="Assisted Merge")),A66&amp;"_SA_MW",IF(AND(D67="Rinat",OR(E67="Manual",E67="Assisted Manual")),A66&amp;"_RM",IF(AND(D67="Rinat",OR(E67="De-Novo Merge",E67="Assisted Merge")),A66&amp;"_SA_RM",""))))))))))))))))</f>
        <v/>
      </c>
      <c r="G67" s="104"/>
      <c r="H67" s="104"/>
      <c r="I67" s="68"/>
      <c r="J67" s="68"/>
      <c r="K67" s="73" t="str">
        <f t="shared" si="1"/>
        <v/>
      </c>
      <c r="L67" s="116"/>
      <c r="M67" s="103" t="str">
        <f>IF(AND(NOT(OR(G67="",G67="Ø")),H67=""),"In Progress",IF(AND(NOT(OR(H67="Ø",H67="")),NOT(OR(G67="Ø",G67=""))),"Completed",IF(AND(NOT(A66=""),NOT(OR(D67="",D67="???")),G67=""),"Waiting",IF(D67="???","Waiting",""))))</f>
        <v/>
      </c>
      <c r="N67" s="116"/>
      <c r="O67" s="116"/>
      <c r="P67" s="4"/>
      <c r="Q67" s="121"/>
      <c r="R67" s="116"/>
    </row>
    <row r="68" spans="1:18" x14ac:dyDescent="0.25">
      <c r="A68" s="122" t="s">
        <v>6068</v>
      </c>
      <c r="B68" s="117" t="s">
        <v>6067</v>
      </c>
      <c r="C68" s="116" t="s">
        <v>2065</v>
      </c>
      <c r="D68" s="103"/>
      <c r="E68" s="103"/>
      <c r="F68" s="7" t="str">
        <f>IF(AND(D68="Amina",OR(E68="Manual",E68="Assisted Manual")),A68&amp;"_AZ",IF(AND(D68="Amina",OR(E68="De-Novo Merge",E68="Assisted Merge")),A68&amp;"_SA_AZ",IF(AND(D68="Ahmad",OR(E68="Manual",E68="Assisted Manual")),A68&amp;"_AE",IF(AND(D68="Ahmad",OR(E68="De-Novo Merge",E68="Assisted Merge")),A68&amp;"_SA_AE",IF(AND(D68="Gina",OR(E68="Manual",E68="Assisted Manual")),A68&amp;"_GB",IF(AND(D68="Gina",OR(E68="De-Novo Merge",E68="Assisted Merge")),A68&amp;"_SA_GB",IF(AND(D68="Cameron",OR(E68="Manual",E68="Assisted Manual")),A68&amp;"_CA",IF(AND(D68="Cameron",OR(E68="De-Novo Merge",E68="Assisted Merge")),A68&amp;"_SA_CA",IF(AND(D68="Bruno",OR(E68="Manual",E68="Assisted Manual")),A68&amp;"_BD",IF(AND(D68="Bruno",OR(E68="De-Novo Merge",E68="Assisted Merge")),A68&amp;"_SA_BD",IF(AND(D68="Daniel",OR(E68="Manual",E68="Assisted Manual")),A68&amp;"_DR",IF(AND(D68="Daniel",OR(E68="De-Novo Merge",E68="Assisted Merge")),A68&amp;"_SA_DR",IF(AND(D68="Monet",OR(E68="Manual",E68="Assisted Manual")),A68&amp;"_MW",IF(AND(D68="Monet",OR(E68="De-Novo Merge",E68="Assisted Merge")),A68&amp;"_SA_MW",IF(AND(D68="Rinat",OR(E68="Manual",E68="Assisted Manual")),A68&amp;"_RM",IF(AND(D68="Rinat",OR(E68="De-Novo Merge",E68="Assisted Merge")),A68&amp;"_SA_RM",""))))))))))))))))</f>
        <v/>
      </c>
      <c r="G68" s="104"/>
      <c r="H68" s="104"/>
      <c r="I68" s="68"/>
      <c r="J68" s="68"/>
      <c r="K68" s="73" t="str">
        <f t="shared" si="1"/>
        <v/>
      </c>
      <c r="L68" s="118" t="str">
        <f>IF(AND(NOT(OR(H68="",H68="Ø")),NOT(OR(H69="",H69="Ø"))),"Needs to be Split","")</f>
        <v/>
      </c>
      <c r="M68" s="103" t="str">
        <f>IF(AND(NOT(OR(G68="",G68="Ø")),H68=""),"In Progress",IF(AND(NOT(OR(H68="Ø",H68="")),NOT(OR(G68="Ø",G68=""))),"Completed",IF(AND(NOT(A68=""),NOT(OR(D68="",D68="???")),G68=""),"Waiting",IF(D68="???","Waiting",""))))</f>
        <v/>
      </c>
      <c r="N68" s="116" t="str">
        <f>IF(AND(NOT(OR(H68="Ø",H68="")),L68="Split"),"In Progress",IF(AND(NOT(OR(H68="Ø",H68="")),L68="Needs to be Split"),"Waiting",IF(AND(M68="Review",M69="Review"),"Review",IF(OR(AND(M68="Review",M69="Incomplete"),AND(M68="Incomplete",M69="Review")),"Review",IF(OR(AND(M68="Untraceable",M69="Review"),AND(M68="Review",M69="Untraceable")),"Review",IF(OR(AND(M68="Review",M69="Completed"),AND(M68="Completed",M69="Review")),"Review",IF(OR(AND(M68="Other",M69="Review"),AND(M68="Review",M69="Other")),"Review",IF(OR(AND(M68="Other",M69="Incomplete"),AND(M68="Incomplete",M69="Other")),"Review",IF(OR(AND(M68="Other",M69="Untraceable"),AND(M68="Untraceable",M69="Other")),"Review",IF(OR(AND(M68="Other",M69="Completed"),AND(M68="Completed",M69="Other")),"Review",IF(AND(M68="Waiting",M69="Waiting"),"Waiting",IF(OR(AND(M68="Review",M69="Waiting"),AND(M68="Waiting",M69="Review")),"Waiting",IF(OR(AND(M68="Other",M69="Waiting"),AND(M68="Waiting",M69="Other")),"Waiting",IF(OR(AND(M68="Incomplete",M69="Waiting"),AND(M68="Waiting",M69="Incomplete")),"Waiting",IF(OR(AND(M68="Completed",M69="Waiting"),AND(M68="Waiting",M69="Completed")),"Waiting",IF(OR(M68="In Progress",M69="In Progress"),"In Progress",IF(OR(AND(M68="Completed",M69="Untraceable"),AND(M68="Untraceable",M69="Completed")),"Review",IF(OR(AND(M68="Completed",M69="Incomplete"),AND(M68="Incomplete",M69="Completed")),"Review",IF(OR(AND(M68="Incomplete",M69="Untraceable"),AND(M68="Untraceable",M69="Incomplete")),"Untraceable",IF(AND(NOT(OR(H68="Ø",H68="")),NOT(OR(H69="Ø",H69="")),L68=""),"In Progress",IF(AND(M68="Untraceable",M69="Untraceable"),"Untraceable",IF(AND(NOT(OR(H68="Ø",H68="")),NOT(OR(H69="Ø",H69="")),NOT(OR(L68="Ø",L68="",L68="Split",L68="Needs to be Split"))),"Completed",IF(AND(M68="Incomplete",M69="Incomplete"),"Incomplete",IF(AND(M68="Other",M69="Other"),"Review",IF(AND(M68="Untraceable",M69=""),"Untraceable","")))))))))))))))))))))))))</f>
        <v/>
      </c>
      <c r="O68" s="116" t="str">
        <f>IF(OR(N68="Untraceable",N68="Incomplete"),"Ignore",IF(N68="Completed","Waiting",IF(OR(N68="Waiting",N68="In Progress",N68="Review",N68="Other"),"HOLD","")))</f>
        <v/>
      </c>
      <c r="P68" s="4"/>
      <c r="Q68" s="121" t="str">
        <f>IF(OR(N68="Untraceable",N68="Incomplete"),"No",IF(N68="Completed","In Progress",""))</f>
        <v/>
      </c>
      <c r="R68" s="116"/>
    </row>
    <row r="69" spans="1:18" x14ac:dyDescent="0.25">
      <c r="A69" s="116"/>
      <c r="B69" s="116"/>
      <c r="C69" s="116"/>
      <c r="D69" s="103"/>
      <c r="E69" s="103"/>
      <c r="F69" s="7" t="str">
        <f>IF(AND(D69="Amina",OR(E69="Manual",E69="Assisted Manual")),A68&amp;"_AZ",IF(AND(D69="Amina",OR(E69="De-Novo Merge",E69="Assisted Merge")),A68&amp;"_SA_AZ",IF(AND(D69="Ahmad",OR(E69="Manual",E69="Assisted Manual")),A68&amp;"_AE",IF(AND(D69="Ahmad",OR(E69="De-Novo Merge",E69="Assisted Merge")),A68&amp;"_SA_AE",IF(AND(D69="Gina",OR(E69="Manual",E69="Assisted Manual")),A68&amp;"_GB",IF(AND(D69="Gina",OR(E69="De-Novo Merge",E69="Assisted Merge")),A68&amp;"_SA_GB",IF(AND(D69="Cameron",OR(E69="Manual",E69="Assisted Manual")),A68&amp;"_CA",IF(AND(D69="Cameron",OR(E69="De-Novo Merge",E69="Assisted Merge")),A68&amp;"_SA_CA",IF(AND(D69="Bruno",OR(E69="Manual",E69="Assisted Manual")),A68&amp;"_BD",IF(AND(D69="Bruno",OR(E69="De-Novo Merge",E69="Assisted Merge")),A68&amp;"_SA_BD",IF(AND(D69="Daniel",OR(E69="Manual",E69="Assisted Manual")),A68&amp;"_DR",IF(AND(D69="Daniel",OR(E69="De-Novo Merge",E69="Assisted Merge")),A68&amp;"_SA_DR",IF(AND(D69="Monet",OR(E69="Manual",E69="Assisted Manual")),A68&amp;"_MW",IF(AND(D69="Monet",OR(E69="De-Novo Merge",E69="Assisted Merge")),A68&amp;"_SA_MW",IF(AND(D69="Rinat",OR(E69="Manual",E69="Assisted Manual")),A68&amp;"_RM",IF(AND(D69="Rinat",OR(E69="De-Novo Merge",E69="Assisted Merge")),A68&amp;"_SA_RM",""))))))))))))))))</f>
        <v/>
      </c>
      <c r="G69" s="104"/>
      <c r="H69" s="104"/>
      <c r="I69" s="68"/>
      <c r="J69" s="68"/>
      <c r="K69" s="73" t="str">
        <f t="shared" si="1"/>
        <v/>
      </c>
      <c r="L69" s="116"/>
      <c r="M69" s="103" t="str">
        <f>IF(AND(NOT(OR(G69="",G69="Ø")),H69=""),"In Progress",IF(AND(NOT(OR(H69="Ø",H69="")),NOT(OR(G69="Ø",G69=""))),"Completed",IF(AND(NOT(A68=""),NOT(OR(D69="",D69="???")),G69=""),"Waiting",IF(D69="???","Waiting",""))))</f>
        <v/>
      </c>
      <c r="N69" s="116"/>
      <c r="O69" s="116"/>
      <c r="P69" s="4"/>
      <c r="Q69" s="121"/>
      <c r="R69" s="116"/>
    </row>
    <row r="70" spans="1:18" x14ac:dyDescent="0.25">
      <c r="A70" s="122" t="s">
        <v>6066</v>
      </c>
      <c r="B70" s="117" t="s">
        <v>6065</v>
      </c>
      <c r="C70" s="116" t="s">
        <v>2065</v>
      </c>
      <c r="D70" s="103" t="s">
        <v>187</v>
      </c>
      <c r="E70" s="103" t="s">
        <v>24</v>
      </c>
      <c r="F70" s="7" t="str">
        <f>IF(AND(D70="Amina",OR(E70="Manual",E70="Assisted Manual")),A70&amp;"_AZ",IF(AND(D70="Amina",OR(E70="De-Novo Merge",E70="Assisted Merge")),A70&amp;"_SA_AZ",IF(AND(D70="Ahmad",OR(E70="Manual",E70="Assisted Manual")),A70&amp;"_AE",IF(AND(D70="Ahmad",OR(E70="De-Novo Merge",E70="Assisted Merge")),A70&amp;"_SA_AE",IF(AND(D70="Gina",OR(E70="Manual",E70="Assisted Manual")),A70&amp;"_GB",IF(AND(D70="Gina",OR(E70="De-Novo Merge",E70="Assisted Merge")),A70&amp;"_SA_GB",IF(AND(D70="Cameron",OR(E70="Manual",E70="Assisted Manual")),A70&amp;"_CA",IF(AND(D70="Cameron",OR(E70="De-Novo Merge",E70="Assisted Merge")),A70&amp;"_SA_CA",IF(AND(D70="Bruno",OR(E70="Manual",E70="Assisted Manual")),A70&amp;"_BD",IF(AND(D70="Bruno",OR(E70="De-Novo Merge",E70="Assisted Merge")),A70&amp;"_SA_BD",IF(AND(D70="Daniel",OR(E70="Manual",E70="Assisted Manual")),A70&amp;"_DR",IF(AND(D70="Daniel",OR(E70="De-Novo Merge",E70="Assisted Merge")),A70&amp;"_SA_DR",IF(AND(D70="Monet",OR(E70="Manual",E70="Assisted Manual")),A70&amp;"_MW",IF(AND(D70="Monet",OR(E70="De-Novo Merge",E70="Assisted Merge")),A70&amp;"_SA_MW",IF(AND(D70="Rinat",OR(E70="Manual",E70="Assisted Manual")),A70&amp;"_RM",IF(AND(D70="Rinat",OR(E70="De-Novo Merge",E70="Assisted Merge")),A70&amp;"_SA_RM",""))))))))))))))))</f>
        <v>2018-08-01_G-035_MW</v>
      </c>
      <c r="G70" s="104">
        <v>43392</v>
      </c>
      <c r="H70" s="104">
        <v>43395</v>
      </c>
      <c r="I70" s="68">
        <v>5.5</v>
      </c>
      <c r="J70" s="68">
        <v>94.7</v>
      </c>
      <c r="K70" s="73">
        <f t="shared" si="1"/>
        <v>17.218181818181819</v>
      </c>
      <c r="L70" s="118">
        <v>43418</v>
      </c>
      <c r="M70" s="103" t="str">
        <f>IF(AND(NOT(OR(G70="",G70="Ø")),H70=""),"In Progress",IF(AND(NOT(OR(H70="Ø",H70="")),NOT(OR(G70="Ø",G70=""))),"Completed",IF(AND(NOT(A70=""),NOT(OR(D70="",D70="???")),G70=""),"Waiting",IF(D70="???","Waiting",""))))</f>
        <v>Completed</v>
      </c>
      <c r="N70" s="116" t="str">
        <f>IF(AND(NOT(OR(H70="Ø",H70="")),L70="Split"),"In Progress",IF(AND(NOT(OR(H70="Ø",H70="")),L70="Needs to be Split"),"Waiting",IF(AND(M70="Review",M71="Review"),"Review",IF(OR(AND(M70="Review",M71="Incomplete"),AND(M70="Incomplete",M71="Review")),"Review",IF(OR(AND(M70="Untraceable",M71="Review"),AND(M70="Review",M71="Untraceable")),"Review",IF(OR(AND(M70="Review",M71="Completed"),AND(M70="Completed",M71="Review")),"Review",IF(OR(AND(M70="Other",M71="Review"),AND(M70="Review",M71="Other")),"Review",IF(OR(AND(M70="Other",M71="Incomplete"),AND(M70="Incomplete",M71="Other")),"Review",IF(OR(AND(M70="Other",M71="Untraceable"),AND(M70="Untraceable",M71="Other")),"Review",IF(OR(AND(M70="Other",M71="Completed"),AND(M70="Completed",M71="Other")),"Review",IF(AND(M70="Waiting",M71="Waiting"),"Waiting",IF(OR(AND(M70="Review",M71="Waiting"),AND(M70="Waiting",M71="Review")),"Waiting",IF(OR(AND(M70="Other",M71="Waiting"),AND(M70="Waiting",M71="Other")),"Waiting",IF(OR(AND(M70="Incomplete",M71="Waiting"),AND(M70="Waiting",M71="Incomplete")),"Waiting",IF(OR(AND(M70="Completed",M71="Waiting"),AND(M70="Waiting",M71="Completed")),"Waiting",IF(OR(M70="In Progress",M71="In Progress"),"In Progress",IF(OR(AND(M70="Completed",M71="Untraceable"),AND(M70="Untraceable",M71="Completed")),"Review",IF(OR(AND(M70="Completed",M71="Incomplete"),AND(M70="Incomplete",M71="Completed")),"Review",IF(OR(AND(M70="Incomplete",M71="Untraceable"),AND(M70="Untraceable",M71="Incomplete")),"Untraceable",IF(AND(NOT(OR(H70="Ø",H70="")),NOT(OR(H71="Ø",H71="")),L70=""),"In Progress",IF(AND(M70="Untraceable",M71="Untraceable"),"Untraceable",IF(AND(NOT(OR(H70="Ø",H70="")),NOT(OR(H71="Ø",H71="")),NOT(OR(L70="Ø",L70="",L70="Split",L70="Needs to be Split"))),"Completed",IF(AND(M70="Incomplete",M71="Incomplete"),"Incomplete",IF(AND(M70="Other",M71="Other"),"Review",IF(AND(M70="Untraceable",M71=""),"Untraceable","")))))))))))))))))))))))))</f>
        <v>Completed</v>
      </c>
      <c r="O70" s="116" t="s">
        <v>0</v>
      </c>
      <c r="P70" s="4"/>
      <c r="Q70" s="121" t="s">
        <v>25</v>
      </c>
      <c r="R70" s="116" t="s">
        <v>6064</v>
      </c>
    </row>
    <row r="71" spans="1:18" x14ac:dyDescent="0.25">
      <c r="A71" s="116"/>
      <c r="B71" s="116"/>
      <c r="C71" s="116"/>
      <c r="D71" s="103" t="s">
        <v>27</v>
      </c>
      <c r="E71" s="103" t="s">
        <v>1512</v>
      </c>
      <c r="F71" s="7" t="str">
        <f>IF(AND(D71="Amina",OR(E71="Manual",E71="Assisted Manual")),A70&amp;"_AZ",IF(AND(D71="Amina",OR(E71="De-Novo Merge",E71="Assisted Merge")),A70&amp;"_SA_AZ",IF(AND(D71="Ahmad",OR(E71="Manual",E71="Assisted Manual")),A70&amp;"_AE",IF(AND(D71="Ahmad",OR(E71="De-Novo Merge",E71="Assisted Merge")),A70&amp;"_SA_AE",IF(AND(D71="Gina",OR(E71="Manual",E71="Assisted Manual")),A70&amp;"_GB",IF(AND(D71="Gina",OR(E71="De-Novo Merge",E71="Assisted Merge")),A70&amp;"_SA_GB",IF(AND(D71="Cameron",OR(E71="Manual",E71="Assisted Manual")),A70&amp;"_CA",IF(AND(D71="Cameron",OR(E71="De-Novo Merge",E71="Assisted Merge")),A70&amp;"_SA_CA",IF(AND(D71="Bruno",OR(E71="Manual",E71="Assisted Manual")),A70&amp;"_BD",IF(AND(D71="Bruno",OR(E71="De-Novo Merge",E71="Assisted Merge")),A70&amp;"_SA_BD",IF(AND(D71="Daniel",OR(E71="Manual",E71="Assisted Manual")),A70&amp;"_DR",IF(AND(D71="Daniel",OR(E71="De-Novo Merge",E71="Assisted Merge")),A70&amp;"_SA_DR",IF(AND(D71="Monet",OR(E71="Manual",E71="Assisted Manual")),A70&amp;"_MW",IF(AND(D71="Monet",OR(E71="De-Novo Merge",E71="Assisted Merge")),A70&amp;"_SA_MW",IF(AND(D71="Rinat",OR(E71="Manual",E71="Assisted Manual")),A70&amp;"_RM",IF(AND(D71="Rinat",OR(E71="De-Novo Merge",E71="Assisted Merge")),A70&amp;"_SA_RM",""))))))))))))))))</f>
        <v>2018-08-01_G-035_GB</v>
      </c>
      <c r="G71" s="104">
        <v>43416</v>
      </c>
      <c r="H71" s="104">
        <v>43417</v>
      </c>
      <c r="I71" s="68">
        <v>4</v>
      </c>
      <c r="J71" s="68">
        <v>94.69</v>
      </c>
      <c r="K71" s="73">
        <f t="shared" si="1"/>
        <v>23.672499999999999</v>
      </c>
      <c r="L71" s="116"/>
      <c r="M71" s="103" t="str">
        <f>IF(AND(NOT(OR(G71="",G71="Ø")),H71=""),"In Progress",IF(AND(NOT(OR(H71="Ø",H71="")),NOT(OR(G71="Ø",G71=""))),"Completed",IF(AND(NOT(A70=""),NOT(OR(D71="",D71="???")),G71=""),"Waiting",IF(D71="???","Waiting",""))))</f>
        <v>Completed</v>
      </c>
      <c r="N71" s="116"/>
      <c r="O71" s="116"/>
      <c r="P71" s="4" t="s">
        <v>6063</v>
      </c>
      <c r="Q71" s="121"/>
      <c r="R71" s="116"/>
    </row>
    <row r="72" spans="1:18" x14ac:dyDescent="0.25">
      <c r="A72" s="122" t="s">
        <v>6062</v>
      </c>
      <c r="B72" s="117" t="s">
        <v>6061</v>
      </c>
      <c r="C72" s="116" t="s">
        <v>2065</v>
      </c>
      <c r="D72" s="103"/>
      <c r="E72" s="103"/>
      <c r="F72" s="7" t="str">
        <f>IF(AND(D72="Amina",OR(E72="Manual",E72="Assisted Manual")),A72&amp;"_AZ",IF(AND(D72="Amina",OR(E72="De-Novo Merge",E72="Assisted Merge")),A72&amp;"_SA_AZ",IF(AND(D72="Ahmad",OR(E72="Manual",E72="Assisted Manual")),A72&amp;"_AE",IF(AND(D72="Ahmad",OR(E72="De-Novo Merge",E72="Assisted Merge")),A72&amp;"_SA_AE",IF(AND(D72="Gina",OR(E72="Manual",E72="Assisted Manual")),A72&amp;"_GB",IF(AND(D72="Gina",OR(E72="De-Novo Merge",E72="Assisted Merge")),A72&amp;"_SA_GB",IF(AND(D72="Cameron",OR(E72="Manual",E72="Assisted Manual")),A72&amp;"_CA",IF(AND(D72="Cameron",OR(E72="De-Novo Merge",E72="Assisted Merge")),A72&amp;"_SA_CA",IF(AND(D72="Bruno",OR(E72="Manual",E72="Assisted Manual")),A72&amp;"_BD",IF(AND(D72="Bruno",OR(E72="De-Novo Merge",E72="Assisted Merge")),A72&amp;"_SA_BD",IF(AND(D72="Daniel",OR(E72="Manual",E72="Assisted Manual")),A72&amp;"_DR",IF(AND(D72="Daniel",OR(E72="De-Novo Merge",E72="Assisted Merge")),A72&amp;"_SA_DR",IF(AND(D72="Monet",OR(E72="Manual",E72="Assisted Manual")),A72&amp;"_MW",IF(AND(D72="Monet",OR(E72="De-Novo Merge",E72="Assisted Merge")),A72&amp;"_SA_MW",IF(AND(D72="Rinat",OR(E72="Manual",E72="Assisted Manual")),A72&amp;"_RM",IF(AND(D72="Rinat",OR(E72="De-Novo Merge",E72="Assisted Merge")),A72&amp;"_SA_RM",""))))))))))))))))</f>
        <v/>
      </c>
      <c r="G72" s="104"/>
      <c r="H72" s="104"/>
      <c r="I72" s="68"/>
      <c r="J72" s="68"/>
      <c r="K72" s="73" t="str">
        <f t="shared" si="1"/>
        <v/>
      </c>
      <c r="L72" s="118" t="str">
        <f>IF(AND(NOT(OR(H72="",H72="Ø")),NOT(OR(H73="",H73="Ø"))),"Needs to be Split","")</f>
        <v/>
      </c>
      <c r="M72" s="103" t="str">
        <f>IF(AND(NOT(OR(G72="",G72="Ø")),H72=""),"In Progress",IF(AND(NOT(OR(H72="Ø",H72="")),NOT(OR(G72="Ø",G72=""))),"Completed",IF(AND(NOT(A72=""),NOT(OR(D72="",D72="???")),G72=""),"Waiting",IF(D72="???","Waiting",""))))</f>
        <v/>
      </c>
      <c r="N72" s="116" t="str">
        <f>IF(AND(NOT(OR(H72="Ø",H72="")),L72="Split"),"In Progress",IF(AND(NOT(OR(H72="Ø",H72="")),L72="Needs to be Split"),"Waiting",IF(AND(M72="Review",M73="Review"),"Review",IF(OR(AND(M72="Review",M73="Incomplete"),AND(M72="Incomplete",M73="Review")),"Review",IF(OR(AND(M72="Untraceable",M73="Review"),AND(M72="Review",M73="Untraceable")),"Review",IF(OR(AND(M72="Review",M73="Completed"),AND(M72="Completed",M73="Review")),"Review",IF(OR(AND(M72="Other",M73="Review"),AND(M72="Review",M73="Other")),"Review",IF(OR(AND(M72="Other",M73="Incomplete"),AND(M72="Incomplete",M73="Other")),"Review",IF(OR(AND(M72="Other",M73="Untraceable"),AND(M72="Untraceable",M73="Other")),"Review",IF(OR(AND(M72="Other",M73="Completed"),AND(M72="Completed",M73="Other")),"Review",IF(AND(M72="Waiting",M73="Waiting"),"Waiting",IF(OR(AND(M72="Review",M73="Waiting"),AND(M72="Waiting",M73="Review")),"Waiting",IF(OR(AND(M72="Other",M73="Waiting"),AND(M72="Waiting",M73="Other")),"Waiting",IF(OR(AND(M72="Incomplete",M73="Waiting"),AND(M72="Waiting",M73="Incomplete")),"Waiting",IF(OR(AND(M72="Completed",M73="Waiting"),AND(M72="Waiting",M73="Completed")),"Waiting",IF(OR(M72="In Progress",M73="In Progress"),"In Progress",IF(OR(AND(M72="Completed",M73="Untraceable"),AND(M72="Untraceable",M73="Completed")),"Review",IF(OR(AND(M72="Completed",M73="Incomplete"),AND(M72="Incomplete",M73="Completed")),"Review",IF(OR(AND(M72="Incomplete",M73="Untraceable"),AND(M72="Untraceable",M73="Incomplete")),"Untraceable",IF(AND(NOT(OR(H72="Ø",H72="")),NOT(OR(H73="Ø",H73="")),L72=""),"In Progress",IF(AND(M72="Untraceable",M73="Untraceable"),"Untraceable",IF(AND(NOT(OR(H72="Ø",H72="")),NOT(OR(H73="Ø",H73="")),NOT(OR(L72="Ø",L72="",L72="Split",L72="Needs to be Split"))),"Completed",IF(AND(M72="Incomplete",M73="Incomplete"),"Incomplete",IF(AND(M72="Other",M73="Other"),"Review",IF(AND(M72="Untraceable",M73=""),"Untraceable","")))))))))))))))))))))))))</f>
        <v/>
      </c>
      <c r="O72" s="116" t="str">
        <f>IF(OR(N72="Untraceable",N72="Incomplete"),"Ignore",IF(N72="Completed","Waiting",IF(OR(N72="Waiting",N72="In Progress",N72="Review",N72="Other"),"HOLD","")))</f>
        <v/>
      </c>
      <c r="P72" s="4"/>
      <c r="Q72" s="121" t="str">
        <f>IF(OR(N72="Untraceable",N72="Incomplete"),"No",IF(N72="Completed","In Progress",""))</f>
        <v/>
      </c>
      <c r="R72" s="116"/>
    </row>
    <row r="73" spans="1:18" x14ac:dyDescent="0.25">
      <c r="A73" s="116"/>
      <c r="B73" s="116"/>
      <c r="C73" s="116"/>
      <c r="D73" s="103"/>
      <c r="E73" s="103"/>
      <c r="F73" s="7" t="str">
        <f>IF(AND(D73="Amina",OR(E73="Manual",E73="Assisted Manual")),A72&amp;"_AZ",IF(AND(D73="Amina",OR(E73="De-Novo Merge",E73="Assisted Merge")),A72&amp;"_SA_AZ",IF(AND(D73="Ahmad",OR(E73="Manual",E73="Assisted Manual")),A72&amp;"_AE",IF(AND(D73="Ahmad",OR(E73="De-Novo Merge",E73="Assisted Merge")),A72&amp;"_SA_AE",IF(AND(D73="Gina",OR(E73="Manual",E73="Assisted Manual")),A72&amp;"_GB",IF(AND(D73="Gina",OR(E73="De-Novo Merge",E73="Assisted Merge")),A72&amp;"_SA_GB",IF(AND(D73="Cameron",OR(E73="Manual",E73="Assisted Manual")),A72&amp;"_CA",IF(AND(D73="Cameron",OR(E73="De-Novo Merge",E73="Assisted Merge")),A72&amp;"_SA_CA",IF(AND(D73="Bruno",OR(E73="Manual",E73="Assisted Manual")),A72&amp;"_BD",IF(AND(D73="Bruno",OR(E73="De-Novo Merge",E73="Assisted Merge")),A72&amp;"_SA_BD",IF(AND(D73="Daniel",OR(E73="Manual",E73="Assisted Manual")),A72&amp;"_DR",IF(AND(D73="Daniel",OR(E73="De-Novo Merge",E73="Assisted Merge")),A72&amp;"_SA_DR",IF(AND(D73="Monet",OR(E73="Manual",E73="Assisted Manual")),A72&amp;"_MW",IF(AND(D73="Monet",OR(E73="De-Novo Merge",E73="Assisted Merge")),A72&amp;"_SA_MW",IF(AND(D73="Rinat",OR(E73="Manual",E73="Assisted Manual")),A72&amp;"_RM",IF(AND(D73="Rinat",OR(E73="De-Novo Merge",E73="Assisted Merge")),A72&amp;"_SA_RM",""))))))))))))))))</f>
        <v/>
      </c>
      <c r="G73" s="104"/>
      <c r="H73" s="104"/>
      <c r="I73" s="68"/>
      <c r="J73" s="68"/>
      <c r="K73" s="73" t="str">
        <f t="shared" si="1"/>
        <v/>
      </c>
      <c r="L73" s="116"/>
      <c r="M73" s="103" t="str">
        <f>IF(AND(NOT(OR(G73="",G73="Ø")),H73=""),"In Progress",IF(AND(NOT(OR(H73="Ø",H73="")),NOT(OR(G73="Ø",G73=""))),"Completed",IF(AND(NOT(A72=""),NOT(OR(D73="",D73="???")),G73=""),"Waiting",IF(D73="???","Waiting",""))))</f>
        <v/>
      </c>
      <c r="N73" s="116"/>
      <c r="O73" s="116"/>
      <c r="P73" s="4"/>
      <c r="Q73" s="121"/>
      <c r="R73" s="116"/>
    </row>
    <row r="74" spans="1:18" x14ac:dyDescent="0.25">
      <c r="A74" s="122" t="s">
        <v>6060</v>
      </c>
      <c r="B74" s="117" t="s">
        <v>6059</v>
      </c>
      <c r="C74" s="116" t="s">
        <v>1001</v>
      </c>
      <c r="D74" s="103" t="s">
        <v>187</v>
      </c>
      <c r="E74" s="103" t="s">
        <v>24</v>
      </c>
      <c r="F74" s="7" t="str">
        <f>IF(AND(D74="Amina",OR(E74="Manual",E74="Assisted Manual")),A74&amp;"_AZ",IF(AND(D74="Amina",OR(E74="De-Novo Merge",E74="Assisted Merge")),A74&amp;"_SA_AZ",IF(AND(D74="Ahmad",OR(E74="Manual",E74="Assisted Manual")),A74&amp;"_AE",IF(AND(D74="Ahmad",OR(E74="De-Novo Merge",E74="Assisted Merge")),A74&amp;"_SA_AE",IF(AND(D74="Gina",OR(E74="Manual",E74="Assisted Manual")),A74&amp;"_GB",IF(AND(D74="Gina",OR(E74="De-Novo Merge",E74="Assisted Merge")),A74&amp;"_SA_GB",IF(AND(D74="Cameron",OR(E74="Manual",E74="Assisted Manual")),A74&amp;"_CA",IF(AND(D74="Cameron",OR(E74="De-Novo Merge",E74="Assisted Merge")),A74&amp;"_SA_CA",IF(AND(D74="Bruno",OR(E74="Manual",E74="Assisted Manual")),A74&amp;"_BD",IF(AND(D74="Bruno",OR(E74="De-Novo Merge",E74="Assisted Merge")),A74&amp;"_SA_BD",IF(AND(D74="Daniel",OR(E74="Manual",E74="Assisted Manual")),A74&amp;"_DR",IF(AND(D74="Daniel",OR(E74="De-Novo Merge",E74="Assisted Merge")),A74&amp;"_SA_DR",IF(AND(D74="Monet",OR(E74="Manual",E74="Assisted Manual")),A74&amp;"_MW",IF(AND(D74="Monet",OR(E74="De-Novo Merge",E74="Assisted Merge")),A74&amp;"_SA_MW",IF(AND(D74="Rinat",OR(E74="Manual",E74="Assisted Manual")),A74&amp;"_RM",IF(AND(D74="Rinat",OR(E74="De-Novo Merge",E74="Assisted Merge")),A74&amp;"_SA_RM",""))))))))))))))))</f>
        <v>2018-08-01_G-037_MW</v>
      </c>
      <c r="G74" s="104">
        <v>43397</v>
      </c>
      <c r="H74" s="104" t="s">
        <v>51</v>
      </c>
      <c r="I74" s="68"/>
      <c r="J74" s="68"/>
      <c r="K74" s="73" t="str">
        <f t="shared" si="1"/>
        <v/>
      </c>
      <c r="L74" s="118" t="str">
        <f>IF(AND(NOT(OR(H74="",H74="Ø")),NOT(OR(H75="",H75="Ø"))),"Needs to be Split","")</f>
        <v/>
      </c>
      <c r="M74" s="103" t="str">
        <f>IF(AND(NOT(OR(G74="",G74="Ø")),H74=""),"In Progress",IF(AND(NOT(OR(H74="Ø",H74="")),NOT(OR(G74="Ø",G74=""))),"Completed",IF(AND(NOT(A74=""),NOT(OR(D74="",D74="???")),G74=""),"Waiting",IF(D74="???","Waiting",""))))</f>
        <v/>
      </c>
      <c r="N74" s="116" t="s">
        <v>2</v>
      </c>
      <c r="O74" s="116" t="str">
        <f>IF(OR(N74="Untraceable",N74="Incomplete"),"Ignore",IF(N74="Completed","Waiting",IF(OR(N74="Waiting",N74="In Progress",N74="Review",N74="Other"),"HOLD","")))</f>
        <v>Ignore</v>
      </c>
      <c r="P74" s="4"/>
      <c r="Q74" s="121" t="str">
        <f>IF(OR(N74="Untraceable",N74="Incomplete"),"No",IF(N74="Completed","In Progress",""))</f>
        <v>No</v>
      </c>
      <c r="R74" s="116"/>
    </row>
    <row r="75" spans="1:18" x14ac:dyDescent="0.25">
      <c r="A75" s="116"/>
      <c r="B75" s="116"/>
      <c r="C75" s="116"/>
      <c r="D75" s="103" t="str">
        <f>IF(AND(NOT(A74=""),NOT(B74=""),NOT(M74="Untraceable")),"???","")</f>
        <v>???</v>
      </c>
      <c r="E75" s="103"/>
      <c r="F75" s="7" t="str">
        <f>IF(AND(D75="Amina",OR(E75="Manual",E75="Assisted Manual")),A74&amp;"_AZ",IF(AND(D75="Amina",OR(E75="De-Novo Merge",E75="Assisted Merge")),A74&amp;"_SA_AZ",IF(AND(D75="Ahmad",OR(E75="Manual",E75="Assisted Manual")),A74&amp;"_AE",IF(AND(D75="Ahmad",OR(E75="De-Novo Merge",E75="Assisted Merge")),A74&amp;"_SA_AE",IF(AND(D75="Gina",OR(E75="Manual",E75="Assisted Manual")),A74&amp;"_GB",IF(AND(D75="Gina",OR(E75="De-Novo Merge",E75="Assisted Merge")),A74&amp;"_SA_GB",IF(AND(D75="Cameron",OR(E75="Manual",E75="Assisted Manual")),A74&amp;"_CA",IF(AND(D75="Cameron",OR(E75="De-Novo Merge",E75="Assisted Merge")),A74&amp;"_SA_CA",IF(AND(D75="Bruno",OR(E75="Manual",E75="Assisted Manual")),A74&amp;"_BD",IF(AND(D75="Bruno",OR(E75="De-Novo Merge",E75="Assisted Merge")),A74&amp;"_SA_BD",IF(AND(D75="Daniel",OR(E75="Manual",E75="Assisted Manual")),A74&amp;"_DR",IF(AND(D75="Daniel",OR(E75="De-Novo Merge",E75="Assisted Merge")),A74&amp;"_SA_DR",IF(AND(D75="Monet",OR(E75="Manual",E75="Assisted Manual")),A74&amp;"_MW",IF(AND(D75="Monet",OR(E75="De-Novo Merge",E75="Assisted Merge")),A74&amp;"_SA_MW",IF(AND(D75="Rinat",OR(E75="Manual",E75="Assisted Manual")),A74&amp;"_RM",IF(AND(D75="Rinat",OR(E75="De-Novo Merge",E75="Assisted Merge")),A74&amp;"_SA_RM",""))))))))))))))))</f>
        <v/>
      </c>
      <c r="G75" s="104"/>
      <c r="H75" s="104"/>
      <c r="I75" s="68"/>
      <c r="J75" s="68"/>
      <c r="K75" s="73" t="str">
        <f t="shared" si="1"/>
        <v/>
      </c>
      <c r="L75" s="116"/>
      <c r="M75" s="103" t="s">
        <v>2</v>
      </c>
      <c r="N75" s="116"/>
      <c r="O75" s="116"/>
      <c r="P75" s="4"/>
      <c r="Q75" s="121"/>
      <c r="R75" s="116"/>
    </row>
    <row r="76" spans="1:18" x14ac:dyDescent="0.25">
      <c r="A76" s="122" t="s">
        <v>6058</v>
      </c>
      <c r="B76" s="117" t="s">
        <v>6057</v>
      </c>
      <c r="C76" s="116" t="s">
        <v>2065</v>
      </c>
      <c r="D76" s="103"/>
      <c r="E76" s="103"/>
      <c r="F76" s="7" t="str">
        <f>IF(AND(D76="Amina",OR(E76="Manual",E76="Assisted Manual")),A76&amp;"_AZ",IF(AND(D76="Amina",OR(E76="De-Novo Merge",E76="Assisted Merge")),A76&amp;"_SA_AZ",IF(AND(D76="Ahmad",OR(E76="Manual",E76="Assisted Manual")),A76&amp;"_AE",IF(AND(D76="Ahmad",OR(E76="De-Novo Merge",E76="Assisted Merge")),A76&amp;"_SA_AE",IF(AND(D76="Gina",OR(E76="Manual",E76="Assisted Manual")),A76&amp;"_GB",IF(AND(D76="Gina",OR(E76="De-Novo Merge",E76="Assisted Merge")),A76&amp;"_SA_GB",IF(AND(D76="Cameron",OR(E76="Manual",E76="Assisted Manual")),A76&amp;"_CA",IF(AND(D76="Cameron",OR(E76="De-Novo Merge",E76="Assisted Merge")),A76&amp;"_SA_CA",IF(AND(D76="Bruno",OR(E76="Manual",E76="Assisted Manual")),A76&amp;"_BD",IF(AND(D76="Bruno",OR(E76="De-Novo Merge",E76="Assisted Merge")),A76&amp;"_SA_BD",IF(AND(D76="Daniel",OR(E76="Manual",E76="Assisted Manual")),A76&amp;"_DR",IF(AND(D76="Daniel",OR(E76="De-Novo Merge",E76="Assisted Merge")),A76&amp;"_SA_DR",IF(AND(D76="Monet",OR(E76="Manual",E76="Assisted Manual")),A76&amp;"_MW",IF(AND(D76="Monet",OR(E76="De-Novo Merge",E76="Assisted Merge")),A76&amp;"_SA_MW",IF(AND(D76="Rinat",OR(E76="Manual",E76="Assisted Manual")),A76&amp;"_RM",IF(AND(D76="Rinat",OR(E76="De-Novo Merge",E76="Assisted Merge")),A76&amp;"_SA_RM",""))))))))))))))))</f>
        <v/>
      </c>
      <c r="G76" s="104"/>
      <c r="H76" s="104"/>
      <c r="I76" s="68"/>
      <c r="J76" s="68"/>
      <c r="K76" s="73" t="str">
        <f t="shared" si="1"/>
        <v/>
      </c>
      <c r="L76" s="118" t="str">
        <f>IF(AND(NOT(OR(H76="",H76="Ø")),NOT(OR(H77="",H77="Ø"))),"Needs to be Split","")</f>
        <v/>
      </c>
      <c r="M76" s="103" t="str">
        <f>IF(AND(NOT(OR(G76="",G76="Ø")),H76=""),"In Progress",IF(AND(NOT(OR(H76="Ø",H76="")),NOT(OR(G76="Ø",G76=""))),"Completed",IF(AND(NOT(A76=""),NOT(OR(D76="",D76="???")),G76=""),"Waiting",IF(D76="???","Waiting",""))))</f>
        <v/>
      </c>
      <c r="N76" s="116" t="str">
        <f>IF(AND(NOT(OR(H76="Ø",H76="")),L76="Split"),"In Progress",IF(AND(NOT(OR(H76="Ø",H76="")),L76="Needs to be Split"),"Waiting",IF(AND(M76="Review",M77="Review"),"Review",IF(OR(AND(M76="Review",M77="Incomplete"),AND(M76="Incomplete",M77="Review")),"Review",IF(OR(AND(M76="Untraceable",M77="Review"),AND(M76="Review",M77="Untraceable")),"Review",IF(OR(AND(M76="Review",M77="Completed"),AND(M76="Completed",M77="Review")),"Review",IF(OR(AND(M76="Other",M77="Review"),AND(M76="Review",M77="Other")),"Review",IF(OR(AND(M76="Other",M77="Incomplete"),AND(M76="Incomplete",M77="Other")),"Review",IF(OR(AND(M76="Other",M77="Untraceable"),AND(M76="Untraceable",M77="Other")),"Review",IF(OR(AND(M76="Other",M77="Completed"),AND(M76="Completed",M77="Other")),"Review",IF(AND(M76="Waiting",M77="Waiting"),"Waiting",IF(OR(AND(M76="Review",M77="Waiting"),AND(M76="Waiting",M77="Review")),"Waiting",IF(OR(AND(M76="Other",M77="Waiting"),AND(M76="Waiting",M77="Other")),"Waiting",IF(OR(AND(M76="Incomplete",M77="Waiting"),AND(M76="Waiting",M77="Incomplete")),"Waiting",IF(OR(AND(M76="Completed",M77="Waiting"),AND(M76="Waiting",M77="Completed")),"Waiting",IF(OR(M76="In Progress",M77="In Progress"),"In Progress",IF(OR(AND(M76="Completed",M77="Untraceable"),AND(M76="Untraceable",M77="Completed")),"Review",IF(OR(AND(M76="Completed",M77="Incomplete"),AND(M76="Incomplete",M77="Completed")),"Review",IF(OR(AND(M76="Incomplete",M77="Untraceable"),AND(M76="Untraceable",M77="Incomplete")),"Untraceable",IF(AND(NOT(OR(H76="Ø",H76="")),NOT(OR(H77="Ø",H77="")),L76=""),"In Progress",IF(AND(M76="Untraceable",M77="Untraceable"),"Untraceable",IF(AND(NOT(OR(H76="Ø",H76="")),NOT(OR(H77="Ø",H77="")),NOT(OR(L76="Ø",L76="",L76="Split",L76="Needs to be Split"))),"Completed",IF(AND(M76="Incomplete",M77="Incomplete"),"Incomplete",IF(AND(M76="Other",M77="Other"),"Review",IF(AND(M76="Untraceable",M77=""),"Untraceable","")))))))))))))))))))))))))</f>
        <v/>
      </c>
      <c r="O76" s="116" t="str">
        <f>IF(OR(N76="Untraceable",N76="Incomplete"),"Ignore",IF(N76="Completed","Waiting",IF(OR(N76="Waiting",N76="In Progress",N76="Review",N76="Other"),"HOLD","")))</f>
        <v/>
      </c>
      <c r="P76" s="4"/>
      <c r="Q76" s="121" t="str">
        <f>IF(OR(N76="Untraceable",N76="Incomplete"),"No",IF(N76="Completed","In Progress",""))</f>
        <v/>
      </c>
      <c r="R76" s="116"/>
    </row>
    <row r="77" spans="1:18" x14ac:dyDescent="0.25">
      <c r="A77" s="116"/>
      <c r="B77" s="116"/>
      <c r="C77" s="116"/>
      <c r="D77" s="103"/>
      <c r="E77" s="103"/>
      <c r="F77" s="7" t="str">
        <f>IF(AND(D77="Amina",OR(E77="Manual",E77="Assisted Manual")),A76&amp;"_AZ",IF(AND(D77="Amina",OR(E77="De-Novo Merge",E77="Assisted Merge")),A76&amp;"_SA_AZ",IF(AND(D77="Ahmad",OR(E77="Manual",E77="Assisted Manual")),A76&amp;"_AE",IF(AND(D77="Ahmad",OR(E77="De-Novo Merge",E77="Assisted Merge")),A76&amp;"_SA_AE",IF(AND(D77="Gina",OR(E77="Manual",E77="Assisted Manual")),A76&amp;"_GB",IF(AND(D77="Gina",OR(E77="De-Novo Merge",E77="Assisted Merge")),A76&amp;"_SA_GB",IF(AND(D77="Cameron",OR(E77="Manual",E77="Assisted Manual")),A76&amp;"_CA",IF(AND(D77="Cameron",OR(E77="De-Novo Merge",E77="Assisted Merge")),A76&amp;"_SA_CA",IF(AND(D77="Bruno",OR(E77="Manual",E77="Assisted Manual")),A76&amp;"_BD",IF(AND(D77="Bruno",OR(E77="De-Novo Merge",E77="Assisted Merge")),A76&amp;"_SA_BD",IF(AND(D77="Daniel",OR(E77="Manual",E77="Assisted Manual")),A76&amp;"_DR",IF(AND(D77="Daniel",OR(E77="De-Novo Merge",E77="Assisted Merge")),A76&amp;"_SA_DR",IF(AND(D77="Monet",OR(E77="Manual",E77="Assisted Manual")),A76&amp;"_MW",IF(AND(D77="Monet",OR(E77="De-Novo Merge",E77="Assisted Merge")),A76&amp;"_SA_MW",IF(AND(D77="Rinat",OR(E77="Manual",E77="Assisted Manual")),A76&amp;"_RM",IF(AND(D77="Rinat",OR(E77="De-Novo Merge",E77="Assisted Merge")),A76&amp;"_SA_RM",""))))))))))))))))</f>
        <v/>
      </c>
      <c r="G77" s="104"/>
      <c r="H77" s="104"/>
      <c r="I77" s="68"/>
      <c r="J77" s="68"/>
      <c r="K77" s="73" t="str">
        <f t="shared" si="1"/>
        <v/>
      </c>
      <c r="L77" s="116"/>
      <c r="M77" s="103" t="str">
        <f>IF(AND(NOT(OR(G77="",G77="Ø")),H77=""),"In Progress",IF(AND(NOT(OR(H77="Ø",H77="")),NOT(OR(G77="Ø",G77=""))),"Completed",IF(AND(NOT(A76=""),NOT(OR(D77="",D77="???")),G77=""),"Waiting",IF(D77="???","Waiting",""))))</f>
        <v/>
      </c>
      <c r="N77" s="116"/>
      <c r="O77" s="116"/>
      <c r="P77" s="4"/>
      <c r="Q77" s="121"/>
      <c r="R77" s="116"/>
    </row>
    <row r="78" spans="1:18" x14ac:dyDescent="0.25">
      <c r="A78" s="122" t="s">
        <v>6056</v>
      </c>
      <c r="B78" s="117" t="s">
        <v>6055</v>
      </c>
      <c r="C78" s="116" t="s">
        <v>2065</v>
      </c>
      <c r="D78" s="103" t="s">
        <v>187</v>
      </c>
      <c r="E78" s="103" t="s">
        <v>24</v>
      </c>
      <c r="F78" s="7" t="str">
        <f>IF(AND(D78="Amina",OR(E78="Manual",E78="Assisted Manual")),A78&amp;"_AZ",IF(AND(D78="Amina",OR(E78="De-Novo Merge",E78="Assisted Merge")),A78&amp;"_SA_AZ",IF(AND(D78="Ahmad",OR(E78="Manual",E78="Assisted Manual")),A78&amp;"_AE",IF(AND(D78="Ahmad",OR(E78="De-Novo Merge",E78="Assisted Merge")),A78&amp;"_SA_AE",IF(AND(D78="Gina",OR(E78="Manual",E78="Assisted Manual")),A78&amp;"_GB",IF(AND(D78="Gina",OR(E78="De-Novo Merge",E78="Assisted Merge")),A78&amp;"_SA_GB",IF(AND(D78="Cameron",OR(E78="Manual",E78="Assisted Manual")),A78&amp;"_CA",IF(AND(D78="Cameron",OR(E78="De-Novo Merge",E78="Assisted Merge")),A78&amp;"_SA_CA",IF(AND(D78="Bruno",OR(E78="Manual",E78="Assisted Manual")),A78&amp;"_BD",IF(AND(D78="Bruno",OR(E78="De-Novo Merge",E78="Assisted Merge")),A78&amp;"_SA_BD",IF(AND(D78="Daniel",OR(E78="Manual",E78="Assisted Manual")),A78&amp;"_DR",IF(AND(D78="Daniel",OR(E78="De-Novo Merge",E78="Assisted Merge")),A78&amp;"_SA_DR",IF(AND(D78="Monet",OR(E78="Manual",E78="Assisted Manual")),A78&amp;"_MW",IF(AND(D78="Monet",OR(E78="De-Novo Merge",E78="Assisted Merge")),A78&amp;"_SA_MW",IF(AND(D78="Rinat",OR(E78="Manual",E78="Assisted Manual")),A78&amp;"_RM",IF(AND(D78="Rinat",OR(E78="De-Novo Merge",E78="Assisted Merge")),A78&amp;"_SA_RM",""))))))))))))))))</f>
        <v>2018-08-01_G-039_MW</v>
      </c>
      <c r="G78" s="104">
        <v>43397</v>
      </c>
      <c r="H78" s="104" t="s">
        <v>51</v>
      </c>
      <c r="I78" s="68"/>
      <c r="J78" s="68"/>
      <c r="K78" s="73" t="str">
        <f t="shared" si="1"/>
        <v/>
      </c>
      <c r="L78" s="118" t="str">
        <f>IF(AND(NOT(OR(H78="",H78="Ø")),NOT(OR(H79="",H79="Ø"))),"Needs to be Split","")</f>
        <v/>
      </c>
      <c r="M78" s="103" t="str">
        <f>IF(AND(NOT(OR(G78="",G78="Ø")),H78=""),"In Progress",IF(AND(NOT(OR(H78="Ø",H78="")),NOT(OR(G78="Ø",G78=""))),"Completed",IF(AND(NOT(A78=""),NOT(OR(D78="",D78="???")),G78=""),"Waiting",IF(D78="???","Waiting",""))))</f>
        <v/>
      </c>
      <c r="N78" s="116" t="str">
        <f>IF(AND(NOT(OR(H78="Ø",H78="")),L78="Split"),"In Progress",IF(AND(NOT(OR(H78="Ø",H78="")),L78="Needs to be Split"),"Waiting",IF(AND(M78="Review",M79="Review"),"Review",IF(OR(AND(M78="Review",M79="Incomplete"),AND(M78="Incomplete",M79="Review")),"Review",IF(OR(AND(M78="Untraceable",M79="Review"),AND(M78="Review",M79="Untraceable")),"Review",IF(OR(AND(M78="Review",M79="Completed"),AND(M78="Completed",M79="Review")),"Review",IF(OR(AND(M78="Other",M79="Review"),AND(M78="Review",M79="Other")),"Review",IF(OR(AND(M78="Other",M79="Incomplete"),AND(M78="Incomplete",M79="Other")),"Review",IF(OR(AND(M78="Other",M79="Untraceable"),AND(M78="Untraceable",M79="Other")),"Review",IF(OR(AND(M78="Other",M79="Completed"),AND(M78="Completed",M79="Other")),"Review",IF(AND(M78="Waiting",M79="Waiting"),"Waiting",IF(OR(AND(M78="Review",M79="Waiting"),AND(M78="Waiting",M79="Review")),"Waiting",IF(OR(AND(M78="Other",M79="Waiting"),AND(M78="Waiting",M79="Other")),"Waiting",IF(OR(AND(M78="Incomplete",M79="Waiting"),AND(M78="Waiting",M79="Incomplete")),"Waiting",IF(OR(AND(M78="Completed",M79="Waiting"),AND(M78="Waiting",M79="Completed")),"Waiting",IF(OR(M78="In Progress",M79="In Progress"),"In Progress",IF(OR(AND(M78="Completed",M79="Untraceable"),AND(M78="Untraceable",M79="Completed")),"Review",IF(OR(AND(M78="Completed",M79="Incomplete"),AND(M78="Incomplete",M79="Completed")),"Review",IF(OR(AND(M78="Incomplete",M79="Untraceable"),AND(M78="Untraceable",M79="Incomplete")),"Untraceable",IF(AND(NOT(OR(H78="Ø",H78="")),NOT(OR(H79="Ø",H79="")),L78=""),"In Progress",IF(AND(M78="Untraceable",M79="Untraceable"),"Untraceable",IF(AND(NOT(OR(H78="Ø",H78="")),NOT(OR(H79="Ø",H79="")),NOT(OR(L78="Ø",L78="",L78="Split",L78="Needs to be Split"))),"Completed",IF(AND(M78="Incomplete",M79="Incomplete"),"Incomplete",IF(AND(M78="Other",M79="Other"),"Review",IF(AND(M78="Untraceable",M79=""),"Untraceable","")))))))))))))))))))))))))</f>
        <v/>
      </c>
      <c r="O78" s="116" t="str">
        <f>IF(OR(N78="Untraceable",N78="Incomplete"),"Ignore",IF(N78="Completed","Waiting",IF(OR(N78="Waiting",N78="In Progress",N78="Review",N78="Other"),"HOLD","")))</f>
        <v/>
      </c>
      <c r="P78" s="4" t="s">
        <v>6054</v>
      </c>
      <c r="Q78" s="121" t="str">
        <f>IF(OR(N78="Untraceable",N78="Incomplete"),"No",IF(N78="Completed","In Progress",""))</f>
        <v/>
      </c>
      <c r="R78" s="116"/>
    </row>
    <row r="79" spans="1:18" x14ac:dyDescent="0.25">
      <c r="A79" s="116"/>
      <c r="B79" s="116"/>
      <c r="C79" s="116"/>
      <c r="D79" s="103"/>
      <c r="E79" s="103"/>
      <c r="F79" s="7"/>
      <c r="G79" s="104"/>
      <c r="H79" s="104"/>
      <c r="I79" s="68"/>
      <c r="J79" s="68"/>
      <c r="K79" s="73" t="str">
        <f t="shared" si="1"/>
        <v/>
      </c>
      <c r="L79" s="116"/>
      <c r="M79" s="103" t="str">
        <f>IF(AND(NOT(OR(G79="",G79="Ø")),H79=""),"In Progress",IF(AND(NOT(OR(H79="Ø",H79="")),NOT(OR(G79="Ø",G79=""))),"Completed",IF(AND(NOT(A78=""),NOT(OR(D79="",D79="???")),G79=""),"Waiting",IF(D79="???","Waiting",""))))</f>
        <v/>
      </c>
      <c r="N79" s="116"/>
      <c r="O79" s="116"/>
      <c r="P79" s="4"/>
      <c r="Q79" s="121"/>
      <c r="R79" s="116"/>
    </row>
    <row r="80" spans="1:18" x14ac:dyDescent="0.25">
      <c r="A80" s="122" t="s">
        <v>6053</v>
      </c>
      <c r="B80" s="117" t="s">
        <v>6052</v>
      </c>
      <c r="C80" s="116" t="s">
        <v>6051</v>
      </c>
      <c r="D80" s="103" t="s">
        <v>187</v>
      </c>
      <c r="E80" s="103" t="s">
        <v>24</v>
      </c>
      <c r="F80" s="7" t="str">
        <f>IF(AND(D80="Amina",OR(E80="Manual",E80="Assisted Manual")),A80&amp;"_AZ",IF(AND(D80="Amina",OR(E80="De-Novo Merge",E80="Assisted Merge")),A80&amp;"_SA_AZ",IF(AND(D80="Ahmad",OR(E80="Manual",E80="Assisted Manual")),A80&amp;"_AE",IF(AND(D80="Ahmad",OR(E80="De-Novo Merge",E80="Assisted Merge")),A80&amp;"_SA_AE",IF(AND(D80="Gina",OR(E80="Manual",E80="Assisted Manual")),A80&amp;"_GB",IF(AND(D80="Gina",OR(E80="De-Novo Merge",E80="Assisted Merge")),A80&amp;"_SA_GB",IF(AND(D80="Cameron",OR(E80="Manual",E80="Assisted Manual")),A80&amp;"_CA",IF(AND(D80="Cameron",OR(E80="De-Novo Merge",E80="Assisted Merge")),A80&amp;"_SA_CA",IF(AND(D80="Bruno",OR(E80="Manual",E80="Assisted Manual")),A80&amp;"_BD",IF(AND(D80="Bruno",OR(E80="De-Novo Merge",E80="Assisted Merge")),A80&amp;"_SA_BD",IF(AND(D80="Daniel",OR(E80="Manual",E80="Assisted Manual")),A80&amp;"_DR",IF(AND(D80="Daniel",OR(E80="De-Novo Merge",E80="Assisted Merge")),A80&amp;"_SA_DR",IF(AND(D80="Monet",OR(E80="Manual",E80="Assisted Manual")),A80&amp;"_MW",IF(AND(D80="Monet",OR(E80="De-Novo Merge",E80="Assisted Merge")),A80&amp;"_SA_MW",IF(AND(D80="Rinat",OR(E80="Manual",E80="Assisted Manual")),A80&amp;"_RM",IF(AND(D80="Rinat",OR(E80="De-Novo Merge",E80="Assisted Merge")),A80&amp;"_SA_RM",""))))))))))))))))</f>
        <v>2018-08-01_G-040_MW</v>
      </c>
      <c r="G80" s="104">
        <v>43378</v>
      </c>
      <c r="H80" s="104">
        <v>43385</v>
      </c>
      <c r="I80" s="68">
        <v>2</v>
      </c>
      <c r="J80" s="68">
        <v>18.62</v>
      </c>
      <c r="K80" s="73">
        <f t="shared" si="1"/>
        <v>9.31</v>
      </c>
      <c r="L80" s="118">
        <v>43418</v>
      </c>
      <c r="M80" s="103" t="str">
        <f>IF(AND(NOT(OR(G80="",G80="Ø")),H80=""),"In Progress",IF(AND(NOT(OR(H80="Ø",H80="")),NOT(OR(G80="Ø",G80=""))),"Completed",IF(AND(NOT(A80=""),NOT(OR(D80="",D80="???")),G80=""),"Waiting",IF(D80="???","Waiting",""))))</f>
        <v>Completed</v>
      </c>
      <c r="N80" s="116" t="str">
        <f>IF(AND(NOT(OR(H80="Ø",H80="")),L80="Split"),"In Progress",IF(AND(NOT(OR(H80="Ø",H80="")),L80="Needs to be Split"),"Waiting",IF(AND(M80="Review",M81="Review"),"Review",IF(OR(AND(M80="Review",M81="Incomplete"),AND(M80="Incomplete",M81="Review")),"Review",IF(OR(AND(M80="Untraceable",M81="Review"),AND(M80="Review",M81="Untraceable")),"Review",IF(OR(AND(M80="Review",M81="Completed"),AND(M80="Completed",M81="Review")),"Review",IF(OR(AND(M80="Other",M81="Review"),AND(M80="Review",M81="Other")),"Review",IF(OR(AND(M80="Other",M81="Incomplete"),AND(M80="Incomplete",M81="Other")),"Review",IF(OR(AND(M80="Other",M81="Untraceable"),AND(M80="Untraceable",M81="Other")),"Review",IF(OR(AND(M80="Other",M81="Completed"),AND(M80="Completed",M81="Other")),"Review",IF(AND(M80="Waiting",M81="Waiting"),"Waiting",IF(OR(AND(M80="Review",M81="Waiting"),AND(M80="Waiting",M81="Review")),"Waiting",IF(OR(AND(M80="Other",M81="Waiting"),AND(M80="Waiting",M81="Other")),"Waiting",IF(OR(AND(M80="Incomplete",M81="Waiting"),AND(M80="Waiting",M81="Incomplete")),"Waiting",IF(OR(AND(M80="Completed",M81="Waiting"),AND(M80="Waiting",M81="Completed")),"Waiting",IF(OR(M80="In Progress",M81="In Progress"),"In Progress",IF(OR(AND(M80="Completed",M81="Untraceable"),AND(M80="Untraceable",M81="Completed")),"Review",IF(OR(AND(M80="Completed",M81="Incomplete"),AND(M80="Incomplete",M81="Completed")),"Review",IF(OR(AND(M80="Incomplete",M81="Untraceable"),AND(M80="Untraceable",M81="Incomplete")),"Untraceable",IF(AND(NOT(OR(H80="Ø",H80="")),NOT(OR(H81="Ø",H81="")),L80=""),"In Progress",IF(AND(M80="Untraceable",M81="Untraceable"),"Untraceable",IF(AND(NOT(OR(H80="Ø",H80="")),NOT(OR(H81="Ø",H81="")),NOT(OR(L80="Ø",L80="",L80="Split",L80="Needs to be Split"))),"Completed",IF(AND(M80="Incomplete",M81="Incomplete"),"Incomplete",IF(AND(M80="Other",M81="Other"),"Review",IF(AND(M80="Untraceable",M81=""),"Untraceable","")))))))))))))))))))))))))</f>
        <v>Completed</v>
      </c>
      <c r="O80" s="116" t="s">
        <v>0</v>
      </c>
      <c r="P80" s="4" t="s">
        <v>4794</v>
      </c>
      <c r="Q80" s="121" t="s">
        <v>25</v>
      </c>
      <c r="R80" s="116" t="s">
        <v>6050</v>
      </c>
    </row>
    <row r="81" spans="1:18" x14ac:dyDescent="0.25">
      <c r="A81" s="116"/>
      <c r="B81" s="116"/>
      <c r="C81" s="116"/>
      <c r="D81" s="103" t="s">
        <v>27</v>
      </c>
      <c r="E81" s="103" t="s">
        <v>1512</v>
      </c>
      <c r="F81" s="7" t="str">
        <f>IF(AND(D81="Amina",OR(E81="Manual",E81="Assisted Manual")),A80&amp;"_AZ",IF(AND(D81="Amina",OR(E81="De-Novo Merge",E81="Assisted Merge")),A80&amp;"_SA_AZ",IF(AND(D81="Ahmad",OR(E81="Manual",E81="Assisted Manual")),A80&amp;"_AE",IF(AND(D81="Ahmad",OR(E81="De-Novo Merge",E81="Assisted Merge")),A80&amp;"_SA_AE",IF(AND(D81="Gina",OR(E81="Manual",E81="Assisted Manual")),A80&amp;"_GB",IF(AND(D81="Gina",OR(E81="De-Novo Merge",E81="Assisted Merge")),A80&amp;"_SA_GB",IF(AND(D81="Cameron",OR(E81="Manual",E81="Assisted Manual")),A80&amp;"_CA",IF(AND(D81="Cameron",OR(E81="De-Novo Merge",E81="Assisted Merge")),A80&amp;"_SA_CA",IF(AND(D81="Bruno",OR(E81="Manual",E81="Assisted Manual")),A80&amp;"_BD",IF(AND(D81="Bruno",OR(E81="De-Novo Merge",E81="Assisted Merge")),A80&amp;"_SA_BD",IF(AND(D81="Daniel",OR(E81="Manual",E81="Assisted Manual")),A80&amp;"_DR",IF(AND(D81="Daniel",OR(E81="De-Novo Merge",E81="Assisted Merge")),A80&amp;"_SA_DR",IF(AND(D81="Monet",OR(E81="Manual",E81="Assisted Manual")),A80&amp;"_MW",IF(AND(D81="Monet",OR(E81="De-Novo Merge",E81="Assisted Merge")),A80&amp;"_SA_MW",IF(AND(D81="Rinat",OR(E81="Manual",E81="Assisted Manual")),A80&amp;"_RM",IF(AND(D81="Rinat",OR(E81="De-Novo Merge",E81="Assisted Merge")),A80&amp;"_SA_RM",""))))))))))))))))</f>
        <v>2018-08-01_G-040_GB</v>
      </c>
      <c r="G81" s="104">
        <v>43418</v>
      </c>
      <c r="H81" s="104">
        <v>43418</v>
      </c>
      <c r="I81" s="68">
        <v>0.5</v>
      </c>
      <c r="J81" s="68">
        <v>19.05</v>
      </c>
      <c r="K81" s="73">
        <f t="shared" si="1"/>
        <v>38.1</v>
      </c>
      <c r="L81" s="116"/>
      <c r="M81" s="103" t="str">
        <f>IF(AND(NOT(OR(G81="",G81="Ø")),H81=""),"In Progress",IF(AND(NOT(OR(H81="Ø",H81="")),NOT(OR(G81="Ø",G81=""))),"Completed",IF(AND(NOT(A80=""),NOT(OR(D81="",D81="???")),G81=""),"Waiting",IF(D81="???","Waiting",""))))</f>
        <v>Completed</v>
      </c>
      <c r="N81" s="116"/>
      <c r="O81" s="116"/>
      <c r="P81" s="4" t="s">
        <v>6049</v>
      </c>
      <c r="Q81" s="121"/>
      <c r="R81" s="116"/>
    </row>
    <row r="82" spans="1:18" x14ac:dyDescent="0.25">
      <c r="A82" s="122" t="s">
        <v>6048</v>
      </c>
      <c r="B82" s="117" t="s">
        <v>6047</v>
      </c>
      <c r="C82" s="116" t="s">
        <v>3632</v>
      </c>
      <c r="D82" s="103" t="s">
        <v>187</v>
      </c>
      <c r="E82" s="103" t="s">
        <v>24</v>
      </c>
      <c r="F82" s="7" t="str">
        <f>IF(AND(D82="Amina",OR(E82="Manual",E82="Assisted Manual")),A82&amp;"_AZ",IF(AND(D82="Amina",OR(E82="De-Novo Merge",E82="Assisted Merge")),A82&amp;"_SA_AZ",IF(AND(D82="Ahmad",OR(E82="Manual",E82="Assisted Manual")),A82&amp;"_AE",IF(AND(D82="Ahmad",OR(E82="De-Novo Merge",E82="Assisted Merge")),A82&amp;"_SA_AE",IF(AND(D82="Gina",OR(E82="Manual",E82="Assisted Manual")),A82&amp;"_GB",IF(AND(D82="Gina",OR(E82="De-Novo Merge",E82="Assisted Merge")),A82&amp;"_SA_GB",IF(AND(D82="Cameron",OR(E82="Manual",E82="Assisted Manual")),A82&amp;"_CA",IF(AND(D82="Cameron",OR(E82="De-Novo Merge",E82="Assisted Merge")),A82&amp;"_SA_CA",IF(AND(D82="Bruno",OR(E82="Manual",E82="Assisted Manual")),A82&amp;"_BD",IF(AND(D82="Bruno",OR(E82="De-Novo Merge",E82="Assisted Merge")),A82&amp;"_SA_BD",IF(AND(D82="Daniel",OR(E82="Manual",E82="Assisted Manual")),A82&amp;"_DR",IF(AND(D82="Daniel",OR(E82="De-Novo Merge",E82="Assisted Merge")),A82&amp;"_SA_DR",IF(AND(D82="Monet",OR(E82="Manual",E82="Assisted Manual")),A82&amp;"_MW",IF(AND(D82="Monet",OR(E82="De-Novo Merge",E82="Assisted Merge")),A82&amp;"_SA_MW",IF(AND(D82="Rinat",OR(E82="Manual",E82="Assisted Manual")),A82&amp;"_RM",IF(AND(D82="Rinat",OR(E82="De-Novo Merge",E82="Assisted Merge")),A82&amp;"_SA_RM",""))))))))))))))))</f>
        <v>2018-08-01_G-041_MW</v>
      </c>
      <c r="G82" s="104">
        <v>43431</v>
      </c>
      <c r="H82" s="104" t="s">
        <v>51</v>
      </c>
      <c r="I82" s="68"/>
      <c r="J82" s="68"/>
      <c r="K82" s="73" t="str">
        <f t="shared" si="1"/>
        <v/>
      </c>
      <c r="L82" s="118" t="str">
        <f>IF(AND(NOT(OR(H82="",H82="Ø")),NOT(OR(H83="",H83="Ø"))),"Needs to be Split","")</f>
        <v/>
      </c>
      <c r="M82" s="103" t="s">
        <v>2</v>
      </c>
      <c r="N82" s="116" t="s">
        <v>2</v>
      </c>
      <c r="O82" s="116" t="str">
        <f>IF(OR(N82="Untraceable",N82="Incomplete"),"Ignore",IF(N82="Completed","Waiting",IF(OR(N82="Waiting",N82="In Progress",N82="Review",N82="Other"),"HOLD","")))</f>
        <v>Ignore</v>
      </c>
      <c r="P82" s="4" t="s">
        <v>6046</v>
      </c>
      <c r="Q82" s="121" t="str">
        <f>IF(OR(N82="Untraceable",N82="Incomplete"),"No",IF(N82="Completed","In Progress",""))</f>
        <v>No</v>
      </c>
      <c r="R82" s="116"/>
    </row>
    <row r="83" spans="1:18" x14ac:dyDescent="0.25">
      <c r="A83" s="116"/>
      <c r="B83" s="116"/>
      <c r="C83" s="116"/>
      <c r="D83" s="103"/>
      <c r="E83" s="103"/>
      <c r="F83" s="7" t="str">
        <f>IF(AND(D83="Amina",OR(E83="Manual",E83="Assisted Manual")),A82&amp;"_AZ",IF(AND(D83="Amina",OR(E83="De-Novo Merge",E83="Assisted Merge")),A82&amp;"_SA_AZ",IF(AND(D83="Ahmad",OR(E83="Manual",E83="Assisted Manual")),A82&amp;"_AE",IF(AND(D83="Ahmad",OR(E83="De-Novo Merge",E83="Assisted Merge")),A82&amp;"_SA_AE",IF(AND(D83="Gina",OR(E83="Manual",E83="Assisted Manual")),A82&amp;"_GB",IF(AND(D83="Gina",OR(E83="De-Novo Merge",E83="Assisted Merge")),A82&amp;"_SA_GB",IF(AND(D83="Cameron",OR(E83="Manual",E83="Assisted Manual")),A82&amp;"_CA",IF(AND(D83="Cameron",OR(E83="De-Novo Merge",E83="Assisted Merge")),A82&amp;"_SA_CA",IF(AND(D83="Bruno",OR(E83="Manual",E83="Assisted Manual")),A82&amp;"_BD",IF(AND(D83="Bruno",OR(E83="De-Novo Merge",E83="Assisted Merge")),A82&amp;"_SA_BD",IF(AND(D83="Daniel",OR(E83="Manual",E83="Assisted Manual")),A82&amp;"_DR",IF(AND(D83="Daniel",OR(E83="De-Novo Merge",E83="Assisted Merge")),A82&amp;"_SA_DR",IF(AND(D83="Monet",OR(E83="Manual",E83="Assisted Manual")),A82&amp;"_MW",IF(AND(D83="Monet",OR(E83="De-Novo Merge",E83="Assisted Merge")),A82&amp;"_SA_MW",IF(AND(D83="Rinat",OR(E83="Manual",E83="Assisted Manual")),A82&amp;"_RM",IF(AND(D83="Rinat",OR(E83="De-Novo Merge",E83="Assisted Merge")),A82&amp;"_SA_RM",""))))))))))))))))</f>
        <v/>
      </c>
      <c r="G83" s="104"/>
      <c r="H83" s="104"/>
      <c r="I83" s="68"/>
      <c r="J83" s="68"/>
      <c r="K83" s="73" t="str">
        <f t="shared" si="1"/>
        <v/>
      </c>
      <c r="L83" s="116"/>
      <c r="M83" s="103" t="str">
        <f>IF(AND(NOT(OR(G83="",G83="Ø")),H83=""),"In Progress",IF(AND(NOT(OR(H83="Ø",H83="")),NOT(OR(G83="Ø",G83=""))),"Completed",IF(AND(NOT(A82=""),NOT(OR(D83="",D83="???")),G83=""),"Waiting",IF(D83="???","Waiting",""))))</f>
        <v/>
      </c>
      <c r="N83" s="116"/>
      <c r="O83" s="116"/>
      <c r="P83" s="4"/>
      <c r="Q83" s="121"/>
      <c r="R83" s="116"/>
    </row>
    <row r="84" spans="1:18" x14ac:dyDescent="0.25">
      <c r="A84" s="122" t="s">
        <v>6045</v>
      </c>
      <c r="B84" s="117" t="s">
        <v>6044</v>
      </c>
      <c r="C84" s="116" t="s">
        <v>2065</v>
      </c>
      <c r="D84" s="103"/>
      <c r="E84" s="103"/>
      <c r="F84" s="7" t="str">
        <f>IF(AND(D84="Amina",OR(E84="Manual",E84="Assisted Manual")),A84&amp;"_AZ",IF(AND(D84="Amina",OR(E84="De-Novo Merge",E84="Assisted Merge")),A84&amp;"_SA_AZ",IF(AND(D84="Ahmad",OR(E84="Manual",E84="Assisted Manual")),A84&amp;"_AE",IF(AND(D84="Ahmad",OR(E84="De-Novo Merge",E84="Assisted Merge")),A84&amp;"_SA_AE",IF(AND(D84="Gina",OR(E84="Manual",E84="Assisted Manual")),A84&amp;"_GB",IF(AND(D84="Gina",OR(E84="De-Novo Merge",E84="Assisted Merge")),A84&amp;"_SA_GB",IF(AND(D84="Cameron",OR(E84="Manual",E84="Assisted Manual")),A84&amp;"_CA",IF(AND(D84="Cameron",OR(E84="De-Novo Merge",E84="Assisted Merge")),A84&amp;"_SA_CA",IF(AND(D84="Bruno",OR(E84="Manual",E84="Assisted Manual")),A84&amp;"_BD",IF(AND(D84="Bruno",OR(E84="De-Novo Merge",E84="Assisted Merge")),A84&amp;"_SA_BD",IF(AND(D84="Daniel",OR(E84="Manual",E84="Assisted Manual")),A84&amp;"_DR",IF(AND(D84="Daniel",OR(E84="De-Novo Merge",E84="Assisted Merge")),A84&amp;"_SA_DR",IF(AND(D84="Monet",OR(E84="Manual",E84="Assisted Manual")),A84&amp;"_MW",IF(AND(D84="Monet",OR(E84="De-Novo Merge",E84="Assisted Merge")),A84&amp;"_SA_MW",IF(AND(D84="Rinat",OR(E84="Manual",E84="Assisted Manual")),A84&amp;"_RM",IF(AND(D84="Rinat",OR(E84="De-Novo Merge",E84="Assisted Merge")),A84&amp;"_SA_RM",""))))))))))))))))</f>
        <v/>
      </c>
      <c r="G84" s="104"/>
      <c r="H84" s="104"/>
      <c r="I84" s="68"/>
      <c r="J84" s="68"/>
      <c r="K84" s="73" t="str">
        <f t="shared" si="1"/>
        <v/>
      </c>
      <c r="L84" s="118" t="str">
        <f>IF(AND(NOT(OR(H84="",H84="Ø")),NOT(OR(H85="",H85="Ø"))),"Needs to be Split","")</f>
        <v/>
      </c>
      <c r="M84" s="103" t="str">
        <f>IF(AND(NOT(OR(G84="",G84="Ø")),H84=""),"In Progress",IF(AND(NOT(OR(H84="Ø",H84="")),NOT(OR(G84="Ø",G84=""))),"Completed",IF(AND(NOT(A84=""),NOT(OR(D84="",D84="???")),G84=""),"Waiting",IF(D84="???","Waiting",""))))</f>
        <v/>
      </c>
      <c r="N84" s="116" t="str">
        <f>IF(AND(NOT(OR(H84="Ø",H84="")),L84="Split"),"In Progress",IF(AND(NOT(OR(H84="Ø",H84="")),L84="Needs to be Split"),"Waiting",IF(AND(M84="Review",M85="Review"),"Review",IF(OR(AND(M84="Review",M85="Incomplete"),AND(M84="Incomplete",M85="Review")),"Review",IF(OR(AND(M84="Untraceable",M85="Review"),AND(M84="Review",M85="Untraceable")),"Review",IF(OR(AND(M84="Review",M85="Completed"),AND(M84="Completed",M85="Review")),"Review",IF(OR(AND(M84="Other",M85="Review"),AND(M84="Review",M85="Other")),"Review",IF(OR(AND(M84="Other",M85="Incomplete"),AND(M84="Incomplete",M85="Other")),"Review",IF(OR(AND(M84="Other",M85="Untraceable"),AND(M84="Untraceable",M85="Other")),"Review",IF(OR(AND(M84="Other",M85="Completed"),AND(M84="Completed",M85="Other")),"Review",IF(AND(M84="Waiting",M85="Waiting"),"Waiting",IF(OR(AND(M84="Review",M85="Waiting"),AND(M84="Waiting",M85="Review")),"Waiting",IF(OR(AND(M84="Other",M85="Waiting"),AND(M84="Waiting",M85="Other")),"Waiting",IF(OR(AND(M84="Incomplete",M85="Waiting"),AND(M84="Waiting",M85="Incomplete")),"Waiting",IF(OR(AND(M84="Completed",M85="Waiting"),AND(M84="Waiting",M85="Completed")),"Waiting",IF(OR(M84="In Progress",M85="In Progress"),"In Progress",IF(OR(AND(M84="Completed",M85="Untraceable"),AND(M84="Untraceable",M85="Completed")),"Review",IF(OR(AND(M84="Completed",M85="Incomplete"),AND(M84="Incomplete",M85="Completed")),"Review",IF(OR(AND(M84="Incomplete",M85="Untraceable"),AND(M84="Untraceable",M85="Incomplete")),"Untraceable",IF(AND(NOT(OR(H84="Ø",H84="")),NOT(OR(H85="Ø",H85="")),L84=""),"In Progress",IF(AND(M84="Untraceable",M85="Untraceable"),"Untraceable",IF(AND(NOT(OR(H84="Ø",H84="")),NOT(OR(H85="Ø",H85="")),NOT(OR(L84="Ø",L84="",L84="Split",L84="Needs to be Split"))),"Completed",IF(AND(M84="Incomplete",M85="Incomplete"),"Incomplete",IF(AND(M84="Other",M85="Other"),"Review",IF(AND(M84="Untraceable",M85=""),"Untraceable","")))))))))))))))))))))))))</f>
        <v/>
      </c>
      <c r="O84" s="116" t="str">
        <f>IF(OR(N84="Untraceable",N84="Incomplete"),"Ignore",IF(N84="Completed","Waiting",IF(OR(N84="Waiting",N84="In Progress",N84="Review",N84="Other"),"HOLD","")))</f>
        <v/>
      </c>
      <c r="P84" s="4"/>
      <c r="Q84" s="121" t="str">
        <f>IF(OR(N84="Untraceable",N84="Incomplete"),"No",IF(N84="Completed","In Progress",""))</f>
        <v/>
      </c>
      <c r="R84" s="116"/>
    </row>
    <row r="85" spans="1:18" x14ac:dyDescent="0.25">
      <c r="A85" s="116"/>
      <c r="B85" s="116"/>
      <c r="C85" s="116"/>
      <c r="D85" s="103"/>
      <c r="E85" s="103"/>
      <c r="F85" s="7" t="str">
        <f>IF(AND(D85="Amina",OR(E85="Manual",E85="Assisted Manual")),A84&amp;"_AZ",IF(AND(D85="Amina",OR(E85="De-Novo Merge",E85="Assisted Merge")),A84&amp;"_SA_AZ",IF(AND(D85="Ahmad",OR(E85="Manual",E85="Assisted Manual")),A84&amp;"_AE",IF(AND(D85="Ahmad",OR(E85="De-Novo Merge",E85="Assisted Merge")),A84&amp;"_SA_AE",IF(AND(D85="Gina",OR(E85="Manual",E85="Assisted Manual")),A84&amp;"_GB",IF(AND(D85="Gina",OR(E85="De-Novo Merge",E85="Assisted Merge")),A84&amp;"_SA_GB",IF(AND(D85="Cameron",OR(E85="Manual",E85="Assisted Manual")),A84&amp;"_CA",IF(AND(D85="Cameron",OR(E85="De-Novo Merge",E85="Assisted Merge")),A84&amp;"_SA_CA",IF(AND(D85="Bruno",OR(E85="Manual",E85="Assisted Manual")),A84&amp;"_BD",IF(AND(D85="Bruno",OR(E85="De-Novo Merge",E85="Assisted Merge")),A84&amp;"_SA_BD",IF(AND(D85="Daniel",OR(E85="Manual",E85="Assisted Manual")),A84&amp;"_DR",IF(AND(D85="Daniel",OR(E85="De-Novo Merge",E85="Assisted Merge")),A84&amp;"_SA_DR",IF(AND(D85="Monet",OR(E85="Manual",E85="Assisted Manual")),A84&amp;"_MW",IF(AND(D85="Monet",OR(E85="De-Novo Merge",E85="Assisted Merge")),A84&amp;"_SA_MW",IF(AND(D85="Rinat",OR(E85="Manual",E85="Assisted Manual")),A84&amp;"_RM",IF(AND(D85="Rinat",OR(E85="De-Novo Merge",E85="Assisted Merge")),A84&amp;"_SA_RM",""))))))))))))))))</f>
        <v/>
      </c>
      <c r="G85" s="104"/>
      <c r="H85" s="104"/>
      <c r="I85" s="68"/>
      <c r="J85" s="68"/>
      <c r="K85" s="73" t="str">
        <f t="shared" si="1"/>
        <v/>
      </c>
      <c r="L85" s="116"/>
      <c r="M85" s="103" t="str">
        <f>IF(AND(NOT(OR(G85="",G85="Ø")),H85=""),"In Progress",IF(AND(NOT(OR(H85="Ø",H85="")),NOT(OR(G85="Ø",G85=""))),"Completed",IF(AND(NOT(A84=""),NOT(OR(D85="",D85="???")),G85=""),"Waiting",IF(D85="???","Waiting",""))))</f>
        <v/>
      </c>
      <c r="N85" s="116"/>
      <c r="O85" s="116"/>
      <c r="P85" s="4"/>
      <c r="Q85" s="121"/>
      <c r="R85" s="116"/>
    </row>
    <row r="86" spans="1:18" x14ac:dyDescent="0.25">
      <c r="A86" s="122" t="s">
        <v>6043</v>
      </c>
      <c r="B86" s="117" t="s">
        <v>6042</v>
      </c>
      <c r="C86" s="116" t="s">
        <v>2065</v>
      </c>
      <c r="D86" s="103" t="s">
        <v>187</v>
      </c>
      <c r="E86" s="103" t="s">
        <v>24</v>
      </c>
      <c r="F86" s="7" t="str">
        <f>IF(AND(D86="Amina",OR(E86="Manual",E86="Assisted Manual")),A86&amp;"_AZ",IF(AND(D86="Amina",OR(E86="De-Novo Merge",E86="Assisted Merge")),A86&amp;"_SA_AZ",IF(AND(D86="Ahmad",OR(E86="Manual",E86="Assisted Manual")),A86&amp;"_AE",IF(AND(D86="Ahmad",OR(E86="De-Novo Merge",E86="Assisted Merge")),A86&amp;"_SA_AE",IF(AND(D86="Gina",OR(E86="Manual",E86="Assisted Manual")),A86&amp;"_GB",IF(AND(D86="Gina",OR(E86="De-Novo Merge",E86="Assisted Merge")),A86&amp;"_SA_GB",IF(AND(D86="Cameron",OR(E86="Manual",E86="Assisted Manual")),A86&amp;"_CA",IF(AND(D86="Cameron",OR(E86="De-Novo Merge",E86="Assisted Merge")),A86&amp;"_SA_CA",IF(AND(D86="Bruno",OR(E86="Manual",E86="Assisted Manual")),A86&amp;"_BD",IF(AND(D86="Bruno",OR(E86="De-Novo Merge",E86="Assisted Merge")),A86&amp;"_SA_BD",IF(AND(D86="Daniel",OR(E86="Manual",E86="Assisted Manual")),A86&amp;"_DR",IF(AND(D86="Daniel",OR(E86="De-Novo Merge",E86="Assisted Merge")),A86&amp;"_SA_DR",IF(AND(D86="Monet",OR(E86="Manual",E86="Assisted Manual")),A86&amp;"_MW",IF(AND(D86="Monet",OR(E86="De-Novo Merge",E86="Assisted Merge")),A86&amp;"_SA_MW",IF(AND(D86="Rinat",OR(E86="Manual",E86="Assisted Manual")),A86&amp;"_RM",IF(AND(D86="Rinat",OR(E86="De-Novo Merge",E86="Assisted Merge")),A86&amp;"_SA_RM",""))))))))))))))))</f>
        <v>2018-08-01_G-043_MW</v>
      </c>
      <c r="G86" s="104">
        <v>43376</v>
      </c>
      <c r="H86" s="104" t="s">
        <v>51</v>
      </c>
      <c r="I86" s="68"/>
      <c r="J86" s="68"/>
      <c r="K86" s="73" t="str">
        <f t="shared" si="1"/>
        <v/>
      </c>
      <c r="L86" s="118" t="str">
        <f>IF(AND(NOT(OR(H86="",H86="Ø")),NOT(OR(H87="",H87="Ø"))),"Needs to be Split","")</f>
        <v/>
      </c>
      <c r="M86" s="103" t="s">
        <v>2</v>
      </c>
      <c r="N86" s="116" t="s">
        <v>2</v>
      </c>
      <c r="O86" s="116" t="str">
        <f>IF(OR(N86="Untraceable",N86="Incomplete"),"Ignore",IF(N86="Completed","Waiting",IF(OR(N86="Waiting",N86="In Progress",N86="Review",N86="Other"),"HOLD","")))</f>
        <v>Ignore</v>
      </c>
      <c r="P86" s="4" t="s">
        <v>6041</v>
      </c>
      <c r="Q86" s="121" t="str">
        <f>IF(OR(N86="Untraceable",N86="Incomplete"),"No",IF(N86="Completed","In Progress",""))</f>
        <v>No</v>
      </c>
      <c r="R86" s="116"/>
    </row>
    <row r="87" spans="1:18" x14ac:dyDescent="0.25">
      <c r="A87" s="116"/>
      <c r="B87" s="116"/>
      <c r="C87" s="116"/>
      <c r="D87" s="103"/>
      <c r="E87" s="103"/>
      <c r="F87" s="7" t="str">
        <f>IF(AND(D87="Amina",OR(E87="Manual",E87="Assisted Manual")),A86&amp;"_AZ",IF(AND(D87="Amina",OR(E87="De-Novo Merge",E87="Assisted Merge")),A86&amp;"_SA_AZ",IF(AND(D87="Ahmad",OR(E87="Manual",E87="Assisted Manual")),A86&amp;"_AE",IF(AND(D87="Ahmad",OR(E87="De-Novo Merge",E87="Assisted Merge")),A86&amp;"_SA_AE",IF(AND(D87="Gina",OR(E87="Manual",E87="Assisted Manual")),A86&amp;"_GB",IF(AND(D87="Gina",OR(E87="De-Novo Merge",E87="Assisted Merge")),A86&amp;"_SA_GB",IF(AND(D87="Cameron",OR(E87="Manual",E87="Assisted Manual")),A86&amp;"_CA",IF(AND(D87="Cameron",OR(E87="De-Novo Merge",E87="Assisted Merge")),A86&amp;"_SA_CA",IF(AND(D87="Bruno",OR(E87="Manual",E87="Assisted Manual")),A86&amp;"_BD",IF(AND(D87="Bruno",OR(E87="De-Novo Merge",E87="Assisted Merge")),A86&amp;"_SA_BD",IF(AND(D87="Daniel",OR(E87="Manual",E87="Assisted Manual")),A86&amp;"_DR",IF(AND(D87="Daniel",OR(E87="De-Novo Merge",E87="Assisted Merge")),A86&amp;"_SA_DR",IF(AND(D87="Monet",OR(E87="Manual",E87="Assisted Manual")),A86&amp;"_MW",IF(AND(D87="Monet",OR(E87="De-Novo Merge",E87="Assisted Merge")),A86&amp;"_SA_MW",IF(AND(D87="Rinat",OR(E87="Manual",E87="Assisted Manual")),A86&amp;"_RM",IF(AND(D87="Rinat",OR(E87="De-Novo Merge",E87="Assisted Merge")),A86&amp;"_SA_RM",""))))))))))))))))</f>
        <v/>
      </c>
      <c r="G87" s="104"/>
      <c r="H87" s="104"/>
      <c r="I87" s="68"/>
      <c r="J87" s="68"/>
      <c r="K87" s="73" t="str">
        <f t="shared" si="1"/>
        <v/>
      </c>
      <c r="L87" s="116"/>
      <c r="M87" s="103" t="str">
        <f>IF(AND(NOT(OR(G87="",G87="Ø")),H87=""),"In Progress",IF(AND(NOT(OR(H87="Ø",H87="")),NOT(OR(G87="Ø",G87=""))),"Completed",IF(AND(NOT(A86=""),NOT(OR(D87="",D87="???")),G87=""),"Waiting",IF(D87="???","Waiting",""))))</f>
        <v/>
      </c>
      <c r="N87" s="116"/>
      <c r="O87" s="116"/>
      <c r="P87" s="4"/>
      <c r="Q87" s="121"/>
      <c r="R87" s="116"/>
    </row>
    <row r="88" spans="1:18" x14ac:dyDescent="0.25">
      <c r="A88" s="122" t="s">
        <v>6040</v>
      </c>
      <c r="B88" s="117" t="s">
        <v>6039</v>
      </c>
      <c r="C88" s="116" t="s">
        <v>2065</v>
      </c>
      <c r="D88" s="103"/>
      <c r="E88" s="103"/>
      <c r="F88" s="7" t="str">
        <f>IF(AND(D88="Amina",OR(E88="Manual",E88="Assisted Manual")),A88&amp;"_AZ",IF(AND(D88="Amina",OR(E88="De-Novo Merge",E88="Assisted Merge")),A88&amp;"_SA_AZ",IF(AND(D88="Ahmad",OR(E88="Manual",E88="Assisted Manual")),A88&amp;"_AE",IF(AND(D88="Ahmad",OR(E88="De-Novo Merge",E88="Assisted Merge")),A88&amp;"_SA_AE",IF(AND(D88="Gina",OR(E88="Manual",E88="Assisted Manual")),A88&amp;"_GB",IF(AND(D88="Gina",OR(E88="De-Novo Merge",E88="Assisted Merge")),A88&amp;"_SA_GB",IF(AND(D88="Cameron",OR(E88="Manual",E88="Assisted Manual")),A88&amp;"_CA",IF(AND(D88="Cameron",OR(E88="De-Novo Merge",E88="Assisted Merge")),A88&amp;"_SA_CA",IF(AND(D88="Bruno",OR(E88="Manual",E88="Assisted Manual")),A88&amp;"_BD",IF(AND(D88="Bruno",OR(E88="De-Novo Merge",E88="Assisted Merge")),A88&amp;"_SA_BD",IF(AND(D88="Daniel",OR(E88="Manual",E88="Assisted Manual")),A88&amp;"_DR",IF(AND(D88="Daniel",OR(E88="De-Novo Merge",E88="Assisted Merge")),A88&amp;"_SA_DR",IF(AND(D88="Monet",OR(E88="Manual",E88="Assisted Manual")),A88&amp;"_MW",IF(AND(D88="Monet",OR(E88="De-Novo Merge",E88="Assisted Merge")),A88&amp;"_SA_MW",IF(AND(D88="Rinat",OR(E88="Manual",E88="Assisted Manual")),A88&amp;"_RM",IF(AND(D88="Rinat",OR(E88="De-Novo Merge",E88="Assisted Merge")),A88&amp;"_SA_RM",""))))))))))))))))</f>
        <v/>
      </c>
      <c r="G88" s="104"/>
      <c r="H88" s="104"/>
      <c r="I88" s="68"/>
      <c r="J88" s="68"/>
      <c r="K88" s="73" t="str">
        <f t="shared" si="1"/>
        <v/>
      </c>
      <c r="L88" s="118" t="str">
        <f>IF(AND(NOT(OR(H88="",H88="Ø")),NOT(OR(H89="",H89="Ø"))),"Needs to be Split","")</f>
        <v/>
      </c>
      <c r="M88" s="103" t="str">
        <f>IF(AND(NOT(OR(G88="",G88="Ø")),H88=""),"In Progress",IF(AND(NOT(OR(H88="Ø",H88="")),NOT(OR(G88="Ø",G88=""))),"Completed",IF(AND(NOT(A88=""),NOT(OR(D88="",D88="???")),G88=""),"Waiting",IF(D88="???","Waiting",""))))</f>
        <v/>
      </c>
      <c r="N88" s="116" t="str">
        <f>IF(AND(NOT(OR(H88="Ø",H88="")),L88="Split"),"In Progress",IF(AND(NOT(OR(H88="Ø",H88="")),L88="Needs to be Split"),"Waiting",IF(AND(M88="Review",M89="Review"),"Review",IF(OR(AND(M88="Review",M89="Incomplete"),AND(M88="Incomplete",M89="Review")),"Review",IF(OR(AND(M88="Untraceable",M89="Review"),AND(M88="Review",M89="Untraceable")),"Review",IF(OR(AND(M88="Review",M89="Completed"),AND(M88="Completed",M89="Review")),"Review",IF(OR(AND(M88="Other",M89="Review"),AND(M88="Review",M89="Other")),"Review",IF(OR(AND(M88="Other",M89="Incomplete"),AND(M88="Incomplete",M89="Other")),"Review",IF(OR(AND(M88="Other",M89="Untraceable"),AND(M88="Untraceable",M89="Other")),"Review",IF(OR(AND(M88="Other",M89="Completed"),AND(M88="Completed",M89="Other")),"Review",IF(AND(M88="Waiting",M89="Waiting"),"Waiting",IF(OR(AND(M88="Review",M89="Waiting"),AND(M88="Waiting",M89="Review")),"Waiting",IF(OR(AND(M88="Other",M89="Waiting"),AND(M88="Waiting",M89="Other")),"Waiting",IF(OR(AND(M88="Incomplete",M89="Waiting"),AND(M88="Waiting",M89="Incomplete")),"Waiting",IF(OR(AND(M88="Completed",M89="Waiting"),AND(M88="Waiting",M89="Completed")),"Waiting",IF(OR(M88="In Progress",M89="In Progress"),"In Progress",IF(OR(AND(M88="Completed",M89="Untraceable"),AND(M88="Untraceable",M89="Completed")),"Review",IF(OR(AND(M88="Completed",M89="Incomplete"),AND(M88="Incomplete",M89="Completed")),"Review",IF(OR(AND(M88="Incomplete",M89="Untraceable"),AND(M88="Untraceable",M89="Incomplete")),"Untraceable",IF(AND(NOT(OR(H88="Ø",H88="")),NOT(OR(H89="Ø",H89="")),L88=""),"In Progress",IF(AND(M88="Untraceable",M89="Untraceable"),"Untraceable",IF(AND(NOT(OR(H88="Ø",H88="")),NOT(OR(H89="Ø",H89="")),NOT(OR(L88="Ø",L88="",L88="Split",L88="Needs to be Split"))),"Completed",IF(AND(M88="Incomplete",M89="Incomplete"),"Incomplete",IF(AND(M88="Other",M89="Other"),"Review",IF(AND(M88="Untraceable",M89=""),"Untraceable","")))))))))))))))))))))))))</f>
        <v/>
      </c>
      <c r="O88" s="116" t="str">
        <f>IF(OR(N88="Untraceable",N88="Incomplete"),"Ignore",IF(N88="Completed","Waiting",IF(OR(N88="Waiting",N88="In Progress",N88="Review",N88="Other"),"HOLD","")))</f>
        <v/>
      </c>
      <c r="P88" s="4"/>
      <c r="Q88" s="121" t="str">
        <f>IF(OR(N88="Untraceable",N88="Incomplete"),"No",IF(N88="Completed","In Progress",""))</f>
        <v/>
      </c>
      <c r="R88" s="116"/>
    </row>
    <row r="89" spans="1:18" x14ac:dyDescent="0.25">
      <c r="A89" s="116"/>
      <c r="B89" s="116"/>
      <c r="C89" s="116"/>
      <c r="D89" s="103"/>
      <c r="E89" s="103"/>
      <c r="F89" s="7" t="str">
        <f>IF(AND(D89="Amina",OR(E89="Manual",E89="Assisted Manual")),A88&amp;"_AZ",IF(AND(D89="Amina",OR(E89="De-Novo Merge",E89="Assisted Merge")),A88&amp;"_SA_AZ",IF(AND(D89="Ahmad",OR(E89="Manual",E89="Assisted Manual")),A88&amp;"_AE",IF(AND(D89="Ahmad",OR(E89="De-Novo Merge",E89="Assisted Merge")),A88&amp;"_SA_AE",IF(AND(D89="Gina",OR(E89="Manual",E89="Assisted Manual")),A88&amp;"_GB",IF(AND(D89="Gina",OR(E89="De-Novo Merge",E89="Assisted Merge")),A88&amp;"_SA_GB",IF(AND(D89="Cameron",OR(E89="Manual",E89="Assisted Manual")),A88&amp;"_CA",IF(AND(D89="Cameron",OR(E89="De-Novo Merge",E89="Assisted Merge")),A88&amp;"_SA_CA",IF(AND(D89="Bruno",OR(E89="Manual",E89="Assisted Manual")),A88&amp;"_BD",IF(AND(D89="Bruno",OR(E89="De-Novo Merge",E89="Assisted Merge")),A88&amp;"_SA_BD",IF(AND(D89="Daniel",OR(E89="Manual",E89="Assisted Manual")),A88&amp;"_DR",IF(AND(D89="Daniel",OR(E89="De-Novo Merge",E89="Assisted Merge")),A88&amp;"_SA_DR",IF(AND(D89="Monet",OR(E89="Manual",E89="Assisted Manual")),A88&amp;"_MW",IF(AND(D89="Monet",OR(E89="De-Novo Merge",E89="Assisted Merge")),A88&amp;"_SA_MW",IF(AND(D89="Rinat",OR(E89="Manual",E89="Assisted Manual")),A88&amp;"_RM",IF(AND(D89="Rinat",OR(E89="De-Novo Merge",E89="Assisted Merge")),A88&amp;"_SA_RM",""))))))))))))))))</f>
        <v/>
      </c>
      <c r="G89" s="104"/>
      <c r="H89" s="104"/>
      <c r="I89" s="68"/>
      <c r="J89" s="68"/>
      <c r="K89" s="73" t="str">
        <f t="shared" si="1"/>
        <v/>
      </c>
      <c r="L89" s="116"/>
      <c r="M89" s="103" t="str">
        <f>IF(AND(NOT(OR(G89="",G89="Ø")),H89=""),"In Progress",IF(AND(NOT(OR(H89="Ø",H89="")),NOT(OR(G89="Ø",G89=""))),"Completed",IF(AND(NOT(A88=""),NOT(OR(D89="",D89="???")),G89=""),"Waiting",IF(D89="???","Waiting",""))))</f>
        <v/>
      </c>
      <c r="N89" s="116"/>
      <c r="O89" s="116"/>
      <c r="P89" s="4"/>
      <c r="Q89" s="121"/>
      <c r="R89" s="116"/>
    </row>
    <row r="90" spans="1:18" x14ac:dyDescent="0.25">
      <c r="A90" s="122" t="s">
        <v>6038</v>
      </c>
      <c r="B90" s="117" t="s">
        <v>6037</v>
      </c>
      <c r="C90" s="116" t="s">
        <v>2065</v>
      </c>
      <c r="D90" s="103" t="s">
        <v>187</v>
      </c>
      <c r="E90" s="103" t="s">
        <v>24</v>
      </c>
      <c r="F90" s="7" t="str">
        <f>IF(AND(D90="Amina",OR(E90="Manual",E90="Assisted Manual")),A90&amp;"_AZ",IF(AND(D90="Amina",OR(E90="De-Novo Merge",E90="Assisted Merge")),A90&amp;"_SA_AZ",IF(AND(D90="Ahmad",OR(E90="Manual",E90="Assisted Manual")),A90&amp;"_AE",IF(AND(D90="Ahmad",OR(E90="De-Novo Merge",E90="Assisted Merge")),A90&amp;"_SA_AE",IF(AND(D90="Gina",OR(E90="Manual",E90="Assisted Manual")),A90&amp;"_GB",IF(AND(D90="Gina",OR(E90="De-Novo Merge",E90="Assisted Merge")),A90&amp;"_SA_GB",IF(AND(D90="Cameron",OR(E90="Manual",E90="Assisted Manual")),A90&amp;"_CA",IF(AND(D90="Cameron",OR(E90="De-Novo Merge",E90="Assisted Merge")),A90&amp;"_SA_CA",IF(AND(D90="Bruno",OR(E90="Manual",E90="Assisted Manual")),A90&amp;"_BD",IF(AND(D90="Bruno",OR(E90="De-Novo Merge",E90="Assisted Merge")),A90&amp;"_SA_BD",IF(AND(D90="Daniel",OR(E90="Manual",E90="Assisted Manual")),A90&amp;"_DR",IF(AND(D90="Daniel",OR(E90="De-Novo Merge",E90="Assisted Merge")),A90&amp;"_SA_DR",IF(AND(D90="Monet",OR(E90="Manual",E90="Assisted Manual")),A90&amp;"_MW",IF(AND(D90="Monet",OR(E90="De-Novo Merge",E90="Assisted Merge")),A90&amp;"_SA_MW",IF(AND(D90="Rinat",OR(E90="Manual",E90="Assisted Manual")),A90&amp;"_RM",IF(AND(D90="Rinat",OR(E90="De-Novo Merge",E90="Assisted Merge")),A90&amp;"_SA_RM",""))))))))))))))))</f>
        <v>2018-08-01_G-045_MW</v>
      </c>
      <c r="G90" s="104">
        <v>43342</v>
      </c>
      <c r="H90" s="104">
        <v>43342</v>
      </c>
      <c r="I90" s="68">
        <v>1.5</v>
      </c>
      <c r="J90" s="68">
        <v>28</v>
      </c>
      <c r="K90" s="73">
        <f t="shared" si="1"/>
        <v>18.666666666666668</v>
      </c>
      <c r="L90" s="118">
        <v>43431</v>
      </c>
      <c r="M90" s="103" t="str">
        <f>IF(AND(NOT(OR(G90="",G90="Ø")),H90=""),"In Progress",IF(AND(NOT(OR(H90="Ø",H90="")),NOT(OR(G90="Ø",G90=""))),"Completed",IF(AND(NOT(A90=""),NOT(OR(D90="",D90="???")),G90=""),"Waiting",IF(D90="???","Waiting",""))))</f>
        <v>Completed</v>
      </c>
      <c r="N90" s="116" t="str">
        <f>IF(AND(NOT(OR(H90="Ø",H90="")),L90="Split"),"In Progress",IF(AND(NOT(OR(H90="Ø",H90="")),L90="Needs to be Split"),"Waiting",IF(AND(M90="Review",M91="Review"),"Review",IF(OR(AND(M90="Review",M91="Incomplete"),AND(M90="Incomplete",M91="Review")),"Review",IF(OR(AND(M90="Untraceable",M91="Review"),AND(M90="Review",M91="Untraceable")),"Review",IF(OR(AND(M90="Review",M91="Completed"),AND(M90="Completed",M91="Review")),"Review",IF(OR(AND(M90="Other",M91="Review"),AND(M90="Review",M91="Other")),"Review",IF(OR(AND(M90="Other",M91="Incomplete"),AND(M90="Incomplete",M91="Other")),"Review",IF(OR(AND(M90="Other",M91="Untraceable"),AND(M90="Untraceable",M91="Other")),"Review",IF(OR(AND(M90="Other",M91="Completed"),AND(M90="Completed",M91="Other")),"Review",IF(AND(M90="Waiting",M91="Waiting"),"Waiting",IF(OR(AND(M90="Review",M91="Waiting"),AND(M90="Waiting",M91="Review")),"Waiting",IF(OR(AND(M90="Other",M91="Waiting"),AND(M90="Waiting",M91="Other")),"Waiting",IF(OR(AND(M90="Incomplete",M91="Waiting"),AND(M90="Waiting",M91="Incomplete")),"Waiting",IF(OR(AND(M90="Completed",M91="Waiting"),AND(M90="Waiting",M91="Completed")),"Waiting",IF(OR(M90="In Progress",M91="In Progress"),"In Progress",IF(OR(AND(M90="Completed",M91="Untraceable"),AND(M90="Untraceable",M91="Completed")),"Review",IF(OR(AND(M90="Completed",M91="Incomplete"),AND(M90="Incomplete",M91="Completed")),"Review",IF(OR(AND(M90="Incomplete",M91="Untraceable"),AND(M90="Untraceable",M91="Incomplete")),"Untraceable",IF(AND(NOT(OR(H90="Ø",H90="")),NOT(OR(H91="Ø",H91="")),L90=""),"In Progress",IF(AND(M90="Untraceable",M91="Untraceable"),"Untraceable",IF(AND(NOT(OR(H90="Ø",H90="")),NOT(OR(H91="Ø",H91="")),NOT(OR(L90="Ø",L90="",L90="Split",L90="Needs to be Split"))),"Completed",IF(AND(M90="Incomplete",M91="Incomplete"),"Incomplete",IF(AND(M90="Other",M91="Other"),"Review",IF(AND(M90="Untraceable",M91=""),"Untraceable","")))))))))))))))))))))))))</f>
        <v>Completed</v>
      </c>
      <c r="O90" s="116" t="s">
        <v>0</v>
      </c>
      <c r="P90" s="4"/>
      <c r="Q90" s="121" t="s">
        <v>25</v>
      </c>
      <c r="R90" s="116" t="s">
        <v>6036</v>
      </c>
    </row>
    <row r="91" spans="1:18" x14ac:dyDescent="0.25">
      <c r="A91" s="116"/>
      <c r="B91" s="116"/>
      <c r="C91" s="116"/>
      <c r="D91" s="103" t="s">
        <v>32</v>
      </c>
      <c r="E91" s="103" t="s">
        <v>1512</v>
      </c>
      <c r="F91" s="7" t="str">
        <f>IF(AND(D91="Amina",OR(E91="Manual",E91="Assisted Manual")),A90&amp;"_AZ",IF(AND(D91="Amina",OR(E91="De-Novo Merge",E91="Assisted Merge")),A90&amp;"_SA_AZ",IF(AND(D91="Ahmad",OR(E91="Manual",E91="Assisted Manual")),A90&amp;"_AE",IF(AND(D91="Ahmad",OR(E91="De-Novo Merge",E91="Assisted Merge")),A90&amp;"_SA_AE",IF(AND(D91="Gina",OR(E91="Manual",E91="Assisted Manual")),A90&amp;"_GB",IF(AND(D91="Gina",OR(E91="De-Novo Merge",E91="Assisted Merge")),A90&amp;"_SA_GB",IF(AND(D91="Cameron",OR(E91="Manual",E91="Assisted Manual")),A90&amp;"_CA",IF(AND(D91="Cameron",OR(E91="De-Novo Merge",E91="Assisted Merge")),A90&amp;"_SA_CA",IF(AND(D91="Bruno",OR(E91="Manual",E91="Assisted Manual")),A90&amp;"_BD",IF(AND(D91="Bruno",OR(E91="De-Novo Merge",E91="Assisted Merge")),A90&amp;"_SA_BD",IF(AND(D91="Daniel",OR(E91="Manual",E91="Assisted Manual")),A90&amp;"_DR",IF(AND(D91="Daniel",OR(E91="De-Novo Merge",E91="Assisted Merge")),A90&amp;"_SA_DR",IF(AND(D91="Monet",OR(E91="Manual",E91="Assisted Manual")),A90&amp;"_MW",IF(AND(D91="Monet",OR(E91="De-Novo Merge",E91="Assisted Merge")),A90&amp;"_SA_MW",IF(AND(D91="Rinat",OR(E91="Manual",E91="Assisted Manual")),A90&amp;"_RM",IF(AND(D91="Rinat",OR(E91="De-Novo Merge",E91="Assisted Merge")),A90&amp;"_SA_RM",""))))))))))))))))</f>
        <v>2018-08-01_G-045_AZ</v>
      </c>
      <c r="G91" s="104">
        <v>43371</v>
      </c>
      <c r="H91" s="104">
        <v>43375</v>
      </c>
      <c r="I91" s="68"/>
      <c r="J91" s="68"/>
      <c r="K91" s="73" t="str">
        <f t="shared" si="1"/>
        <v/>
      </c>
      <c r="L91" s="116"/>
      <c r="M91" s="103" t="str">
        <f>IF(AND(NOT(OR(G91="",G91="Ø")),H91=""),"In Progress",IF(AND(NOT(OR(H91="Ø",H91="")),NOT(OR(G91="Ø",G91=""))),"Completed",IF(AND(NOT(A90=""),NOT(OR(D91="",D91="???")),G91=""),"Waiting",IF(D91="???","Waiting",""))))</f>
        <v>Completed</v>
      </c>
      <c r="N91" s="116"/>
      <c r="O91" s="116"/>
      <c r="P91" s="4"/>
      <c r="Q91" s="121"/>
      <c r="R91" s="116"/>
    </row>
    <row r="92" spans="1:18" x14ac:dyDescent="0.25">
      <c r="A92" s="122" t="s">
        <v>6035</v>
      </c>
      <c r="B92" s="117" t="s">
        <v>6034</v>
      </c>
      <c r="C92" s="116" t="s">
        <v>2065</v>
      </c>
      <c r="D92" s="103"/>
      <c r="E92" s="103"/>
      <c r="F92" s="7" t="str">
        <f>IF(AND(D92="Amina",OR(E92="Manual",E92="Assisted Manual")),A92&amp;"_AZ",IF(AND(D92="Amina",OR(E92="De-Novo Merge",E92="Assisted Merge")),A92&amp;"_SA_AZ",IF(AND(D92="Ahmad",OR(E92="Manual",E92="Assisted Manual")),A92&amp;"_AE",IF(AND(D92="Ahmad",OR(E92="De-Novo Merge",E92="Assisted Merge")),A92&amp;"_SA_AE",IF(AND(D92="Gina",OR(E92="Manual",E92="Assisted Manual")),A92&amp;"_GB",IF(AND(D92="Gina",OR(E92="De-Novo Merge",E92="Assisted Merge")),A92&amp;"_SA_GB",IF(AND(D92="Cameron",OR(E92="Manual",E92="Assisted Manual")),A92&amp;"_CA",IF(AND(D92="Cameron",OR(E92="De-Novo Merge",E92="Assisted Merge")),A92&amp;"_SA_CA",IF(AND(D92="Bruno",OR(E92="Manual",E92="Assisted Manual")),A92&amp;"_BD",IF(AND(D92="Bruno",OR(E92="De-Novo Merge",E92="Assisted Merge")),A92&amp;"_SA_BD",IF(AND(D92="Daniel",OR(E92="Manual",E92="Assisted Manual")),A92&amp;"_DR",IF(AND(D92="Daniel",OR(E92="De-Novo Merge",E92="Assisted Merge")),A92&amp;"_SA_DR",IF(AND(D92="Monet",OR(E92="Manual",E92="Assisted Manual")),A92&amp;"_MW",IF(AND(D92="Monet",OR(E92="De-Novo Merge",E92="Assisted Merge")),A92&amp;"_SA_MW",IF(AND(D92="Rinat",OR(E92="Manual",E92="Assisted Manual")),A92&amp;"_RM",IF(AND(D92="Rinat",OR(E92="De-Novo Merge",E92="Assisted Merge")),A92&amp;"_SA_RM",""))))))))))))))))</f>
        <v/>
      </c>
      <c r="G92" s="104"/>
      <c r="H92" s="104"/>
      <c r="I92" s="68"/>
      <c r="J92" s="68"/>
      <c r="K92" s="73" t="str">
        <f t="shared" si="1"/>
        <v/>
      </c>
      <c r="L92" s="118" t="str">
        <f>IF(AND(NOT(OR(H92="",H92="Ø")),NOT(OR(H93="",H93="Ø"))),"Needs to be Split","")</f>
        <v/>
      </c>
      <c r="M92" s="103" t="str">
        <f>IF(AND(NOT(OR(G92="",G92="Ø")),H92=""),"In Progress",IF(AND(NOT(OR(H92="Ø",H92="")),NOT(OR(G92="Ø",G92=""))),"Completed",IF(AND(NOT(A92=""),NOT(OR(D92="",D92="???")),G92=""),"Waiting",IF(D92="???","Waiting",""))))</f>
        <v/>
      </c>
      <c r="N92" s="116" t="str">
        <f>IF(AND(NOT(OR(H92="Ø",H92="")),L92="Split"),"In Progress",IF(AND(NOT(OR(H92="Ø",H92="")),L92="Needs to be Split"),"Waiting",IF(AND(M92="Review",M93="Review"),"Review",IF(OR(AND(M92="Review",M93="Incomplete"),AND(M92="Incomplete",M93="Review")),"Review",IF(OR(AND(M92="Untraceable",M93="Review"),AND(M92="Review",M93="Untraceable")),"Review",IF(OR(AND(M92="Review",M93="Completed"),AND(M92="Completed",M93="Review")),"Review",IF(OR(AND(M92="Other",M93="Review"),AND(M92="Review",M93="Other")),"Review",IF(OR(AND(M92="Other",M93="Incomplete"),AND(M92="Incomplete",M93="Other")),"Review",IF(OR(AND(M92="Other",M93="Untraceable"),AND(M92="Untraceable",M93="Other")),"Review",IF(OR(AND(M92="Other",M93="Completed"),AND(M92="Completed",M93="Other")),"Review",IF(AND(M92="Waiting",M93="Waiting"),"Waiting",IF(OR(AND(M92="Review",M93="Waiting"),AND(M92="Waiting",M93="Review")),"Waiting",IF(OR(AND(M92="Other",M93="Waiting"),AND(M92="Waiting",M93="Other")),"Waiting",IF(OR(AND(M92="Incomplete",M93="Waiting"),AND(M92="Waiting",M93="Incomplete")),"Waiting",IF(OR(AND(M92="Completed",M93="Waiting"),AND(M92="Waiting",M93="Completed")),"Waiting",IF(OR(M92="In Progress",M93="In Progress"),"In Progress",IF(OR(AND(M92="Completed",M93="Untraceable"),AND(M92="Untraceable",M93="Completed")),"Review",IF(OR(AND(M92="Completed",M93="Incomplete"),AND(M92="Incomplete",M93="Completed")),"Review",IF(OR(AND(M92="Incomplete",M93="Untraceable"),AND(M92="Untraceable",M93="Incomplete")),"Untraceable",IF(AND(NOT(OR(H92="Ø",H92="")),NOT(OR(H93="Ø",H93="")),L92=""),"In Progress",IF(AND(M92="Untraceable",M93="Untraceable"),"Untraceable",IF(AND(NOT(OR(H92="Ø",H92="")),NOT(OR(H93="Ø",H93="")),NOT(OR(L92="Ø",L92="",L92="Split",L92="Needs to be Split"))),"Completed",IF(AND(M92="Incomplete",M93="Incomplete"),"Incomplete",IF(AND(M92="Other",M93="Other"),"Review",IF(AND(M92="Untraceable",M93=""),"Untraceable","")))))))))))))))))))))))))</f>
        <v/>
      </c>
      <c r="O92" s="116" t="str">
        <f>IF(OR(N92="Untraceable",N92="Incomplete"),"Ignore",IF(N92="Completed","Waiting",IF(OR(N92="Waiting",N92="In Progress",N92="Review",N92="Other"),"HOLD","")))</f>
        <v/>
      </c>
      <c r="P92" s="4"/>
      <c r="Q92" s="121" t="str">
        <f>IF(OR(N92="Untraceable",N92="Incomplete"),"No",IF(N92="Completed","In Progress",""))</f>
        <v/>
      </c>
      <c r="R92" s="116"/>
    </row>
    <row r="93" spans="1:18" x14ac:dyDescent="0.25">
      <c r="A93" s="116"/>
      <c r="B93" s="116"/>
      <c r="C93" s="116"/>
      <c r="D93" s="103"/>
      <c r="E93" s="103"/>
      <c r="F93" s="7" t="str">
        <f>IF(AND(D93="Amina",OR(E93="Manual",E93="Assisted Manual")),A92&amp;"_AZ",IF(AND(D93="Amina",OR(E93="De-Novo Merge",E93="Assisted Merge")),A92&amp;"_SA_AZ",IF(AND(D93="Ahmad",OR(E93="Manual",E93="Assisted Manual")),A92&amp;"_AE",IF(AND(D93="Ahmad",OR(E93="De-Novo Merge",E93="Assisted Merge")),A92&amp;"_SA_AE",IF(AND(D93="Gina",OR(E93="Manual",E93="Assisted Manual")),A92&amp;"_GB",IF(AND(D93="Gina",OR(E93="De-Novo Merge",E93="Assisted Merge")),A92&amp;"_SA_GB",IF(AND(D93="Cameron",OR(E93="Manual",E93="Assisted Manual")),A92&amp;"_CA",IF(AND(D93="Cameron",OR(E93="De-Novo Merge",E93="Assisted Merge")),A92&amp;"_SA_CA",IF(AND(D93="Bruno",OR(E93="Manual",E93="Assisted Manual")),A92&amp;"_BD",IF(AND(D93="Bruno",OR(E93="De-Novo Merge",E93="Assisted Merge")),A92&amp;"_SA_BD",IF(AND(D93="Daniel",OR(E93="Manual",E93="Assisted Manual")),A92&amp;"_DR",IF(AND(D93="Daniel",OR(E93="De-Novo Merge",E93="Assisted Merge")),A92&amp;"_SA_DR",IF(AND(D93="Monet",OR(E93="Manual",E93="Assisted Manual")),A92&amp;"_MW",IF(AND(D93="Monet",OR(E93="De-Novo Merge",E93="Assisted Merge")),A92&amp;"_SA_MW",IF(AND(D93="Rinat",OR(E93="Manual",E93="Assisted Manual")),A92&amp;"_RM",IF(AND(D93="Rinat",OR(E93="De-Novo Merge",E93="Assisted Merge")),A92&amp;"_SA_RM",""))))))))))))))))</f>
        <v/>
      </c>
      <c r="G93" s="104"/>
      <c r="H93" s="104"/>
      <c r="I93" s="68"/>
      <c r="J93" s="68"/>
      <c r="K93" s="73" t="str">
        <f t="shared" si="1"/>
        <v/>
      </c>
      <c r="L93" s="116"/>
      <c r="M93" s="103" t="str">
        <f>IF(AND(NOT(OR(G93="",G93="Ø")),H93=""),"In Progress",IF(AND(NOT(OR(H93="Ø",H93="")),NOT(OR(G93="Ø",G93=""))),"Completed",IF(AND(NOT(A92=""),NOT(OR(D93="",D93="???")),G93=""),"Waiting",IF(D93="???","Waiting",""))))</f>
        <v/>
      </c>
      <c r="N93" s="116"/>
      <c r="O93" s="116"/>
      <c r="P93" s="4"/>
      <c r="Q93" s="121"/>
      <c r="R93" s="116"/>
    </row>
    <row r="94" spans="1:18" x14ac:dyDescent="0.25">
      <c r="A94" s="122" t="s">
        <v>6033</v>
      </c>
      <c r="B94" s="117" t="s">
        <v>6032</v>
      </c>
      <c r="C94" s="116" t="s">
        <v>2065</v>
      </c>
      <c r="D94" s="103" t="s">
        <v>187</v>
      </c>
      <c r="E94" s="103" t="s">
        <v>24</v>
      </c>
      <c r="F94" s="7" t="str">
        <f>IF(AND(D94="Amina",OR(E94="Manual",E94="Assisted Manual")),A94&amp;"_AZ",IF(AND(D94="Amina",OR(E94="De-Novo Merge",E94="Assisted Merge")),A94&amp;"_SA_AZ",IF(AND(D94="Ahmad",OR(E94="Manual",E94="Assisted Manual")),A94&amp;"_AE",IF(AND(D94="Ahmad",OR(E94="De-Novo Merge",E94="Assisted Merge")),A94&amp;"_SA_AE",IF(AND(D94="Gina",OR(E94="Manual",E94="Assisted Manual")),A94&amp;"_GB",IF(AND(D94="Gina",OR(E94="De-Novo Merge",E94="Assisted Merge")),A94&amp;"_SA_GB",IF(AND(D94="Cameron",OR(E94="Manual",E94="Assisted Manual")),A94&amp;"_CA",IF(AND(D94="Cameron",OR(E94="De-Novo Merge",E94="Assisted Merge")),A94&amp;"_SA_CA",IF(AND(D94="Bruno",OR(E94="Manual",E94="Assisted Manual")),A94&amp;"_BD",IF(AND(D94="Bruno",OR(E94="De-Novo Merge",E94="Assisted Merge")),A94&amp;"_SA_BD",IF(AND(D94="Daniel",OR(E94="Manual",E94="Assisted Manual")),A94&amp;"_DR",IF(AND(D94="Daniel",OR(E94="De-Novo Merge",E94="Assisted Merge")),A94&amp;"_SA_DR",IF(AND(D94="Monet",OR(E94="Manual",E94="Assisted Manual")),A94&amp;"_MW",IF(AND(D94="Monet",OR(E94="De-Novo Merge",E94="Assisted Merge")),A94&amp;"_SA_MW",IF(AND(D94="Rinat",OR(E94="Manual",E94="Assisted Manual")),A94&amp;"_RM",IF(AND(D94="Rinat",OR(E94="De-Novo Merge",E94="Assisted Merge")),A94&amp;"_SA_RM",""))))))))))))))))</f>
        <v>2018-08-01_G-047_MW</v>
      </c>
      <c r="G94" s="104">
        <v>43394</v>
      </c>
      <c r="H94" s="104" t="s">
        <v>51</v>
      </c>
      <c r="I94" s="68"/>
      <c r="J94" s="68"/>
      <c r="K94" s="73" t="str">
        <f t="shared" si="1"/>
        <v/>
      </c>
      <c r="L94" s="118" t="str">
        <f>IF(AND(NOT(OR(H94="",H94="Ø")),NOT(OR(H95="",H95="Ø"))),"Needs to be Split","")</f>
        <v/>
      </c>
      <c r="M94" s="103" t="s">
        <v>2</v>
      </c>
      <c r="N94" s="116" t="s">
        <v>2</v>
      </c>
      <c r="O94" s="116" t="str">
        <f>IF(OR(N94="Untraceable",N94="Incomplete"),"Ignore",IF(N94="Completed","Waiting",IF(OR(N94="Waiting",N94="In Progress",N94="Review",N94="Other"),"HOLD","")))</f>
        <v>Ignore</v>
      </c>
      <c r="P94" s="4" t="s">
        <v>6031</v>
      </c>
      <c r="Q94" s="121" t="str">
        <f>IF(OR(N94="Untraceable",N94="Incomplete"),"No",IF(N94="Completed","In Progress",""))</f>
        <v>No</v>
      </c>
      <c r="R94" s="116"/>
    </row>
    <row r="95" spans="1:18" x14ac:dyDescent="0.25">
      <c r="A95" s="116"/>
      <c r="B95" s="116"/>
      <c r="C95" s="116"/>
      <c r="D95" s="103"/>
      <c r="E95" s="103"/>
      <c r="F95" s="7" t="str">
        <f>IF(AND(D95="Amina",OR(E95="Manual",E95="Assisted Manual")),A94&amp;"_AZ",IF(AND(D95="Amina",OR(E95="De-Novo Merge",E95="Assisted Merge")),A94&amp;"_SA_AZ",IF(AND(D95="Ahmad",OR(E95="Manual",E95="Assisted Manual")),A94&amp;"_AE",IF(AND(D95="Ahmad",OR(E95="De-Novo Merge",E95="Assisted Merge")),A94&amp;"_SA_AE",IF(AND(D95="Gina",OR(E95="Manual",E95="Assisted Manual")),A94&amp;"_GB",IF(AND(D95="Gina",OR(E95="De-Novo Merge",E95="Assisted Merge")),A94&amp;"_SA_GB",IF(AND(D95="Cameron",OR(E95="Manual",E95="Assisted Manual")),A94&amp;"_CA",IF(AND(D95="Cameron",OR(E95="De-Novo Merge",E95="Assisted Merge")),A94&amp;"_SA_CA",IF(AND(D95="Bruno",OR(E95="Manual",E95="Assisted Manual")),A94&amp;"_BD",IF(AND(D95="Bruno",OR(E95="De-Novo Merge",E95="Assisted Merge")),A94&amp;"_SA_BD",IF(AND(D95="Daniel",OR(E95="Manual",E95="Assisted Manual")),A94&amp;"_DR",IF(AND(D95="Daniel",OR(E95="De-Novo Merge",E95="Assisted Merge")),A94&amp;"_SA_DR",IF(AND(D95="Monet",OR(E95="Manual",E95="Assisted Manual")),A94&amp;"_MW",IF(AND(D95="Monet",OR(E95="De-Novo Merge",E95="Assisted Merge")),A94&amp;"_SA_MW",IF(AND(D95="Rinat",OR(E95="Manual",E95="Assisted Manual")),A94&amp;"_RM",IF(AND(D95="Rinat",OR(E95="De-Novo Merge",E95="Assisted Merge")),A94&amp;"_SA_RM",""))))))))))))))))</f>
        <v/>
      </c>
      <c r="G95" s="104"/>
      <c r="H95" s="104"/>
      <c r="I95" s="68"/>
      <c r="J95" s="68"/>
      <c r="K95" s="73" t="str">
        <f t="shared" si="1"/>
        <v/>
      </c>
      <c r="L95" s="116"/>
      <c r="M95" s="103"/>
      <c r="N95" s="116"/>
      <c r="O95" s="116"/>
      <c r="P95" s="4"/>
      <c r="Q95" s="121"/>
      <c r="R95" s="116"/>
    </row>
    <row r="96" spans="1:18" x14ac:dyDescent="0.25">
      <c r="A96" s="122" t="s">
        <v>6030</v>
      </c>
      <c r="B96" s="117" t="s">
        <v>6029</v>
      </c>
      <c r="C96" s="116" t="s">
        <v>5933</v>
      </c>
      <c r="D96" s="103" t="s">
        <v>161</v>
      </c>
      <c r="E96" s="103" t="s">
        <v>24</v>
      </c>
      <c r="F96" s="7" t="str">
        <f>IF(AND(D96="Amina",OR(E96="Manual",E96="Assisted Manual")),A96&amp;"_AZ",IF(AND(D96="Amina",OR(E96="De-Novo Merge",E96="Assisted Merge")),A96&amp;"_SA_AZ",IF(AND(D96="Ahmad",OR(E96="Manual",E96="Assisted Manual")),A96&amp;"_AE",IF(AND(D96="Ahmad",OR(E96="De-Novo Merge",E96="Assisted Merge")),A96&amp;"_SA_AE",IF(AND(D96="Gina",OR(E96="Manual",E96="Assisted Manual")),A96&amp;"_GB",IF(AND(D96="Gina",OR(E96="De-Novo Merge",E96="Assisted Merge")),A96&amp;"_SA_GB",IF(AND(D96="Cameron",OR(E96="Manual",E96="Assisted Manual")),A96&amp;"_CA",IF(AND(D96="Cameron",OR(E96="De-Novo Merge",E96="Assisted Merge")),A96&amp;"_SA_CA",IF(AND(D96="Bruno",OR(E96="Manual",E96="Assisted Manual")),A96&amp;"_BD",IF(AND(D96="Bruno",OR(E96="De-Novo Merge",E96="Assisted Merge")),A96&amp;"_SA_BD",IF(AND(D96="Daniel",OR(E96="Manual",E96="Assisted Manual")),A96&amp;"_DR",IF(AND(D96="Daniel",OR(E96="De-Novo Merge",E96="Assisted Merge")),A96&amp;"_SA_DR",IF(AND(D96="Monet",OR(E96="Manual",E96="Assisted Manual")),A96&amp;"_MW",IF(AND(D96="Monet",OR(E96="De-Novo Merge",E96="Assisted Merge")),A96&amp;"_SA_MW",IF(AND(D96="Rinat",OR(E96="Manual",E96="Assisted Manual")),A96&amp;"_RM",IF(AND(D96="Rinat",OR(E96="De-Novo Merge",E96="Assisted Merge")),A96&amp;"_SA_RM",""))))))))))))))))</f>
        <v>2018-08-01_G-048_BD</v>
      </c>
      <c r="G96" s="104">
        <v>43405</v>
      </c>
      <c r="H96" s="104" t="s">
        <v>51</v>
      </c>
      <c r="I96" s="68"/>
      <c r="J96" s="68"/>
      <c r="K96" s="73" t="str">
        <f t="shared" si="1"/>
        <v/>
      </c>
      <c r="L96" s="118">
        <v>43445</v>
      </c>
      <c r="M96" s="103" t="s">
        <v>3</v>
      </c>
      <c r="N96" s="116" t="s">
        <v>0</v>
      </c>
      <c r="O96" s="116" t="s">
        <v>0</v>
      </c>
      <c r="P96" s="4" t="s">
        <v>6028</v>
      </c>
      <c r="Q96" s="121" t="s">
        <v>25</v>
      </c>
      <c r="R96" s="116" t="s">
        <v>6027</v>
      </c>
    </row>
    <row r="97" spans="1:18" x14ac:dyDescent="0.25">
      <c r="A97" s="116"/>
      <c r="B97" s="116"/>
      <c r="C97" s="116"/>
      <c r="D97" s="103" t="s">
        <v>187</v>
      </c>
      <c r="E97" s="103" t="s">
        <v>24</v>
      </c>
      <c r="F97" s="7" t="str">
        <f>IF(AND(D97="Amina",OR(E97="Manual",E97="Assisted Manual")),A96&amp;"_AZ",IF(AND(D97="Amina",OR(E97="De-Novo Merge",E97="Assisted Merge")),A96&amp;"_SA_AZ",IF(AND(D97="Ahmad",OR(E97="Manual",E97="Assisted Manual")),A96&amp;"_AE",IF(AND(D97="Ahmad",OR(E97="De-Novo Merge",E97="Assisted Merge")),A96&amp;"_SA_AE",IF(AND(D97="Gina",OR(E97="Manual",E97="Assisted Manual")),A96&amp;"_GB",IF(AND(D97="Gina",OR(E97="De-Novo Merge",E97="Assisted Merge")),A96&amp;"_SA_GB",IF(AND(D97="Cameron",OR(E97="Manual",E97="Assisted Manual")),A96&amp;"_CA",IF(AND(D97="Cameron",OR(E97="De-Novo Merge",E97="Assisted Merge")),A96&amp;"_SA_CA",IF(AND(D97="Bruno",OR(E97="Manual",E97="Assisted Manual")),A96&amp;"_BD",IF(AND(D97="Bruno",OR(E97="De-Novo Merge",E97="Assisted Merge")),A96&amp;"_SA_BD",IF(AND(D97="Daniel",OR(E97="Manual",E97="Assisted Manual")),A96&amp;"_DR",IF(AND(D97="Daniel",OR(E97="De-Novo Merge",E97="Assisted Merge")),A96&amp;"_SA_DR",IF(AND(D97="Monet",OR(E97="Manual",E97="Assisted Manual")),A96&amp;"_MW",IF(AND(D97="Monet",OR(E97="De-Novo Merge",E97="Assisted Merge")),A96&amp;"_SA_MW",IF(AND(D97="Rinat",OR(E97="Manual",E97="Assisted Manual")),A96&amp;"_RM",IF(AND(D97="Rinat",OR(E97="De-Novo Merge",E97="Assisted Merge")),A96&amp;"_SA_RM",""))))))))))))))))</f>
        <v>2018-08-01_G-048_MW</v>
      </c>
      <c r="G97" s="104">
        <v>43418</v>
      </c>
      <c r="H97" s="104">
        <v>43420</v>
      </c>
      <c r="I97" s="68"/>
      <c r="J97" s="68"/>
      <c r="K97" s="73" t="str">
        <f t="shared" si="1"/>
        <v/>
      </c>
      <c r="L97" s="116"/>
      <c r="M97" s="103" t="str">
        <f>IF(AND(NOT(OR(G97="",G97="Ø")),H97=""),"In Progress",IF(AND(NOT(OR(H97="Ø",H97="")),NOT(OR(G97="Ø",G97=""))),"Completed",IF(AND(NOT(A96=""),NOT(OR(D97="",D97="???")),G97=""),"Waiting",IF(D97="???","Waiting",""))))</f>
        <v>Completed</v>
      </c>
      <c r="N97" s="116"/>
      <c r="O97" s="116"/>
      <c r="P97" s="4" t="s">
        <v>6010</v>
      </c>
      <c r="Q97" s="121"/>
      <c r="R97" s="116"/>
    </row>
    <row r="98" spans="1:18" x14ac:dyDescent="0.25">
      <c r="A98" s="122" t="s">
        <v>6026</v>
      </c>
      <c r="B98" s="117" t="s">
        <v>6025</v>
      </c>
      <c r="C98" s="116" t="s">
        <v>5915</v>
      </c>
      <c r="D98" s="103" t="s">
        <v>187</v>
      </c>
      <c r="E98" s="103" t="s">
        <v>24</v>
      </c>
      <c r="F98" s="7" t="str">
        <f>IF(AND(D98="Amina",OR(E98="Manual",E98="Assisted Manual")),A98&amp;"_AZ",IF(AND(D98="Amina",OR(E98="De-Novo Merge",E98="Assisted Merge")),A98&amp;"_SA_AZ",IF(AND(D98="Ahmad",OR(E98="Manual",E98="Assisted Manual")),A98&amp;"_AE",IF(AND(D98="Ahmad",OR(E98="De-Novo Merge",E98="Assisted Merge")),A98&amp;"_SA_AE",IF(AND(D98="Gina",OR(E98="Manual",E98="Assisted Manual")),A98&amp;"_GB",IF(AND(D98="Gina",OR(E98="De-Novo Merge",E98="Assisted Merge")),A98&amp;"_SA_GB",IF(AND(D98="Cameron",OR(E98="Manual",E98="Assisted Manual")),A98&amp;"_CA",IF(AND(D98="Cameron",OR(E98="De-Novo Merge",E98="Assisted Merge")),A98&amp;"_SA_CA",IF(AND(D98="Bruno",OR(E98="Manual",E98="Assisted Manual")),A98&amp;"_BD",IF(AND(D98="Bruno",OR(E98="De-Novo Merge",E98="Assisted Merge")),A98&amp;"_SA_BD",IF(AND(D98="Daniel",OR(E98="Manual",E98="Assisted Manual")),A98&amp;"_DR",IF(AND(D98="Daniel",OR(E98="De-Novo Merge",E98="Assisted Merge")),A98&amp;"_SA_DR",IF(AND(D98="Monet",OR(E98="Manual",E98="Assisted Manual")),A98&amp;"_MW",IF(AND(D98="Monet",OR(E98="De-Novo Merge",E98="Assisted Merge")),A98&amp;"_SA_MW",IF(AND(D98="Rinat",OR(E98="Manual",E98="Assisted Manual")),A98&amp;"_RM",IF(AND(D98="Rinat",OR(E98="De-Novo Merge",E98="Assisted Merge")),A98&amp;"_SA_RM",""))))))))))))))))</f>
        <v>2018-08-01_G-049_MW</v>
      </c>
      <c r="G98" s="104">
        <v>43381</v>
      </c>
      <c r="H98" s="104">
        <v>43385</v>
      </c>
      <c r="I98" s="68">
        <v>2</v>
      </c>
      <c r="J98" s="68">
        <v>25</v>
      </c>
      <c r="K98" s="73">
        <f t="shared" si="1"/>
        <v>12.5</v>
      </c>
      <c r="L98" s="118">
        <v>43441</v>
      </c>
      <c r="M98" s="103" t="str">
        <f>IF(AND(NOT(OR(G98="",G98="Ø")),H98=""),"In Progress",IF(AND(NOT(OR(H98="Ø",H98="")),NOT(OR(G98="Ø",G98=""))),"Completed",IF(AND(NOT(A98=""),NOT(OR(D98="",D98="???")),G98=""),"Waiting",IF(D98="???","Waiting",""))))</f>
        <v>Completed</v>
      </c>
      <c r="N98" s="116" t="str">
        <f>IF(AND(NOT(OR(H98="Ø",H98="")),L98="Split"),"In Progress",IF(AND(NOT(OR(H98="Ø",H98="")),L98="Needs to be Split"),"Waiting",IF(AND(M98="Review",M99="Review"),"Review",IF(OR(AND(M98="Review",M99="Incomplete"),AND(M98="Incomplete",M99="Review")),"Review",IF(OR(AND(M98="Untraceable",M99="Review"),AND(M98="Review",M99="Untraceable")),"Review",IF(OR(AND(M98="Review",M99="Completed"),AND(M98="Completed",M99="Review")),"Review",IF(OR(AND(M98="Other",M99="Review"),AND(M98="Review",M99="Other")),"Review",IF(OR(AND(M98="Other",M99="Incomplete"),AND(M98="Incomplete",M99="Other")),"Review",IF(OR(AND(M98="Other",M99="Untraceable"),AND(M98="Untraceable",M99="Other")),"Review",IF(OR(AND(M98="Other",M99="Completed"),AND(M98="Completed",M99="Other")),"Review",IF(AND(M98="Waiting",M99="Waiting"),"Waiting",IF(OR(AND(M98="Review",M99="Waiting"),AND(M98="Waiting",M99="Review")),"Waiting",IF(OR(AND(M98="Other",M99="Waiting"),AND(M98="Waiting",M99="Other")),"Waiting",IF(OR(AND(M98="Incomplete",M99="Waiting"),AND(M98="Waiting",M99="Incomplete")),"Waiting",IF(OR(AND(M98="Completed",M99="Waiting"),AND(M98="Waiting",M99="Completed")),"Waiting",IF(OR(M98="In Progress",M99="In Progress"),"In Progress",IF(OR(AND(M98="Completed",M99="Untraceable"),AND(M98="Untraceable",M99="Completed")),"Review",IF(OR(AND(M98="Completed",M99="Incomplete"),AND(M98="Incomplete",M99="Completed")),"Review",IF(OR(AND(M98="Incomplete",M99="Untraceable"),AND(M98="Untraceable",M99="Incomplete")),"Untraceable",IF(AND(NOT(OR(H98="Ø",H98="")),NOT(OR(H99="Ø",H99="")),L98=""),"In Progress",IF(AND(M98="Untraceable",M99="Untraceable"),"Untraceable",IF(AND(NOT(OR(H98="Ø",H98="")),NOT(OR(H99="Ø",H99="")),NOT(OR(L98="Ø",L98="",L98="Split",L98="Needs to be Split"))),"Completed",IF(AND(M98="Incomplete",M99="Incomplete"),"Incomplete",IF(AND(M98="Other",M99="Other"),"Review",IF(AND(M98="Untraceable",M99=""),"Untraceable","")))))))))))))))))))))))))</f>
        <v>Completed</v>
      </c>
      <c r="O98" s="116" t="s">
        <v>0</v>
      </c>
      <c r="P98" s="4" t="s">
        <v>6024</v>
      </c>
      <c r="Q98" s="121" t="s">
        <v>25</v>
      </c>
      <c r="R98" s="116" t="s">
        <v>6023</v>
      </c>
    </row>
    <row r="99" spans="1:18" x14ac:dyDescent="0.25">
      <c r="A99" s="116"/>
      <c r="B99" s="116"/>
      <c r="C99" s="116"/>
      <c r="D99" s="103" t="s">
        <v>161</v>
      </c>
      <c r="E99" s="103" t="s">
        <v>1512</v>
      </c>
      <c r="F99" s="7" t="str">
        <f>IF(AND(D99="Amina",OR(E99="Manual",E99="Assisted Manual")),A98&amp;"_AZ",IF(AND(D99="Amina",OR(E99="De-Novo Merge",E99="Assisted Merge")),A98&amp;"_SA_AZ",IF(AND(D99="Ahmad",OR(E99="Manual",E99="Assisted Manual")),A98&amp;"_AE",IF(AND(D99="Ahmad",OR(E99="De-Novo Merge",E99="Assisted Merge")),A98&amp;"_SA_AE",IF(AND(D99="Gina",OR(E99="Manual",E99="Assisted Manual")),A98&amp;"_GB",IF(AND(D99="Gina",OR(E99="De-Novo Merge",E99="Assisted Merge")),A98&amp;"_SA_GB",IF(AND(D99="Cameron",OR(E99="Manual",E99="Assisted Manual")),A98&amp;"_CA",IF(AND(D99="Cameron",OR(E99="De-Novo Merge",E99="Assisted Merge")),A98&amp;"_SA_CA",IF(AND(D99="Bruno",OR(E99="Manual",E99="Assisted Manual")),A98&amp;"_BD",IF(AND(D99="Bruno",OR(E99="De-Novo Merge",E99="Assisted Merge")),A98&amp;"_SA_BD",IF(AND(D99="Daniel",OR(E99="Manual",E99="Assisted Manual")),A98&amp;"_DR",IF(AND(D99="Daniel",OR(E99="De-Novo Merge",E99="Assisted Merge")),A98&amp;"_SA_DR",IF(AND(D99="Monet",OR(E99="Manual",E99="Assisted Manual")),A98&amp;"_MW",IF(AND(D99="Monet",OR(E99="De-Novo Merge",E99="Assisted Merge")),A98&amp;"_SA_MW",IF(AND(D99="Rinat",OR(E99="Manual",E99="Assisted Manual")),A98&amp;"_RM",IF(AND(D99="Rinat",OR(E99="De-Novo Merge",E99="Assisted Merge")),A98&amp;"_SA_RM",""))))))))))))))))</f>
        <v>2018-08-01_G-049_BD</v>
      </c>
      <c r="G99" s="104">
        <v>43419</v>
      </c>
      <c r="H99" s="104">
        <v>43430</v>
      </c>
      <c r="I99" s="68">
        <v>1.25</v>
      </c>
      <c r="J99" s="68">
        <v>23</v>
      </c>
      <c r="K99" s="73">
        <f t="shared" si="1"/>
        <v>18.399999999999999</v>
      </c>
      <c r="L99" s="116"/>
      <c r="M99" s="103" t="str">
        <f>IF(AND(NOT(OR(G99="",G99="Ø")),H99=""),"In Progress",IF(AND(NOT(OR(H99="Ø",H99="")),NOT(OR(G99="Ø",G99=""))),"Completed",IF(AND(NOT(A98=""),NOT(OR(D99="",D99="???")),G99=""),"Waiting",IF(D99="???","Waiting",""))))</f>
        <v>Completed</v>
      </c>
      <c r="N99" s="116"/>
      <c r="O99" s="116"/>
      <c r="P99" s="4"/>
      <c r="Q99" s="121"/>
      <c r="R99" s="116"/>
    </row>
    <row r="100" spans="1:18" x14ac:dyDescent="0.25">
      <c r="A100" s="122" t="s">
        <v>6022</v>
      </c>
      <c r="B100" s="117" t="s">
        <v>6021</v>
      </c>
      <c r="C100" s="116" t="s">
        <v>2065</v>
      </c>
      <c r="D100" s="103"/>
      <c r="E100" s="103"/>
      <c r="F100" s="7" t="str">
        <f>IF(AND(D100="Amina",OR(E100="Manual",E100="Assisted Manual")),A100&amp;"_AZ",IF(AND(D100="Amina",OR(E100="De-Novo Merge",E100="Assisted Merge")),A100&amp;"_SA_AZ",IF(AND(D100="Ahmad",OR(E100="Manual",E100="Assisted Manual")),A100&amp;"_AE",IF(AND(D100="Ahmad",OR(E100="De-Novo Merge",E100="Assisted Merge")),A100&amp;"_SA_AE",IF(AND(D100="Gina",OR(E100="Manual",E100="Assisted Manual")),A100&amp;"_GB",IF(AND(D100="Gina",OR(E100="De-Novo Merge",E100="Assisted Merge")),A100&amp;"_SA_GB",IF(AND(D100="Cameron",OR(E100="Manual",E100="Assisted Manual")),A100&amp;"_CA",IF(AND(D100="Cameron",OR(E100="De-Novo Merge",E100="Assisted Merge")),A100&amp;"_SA_CA",IF(AND(D100="Bruno",OR(E100="Manual",E100="Assisted Manual")),A100&amp;"_BD",IF(AND(D100="Bruno",OR(E100="De-Novo Merge",E100="Assisted Merge")),A100&amp;"_SA_BD",IF(AND(D100="Daniel",OR(E100="Manual",E100="Assisted Manual")),A100&amp;"_DR",IF(AND(D100="Daniel",OR(E100="De-Novo Merge",E100="Assisted Merge")),A100&amp;"_SA_DR",IF(AND(D100="Monet",OR(E100="Manual",E100="Assisted Manual")),A100&amp;"_MW",IF(AND(D100="Monet",OR(E100="De-Novo Merge",E100="Assisted Merge")),A100&amp;"_SA_MW",IF(AND(D100="Rinat",OR(E100="Manual",E100="Assisted Manual")),A100&amp;"_RM",IF(AND(D100="Rinat",OR(E100="De-Novo Merge",E100="Assisted Merge")),A100&amp;"_SA_RM",""))))))))))))))))</f>
        <v/>
      </c>
      <c r="G100" s="104"/>
      <c r="H100" s="104"/>
      <c r="I100" s="68"/>
      <c r="J100" s="68"/>
      <c r="K100" s="73" t="str">
        <f t="shared" si="1"/>
        <v/>
      </c>
      <c r="L100" s="118" t="str">
        <f>IF(AND(NOT(OR(H100="",H100="Ø")),NOT(OR(H101="",H101="Ø"))),"Needs to be Split","")</f>
        <v/>
      </c>
      <c r="M100" s="103" t="str">
        <f>IF(AND(NOT(OR(G100="",G100="Ø")),H100=""),"In Progress",IF(AND(NOT(OR(H100="Ø",H100="")),NOT(OR(G100="Ø",G100=""))),"Completed",IF(AND(NOT(A100=""),NOT(OR(D100="",D100="???")),G100=""),"Waiting",IF(D100="???","Waiting",""))))</f>
        <v/>
      </c>
      <c r="N100" s="116" t="str">
        <f>IF(AND(NOT(OR(H100="Ø",H100="")),L100="Split"),"In Progress",IF(AND(NOT(OR(H100="Ø",H100="")),L100="Needs to be Split"),"Waiting",IF(AND(M100="Review",M101="Review"),"Review",IF(OR(AND(M100="Review",M101="Incomplete"),AND(M100="Incomplete",M101="Review")),"Review",IF(OR(AND(M100="Untraceable",M101="Review"),AND(M100="Review",M101="Untraceable")),"Review",IF(OR(AND(M100="Review",M101="Completed"),AND(M100="Completed",M101="Review")),"Review",IF(OR(AND(M100="Other",M101="Review"),AND(M100="Review",M101="Other")),"Review",IF(OR(AND(M100="Other",M101="Incomplete"),AND(M100="Incomplete",M101="Other")),"Review",IF(OR(AND(M100="Other",M101="Untraceable"),AND(M100="Untraceable",M101="Other")),"Review",IF(OR(AND(M100="Other",M101="Completed"),AND(M100="Completed",M101="Other")),"Review",IF(AND(M100="Waiting",M101="Waiting"),"Waiting",IF(OR(AND(M100="Review",M101="Waiting"),AND(M100="Waiting",M101="Review")),"Waiting",IF(OR(AND(M100="Other",M101="Waiting"),AND(M100="Waiting",M101="Other")),"Waiting",IF(OR(AND(M100="Incomplete",M101="Waiting"),AND(M100="Waiting",M101="Incomplete")),"Waiting",IF(OR(AND(M100="Completed",M101="Waiting"),AND(M100="Waiting",M101="Completed")),"Waiting",IF(OR(M100="In Progress",M101="In Progress"),"In Progress",IF(OR(AND(M100="Completed",M101="Untraceable"),AND(M100="Untraceable",M101="Completed")),"Review",IF(OR(AND(M100="Completed",M101="Incomplete"),AND(M100="Incomplete",M101="Completed")),"Review",IF(OR(AND(M100="Incomplete",M101="Untraceable"),AND(M100="Untraceable",M101="Incomplete")),"Untraceable",IF(AND(NOT(OR(H100="Ø",H100="")),NOT(OR(H101="Ø",H101="")),L100=""),"In Progress",IF(AND(M100="Untraceable",M101="Untraceable"),"Untraceable",IF(AND(NOT(OR(H100="Ø",H100="")),NOT(OR(H101="Ø",H101="")),NOT(OR(L100="Ø",L100="",L100="Split",L100="Needs to be Split"))),"Completed",IF(AND(M100="Incomplete",M101="Incomplete"),"Incomplete",IF(AND(M100="Other",M101="Other"),"Review",IF(AND(M100="Untraceable",M101=""),"Untraceable","")))))))))))))))))))))))))</f>
        <v/>
      </c>
      <c r="O100" s="116" t="str">
        <f>IF(OR(N100="Untraceable",N100="Incomplete"),"Ignore",IF(N100="Completed","Waiting",IF(OR(N100="Waiting",N100="In Progress",N100="Review",N100="Other"),"HOLD","")))</f>
        <v/>
      </c>
      <c r="P100" s="4"/>
      <c r="Q100" s="121" t="str">
        <f>IF(OR(N100="Untraceable",N100="Incomplete"),"No",IF(N100="Completed","In Progress",""))</f>
        <v/>
      </c>
      <c r="R100" s="116"/>
    </row>
    <row r="101" spans="1:18" x14ac:dyDescent="0.25">
      <c r="A101" s="116"/>
      <c r="B101" s="116"/>
      <c r="C101" s="116"/>
      <c r="D101" s="103"/>
      <c r="E101" s="103"/>
      <c r="F101" s="7" t="str">
        <f>IF(AND(D101="Amina",OR(E101="Manual",E101="Assisted Manual")),A100&amp;"_AZ",IF(AND(D101="Amina",OR(E101="De-Novo Merge",E101="Assisted Merge")),A100&amp;"_SA_AZ",IF(AND(D101="Ahmad",OR(E101="Manual",E101="Assisted Manual")),A100&amp;"_AE",IF(AND(D101="Ahmad",OR(E101="De-Novo Merge",E101="Assisted Merge")),A100&amp;"_SA_AE",IF(AND(D101="Gina",OR(E101="Manual",E101="Assisted Manual")),A100&amp;"_GB",IF(AND(D101="Gina",OR(E101="De-Novo Merge",E101="Assisted Merge")),A100&amp;"_SA_GB",IF(AND(D101="Cameron",OR(E101="Manual",E101="Assisted Manual")),A100&amp;"_CA",IF(AND(D101="Cameron",OR(E101="De-Novo Merge",E101="Assisted Merge")),A100&amp;"_SA_CA",IF(AND(D101="Bruno",OR(E101="Manual",E101="Assisted Manual")),A100&amp;"_BD",IF(AND(D101="Bruno",OR(E101="De-Novo Merge",E101="Assisted Merge")),A100&amp;"_SA_BD",IF(AND(D101="Daniel",OR(E101="Manual",E101="Assisted Manual")),A100&amp;"_DR",IF(AND(D101="Daniel",OR(E101="De-Novo Merge",E101="Assisted Merge")),A100&amp;"_SA_DR",IF(AND(D101="Monet",OR(E101="Manual",E101="Assisted Manual")),A100&amp;"_MW",IF(AND(D101="Monet",OR(E101="De-Novo Merge",E101="Assisted Merge")),A100&amp;"_SA_MW",IF(AND(D101="Rinat",OR(E101="Manual",E101="Assisted Manual")),A100&amp;"_RM",IF(AND(D101="Rinat",OR(E101="De-Novo Merge",E101="Assisted Merge")),A100&amp;"_SA_RM",""))))))))))))))))</f>
        <v/>
      </c>
      <c r="G101" s="104"/>
      <c r="H101" s="104"/>
      <c r="I101" s="68"/>
      <c r="J101" s="68"/>
      <c r="K101" s="73" t="str">
        <f t="shared" si="1"/>
        <v/>
      </c>
      <c r="L101" s="116"/>
      <c r="M101" s="103" t="str">
        <f>IF(AND(NOT(OR(G101="",G101="Ø")),H101=""),"In Progress",IF(AND(NOT(OR(H101="Ø",H101="")),NOT(OR(G101="Ø",G101=""))),"Completed",IF(AND(NOT(A100=""),NOT(OR(D101="",D101="???")),G101=""),"Waiting",IF(D101="???","Waiting",""))))</f>
        <v/>
      </c>
      <c r="N101" s="116"/>
      <c r="O101" s="116"/>
      <c r="P101" s="4"/>
      <c r="Q101" s="121"/>
      <c r="R101" s="116"/>
    </row>
    <row r="102" spans="1:18" x14ac:dyDescent="0.25">
      <c r="A102" s="122" t="s">
        <v>6020</v>
      </c>
      <c r="B102" s="117" t="s">
        <v>6019</v>
      </c>
      <c r="C102" s="116" t="s">
        <v>5915</v>
      </c>
      <c r="D102" s="103" t="s">
        <v>187</v>
      </c>
      <c r="E102" s="103" t="s">
        <v>24</v>
      </c>
      <c r="F102" s="7" t="str">
        <f>IF(AND(D102="Amina",OR(E102="Manual",E102="Assisted Manual")),A102&amp;"_AZ",IF(AND(D102="Amina",OR(E102="De-Novo Merge",E102="Assisted Merge")),A102&amp;"_SA_AZ",IF(AND(D102="Ahmad",OR(E102="Manual",E102="Assisted Manual")),A102&amp;"_AE",IF(AND(D102="Ahmad",OR(E102="De-Novo Merge",E102="Assisted Merge")),A102&amp;"_SA_AE",IF(AND(D102="Gina",OR(E102="Manual",E102="Assisted Manual")),A102&amp;"_GB",IF(AND(D102="Gina",OR(E102="De-Novo Merge",E102="Assisted Merge")),A102&amp;"_SA_GB",IF(AND(D102="Cameron",OR(E102="Manual",E102="Assisted Manual")),A102&amp;"_CA",IF(AND(D102="Cameron",OR(E102="De-Novo Merge",E102="Assisted Merge")),A102&amp;"_SA_CA",IF(AND(D102="Bruno",OR(E102="Manual",E102="Assisted Manual")),A102&amp;"_BD",IF(AND(D102="Bruno",OR(E102="De-Novo Merge",E102="Assisted Merge")),A102&amp;"_SA_BD",IF(AND(D102="Daniel",OR(E102="Manual",E102="Assisted Manual")),A102&amp;"_DR",IF(AND(D102="Daniel",OR(E102="De-Novo Merge",E102="Assisted Merge")),A102&amp;"_SA_DR",IF(AND(D102="Monet",OR(E102="Manual",E102="Assisted Manual")),A102&amp;"_MW",IF(AND(D102="Monet",OR(E102="De-Novo Merge",E102="Assisted Merge")),A102&amp;"_SA_MW",IF(AND(D102="Rinat",OR(E102="Manual",E102="Assisted Manual")),A102&amp;"_RM",IF(AND(D102="Rinat",OR(E102="De-Novo Merge",E102="Assisted Merge")),A102&amp;"_SA_RM",""))))))))))))))))</f>
        <v>2018-08-01_G-051_MW</v>
      </c>
      <c r="G102" s="104">
        <v>43385</v>
      </c>
      <c r="H102" s="104">
        <v>43388</v>
      </c>
      <c r="I102" s="68">
        <v>4</v>
      </c>
      <c r="J102" s="68"/>
      <c r="K102" s="73" t="str">
        <f t="shared" si="1"/>
        <v/>
      </c>
      <c r="L102" s="118">
        <v>43434</v>
      </c>
      <c r="M102" s="103" t="str">
        <f>IF(AND(NOT(OR(G102="",G102="Ø")),H102=""),"In Progress",IF(AND(NOT(OR(H102="Ø",H102="")),NOT(OR(G102="Ø",G102=""))),"Completed",IF(AND(NOT(A102=""),NOT(OR(D102="",D102="???")),G102=""),"Waiting",IF(D102="???","Waiting",""))))</f>
        <v>Completed</v>
      </c>
      <c r="N102" s="116" t="str">
        <f>IF(AND(NOT(OR(H102="Ø",H102="")),L102="Split"),"In Progress",IF(AND(NOT(OR(H102="Ø",H102="")),L102="Needs to be Split"),"Waiting",IF(AND(M102="Review",M103="Review"),"Review",IF(OR(AND(M102="Review",M103="Incomplete"),AND(M102="Incomplete",M103="Review")),"Review",IF(OR(AND(M102="Untraceable",M103="Review"),AND(M102="Review",M103="Untraceable")),"Review",IF(OR(AND(M102="Review",M103="Completed"),AND(M102="Completed",M103="Review")),"Review",IF(OR(AND(M102="Other",M103="Review"),AND(M102="Review",M103="Other")),"Review",IF(OR(AND(M102="Other",M103="Incomplete"),AND(M102="Incomplete",M103="Other")),"Review",IF(OR(AND(M102="Other",M103="Untraceable"),AND(M102="Untraceable",M103="Other")),"Review",IF(OR(AND(M102="Other",M103="Completed"),AND(M102="Completed",M103="Other")),"Review",IF(AND(M102="Waiting",M103="Waiting"),"Waiting",IF(OR(AND(M102="Review",M103="Waiting"),AND(M102="Waiting",M103="Review")),"Waiting",IF(OR(AND(M102="Other",M103="Waiting"),AND(M102="Waiting",M103="Other")),"Waiting",IF(OR(AND(M102="Incomplete",M103="Waiting"),AND(M102="Waiting",M103="Incomplete")),"Waiting",IF(OR(AND(M102="Completed",M103="Waiting"),AND(M102="Waiting",M103="Completed")),"Waiting",IF(OR(M102="In Progress",M103="In Progress"),"In Progress",IF(OR(AND(M102="Completed",M103="Untraceable"),AND(M102="Untraceable",M103="Completed")),"Review",IF(OR(AND(M102="Completed",M103="Incomplete"),AND(M102="Incomplete",M103="Completed")),"Review",IF(OR(AND(M102="Incomplete",M103="Untraceable"),AND(M102="Untraceable",M103="Incomplete")),"Untraceable",IF(AND(NOT(OR(H102="Ø",H102="")),NOT(OR(H103="Ø",H103="")),L102=""),"In Progress",IF(AND(M102="Untraceable",M103="Untraceable"),"Untraceable",IF(AND(NOT(OR(H102="Ø",H102="")),NOT(OR(H103="Ø",H103="")),NOT(OR(L102="Ø",L102="",L102="Split",L102="Needs to be Split"))),"Completed",IF(AND(M102="Incomplete",M103="Incomplete"),"Incomplete",IF(AND(M102="Other",M103="Other"),"Review",IF(AND(M102="Untraceable",M103=""),"Untraceable","")))))))))))))))))))))))))</f>
        <v>Completed</v>
      </c>
      <c r="O102" s="116" t="s">
        <v>0</v>
      </c>
      <c r="P102" s="4" t="s">
        <v>6018</v>
      </c>
      <c r="Q102" s="121" t="s">
        <v>25</v>
      </c>
      <c r="R102" s="116" t="s">
        <v>6017</v>
      </c>
    </row>
    <row r="103" spans="1:18" x14ac:dyDescent="0.25">
      <c r="A103" s="116"/>
      <c r="B103" s="116"/>
      <c r="C103" s="116"/>
      <c r="D103" s="103" t="s">
        <v>32</v>
      </c>
      <c r="E103" s="103" t="s">
        <v>1512</v>
      </c>
      <c r="F103" s="7" t="str">
        <f>IF(AND(D103="Amina",OR(E103="Manual",E103="Assisted Manual")),A102&amp;"_AZ",IF(AND(D103="Amina",OR(E103="De-Novo Merge",E103="Assisted Merge")),A102&amp;"_SA_AZ",IF(AND(D103="Ahmad",OR(E103="Manual",E103="Assisted Manual")),A102&amp;"_AE",IF(AND(D103="Ahmad",OR(E103="De-Novo Merge",E103="Assisted Merge")),A102&amp;"_SA_AE",IF(AND(D103="Gina",OR(E103="Manual",E103="Assisted Manual")),A102&amp;"_GB",IF(AND(D103="Gina",OR(E103="De-Novo Merge",E103="Assisted Merge")),A102&amp;"_SA_GB",IF(AND(D103="Cameron",OR(E103="Manual",E103="Assisted Manual")),A102&amp;"_CA",IF(AND(D103="Cameron",OR(E103="De-Novo Merge",E103="Assisted Merge")),A102&amp;"_SA_CA",IF(AND(D103="Bruno",OR(E103="Manual",E103="Assisted Manual")),A102&amp;"_BD",IF(AND(D103="Bruno",OR(E103="De-Novo Merge",E103="Assisted Merge")),A102&amp;"_SA_BD",IF(AND(D103="Daniel",OR(E103="Manual",E103="Assisted Manual")),A102&amp;"_DR",IF(AND(D103="Daniel",OR(E103="De-Novo Merge",E103="Assisted Merge")),A102&amp;"_SA_DR",IF(AND(D103="Monet",OR(E103="Manual",E103="Assisted Manual")),A102&amp;"_MW",IF(AND(D103="Monet",OR(E103="De-Novo Merge",E103="Assisted Merge")),A102&amp;"_SA_MW",IF(AND(D103="Rinat",OR(E103="Manual",E103="Assisted Manual")),A102&amp;"_RM",IF(AND(D103="Rinat",OR(E103="De-Novo Merge",E103="Assisted Merge")),A102&amp;"_SA_RM",""))))))))))))))))</f>
        <v>2018-08-01_G-051_AZ</v>
      </c>
      <c r="G103" s="104">
        <v>43419</v>
      </c>
      <c r="H103" s="104">
        <v>43431</v>
      </c>
      <c r="I103" s="68"/>
      <c r="J103" s="68"/>
      <c r="K103" s="73" t="str">
        <f t="shared" si="1"/>
        <v/>
      </c>
      <c r="L103" s="116"/>
      <c r="M103" s="103" t="str">
        <f>IF(AND(NOT(OR(G103="",G103="Ø")),H103=""),"In Progress",IF(AND(NOT(OR(H103="Ø",H103="")),NOT(OR(G103="Ø",G103=""))),"Completed",IF(AND(NOT(A102=""),NOT(OR(D103="",D103="???")),G103=""),"Waiting",IF(D103="???","Waiting",""))))</f>
        <v>Completed</v>
      </c>
      <c r="N103" s="116"/>
      <c r="O103" s="116"/>
      <c r="P103" s="4"/>
      <c r="Q103" s="121"/>
      <c r="R103" s="116"/>
    </row>
    <row r="104" spans="1:18" x14ac:dyDescent="0.25">
      <c r="A104" s="122" t="s">
        <v>6016</v>
      </c>
      <c r="B104" s="117" t="s">
        <v>6015</v>
      </c>
      <c r="C104" s="116" t="s">
        <v>2065</v>
      </c>
      <c r="D104" s="103"/>
      <c r="E104" s="103"/>
      <c r="F104" s="7" t="str">
        <f>IF(AND(D104="Amina",OR(E104="Manual",E104="Assisted Manual")),A104&amp;"_AZ",IF(AND(D104="Amina",OR(E104="De-Novo Merge",E104="Assisted Merge")),A104&amp;"_SA_AZ",IF(AND(D104="Ahmad",OR(E104="Manual",E104="Assisted Manual")),A104&amp;"_AE",IF(AND(D104="Ahmad",OR(E104="De-Novo Merge",E104="Assisted Merge")),A104&amp;"_SA_AE",IF(AND(D104="Gina",OR(E104="Manual",E104="Assisted Manual")),A104&amp;"_GB",IF(AND(D104="Gina",OR(E104="De-Novo Merge",E104="Assisted Merge")),A104&amp;"_SA_GB",IF(AND(D104="Cameron",OR(E104="Manual",E104="Assisted Manual")),A104&amp;"_CA",IF(AND(D104="Cameron",OR(E104="De-Novo Merge",E104="Assisted Merge")),A104&amp;"_SA_CA",IF(AND(D104="Bruno",OR(E104="Manual",E104="Assisted Manual")),A104&amp;"_BD",IF(AND(D104="Bruno",OR(E104="De-Novo Merge",E104="Assisted Merge")),A104&amp;"_SA_BD",IF(AND(D104="Daniel",OR(E104="Manual",E104="Assisted Manual")),A104&amp;"_DR",IF(AND(D104="Daniel",OR(E104="De-Novo Merge",E104="Assisted Merge")),A104&amp;"_SA_DR",IF(AND(D104="Monet",OR(E104="Manual",E104="Assisted Manual")),A104&amp;"_MW",IF(AND(D104="Monet",OR(E104="De-Novo Merge",E104="Assisted Merge")),A104&amp;"_SA_MW",IF(AND(D104="Rinat",OR(E104="Manual",E104="Assisted Manual")),A104&amp;"_RM",IF(AND(D104="Rinat",OR(E104="De-Novo Merge",E104="Assisted Merge")),A104&amp;"_SA_RM",""))))))))))))))))</f>
        <v/>
      </c>
      <c r="G104" s="104"/>
      <c r="H104" s="104"/>
      <c r="I104" s="68"/>
      <c r="J104" s="68"/>
      <c r="K104" s="73" t="str">
        <f t="shared" si="1"/>
        <v/>
      </c>
      <c r="L104" s="118" t="str">
        <f>IF(AND(NOT(OR(H104="",H104="Ø")),NOT(OR(H105="",H105="Ø"))),"Needs to be Split","")</f>
        <v/>
      </c>
      <c r="M104" s="103" t="str">
        <f>IF(AND(NOT(OR(G104="",G104="Ø")),H104=""),"In Progress",IF(AND(NOT(OR(H104="Ø",H104="")),NOT(OR(G104="Ø",G104=""))),"Completed",IF(AND(NOT(A104=""),NOT(OR(D104="",D104="???")),G104=""),"Waiting",IF(D104="???","Waiting",""))))</f>
        <v/>
      </c>
      <c r="N104" s="116" t="str">
        <f>IF(AND(NOT(OR(H104="Ø",H104="")),L104="Split"),"In Progress",IF(AND(NOT(OR(H104="Ø",H104="")),L104="Needs to be Split"),"Waiting",IF(AND(M104="Review",M105="Review"),"Review",IF(OR(AND(M104="Review",M105="Incomplete"),AND(M104="Incomplete",M105="Review")),"Review",IF(OR(AND(M104="Untraceable",M105="Review"),AND(M104="Review",M105="Untraceable")),"Review",IF(OR(AND(M104="Review",M105="Completed"),AND(M104="Completed",M105="Review")),"Review",IF(OR(AND(M104="Other",M105="Review"),AND(M104="Review",M105="Other")),"Review",IF(OR(AND(M104="Other",M105="Incomplete"),AND(M104="Incomplete",M105="Other")),"Review",IF(OR(AND(M104="Other",M105="Untraceable"),AND(M104="Untraceable",M105="Other")),"Review",IF(OR(AND(M104="Other",M105="Completed"),AND(M104="Completed",M105="Other")),"Review",IF(AND(M104="Waiting",M105="Waiting"),"Waiting",IF(OR(AND(M104="Review",M105="Waiting"),AND(M104="Waiting",M105="Review")),"Waiting",IF(OR(AND(M104="Other",M105="Waiting"),AND(M104="Waiting",M105="Other")),"Waiting",IF(OR(AND(M104="Incomplete",M105="Waiting"),AND(M104="Waiting",M105="Incomplete")),"Waiting",IF(OR(AND(M104="Completed",M105="Waiting"),AND(M104="Waiting",M105="Completed")),"Waiting",IF(OR(M104="In Progress",M105="In Progress"),"In Progress",IF(OR(AND(M104="Completed",M105="Untraceable"),AND(M104="Untraceable",M105="Completed")),"Review",IF(OR(AND(M104="Completed",M105="Incomplete"),AND(M104="Incomplete",M105="Completed")),"Review",IF(OR(AND(M104="Incomplete",M105="Untraceable"),AND(M104="Untraceable",M105="Incomplete")),"Untraceable",IF(AND(NOT(OR(H104="Ø",H104="")),NOT(OR(H105="Ø",H105="")),L104=""),"In Progress",IF(AND(M104="Untraceable",M105="Untraceable"),"Untraceable",IF(AND(NOT(OR(H104="Ø",H104="")),NOT(OR(H105="Ø",H105="")),NOT(OR(L104="Ø",L104="",L104="Split",L104="Needs to be Split"))),"Completed",IF(AND(M104="Incomplete",M105="Incomplete"),"Incomplete",IF(AND(M104="Other",M105="Other"),"Review",IF(AND(M104="Untraceable",M105=""),"Untraceable","")))))))))))))))))))))))))</f>
        <v/>
      </c>
      <c r="O104" s="116" t="str">
        <f>IF(OR(N104="Untraceable",N104="Incomplete"),"Ignore",IF(N104="Completed","Waiting",IF(OR(N104="Waiting",N104="In Progress",N104="Review",N104="Other"),"HOLD","")))</f>
        <v/>
      </c>
      <c r="P104" s="4"/>
      <c r="Q104" s="121" t="str">
        <f>IF(OR(N104="Untraceable",N104="Incomplete"),"No",IF(N104="Completed","In Progress",""))</f>
        <v/>
      </c>
      <c r="R104" s="116"/>
    </row>
    <row r="105" spans="1:18" x14ac:dyDescent="0.25">
      <c r="A105" s="116"/>
      <c r="B105" s="116"/>
      <c r="C105" s="116"/>
      <c r="D105" s="103"/>
      <c r="E105" s="103"/>
      <c r="F105" s="7" t="str">
        <f>IF(AND(D105="Amina",OR(E105="Manual",E105="Assisted Manual")),A104&amp;"_AZ",IF(AND(D105="Amina",OR(E105="De-Novo Merge",E105="Assisted Merge")),A104&amp;"_SA_AZ",IF(AND(D105="Ahmad",OR(E105="Manual",E105="Assisted Manual")),A104&amp;"_AE",IF(AND(D105="Ahmad",OR(E105="De-Novo Merge",E105="Assisted Merge")),A104&amp;"_SA_AE",IF(AND(D105="Gina",OR(E105="Manual",E105="Assisted Manual")),A104&amp;"_GB",IF(AND(D105="Gina",OR(E105="De-Novo Merge",E105="Assisted Merge")),A104&amp;"_SA_GB",IF(AND(D105="Cameron",OR(E105="Manual",E105="Assisted Manual")),A104&amp;"_CA",IF(AND(D105="Cameron",OR(E105="De-Novo Merge",E105="Assisted Merge")),A104&amp;"_SA_CA",IF(AND(D105="Bruno",OR(E105="Manual",E105="Assisted Manual")),A104&amp;"_BD",IF(AND(D105="Bruno",OR(E105="De-Novo Merge",E105="Assisted Merge")),A104&amp;"_SA_BD",IF(AND(D105="Daniel",OR(E105="Manual",E105="Assisted Manual")),A104&amp;"_DR",IF(AND(D105="Daniel",OR(E105="De-Novo Merge",E105="Assisted Merge")),A104&amp;"_SA_DR",IF(AND(D105="Monet",OR(E105="Manual",E105="Assisted Manual")),A104&amp;"_MW",IF(AND(D105="Monet",OR(E105="De-Novo Merge",E105="Assisted Merge")),A104&amp;"_SA_MW",IF(AND(D105="Rinat",OR(E105="Manual",E105="Assisted Manual")),A104&amp;"_RM",IF(AND(D105="Rinat",OR(E105="De-Novo Merge",E105="Assisted Merge")),A104&amp;"_SA_RM",""))))))))))))))))</f>
        <v/>
      </c>
      <c r="G105" s="104"/>
      <c r="H105" s="104"/>
      <c r="I105" s="68"/>
      <c r="J105" s="68"/>
      <c r="K105" s="73" t="str">
        <f t="shared" si="1"/>
        <v/>
      </c>
      <c r="L105" s="116"/>
      <c r="M105" s="103" t="str">
        <f>IF(AND(NOT(OR(G105="",G105="Ø")),H105=""),"In Progress",IF(AND(NOT(OR(H105="Ø",H105="")),NOT(OR(G105="Ø",G105=""))),"Completed",IF(AND(NOT(A104=""),NOT(OR(D105="",D105="???")),G105=""),"Waiting",IF(D105="???","Waiting",""))))</f>
        <v/>
      </c>
      <c r="N105" s="116"/>
      <c r="O105" s="116"/>
      <c r="P105" s="4"/>
      <c r="Q105" s="121"/>
      <c r="R105" s="116"/>
    </row>
    <row r="106" spans="1:18" x14ac:dyDescent="0.25">
      <c r="A106" s="122" t="s">
        <v>6014</v>
      </c>
      <c r="B106" s="117" t="s">
        <v>6013</v>
      </c>
      <c r="C106" s="116" t="s">
        <v>5933</v>
      </c>
      <c r="D106" s="103" t="s">
        <v>161</v>
      </c>
      <c r="E106" s="103" t="s">
        <v>24</v>
      </c>
      <c r="F106" s="7" t="str">
        <f>IF(AND(D106="Amina",OR(E106="Manual",E106="Assisted Manual")),A106&amp;"_AZ",IF(AND(D106="Amina",OR(E106="De-Novo Merge",E106="Assisted Merge")),A106&amp;"_SA_AZ",IF(AND(D106="Ahmad",OR(E106="Manual",E106="Assisted Manual")),A106&amp;"_AE",IF(AND(D106="Ahmad",OR(E106="De-Novo Merge",E106="Assisted Merge")),A106&amp;"_SA_AE",IF(AND(D106="Gina",OR(E106="Manual",E106="Assisted Manual")),A106&amp;"_GB",IF(AND(D106="Gina",OR(E106="De-Novo Merge",E106="Assisted Merge")),A106&amp;"_SA_GB",IF(AND(D106="Cameron",OR(E106="Manual",E106="Assisted Manual")),A106&amp;"_CA",IF(AND(D106="Cameron",OR(E106="De-Novo Merge",E106="Assisted Merge")),A106&amp;"_SA_CA",IF(AND(D106="Bruno",OR(E106="Manual",E106="Assisted Manual")),A106&amp;"_BD",IF(AND(D106="Bruno",OR(E106="De-Novo Merge",E106="Assisted Merge")),A106&amp;"_SA_BD",IF(AND(D106="Daniel",OR(E106="Manual",E106="Assisted Manual")),A106&amp;"_DR",IF(AND(D106="Daniel",OR(E106="De-Novo Merge",E106="Assisted Merge")),A106&amp;"_SA_DR",IF(AND(D106="Monet",OR(E106="Manual",E106="Assisted Manual")),A106&amp;"_MW",IF(AND(D106="Monet",OR(E106="De-Novo Merge",E106="Assisted Merge")),A106&amp;"_SA_MW",IF(AND(D106="Rinat",OR(E106="Manual",E106="Assisted Manual")),A106&amp;"_RM",IF(AND(D106="Rinat",OR(E106="De-Novo Merge",E106="Assisted Merge")),A106&amp;"_SA_RM",""))))))))))))))))</f>
        <v>2018-08-01_G-053_BD</v>
      </c>
      <c r="G106" s="104">
        <v>43405</v>
      </c>
      <c r="H106" s="104" t="s">
        <v>51</v>
      </c>
      <c r="I106" s="68"/>
      <c r="J106" s="68"/>
      <c r="K106" s="73" t="str">
        <f t="shared" si="1"/>
        <v/>
      </c>
      <c r="L106" s="118">
        <v>43445</v>
      </c>
      <c r="M106" s="103" t="s">
        <v>3</v>
      </c>
      <c r="N106" s="116" t="s">
        <v>0</v>
      </c>
      <c r="O106" s="116" t="s">
        <v>0</v>
      </c>
      <c r="P106" s="4" t="s">
        <v>6012</v>
      </c>
      <c r="Q106" s="121" t="s">
        <v>25</v>
      </c>
      <c r="R106" s="116" t="s">
        <v>6011</v>
      </c>
    </row>
    <row r="107" spans="1:18" x14ac:dyDescent="0.25">
      <c r="A107" s="116"/>
      <c r="B107" s="116"/>
      <c r="C107" s="116"/>
      <c r="D107" s="103" t="s">
        <v>187</v>
      </c>
      <c r="E107" s="103" t="s">
        <v>24</v>
      </c>
      <c r="F107" s="7" t="str">
        <f>IF(AND(D107="Amina",OR(E107="Manual",E107="Assisted Manual")),A106&amp;"_AZ",IF(AND(D107="Amina",OR(E107="De-Novo Merge",E107="Assisted Merge")),A106&amp;"_SA_AZ",IF(AND(D107="Ahmad",OR(E107="Manual",E107="Assisted Manual")),A106&amp;"_AE",IF(AND(D107="Ahmad",OR(E107="De-Novo Merge",E107="Assisted Merge")),A106&amp;"_SA_AE",IF(AND(D107="Gina",OR(E107="Manual",E107="Assisted Manual")),A106&amp;"_GB",IF(AND(D107="Gina",OR(E107="De-Novo Merge",E107="Assisted Merge")),A106&amp;"_SA_GB",IF(AND(D107="Cameron",OR(E107="Manual",E107="Assisted Manual")),A106&amp;"_CA",IF(AND(D107="Cameron",OR(E107="De-Novo Merge",E107="Assisted Merge")),A106&amp;"_SA_CA",IF(AND(D107="Bruno",OR(E107="Manual",E107="Assisted Manual")),A106&amp;"_BD",IF(AND(D107="Bruno",OR(E107="De-Novo Merge",E107="Assisted Merge")),A106&amp;"_SA_BD",IF(AND(D107="Daniel",OR(E107="Manual",E107="Assisted Manual")),A106&amp;"_DR",IF(AND(D107="Daniel",OR(E107="De-Novo Merge",E107="Assisted Merge")),A106&amp;"_SA_DR",IF(AND(D107="Monet",OR(E107="Manual",E107="Assisted Manual")),A106&amp;"_MW",IF(AND(D107="Monet",OR(E107="De-Novo Merge",E107="Assisted Merge")),A106&amp;"_SA_MW",IF(AND(D107="Rinat",OR(E107="Manual",E107="Assisted Manual")),A106&amp;"_RM",IF(AND(D107="Rinat",OR(E107="De-Novo Merge",E107="Assisted Merge")),A106&amp;"_SA_RM",""))))))))))))))))</f>
        <v>2018-08-01_G-053_MW</v>
      </c>
      <c r="G107" s="104">
        <v>43419</v>
      </c>
      <c r="H107" s="104">
        <v>43420</v>
      </c>
      <c r="I107" s="68"/>
      <c r="J107" s="68"/>
      <c r="K107" s="73" t="str">
        <f t="shared" si="1"/>
        <v/>
      </c>
      <c r="L107" s="116"/>
      <c r="M107" s="103" t="str">
        <f>IF(AND(NOT(OR(G107="",G107="Ø")),H107=""),"In Progress",IF(AND(NOT(OR(H107="Ø",H107="")),NOT(OR(G107="Ø",G107=""))),"Completed",IF(AND(NOT(A106=""),NOT(OR(D107="",D107="???")),G107=""),"Waiting",IF(D107="???","Waiting",""))))</f>
        <v>Completed</v>
      </c>
      <c r="N107" s="116"/>
      <c r="O107" s="116"/>
      <c r="P107" s="4" t="s">
        <v>6010</v>
      </c>
      <c r="Q107" s="121"/>
      <c r="R107" s="116"/>
    </row>
    <row r="108" spans="1:18" x14ac:dyDescent="0.25">
      <c r="A108" s="122" t="s">
        <v>6009</v>
      </c>
      <c r="B108" s="117" t="s">
        <v>6008</v>
      </c>
      <c r="C108" s="116" t="s">
        <v>3758</v>
      </c>
      <c r="D108" s="103"/>
      <c r="E108" s="103"/>
      <c r="F108" s="7" t="str">
        <f>IF(AND(D108="Amina",OR(E108="Manual",E108="Assisted Manual")),A108&amp;"_AZ",IF(AND(D108="Amina",OR(E108="De-Novo Merge",E108="Assisted Merge")),A108&amp;"_SA_AZ",IF(AND(D108="Ahmad",OR(E108="Manual",E108="Assisted Manual")),A108&amp;"_AE",IF(AND(D108="Ahmad",OR(E108="De-Novo Merge",E108="Assisted Merge")),A108&amp;"_SA_AE",IF(AND(D108="Gina",OR(E108="Manual",E108="Assisted Manual")),A108&amp;"_GB",IF(AND(D108="Gina",OR(E108="De-Novo Merge",E108="Assisted Merge")),A108&amp;"_SA_GB",IF(AND(D108="Cameron",OR(E108="Manual",E108="Assisted Manual")),A108&amp;"_CA",IF(AND(D108="Cameron",OR(E108="De-Novo Merge",E108="Assisted Merge")),A108&amp;"_SA_CA",IF(AND(D108="Bruno",OR(E108="Manual",E108="Assisted Manual")),A108&amp;"_BD",IF(AND(D108="Bruno",OR(E108="De-Novo Merge",E108="Assisted Merge")),A108&amp;"_SA_BD",IF(AND(D108="Daniel",OR(E108="Manual",E108="Assisted Manual")),A108&amp;"_DR",IF(AND(D108="Daniel",OR(E108="De-Novo Merge",E108="Assisted Merge")),A108&amp;"_SA_DR",IF(AND(D108="Monet",OR(E108="Manual",E108="Assisted Manual")),A108&amp;"_MW",IF(AND(D108="Monet",OR(E108="De-Novo Merge",E108="Assisted Merge")),A108&amp;"_SA_MW",IF(AND(D108="Rinat",OR(E108="Manual",E108="Assisted Manual")),A108&amp;"_RM",IF(AND(D108="Rinat",OR(E108="De-Novo Merge",E108="Assisted Merge")),A108&amp;"_SA_RM",""))))))))))))))))</f>
        <v/>
      </c>
      <c r="G108" s="104"/>
      <c r="H108" s="104"/>
      <c r="I108" s="68"/>
      <c r="J108" s="68"/>
      <c r="K108" s="73" t="str">
        <f t="shared" si="1"/>
        <v/>
      </c>
      <c r="L108" s="118" t="str">
        <f>IF(AND(NOT(OR(H108="",H108="Ø")),NOT(OR(H109="",H109="Ø"))),"Needs to be Split","")</f>
        <v/>
      </c>
      <c r="M108" s="103" t="str">
        <f>IF(AND(NOT(OR(G108="",G108="Ø")),H108=""),"In Progress",IF(AND(NOT(OR(H108="Ø",H108="")),NOT(OR(G108="Ø",G108=""))),"Completed",IF(AND(NOT(A108=""),NOT(OR(D108="",D108="???")),G108=""),"Waiting",IF(D108="???","Waiting",""))))</f>
        <v/>
      </c>
      <c r="N108" s="116" t="str">
        <f>IF(AND(NOT(OR(H108="Ø",H108="")),L108="Split"),"In Progress",IF(AND(NOT(OR(H108="Ø",H108="")),L108="Needs to be Split"),"Waiting",IF(AND(M108="Review",M109="Review"),"Review",IF(OR(AND(M108="Review",M109="Incomplete"),AND(M108="Incomplete",M109="Review")),"Review",IF(OR(AND(M108="Untraceable",M109="Review"),AND(M108="Review",M109="Untraceable")),"Review",IF(OR(AND(M108="Review",M109="Completed"),AND(M108="Completed",M109="Review")),"Review",IF(OR(AND(M108="Other",M109="Review"),AND(M108="Review",M109="Other")),"Review",IF(OR(AND(M108="Other",M109="Incomplete"),AND(M108="Incomplete",M109="Other")),"Review",IF(OR(AND(M108="Other",M109="Untraceable"),AND(M108="Untraceable",M109="Other")),"Review",IF(OR(AND(M108="Other",M109="Completed"),AND(M108="Completed",M109="Other")),"Review",IF(AND(M108="Waiting",M109="Waiting"),"Waiting",IF(OR(AND(M108="Review",M109="Waiting"),AND(M108="Waiting",M109="Review")),"Waiting",IF(OR(AND(M108="Other",M109="Waiting"),AND(M108="Waiting",M109="Other")),"Waiting",IF(OR(AND(M108="Incomplete",M109="Waiting"),AND(M108="Waiting",M109="Incomplete")),"Waiting",IF(OR(AND(M108="Completed",M109="Waiting"),AND(M108="Waiting",M109="Completed")),"Waiting",IF(OR(M108="In Progress",M109="In Progress"),"In Progress",IF(OR(AND(M108="Completed",M109="Untraceable"),AND(M108="Untraceable",M109="Completed")),"Review",IF(OR(AND(M108="Completed",M109="Incomplete"),AND(M108="Incomplete",M109="Completed")),"Review",IF(OR(AND(M108="Incomplete",M109="Untraceable"),AND(M108="Untraceable",M109="Incomplete")),"Untraceable",IF(AND(NOT(OR(H108="Ø",H108="")),NOT(OR(H109="Ø",H109="")),L108=""),"In Progress",IF(AND(M108="Untraceable",M109="Untraceable"),"Untraceable",IF(AND(NOT(OR(H108="Ø",H108="")),NOT(OR(H109="Ø",H109="")),NOT(OR(L108="Ø",L108="",L108="Split",L108="Needs to be Split"))),"Completed",IF(AND(M108="Incomplete",M109="Incomplete"),"Incomplete",IF(AND(M108="Other",M109="Other"),"Review",IF(AND(M108="Untraceable",M109=""),"Untraceable","")))))))))))))))))))))))))</f>
        <v/>
      </c>
      <c r="O108" s="116" t="str">
        <f>IF(OR(N108="Untraceable",N108="Incomplete"),"Ignore",IF(N108="Completed","Waiting",IF(OR(N108="Waiting",N108="In Progress",N108="Review",N108="Other"),"HOLD","")))</f>
        <v/>
      </c>
      <c r="P108" s="4"/>
      <c r="Q108" s="121" t="str">
        <f>IF(OR(N108="Untraceable",N108="Incomplete"),"No",IF(N108="Completed","In Progress",""))</f>
        <v/>
      </c>
      <c r="R108" s="116"/>
    </row>
    <row r="109" spans="1:18" x14ac:dyDescent="0.25">
      <c r="A109" s="116"/>
      <c r="B109" s="116"/>
      <c r="C109" s="116"/>
      <c r="D109" s="103"/>
      <c r="E109" s="103"/>
      <c r="F109" s="7" t="str">
        <f>IF(AND(D109="Amina",OR(E109="Manual",E109="Assisted Manual")),A108&amp;"_AZ",IF(AND(D109="Amina",OR(E109="De-Novo Merge",E109="Assisted Merge")),A108&amp;"_SA_AZ",IF(AND(D109="Ahmad",OR(E109="Manual",E109="Assisted Manual")),A108&amp;"_AE",IF(AND(D109="Ahmad",OR(E109="De-Novo Merge",E109="Assisted Merge")),A108&amp;"_SA_AE",IF(AND(D109="Gina",OR(E109="Manual",E109="Assisted Manual")),A108&amp;"_GB",IF(AND(D109="Gina",OR(E109="De-Novo Merge",E109="Assisted Merge")),A108&amp;"_SA_GB",IF(AND(D109="Cameron",OR(E109="Manual",E109="Assisted Manual")),A108&amp;"_CA",IF(AND(D109="Cameron",OR(E109="De-Novo Merge",E109="Assisted Merge")),A108&amp;"_SA_CA",IF(AND(D109="Bruno",OR(E109="Manual",E109="Assisted Manual")),A108&amp;"_BD",IF(AND(D109="Bruno",OR(E109="De-Novo Merge",E109="Assisted Merge")),A108&amp;"_SA_BD",IF(AND(D109="Daniel",OR(E109="Manual",E109="Assisted Manual")),A108&amp;"_DR",IF(AND(D109="Daniel",OR(E109="De-Novo Merge",E109="Assisted Merge")),A108&amp;"_SA_DR",IF(AND(D109="Monet",OR(E109="Manual",E109="Assisted Manual")),A108&amp;"_MW",IF(AND(D109="Monet",OR(E109="De-Novo Merge",E109="Assisted Merge")),A108&amp;"_SA_MW",IF(AND(D109="Rinat",OR(E109="Manual",E109="Assisted Manual")),A108&amp;"_RM",IF(AND(D109="Rinat",OR(E109="De-Novo Merge",E109="Assisted Merge")),A108&amp;"_SA_RM",""))))))))))))))))</f>
        <v/>
      </c>
      <c r="G109" s="104"/>
      <c r="H109" s="104"/>
      <c r="I109" s="68"/>
      <c r="J109" s="68"/>
      <c r="K109" s="73" t="str">
        <f t="shared" si="1"/>
        <v/>
      </c>
      <c r="L109" s="116"/>
      <c r="M109" s="103" t="str">
        <f>IF(AND(NOT(OR(G109="",G109="Ø")),H109=""),"In Progress",IF(AND(NOT(OR(H109="Ø",H109="")),NOT(OR(G109="Ø",G109=""))),"Completed",IF(AND(NOT(A108=""),NOT(OR(D109="",D109="???")),G109=""),"Waiting",IF(D109="???","Waiting",""))))</f>
        <v/>
      </c>
      <c r="N109" s="116"/>
      <c r="O109" s="116"/>
      <c r="P109" s="4"/>
      <c r="Q109" s="121"/>
      <c r="R109" s="116"/>
    </row>
    <row r="110" spans="1:18" x14ac:dyDescent="0.25">
      <c r="A110" s="122" t="s">
        <v>6007</v>
      </c>
      <c r="B110" s="117" t="s">
        <v>6006</v>
      </c>
      <c r="C110" s="116"/>
      <c r="D110" s="103" t="s">
        <v>23</v>
      </c>
      <c r="E110" s="103" t="s">
        <v>24</v>
      </c>
      <c r="F110" s="7" t="str">
        <f>IF(AND(D110="Amina",OR(E110="Manual",E110="Assisted Manual")),A110&amp;"_AZ",IF(AND(D110="Amina",OR(E110="De-Novo Merge",E110="Assisted Merge")),A110&amp;"_SA_AZ",IF(AND(D110="Ahmad",OR(E110="Manual",E110="Assisted Manual")),A110&amp;"_AE",IF(AND(D110="Ahmad",OR(E110="De-Novo Merge",E110="Assisted Merge")),A110&amp;"_SA_AE",IF(AND(D110="Gina",OR(E110="Manual",E110="Assisted Manual")),A110&amp;"_GB",IF(AND(D110="Gina",OR(E110="De-Novo Merge",E110="Assisted Merge")),A110&amp;"_SA_GB",IF(AND(D110="Cameron",OR(E110="Manual",E110="Assisted Manual")),A110&amp;"_CA",IF(AND(D110="Cameron",OR(E110="De-Novo Merge",E110="Assisted Merge")),A110&amp;"_SA_CA",IF(AND(D110="Bruno",OR(E110="Manual",E110="Assisted Manual")),A110&amp;"_BD",IF(AND(D110="Bruno",OR(E110="De-Novo Merge",E110="Assisted Merge")),A110&amp;"_SA_BD",IF(AND(D110="Daniel",OR(E110="Manual",E110="Assisted Manual")),A110&amp;"_DR",IF(AND(D110="Daniel",OR(E110="De-Novo Merge",E110="Assisted Merge")),A110&amp;"_SA_DR",IF(AND(D110="Monet",OR(E110="Manual",E110="Assisted Manual")),A110&amp;"_MW",IF(AND(D110="Monet",OR(E110="De-Novo Merge",E110="Assisted Merge")),A110&amp;"_SA_MW",IF(AND(D110="Rinat",OR(E110="Manual",E110="Assisted Manual")),A110&amp;"_RM",IF(AND(D110="Rinat",OR(E110="De-Novo Merge",E110="Assisted Merge")),A110&amp;"_SA_RM",""))))))))))))))))</f>
        <v>2018-08-01_G-055_CA</v>
      </c>
      <c r="G110" s="104">
        <v>43411</v>
      </c>
      <c r="H110" s="104" t="s">
        <v>51</v>
      </c>
      <c r="I110" s="68"/>
      <c r="J110" s="68"/>
      <c r="K110" s="73" t="str">
        <f t="shared" si="1"/>
        <v/>
      </c>
      <c r="L110" s="118" t="str">
        <f>IF(AND(NOT(OR(H110="",H110="Ø")),NOT(OR(H111="",H111="Ø"))),"Needs to be Split","")</f>
        <v/>
      </c>
      <c r="M110" s="103" t="s">
        <v>1</v>
      </c>
      <c r="N110" s="116" t="str">
        <f>IF(AND(NOT(OR(H110="Ø",H110="")),L110="Split"),"In Progress",IF(AND(NOT(OR(H110="Ø",H110="")),L110="Needs to be Split"),"Waiting",IF(AND(M110="Review",M111="Review"),"Review",IF(OR(AND(M110="Review",M111="Incomplete"),AND(M110="Incomplete",M111="Review")),"Review",IF(OR(AND(M110="Untraceable",M111="Review"),AND(M110="Review",M111="Untraceable")),"Review",IF(OR(AND(M110="Review",M111="Completed"),AND(M110="Completed",M111="Review")),"Review",IF(OR(AND(M110="Other",M111="Review"),AND(M110="Review",M111="Other")),"Review",IF(OR(AND(M110="Other",M111="Incomplete"),AND(M110="Incomplete",M111="Other")),"Review",IF(OR(AND(M110="Other",M111="Untraceable"),AND(M110="Untraceable",M111="Other")),"Review",IF(OR(AND(M110="Other",M111="Completed"),AND(M110="Completed",M111="Other")),"Review",IF(AND(M110="Waiting",M111="Waiting"),"Waiting",IF(OR(AND(M110="Review",M111="Waiting"),AND(M110="Waiting",M111="Review")),"Waiting",IF(OR(AND(M110="Other",M111="Waiting"),AND(M110="Waiting",M111="Other")),"Waiting",IF(OR(AND(M110="Incomplete",M111="Waiting"),AND(M110="Waiting",M111="Incomplete")),"Waiting",IF(OR(AND(M110="Completed",M111="Waiting"),AND(M110="Waiting",M111="Completed")),"Waiting",IF(OR(M110="In Progress",M111="In Progress"),"In Progress",IF(OR(AND(M110="Completed",M111="Untraceable"),AND(M110="Untraceable",M111="Completed")),"Review",IF(OR(AND(M110="Completed",M111="Incomplete"),AND(M110="Incomplete",M111="Completed")),"Review",IF(OR(AND(M110="Incomplete",M111="Untraceable"),AND(M110="Untraceable",M111="Incomplete")),"Untraceable",IF(AND(NOT(OR(H110="Ø",H110="")),NOT(OR(H111="Ø",H111="")),L110=""),"In Progress",IF(AND(M110="Untraceable",M111="Untraceable"),"Untraceable",IF(AND(NOT(OR(H110="Ø",H110="")),NOT(OR(H111="Ø",H111="")),NOT(OR(L110="Ø",L110="",L110="Split",L110="Needs to be Split"))),"Completed",IF(AND(M110="Incomplete",M111="Incomplete"),"Incomplete",IF(AND(M110="Other",M111="Other"),"Review",IF(AND(M110="Untraceable",M111=""),"Untraceable","")))))))))))))))))))))))))</f>
        <v>Untraceable</v>
      </c>
      <c r="O110" s="116" t="str">
        <f>IF(OR(N110="Untraceable",N110="Incomplete"),"Ignore",IF(N110="Completed","Waiting",IF(OR(N110="Waiting",N110="In Progress",N110="Review",N110="Other"),"HOLD","")))</f>
        <v>Ignore</v>
      </c>
      <c r="P110" s="4" t="s">
        <v>6005</v>
      </c>
      <c r="Q110" s="121" t="str">
        <f>IF(OR(N110="Untraceable",N110="Incomplete"),"No",IF(N110="Completed","In Progress",""))</f>
        <v>No</v>
      </c>
      <c r="R110" s="116"/>
    </row>
    <row r="111" spans="1:18" x14ac:dyDescent="0.25">
      <c r="A111" s="116"/>
      <c r="B111" s="116"/>
      <c r="C111" s="116"/>
      <c r="D111" s="103" t="str">
        <f>IF(AND(NOT(A110=""),NOT(B110=""),NOT(M110="Untraceable")),"???","")</f>
        <v/>
      </c>
      <c r="E111" s="103"/>
      <c r="F111" s="7" t="str">
        <f>IF(AND(D111="Amina",OR(E111="Manual",E111="Assisted Manual")),A110&amp;"_AZ",IF(AND(D111="Amina",OR(E111="De-Novo Merge",E111="Assisted Merge")),A110&amp;"_SA_AZ",IF(AND(D111="Ahmad",OR(E111="Manual",E111="Assisted Manual")),A110&amp;"_AE",IF(AND(D111="Ahmad",OR(E111="De-Novo Merge",E111="Assisted Merge")),A110&amp;"_SA_AE",IF(AND(D111="Gina",OR(E111="Manual",E111="Assisted Manual")),A110&amp;"_GB",IF(AND(D111="Gina",OR(E111="De-Novo Merge",E111="Assisted Merge")),A110&amp;"_SA_GB",IF(AND(D111="Cameron",OR(E111="Manual",E111="Assisted Manual")),A110&amp;"_CA",IF(AND(D111="Cameron",OR(E111="De-Novo Merge",E111="Assisted Merge")),A110&amp;"_SA_CA",IF(AND(D111="Bruno",OR(E111="Manual",E111="Assisted Manual")),A110&amp;"_BD",IF(AND(D111="Bruno",OR(E111="De-Novo Merge",E111="Assisted Merge")),A110&amp;"_SA_BD",IF(AND(D111="Daniel",OR(E111="Manual",E111="Assisted Manual")),A110&amp;"_DR",IF(AND(D111="Daniel",OR(E111="De-Novo Merge",E111="Assisted Merge")),A110&amp;"_SA_DR",IF(AND(D111="Monet",OR(E111="Manual",E111="Assisted Manual")),A110&amp;"_MW",IF(AND(D111="Monet",OR(E111="De-Novo Merge",E111="Assisted Merge")),A110&amp;"_SA_MW",IF(AND(D111="Rinat",OR(E111="Manual",E111="Assisted Manual")),A110&amp;"_RM",IF(AND(D111="Rinat",OR(E111="De-Novo Merge",E111="Assisted Merge")),A110&amp;"_SA_RM",""))))))))))))))))</f>
        <v/>
      </c>
      <c r="G111" s="104"/>
      <c r="H111" s="104"/>
      <c r="I111" s="68"/>
      <c r="J111" s="68"/>
      <c r="K111" s="73" t="str">
        <f t="shared" si="1"/>
        <v/>
      </c>
      <c r="L111" s="116"/>
      <c r="M111" s="103" t="str">
        <f>IF(AND(NOT(OR(G111="",G111="Ø")),H111=""),"In Progress",IF(AND(NOT(OR(H111="Ø",H111="")),NOT(OR(G111="Ø",G111=""))),"Completed",IF(AND(NOT(A110=""),NOT(OR(D111="",D111="???")),G111=""),"Waiting",IF(D111="???","Waiting",""))))</f>
        <v/>
      </c>
      <c r="N111" s="116"/>
      <c r="O111" s="116"/>
      <c r="P111" s="4"/>
      <c r="Q111" s="121"/>
      <c r="R111" s="116"/>
    </row>
    <row r="112" spans="1:18" x14ac:dyDescent="0.25">
      <c r="A112" s="122" t="s">
        <v>6004</v>
      </c>
      <c r="B112" s="117" t="s">
        <v>6003</v>
      </c>
      <c r="C112" s="116"/>
      <c r="D112" s="103"/>
      <c r="E112" s="103"/>
      <c r="F112" s="7" t="str">
        <f>IF(AND(D112="Amina",OR(E112="Manual",E112="Assisted Manual")),A112&amp;"_AZ",IF(AND(D112="Amina",OR(E112="De-Novo Merge",E112="Assisted Merge")),A112&amp;"_SA_AZ",IF(AND(D112="Ahmad",OR(E112="Manual",E112="Assisted Manual")),A112&amp;"_AE",IF(AND(D112="Ahmad",OR(E112="De-Novo Merge",E112="Assisted Merge")),A112&amp;"_SA_AE",IF(AND(D112="Gina",OR(E112="Manual",E112="Assisted Manual")),A112&amp;"_GB",IF(AND(D112="Gina",OR(E112="De-Novo Merge",E112="Assisted Merge")),A112&amp;"_SA_GB",IF(AND(D112="Cameron",OR(E112="Manual",E112="Assisted Manual")),A112&amp;"_CA",IF(AND(D112="Cameron",OR(E112="De-Novo Merge",E112="Assisted Merge")),A112&amp;"_SA_CA",IF(AND(D112="Bruno",OR(E112="Manual",E112="Assisted Manual")),A112&amp;"_BD",IF(AND(D112="Bruno",OR(E112="De-Novo Merge",E112="Assisted Merge")),A112&amp;"_SA_BD",IF(AND(D112="Daniel",OR(E112="Manual",E112="Assisted Manual")),A112&amp;"_DR",IF(AND(D112="Daniel",OR(E112="De-Novo Merge",E112="Assisted Merge")),A112&amp;"_SA_DR",IF(AND(D112="Monet",OR(E112="Manual",E112="Assisted Manual")),A112&amp;"_MW",IF(AND(D112="Monet",OR(E112="De-Novo Merge",E112="Assisted Merge")),A112&amp;"_SA_MW",IF(AND(D112="Rinat",OR(E112="Manual",E112="Assisted Manual")),A112&amp;"_RM",IF(AND(D112="Rinat",OR(E112="De-Novo Merge",E112="Assisted Merge")),A112&amp;"_SA_RM",""))))))))))))))))</f>
        <v/>
      </c>
      <c r="G112" s="104"/>
      <c r="H112" s="104"/>
      <c r="I112" s="68"/>
      <c r="J112" s="68"/>
      <c r="K112" s="73" t="str">
        <f t="shared" si="1"/>
        <v/>
      </c>
      <c r="L112" s="118" t="str">
        <f>IF(AND(NOT(OR(H112="",H112="Ø")),NOT(OR(H113="",H113="Ø"))),"Needs to be Split","")</f>
        <v/>
      </c>
      <c r="M112" s="103" t="str">
        <f>IF(AND(NOT(OR(G112="",G112="Ø")),H112=""),"In Progress",IF(AND(NOT(OR(H112="Ø",H112="")),NOT(OR(G112="Ø",G112=""))),"Completed",IF(AND(NOT(A112=""),NOT(OR(D112="",D112="???")),G112=""),"Waiting",IF(D112="???","Waiting",""))))</f>
        <v/>
      </c>
      <c r="N112" s="116" t="str">
        <f>IF(AND(NOT(OR(H112="Ø",H112="")),L112="Split"),"In Progress",IF(AND(NOT(OR(H112="Ø",H112="")),L112="Needs to be Split"),"Waiting",IF(AND(M112="Review",M113="Review"),"Review",IF(OR(AND(M112="Review",M113="Incomplete"),AND(M112="Incomplete",M113="Review")),"Review",IF(OR(AND(M112="Untraceable",M113="Review"),AND(M112="Review",M113="Untraceable")),"Review",IF(OR(AND(M112="Review",M113="Completed"),AND(M112="Completed",M113="Review")),"Review",IF(OR(AND(M112="Other",M113="Review"),AND(M112="Review",M113="Other")),"Review",IF(OR(AND(M112="Other",M113="Incomplete"),AND(M112="Incomplete",M113="Other")),"Review",IF(OR(AND(M112="Other",M113="Untraceable"),AND(M112="Untraceable",M113="Other")),"Review",IF(OR(AND(M112="Other",M113="Completed"),AND(M112="Completed",M113="Other")),"Review",IF(AND(M112="Waiting",M113="Waiting"),"Waiting",IF(OR(AND(M112="Review",M113="Waiting"),AND(M112="Waiting",M113="Review")),"Waiting",IF(OR(AND(M112="Other",M113="Waiting"),AND(M112="Waiting",M113="Other")),"Waiting",IF(OR(AND(M112="Incomplete",M113="Waiting"),AND(M112="Waiting",M113="Incomplete")),"Waiting",IF(OR(AND(M112="Completed",M113="Waiting"),AND(M112="Waiting",M113="Completed")),"Waiting",IF(OR(M112="In Progress",M113="In Progress"),"In Progress",IF(OR(AND(M112="Completed",M113="Untraceable"),AND(M112="Untraceable",M113="Completed")),"Review",IF(OR(AND(M112="Completed",M113="Incomplete"),AND(M112="Incomplete",M113="Completed")),"Review",IF(OR(AND(M112="Incomplete",M113="Untraceable"),AND(M112="Untraceable",M113="Incomplete")),"Untraceable",IF(AND(NOT(OR(H112="Ø",H112="")),NOT(OR(H113="Ø",H113="")),L112=""),"In Progress",IF(AND(M112="Untraceable",M113="Untraceable"),"Untraceable",IF(AND(NOT(OR(H112="Ø",H112="")),NOT(OR(H113="Ø",H113="")),NOT(OR(L112="Ø",L112="",L112="Split",L112="Needs to be Split"))),"Completed",IF(AND(M112="Incomplete",M113="Incomplete"),"Incomplete",IF(AND(M112="Other",M113="Other"),"Review",IF(AND(M112="Untraceable",M113=""),"Untraceable","")))))))))))))))))))))))))</f>
        <v/>
      </c>
      <c r="O112" s="116" t="str">
        <f>IF(OR(N112="Untraceable",N112="Incomplete"),"Ignore",IF(N112="Completed","Waiting",IF(OR(N112="Waiting",N112="In Progress",N112="Review",N112="Other"),"HOLD","")))</f>
        <v/>
      </c>
      <c r="P112" s="4"/>
      <c r="Q112" s="121" t="str">
        <f>IF(OR(N112="Untraceable",N112="Incomplete"),"No",IF(N112="Completed","In Progress",""))</f>
        <v/>
      </c>
      <c r="R112" s="116"/>
    </row>
    <row r="113" spans="1:18" x14ac:dyDescent="0.25">
      <c r="A113" s="116"/>
      <c r="B113" s="116"/>
      <c r="C113" s="116"/>
      <c r="D113" s="103"/>
      <c r="E113" s="103"/>
      <c r="F113" s="7" t="str">
        <f>IF(AND(D113="Amina",OR(E113="Manual",E113="Assisted Manual")),A112&amp;"_AZ",IF(AND(D113="Amina",OR(E113="De-Novo Merge",E113="Assisted Merge")),A112&amp;"_SA_AZ",IF(AND(D113="Ahmad",OR(E113="Manual",E113="Assisted Manual")),A112&amp;"_AE",IF(AND(D113="Ahmad",OR(E113="De-Novo Merge",E113="Assisted Merge")),A112&amp;"_SA_AE",IF(AND(D113="Gina",OR(E113="Manual",E113="Assisted Manual")),A112&amp;"_GB",IF(AND(D113="Gina",OR(E113="De-Novo Merge",E113="Assisted Merge")),A112&amp;"_SA_GB",IF(AND(D113="Cameron",OR(E113="Manual",E113="Assisted Manual")),A112&amp;"_CA",IF(AND(D113="Cameron",OR(E113="De-Novo Merge",E113="Assisted Merge")),A112&amp;"_SA_CA",IF(AND(D113="Bruno",OR(E113="Manual",E113="Assisted Manual")),A112&amp;"_BD",IF(AND(D113="Bruno",OR(E113="De-Novo Merge",E113="Assisted Merge")),A112&amp;"_SA_BD",IF(AND(D113="Daniel",OR(E113="Manual",E113="Assisted Manual")),A112&amp;"_DR",IF(AND(D113="Daniel",OR(E113="De-Novo Merge",E113="Assisted Merge")),A112&amp;"_SA_DR",IF(AND(D113="Monet",OR(E113="Manual",E113="Assisted Manual")),A112&amp;"_MW",IF(AND(D113="Monet",OR(E113="De-Novo Merge",E113="Assisted Merge")),A112&amp;"_SA_MW",IF(AND(D113="Rinat",OR(E113="Manual",E113="Assisted Manual")),A112&amp;"_RM",IF(AND(D113="Rinat",OR(E113="De-Novo Merge",E113="Assisted Merge")),A112&amp;"_SA_RM",""))))))))))))))))</f>
        <v/>
      </c>
      <c r="G113" s="104"/>
      <c r="H113" s="104"/>
      <c r="I113" s="68"/>
      <c r="J113" s="68"/>
      <c r="K113" s="73" t="str">
        <f t="shared" si="1"/>
        <v/>
      </c>
      <c r="L113" s="116"/>
      <c r="M113" s="103" t="str">
        <f>IF(AND(NOT(OR(G113="",G113="Ø")),H113=""),"In Progress",IF(AND(NOT(OR(H113="Ø",H113="")),NOT(OR(G113="Ø",G113=""))),"Completed",IF(AND(NOT(A112=""),NOT(OR(D113="",D113="???")),G113=""),"Waiting",IF(D113="???","Waiting",""))))</f>
        <v/>
      </c>
      <c r="N113" s="116"/>
      <c r="O113" s="116"/>
      <c r="P113" s="4"/>
      <c r="Q113" s="121"/>
      <c r="R113" s="116"/>
    </row>
    <row r="114" spans="1:18" x14ac:dyDescent="0.25">
      <c r="A114" s="122" t="s">
        <v>6002</v>
      </c>
      <c r="B114" s="117" t="s">
        <v>6001</v>
      </c>
      <c r="C114" s="116" t="s">
        <v>6000</v>
      </c>
      <c r="D114" s="103"/>
      <c r="E114" s="103"/>
      <c r="F114" s="7" t="str">
        <f>IF(AND(D114="Amina",OR(E114="Manual",E114="Assisted Manual")),A114&amp;"_AZ",IF(AND(D114="Amina",OR(E114="De-Novo Merge",E114="Assisted Merge")),A114&amp;"_SA_AZ",IF(AND(D114="Ahmad",OR(E114="Manual",E114="Assisted Manual")),A114&amp;"_AE",IF(AND(D114="Ahmad",OR(E114="De-Novo Merge",E114="Assisted Merge")),A114&amp;"_SA_AE",IF(AND(D114="Gina",OR(E114="Manual",E114="Assisted Manual")),A114&amp;"_GB",IF(AND(D114="Gina",OR(E114="De-Novo Merge",E114="Assisted Merge")),A114&amp;"_SA_GB",IF(AND(D114="Cameron",OR(E114="Manual",E114="Assisted Manual")),A114&amp;"_CA",IF(AND(D114="Cameron",OR(E114="De-Novo Merge",E114="Assisted Merge")),A114&amp;"_SA_CA",IF(AND(D114="Bruno",OR(E114="Manual",E114="Assisted Manual")),A114&amp;"_BD",IF(AND(D114="Bruno",OR(E114="De-Novo Merge",E114="Assisted Merge")),A114&amp;"_SA_BD",IF(AND(D114="Daniel",OR(E114="Manual",E114="Assisted Manual")),A114&amp;"_DR",IF(AND(D114="Daniel",OR(E114="De-Novo Merge",E114="Assisted Merge")),A114&amp;"_SA_DR",IF(AND(D114="Monet",OR(E114="Manual",E114="Assisted Manual")),A114&amp;"_MW",IF(AND(D114="Monet",OR(E114="De-Novo Merge",E114="Assisted Merge")),A114&amp;"_SA_MW",IF(AND(D114="Rinat",OR(E114="Manual",E114="Assisted Manual")),A114&amp;"_RM",IF(AND(D114="Rinat",OR(E114="De-Novo Merge",E114="Assisted Merge")),A114&amp;"_SA_RM",""))))))))))))))))</f>
        <v/>
      </c>
      <c r="G114" s="104"/>
      <c r="H114" s="104"/>
      <c r="I114" s="68"/>
      <c r="J114" s="68"/>
      <c r="K114" s="73" t="str">
        <f t="shared" si="1"/>
        <v/>
      </c>
      <c r="L114" s="118" t="str">
        <f>IF(AND(NOT(OR(H114="",H114="Ø")),NOT(OR(H115="",H115="Ø"))),"Needs to be Split","")</f>
        <v/>
      </c>
      <c r="M114" s="103" t="str">
        <f>IF(AND(NOT(OR(G114="",G114="Ø")),H114=""),"In Progress",IF(AND(NOT(OR(H114="Ø",H114="")),NOT(OR(G114="Ø",G114=""))),"Completed",IF(AND(NOT(A114=""),NOT(OR(D114="",D114="???")),G114=""),"Waiting",IF(D114="???","Waiting",""))))</f>
        <v/>
      </c>
      <c r="N114" s="116" t="str">
        <f>IF(AND(NOT(OR(H114="Ø",H114="")),L114="Split"),"In Progress",IF(AND(NOT(OR(H114="Ø",H114="")),L114="Needs to be Split"),"Waiting",IF(AND(M114="Review",M115="Review"),"Review",IF(OR(AND(M114="Review",M115="Incomplete"),AND(M114="Incomplete",M115="Review")),"Review",IF(OR(AND(M114="Untraceable",M115="Review"),AND(M114="Review",M115="Untraceable")),"Review",IF(OR(AND(M114="Review",M115="Completed"),AND(M114="Completed",M115="Review")),"Review",IF(OR(AND(M114="Other",M115="Review"),AND(M114="Review",M115="Other")),"Review",IF(OR(AND(M114="Other",M115="Incomplete"),AND(M114="Incomplete",M115="Other")),"Review",IF(OR(AND(M114="Other",M115="Untraceable"),AND(M114="Untraceable",M115="Other")),"Review",IF(OR(AND(M114="Other",M115="Completed"),AND(M114="Completed",M115="Other")),"Review",IF(AND(M114="Waiting",M115="Waiting"),"Waiting",IF(OR(AND(M114="Review",M115="Waiting"),AND(M114="Waiting",M115="Review")),"Waiting",IF(OR(AND(M114="Other",M115="Waiting"),AND(M114="Waiting",M115="Other")),"Waiting",IF(OR(AND(M114="Incomplete",M115="Waiting"),AND(M114="Waiting",M115="Incomplete")),"Waiting",IF(OR(AND(M114="Completed",M115="Waiting"),AND(M114="Waiting",M115="Completed")),"Waiting",IF(OR(M114="In Progress",M115="In Progress"),"In Progress",IF(OR(AND(M114="Completed",M115="Untraceable"),AND(M114="Untraceable",M115="Completed")),"Review",IF(OR(AND(M114="Completed",M115="Incomplete"),AND(M114="Incomplete",M115="Completed")),"Review",IF(OR(AND(M114="Incomplete",M115="Untraceable"),AND(M114="Untraceable",M115="Incomplete")),"Untraceable",IF(AND(NOT(OR(H114="Ø",H114="")),NOT(OR(H115="Ø",H115="")),L114=""),"In Progress",IF(AND(M114="Untraceable",M115="Untraceable"),"Untraceable",IF(AND(NOT(OR(H114="Ø",H114="")),NOT(OR(H115="Ø",H115="")),NOT(OR(L114="Ø",L114="",L114="Split",L114="Needs to be Split"))),"Completed",IF(AND(M114="Incomplete",M115="Incomplete"),"Incomplete",IF(AND(M114="Other",M115="Other"),"Review",IF(AND(M114="Untraceable",M115=""),"Untraceable","")))))))))))))))))))))))))</f>
        <v/>
      </c>
      <c r="O114" s="116" t="str">
        <f>IF(OR(N114="Untraceable",N114="Incomplete"),"Ignore",IF(N114="Completed","Waiting",IF(OR(N114="Waiting",N114="In Progress",N114="Review",N114="Other"),"HOLD","")))</f>
        <v/>
      </c>
      <c r="P114" s="4"/>
      <c r="Q114" s="121" t="str">
        <f>IF(OR(N114="Untraceable",N114="Incomplete"),"No",IF(N114="Completed","In Progress",""))</f>
        <v/>
      </c>
      <c r="R114" s="116"/>
    </row>
    <row r="115" spans="1:18" x14ac:dyDescent="0.25">
      <c r="A115" s="116"/>
      <c r="B115" s="116"/>
      <c r="C115" s="116"/>
      <c r="D115" s="103"/>
      <c r="E115" s="103"/>
      <c r="F115" s="7" t="str">
        <f>IF(AND(D115="Amina",OR(E115="Manual",E115="Assisted Manual")),A114&amp;"_AZ",IF(AND(D115="Amina",OR(E115="De-Novo Merge",E115="Assisted Merge")),A114&amp;"_SA_AZ",IF(AND(D115="Ahmad",OR(E115="Manual",E115="Assisted Manual")),A114&amp;"_AE",IF(AND(D115="Ahmad",OR(E115="De-Novo Merge",E115="Assisted Merge")),A114&amp;"_SA_AE",IF(AND(D115="Gina",OR(E115="Manual",E115="Assisted Manual")),A114&amp;"_GB",IF(AND(D115="Gina",OR(E115="De-Novo Merge",E115="Assisted Merge")),A114&amp;"_SA_GB",IF(AND(D115="Cameron",OR(E115="Manual",E115="Assisted Manual")),A114&amp;"_CA",IF(AND(D115="Cameron",OR(E115="De-Novo Merge",E115="Assisted Merge")),A114&amp;"_SA_CA",IF(AND(D115="Bruno",OR(E115="Manual",E115="Assisted Manual")),A114&amp;"_BD",IF(AND(D115="Bruno",OR(E115="De-Novo Merge",E115="Assisted Merge")),A114&amp;"_SA_BD",IF(AND(D115="Daniel",OR(E115="Manual",E115="Assisted Manual")),A114&amp;"_DR",IF(AND(D115="Daniel",OR(E115="De-Novo Merge",E115="Assisted Merge")),A114&amp;"_SA_DR",IF(AND(D115="Monet",OR(E115="Manual",E115="Assisted Manual")),A114&amp;"_MW",IF(AND(D115="Monet",OR(E115="De-Novo Merge",E115="Assisted Merge")),A114&amp;"_SA_MW",IF(AND(D115="Rinat",OR(E115="Manual",E115="Assisted Manual")),A114&amp;"_RM",IF(AND(D115="Rinat",OR(E115="De-Novo Merge",E115="Assisted Merge")),A114&amp;"_SA_RM",""))))))))))))))))</f>
        <v/>
      </c>
      <c r="G115" s="104"/>
      <c r="H115" s="104"/>
      <c r="I115" s="68"/>
      <c r="J115" s="68"/>
      <c r="K115" s="73" t="str">
        <f t="shared" si="1"/>
        <v/>
      </c>
      <c r="L115" s="116"/>
      <c r="M115" s="103" t="str">
        <f>IF(AND(NOT(OR(G115="",G115="Ø")),H115=""),"In Progress",IF(AND(NOT(OR(H115="Ø",H115="")),NOT(OR(G115="Ø",G115=""))),"Completed",IF(AND(NOT(A114=""),NOT(OR(D115="",D115="???")),G115=""),"Waiting",IF(D115="???","Waiting",""))))</f>
        <v/>
      </c>
      <c r="N115" s="116"/>
      <c r="O115" s="116"/>
      <c r="P115" s="4"/>
      <c r="Q115" s="121"/>
      <c r="R115" s="116"/>
    </row>
    <row r="116" spans="1:18" x14ac:dyDescent="0.25">
      <c r="A116" s="122" t="s">
        <v>5999</v>
      </c>
      <c r="B116" s="117" t="s">
        <v>5998</v>
      </c>
      <c r="C116" s="116"/>
      <c r="D116" s="103"/>
      <c r="E116" s="103"/>
      <c r="F116" s="7" t="str">
        <f>IF(AND(D116="Amina",OR(E116="Manual",E116="Assisted Manual")),A116&amp;"_AZ",IF(AND(D116="Amina",OR(E116="De-Novo Merge",E116="Assisted Merge")),A116&amp;"_SA_AZ",IF(AND(D116="Ahmad",OR(E116="Manual",E116="Assisted Manual")),A116&amp;"_AE",IF(AND(D116="Ahmad",OR(E116="De-Novo Merge",E116="Assisted Merge")),A116&amp;"_SA_AE",IF(AND(D116="Gina",OR(E116="Manual",E116="Assisted Manual")),A116&amp;"_GB",IF(AND(D116="Gina",OR(E116="De-Novo Merge",E116="Assisted Merge")),A116&amp;"_SA_GB",IF(AND(D116="Cameron",OR(E116="Manual",E116="Assisted Manual")),A116&amp;"_CA",IF(AND(D116="Cameron",OR(E116="De-Novo Merge",E116="Assisted Merge")),A116&amp;"_SA_CA",IF(AND(D116="Bruno",OR(E116="Manual",E116="Assisted Manual")),A116&amp;"_BD",IF(AND(D116="Bruno",OR(E116="De-Novo Merge",E116="Assisted Merge")),A116&amp;"_SA_BD",IF(AND(D116="Daniel",OR(E116="Manual",E116="Assisted Manual")),A116&amp;"_DR",IF(AND(D116="Daniel",OR(E116="De-Novo Merge",E116="Assisted Merge")),A116&amp;"_SA_DR",IF(AND(D116="Monet",OR(E116="Manual",E116="Assisted Manual")),A116&amp;"_MW",IF(AND(D116="Monet",OR(E116="De-Novo Merge",E116="Assisted Merge")),A116&amp;"_SA_MW",IF(AND(D116="Rinat",OR(E116="Manual",E116="Assisted Manual")),A116&amp;"_RM",IF(AND(D116="Rinat",OR(E116="De-Novo Merge",E116="Assisted Merge")),A116&amp;"_SA_RM",""))))))))))))))))</f>
        <v/>
      </c>
      <c r="G116" s="104"/>
      <c r="H116" s="104"/>
      <c r="I116" s="68"/>
      <c r="J116" s="68"/>
      <c r="K116" s="73" t="str">
        <f t="shared" si="1"/>
        <v/>
      </c>
      <c r="L116" s="118" t="str">
        <f>IF(AND(NOT(OR(H116="",H116="Ø")),NOT(OR(H117="",H117="Ø"))),"Needs to be Split","")</f>
        <v/>
      </c>
      <c r="M116" s="103" t="str">
        <f>IF(AND(NOT(OR(G116="",G116="Ø")),H116=""),"In Progress",IF(AND(NOT(OR(H116="Ø",H116="")),NOT(OR(G116="Ø",G116=""))),"Completed",IF(AND(NOT(A116=""),NOT(OR(D116="",D116="???")),G116=""),"Waiting",IF(D116="???","Waiting",""))))</f>
        <v/>
      </c>
      <c r="N116" s="116" t="str">
        <f>IF(AND(NOT(OR(H116="Ø",H116="")),L116="Split"),"In Progress",IF(AND(NOT(OR(H116="Ø",H116="")),L116="Needs to be Split"),"Waiting",IF(AND(M116="Review",M117="Review"),"Review",IF(OR(AND(M116="Review",M117="Incomplete"),AND(M116="Incomplete",M117="Review")),"Review",IF(OR(AND(M116="Untraceable",M117="Review"),AND(M116="Review",M117="Untraceable")),"Review",IF(OR(AND(M116="Review",M117="Completed"),AND(M116="Completed",M117="Review")),"Review",IF(OR(AND(M116="Other",M117="Review"),AND(M116="Review",M117="Other")),"Review",IF(OR(AND(M116="Other",M117="Incomplete"),AND(M116="Incomplete",M117="Other")),"Review",IF(OR(AND(M116="Other",M117="Untraceable"),AND(M116="Untraceable",M117="Other")),"Review",IF(OR(AND(M116="Other",M117="Completed"),AND(M116="Completed",M117="Other")),"Review",IF(AND(M116="Waiting",M117="Waiting"),"Waiting",IF(OR(AND(M116="Review",M117="Waiting"),AND(M116="Waiting",M117="Review")),"Waiting",IF(OR(AND(M116="Other",M117="Waiting"),AND(M116="Waiting",M117="Other")),"Waiting",IF(OR(AND(M116="Incomplete",M117="Waiting"),AND(M116="Waiting",M117="Incomplete")),"Waiting",IF(OR(AND(M116="Completed",M117="Waiting"),AND(M116="Waiting",M117="Completed")),"Waiting",IF(OR(M116="In Progress",M117="In Progress"),"In Progress",IF(OR(AND(M116="Completed",M117="Untraceable"),AND(M116="Untraceable",M117="Completed")),"Review",IF(OR(AND(M116="Completed",M117="Incomplete"),AND(M116="Incomplete",M117="Completed")),"Review",IF(OR(AND(M116="Incomplete",M117="Untraceable"),AND(M116="Untraceable",M117="Incomplete")),"Untraceable",IF(AND(NOT(OR(H116="Ø",H116="")),NOT(OR(H117="Ø",H117="")),L116=""),"In Progress",IF(AND(M116="Untraceable",M117="Untraceable"),"Untraceable",IF(AND(NOT(OR(H116="Ø",H116="")),NOT(OR(H117="Ø",H117="")),NOT(OR(L116="Ø",L116="",L116="Split",L116="Needs to be Split"))),"Completed",IF(AND(M116="Incomplete",M117="Incomplete"),"Incomplete",IF(AND(M116="Other",M117="Other"),"Review",IF(AND(M116="Untraceable",M117=""),"Untraceable","")))))))))))))))))))))))))</f>
        <v/>
      </c>
      <c r="O116" s="116" t="str">
        <f>IF(OR(N116="Untraceable",N116="Incomplete"),"Ignore",IF(N116="Completed","Waiting",IF(OR(N116="Waiting",N116="In Progress",N116="Review",N116="Other"),"HOLD","")))</f>
        <v/>
      </c>
      <c r="P116" s="4"/>
      <c r="Q116" s="121" t="str">
        <f>IF(OR(N116="Untraceable",N116="Incomplete"),"No",IF(N116="Completed","In Progress",""))</f>
        <v/>
      </c>
      <c r="R116" s="116"/>
    </row>
    <row r="117" spans="1:18" x14ac:dyDescent="0.25">
      <c r="A117" s="116"/>
      <c r="B117" s="116"/>
      <c r="C117" s="116"/>
      <c r="D117" s="103"/>
      <c r="E117" s="103"/>
      <c r="F117" s="7" t="str">
        <f>IF(AND(D117="Amina",OR(E117="Manual",E117="Assisted Manual")),A116&amp;"_AZ",IF(AND(D117="Amina",OR(E117="De-Novo Merge",E117="Assisted Merge")),A116&amp;"_SA_AZ",IF(AND(D117="Ahmad",OR(E117="Manual",E117="Assisted Manual")),A116&amp;"_AE",IF(AND(D117="Ahmad",OR(E117="De-Novo Merge",E117="Assisted Merge")),A116&amp;"_SA_AE",IF(AND(D117="Gina",OR(E117="Manual",E117="Assisted Manual")),A116&amp;"_GB",IF(AND(D117="Gina",OR(E117="De-Novo Merge",E117="Assisted Merge")),A116&amp;"_SA_GB",IF(AND(D117="Cameron",OR(E117="Manual",E117="Assisted Manual")),A116&amp;"_CA",IF(AND(D117="Cameron",OR(E117="De-Novo Merge",E117="Assisted Merge")),A116&amp;"_SA_CA",IF(AND(D117="Bruno",OR(E117="Manual",E117="Assisted Manual")),A116&amp;"_BD",IF(AND(D117="Bruno",OR(E117="De-Novo Merge",E117="Assisted Merge")),A116&amp;"_SA_BD",IF(AND(D117="Daniel",OR(E117="Manual",E117="Assisted Manual")),A116&amp;"_DR",IF(AND(D117="Daniel",OR(E117="De-Novo Merge",E117="Assisted Merge")),A116&amp;"_SA_DR",IF(AND(D117="Monet",OR(E117="Manual",E117="Assisted Manual")),A116&amp;"_MW",IF(AND(D117="Monet",OR(E117="De-Novo Merge",E117="Assisted Merge")),A116&amp;"_SA_MW",IF(AND(D117="Rinat",OR(E117="Manual",E117="Assisted Manual")),A116&amp;"_RM",IF(AND(D117="Rinat",OR(E117="De-Novo Merge",E117="Assisted Merge")),A116&amp;"_SA_RM",""))))))))))))))))</f>
        <v/>
      </c>
      <c r="G117" s="104"/>
      <c r="H117" s="104"/>
      <c r="I117" s="68"/>
      <c r="J117" s="68"/>
      <c r="K117" s="73" t="str">
        <f t="shared" si="1"/>
        <v/>
      </c>
      <c r="L117" s="116"/>
      <c r="M117" s="103" t="str">
        <f>IF(AND(NOT(OR(G117="",G117="Ø")),H117=""),"In Progress",IF(AND(NOT(OR(H117="Ø",H117="")),NOT(OR(G117="Ø",G117=""))),"Completed",IF(AND(NOT(A116=""),NOT(OR(D117="",D117="???")),G117=""),"Waiting",IF(D117="???","Waiting",""))))</f>
        <v/>
      </c>
      <c r="N117" s="116"/>
      <c r="O117" s="116"/>
      <c r="P117" s="4"/>
      <c r="Q117" s="121"/>
      <c r="R117" s="116"/>
    </row>
    <row r="118" spans="1:18" x14ac:dyDescent="0.25">
      <c r="A118" s="122" t="s">
        <v>5997</v>
      </c>
      <c r="B118" s="117" t="s">
        <v>5996</v>
      </c>
      <c r="C118" s="116" t="s">
        <v>5933</v>
      </c>
      <c r="D118" s="103" t="s">
        <v>187</v>
      </c>
      <c r="E118" s="103" t="s">
        <v>24</v>
      </c>
      <c r="F118" s="7" t="str">
        <f>IF(AND(D118="Amina",OR(E118="Manual",E118="Assisted Manual")),A118&amp;"_AZ",IF(AND(D118="Amina",OR(E118="De-Novo Merge",E118="Assisted Merge")),A118&amp;"_SA_AZ",IF(AND(D118="Ahmad",OR(E118="Manual",E118="Assisted Manual")),A118&amp;"_AE",IF(AND(D118="Ahmad",OR(E118="De-Novo Merge",E118="Assisted Merge")),A118&amp;"_SA_AE",IF(AND(D118="Gina",OR(E118="Manual",E118="Assisted Manual")),A118&amp;"_GB",IF(AND(D118="Gina",OR(E118="De-Novo Merge",E118="Assisted Merge")),A118&amp;"_SA_GB",IF(AND(D118="Cameron",OR(E118="Manual",E118="Assisted Manual")),A118&amp;"_CA",IF(AND(D118="Cameron",OR(E118="De-Novo Merge",E118="Assisted Merge")),A118&amp;"_SA_CA",IF(AND(D118="Bruno",OR(E118="Manual",E118="Assisted Manual")),A118&amp;"_BD",IF(AND(D118="Bruno",OR(E118="De-Novo Merge",E118="Assisted Merge")),A118&amp;"_SA_BD",IF(AND(D118="Daniel",OR(E118="Manual",E118="Assisted Manual")),A118&amp;"_DR",IF(AND(D118="Daniel",OR(E118="De-Novo Merge",E118="Assisted Merge")),A118&amp;"_SA_DR",IF(AND(D118="Monet",OR(E118="Manual",E118="Assisted Manual")),A118&amp;"_MW",IF(AND(D118="Monet",OR(E118="De-Novo Merge",E118="Assisted Merge")),A118&amp;"_SA_MW",IF(AND(D118="Rinat",OR(E118="Manual",E118="Assisted Manual")),A118&amp;"_RM",IF(AND(D118="Rinat",OR(E118="De-Novo Merge",E118="Assisted Merge")),A118&amp;"_SA_RM",""))))))))))))))))</f>
        <v>2018-08-01_G-059_MW</v>
      </c>
      <c r="G118" s="104">
        <v>43417</v>
      </c>
      <c r="H118" s="104">
        <v>43420</v>
      </c>
      <c r="I118" s="68">
        <v>2</v>
      </c>
      <c r="J118" s="68"/>
      <c r="K118" s="73" t="str">
        <f t="shared" si="1"/>
        <v/>
      </c>
      <c r="L118" s="118">
        <v>43445</v>
      </c>
      <c r="M118" s="103" t="str">
        <f>IF(AND(NOT(OR(G118="",G118="Ø")),H118=""),"In Progress",IF(AND(NOT(OR(H118="Ø",H118="")),NOT(OR(G118="Ø",G118=""))),"Completed",IF(AND(NOT(A118=""),NOT(OR(D118="",D118="???")),G118=""),"Waiting",IF(D118="???","Waiting",""))))</f>
        <v>Completed</v>
      </c>
      <c r="N118" s="116" t="str">
        <f>IF(AND(NOT(OR(H118="Ø",H118="")),L118="Split"),"In Progress",IF(AND(NOT(OR(H118="Ø",H118="")),L118="Needs to be Split"),"Waiting",IF(AND(M118="Review",M119="Review"),"Review",IF(OR(AND(M118="Review",M119="Incomplete"),AND(M118="Incomplete",M119="Review")),"Review",IF(OR(AND(M118="Untraceable",M119="Review"),AND(M118="Review",M119="Untraceable")),"Review",IF(OR(AND(M118="Review",M119="Completed"),AND(M118="Completed",M119="Review")),"Review",IF(OR(AND(M118="Other",M119="Review"),AND(M118="Review",M119="Other")),"Review",IF(OR(AND(M118="Other",M119="Incomplete"),AND(M118="Incomplete",M119="Other")),"Review",IF(OR(AND(M118="Other",M119="Untraceable"),AND(M118="Untraceable",M119="Other")),"Review",IF(OR(AND(M118="Other",M119="Completed"),AND(M118="Completed",M119="Other")),"Review",IF(AND(M118="Waiting",M119="Waiting"),"Waiting",IF(OR(AND(M118="Review",M119="Waiting"),AND(M118="Waiting",M119="Review")),"Waiting",IF(OR(AND(M118="Other",M119="Waiting"),AND(M118="Waiting",M119="Other")),"Waiting",IF(OR(AND(M118="Incomplete",M119="Waiting"),AND(M118="Waiting",M119="Incomplete")),"Waiting",IF(OR(AND(M118="Completed",M119="Waiting"),AND(M118="Waiting",M119="Completed")),"Waiting",IF(OR(M118="In Progress",M119="In Progress"),"In Progress",IF(OR(AND(M118="Completed",M119="Untraceable"),AND(M118="Untraceable",M119="Completed")),"Review",IF(OR(AND(M118="Completed",M119="Incomplete"),AND(M118="Incomplete",M119="Completed")),"Review",IF(OR(AND(M118="Incomplete",M119="Untraceable"),AND(M118="Untraceable",M119="Incomplete")),"Untraceable",IF(AND(NOT(OR(H118="Ø",H118="")),NOT(OR(H119="Ø",H119="")),L118=""),"In Progress",IF(AND(M118="Untraceable",M119="Untraceable"),"Untraceable",IF(AND(NOT(OR(H118="Ø",H118="")),NOT(OR(H119="Ø",H119="")),NOT(OR(L118="Ø",L118="",L118="Split",L118="Needs to be Split"))),"Completed",IF(AND(M118="Incomplete",M119="Incomplete"),"Incomplete",IF(AND(M118="Other",M119="Other"),"Review",IF(AND(M118="Untraceable",M119=""),"Untraceable","")))))))))))))))))))))))))</f>
        <v>Completed</v>
      </c>
      <c r="O118" s="116" t="s">
        <v>0</v>
      </c>
      <c r="P118" s="4" t="s">
        <v>5995</v>
      </c>
      <c r="Q118" s="121" t="s">
        <v>25</v>
      </c>
      <c r="R118" s="116" t="s">
        <v>5994</v>
      </c>
    </row>
    <row r="119" spans="1:18" x14ac:dyDescent="0.25">
      <c r="A119" s="116"/>
      <c r="B119" s="116"/>
      <c r="C119" s="116"/>
      <c r="D119" s="103" t="s">
        <v>161</v>
      </c>
      <c r="E119" s="103" t="s">
        <v>1512</v>
      </c>
      <c r="F119" s="7" t="str">
        <f>IF(AND(D119="Amina",OR(E119="Manual",E119="Assisted Manual")),A118&amp;"_AZ",IF(AND(D119="Amina",OR(E119="De-Novo Merge",E119="Assisted Merge")),A118&amp;"_SA_AZ",IF(AND(D119="Ahmad",OR(E119="Manual",E119="Assisted Manual")),A118&amp;"_AE",IF(AND(D119="Ahmad",OR(E119="De-Novo Merge",E119="Assisted Merge")),A118&amp;"_SA_AE",IF(AND(D119="Gina",OR(E119="Manual",E119="Assisted Manual")),A118&amp;"_GB",IF(AND(D119="Gina",OR(E119="De-Novo Merge",E119="Assisted Merge")),A118&amp;"_SA_GB",IF(AND(D119="Cameron",OR(E119="Manual",E119="Assisted Manual")),A118&amp;"_CA",IF(AND(D119="Cameron",OR(E119="De-Novo Merge",E119="Assisted Merge")),A118&amp;"_SA_CA",IF(AND(D119="Bruno",OR(E119="Manual",E119="Assisted Manual")),A118&amp;"_BD",IF(AND(D119="Bruno",OR(E119="De-Novo Merge",E119="Assisted Merge")),A118&amp;"_SA_BD",IF(AND(D119="Daniel",OR(E119="Manual",E119="Assisted Manual")),A118&amp;"_DR",IF(AND(D119="Daniel",OR(E119="De-Novo Merge",E119="Assisted Merge")),A118&amp;"_SA_DR",IF(AND(D119="Monet",OR(E119="Manual",E119="Assisted Manual")),A118&amp;"_MW",IF(AND(D119="Monet",OR(E119="De-Novo Merge",E119="Assisted Merge")),A118&amp;"_SA_MW",IF(AND(D119="Rinat",OR(E119="Manual",E119="Assisted Manual")),A118&amp;"_RM",IF(AND(D119="Rinat",OR(E119="De-Novo Merge",E119="Assisted Merge")),A118&amp;"_SA_RM",""))))))))))))))))</f>
        <v>2018-08-01_G-059_BD</v>
      </c>
      <c r="G119" s="104">
        <v>43430</v>
      </c>
      <c r="H119" s="104">
        <v>43420</v>
      </c>
      <c r="I119" s="68">
        <v>1.75</v>
      </c>
      <c r="J119" s="68">
        <v>16</v>
      </c>
      <c r="K119" s="73">
        <f t="shared" si="1"/>
        <v>9.1428571428571423</v>
      </c>
      <c r="L119" s="116"/>
      <c r="M119" s="103" t="str">
        <f>IF(AND(NOT(OR(G119="",G119="Ø")),H119=""),"In Progress",IF(AND(NOT(OR(H119="Ø",H119="")),NOT(OR(G119="Ø",G119=""))),"Completed",IF(AND(NOT(A118=""),NOT(OR(D119="",D119="???")),G119=""),"Waiting",IF(D119="???","Waiting",""))))</f>
        <v>Completed</v>
      </c>
      <c r="N119" s="116"/>
      <c r="O119" s="116"/>
      <c r="P119" s="4"/>
      <c r="Q119" s="121"/>
      <c r="R119" s="116"/>
    </row>
    <row r="120" spans="1:18" x14ac:dyDescent="0.25">
      <c r="A120" s="122" t="s">
        <v>5993</v>
      </c>
      <c r="B120" s="117" t="s">
        <v>5992</v>
      </c>
      <c r="C120" s="116"/>
      <c r="D120" s="103" t="s">
        <v>187</v>
      </c>
      <c r="E120" s="103" t="s">
        <v>24</v>
      </c>
      <c r="F120" s="7" t="str">
        <f>IF(AND(D120="Amina",OR(E120="Manual",E120="Assisted Manual")),A120&amp;"_AZ",IF(AND(D120="Amina",OR(E120="De-Novo Merge",E120="Assisted Merge")),A120&amp;"_SA_AZ",IF(AND(D120="Ahmad",OR(E120="Manual",E120="Assisted Manual")),A120&amp;"_AE",IF(AND(D120="Ahmad",OR(E120="De-Novo Merge",E120="Assisted Merge")),A120&amp;"_SA_AE",IF(AND(D120="Gina",OR(E120="Manual",E120="Assisted Manual")),A120&amp;"_GB",IF(AND(D120="Gina",OR(E120="De-Novo Merge",E120="Assisted Merge")),A120&amp;"_SA_GB",IF(AND(D120="Cameron",OR(E120="Manual",E120="Assisted Manual")),A120&amp;"_CA",IF(AND(D120="Cameron",OR(E120="De-Novo Merge",E120="Assisted Merge")),A120&amp;"_SA_CA",IF(AND(D120="Bruno",OR(E120="Manual",E120="Assisted Manual")),A120&amp;"_BD",IF(AND(D120="Bruno",OR(E120="De-Novo Merge",E120="Assisted Merge")),A120&amp;"_SA_BD",IF(AND(D120="Daniel",OR(E120="Manual",E120="Assisted Manual")),A120&amp;"_DR",IF(AND(D120="Daniel",OR(E120="De-Novo Merge",E120="Assisted Merge")),A120&amp;"_SA_DR",IF(AND(D120="Monet",OR(E120="Manual",E120="Assisted Manual")),A120&amp;"_MW",IF(AND(D120="Monet",OR(E120="De-Novo Merge",E120="Assisted Merge")),A120&amp;"_SA_MW",IF(AND(D120="Rinat",OR(E120="Manual",E120="Assisted Manual")),A120&amp;"_RM",IF(AND(D120="Rinat",OR(E120="De-Novo Merge",E120="Assisted Merge")),A120&amp;"_SA_RM",""))))))))))))))))</f>
        <v>2018-08-01_G-060_MW</v>
      </c>
      <c r="G120" s="104">
        <v>43454</v>
      </c>
      <c r="H120" s="104">
        <v>43455</v>
      </c>
      <c r="I120" s="68">
        <v>3.5</v>
      </c>
      <c r="J120" s="68">
        <v>66.7</v>
      </c>
      <c r="K120" s="73">
        <f t="shared" si="1"/>
        <v>19.057142857142857</v>
      </c>
      <c r="L120" s="118" t="str">
        <f>IF(AND(NOT(OR(H120="",H120="Ø")),NOT(OR(H121="",H121="Ø"))),"Needs to be Split","")</f>
        <v>Needs to be Split</v>
      </c>
      <c r="M120" s="103" t="str">
        <f>IF(AND(NOT(OR(G120="",G120="Ø")),H120=""),"In Progress",IF(AND(NOT(OR(H120="Ø",H120="")),NOT(OR(G120="Ø",G120=""))),"Completed",IF(AND(NOT(A120=""),NOT(OR(D120="",D120="???")),G120=""),"Waiting",IF(D120="???","Waiting",""))))</f>
        <v>Completed</v>
      </c>
      <c r="N120" s="116" t="str">
        <f>IF(AND(NOT(OR(H120="Ø",H120="")),L120="Split"),"In Progress",IF(AND(NOT(OR(H120="Ø",H120="")),L120="Needs to be Split"),"Waiting",IF(AND(M120="Review",M121="Review"),"Review",IF(OR(AND(M120="Review",M121="Incomplete"),AND(M120="Incomplete",M121="Review")),"Review",IF(OR(AND(M120="Untraceable",M121="Review"),AND(M120="Review",M121="Untraceable")),"Review",IF(OR(AND(M120="Review",M121="Completed"),AND(M120="Completed",M121="Review")),"Review",IF(OR(AND(M120="Other",M121="Review"),AND(M120="Review",M121="Other")),"Review",IF(OR(AND(M120="Other",M121="Incomplete"),AND(M120="Incomplete",M121="Other")),"Review",IF(OR(AND(M120="Other",M121="Untraceable"),AND(M120="Untraceable",M121="Other")),"Review",IF(OR(AND(M120="Other",M121="Completed"),AND(M120="Completed",M121="Other")),"Review",IF(AND(M120="Waiting",M121="Waiting"),"Waiting",IF(OR(AND(M120="Review",M121="Waiting"),AND(M120="Waiting",M121="Review")),"Waiting",IF(OR(AND(M120="Other",M121="Waiting"),AND(M120="Waiting",M121="Other")),"Waiting",IF(OR(AND(M120="Incomplete",M121="Waiting"),AND(M120="Waiting",M121="Incomplete")),"Waiting",IF(OR(AND(M120="Completed",M121="Waiting"),AND(M120="Waiting",M121="Completed")),"Waiting",IF(OR(M120="In Progress",M121="In Progress"),"In Progress",IF(OR(AND(M120="Completed",M121="Untraceable"),AND(M120="Untraceable",M121="Completed")),"Review",IF(OR(AND(M120="Completed",M121="Incomplete"),AND(M120="Incomplete",M121="Completed")),"Review",IF(OR(AND(M120="Incomplete",M121="Untraceable"),AND(M120="Untraceable",M121="Incomplete")),"Untraceable",IF(AND(NOT(OR(H120="Ø",H120="")),NOT(OR(H121="Ø",H121="")),L120=""),"In Progress",IF(AND(M120="Untraceable",M121="Untraceable"),"Untraceable",IF(AND(NOT(OR(H120="Ø",H120="")),NOT(OR(H121="Ø",H121="")),NOT(OR(L120="Ø",L120="",L120="Split",L120="Needs to be Split"))),"Completed",IF(AND(M120="Incomplete",M121="Incomplete"),"Incomplete",IF(AND(M120="Other",M121="Other"),"Review",IF(AND(M120="Untraceable",M121=""),"Untraceable","")))))))))))))))))))))))))</f>
        <v>Waiting</v>
      </c>
      <c r="O120" s="116" t="s">
        <v>0</v>
      </c>
      <c r="P120" s="4"/>
      <c r="Q120" s="121" t="str">
        <f>IF(OR(N120="Untraceable",N120="Incomplete"),"No",IF(N120="Completed","In Progress",""))</f>
        <v/>
      </c>
      <c r="R120" s="116"/>
    </row>
    <row r="121" spans="1:18" x14ac:dyDescent="0.25">
      <c r="A121" s="116"/>
      <c r="B121" s="116"/>
      <c r="C121" s="116"/>
      <c r="D121" s="103" t="s">
        <v>23</v>
      </c>
      <c r="E121" s="103" t="s">
        <v>1512</v>
      </c>
      <c r="F121" s="7" t="str">
        <f>IF(AND(D121="Amina",OR(E121="Manual",E121="Assisted Manual")),A120&amp;"_AZ",IF(AND(D121="Amina",OR(E121="De-Novo Merge",E121="Assisted Merge")),A120&amp;"_SA_AZ",IF(AND(D121="Ahmad",OR(E121="Manual",E121="Assisted Manual")),A120&amp;"_AE",IF(AND(D121="Ahmad",OR(E121="De-Novo Merge",E121="Assisted Merge")),A120&amp;"_SA_AE",IF(AND(D121="Gina",OR(E121="Manual",E121="Assisted Manual")),A120&amp;"_GB",IF(AND(D121="Gina",OR(E121="De-Novo Merge",E121="Assisted Merge")),A120&amp;"_SA_GB",IF(AND(D121="Cameron",OR(E121="Manual",E121="Assisted Manual")),A120&amp;"_CA",IF(AND(D121="Cameron",OR(E121="De-Novo Merge",E121="Assisted Merge")),A120&amp;"_SA_CA",IF(AND(D121="Bruno",OR(E121="Manual",E121="Assisted Manual")),A120&amp;"_BD",IF(AND(D121="Bruno",OR(E121="De-Novo Merge",E121="Assisted Merge")),A120&amp;"_SA_BD",IF(AND(D121="Daniel",OR(E121="Manual",E121="Assisted Manual")),A120&amp;"_DR",IF(AND(D121="Daniel",OR(E121="De-Novo Merge",E121="Assisted Merge")),A120&amp;"_SA_DR",IF(AND(D121="Monet",OR(E121="Manual",E121="Assisted Manual")),A120&amp;"_MW",IF(AND(D121="Monet",OR(E121="De-Novo Merge",E121="Assisted Merge")),A120&amp;"_SA_MW",IF(AND(D121="Rinat",OR(E121="Manual",E121="Assisted Manual")),A120&amp;"_RM",IF(AND(D121="Rinat",OR(E121="De-Novo Merge",E121="Assisted Merge")),A120&amp;"_SA_RM",""))))))))))))))))</f>
        <v>2018-08-01_G-060_CA</v>
      </c>
      <c r="G121" s="104">
        <v>43473</v>
      </c>
      <c r="H121" s="104">
        <v>43473</v>
      </c>
      <c r="I121" s="68">
        <v>4</v>
      </c>
      <c r="J121" s="68">
        <v>88.3</v>
      </c>
      <c r="K121" s="73">
        <f t="shared" si="1"/>
        <v>22.074999999999999</v>
      </c>
      <c r="L121" s="116"/>
      <c r="M121" s="103" t="str">
        <f>IF(AND(NOT(OR(G121="",G121="Ø")),H121=""),"In Progress",IF(AND(NOT(OR(H121="Ø",H121="")),NOT(OR(G121="Ø",G121=""))),"Completed",IF(AND(NOT(A120=""),NOT(OR(D121="",D121="???")),G121=""),"Waiting",IF(D121="???","Waiting",""))))</f>
        <v>Completed</v>
      </c>
      <c r="N121" s="116"/>
      <c r="O121" s="116"/>
      <c r="P121" s="4"/>
      <c r="Q121" s="121"/>
      <c r="R121" s="116"/>
    </row>
    <row r="122" spans="1:18" x14ac:dyDescent="0.25">
      <c r="A122" s="122" t="s">
        <v>5991</v>
      </c>
      <c r="B122" s="117" t="s">
        <v>5990</v>
      </c>
      <c r="C122" s="116" t="s">
        <v>1052</v>
      </c>
      <c r="D122" s="103" t="s">
        <v>187</v>
      </c>
      <c r="E122" s="103" t="s">
        <v>24</v>
      </c>
      <c r="F122" s="7" t="str">
        <f>IF(AND(D122="Amina",OR(E122="Manual",E122="Assisted Manual")),A122&amp;"_AZ",IF(AND(D122="Amina",OR(E122="De-Novo Merge",E122="Assisted Merge")),A122&amp;"_SA_AZ",IF(AND(D122="Ahmad",OR(E122="Manual",E122="Assisted Manual")),A122&amp;"_AE",IF(AND(D122="Ahmad",OR(E122="De-Novo Merge",E122="Assisted Merge")),A122&amp;"_SA_AE",IF(AND(D122="Gina",OR(E122="Manual",E122="Assisted Manual")),A122&amp;"_GB",IF(AND(D122="Gina",OR(E122="De-Novo Merge",E122="Assisted Merge")),A122&amp;"_SA_GB",IF(AND(D122="Cameron",OR(E122="Manual",E122="Assisted Manual")),A122&amp;"_CA",IF(AND(D122="Cameron",OR(E122="De-Novo Merge",E122="Assisted Merge")),A122&amp;"_SA_CA",IF(AND(D122="Bruno",OR(E122="Manual",E122="Assisted Manual")),A122&amp;"_BD",IF(AND(D122="Bruno",OR(E122="De-Novo Merge",E122="Assisted Merge")),A122&amp;"_SA_BD",IF(AND(D122="Daniel",OR(E122="Manual",E122="Assisted Manual")),A122&amp;"_DR",IF(AND(D122="Daniel",OR(E122="De-Novo Merge",E122="Assisted Merge")),A122&amp;"_SA_DR",IF(AND(D122="Monet",OR(E122="Manual",E122="Assisted Manual")),A122&amp;"_MW",IF(AND(D122="Monet",OR(E122="De-Novo Merge",E122="Assisted Merge")),A122&amp;"_SA_MW",IF(AND(D122="Rinat",OR(E122="Manual",E122="Assisted Manual")),A122&amp;"_RM",IF(AND(D122="Rinat",OR(E122="De-Novo Merge",E122="Assisted Merge")),A122&amp;"_SA_RM",""))))))))))))))))</f>
        <v>2018-08-01_G-061_MW</v>
      </c>
      <c r="G122" s="104">
        <v>43416</v>
      </c>
      <c r="H122" s="104">
        <v>43417</v>
      </c>
      <c r="I122" s="68">
        <v>3</v>
      </c>
      <c r="J122" s="68"/>
      <c r="K122" s="73" t="str">
        <f t="shared" si="1"/>
        <v/>
      </c>
      <c r="L122" s="118" t="str">
        <f>IF(AND(NOT(OR(H122="",H122="Ø")),NOT(OR(H123="",H123="Ø"))),"Needs to be Split","")</f>
        <v/>
      </c>
      <c r="M122" s="103" t="str">
        <f>IF(AND(NOT(OR(G122="",G122="Ø")),H122=""),"In Progress",IF(AND(NOT(OR(H122="Ø",H122="")),NOT(OR(G122="Ø",G122=""))),"Completed",IF(AND(NOT(A122=""),NOT(OR(D122="",D122="???")),G122=""),"Waiting",IF(D122="???","Waiting",""))))</f>
        <v>Completed</v>
      </c>
      <c r="N122" s="116" t="str">
        <f>IF(AND(NOT(OR(H122="Ø",H122="")),L122="Split"),"In Progress",IF(AND(NOT(OR(H122="Ø",H122="")),L122="Needs to be Split"),"Waiting",IF(AND(M122="Review",M123="Review"),"Review",IF(OR(AND(M122="Review",M123="Incomplete"),AND(M122="Incomplete",M123="Review")),"Review",IF(OR(AND(M122="Untraceable",M123="Review"),AND(M122="Review",M123="Untraceable")),"Review",IF(OR(AND(M122="Review",M123="Completed"),AND(M122="Completed",M123="Review")),"Review",IF(OR(AND(M122="Other",M123="Review"),AND(M122="Review",M123="Other")),"Review",IF(OR(AND(M122="Other",M123="Incomplete"),AND(M122="Incomplete",M123="Other")),"Review",IF(OR(AND(M122="Other",M123="Untraceable"),AND(M122="Untraceable",M123="Other")),"Review",IF(OR(AND(M122="Other",M123="Completed"),AND(M122="Completed",M123="Other")),"Review",IF(AND(M122="Waiting",M123="Waiting"),"Waiting",IF(OR(AND(M122="Review",M123="Waiting"),AND(M122="Waiting",M123="Review")),"Waiting",IF(OR(AND(M122="Other",M123="Waiting"),AND(M122="Waiting",M123="Other")),"Waiting",IF(OR(AND(M122="Incomplete",M123="Waiting"),AND(M122="Waiting",M123="Incomplete")),"Waiting",IF(OR(AND(M122="Completed",M123="Waiting"),AND(M122="Waiting",M123="Completed")),"Waiting",IF(OR(M122="In Progress",M123="In Progress"),"In Progress",IF(OR(AND(M122="Completed",M123="Untraceable"),AND(M122="Untraceable",M123="Completed")),"Review",IF(OR(AND(M122="Completed",M123="Incomplete"),AND(M122="Incomplete",M123="Completed")),"Review",IF(OR(AND(M122="Incomplete",M123="Untraceable"),AND(M122="Untraceable",M123="Incomplete")),"Untraceable",IF(AND(NOT(OR(H122="Ø",H122="")),NOT(OR(H123="Ø",H123="")),L122=""),"In Progress",IF(AND(M122="Untraceable",M123="Untraceable"),"Untraceable",IF(AND(NOT(OR(H122="Ø",H122="")),NOT(OR(H123="Ø",H123="")),NOT(OR(L122="Ø",L122="",L122="Split",L122="Needs to be Split"))),"Completed",IF(AND(M122="Incomplete",M123="Incomplete"),"Incomplete",IF(AND(M122="Other",M123="Other"),"Review",IF(AND(M122="Untraceable",M123=""),"Untraceable","")))))))))))))))))))))))))</f>
        <v>Review</v>
      </c>
      <c r="O122" s="116" t="str">
        <f>IF(OR(N122="Untraceable",N122="Incomplete"),"Ignore",IF(N122="Completed","Waiting",IF(OR(N122="Waiting",N122="In Progress",N122="Review",N122="Other"),"HOLD","")))</f>
        <v>HOLD</v>
      </c>
      <c r="P122" s="4"/>
      <c r="Q122" s="121" t="str">
        <f>IF(OR(N122="Untraceable",N122="Incomplete"),"No",IF(N122="Completed","In Progress",""))</f>
        <v/>
      </c>
      <c r="R122" s="116"/>
    </row>
    <row r="123" spans="1:18" x14ac:dyDescent="0.25">
      <c r="A123" s="116"/>
      <c r="B123" s="116"/>
      <c r="C123" s="116"/>
      <c r="D123" s="103" t="s">
        <v>161</v>
      </c>
      <c r="E123" s="103" t="s">
        <v>1512</v>
      </c>
      <c r="F123" s="7" t="str">
        <f>IF(AND(D123="Amina",OR(E123="Manual",E123="Assisted Manual")),A122&amp;"_AZ",IF(AND(D123="Amina",OR(E123="De-Novo Merge",E123="Assisted Merge")),A122&amp;"_SA_AZ",IF(AND(D123="Ahmad",OR(E123="Manual",E123="Assisted Manual")),A122&amp;"_AE",IF(AND(D123="Ahmad",OR(E123="De-Novo Merge",E123="Assisted Merge")),A122&amp;"_SA_AE",IF(AND(D123="Gina",OR(E123="Manual",E123="Assisted Manual")),A122&amp;"_GB",IF(AND(D123="Gina",OR(E123="De-Novo Merge",E123="Assisted Merge")),A122&amp;"_SA_GB",IF(AND(D123="Cameron",OR(E123="Manual",E123="Assisted Manual")),A122&amp;"_CA",IF(AND(D123="Cameron",OR(E123="De-Novo Merge",E123="Assisted Merge")),A122&amp;"_SA_CA",IF(AND(D123="Bruno",OR(E123="Manual",E123="Assisted Manual")),A122&amp;"_BD",IF(AND(D123="Bruno",OR(E123="De-Novo Merge",E123="Assisted Merge")),A122&amp;"_SA_BD",IF(AND(D123="Daniel",OR(E123="Manual",E123="Assisted Manual")),A122&amp;"_DR",IF(AND(D123="Daniel",OR(E123="De-Novo Merge",E123="Assisted Merge")),A122&amp;"_SA_DR",IF(AND(D123="Monet",OR(E123="Manual",E123="Assisted Manual")),A122&amp;"_MW",IF(AND(D123="Monet",OR(E123="De-Novo Merge",E123="Assisted Merge")),A122&amp;"_SA_MW",IF(AND(D123="Rinat",OR(E123="Manual",E123="Assisted Manual")),A122&amp;"_RM",IF(AND(D123="Rinat",OR(E123="De-Novo Merge",E123="Assisted Merge")),A122&amp;"_SA_RM",""))))))))))))))))</f>
        <v>2018-08-01_G-061_BD</v>
      </c>
      <c r="G123" s="104">
        <v>43431</v>
      </c>
      <c r="H123" s="104" t="s">
        <v>51</v>
      </c>
      <c r="I123" s="68"/>
      <c r="J123" s="68"/>
      <c r="K123" s="73" t="str">
        <f t="shared" si="1"/>
        <v/>
      </c>
      <c r="L123" s="116"/>
      <c r="M123" s="103" t="s">
        <v>2</v>
      </c>
      <c r="N123" s="116"/>
      <c r="O123" s="116"/>
      <c r="P123" s="4" t="s">
        <v>5989</v>
      </c>
      <c r="Q123" s="121"/>
      <c r="R123" s="116"/>
    </row>
    <row r="124" spans="1:18" x14ac:dyDescent="0.25">
      <c r="A124" s="122" t="s">
        <v>5988</v>
      </c>
      <c r="B124" s="117" t="s">
        <v>5987</v>
      </c>
      <c r="C124" s="116"/>
      <c r="D124" s="103"/>
      <c r="E124" s="103"/>
      <c r="F124" s="7" t="str">
        <f>IF(AND(D124="Amina",OR(E124="Manual",E124="Assisted Manual")),A124&amp;"_AZ",IF(AND(D124="Amina",OR(E124="De-Novo Merge",E124="Assisted Merge")),A124&amp;"_SA_AZ",IF(AND(D124="Ahmad",OR(E124="Manual",E124="Assisted Manual")),A124&amp;"_AE",IF(AND(D124="Ahmad",OR(E124="De-Novo Merge",E124="Assisted Merge")),A124&amp;"_SA_AE",IF(AND(D124="Gina",OR(E124="Manual",E124="Assisted Manual")),A124&amp;"_GB",IF(AND(D124="Gina",OR(E124="De-Novo Merge",E124="Assisted Merge")),A124&amp;"_SA_GB",IF(AND(D124="Cameron",OR(E124="Manual",E124="Assisted Manual")),A124&amp;"_CA",IF(AND(D124="Cameron",OR(E124="De-Novo Merge",E124="Assisted Merge")),A124&amp;"_SA_CA",IF(AND(D124="Bruno",OR(E124="Manual",E124="Assisted Manual")),A124&amp;"_BD",IF(AND(D124="Bruno",OR(E124="De-Novo Merge",E124="Assisted Merge")),A124&amp;"_SA_BD",IF(AND(D124="Daniel",OR(E124="Manual",E124="Assisted Manual")),A124&amp;"_DR",IF(AND(D124="Daniel",OR(E124="De-Novo Merge",E124="Assisted Merge")),A124&amp;"_SA_DR",IF(AND(D124="Monet",OR(E124="Manual",E124="Assisted Manual")),A124&amp;"_MW",IF(AND(D124="Monet",OR(E124="De-Novo Merge",E124="Assisted Merge")),A124&amp;"_SA_MW",IF(AND(D124="Rinat",OR(E124="Manual",E124="Assisted Manual")),A124&amp;"_RM",IF(AND(D124="Rinat",OR(E124="De-Novo Merge",E124="Assisted Merge")),A124&amp;"_SA_RM",""))))))))))))))))</f>
        <v/>
      </c>
      <c r="G124" s="104"/>
      <c r="H124" s="104"/>
      <c r="I124" s="68"/>
      <c r="J124" s="68"/>
      <c r="K124" s="73" t="str">
        <f t="shared" si="1"/>
        <v/>
      </c>
      <c r="L124" s="118" t="str">
        <f>IF(AND(NOT(OR(H124="",H124="Ø")),NOT(OR(H125="",H125="Ø"))),"Needs to be Split","")</f>
        <v/>
      </c>
      <c r="M124" s="103" t="str">
        <f>IF(AND(NOT(OR(G124="",G124="Ø")),H124=""),"In Progress",IF(AND(NOT(OR(H124="Ø",H124="")),NOT(OR(G124="Ø",G124=""))),"Completed",IF(AND(NOT(A124=""),NOT(OR(D124="",D124="???")),G124=""),"Waiting",IF(D124="???","Waiting",""))))</f>
        <v/>
      </c>
      <c r="N124" s="116" t="str">
        <f>IF(AND(NOT(OR(H124="Ø",H124="")),L124="Split"),"In Progress",IF(AND(NOT(OR(H124="Ø",H124="")),L124="Needs to be Split"),"Waiting",IF(AND(M124="Review",M125="Review"),"Review",IF(OR(AND(M124="Review",M125="Incomplete"),AND(M124="Incomplete",M125="Review")),"Review",IF(OR(AND(M124="Untraceable",M125="Review"),AND(M124="Review",M125="Untraceable")),"Review",IF(OR(AND(M124="Review",M125="Completed"),AND(M124="Completed",M125="Review")),"Review",IF(OR(AND(M124="Other",M125="Review"),AND(M124="Review",M125="Other")),"Review",IF(OR(AND(M124="Other",M125="Incomplete"),AND(M124="Incomplete",M125="Other")),"Review",IF(OR(AND(M124="Other",M125="Untraceable"),AND(M124="Untraceable",M125="Other")),"Review",IF(OR(AND(M124="Other",M125="Completed"),AND(M124="Completed",M125="Other")),"Review",IF(AND(M124="Waiting",M125="Waiting"),"Waiting",IF(OR(AND(M124="Review",M125="Waiting"),AND(M124="Waiting",M125="Review")),"Waiting",IF(OR(AND(M124="Other",M125="Waiting"),AND(M124="Waiting",M125="Other")),"Waiting",IF(OR(AND(M124="Incomplete",M125="Waiting"),AND(M124="Waiting",M125="Incomplete")),"Waiting",IF(OR(AND(M124="Completed",M125="Waiting"),AND(M124="Waiting",M125="Completed")),"Waiting",IF(OR(M124="In Progress",M125="In Progress"),"In Progress",IF(OR(AND(M124="Completed",M125="Untraceable"),AND(M124="Untraceable",M125="Completed")),"Review",IF(OR(AND(M124="Completed",M125="Incomplete"),AND(M124="Incomplete",M125="Completed")),"Review",IF(OR(AND(M124="Incomplete",M125="Untraceable"),AND(M124="Untraceable",M125="Incomplete")),"Untraceable",IF(AND(NOT(OR(H124="Ø",H124="")),NOT(OR(H125="Ø",H125="")),L124=""),"In Progress",IF(AND(M124="Untraceable",M125="Untraceable"),"Untraceable",IF(AND(NOT(OR(H124="Ø",H124="")),NOT(OR(H125="Ø",H125="")),NOT(OR(L124="Ø",L124="",L124="Split",L124="Needs to be Split"))),"Completed",IF(AND(M124="Incomplete",M125="Incomplete"),"Incomplete",IF(AND(M124="Other",M125="Other"),"Review",IF(AND(M124="Untraceable",M125=""),"Untraceable","")))))))))))))))))))))))))</f>
        <v/>
      </c>
      <c r="O124" s="116" t="str">
        <f>IF(OR(N124="Untraceable",N124="Incomplete"),"Ignore",IF(N124="Completed","Waiting",IF(OR(N124="Waiting",N124="In Progress",N124="Review",N124="Other"),"HOLD","")))</f>
        <v/>
      </c>
      <c r="P124" s="4"/>
      <c r="Q124" s="121" t="str">
        <f>IF(OR(N124="Untraceable",N124="Incomplete"),"No",IF(N124="Completed","In Progress",""))</f>
        <v/>
      </c>
      <c r="R124" s="116"/>
    </row>
    <row r="125" spans="1:18" x14ac:dyDescent="0.25">
      <c r="A125" s="116"/>
      <c r="B125" s="116"/>
      <c r="C125" s="116"/>
      <c r="D125" s="103"/>
      <c r="E125" s="103"/>
      <c r="F125" s="7" t="str">
        <f>IF(AND(D125="Amina",OR(E125="Manual",E125="Assisted Manual")),A124&amp;"_AZ",IF(AND(D125="Amina",OR(E125="De-Novo Merge",E125="Assisted Merge")),A124&amp;"_SA_AZ",IF(AND(D125="Ahmad",OR(E125="Manual",E125="Assisted Manual")),A124&amp;"_AE",IF(AND(D125="Ahmad",OR(E125="De-Novo Merge",E125="Assisted Merge")),A124&amp;"_SA_AE",IF(AND(D125="Gina",OR(E125="Manual",E125="Assisted Manual")),A124&amp;"_GB",IF(AND(D125="Gina",OR(E125="De-Novo Merge",E125="Assisted Merge")),A124&amp;"_SA_GB",IF(AND(D125="Cameron",OR(E125="Manual",E125="Assisted Manual")),A124&amp;"_CA",IF(AND(D125="Cameron",OR(E125="De-Novo Merge",E125="Assisted Merge")),A124&amp;"_SA_CA",IF(AND(D125="Bruno",OR(E125="Manual",E125="Assisted Manual")),A124&amp;"_BD",IF(AND(D125="Bruno",OR(E125="De-Novo Merge",E125="Assisted Merge")),A124&amp;"_SA_BD",IF(AND(D125="Daniel",OR(E125="Manual",E125="Assisted Manual")),A124&amp;"_DR",IF(AND(D125="Daniel",OR(E125="De-Novo Merge",E125="Assisted Merge")),A124&amp;"_SA_DR",IF(AND(D125="Monet",OR(E125="Manual",E125="Assisted Manual")),A124&amp;"_MW",IF(AND(D125="Monet",OR(E125="De-Novo Merge",E125="Assisted Merge")),A124&amp;"_SA_MW",IF(AND(D125="Rinat",OR(E125="Manual",E125="Assisted Manual")),A124&amp;"_RM",IF(AND(D125="Rinat",OR(E125="De-Novo Merge",E125="Assisted Merge")),A124&amp;"_SA_RM",""))))))))))))))))</f>
        <v/>
      </c>
      <c r="G125" s="104"/>
      <c r="H125" s="104"/>
      <c r="I125" s="68"/>
      <c r="J125" s="68"/>
      <c r="K125" s="73" t="str">
        <f t="shared" si="1"/>
        <v/>
      </c>
      <c r="L125" s="116"/>
      <c r="M125" s="103" t="str">
        <f>IF(AND(NOT(OR(G125="",G125="Ø")),H125=""),"In Progress",IF(AND(NOT(OR(H125="Ø",H125="")),NOT(OR(G125="Ø",G125=""))),"Completed",IF(AND(NOT(A124=""),NOT(OR(D125="",D125="???")),G125=""),"Waiting",IF(D125="???","Waiting",""))))</f>
        <v/>
      </c>
      <c r="N125" s="116"/>
      <c r="O125" s="116"/>
      <c r="P125" s="4"/>
      <c r="Q125" s="121"/>
      <c r="R125" s="116"/>
    </row>
    <row r="126" spans="1:18" x14ac:dyDescent="0.25">
      <c r="A126" s="122" t="s">
        <v>5986</v>
      </c>
      <c r="B126" s="117" t="s">
        <v>5985</v>
      </c>
      <c r="C126" s="116" t="s">
        <v>1052</v>
      </c>
      <c r="D126" s="103" t="s">
        <v>187</v>
      </c>
      <c r="E126" s="103" t="s">
        <v>24</v>
      </c>
      <c r="F126" s="7" t="str">
        <f>IF(AND(D126="Amina",OR(E126="Manual",E126="Assisted Manual")),A126&amp;"_AZ",IF(AND(D126="Amina",OR(E126="De-Novo Merge",E126="Assisted Merge")),A126&amp;"_SA_AZ",IF(AND(D126="Ahmad",OR(E126="Manual",E126="Assisted Manual")),A126&amp;"_AE",IF(AND(D126="Ahmad",OR(E126="De-Novo Merge",E126="Assisted Merge")),A126&amp;"_SA_AE",IF(AND(D126="Gina",OR(E126="Manual",E126="Assisted Manual")),A126&amp;"_GB",IF(AND(D126="Gina",OR(E126="De-Novo Merge",E126="Assisted Merge")),A126&amp;"_SA_GB",IF(AND(D126="Cameron",OR(E126="Manual",E126="Assisted Manual")),A126&amp;"_CA",IF(AND(D126="Cameron",OR(E126="De-Novo Merge",E126="Assisted Merge")),A126&amp;"_SA_CA",IF(AND(D126="Bruno",OR(E126="Manual",E126="Assisted Manual")),A126&amp;"_BD",IF(AND(D126="Bruno",OR(E126="De-Novo Merge",E126="Assisted Merge")),A126&amp;"_SA_BD",IF(AND(D126="Daniel",OR(E126="Manual",E126="Assisted Manual")),A126&amp;"_DR",IF(AND(D126="Daniel",OR(E126="De-Novo Merge",E126="Assisted Merge")),A126&amp;"_SA_DR",IF(AND(D126="Monet",OR(E126="Manual",E126="Assisted Manual")),A126&amp;"_MW",IF(AND(D126="Monet",OR(E126="De-Novo Merge",E126="Assisted Merge")),A126&amp;"_SA_MW",IF(AND(D126="Rinat",OR(E126="Manual",E126="Assisted Manual")),A126&amp;"_RM",IF(AND(D126="Rinat",OR(E126="De-Novo Merge",E126="Assisted Merge")),A126&amp;"_SA_RM",""))))))))))))))))</f>
        <v>2018-08-01_G-063_MW</v>
      </c>
      <c r="G126" s="104">
        <v>43416</v>
      </c>
      <c r="H126" s="104">
        <v>43423</v>
      </c>
      <c r="I126" s="68"/>
      <c r="J126" s="68"/>
      <c r="K126" s="73" t="str">
        <f t="shared" si="1"/>
        <v/>
      </c>
      <c r="L126" s="118" t="str">
        <f>IF(AND(NOT(OR(H126="",H126="Ø")),NOT(OR(H127="",H127="Ø"))),"Needs to be Split","")</f>
        <v/>
      </c>
      <c r="M126" s="103" t="s">
        <v>4</v>
      </c>
      <c r="N126" s="116" t="s">
        <v>2</v>
      </c>
      <c r="O126" s="116" t="str">
        <f>IF(OR(N126="Untraceable",N126="Incomplete"),"Ignore",IF(N126="Completed","Waiting",IF(OR(N126="Waiting",N126="In Progress",N126="Review",N126="Other"),"HOLD","")))</f>
        <v>Ignore</v>
      </c>
      <c r="P126" s="4" t="s">
        <v>5984</v>
      </c>
      <c r="Q126" s="121" t="str">
        <f>IF(OR(N126="Untraceable",N126="Incomplete"),"No",IF(N126="Completed","In Progress",""))</f>
        <v>No</v>
      </c>
      <c r="R126" s="116"/>
    </row>
    <row r="127" spans="1:18" x14ac:dyDescent="0.25">
      <c r="A127" s="116"/>
      <c r="B127" s="116"/>
      <c r="C127" s="116"/>
      <c r="D127" s="103" t="s">
        <v>161</v>
      </c>
      <c r="E127" s="103" t="s">
        <v>1512</v>
      </c>
      <c r="F127" s="7" t="str">
        <f>IF(AND(D127="Amina",OR(E127="Manual",E127="Assisted Manual")),A126&amp;"_AZ",IF(AND(D127="Amina",OR(E127="De-Novo Merge",E127="Assisted Merge")),A126&amp;"_SA_AZ",IF(AND(D127="Ahmad",OR(E127="Manual",E127="Assisted Manual")),A126&amp;"_AE",IF(AND(D127="Ahmad",OR(E127="De-Novo Merge",E127="Assisted Merge")),A126&amp;"_SA_AE",IF(AND(D127="Gina",OR(E127="Manual",E127="Assisted Manual")),A126&amp;"_GB",IF(AND(D127="Gina",OR(E127="De-Novo Merge",E127="Assisted Merge")),A126&amp;"_SA_GB",IF(AND(D127="Cameron",OR(E127="Manual",E127="Assisted Manual")),A126&amp;"_CA",IF(AND(D127="Cameron",OR(E127="De-Novo Merge",E127="Assisted Merge")),A126&amp;"_SA_CA",IF(AND(D127="Bruno",OR(E127="Manual",E127="Assisted Manual")),A126&amp;"_BD",IF(AND(D127="Bruno",OR(E127="De-Novo Merge",E127="Assisted Merge")),A126&amp;"_SA_BD",IF(AND(D127="Daniel",OR(E127="Manual",E127="Assisted Manual")),A126&amp;"_DR",IF(AND(D127="Daniel",OR(E127="De-Novo Merge",E127="Assisted Merge")),A126&amp;"_SA_DR",IF(AND(D127="Monet",OR(E127="Manual",E127="Assisted Manual")),A126&amp;"_MW",IF(AND(D127="Monet",OR(E127="De-Novo Merge",E127="Assisted Merge")),A126&amp;"_SA_MW",IF(AND(D127="Rinat",OR(E127="Manual",E127="Assisted Manual")),A126&amp;"_RM",IF(AND(D127="Rinat",OR(E127="De-Novo Merge",E127="Assisted Merge")),A126&amp;"_SA_RM",""))))))))))))))))</f>
        <v>2018-08-01_G-063_BD</v>
      </c>
      <c r="G127" s="104">
        <v>43431</v>
      </c>
      <c r="H127" s="104" t="s">
        <v>51</v>
      </c>
      <c r="I127" s="68"/>
      <c r="J127" s="68"/>
      <c r="K127" s="73" t="str">
        <f t="shared" si="1"/>
        <v/>
      </c>
      <c r="L127" s="116"/>
      <c r="M127" s="103" t="s">
        <v>2</v>
      </c>
      <c r="N127" s="116"/>
      <c r="O127" s="116"/>
      <c r="P127" s="4" t="s">
        <v>5983</v>
      </c>
      <c r="Q127" s="121"/>
      <c r="R127" s="116"/>
    </row>
    <row r="128" spans="1:18" x14ac:dyDescent="0.25">
      <c r="A128" s="122" t="s">
        <v>5982</v>
      </c>
      <c r="B128" s="117" t="s">
        <v>5981</v>
      </c>
      <c r="C128" s="116"/>
      <c r="D128" s="103"/>
      <c r="E128" s="103"/>
      <c r="F128" s="7" t="str">
        <f>IF(AND(D128="Amina",OR(E128="Manual",E128="Assisted Manual")),A128&amp;"_AZ",IF(AND(D128="Amina",OR(E128="De-Novo Merge",E128="Assisted Merge")),A128&amp;"_SA_AZ",IF(AND(D128="Ahmad",OR(E128="Manual",E128="Assisted Manual")),A128&amp;"_AE",IF(AND(D128="Ahmad",OR(E128="De-Novo Merge",E128="Assisted Merge")),A128&amp;"_SA_AE",IF(AND(D128="Gina",OR(E128="Manual",E128="Assisted Manual")),A128&amp;"_GB",IF(AND(D128="Gina",OR(E128="De-Novo Merge",E128="Assisted Merge")),A128&amp;"_SA_GB",IF(AND(D128="Cameron",OR(E128="Manual",E128="Assisted Manual")),A128&amp;"_CA",IF(AND(D128="Cameron",OR(E128="De-Novo Merge",E128="Assisted Merge")),A128&amp;"_SA_CA",IF(AND(D128="Bruno",OR(E128="Manual",E128="Assisted Manual")),A128&amp;"_BD",IF(AND(D128="Bruno",OR(E128="De-Novo Merge",E128="Assisted Merge")),A128&amp;"_SA_BD",IF(AND(D128="Daniel",OR(E128="Manual",E128="Assisted Manual")),A128&amp;"_DR",IF(AND(D128="Daniel",OR(E128="De-Novo Merge",E128="Assisted Merge")),A128&amp;"_SA_DR",IF(AND(D128="Monet",OR(E128="Manual",E128="Assisted Manual")),A128&amp;"_MW",IF(AND(D128="Monet",OR(E128="De-Novo Merge",E128="Assisted Merge")),A128&amp;"_SA_MW",IF(AND(D128="Rinat",OR(E128="Manual",E128="Assisted Manual")),A128&amp;"_RM",IF(AND(D128="Rinat",OR(E128="De-Novo Merge",E128="Assisted Merge")),A128&amp;"_SA_RM",""))))))))))))))))</f>
        <v/>
      </c>
      <c r="G128" s="104"/>
      <c r="H128" s="104"/>
      <c r="I128" s="68"/>
      <c r="J128" s="68"/>
      <c r="K128" s="73" t="str">
        <f t="shared" si="1"/>
        <v/>
      </c>
      <c r="L128" s="118" t="str">
        <f>IF(AND(NOT(OR(H128="",H128="Ø")),NOT(OR(H129="",H129="Ø"))),"Needs to be Split","")</f>
        <v/>
      </c>
      <c r="M128" s="103" t="str">
        <f>IF(AND(NOT(OR(G128="",G128="Ø")),H128=""),"In Progress",IF(AND(NOT(OR(H128="Ø",H128="")),NOT(OR(G128="Ø",G128=""))),"Completed",IF(AND(NOT(A128=""),NOT(OR(D128="",D128="???")),G128=""),"Waiting",IF(D128="???","Waiting",""))))</f>
        <v/>
      </c>
      <c r="N128" s="116" t="str">
        <f>IF(AND(NOT(OR(H128="Ø",H128="")),L128="Split"),"In Progress",IF(AND(NOT(OR(H128="Ø",H128="")),L128="Needs to be Split"),"Waiting",IF(AND(M128="Review",M129="Review"),"Review",IF(OR(AND(M128="Review",M129="Incomplete"),AND(M128="Incomplete",M129="Review")),"Review",IF(OR(AND(M128="Untraceable",M129="Review"),AND(M128="Review",M129="Untraceable")),"Review",IF(OR(AND(M128="Review",M129="Completed"),AND(M128="Completed",M129="Review")),"Review",IF(OR(AND(M128="Other",M129="Review"),AND(M128="Review",M129="Other")),"Review",IF(OR(AND(M128="Other",M129="Incomplete"),AND(M128="Incomplete",M129="Other")),"Review",IF(OR(AND(M128="Other",M129="Untraceable"),AND(M128="Untraceable",M129="Other")),"Review",IF(OR(AND(M128="Other",M129="Completed"),AND(M128="Completed",M129="Other")),"Review",IF(AND(M128="Waiting",M129="Waiting"),"Waiting",IF(OR(AND(M128="Review",M129="Waiting"),AND(M128="Waiting",M129="Review")),"Waiting",IF(OR(AND(M128="Other",M129="Waiting"),AND(M128="Waiting",M129="Other")),"Waiting",IF(OR(AND(M128="Incomplete",M129="Waiting"),AND(M128="Waiting",M129="Incomplete")),"Waiting",IF(OR(AND(M128="Completed",M129="Waiting"),AND(M128="Waiting",M129="Completed")),"Waiting",IF(OR(M128="In Progress",M129="In Progress"),"In Progress",IF(OR(AND(M128="Completed",M129="Untraceable"),AND(M128="Untraceable",M129="Completed")),"Review",IF(OR(AND(M128="Completed",M129="Incomplete"),AND(M128="Incomplete",M129="Completed")),"Review",IF(OR(AND(M128="Incomplete",M129="Untraceable"),AND(M128="Untraceable",M129="Incomplete")),"Untraceable",IF(AND(NOT(OR(H128="Ø",H128="")),NOT(OR(H129="Ø",H129="")),L128=""),"In Progress",IF(AND(M128="Untraceable",M129="Untraceable"),"Untraceable",IF(AND(NOT(OR(H128="Ø",H128="")),NOT(OR(H129="Ø",H129="")),NOT(OR(L128="Ø",L128="",L128="Split",L128="Needs to be Split"))),"Completed",IF(AND(M128="Incomplete",M129="Incomplete"),"Incomplete",IF(AND(M128="Other",M129="Other"),"Review",IF(AND(M128="Untraceable",M129=""),"Untraceable","")))))))))))))))))))))))))</f>
        <v/>
      </c>
      <c r="O128" s="116" t="str">
        <f>IF(OR(N128="Untraceable",N128="Incomplete"),"Ignore",IF(N128="Completed","Waiting",IF(OR(N128="Waiting",N128="In Progress",N128="Review",N128="Other"),"HOLD","")))</f>
        <v/>
      </c>
      <c r="P128" s="4"/>
      <c r="Q128" s="121" t="str">
        <f>IF(OR(N128="Untraceable",N128="Incomplete"),"No",IF(N128="Completed","In Progress",""))</f>
        <v/>
      </c>
      <c r="R128" s="116"/>
    </row>
    <row r="129" spans="1:18" x14ac:dyDescent="0.25">
      <c r="A129" s="116"/>
      <c r="B129" s="116"/>
      <c r="C129" s="116"/>
      <c r="D129" s="103"/>
      <c r="E129" s="103"/>
      <c r="F129" s="7" t="str">
        <f>IF(AND(D129="Amina",OR(E129="Manual",E129="Assisted Manual")),A128&amp;"_AZ",IF(AND(D129="Amina",OR(E129="De-Novo Merge",E129="Assisted Merge")),A128&amp;"_SA_AZ",IF(AND(D129="Ahmad",OR(E129="Manual",E129="Assisted Manual")),A128&amp;"_AE",IF(AND(D129="Ahmad",OR(E129="De-Novo Merge",E129="Assisted Merge")),A128&amp;"_SA_AE",IF(AND(D129="Gina",OR(E129="Manual",E129="Assisted Manual")),A128&amp;"_GB",IF(AND(D129="Gina",OR(E129="De-Novo Merge",E129="Assisted Merge")),A128&amp;"_SA_GB",IF(AND(D129="Cameron",OR(E129="Manual",E129="Assisted Manual")),A128&amp;"_CA",IF(AND(D129="Cameron",OR(E129="De-Novo Merge",E129="Assisted Merge")),A128&amp;"_SA_CA",IF(AND(D129="Bruno",OR(E129="Manual",E129="Assisted Manual")),A128&amp;"_BD",IF(AND(D129="Bruno",OR(E129="De-Novo Merge",E129="Assisted Merge")),A128&amp;"_SA_BD",IF(AND(D129="Daniel",OR(E129="Manual",E129="Assisted Manual")),A128&amp;"_DR",IF(AND(D129="Daniel",OR(E129="De-Novo Merge",E129="Assisted Merge")),A128&amp;"_SA_DR",IF(AND(D129="Monet",OR(E129="Manual",E129="Assisted Manual")),A128&amp;"_MW",IF(AND(D129="Monet",OR(E129="De-Novo Merge",E129="Assisted Merge")),A128&amp;"_SA_MW",IF(AND(D129="Rinat",OR(E129="Manual",E129="Assisted Manual")),A128&amp;"_RM",IF(AND(D129="Rinat",OR(E129="De-Novo Merge",E129="Assisted Merge")),A128&amp;"_SA_RM",""))))))))))))))))</f>
        <v/>
      </c>
      <c r="G129" s="104"/>
      <c r="H129" s="104"/>
      <c r="I129" s="68"/>
      <c r="J129" s="68"/>
      <c r="K129" s="73" t="str">
        <f t="shared" si="1"/>
        <v/>
      </c>
      <c r="L129" s="116"/>
      <c r="M129" s="103" t="str">
        <f>IF(AND(NOT(OR(G129="",G129="Ø")),H129=""),"In Progress",IF(AND(NOT(OR(H129="Ø",H129="")),NOT(OR(G129="Ø",G129=""))),"Completed",IF(AND(NOT(A128=""),NOT(OR(D129="",D129="???")),G129=""),"Waiting",IF(D129="???","Waiting",""))))</f>
        <v/>
      </c>
      <c r="N129" s="116"/>
      <c r="O129" s="116"/>
      <c r="P129" s="4"/>
      <c r="Q129" s="121"/>
      <c r="R129" s="116"/>
    </row>
    <row r="130" spans="1:18" x14ac:dyDescent="0.25">
      <c r="A130" s="122" t="s">
        <v>5980</v>
      </c>
      <c r="B130" s="117" t="s">
        <v>5979</v>
      </c>
      <c r="C130" s="116"/>
      <c r="D130" s="103" t="s">
        <v>187</v>
      </c>
      <c r="E130" s="103" t="s">
        <v>24</v>
      </c>
      <c r="F130" s="7" t="str">
        <f>IF(AND(D130="Amina",OR(E130="Manual",E130="Assisted Manual")),A130&amp;"_AZ",IF(AND(D130="Amina",OR(E130="De-Novo Merge",E130="Assisted Merge")),A130&amp;"_SA_AZ",IF(AND(D130="Ahmad",OR(E130="Manual",E130="Assisted Manual")),A130&amp;"_AE",IF(AND(D130="Ahmad",OR(E130="De-Novo Merge",E130="Assisted Merge")),A130&amp;"_SA_AE",IF(AND(D130="Gina",OR(E130="Manual",E130="Assisted Manual")),A130&amp;"_GB",IF(AND(D130="Gina",OR(E130="De-Novo Merge",E130="Assisted Merge")),A130&amp;"_SA_GB",IF(AND(D130="Cameron",OR(E130="Manual",E130="Assisted Manual")),A130&amp;"_CA",IF(AND(D130="Cameron",OR(E130="De-Novo Merge",E130="Assisted Merge")),A130&amp;"_SA_CA",IF(AND(D130="Bruno",OR(E130="Manual",E130="Assisted Manual")),A130&amp;"_BD",IF(AND(D130="Bruno",OR(E130="De-Novo Merge",E130="Assisted Merge")),A130&amp;"_SA_BD",IF(AND(D130="Daniel",OR(E130="Manual",E130="Assisted Manual")),A130&amp;"_DR",IF(AND(D130="Daniel",OR(E130="De-Novo Merge",E130="Assisted Merge")),A130&amp;"_SA_DR",IF(AND(D130="Monet",OR(E130="Manual",E130="Assisted Manual")),A130&amp;"_MW",IF(AND(D130="Monet",OR(E130="De-Novo Merge",E130="Assisted Merge")),A130&amp;"_SA_MW",IF(AND(D130="Rinat",OR(E130="Manual",E130="Assisted Manual")),A130&amp;"_RM",IF(AND(D130="Rinat",OR(E130="De-Novo Merge",E130="Assisted Merge")),A130&amp;"_SA_RM",""))))))))))))))))</f>
        <v>2018-08-01_G-065_MW</v>
      </c>
      <c r="G130" s="104">
        <v>43416</v>
      </c>
      <c r="H130" s="104">
        <v>43416</v>
      </c>
      <c r="I130" s="68">
        <v>1.5</v>
      </c>
      <c r="J130" s="68"/>
      <c r="K130" s="73" t="str">
        <f t="shared" ref="K130:K193" si="2">IF(AND(NOT(I130=""),NOT(J130=""),NOT(H130="")),J130/I130,"")</f>
        <v/>
      </c>
      <c r="L130" s="118" t="str">
        <f>IF(AND(NOT(OR(H130="",H130="Ø")),NOT(OR(H131="",H131="Ø"))),"Needs to be Split","")</f>
        <v/>
      </c>
      <c r="M130" s="103" t="str">
        <f>IF(AND(NOT(OR(G130="",G130="Ø")),H130=""),"In Progress",IF(AND(NOT(OR(H130="Ø",H130="")),NOT(OR(G130="Ø",G130=""))),"Completed",IF(AND(NOT(A130=""),NOT(OR(D130="",D130="???")),G130=""),"Waiting",IF(D130="???","Waiting",""))))</f>
        <v>Completed</v>
      </c>
      <c r="N130" s="116" t="str">
        <f>IF(AND(NOT(OR(H130="Ø",H130="")),L130="Split"),"In Progress",IF(AND(NOT(OR(H130="Ø",H130="")),L130="Needs to be Split"),"Waiting",IF(AND(M130="Review",M131="Review"),"Review",IF(OR(AND(M130="Review",M131="Incomplete"),AND(M130="Incomplete",M131="Review")),"Review",IF(OR(AND(M130="Untraceable",M131="Review"),AND(M130="Review",M131="Untraceable")),"Review",IF(OR(AND(M130="Review",M131="Completed"),AND(M130="Completed",M131="Review")),"Review",IF(OR(AND(M130="Other",M131="Review"),AND(M130="Review",M131="Other")),"Review",IF(OR(AND(M130="Other",M131="Incomplete"),AND(M130="Incomplete",M131="Other")),"Review",IF(OR(AND(M130="Other",M131="Untraceable"),AND(M130="Untraceable",M131="Other")),"Review",IF(OR(AND(M130="Other",M131="Completed"),AND(M130="Completed",M131="Other")),"Review",IF(AND(M130="Waiting",M131="Waiting"),"Waiting",IF(OR(AND(M130="Review",M131="Waiting"),AND(M130="Waiting",M131="Review")),"Waiting",IF(OR(AND(M130="Other",M131="Waiting"),AND(M130="Waiting",M131="Other")),"Waiting",IF(OR(AND(M130="Incomplete",M131="Waiting"),AND(M130="Waiting",M131="Incomplete")),"Waiting",IF(OR(AND(M130="Completed",M131="Waiting"),AND(M130="Waiting",M131="Completed")),"Waiting",IF(OR(M130="In Progress",M131="In Progress"),"In Progress",IF(OR(AND(M130="Completed",M131="Untraceable"),AND(M130="Untraceable",M131="Completed")),"Review",IF(OR(AND(M130="Completed",M131="Incomplete"),AND(M130="Incomplete",M131="Completed")),"Review",IF(OR(AND(M130="Incomplete",M131="Untraceable"),AND(M130="Untraceable",M131="Incomplete")),"Untraceable",IF(AND(NOT(OR(H130="Ø",H130="")),NOT(OR(H131="Ø",H131="")),L130=""),"In Progress",IF(AND(M130="Untraceable",M131="Untraceable"),"Untraceable",IF(AND(NOT(OR(H130="Ø",H130="")),NOT(OR(H131="Ø",H131="")),NOT(OR(L130="Ø",L130="",L130="Split",L130="Needs to be Split"))),"Completed",IF(AND(M130="Incomplete",M131="Incomplete"),"Incomplete",IF(AND(M130="Other",M131="Other"),"Review",IF(AND(M130="Untraceable",M131=""),"Untraceable","")))))))))))))))))))))))))</f>
        <v>Review</v>
      </c>
      <c r="O130" s="116" t="str">
        <f>IF(OR(N130="Untraceable",N130="Incomplete"),"Ignore",IF(N130="Completed","Waiting",IF(OR(N130="Waiting",N130="In Progress",N130="Review",N130="Other"),"HOLD","")))</f>
        <v>HOLD</v>
      </c>
      <c r="P130" s="4"/>
      <c r="Q130" s="121" t="str">
        <f>IF(OR(N130="Untraceable",N130="Incomplete"),"No",IF(N130="Completed","In Progress",""))</f>
        <v/>
      </c>
      <c r="R130" s="116"/>
    </row>
    <row r="131" spans="1:18" x14ac:dyDescent="0.25">
      <c r="A131" s="116"/>
      <c r="B131" s="116"/>
      <c r="C131" s="116"/>
      <c r="D131" s="103" t="s">
        <v>161</v>
      </c>
      <c r="E131" s="103" t="s">
        <v>1512</v>
      </c>
      <c r="F131" s="7" t="str">
        <f>IF(AND(D131="Amina",OR(E131="Manual",E131="Assisted Manual")),A130&amp;"_AZ",IF(AND(D131="Amina",OR(E131="De-Novo Merge",E131="Assisted Merge")),A130&amp;"_SA_AZ",IF(AND(D131="Ahmad",OR(E131="Manual",E131="Assisted Manual")),A130&amp;"_AE",IF(AND(D131="Ahmad",OR(E131="De-Novo Merge",E131="Assisted Merge")),A130&amp;"_SA_AE",IF(AND(D131="Gina",OR(E131="Manual",E131="Assisted Manual")),A130&amp;"_GB",IF(AND(D131="Gina",OR(E131="De-Novo Merge",E131="Assisted Merge")),A130&amp;"_SA_GB",IF(AND(D131="Cameron",OR(E131="Manual",E131="Assisted Manual")),A130&amp;"_CA",IF(AND(D131="Cameron",OR(E131="De-Novo Merge",E131="Assisted Merge")),A130&amp;"_SA_CA",IF(AND(D131="Bruno",OR(E131="Manual",E131="Assisted Manual")),A130&amp;"_BD",IF(AND(D131="Bruno",OR(E131="De-Novo Merge",E131="Assisted Merge")),A130&amp;"_SA_BD",IF(AND(D131="Daniel",OR(E131="Manual",E131="Assisted Manual")),A130&amp;"_DR",IF(AND(D131="Daniel",OR(E131="De-Novo Merge",E131="Assisted Merge")),A130&amp;"_SA_DR",IF(AND(D131="Monet",OR(E131="Manual",E131="Assisted Manual")),A130&amp;"_MW",IF(AND(D131="Monet",OR(E131="De-Novo Merge",E131="Assisted Merge")),A130&amp;"_SA_MW",IF(AND(D131="Rinat",OR(E131="Manual",E131="Assisted Manual")),A130&amp;"_RM",IF(AND(D131="Rinat",OR(E131="De-Novo Merge",E131="Assisted Merge")),A130&amp;"_SA_RM",""))))))))))))))))</f>
        <v>2018-08-01_G-065_BD</v>
      </c>
      <c r="G131" s="104">
        <v>43431</v>
      </c>
      <c r="H131" s="104" t="s">
        <v>51</v>
      </c>
      <c r="I131" s="68">
        <v>0.5</v>
      </c>
      <c r="J131" s="68"/>
      <c r="K131" s="73" t="str">
        <f t="shared" si="2"/>
        <v/>
      </c>
      <c r="L131" s="116"/>
      <c r="M131" s="103" t="s">
        <v>2</v>
      </c>
      <c r="N131" s="116"/>
      <c r="O131" s="116"/>
      <c r="P131" s="4"/>
      <c r="Q131" s="121"/>
      <c r="R131" s="116"/>
    </row>
    <row r="132" spans="1:18" x14ac:dyDescent="0.25">
      <c r="A132" s="122" t="s">
        <v>5978</v>
      </c>
      <c r="B132" s="117" t="s">
        <v>5977</v>
      </c>
      <c r="C132" s="116" t="s">
        <v>2065</v>
      </c>
      <c r="D132" s="103"/>
      <c r="E132" s="103"/>
      <c r="F132" s="7" t="str">
        <f>IF(AND(D132="Amina",OR(E132="Manual",E132="Assisted Manual")),A132&amp;"_AZ",IF(AND(D132="Amina",OR(E132="De-Novo Merge",E132="Assisted Merge")),A132&amp;"_SA_AZ",IF(AND(D132="Ahmad",OR(E132="Manual",E132="Assisted Manual")),A132&amp;"_AE",IF(AND(D132="Ahmad",OR(E132="De-Novo Merge",E132="Assisted Merge")),A132&amp;"_SA_AE",IF(AND(D132="Gina",OR(E132="Manual",E132="Assisted Manual")),A132&amp;"_GB",IF(AND(D132="Gina",OR(E132="De-Novo Merge",E132="Assisted Merge")),A132&amp;"_SA_GB",IF(AND(D132="Cameron",OR(E132="Manual",E132="Assisted Manual")),A132&amp;"_CA",IF(AND(D132="Cameron",OR(E132="De-Novo Merge",E132="Assisted Merge")),A132&amp;"_SA_CA",IF(AND(D132="Bruno",OR(E132="Manual",E132="Assisted Manual")),A132&amp;"_BD",IF(AND(D132="Bruno",OR(E132="De-Novo Merge",E132="Assisted Merge")),A132&amp;"_SA_BD",IF(AND(D132="Daniel",OR(E132="Manual",E132="Assisted Manual")),A132&amp;"_DR",IF(AND(D132="Daniel",OR(E132="De-Novo Merge",E132="Assisted Merge")),A132&amp;"_SA_DR",IF(AND(D132="Monet",OR(E132="Manual",E132="Assisted Manual")),A132&amp;"_MW",IF(AND(D132="Monet",OR(E132="De-Novo Merge",E132="Assisted Merge")),A132&amp;"_SA_MW",IF(AND(D132="Rinat",OR(E132="Manual",E132="Assisted Manual")),A132&amp;"_RM",IF(AND(D132="Rinat",OR(E132="De-Novo Merge",E132="Assisted Merge")),A132&amp;"_SA_RM",""))))))))))))))))</f>
        <v/>
      </c>
      <c r="G132" s="104"/>
      <c r="H132" s="104"/>
      <c r="I132" s="68"/>
      <c r="J132" s="68"/>
      <c r="K132" s="73" t="str">
        <f t="shared" si="2"/>
        <v/>
      </c>
      <c r="L132" s="118" t="str">
        <f>IF(AND(NOT(OR(H132="",H132="Ø")),NOT(OR(H133="",H133="Ø"))),"Needs to be Split","")</f>
        <v/>
      </c>
      <c r="M132" s="103" t="str">
        <f>IF(AND(NOT(OR(G132="",G132="Ø")),H132=""),"In Progress",IF(AND(NOT(OR(H132="Ø",H132="")),NOT(OR(G132="Ø",G132=""))),"Completed",IF(AND(NOT(A132=""),NOT(OR(D132="",D132="???")),G132=""),"Waiting",IF(D132="???","Waiting",""))))</f>
        <v/>
      </c>
      <c r="N132" s="116" t="str">
        <f>IF(AND(NOT(OR(H132="Ø",H132="")),L132="Split"),"In Progress",IF(AND(NOT(OR(H132="Ø",H132="")),L132="Needs to be Split"),"Waiting",IF(AND(M132="Review",M133="Review"),"Review",IF(OR(AND(M132="Review",M133="Incomplete"),AND(M132="Incomplete",M133="Review")),"Review",IF(OR(AND(M132="Untraceable",M133="Review"),AND(M132="Review",M133="Untraceable")),"Review",IF(OR(AND(M132="Review",M133="Completed"),AND(M132="Completed",M133="Review")),"Review",IF(OR(AND(M132="Other",M133="Review"),AND(M132="Review",M133="Other")),"Review",IF(OR(AND(M132="Other",M133="Incomplete"),AND(M132="Incomplete",M133="Other")),"Review",IF(OR(AND(M132="Other",M133="Untraceable"),AND(M132="Untraceable",M133="Other")),"Review",IF(OR(AND(M132="Other",M133="Completed"),AND(M132="Completed",M133="Other")),"Review",IF(AND(M132="Waiting",M133="Waiting"),"Waiting",IF(OR(AND(M132="Review",M133="Waiting"),AND(M132="Waiting",M133="Review")),"Waiting",IF(OR(AND(M132="Other",M133="Waiting"),AND(M132="Waiting",M133="Other")),"Waiting",IF(OR(AND(M132="Incomplete",M133="Waiting"),AND(M132="Waiting",M133="Incomplete")),"Waiting",IF(OR(AND(M132="Completed",M133="Waiting"),AND(M132="Waiting",M133="Completed")),"Waiting",IF(OR(M132="In Progress",M133="In Progress"),"In Progress",IF(OR(AND(M132="Completed",M133="Untraceable"),AND(M132="Untraceable",M133="Completed")),"Review",IF(OR(AND(M132="Completed",M133="Incomplete"),AND(M132="Incomplete",M133="Completed")),"Review",IF(OR(AND(M132="Incomplete",M133="Untraceable"),AND(M132="Untraceable",M133="Incomplete")),"Untraceable",IF(AND(NOT(OR(H132="Ø",H132="")),NOT(OR(H133="Ø",H133="")),L132=""),"In Progress",IF(AND(M132="Untraceable",M133="Untraceable"),"Untraceable",IF(AND(NOT(OR(H132="Ø",H132="")),NOT(OR(H133="Ø",H133="")),NOT(OR(L132="Ø",L132="",L132="Split",L132="Needs to be Split"))),"Completed",IF(AND(M132="Incomplete",M133="Incomplete"),"Incomplete",IF(AND(M132="Other",M133="Other"),"Review",IF(AND(M132="Untraceable",M133=""),"Untraceable","")))))))))))))))))))))))))</f>
        <v/>
      </c>
      <c r="O132" s="116" t="str">
        <f>IF(OR(N132="Untraceable",N132="Incomplete"),"Ignore",IF(N132="Completed","Waiting",IF(OR(N132="Waiting",N132="In Progress",N132="Review",N132="Other"),"HOLD","")))</f>
        <v/>
      </c>
      <c r="P132" s="4"/>
      <c r="Q132" s="121" t="str">
        <f>IF(OR(N132="Untraceable",N132="Incomplete"),"No",IF(N132="Completed","In Progress",""))</f>
        <v/>
      </c>
      <c r="R132" s="116"/>
    </row>
    <row r="133" spans="1:18" x14ac:dyDescent="0.25">
      <c r="A133" s="116"/>
      <c r="B133" s="116"/>
      <c r="C133" s="116"/>
      <c r="D133" s="103"/>
      <c r="E133" s="103"/>
      <c r="F133" s="7" t="str">
        <f>IF(AND(D133="Amina",OR(E133="Manual",E133="Assisted Manual")),A132&amp;"_AZ",IF(AND(D133="Amina",OR(E133="De-Novo Merge",E133="Assisted Merge")),A132&amp;"_SA_AZ",IF(AND(D133="Ahmad",OR(E133="Manual",E133="Assisted Manual")),A132&amp;"_AE",IF(AND(D133="Ahmad",OR(E133="De-Novo Merge",E133="Assisted Merge")),A132&amp;"_SA_AE",IF(AND(D133="Gina",OR(E133="Manual",E133="Assisted Manual")),A132&amp;"_GB",IF(AND(D133="Gina",OR(E133="De-Novo Merge",E133="Assisted Merge")),A132&amp;"_SA_GB",IF(AND(D133="Cameron",OR(E133="Manual",E133="Assisted Manual")),A132&amp;"_CA",IF(AND(D133="Cameron",OR(E133="De-Novo Merge",E133="Assisted Merge")),A132&amp;"_SA_CA",IF(AND(D133="Bruno",OR(E133="Manual",E133="Assisted Manual")),A132&amp;"_BD",IF(AND(D133="Bruno",OR(E133="De-Novo Merge",E133="Assisted Merge")),A132&amp;"_SA_BD",IF(AND(D133="Daniel",OR(E133="Manual",E133="Assisted Manual")),A132&amp;"_DR",IF(AND(D133="Daniel",OR(E133="De-Novo Merge",E133="Assisted Merge")),A132&amp;"_SA_DR",IF(AND(D133="Monet",OR(E133="Manual",E133="Assisted Manual")),A132&amp;"_MW",IF(AND(D133="Monet",OR(E133="De-Novo Merge",E133="Assisted Merge")),A132&amp;"_SA_MW",IF(AND(D133="Rinat",OR(E133="Manual",E133="Assisted Manual")),A132&amp;"_RM",IF(AND(D133="Rinat",OR(E133="De-Novo Merge",E133="Assisted Merge")),A132&amp;"_SA_RM",""))))))))))))))))</f>
        <v/>
      </c>
      <c r="G133" s="104"/>
      <c r="H133" s="104"/>
      <c r="I133" s="68"/>
      <c r="J133" s="68"/>
      <c r="K133" s="73" t="str">
        <f t="shared" si="2"/>
        <v/>
      </c>
      <c r="L133" s="116"/>
      <c r="M133" s="103" t="str">
        <f>IF(AND(NOT(OR(G133="",G133="Ø")),H133=""),"In Progress",IF(AND(NOT(OR(H133="Ø",H133="")),NOT(OR(G133="Ø",G133=""))),"Completed",IF(AND(NOT(A132=""),NOT(OR(D133="",D133="???")),G133=""),"Waiting",IF(D133="???","Waiting",""))))</f>
        <v/>
      </c>
      <c r="N133" s="116"/>
      <c r="O133" s="116"/>
      <c r="P133" s="4"/>
      <c r="Q133" s="121"/>
      <c r="R133" s="116"/>
    </row>
    <row r="134" spans="1:18" x14ac:dyDescent="0.25">
      <c r="A134" s="122" t="s">
        <v>5976</v>
      </c>
      <c r="B134" s="117" t="s">
        <v>5975</v>
      </c>
      <c r="C134" s="116" t="s">
        <v>5933</v>
      </c>
      <c r="D134" s="103" t="s">
        <v>187</v>
      </c>
      <c r="E134" s="103" t="s">
        <v>24</v>
      </c>
      <c r="F134" s="7" t="str">
        <f>IF(AND(D134="Amina",OR(E134="Manual",E134="Assisted Manual")),A134&amp;"_AZ",IF(AND(D134="Amina",OR(E134="De-Novo Merge",E134="Assisted Merge")),A134&amp;"_SA_AZ",IF(AND(D134="Ahmad",OR(E134="Manual",E134="Assisted Manual")),A134&amp;"_AE",IF(AND(D134="Ahmad",OR(E134="De-Novo Merge",E134="Assisted Merge")),A134&amp;"_SA_AE",IF(AND(D134="Gina",OR(E134="Manual",E134="Assisted Manual")),A134&amp;"_GB",IF(AND(D134="Gina",OR(E134="De-Novo Merge",E134="Assisted Merge")),A134&amp;"_SA_GB",IF(AND(D134="Cameron",OR(E134="Manual",E134="Assisted Manual")),A134&amp;"_CA",IF(AND(D134="Cameron",OR(E134="De-Novo Merge",E134="Assisted Merge")),A134&amp;"_SA_CA",IF(AND(D134="Bruno",OR(E134="Manual",E134="Assisted Manual")),A134&amp;"_BD",IF(AND(D134="Bruno",OR(E134="De-Novo Merge",E134="Assisted Merge")),A134&amp;"_SA_BD",IF(AND(D134="Daniel",OR(E134="Manual",E134="Assisted Manual")),A134&amp;"_DR",IF(AND(D134="Daniel",OR(E134="De-Novo Merge",E134="Assisted Merge")),A134&amp;"_SA_DR",IF(AND(D134="Monet",OR(E134="Manual",E134="Assisted Manual")),A134&amp;"_MW",IF(AND(D134="Monet",OR(E134="De-Novo Merge",E134="Assisted Merge")),A134&amp;"_SA_MW",IF(AND(D134="Rinat",OR(E134="Manual",E134="Assisted Manual")),A134&amp;"_RM",IF(AND(D134="Rinat",OR(E134="De-Novo Merge",E134="Assisted Merge")),A134&amp;"_SA_RM",""))))))))))))))))</f>
        <v>2018-08-01_G-067_MW</v>
      </c>
      <c r="G134" s="104">
        <v>43416</v>
      </c>
      <c r="H134" s="104">
        <v>43416</v>
      </c>
      <c r="I134" s="68">
        <v>2</v>
      </c>
      <c r="J134" s="68">
        <v>14</v>
      </c>
      <c r="K134" s="73">
        <f t="shared" si="2"/>
        <v>7</v>
      </c>
      <c r="L134" s="118">
        <v>43445</v>
      </c>
      <c r="M134" s="103" t="str">
        <f>IF(AND(NOT(OR(G134="",G134="Ø")),H134=""),"In Progress",IF(AND(NOT(OR(H134="Ø",H134="")),NOT(OR(G134="Ø",G134=""))),"Completed",IF(AND(NOT(A134=""),NOT(OR(D134="",D134="???")),G134=""),"Waiting",IF(D134="???","Waiting",""))))</f>
        <v>Completed</v>
      </c>
      <c r="N134" s="116" t="s">
        <v>0</v>
      </c>
      <c r="O134" s="116" t="s">
        <v>0</v>
      </c>
      <c r="P134" s="4" t="s">
        <v>5974</v>
      </c>
      <c r="Q134" s="121" t="s">
        <v>25</v>
      </c>
      <c r="R134" s="116" t="s">
        <v>5973</v>
      </c>
    </row>
    <row r="135" spans="1:18" x14ac:dyDescent="0.25">
      <c r="A135" s="116"/>
      <c r="B135" s="116"/>
      <c r="C135" s="116"/>
      <c r="D135" s="103" t="s">
        <v>161</v>
      </c>
      <c r="E135" s="103" t="s">
        <v>1512</v>
      </c>
      <c r="F135" s="7" t="str">
        <f>IF(AND(D135="Amina",OR(E135="Manual",E135="Assisted Manual")),A134&amp;"_AZ",IF(AND(D135="Amina",OR(E135="De-Novo Merge",E135="Assisted Merge")),A134&amp;"_SA_AZ",IF(AND(D135="Ahmad",OR(E135="Manual",E135="Assisted Manual")),A134&amp;"_AE",IF(AND(D135="Ahmad",OR(E135="De-Novo Merge",E135="Assisted Merge")),A134&amp;"_SA_AE",IF(AND(D135="Gina",OR(E135="Manual",E135="Assisted Manual")),A134&amp;"_GB",IF(AND(D135="Gina",OR(E135="De-Novo Merge",E135="Assisted Merge")),A134&amp;"_SA_GB",IF(AND(D135="Cameron",OR(E135="Manual",E135="Assisted Manual")),A134&amp;"_CA",IF(AND(D135="Cameron",OR(E135="De-Novo Merge",E135="Assisted Merge")),A134&amp;"_SA_CA",IF(AND(D135="Bruno",OR(E135="Manual",E135="Assisted Manual")),A134&amp;"_BD",IF(AND(D135="Bruno",OR(E135="De-Novo Merge",E135="Assisted Merge")),A134&amp;"_SA_BD",IF(AND(D135="Daniel",OR(E135="Manual",E135="Assisted Manual")),A134&amp;"_DR",IF(AND(D135="Daniel",OR(E135="De-Novo Merge",E135="Assisted Merge")),A134&amp;"_SA_DR",IF(AND(D135="Monet",OR(E135="Manual",E135="Assisted Manual")),A134&amp;"_MW",IF(AND(D135="Monet",OR(E135="De-Novo Merge",E135="Assisted Merge")),A134&amp;"_SA_MW",IF(AND(D135="Rinat",OR(E135="Manual",E135="Assisted Manual")),A134&amp;"_RM",IF(AND(D135="Rinat",OR(E135="De-Novo Merge",E135="Assisted Merge")),A134&amp;"_SA_RM",""))))))))))))))))</f>
        <v>2018-08-01_G-067_BD</v>
      </c>
      <c r="G135" s="104">
        <v>43431</v>
      </c>
      <c r="H135" s="104">
        <v>43431</v>
      </c>
      <c r="I135" s="68">
        <v>1.75</v>
      </c>
      <c r="J135" s="68">
        <v>13</v>
      </c>
      <c r="K135" s="73">
        <f t="shared" si="2"/>
        <v>7.4285714285714288</v>
      </c>
      <c r="L135" s="116"/>
      <c r="M135" s="103" t="str">
        <f>IF(AND(NOT(OR(G135="",G135="Ø")),H135=""),"In Progress",IF(AND(NOT(OR(H135="Ø",H135="")),NOT(OR(G135="Ø",G135=""))),"Completed",IF(AND(NOT(A134=""),NOT(OR(D135="",D135="???")),G135=""),"Waiting",IF(D135="???","Waiting",""))))</f>
        <v>Completed</v>
      </c>
      <c r="N135" s="116"/>
      <c r="O135" s="116"/>
      <c r="P135" s="4"/>
      <c r="Q135" s="121"/>
      <c r="R135" s="116"/>
    </row>
    <row r="136" spans="1:18" x14ac:dyDescent="0.25">
      <c r="A136" s="122" t="s">
        <v>5972</v>
      </c>
      <c r="B136" s="117" t="s">
        <v>5971</v>
      </c>
      <c r="C136" s="116"/>
      <c r="D136" s="103"/>
      <c r="E136" s="103"/>
      <c r="F136" s="7" t="str">
        <f>IF(AND(D136="Amina",OR(E136="Manual",E136="Assisted Manual")),A136&amp;"_AZ",IF(AND(D136="Amina",OR(E136="De-Novo Merge",E136="Assisted Merge")),A136&amp;"_SA_AZ",IF(AND(D136="Ahmad",OR(E136="Manual",E136="Assisted Manual")),A136&amp;"_AE",IF(AND(D136="Ahmad",OR(E136="De-Novo Merge",E136="Assisted Merge")),A136&amp;"_SA_AE",IF(AND(D136="Gina",OR(E136="Manual",E136="Assisted Manual")),A136&amp;"_GB",IF(AND(D136="Gina",OR(E136="De-Novo Merge",E136="Assisted Merge")),A136&amp;"_SA_GB",IF(AND(D136="Cameron",OR(E136="Manual",E136="Assisted Manual")),A136&amp;"_CA",IF(AND(D136="Cameron",OR(E136="De-Novo Merge",E136="Assisted Merge")),A136&amp;"_SA_CA",IF(AND(D136="Bruno",OR(E136="Manual",E136="Assisted Manual")),A136&amp;"_BD",IF(AND(D136="Bruno",OR(E136="De-Novo Merge",E136="Assisted Merge")),A136&amp;"_SA_BD",IF(AND(D136="Daniel",OR(E136="Manual",E136="Assisted Manual")),A136&amp;"_DR",IF(AND(D136="Daniel",OR(E136="De-Novo Merge",E136="Assisted Merge")),A136&amp;"_SA_DR",IF(AND(D136="Monet",OR(E136="Manual",E136="Assisted Manual")),A136&amp;"_MW",IF(AND(D136="Monet",OR(E136="De-Novo Merge",E136="Assisted Merge")),A136&amp;"_SA_MW",IF(AND(D136="Rinat",OR(E136="Manual",E136="Assisted Manual")),A136&amp;"_RM",IF(AND(D136="Rinat",OR(E136="De-Novo Merge",E136="Assisted Merge")),A136&amp;"_SA_RM",""))))))))))))))))</f>
        <v/>
      </c>
      <c r="G136" s="104"/>
      <c r="H136" s="104"/>
      <c r="I136" s="68"/>
      <c r="J136" s="68"/>
      <c r="K136" s="73" t="str">
        <f t="shared" si="2"/>
        <v/>
      </c>
      <c r="L136" s="118" t="str">
        <f>IF(AND(NOT(OR(H136="",H136="Ø")),NOT(OR(H137="",H137="Ø"))),"Needs to be Split","")</f>
        <v/>
      </c>
      <c r="M136" s="103" t="str">
        <f>IF(AND(NOT(OR(G136="",G136="Ø")),H136=""),"In Progress",IF(AND(NOT(OR(H136="Ø",H136="")),NOT(OR(G136="Ø",G136=""))),"Completed",IF(AND(NOT(A136=""),NOT(OR(D136="",D136="???")),G136=""),"Waiting",IF(D136="???","Waiting",""))))</f>
        <v/>
      </c>
      <c r="N136" s="116" t="str">
        <f>IF(AND(NOT(OR(H136="Ø",H136="")),L136="Split"),"In Progress",IF(AND(NOT(OR(H136="Ø",H136="")),L136="Needs to be Split"),"Waiting",IF(AND(M136="Review",M137="Review"),"Review",IF(OR(AND(M136="Review",M137="Incomplete"),AND(M136="Incomplete",M137="Review")),"Review",IF(OR(AND(M136="Untraceable",M137="Review"),AND(M136="Review",M137="Untraceable")),"Review",IF(OR(AND(M136="Review",M137="Completed"),AND(M136="Completed",M137="Review")),"Review",IF(OR(AND(M136="Other",M137="Review"),AND(M136="Review",M137="Other")),"Review",IF(OR(AND(M136="Other",M137="Incomplete"),AND(M136="Incomplete",M137="Other")),"Review",IF(OR(AND(M136="Other",M137="Untraceable"),AND(M136="Untraceable",M137="Other")),"Review",IF(OR(AND(M136="Other",M137="Completed"),AND(M136="Completed",M137="Other")),"Review",IF(AND(M136="Waiting",M137="Waiting"),"Waiting",IF(OR(AND(M136="Review",M137="Waiting"),AND(M136="Waiting",M137="Review")),"Waiting",IF(OR(AND(M136="Other",M137="Waiting"),AND(M136="Waiting",M137="Other")),"Waiting",IF(OR(AND(M136="Incomplete",M137="Waiting"),AND(M136="Waiting",M137="Incomplete")),"Waiting",IF(OR(AND(M136="Completed",M137="Waiting"),AND(M136="Waiting",M137="Completed")),"Waiting",IF(OR(M136="In Progress",M137="In Progress"),"In Progress",IF(OR(AND(M136="Completed",M137="Untraceable"),AND(M136="Untraceable",M137="Completed")),"Review",IF(OR(AND(M136="Completed",M137="Incomplete"),AND(M136="Incomplete",M137="Completed")),"Review",IF(OR(AND(M136="Incomplete",M137="Untraceable"),AND(M136="Untraceable",M137="Incomplete")),"Untraceable",IF(AND(NOT(OR(H136="Ø",H136="")),NOT(OR(H137="Ø",H137="")),L136=""),"In Progress",IF(AND(M136="Untraceable",M137="Untraceable"),"Untraceable",IF(AND(NOT(OR(H136="Ø",H136="")),NOT(OR(H137="Ø",H137="")),NOT(OR(L136="Ø",L136="",L136="Split",L136="Needs to be Split"))),"Completed",IF(AND(M136="Incomplete",M137="Incomplete"),"Incomplete",IF(AND(M136="Other",M137="Other"),"Review",IF(AND(M136="Untraceable",M137=""),"Untraceable","")))))))))))))))))))))))))</f>
        <v/>
      </c>
      <c r="O136" s="116" t="str">
        <f>IF(OR(N136="Untraceable",N136="Incomplete"),"Ignore",IF(N136="Completed","Waiting",IF(OR(N136="Waiting",N136="In Progress",N136="Review",N136="Other"),"HOLD","")))</f>
        <v/>
      </c>
      <c r="P136" s="4"/>
      <c r="Q136" s="121" t="str">
        <f>IF(OR(N136="Untraceable",N136="Incomplete"),"No",IF(N136="Completed","In Progress",""))</f>
        <v/>
      </c>
      <c r="R136" s="116"/>
    </row>
    <row r="137" spans="1:18" x14ac:dyDescent="0.25">
      <c r="A137" s="116"/>
      <c r="B137" s="116"/>
      <c r="C137" s="116"/>
      <c r="D137" s="103"/>
      <c r="E137" s="103"/>
      <c r="F137" s="7" t="str">
        <f>IF(AND(D137="Amina",OR(E137="Manual",E137="Assisted Manual")),A136&amp;"_AZ",IF(AND(D137="Amina",OR(E137="De-Novo Merge",E137="Assisted Merge")),A136&amp;"_SA_AZ",IF(AND(D137="Ahmad",OR(E137="Manual",E137="Assisted Manual")),A136&amp;"_AE",IF(AND(D137="Ahmad",OR(E137="De-Novo Merge",E137="Assisted Merge")),A136&amp;"_SA_AE",IF(AND(D137="Gina",OR(E137="Manual",E137="Assisted Manual")),A136&amp;"_GB",IF(AND(D137="Gina",OR(E137="De-Novo Merge",E137="Assisted Merge")),A136&amp;"_SA_GB",IF(AND(D137="Cameron",OR(E137="Manual",E137="Assisted Manual")),A136&amp;"_CA",IF(AND(D137="Cameron",OR(E137="De-Novo Merge",E137="Assisted Merge")),A136&amp;"_SA_CA",IF(AND(D137="Bruno",OR(E137="Manual",E137="Assisted Manual")),A136&amp;"_BD",IF(AND(D137="Bruno",OR(E137="De-Novo Merge",E137="Assisted Merge")),A136&amp;"_SA_BD",IF(AND(D137="Daniel",OR(E137="Manual",E137="Assisted Manual")),A136&amp;"_DR",IF(AND(D137="Daniel",OR(E137="De-Novo Merge",E137="Assisted Merge")),A136&amp;"_SA_DR",IF(AND(D137="Monet",OR(E137="Manual",E137="Assisted Manual")),A136&amp;"_MW",IF(AND(D137="Monet",OR(E137="De-Novo Merge",E137="Assisted Merge")),A136&amp;"_SA_MW",IF(AND(D137="Rinat",OR(E137="Manual",E137="Assisted Manual")),A136&amp;"_RM",IF(AND(D137="Rinat",OR(E137="De-Novo Merge",E137="Assisted Merge")),A136&amp;"_SA_RM",""))))))))))))))))</f>
        <v/>
      </c>
      <c r="G137" s="104"/>
      <c r="H137" s="104"/>
      <c r="I137" s="68"/>
      <c r="J137" s="68"/>
      <c r="K137" s="73" t="str">
        <f t="shared" si="2"/>
        <v/>
      </c>
      <c r="L137" s="116"/>
      <c r="M137" s="103" t="str">
        <f>IF(AND(NOT(OR(G137="",G137="Ø")),H137=""),"In Progress",IF(AND(NOT(OR(H137="Ø",H137="")),NOT(OR(G137="Ø",G137=""))),"Completed",IF(AND(NOT(A136=""),NOT(OR(D137="",D137="???")),G137=""),"Waiting",IF(D137="???","Waiting",""))))</f>
        <v/>
      </c>
      <c r="N137" s="116"/>
      <c r="O137" s="116"/>
      <c r="P137" s="4"/>
      <c r="Q137" s="121"/>
      <c r="R137" s="116"/>
    </row>
    <row r="138" spans="1:18" x14ac:dyDescent="0.25">
      <c r="A138" s="122" t="s">
        <v>5970</v>
      </c>
      <c r="B138" s="117" t="s">
        <v>5969</v>
      </c>
      <c r="C138" s="116" t="s">
        <v>5933</v>
      </c>
      <c r="D138" s="103" t="s">
        <v>187</v>
      </c>
      <c r="E138" s="103" t="s">
        <v>24</v>
      </c>
      <c r="F138" s="7" t="str">
        <f>IF(AND(D138="Amina",OR(E138="Manual",E138="Assisted Manual")),A138&amp;"_AZ",IF(AND(D138="Amina",OR(E138="De-Novo Merge",E138="Assisted Merge")),A138&amp;"_SA_AZ",IF(AND(D138="Ahmad",OR(E138="Manual",E138="Assisted Manual")),A138&amp;"_AE",IF(AND(D138="Ahmad",OR(E138="De-Novo Merge",E138="Assisted Merge")),A138&amp;"_SA_AE",IF(AND(D138="Gina",OR(E138="Manual",E138="Assisted Manual")),A138&amp;"_GB",IF(AND(D138="Gina",OR(E138="De-Novo Merge",E138="Assisted Merge")),A138&amp;"_SA_GB",IF(AND(D138="Cameron",OR(E138="Manual",E138="Assisted Manual")),A138&amp;"_CA",IF(AND(D138="Cameron",OR(E138="De-Novo Merge",E138="Assisted Merge")),A138&amp;"_SA_CA",IF(AND(D138="Bruno",OR(E138="Manual",E138="Assisted Manual")),A138&amp;"_BD",IF(AND(D138="Bruno",OR(E138="De-Novo Merge",E138="Assisted Merge")),A138&amp;"_SA_BD",IF(AND(D138="Daniel",OR(E138="Manual",E138="Assisted Manual")),A138&amp;"_DR",IF(AND(D138="Daniel",OR(E138="De-Novo Merge",E138="Assisted Merge")),A138&amp;"_SA_DR",IF(AND(D138="Monet",OR(E138="Manual",E138="Assisted Manual")),A138&amp;"_MW",IF(AND(D138="Monet",OR(E138="De-Novo Merge",E138="Assisted Merge")),A138&amp;"_SA_MW",IF(AND(D138="Rinat",OR(E138="Manual",E138="Assisted Manual")),A138&amp;"_RM",IF(AND(D138="Rinat",OR(E138="De-Novo Merge",E138="Assisted Merge")),A138&amp;"_SA_RM",""))))))))))))))))</f>
        <v>2018-08-01_G-069_MW</v>
      </c>
      <c r="G138" s="104">
        <v>43413</v>
      </c>
      <c r="H138" s="104">
        <v>43416</v>
      </c>
      <c r="I138" s="68">
        <v>3.5</v>
      </c>
      <c r="J138" s="68">
        <v>15</v>
      </c>
      <c r="K138" s="73">
        <f t="shared" si="2"/>
        <v>4.2857142857142856</v>
      </c>
      <c r="L138" s="118">
        <v>43445</v>
      </c>
      <c r="M138" s="103" t="str">
        <f>IF(AND(NOT(OR(G138="",G138="Ø")),H138=""),"In Progress",IF(AND(NOT(OR(H138="Ø",H138="")),NOT(OR(G138="Ø",G138=""))),"Completed",IF(AND(NOT(A138=""),NOT(OR(D138="",D138="???")),G138=""),"Waiting",IF(D138="???","Waiting",""))))</f>
        <v>Completed</v>
      </c>
      <c r="N138" s="116" t="s">
        <v>0</v>
      </c>
      <c r="O138" s="116" t="s">
        <v>0</v>
      </c>
      <c r="P138" s="4" t="s">
        <v>5968</v>
      </c>
      <c r="Q138" s="121" t="s">
        <v>25</v>
      </c>
      <c r="R138" s="116" t="s">
        <v>5967</v>
      </c>
    </row>
    <row r="139" spans="1:18" x14ac:dyDescent="0.25">
      <c r="A139" s="116"/>
      <c r="B139" s="116"/>
      <c r="C139" s="116"/>
      <c r="D139" s="103" t="s">
        <v>161</v>
      </c>
      <c r="E139" s="103" t="s">
        <v>1512</v>
      </c>
      <c r="F139" s="7" t="str">
        <f>IF(AND(D139="Amina",OR(E139="Manual",E139="Assisted Manual")),A138&amp;"_AZ",IF(AND(D139="Amina",OR(E139="De-Novo Merge",E139="Assisted Merge")),A138&amp;"_SA_AZ",IF(AND(D139="Ahmad",OR(E139="Manual",E139="Assisted Manual")),A138&amp;"_AE",IF(AND(D139="Ahmad",OR(E139="De-Novo Merge",E139="Assisted Merge")),A138&amp;"_SA_AE",IF(AND(D139="Gina",OR(E139="Manual",E139="Assisted Manual")),A138&amp;"_GB",IF(AND(D139="Gina",OR(E139="De-Novo Merge",E139="Assisted Merge")),A138&amp;"_SA_GB",IF(AND(D139="Cameron",OR(E139="Manual",E139="Assisted Manual")),A138&amp;"_CA",IF(AND(D139="Cameron",OR(E139="De-Novo Merge",E139="Assisted Merge")),A138&amp;"_SA_CA",IF(AND(D139="Bruno",OR(E139="Manual",E139="Assisted Manual")),A138&amp;"_BD",IF(AND(D139="Bruno",OR(E139="De-Novo Merge",E139="Assisted Merge")),A138&amp;"_SA_BD",IF(AND(D139="Daniel",OR(E139="Manual",E139="Assisted Manual")),A138&amp;"_DR",IF(AND(D139="Daniel",OR(E139="De-Novo Merge",E139="Assisted Merge")),A138&amp;"_SA_DR",IF(AND(D139="Monet",OR(E139="Manual",E139="Assisted Manual")),A138&amp;"_MW",IF(AND(D139="Monet",OR(E139="De-Novo Merge",E139="Assisted Merge")),A138&amp;"_SA_MW",IF(AND(D139="Rinat",OR(E139="Manual",E139="Assisted Manual")),A138&amp;"_RM",IF(AND(D139="Rinat",OR(E139="De-Novo Merge",E139="Assisted Merge")),A138&amp;"_SA_RM",""))))))))))))))))</f>
        <v>2018-08-01_G-069_BD</v>
      </c>
      <c r="G139" s="104">
        <v>43440</v>
      </c>
      <c r="H139" s="104">
        <v>43440</v>
      </c>
      <c r="I139" s="68">
        <v>1</v>
      </c>
      <c r="J139" s="68">
        <v>13</v>
      </c>
      <c r="K139" s="73">
        <f t="shared" si="2"/>
        <v>13</v>
      </c>
      <c r="L139" s="116"/>
      <c r="M139" s="103" t="str">
        <f>IF(AND(NOT(OR(G139="",G139="Ø")),H139=""),"In Progress",IF(AND(NOT(OR(H139="Ø",H139="")),NOT(OR(G139="Ø",G139=""))),"Completed",IF(AND(NOT(A138=""),NOT(OR(D139="",D139="???")),G139=""),"Waiting",IF(D139="???","Waiting",""))))</f>
        <v>Completed</v>
      </c>
      <c r="N139" s="116"/>
      <c r="O139" s="116"/>
      <c r="P139" s="4"/>
      <c r="Q139" s="121"/>
      <c r="R139" s="116"/>
    </row>
    <row r="140" spans="1:18" x14ac:dyDescent="0.25">
      <c r="A140" s="122" t="s">
        <v>5966</v>
      </c>
      <c r="B140" s="117" t="s">
        <v>5965</v>
      </c>
      <c r="C140" s="116"/>
      <c r="D140" s="103"/>
      <c r="E140" s="103"/>
      <c r="F140" s="7" t="str">
        <f>IF(AND(D140="Amina",OR(E140="Manual",E140="Assisted Manual")),A140&amp;"_AZ",IF(AND(D140="Amina",OR(E140="De-Novo Merge",E140="Assisted Merge")),A140&amp;"_SA_AZ",IF(AND(D140="Ahmad",OR(E140="Manual",E140="Assisted Manual")),A140&amp;"_AE",IF(AND(D140="Ahmad",OR(E140="De-Novo Merge",E140="Assisted Merge")),A140&amp;"_SA_AE",IF(AND(D140="Gina",OR(E140="Manual",E140="Assisted Manual")),A140&amp;"_GB",IF(AND(D140="Gina",OR(E140="De-Novo Merge",E140="Assisted Merge")),A140&amp;"_SA_GB",IF(AND(D140="Cameron",OR(E140="Manual",E140="Assisted Manual")),A140&amp;"_CA",IF(AND(D140="Cameron",OR(E140="De-Novo Merge",E140="Assisted Merge")),A140&amp;"_SA_CA",IF(AND(D140="Bruno",OR(E140="Manual",E140="Assisted Manual")),A140&amp;"_BD",IF(AND(D140="Bruno",OR(E140="De-Novo Merge",E140="Assisted Merge")),A140&amp;"_SA_BD",IF(AND(D140="Daniel",OR(E140="Manual",E140="Assisted Manual")),A140&amp;"_DR",IF(AND(D140="Daniel",OR(E140="De-Novo Merge",E140="Assisted Merge")),A140&amp;"_SA_DR",IF(AND(D140="Monet",OR(E140="Manual",E140="Assisted Manual")),A140&amp;"_MW",IF(AND(D140="Monet",OR(E140="De-Novo Merge",E140="Assisted Merge")),A140&amp;"_SA_MW",IF(AND(D140="Rinat",OR(E140="Manual",E140="Assisted Manual")),A140&amp;"_RM",IF(AND(D140="Rinat",OR(E140="De-Novo Merge",E140="Assisted Merge")),A140&amp;"_SA_RM",""))))))))))))))))</f>
        <v/>
      </c>
      <c r="G140" s="104"/>
      <c r="H140" s="104"/>
      <c r="I140" s="68"/>
      <c r="J140" s="68"/>
      <c r="K140" s="73" t="str">
        <f t="shared" si="2"/>
        <v/>
      </c>
      <c r="L140" s="118" t="str">
        <f>IF(AND(NOT(OR(H140="",H140="Ø")),NOT(OR(H141="",H141="Ø"))),"Needs to be Split","")</f>
        <v/>
      </c>
      <c r="M140" s="103" t="str">
        <f>IF(AND(NOT(OR(G140="",G140="Ø")),H140=""),"In Progress",IF(AND(NOT(OR(H140="Ø",H140="")),NOT(OR(G140="Ø",G140=""))),"Completed",IF(AND(NOT(A140=""),NOT(OR(D140="",D140="???")),G140=""),"Waiting",IF(D140="???","Waiting",""))))</f>
        <v/>
      </c>
      <c r="N140" s="116" t="str">
        <f>IF(AND(NOT(OR(H140="Ø",H140="")),L140="Split"),"In Progress",IF(AND(NOT(OR(H140="Ø",H140="")),L140="Needs to be Split"),"Waiting",IF(AND(M140="Review",M141="Review"),"Review",IF(OR(AND(M140="Review",M141="Incomplete"),AND(M140="Incomplete",M141="Review")),"Review",IF(OR(AND(M140="Untraceable",M141="Review"),AND(M140="Review",M141="Untraceable")),"Review",IF(OR(AND(M140="Review",M141="Completed"),AND(M140="Completed",M141="Review")),"Review",IF(OR(AND(M140="Other",M141="Review"),AND(M140="Review",M141="Other")),"Review",IF(OR(AND(M140="Other",M141="Incomplete"),AND(M140="Incomplete",M141="Other")),"Review",IF(OR(AND(M140="Other",M141="Untraceable"),AND(M140="Untraceable",M141="Other")),"Review",IF(OR(AND(M140="Other",M141="Completed"),AND(M140="Completed",M141="Other")),"Review",IF(AND(M140="Waiting",M141="Waiting"),"Waiting",IF(OR(AND(M140="Review",M141="Waiting"),AND(M140="Waiting",M141="Review")),"Waiting",IF(OR(AND(M140="Other",M141="Waiting"),AND(M140="Waiting",M141="Other")),"Waiting",IF(OR(AND(M140="Incomplete",M141="Waiting"),AND(M140="Waiting",M141="Incomplete")),"Waiting",IF(OR(AND(M140="Completed",M141="Waiting"),AND(M140="Waiting",M141="Completed")),"Waiting",IF(OR(M140="In Progress",M141="In Progress"),"In Progress",IF(OR(AND(M140="Completed",M141="Untraceable"),AND(M140="Untraceable",M141="Completed")),"Review",IF(OR(AND(M140="Completed",M141="Incomplete"),AND(M140="Incomplete",M141="Completed")),"Review",IF(OR(AND(M140="Incomplete",M141="Untraceable"),AND(M140="Untraceable",M141="Incomplete")),"Untraceable",IF(AND(NOT(OR(H140="Ø",H140="")),NOT(OR(H141="Ø",H141="")),L140=""),"In Progress",IF(AND(M140="Untraceable",M141="Untraceable"),"Untraceable",IF(AND(NOT(OR(H140="Ø",H140="")),NOT(OR(H141="Ø",H141="")),NOT(OR(L140="Ø",L140="",L140="Split",L140="Needs to be Split"))),"Completed",IF(AND(M140="Incomplete",M141="Incomplete"),"Incomplete",IF(AND(M140="Other",M141="Other"),"Review",IF(AND(M140="Untraceable",M141=""),"Untraceable","")))))))))))))))))))))))))</f>
        <v/>
      </c>
      <c r="O140" s="116" t="str">
        <f>IF(OR(N140="Untraceable",N140="Incomplete"),"Ignore",IF(N140="Completed","Waiting",IF(OR(N140="Waiting",N140="In Progress",N140="Review",N140="Other"),"HOLD","")))</f>
        <v/>
      </c>
      <c r="P140" s="4"/>
      <c r="Q140" s="121" t="str">
        <f>IF(OR(N140="Untraceable",N140="Incomplete"),"No",IF(N140="Completed","In Progress",""))</f>
        <v/>
      </c>
      <c r="R140" s="116"/>
    </row>
    <row r="141" spans="1:18" x14ac:dyDescent="0.25">
      <c r="A141" s="116"/>
      <c r="B141" s="116"/>
      <c r="C141" s="116"/>
      <c r="D141" s="103"/>
      <c r="E141" s="103"/>
      <c r="F141" s="7" t="str">
        <f>IF(AND(D141="Amina",OR(E141="Manual",E141="Assisted Manual")),A140&amp;"_AZ",IF(AND(D141="Amina",OR(E141="De-Novo Merge",E141="Assisted Merge")),A140&amp;"_SA_AZ",IF(AND(D141="Ahmad",OR(E141="Manual",E141="Assisted Manual")),A140&amp;"_AE",IF(AND(D141="Ahmad",OR(E141="De-Novo Merge",E141="Assisted Merge")),A140&amp;"_SA_AE",IF(AND(D141="Gina",OR(E141="Manual",E141="Assisted Manual")),A140&amp;"_GB",IF(AND(D141="Gina",OR(E141="De-Novo Merge",E141="Assisted Merge")),A140&amp;"_SA_GB",IF(AND(D141="Cameron",OR(E141="Manual",E141="Assisted Manual")),A140&amp;"_CA",IF(AND(D141="Cameron",OR(E141="De-Novo Merge",E141="Assisted Merge")),A140&amp;"_SA_CA",IF(AND(D141="Bruno",OR(E141="Manual",E141="Assisted Manual")),A140&amp;"_BD",IF(AND(D141="Bruno",OR(E141="De-Novo Merge",E141="Assisted Merge")),A140&amp;"_SA_BD",IF(AND(D141="Daniel",OR(E141="Manual",E141="Assisted Manual")),A140&amp;"_DR",IF(AND(D141="Daniel",OR(E141="De-Novo Merge",E141="Assisted Merge")),A140&amp;"_SA_DR",IF(AND(D141="Monet",OR(E141="Manual",E141="Assisted Manual")),A140&amp;"_MW",IF(AND(D141="Monet",OR(E141="De-Novo Merge",E141="Assisted Merge")),A140&amp;"_SA_MW",IF(AND(D141="Rinat",OR(E141="Manual",E141="Assisted Manual")),A140&amp;"_RM",IF(AND(D141="Rinat",OR(E141="De-Novo Merge",E141="Assisted Merge")),A140&amp;"_SA_RM",""))))))))))))))))</f>
        <v/>
      </c>
      <c r="G141" s="104"/>
      <c r="H141" s="104"/>
      <c r="I141" s="68"/>
      <c r="J141" s="68"/>
      <c r="K141" s="73" t="str">
        <f t="shared" si="2"/>
        <v/>
      </c>
      <c r="L141" s="116"/>
      <c r="M141" s="103" t="str">
        <f>IF(AND(NOT(OR(G141="",G141="Ø")),H141=""),"In Progress",IF(AND(NOT(OR(H141="Ø",H141="")),NOT(OR(G141="Ø",G141=""))),"Completed",IF(AND(NOT(A140=""),NOT(OR(D141="",D141="???")),G141=""),"Waiting",IF(D141="???","Waiting",""))))</f>
        <v/>
      </c>
      <c r="N141" s="116"/>
      <c r="O141" s="116"/>
      <c r="P141" s="4"/>
      <c r="Q141" s="121"/>
      <c r="R141" s="116"/>
    </row>
    <row r="142" spans="1:18" x14ac:dyDescent="0.25">
      <c r="A142" s="122" t="s">
        <v>5964</v>
      </c>
      <c r="B142" s="117" t="s">
        <v>5963</v>
      </c>
      <c r="C142" s="116" t="s">
        <v>5933</v>
      </c>
      <c r="D142" s="103" t="s">
        <v>187</v>
      </c>
      <c r="E142" s="103" t="s">
        <v>24</v>
      </c>
      <c r="F142" s="7" t="str">
        <f>IF(AND(D142="Amina",OR(E142="Manual",E142="Assisted Manual")),A142&amp;"_AZ",IF(AND(D142="Amina",OR(E142="De-Novo Merge",E142="Assisted Merge")),A142&amp;"_SA_AZ",IF(AND(D142="Ahmad",OR(E142="Manual",E142="Assisted Manual")),A142&amp;"_AE",IF(AND(D142="Ahmad",OR(E142="De-Novo Merge",E142="Assisted Merge")),A142&amp;"_SA_AE",IF(AND(D142="Gina",OR(E142="Manual",E142="Assisted Manual")),A142&amp;"_GB",IF(AND(D142="Gina",OR(E142="De-Novo Merge",E142="Assisted Merge")),A142&amp;"_SA_GB",IF(AND(D142="Cameron",OR(E142="Manual",E142="Assisted Manual")),A142&amp;"_CA",IF(AND(D142="Cameron",OR(E142="De-Novo Merge",E142="Assisted Merge")),A142&amp;"_SA_CA",IF(AND(D142="Bruno",OR(E142="Manual",E142="Assisted Manual")),A142&amp;"_BD",IF(AND(D142="Bruno",OR(E142="De-Novo Merge",E142="Assisted Merge")),A142&amp;"_SA_BD",IF(AND(D142="Daniel",OR(E142="Manual",E142="Assisted Manual")),A142&amp;"_DR",IF(AND(D142="Daniel",OR(E142="De-Novo Merge",E142="Assisted Merge")),A142&amp;"_SA_DR",IF(AND(D142="Monet",OR(E142="Manual",E142="Assisted Manual")),A142&amp;"_MW",IF(AND(D142="Monet",OR(E142="De-Novo Merge",E142="Assisted Merge")),A142&amp;"_SA_MW",IF(AND(D142="Rinat",OR(E142="Manual",E142="Assisted Manual")),A142&amp;"_RM",IF(AND(D142="Rinat",OR(E142="De-Novo Merge",E142="Assisted Merge")),A142&amp;"_SA_RM",""))))))))))))))))</f>
        <v>2018-08-01_G-071_MW</v>
      </c>
      <c r="G142" s="104">
        <v>43412</v>
      </c>
      <c r="H142" s="104">
        <v>43413</v>
      </c>
      <c r="I142" s="68">
        <v>0.5</v>
      </c>
      <c r="J142" s="68">
        <v>7.1</v>
      </c>
      <c r="K142" s="73">
        <f t="shared" si="2"/>
        <v>14.2</v>
      </c>
      <c r="L142" s="118">
        <v>43445</v>
      </c>
      <c r="M142" s="103" t="str">
        <f>IF(AND(NOT(OR(G142="",G142="Ø")),H142=""),"In Progress",IF(AND(NOT(OR(H142="Ø",H142="")),NOT(OR(G142="Ø",G142=""))),"Completed",IF(AND(NOT(A142=""),NOT(OR(D142="",D142="???")),G142=""),"Waiting",IF(D142="???","Waiting",""))))</f>
        <v>Completed</v>
      </c>
      <c r="N142" s="116" t="s">
        <v>0</v>
      </c>
      <c r="O142" s="116" t="s">
        <v>0</v>
      </c>
      <c r="P142" s="4" t="s">
        <v>5962</v>
      </c>
      <c r="Q142" s="121" t="s">
        <v>25</v>
      </c>
      <c r="R142" s="116" t="s">
        <v>5961</v>
      </c>
    </row>
    <row r="143" spans="1:18" x14ac:dyDescent="0.25">
      <c r="A143" s="116"/>
      <c r="B143" s="116"/>
      <c r="C143" s="116"/>
      <c r="D143" s="103" t="s">
        <v>32</v>
      </c>
      <c r="E143" s="103" t="s">
        <v>1512</v>
      </c>
      <c r="F143" s="7" t="str">
        <f>IF(AND(D143="Amina",OR(E143="Manual",E143="Assisted Manual")),A142&amp;"_AZ",IF(AND(D143="Amina",OR(E143="De-Novo Merge",E143="Assisted Merge")),A142&amp;"_SA_AZ",IF(AND(D143="Ahmad",OR(E143="Manual",E143="Assisted Manual")),A142&amp;"_AE",IF(AND(D143="Ahmad",OR(E143="De-Novo Merge",E143="Assisted Merge")),A142&amp;"_SA_AE",IF(AND(D143="Gina",OR(E143="Manual",E143="Assisted Manual")),A142&amp;"_GB",IF(AND(D143="Gina",OR(E143="De-Novo Merge",E143="Assisted Merge")),A142&amp;"_SA_GB",IF(AND(D143="Cameron",OR(E143="Manual",E143="Assisted Manual")),A142&amp;"_CA",IF(AND(D143="Cameron",OR(E143="De-Novo Merge",E143="Assisted Merge")),A142&amp;"_SA_CA",IF(AND(D143="Bruno",OR(E143="Manual",E143="Assisted Manual")),A142&amp;"_BD",IF(AND(D143="Bruno",OR(E143="De-Novo Merge",E143="Assisted Merge")),A142&amp;"_SA_BD",IF(AND(D143="Daniel",OR(E143="Manual",E143="Assisted Manual")),A142&amp;"_DR",IF(AND(D143="Daniel",OR(E143="De-Novo Merge",E143="Assisted Merge")),A142&amp;"_SA_DR",IF(AND(D143="Monet",OR(E143="Manual",E143="Assisted Manual")),A142&amp;"_MW",IF(AND(D143="Monet",OR(E143="De-Novo Merge",E143="Assisted Merge")),A142&amp;"_SA_MW",IF(AND(D143="Rinat",OR(E143="Manual",E143="Assisted Manual")),A142&amp;"_RM",IF(AND(D143="Rinat",OR(E143="De-Novo Merge",E143="Assisted Merge")),A142&amp;"_SA_RM",""))))))))))))))))</f>
        <v>2018-08-01_G-071_AZ</v>
      </c>
      <c r="G143" s="104">
        <v>43432</v>
      </c>
      <c r="H143" s="104">
        <v>43432</v>
      </c>
      <c r="I143" s="68"/>
      <c r="J143" s="68"/>
      <c r="K143" s="73" t="str">
        <f t="shared" si="2"/>
        <v/>
      </c>
      <c r="L143" s="116"/>
      <c r="M143" s="103" t="str">
        <f>IF(AND(NOT(OR(G143="",G143="Ø")),H143=""),"In Progress",IF(AND(NOT(OR(H143="Ø",H143="")),NOT(OR(G143="Ø",G143=""))),"Completed",IF(AND(NOT(A142=""),NOT(OR(D143="",D143="???")),G143=""),"Waiting",IF(D143="???","Waiting",""))))</f>
        <v>Completed</v>
      </c>
      <c r="N143" s="116"/>
      <c r="O143" s="116"/>
      <c r="P143" s="4"/>
      <c r="Q143" s="121"/>
      <c r="R143" s="116"/>
    </row>
    <row r="144" spans="1:18" x14ac:dyDescent="0.25">
      <c r="A144" s="122" t="s">
        <v>5960</v>
      </c>
      <c r="B144" s="117" t="s">
        <v>5959</v>
      </c>
      <c r="C144" s="116" t="s">
        <v>5915</v>
      </c>
      <c r="D144" s="103" t="s">
        <v>187</v>
      </c>
      <c r="E144" s="103" t="s">
        <v>24</v>
      </c>
      <c r="F144" s="7" t="str">
        <f>IF(AND(D144="Amina",OR(E144="Manual",E144="Assisted Manual")),A144&amp;"_AZ",IF(AND(D144="Amina",OR(E144="De-Novo Merge",E144="Assisted Merge")),A144&amp;"_SA_AZ",IF(AND(D144="Ahmad",OR(E144="Manual",E144="Assisted Manual")),A144&amp;"_AE",IF(AND(D144="Ahmad",OR(E144="De-Novo Merge",E144="Assisted Merge")),A144&amp;"_SA_AE",IF(AND(D144="Gina",OR(E144="Manual",E144="Assisted Manual")),A144&amp;"_GB",IF(AND(D144="Gina",OR(E144="De-Novo Merge",E144="Assisted Merge")),A144&amp;"_SA_GB",IF(AND(D144="Cameron",OR(E144="Manual",E144="Assisted Manual")),A144&amp;"_CA",IF(AND(D144="Cameron",OR(E144="De-Novo Merge",E144="Assisted Merge")),A144&amp;"_SA_CA",IF(AND(D144="Bruno",OR(E144="Manual",E144="Assisted Manual")),A144&amp;"_BD",IF(AND(D144="Bruno",OR(E144="De-Novo Merge",E144="Assisted Merge")),A144&amp;"_SA_BD",IF(AND(D144="Daniel",OR(E144="Manual",E144="Assisted Manual")),A144&amp;"_DR",IF(AND(D144="Daniel",OR(E144="De-Novo Merge",E144="Assisted Merge")),A144&amp;"_SA_DR",IF(AND(D144="Monet",OR(E144="Manual",E144="Assisted Manual")),A144&amp;"_MW",IF(AND(D144="Monet",OR(E144="De-Novo Merge",E144="Assisted Merge")),A144&amp;"_SA_MW",IF(AND(D144="Rinat",OR(E144="Manual",E144="Assisted Manual")),A144&amp;"_RM",IF(AND(D144="Rinat",OR(E144="De-Novo Merge",E144="Assisted Merge")),A144&amp;"_SA_RM",""))))))))))))))))</f>
        <v>2018-08-01_G-072_MW</v>
      </c>
      <c r="G144" s="104">
        <v>43388</v>
      </c>
      <c r="H144" s="104">
        <v>43389</v>
      </c>
      <c r="I144" s="68">
        <v>4</v>
      </c>
      <c r="J144" s="68"/>
      <c r="K144" s="73" t="str">
        <f t="shared" si="2"/>
        <v/>
      </c>
      <c r="L144" s="118">
        <v>43445</v>
      </c>
      <c r="M144" s="103" t="str">
        <f>IF(AND(NOT(OR(G144="",G144="Ø")),H144=""),"In Progress",IF(AND(NOT(OR(H144="Ø",H144="")),NOT(OR(G144="Ø",G144=""))),"Completed",IF(AND(NOT(A144=""),NOT(OR(D144="",D144="???")),G144=""),"Waiting",IF(D144="???","Waiting",""))))</f>
        <v>Completed</v>
      </c>
      <c r="N144" s="116" t="s">
        <v>0</v>
      </c>
      <c r="O144" s="116" t="s">
        <v>0</v>
      </c>
      <c r="P144" s="4"/>
      <c r="Q144" s="121" t="s">
        <v>25</v>
      </c>
      <c r="R144" s="116" t="s">
        <v>5958</v>
      </c>
    </row>
    <row r="145" spans="1:18" x14ac:dyDescent="0.25">
      <c r="A145" s="116"/>
      <c r="B145" s="116"/>
      <c r="C145" s="116"/>
      <c r="D145" s="103" t="s">
        <v>113</v>
      </c>
      <c r="E145" s="103" t="s">
        <v>1512</v>
      </c>
      <c r="F145" s="7" t="str">
        <f>IF(AND(D145="Amina",OR(E145="Manual",E145="Assisted Manual")),A144&amp;"_AZ",IF(AND(D145="Amina",OR(E145="De-Novo Merge",E145="Assisted Merge")),A144&amp;"_SA_AZ",IF(AND(D145="Ahmad",OR(E145="Manual",E145="Assisted Manual")),A144&amp;"_AE",IF(AND(D145="Ahmad",OR(E145="De-Novo Merge",E145="Assisted Merge")),A144&amp;"_SA_AE",IF(AND(D145="Gina",OR(E145="Manual",E145="Assisted Manual")),A144&amp;"_GB",IF(AND(D145="Gina",OR(E145="De-Novo Merge",E145="Assisted Merge")),A144&amp;"_SA_GB",IF(AND(D145="Cameron",OR(E145="Manual",E145="Assisted Manual")),A144&amp;"_CA",IF(AND(D145="Cameron",OR(E145="De-Novo Merge",E145="Assisted Merge")),A144&amp;"_SA_CA",IF(AND(D145="Bruno",OR(E145="Manual",E145="Assisted Manual")),A144&amp;"_BD",IF(AND(D145="Bruno",OR(E145="De-Novo Merge",E145="Assisted Merge")),A144&amp;"_SA_BD",IF(AND(D145="Daniel",OR(E145="Manual",E145="Assisted Manual")),A144&amp;"_DR",IF(AND(D145="Daniel",OR(E145="De-Novo Merge",E145="Assisted Merge")),A144&amp;"_SA_DR",IF(AND(D145="Monet",OR(E145="Manual",E145="Assisted Manual")),A144&amp;"_MW",IF(AND(D145="Monet",OR(E145="De-Novo Merge",E145="Assisted Merge")),A144&amp;"_SA_MW",IF(AND(D145="Rinat",OR(E145="Manual",E145="Assisted Manual")),A144&amp;"_RM",IF(AND(D145="Rinat",OR(E145="De-Novo Merge",E145="Assisted Merge")),A144&amp;"_SA_RM",""))))))))))))))))</f>
        <v>2018-08-01_G-072_DR</v>
      </c>
      <c r="G145" s="104">
        <v>43437</v>
      </c>
      <c r="H145" s="104">
        <v>43438</v>
      </c>
      <c r="I145" s="68">
        <v>4</v>
      </c>
      <c r="J145" s="68">
        <v>60.476999999999997</v>
      </c>
      <c r="K145" s="73">
        <f t="shared" si="2"/>
        <v>15.119249999999999</v>
      </c>
      <c r="L145" s="116"/>
      <c r="M145" s="103" t="str">
        <f>IF(AND(NOT(OR(G145="",G145="Ø")),H145=""),"In Progress",IF(AND(NOT(OR(H145="Ø",H145="")),NOT(OR(G145="Ø",G145=""))),"Completed",IF(AND(NOT(A144=""),NOT(OR(D145="",D145="???")),G145=""),"Waiting",IF(D145="???","Waiting",""))))</f>
        <v>Completed</v>
      </c>
      <c r="N145" s="116"/>
      <c r="O145" s="116"/>
      <c r="P145" s="4"/>
      <c r="Q145" s="121"/>
      <c r="R145" s="116"/>
    </row>
    <row r="146" spans="1:18" x14ac:dyDescent="0.25">
      <c r="A146" s="122" t="s">
        <v>5957</v>
      </c>
      <c r="B146" s="117" t="s">
        <v>5956</v>
      </c>
      <c r="C146" s="116" t="s">
        <v>5933</v>
      </c>
      <c r="D146" s="103" t="s">
        <v>187</v>
      </c>
      <c r="E146" s="103" t="s">
        <v>24</v>
      </c>
      <c r="F146" s="7" t="str">
        <f>IF(AND(D146="Amina",OR(E146="Manual",E146="Assisted Manual")),A146&amp;"_AZ",IF(AND(D146="Amina",OR(E146="De-Novo Merge",E146="Assisted Merge")),A146&amp;"_SA_AZ",IF(AND(D146="Ahmad",OR(E146="Manual",E146="Assisted Manual")),A146&amp;"_AE",IF(AND(D146="Ahmad",OR(E146="De-Novo Merge",E146="Assisted Merge")),A146&amp;"_SA_AE",IF(AND(D146="Gina",OR(E146="Manual",E146="Assisted Manual")),A146&amp;"_GB",IF(AND(D146="Gina",OR(E146="De-Novo Merge",E146="Assisted Merge")),A146&amp;"_SA_GB",IF(AND(D146="Cameron",OR(E146="Manual",E146="Assisted Manual")),A146&amp;"_CA",IF(AND(D146="Cameron",OR(E146="De-Novo Merge",E146="Assisted Merge")),A146&amp;"_SA_CA",IF(AND(D146="Bruno",OR(E146="Manual",E146="Assisted Manual")),A146&amp;"_BD",IF(AND(D146="Bruno",OR(E146="De-Novo Merge",E146="Assisted Merge")),A146&amp;"_SA_BD",IF(AND(D146="Daniel",OR(E146="Manual",E146="Assisted Manual")),A146&amp;"_DR",IF(AND(D146="Daniel",OR(E146="De-Novo Merge",E146="Assisted Merge")),A146&amp;"_SA_DR",IF(AND(D146="Monet",OR(E146="Manual",E146="Assisted Manual")),A146&amp;"_MW",IF(AND(D146="Monet",OR(E146="De-Novo Merge",E146="Assisted Merge")),A146&amp;"_SA_MW",IF(AND(D146="Rinat",OR(E146="Manual",E146="Assisted Manual")),A146&amp;"_RM",IF(AND(D146="Rinat",OR(E146="De-Novo Merge",E146="Assisted Merge")),A146&amp;"_SA_RM",""))))))))))))))))</f>
        <v>2018-08-01_G-073_MW</v>
      </c>
      <c r="G146" s="104">
        <v>43412</v>
      </c>
      <c r="H146" s="104">
        <v>43423</v>
      </c>
      <c r="I146" s="68">
        <v>0.5</v>
      </c>
      <c r="J146" s="68">
        <v>7.3</v>
      </c>
      <c r="K146" s="73">
        <f t="shared" si="2"/>
        <v>14.6</v>
      </c>
      <c r="L146" s="118">
        <v>43453</v>
      </c>
      <c r="M146" s="103" t="s">
        <v>0</v>
      </c>
      <c r="N146" s="116" t="str">
        <f>IF(AND(NOT(OR(H146="Ø",H146="")),L146="Split"),"In Progress",IF(AND(NOT(OR(H146="Ø",H146="")),L146="Needs to be Split"),"Waiting",IF(AND(M146="Review",M147="Review"),"Review",IF(OR(AND(M146="Review",M147="Incomplete"),AND(M146="Incomplete",M147="Review")),"Review",IF(OR(AND(M146="Untraceable",M147="Review"),AND(M146="Review",M147="Untraceable")),"Review",IF(OR(AND(M146="Review",M147="Completed"),AND(M146="Completed",M147="Review")),"Review",IF(OR(AND(M146="Other",M147="Review"),AND(M146="Review",M147="Other")),"Review",IF(OR(AND(M146="Other",M147="Incomplete"),AND(M146="Incomplete",M147="Other")),"Review",IF(OR(AND(M146="Other",M147="Untraceable"),AND(M146="Untraceable",M147="Other")),"Review",IF(OR(AND(M146="Other",M147="Completed"),AND(M146="Completed",M147="Other")),"Review",IF(AND(M146="Waiting",M147="Waiting"),"Waiting",IF(OR(AND(M146="Review",M147="Waiting"),AND(M146="Waiting",M147="Review")),"Waiting",IF(OR(AND(M146="Other",M147="Waiting"),AND(M146="Waiting",M147="Other")),"Waiting",IF(OR(AND(M146="Incomplete",M147="Waiting"),AND(M146="Waiting",M147="Incomplete")),"Waiting",IF(OR(AND(M146="Completed",M147="Waiting"),AND(M146="Waiting",M147="Completed")),"Waiting",IF(OR(M146="In Progress",M147="In Progress"),"In Progress",IF(OR(AND(M146="Completed",M147="Untraceable"),AND(M146="Untraceable",M147="Completed")),"Review",IF(OR(AND(M146="Completed",M147="Incomplete"),AND(M146="Incomplete",M147="Completed")),"Review",IF(OR(AND(M146="Incomplete",M147="Untraceable"),AND(M146="Untraceable",M147="Incomplete")),"Untraceable",IF(AND(NOT(OR(H146="Ø",H146="")),NOT(OR(H147="Ø",H147="")),L146=""),"In Progress",IF(AND(M146="Untraceable",M147="Untraceable"),"Untraceable",IF(AND(NOT(OR(H146="Ø",H146="")),NOT(OR(H147="Ø",H147="")),NOT(OR(L146="Ø",L146="",L146="Split",L146="Needs to be Split"))),"Completed",IF(AND(M146="Incomplete",M147="Incomplete"),"Incomplete",IF(AND(M146="Other",M147="Other"),"Review",IF(AND(M146="Untraceable",M147=""),"Untraceable","")))))))))))))))))))))))))</f>
        <v>Completed</v>
      </c>
      <c r="O146" s="116" t="s">
        <v>0</v>
      </c>
      <c r="P146" s="4" t="s">
        <v>5955</v>
      </c>
      <c r="Q146" s="121" t="str">
        <f>IF(OR(N146="Untraceable",N146="Incomplete"),"No",IF(N146="Completed","In Progress",""))</f>
        <v>In Progress</v>
      </c>
      <c r="R146" s="116"/>
    </row>
    <row r="147" spans="1:18" x14ac:dyDescent="0.25">
      <c r="A147" s="116"/>
      <c r="B147" s="116"/>
      <c r="C147" s="116"/>
      <c r="D147" s="103" t="s">
        <v>161</v>
      </c>
      <c r="E147" s="103" t="s">
        <v>1512</v>
      </c>
      <c r="F147" s="7" t="str">
        <f>IF(AND(D147="Amina",OR(E147="Manual",E147="Assisted Manual")),A146&amp;"_AZ",IF(AND(D147="Amina",OR(E147="De-Novo Merge",E147="Assisted Merge")),A146&amp;"_SA_AZ",IF(AND(D147="Ahmad",OR(E147="Manual",E147="Assisted Manual")),A146&amp;"_AE",IF(AND(D147="Ahmad",OR(E147="De-Novo Merge",E147="Assisted Merge")),A146&amp;"_SA_AE",IF(AND(D147="Gina",OR(E147="Manual",E147="Assisted Manual")),A146&amp;"_GB",IF(AND(D147="Gina",OR(E147="De-Novo Merge",E147="Assisted Merge")),A146&amp;"_SA_GB",IF(AND(D147="Cameron",OR(E147="Manual",E147="Assisted Manual")),A146&amp;"_CA",IF(AND(D147="Cameron",OR(E147="De-Novo Merge",E147="Assisted Merge")),A146&amp;"_SA_CA",IF(AND(D147="Bruno",OR(E147="Manual",E147="Assisted Manual")),A146&amp;"_BD",IF(AND(D147="Bruno",OR(E147="De-Novo Merge",E147="Assisted Merge")),A146&amp;"_SA_BD",IF(AND(D147="Daniel",OR(E147="Manual",E147="Assisted Manual")),A146&amp;"_DR",IF(AND(D147="Daniel",OR(E147="De-Novo Merge",E147="Assisted Merge")),A146&amp;"_SA_DR",IF(AND(D147="Monet",OR(E147="Manual",E147="Assisted Manual")),A146&amp;"_MW",IF(AND(D147="Monet",OR(E147="De-Novo Merge",E147="Assisted Merge")),A146&amp;"_SA_MW",IF(AND(D147="Rinat",OR(E147="Manual",E147="Assisted Manual")),A146&amp;"_RM",IF(AND(D147="Rinat",OR(E147="De-Novo Merge",E147="Assisted Merge")),A146&amp;"_SA_RM",""))))))))))))))))</f>
        <v>2018-08-01_G-073_BD</v>
      </c>
      <c r="G147" s="104">
        <v>43440</v>
      </c>
      <c r="H147" s="104">
        <v>43453</v>
      </c>
      <c r="I147" s="68">
        <v>0.5</v>
      </c>
      <c r="J147" s="68">
        <v>7.3</v>
      </c>
      <c r="K147" s="73">
        <f t="shared" si="2"/>
        <v>14.6</v>
      </c>
      <c r="L147" s="116"/>
      <c r="M147" s="103" t="str">
        <f>IF(AND(NOT(OR(G147="",G147="Ø")),H147=""),"In Progress",IF(AND(NOT(OR(H147="Ø",H147="")),NOT(OR(G147="Ø",G147=""))),"Completed",IF(AND(NOT(A146=""),NOT(OR(D147="",D147="???")),G147=""),"Waiting",IF(D147="???","Waiting",""))))</f>
        <v>Completed</v>
      </c>
      <c r="N147" s="116"/>
      <c r="O147" s="116"/>
      <c r="P147" s="4"/>
      <c r="Q147" s="121"/>
      <c r="R147" s="116"/>
    </row>
    <row r="148" spans="1:18" x14ac:dyDescent="0.25">
      <c r="A148" s="122" t="s">
        <v>5954</v>
      </c>
      <c r="B148" s="117" t="s">
        <v>5953</v>
      </c>
      <c r="C148" s="116"/>
      <c r="D148" s="103" t="s">
        <v>187</v>
      </c>
      <c r="E148" s="103" t="s">
        <v>24</v>
      </c>
      <c r="F148" s="7" t="str">
        <f>IF(AND(D148="Amina",OR(E148="Manual",E148="Assisted Manual")),A148&amp;"_AZ",IF(AND(D148="Amina",OR(E148="De-Novo Merge",E148="Assisted Merge")),A148&amp;"_SA_AZ",IF(AND(D148="Ahmad",OR(E148="Manual",E148="Assisted Manual")),A148&amp;"_AE",IF(AND(D148="Ahmad",OR(E148="De-Novo Merge",E148="Assisted Merge")),A148&amp;"_SA_AE",IF(AND(D148="Gina",OR(E148="Manual",E148="Assisted Manual")),A148&amp;"_GB",IF(AND(D148="Gina",OR(E148="De-Novo Merge",E148="Assisted Merge")),A148&amp;"_SA_GB",IF(AND(D148="Cameron",OR(E148="Manual",E148="Assisted Manual")),A148&amp;"_CA",IF(AND(D148="Cameron",OR(E148="De-Novo Merge",E148="Assisted Merge")),A148&amp;"_SA_CA",IF(AND(D148="Bruno",OR(E148="Manual",E148="Assisted Manual")),A148&amp;"_BD",IF(AND(D148="Bruno",OR(E148="De-Novo Merge",E148="Assisted Merge")),A148&amp;"_SA_BD",IF(AND(D148="Daniel",OR(E148="Manual",E148="Assisted Manual")),A148&amp;"_DR",IF(AND(D148="Daniel",OR(E148="De-Novo Merge",E148="Assisted Merge")),A148&amp;"_SA_DR",IF(AND(D148="Monet",OR(E148="Manual",E148="Assisted Manual")),A148&amp;"_MW",IF(AND(D148="Monet",OR(E148="De-Novo Merge",E148="Assisted Merge")),A148&amp;"_SA_MW",IF(AND(D148="Rinat",OR(E148="Manual",E148="Assisted Manual")),A148&amp;"_RM",IF(AND(D148="Rinat",OR(E148="De-Novo Merge",E148="Assisted Merge")),A148&amp;"_SA_RM",""))))))))))))))))</f>
        <v>2018-08-01_G-074_MW</v>
      </c>
      <c r="G148" s="104">
        <v>43454</v>
      </c>
      <c r="H148" s="104">
        <v>43455</v>
      </c>
      <c r="I148" s="68">
        <v>2.5</v>
      </c>
      <c r="J148" s="68">
        <v>58.4</v>
      </c>
      <c r="K148" s="73">
        <f t="shared" si="2"/>
        <v>23.36</v>
      </c>
      <c r="L148" s="118">
        <v>43474</v>
      </c>
      <c r="M148" s="103" t="str">
        <f>IF(AND(NOT(OR(G148="",G148="Ø")),H148=""),"In Progress",IF(AND(NOT(OR(H148="Ø",H148="")),NOT(OR(G148="Ø",G148=""))),"Completed",IF(AND(NOT(A148=""),NOT(OR(D148="",D148="???")),G148=""),"Waiting",IF(D148="???","Waiting",""))))</f>
        <v>Completed</v>
      </c>
      <c r="N148" s="116" t="str">
        <f>IF(AND(NOT(OR(H148="Ø",H148="")),L148="Split"),"In Progress",IF(AND(NOT(OR(H148="Ø",H148="")),L148="Needs to be Split"),"Waiting",IF(AND(M148="Review",M149="Review"),"Review",IF(OR(AND(M148="Review",M149="Incomplete"),AND(M148="Incomplete",M149="Review")),"Review",IF(OR(AND(M148="Untraceable",M149="Review"),AND(M148="Review",M149="Untraceable")),"Review",IF(OR(AND(M148="Review",M149="Completed"),AND(M148="Completed",M149="Review")),"Review",IF(OR(AND(M148="Other",M149="Review"),AND(M148="Review",M149="Other")),"Review",IF(OR(AND(M148="Other",M149="Incomplete"),AND(M148="Incomplete",M149="Other")),"Review",IF(OR(AND(M148="Other",M149="Untraceable"),AND(M148="Untraceable",M149="Other")),"Review",IF(OR(AND(M148="Other",M149="Completed"),AND(M148="Completed",M149="Other")),"Review",IF(AND(M148="Waiting",M149="Waiting"),"Waiting",IF(OR(AND(M148="Review",M149="Waiting"),AND(M148="Waiting",M149="Review")),"Waiting",IF(OR(AND(M148="Other",M149="Waiting"),AND(M148="Waiting",M149="Other")),"Waiting",IF(OR(AND(M148="Incomplete",M149="Waiting"),AND(M148="Waiting",M149="Incomplete")),"Waiting",IF(OR(AND(M148="Completed",M149="Waiting"),AND(M148="Waiting",M149="Completed")),"Waiting",IF(OR(M148="In Progress",M149="In Progress"),"In Progress",IF(OR(AND(M148="Completed",M149="Untraceable"),AND(M148="Untraceable",M149="Completed")),"Review",IF(OR(AND(M148="Completed",M149="Incomplete"),AND(M148="Incomplete",M149="Completed")),"Review",IF(OR(AND(M148="Incomplete",M149="Untraceable"),AND(M148="Untraceable",M149="Incomplete")),"Untraceable",IF(AND(NOT(OR(H148="Ø",H148="")),NOT(OR(H149="Ø",H149="")),L148=""),"In Progress",IF(AND(M148="Untraceable",M149="Untraceable"),"Untraceable",IF(AND(NOT(OR(H148="Ø",H148="")),NOT(OR(H149="Ø",H149="")),NOT(OR(L148="Ø",L148="",L148="Split",L148="Needs to be Split"))),"Completed",IF(AND(M148="Incomplete",M149="Incomplete"),"Incomplete",IF(AND(M148="Other",M149="Other"),"Review",IF(AND(M148="Untraceable",M149=""),"Untraceable","")))))))))))))))))))))))))</f>
        <v>Completed</v>
      </c>
      <c r="O148" s="116" t="s">
        <v>0</v>
      </c>
      <c r="P148" s="4"/>
      <c r="Q148" s="121" t="str">
        <f>IF(OR(N148="Untraceable",N148="Incomplete"),"No",IF(N148="Completed","In Progress",""))</f>
        <v>In Progress</v>
      </c>
      <c r="R148" s="116"/>
    </row>
    <row r="149" spans="1:18" x14ac:dyDescent="0.25">
      <c r="A149" s="116"/>
      <c r="B149" s="116"/>
      <c r="C149" s="116"/>
      <c r="D149" s="103" t="s">
        <v>4657</v>
      </c>
      <c r="E149" s="103" t="s">
        <v>1512</v>
      </c>
      <c r="F149" s="7" t="str">
        <f>IF(AND(D149="Amina",OR(E149="Manual",E149="Assisted Manual")),A148&amp;"_AZ",IF(AND(D149="Amina",OR(E149="De-Novo Merge",E149="Assisted Merge")),A148&amp;"_SA_AZ",IF(AND(D149="Ahmad",OR(E149="Manual",E149="Assisted Manual")),A148&amp;"_AE",IF(AND(D149="Ahmad",OR(E149="De-Novo Merge",E149="Assisted Merge")),A148&amp;"_SA_AE",IF(AND(D149="Gina",OR(E149="Manual",E149="Assisted Manual")),A148&amp;"_GB",IF(AND(D149="Gina",OR(E149="De-Novo Merge",E149="Assisted Merge")),A148&amp;"_SA_GB",IF(AND(D149="Cameron",OR(E149="Manual",E149="Assisted Manual")),A148&amp;"_CA",IF(AND(D149="Cameron",OR(E149="De-Novo Merge",E149="Assisted Merge")),A148&amp;"_SA_CA",IF(AND(D149="Bruno",OR(E149="Manual",E149="Assisted Manual")),A148&amp;"_BD",IF(AND(D149="Bruno",OR(E149="De-Novo Merge",E149="Assisted Merge")),A148&amp;"_SA_BD",IF(AND(D149="Daniel",OR(E149="Manual",E149="Assisted Manual")),A148&amp;"_DR",IF(AND(D149="Daniel",OR(E149="De-Novo Merge",E149="Assisted Merge")),A148&amp;"_SA_DR",IF(AND(D149="Monet",OR(E149="Manual",E149="Assisted Manual")),A148&amp;"_MW",IF(AND(D149="Monet",OR(E149="De-Novo Merge",E149="Assisted Merge")),A148&amp;"_SA_MW",IF(AND(D149="Rinat",OR(E149="Manual",E149="Assisted Manual")),A148&amp;"_RM",IF(AND(D149="Rinat",OR(E149="De-Novo Merge",E149="Assisted Merge")),A148&amp;"_SA_RM",""))))))))))))))))</f>
        <v>2018-08-01_G-074_AE</v>
      </c>
      <c r="G149" s="104">
        <v>43468</v>
      </c>
      <c r="H149" s="104">
        <v>43468</v>
      </c>
      <c r="I149" s="68">
        <v>3.1</v>
      </c>
      <c r="J149" s="68">
        <v>74.900000000000006</v>
      </c>
      <c r="K149" s="73">
        <f t="shared" si="2"/>
        <v>24.161290322580648</v>
      </c>
      <c r="L149" s="116"/>
      <c r="M149" s="103" t="str">
        <f>IF(AND(NOT(OR(G149="",G149="Ø")),H149=""),"In Progress",IF(AND(NOT(OR(H149="Ø",H149="")),NOT(OR(G149="Ø",G149=""))),"Completed",IF(AND(NOT(A148=""),NOT(OR(D149="",D149="???")),G149=""),"Waiting",IF(D149="???","Waiting",""))))</f>
        <v>Completed</v>
      </c>
      <c r="N149" s="116"/>
      <c r="O149" s="116"/>
      <c r="P149" s="4"/>
      <c r="Q149" s="121"/>
      <c r="R149" s="116"/>
    </row>
    <row r="150" spans="1:18" x14ac:dyDescent="0.25">
      <c r="A150" s="122" t="s">
        <v>5952</v>
      </c>
      <c r="B150" s="117" t="s">
        <v>5951</v>
      </c>
      <c r="C150" s="116"/>
      <c r="D150" s="103" t="s">
        <v>187</v>
      </c>
      <c r="E150" s="103" t="s">
        <v>24</v>
      </c>
      <c r="F150" s="7" t="str">
        <f>IF(AND(D150="Amina",OR(E150="Manual",E150="Assisted Manual")),A150&amp;"_AZ",IF(AND(D150="Amina",OR(E150="De-Novo Merge",E150="Assisted Merge")),A150&amp;"_SA_AZ",IF(AND(D150="Ahmad",OR(E150="Manual",E150="Assisted Manual")),A150&amp;"_AE",IF(AND(D150="Ahmad",OR(E150="De-Novo Merge",E150="Assisted Merge")),A150&amp;"_SA_AE",IF(AND(D150="Gina",OR(E150="Manual",E150="Assisted Manual")),A150&amp;"_GB",IF(AND(D150="Gina",OR(E150="De-Novo Merge",E150="Assisted Merge")),A150&amp;"_SA_GB",IF(AND(D150="Cameron",OR(E150="Manual",E150="Assisted Manual")),A150&amp;"_CA",IF(AND(D150="Cameron",OR(E150="De-Novo Merge",E150="Assisted Merge")),A150&amp;"_SA_CA",IF(AND(D150="Bruno",OR(E150="Manual",E150="Assisted Manual")),A150&amp;"_BD",IF(AND(D150="Bruno",OR(E150="De-Novo Merge",E150="Assisted Merge")),A150&amp;"_SA_BD",IF(AND(D150="Daniel",OR(E150="Manual",E150="Assisted Manual")),A150&amp;"_DR",IF(AND(D150="Daniel",OR(E150="De-Novo Merge",E150="Assisted Merge")),A150&amp;"_SA_DR",IF(AND(D150="Monet",OR(E150="Manual",E150="Assisted Manual")),A150&amp;"_MW",IF(AND(D150="Monet",OR(E150="De-Novo Merge",E150="Assisted Merge")),A150&amp;"_SA_MW",IF(AND(D150="Rinat",OR(E150="Manual",E150="Assisted Manual")),A150&amp;"_RM",IF(AND(D150="Rinat",OR(E150="De-Novo Merge",E150="Assisted Merge")),A150&amp;"_SA_RM",""))))))))))))))))</f>
        <v>2018-08-01_G-075_MW</v>
      </c>
      <c r="G150" s="104">
        <v>43411</v>
      </c>
      <c r="H150" s="104">
        <v>43412</v>
      </c>
      <c r="I150" s="68">
        <v>2</v>
      </c>
      <c r="J150" s="68">
        <v>24</v>
      </c>
      <c r="K150" s="73">
        <f t="shared" si="2"/>
        <v>12</v>
      </c>
      <c r="L150" s="118">
        <v>43456</v>
      </c>
      <c r="M150" s="103" t="str">
        <f>IF(AND(NOT(OR(G150="",G150="Ø")),H150=""),"In Progress",IF(AND(NOT(OR(H150="Ø",H150="")),NOT(OR(G150="Ø",G150=""))),"Completed",IF(AND(NOT(A150=""),NOT(OR(D150="",D150="???")),G150=""),"Waiting",IF(D150="???","Waiting",""))))</f>
        <v>Completed</v>
      </c>
      <c r="N150" s="116" t="str">
        <f>IF(AND(NOT(OR(H150="Ø",H150="")),L150="Split"),"In Progress",IF(AND(NOT(OR(H150="Ø",H150="")),L150="Needs to be Split"),"Waiting",IF(AND(M150="Review",M151="Review"),"Review",IF(OR(AND(M150="Review",M151="Incomplete"),AND(M150="Incomplete",M151="Review")),"Review",IF(OR(AND(M150="Untraceable",M151="Review"),AND(M150="Review",M151="Untraceable")),"Review",IF(OR(AND(M150="Review",M151="Completed"),AND(M150="Completed",M151="Review")),"Review",IF(OR(AND(M150="Other",M151="Review"),AND(M150="Review",M151="Other")),"Review",IF(OR(AND(M150="Other",M151="Incomplete"),AND(M150="Incomplete",M151="Other")),"Review",IF(OR(AND(M150="Other",M151="Untraceable"),AND(M150="Untraceable",M151="Other")),"Review",IF(OR(AND(M150="Other",M151="Completed"),AND(M150="Completed",M151="Other")),"Review",IF(AND(M150="Waiting",M151="Waiting"),"Waiting",IF(OR(AND(M150="Review",M151="Waiting"),AND(M150="Waiting",M151="Review")),"Waiting",IF(OR(AND(M150="Other",M151="Waiting"),AND(M150="Waiting",M151="Other")),"Waiting",IF(OR(AND(M150="Incomplete",M151="Waiting"),AND(M150="Waiting",M151="Incomplete")),"Waiting",IF(OR(AND(M150="Completed",M151="Waiting"),AND(M150="Waiting",M151="Completed")),"Waiting",IF(OR(M150="In Progress",M151="In Progress"),"In Progress",IF(OR(AND(M150="Completed",M151="Untraceable"),AND(M150="Untraceable",M151="Completed")),"Review",IF(OR(AND(M150="Completed",M151="Incomplete"),AND(M150="Incomplete",M151="Completed")),"Review",IF(OR(AND(M150="Incomplete",M151="Untraceable"),AND(M150="Untraceable",M151="Incomplete")),"Untraceable",IF(AND(NOT(OR(H150="Ø",H150="")),NOT(OR(H151="Ø",H151="")),L150=""),"In Progress",IF(AND(M150="Untraceable",M151="Untraceable"),"Untraceable",IF(AND(NOT(OR(H150="Ø",H150="")),NOT(OR(H151="Ø",H151="")),NOT(OR(L150="Ø",L150="",L150="Split",L150="Needs to be Split"))),"Completed",IF(AND(M150="Incomplete",M151="Incomplete"),"Incomplete",IF(AND(M150="Other",M151="Other"),"Review",IF(AND(M150="Untraceable",M151=""),"Untraceable","")))))))))))))))))))))))))</f>
        <v>Completed</v>
      </c>
      <c r="O150" s="116" t="s">
        <v>0</v>
      </c>
      <c r="P150" s="4" t="s">
        <v>5950</v>
      </c>
      <c r="Q150" s="121" t="str">
        <f>IF(OR(N150="Untraceable",N150="Incomplete"),"No",IF(N150="Completed","In Progress",""))</f>
        <v>In Progress</v>
      </c>
      <c r="R150" s="116"/>
    </row>
    <row r="151" spans="1:18" x14ac:dyDescent="0.25">
      <c r="A151" s="116"/>
      <c r="B151" s="116"/>
      <c r="C151" s="116"/>
      <c r="D151" s="103" t="s">
        <v>161</v>
      </c>
      <c r="E151" s="103" t="s">
        <v>1512</v>
      </c>
      <c r="F151" s="7" t="str">
        <f>IF(AND(D151="Amina",OR(E151="Manual",E151="Assisted Manual")),A150&amp;"_AZ",IF(AND(D151="Amina",OR(E151="De-Novo Merge",E151="Assisted Merge")),A150&amp;"_SA_AZ",IF(AND(D151="Ahmad",OR(E151="Manual",E151="Assisted Manual")),A150&amp;"_AE",IF(AND(D151="Ahmad",OR(E151="De-Novo Merge",E151="Assisted Merge")),A150&amp;"_SA_AE",IF(AND(D151="Gina",OR(E151="Manual",E151="Assisted Manual")),A150&amp;"_GB",IF(AND(D151="Gina",OR(E151="De-Novo Merge",E151="Assisted Merge")),A150&amp;"_SA_GB",IF(AND(D151="Cameron",OR(E151="Manual",E151="Assisted Manual")),A150&amp;"_CA",IF(AND(D151="Cameron",OR(E151="De-Novo Merge",E151="Assisted Merge")),A150&amp;"_SA_CA",IF(AND(D151="Bruno",OR(E151="Manual",E151="Assisted Manual")),A150&amp;"_BD",IF(AND(D151="Bruno",OR(E151="De-Novo Merge",E151="Assisted Merge")),A150&amp;"_SA_BD",IF(AND(D151="Daniel",OR(E151="Manual",E151="Assisted Manual")),A150&amp;"_DR",IF(AND(D151="Daniel",OR(E151="De-Novo Merge",E151="Assisted Merge")),A150&amp;"_SA_DR",IF(AND(D151="Monet",OR(E151="Manual",E151="Assisted Manual")),A150&amp;"_MW",IF(AND(D151="Monet",OR(E151="De-Novo Merge",E151="Assisted Merge")),A150&amp;"_SA_MW",IF(AND(D151="Rinat",OR(E151="Manual",E151="Assisted Manual")),A150&amp;"_RM",IF(AND(D151="Rinat",OR(E151="De-Novo Merge",E151="Assisted Merge")),A150&amp;"_SA_RM",""))))))))))))))))</f>
        <v>2018-08-01_G-075_BD</v>
      </c>
      <c r="G151" s="104">
        <v>43455</v>
      </c>
      <c r="H151" s="104">
        <v>43456</v>
      </c>
      <c r="I151" s="68">
        <v>0.75</v>
      </c>
      <c r="J151" s="68">
        <v>21</v>
      </c>
      <c r="K151" s="73">
        <f t="shared" si="2"/>
        <v>28</v>
      </c>
      <c r="L151" s="116"/>
      <c r="M151" s="103" t="str">
        <f>IF(AND(NOT(OR(G151="",G151="Ø")),H151=""),"In Progress",IF(AND(NOT(OR(H151="Ø",H151="")),NOT(OR(G151="Ø",G151=""))),"Completed",IF(AND(NOT(A150=""),NOT(OR(D151="",D151="???")),G151=""),"Waiting",IF(D151="???","Waiting",""))))</f>
        <v>Completed</v>
      </c>
      <c r="N151" s="116"/>
      <c r="O151" s="116"/>
      <c r="P151" s="4"/>
      <c r="Q151" s="121"/>
      <c r="R151" s="116"/>
    </row>
    <row r="152" spans="1:18" x14ac:dyDescent="0.25">
      <c r="A152" s="122" t="s">
        <v>5949</v>
      </c>
      <c r="B152" s="117" t="s">
        <v>5948</v>
      </c>
      <c r="C152" s="116"/>
      <c r="D152" s="103" t="s">
        <v>187</v>
      </c>
      <c r="E152" s="103" t="s">
        <v>24</v>
      </c>
      <c r="F152" s="7" t="str">
        <f>IF(AND(D152="Amina",OR(E152="Manual",E152="Assisted Manual")),A152&amp;"_AZ",IF(AND(D152="Amina",OR(E152="De-Novo Merge",E152="Assisted Merge")),A152&amp;"_SA_AZ",IF(AND(D152="Ahmad",OR(E152="Manual",E152="Assisted Manual")),A152&amp;"_AE",IF(AND(D152="Ahmad",OR(E152="De-Novo Merge",E152="Assisted Merge")),A152&amp;"_SA_AE",IF(AND(D152="Gina",OR(E152="Manual",E152="Assisted Manual")),A152&amp;"_GB",IF(AND(D152="Gina",OR(E152="De-Novo Merge",E152="Assisted Merge")),A152&amp;"_SA_GB",IF(AND(D152="Cameron",OR(E152="Manual",E152="Assisted Manual")),A152&amp;"_CA",IF(AND(D152="Cameron",OR(E152="De-Novo Merge",E152="Assisted Merge")),A152&amp;"_SA_CA",IF(AND(D152="Bruno",OR(E152="Manual",E152="Assisted Manual")),A152&amp;"_BD",IF(AND(D152="Bruno",OR(E152="De-Novo Merge",E152="Assisted Merge")),A152&amp;"_SA_BD",IF(AND(D152="Daniel",OR(E152="Manual",E152="Assisted Manual")),A152&amp;"_DR",IF(AND(D152="Daniel",OR(E152="De-Novo Merge",E152="Assisted Merge")),A152&amp;"_SA_DR",IF(AND(D152="Monet",OR(E152="Manual",E152="Assisted Manual")),A152&amp;"_MW",IF(AND(D152="Monet",OR(E152="De-Novo Merge",E152="Assisted Merge")),A152&amp;"_SA_MW",IF(AND(D152="Rinat",OR(E152="Manual",E152="Assisted Manual")),A152&amp;"_RM",IF(AND(D152="Rinat",OR(E152="De-Novo Merge",E152="Assisted Merge")),A152&amp;"_SA_RM",""))))))))))))))))</f>
        <v>2018-08-01_G-076_MW</v>
      </c>
      <c r="G152" s="104">
        <v>43455</v>
      </c>
      <c r="H152" s="104">
        <v>43455</v>
      </c>
      <c r="I152" s="68">
        <v>2.5</v>
      </c>
      <c r="J152" s="68">
        <v>59.9</v>
      </c>
      <c r="K152" s="73">
        <f t="shared" si="2"/>
        <v>23.96</v>
      </c>
      <c r="L152" s="118">
        <v>43474</v>
      </c>
      <c r="M152" s="103" t="str">
        <f>IF(AND(NOT(OR(G152="",G152="Ø")),H152=""),"In Progress",IF(AND(NOT(OR(H152="Ø",H152="")),NOT(OR(G152="Ø",G152=""))),"Completed",IF(AND(NOT(A152=""),NOT(OR(D152="",D152="???")),G152=""),"Waiting",IF(D152="???","Waiting",""))))</f>
        <v>Completed</v>
      </c>
      <c r="N152" s="116" t="str">
        <f>IF(AND(NOT(OR(H152="Ø",H152="")),L152="Split"),"In Progress",IF(AND(NOT(OR(H152="Ø",H152="")),L152="Needs to be Split"),"Waiting",IF(AND(M152="Review",M153="Review"),"Review",IF(OR(AND(M152="Review",M153="Incomplete"),AND(M152="Incomplete",M153="Review")),"Review",IF(OR(AND(M152="Untraceable",M153="Review"),AND(M152="Review",M153="Untraceable")),"Review",IF(OR(AND(M152="Review",M153="Completed"),AND(M152="Completed",M153="Review")),"Review",IF(OR(AND(M152="Other",M153="Review"),AND(M152="Review",M153="Other")),"Review",IF(OR(AND(M152="Other",M153="Incomplete"),AND(M152="Incomplete",M153="Other")),"Review",IF(OR(AND(M152="Other",M153="Untraceable"),AND(M152="Untraceable",M153="Other")),"Review",IF(OR(AND(M152="Other",M153="Completed"),AND(M152="Completed",M153="Other")),"Review",IF(AND(M152="Waiting",M153="Waiting"),"Waiting",IF(OR(AND(M152="Review",M153="Waiting"),AND(M152="Waiting",M153="Review")),"Waiting",IF(OR(AND(M152="Other",M153="Waiting"),AND(M152="Waiting",M153="Other")),"Waiting",IF(OR(AND(M152="Incomplete",M153="Waiting"),AND(M152="Waiting",M153="Incomplete")),"Waiting",IF(OR(AND(M152="Completed",M153="Waiting"),AND(M152="Waiting",M153="Completed")),"Waiting",IF(OR(M152="In Progress",M153="In Progress"),"In Progress",IF(OR(AND(M152="Completed",M153="Untraceable"),AND(M152="Untraceable",M153="Completed")),"Review",IF(OR(AND(M152="Completed",M153="Incomplete"),AND(M152="Incomplete",M153="Completed")),"Review",IF(OR(AND(M152="Incomplete",M153="Untraceable"),AND(M152="Untraceable",M153="Incomplete")),"Untraceable",IF(AND(NOT(OR(H152="Ø",H152="")),NOT(OR(H153="Ø",H153="")),L152=""),"In Progress",IF(AND(M152="Untraceable",M153="Untraceable"),"Untraceable",IF(AND(NOT(OR(H152="Ø",H152="")),NOT(OR(H153="Ø",H153="")),NOT(OR(L152="Ø",L152="",L152="Split",L152="Needs to be Split"))),"Completed",IF(AND(M152="Incomplete",M153="Incomplete"),"Incomplete",IF(AND(M152="Other",M153="Other"),"Review",IF(AND(M152="Untraceable",M153=""),"Untraceable","")))))))))))))))))))))))))</f>
        <v>Completed</v>
      </c>
      <c r="O152" s="116" t="s">
        <v>0</v>
      </c>
      <c r="P152" s="4"/>
      <c r="Q152" s="121" t="str">
        <f>IF(OR(N152="Untraceable",N152="Incomplete"),"No",IF(N152="Completed","In Progress",""))</f>
        <v>In Progress</v>
      </c>
      <c r="R152" s="116"/>
    </row>
    <row r="153" spans="1:18" x14ac:dyDescent="0.25">
      <c r="A153" s="116"/>
      <c r="B153" s="116"/>
      <c r="C153" s="116"/>
      <c r="D153" s="103" t="s">
        <v>4657</v>
      </c>
      <c r="E153" s="103" t="s">
        <v>1512</v>
      </c>
      <c r="F153" s="7" t="str">
        <f>IF(AND(D153="Amina",OR(E153="Manual",E153="Assisted Manual")),A152&amp;"_AZ",IF(AND(D153="Amina",OR(E153="De-Novo Merge",E153="Assisted Merge")),A152&amp;"_SA_AZ",IF(AND(D153="Ahmad",OR(E153="Manual",E153="Assisted Manual")),A152&amp;"_AE",IF(AND(D153="Ahmad",OR(E153="De-Novo Merge",E153="Assisted Merge")),A152&amp;"_SA_AE",IF(AND(D153="Gina",OR(E153="Manual",E153="Assisted Manual")),A152&amp;"_GB",IF(AND(D153="Gina",OR(E153="De-Novo Merge",E153="Assisted Merge")),A152&amp;"_SA_GB",IF(AND(D153="Cameron",OR(E153="Manual",E153="Assisted Manual")),A152&amp;"_CA",IF(AND(D153="Cameron",OR(E153="De-Novo Merge",E153="Assisted Merge")),A152&amp;"_SA_CA",IF(AND(D153="Bruno",OR(E153="Manual",E153="Assisted Manual")),A152&amp;"_BD",IF(AND(D153="Bruno",OR(E153="De-Novo Merge",E153="Assisted Merge")),A152&amp;"_SA_BD",IF(AND(D153="Daniel",OR(E153="Manual",E153="Assisted Manual")),A152&amp;"_DR",IF(AND(D153="Daniel",OR(E153="De-Novo Merge",E153="Assisted Merge")),A152&amp;"_SA_DR",IF(AND(D153="Monet",OR(E153="Manual",E153="Assisted Manual")),A152&amp;"_MW",IF(AND(D153="Monet",OR(E153="De-Novo Merge",E153="Assisted Merge")),A152&amp;"_SA_MW",IF(AND(D153="Rinat",OR(E153="Manual",E153="Assisted Manual")),A152&amp;"_RM",IF(AND(D153="Rinat",OR(E153="De-Novo Merge",E153="Assisted Merge")),A152&amp;"_SA_RM",""))))))))))))))))</f>
        <v>2018-08-01_G-076_AE</v>
      </c>
      <c r="G153" s="104">
        <v>43467</v>
      </c>
      <c r="H153" s="104">
        <v>43467</v>
      </c>
      <c r="I153" s="68">
        <v>4</v>
      </c>
      <c r="J153" s="68">
        <v>75</v>
      </c>
      <c r="K153" s="73">
        <f t="shared" si="2"/>
        <v>18.75</v>
      </c>
      <c r="L153" s="116"/>
      <c r="M153" s="103" t="str">
        <f>IF(AND(NOT(OR(G153="",G153="Ø")),H153=""),"In Progress",IF(AND(NOT(OR(H153="Ø",H153="")),NOT(OR(G153="Ø",G153=""))),"Completed",IF(AND(NOT(A152=""),NOT(OR(D153="",D153="???")),G153=""),"Waiting",IF(D153="???","Waiting",""))))</f>
        <v>Completed</v>
      </c>
      <c r="N153" s="116"/>
      <c r="O153" s="116"/>
      <c r="P153" s="4"/>
      <c r="Q153" s="121"/>
      <c r="R153" s="116"/>
    </row>
    <row r="154" spans="1:18" x14ac:dyDescent="0.25">
      <c r="A154" s="122" t="s">
        <v>5947</v>
      </c>
      <c r="B154" s="117" t="s">
        <v>5946</v>
      </c>
      <c r="C154" s="116" t="s">
        <v>5933</v>
      </c>
      <c r="D154" s="103" t="s">
        <v>187</v>
      </c>
      <c r="E154" s="103" t="s">
        <v>24</v>
      </c>
      <c r="F154" s="7" t="str">
        <f>IF(AND(D154="Amina",OR(E154="Manual",E154="Assisted Manual")),A154&amp;"_AZ",IF(AND(D154="Amina",OR(E154="De-Novo Merge",E154="Assisted Merge")),A154&amp;"_SA_AZ",IF(AND(D154="Ahmad",OR(E154="Manual",E154="Assisted Manual")),A154&amp;"_AE",IF(AND(D154="Ahmad",OR(E154="De-Novo Merge",E154="Assisted Merge")),A154&amp;"_SA_AE",IF(AND(D154="Gina",OR(E154="Manual",E154="Assisted Manual")),A154&amp;"_GB",IF(AND(D154="Gina",OR(E154="De-Novo Merge",E154="Assisted Merge")),A154&amp;"_SA_GB",IF(AND(D154="Cameron",OR(E154="Manual",E154="Assisted Manual")),A154&amp;"_CA",IF(AND(D154="Cameron",OR(E154="De-Novo Merge",E154="Assisted Merge")),A154&amp;"_SA_CA",IF(AND(D154="Bruno",OR(E154="Manual",E154="Assisted Manual")),A154&amp;"_BD",IF(AND(D154="Bruno",OR(E154="De-Novo Merge",E154="Assisted Merge")),A154&amp;"_SA_BD",IF(AND(D154="Daniel",OR(E154="Manual",E154="Assisted Manual")),A154&amp;"_DR",IF(AND(D154="Daniel",OR(E154="De-Novo Merge",E154="Assisted Merge")),A154&amp;"_SA_DR",IF(AND(D154="Monet",OR(E154="Manual",E154="Assisted Manual")),A154&amp;"_MW",IF(AND(D154="Monet",OR(E154="De-Novo Merge",E154="Assisted Merge")),A154&amp;"_SA_MW",IF(AND(D154="Rinat",OR(E154="Manual",E154="Assisted Manual")),A154&amp;"_RM",IF(AND(D154="Rinat",OR(E154="De-Novo Merge",E154="Assisted Merge")),A154&amp;"_SA_RM",""))))))))))))))))</f>
        <v>2018-08-01_G-077_MW</v>
      </c>
      <c r="G154" s="104">
        <v>43411</v>
      </c>
      <c r="H154" s="104">
        <v>43411</v>
      </c>
      <c r="I154" s="68">
        <v>1</v>
      </c>
      <c r="J154" s="68">
        <v>17.7</v>
      </c>
      <c r="K154" s="73">
        <f t="shared" si="2"/>
        <v>17.7</v>
      </c>
      <c r="L154" s="118">
        <v>43434</v>
      </c>
      <c r="M154" s="103" t="str">
        <f>IF(AND(NOT(OR(G154="",G154="Ø")),H154=""),"In Progress",IF(AND(NOT(OR(H154="Ø",H154="")),NOT(OR(G154="Ø",G154=""))),"Completed",IF(AND(NOT(A154=""),NOT(OR(D154="",D154="???")),G154=""),"Waiting",IF(D154="???","Waiting",""))))</f>
        <v>Completed</v>
      </c>
      <c r="N154" s="116" t="str">
        <f>IF(AND(NOT(OR(H154="Ø",H154="")),L154="Split"),"In Progress",IF(AND(NOT(OR(H154="Ø",H154="")),L154="Needs to be Split"),"Waiting",IF(AND(M154="Review",M155="Review"),"Review",IF(OR(AND(M154="Review",M155="Incomplete"),AND(M154="Incomplete",M155="Review")),"Review",IF(OR(AND(M154="Untraceable",M155="Review"),AND(M154="Review",M155="Untraceable")),"Review",IF(OR(AND(M154="Review",M155="Completed"),AND(M154="Completed",M155="Review")),"Review",IF(OR(AND(M154="Other",M155="Review"),AND(M154="Review",M155="Other")),"Review",IF(OR(AND(M154="Other",M155="Incomplete"),AND(M154="Incomplete",M155="Other")),"Review",IF(OR(AND(M154="Other",M155="Untraceable"),AND(M154="Untraceable",M155="Other")),"Review",IF(OR(AND(M154="Other",M155="Completed"),AND(M154="Completed",M155="Other")),"Review",IF(AND(M154="Waiting",M155="Waiting"),"Waiting",IF(OR(AND(M154="Review",M155="Waiting"),AND(M154="Waiting",M155="Review")),"Waiting",IF(OR(AND(M154="Other",M155="Waiting"),AND(M154="Waiting",M155="Other")),"Waiting",IF(OR(AND(M154="Incomplete",M155="Waiting"),AND(M154="Waiting",M155="Incomplete")),"Waiting",IF(OR(AND(M154="Completed",M155="Waiting"),AND(M154="Waiting",M155="Completed")),"Waiting",IF(OR(M154="In Progress",M155="In Progress"),"In Progress",IF(OR(AND(M154="Completed",M155="Untraceable"),AND(M154="Untraceable",M155="Completed")),"Review",IF(OR(AND(M154="Completed",M155="Incomplete"),AND(M154="Incomplete",M155="Completed")),"Review",IF(OR(AND(M154="Incomplete",M155="Untraceable"),AND(M154="Untraceable",M155="Incomplete")),"Untraceable",IF(AND(NOT(OR(H154="Ø",H154="")),NOT(OR(H155="Ø",H155="")),L154=""),"In Progress",IF(AND(M154="Untraceable",M155="Untraceable"),"Untraceable",IF(AND(NOT(OR(H154="Ø",H154="")),NOT(OR(H155="Ø",H155="")),NOT(OR(L154="Ø",L154="",L154="Split",L154="Needs to be Split"))),"Completed",IF(AND(M154="Incomplete",M155="Incomplete"),"Incomplete",IF(AND(M154="Other",M155="Other"),"Review",IF(AND(M154="Untraceable",M155=""),"Untraceable","")))))))))))))))))))))))))</f>
        <v>Completed</v>
      </c>
      <c r="O154" s="116" t="s">
        <v>0</v>
      </c>
      <c r="P154" s="4" t="s">
        <v>5945</v>
      </c>
      <c r="Q154" s="121" t="s">
        <v>25</v>
      </c>
      <c r="R154" s="116" t="s">
        <v>5944</v>
      </c>
    </row>
    <row r="155" spans="1:18" x14ac:dyDescent="0.25">
      <c r="A155" s="116"/>
      <c r="B155" s="116"/>
      <c r="C155" s="116"/>
      <c r="D155" s="103" t="s">
        <v>32</v>
      </c>
      <c r="E155" s="103" t="s">
        <v>1512</v>
      </c>
      <c r="F155" s="7" t="str">
        <f>IF(AND(D155="Amina",OR(E155="Manual",E155="Assisted Manual")),A154&amp;"_AZ",IF(AND(D155="Amina",OR(E155="De-Novo Merge",E155="Assisted Merge")),A154&amp;"_SA_AZ",IF(AND(D155="Ahmad",OR(E155="Manual",E155="Assisted Manual")),A154&amp;"_AE",IF(AND(D155="Ahmad",OR(E155="De-Novo Merge",E155="Assisted Merge")),A154&amp;"_SA_AE",IF(AND(D155="Gina",OR(E155="Manual",E155="Assisted Manual")),A154&amp;"_GB",IF(AND(D155="Gina",OR(E155="De-Novo Merge",E155="Assisted Merge")),A154&amp;"_SA_GB",IF(AND(D155="Cameron",OR(E155="Manual",E155="Assisted Manual")),A154&amp;"_CA",IF(AND(D155="Cameron",OR(E155="De-Novo Merge",E155="Assisted Merge")),A154&amp;"_SA_CA",IF(AND(D155="Bruno",OR(E155="Manual",E155="Assisted Manual")),A154&amp;"_BD",IF(AND(D155="Bruno",OR(E155="De-Novo Merge",E155="Assisted Merge")),A154&amp;"_SA_BD",IF(AND(D155="Daniel",OR(E155="Manual",E155="Assisted Manual")),A154&amp;"_DR",IF(AND(D155="Daniel",OR(E155="De-Novo Merge",E155="Assisted Merge")),A154&amp;"_SA_DR",IF(AND(D155="Monet",OR(E155="Manual",E155="Assisted Manual")),A154&amp;"_MW",IF(AND(D155="Monet",OR(E155="De-Novo Merge",E155="Assisted Merge")),A154&amp;"_SA_MW",IF(AND(D155="Rinat",OR(E155="Manual",E155="Assisted Manual")),A154&amp;"_RM",IF(AND(D155="Rinat",OR(E155="De-Novo Merge",E155="Assisted Merge")),A154&amp;"_SA_RM",""))))))))))))))))</f>
        <v>2018-08-01_G-077_AZ</v>
      </c>
      <c r="G155" s="104">
        <v>43431</v>
      </c>
      <c r="H155" s="104">
        <v>43432</v>
      </c>
      <c r="I155" s="68"/>
      <c r="J155" s="68"/>
      <c r="K155" s="73" t="str">
        <f t="shared" si="2"/>
        <v/>
      </c>
      <c r="L155" s="116"/>
      <c r="M155" s="103" t="str">
        <f>IF(AND(NOT(OR(G155="",G155="Ø")),H155=""),"In Progress",IF(AND(NOT(OR(H155="Ø",H155="")),NOT(OR(G155="Ø",G155=""))),"Completed",IF(AND(NOT(A154=""),NOT(OR(D155="",D155="???")),G155=""),"Waiting",IF(D155="???","Waiting",""))))</f>
        <v>Completed</v>
      </c>
      <c r="N155" s="116"/>
      <c r="O155" s="116"/>
      <c r="P155" s="4"/>
      <c r="Q155" s="121"/>
      <c r="R155" s="116"/>
    </row>
    <row r="156" spans="1:18" x14ac:dyDescent="0.25">
      <c r="A156" s="122" t="s">
        <v>5943</v>
      </c>
      <c r="B156" s="117" t="s">
        <v>5942</v>
      </c>
      <c r="C156" s="116" t="s">
        <v>5445</v>
      </c>
      <c r="D156" s="103" t="s">
        <v>187</v>
      </c>
      <c r="E156" s="103" t="s">
        <v>24</v>
      </c>
      <c r="F156" s="7" t="str">
        <f>IF(AND(D156="Amina",OR(E156="Manual",E156="Assisted Manual")),A156&amp;"_AZ",IF(AND(D156="Amina",OR(E156="De-Novo Merge",E156="Assisted Merge")),A156&amp;"_SA_AZ",IF(AND(D156="Ahmad",OR(E156="Manual",E156="Assisted Manual")),A156&amp;"_AE",IF(AND(D156="Ahmad",OR(E156="De-Novo Merge",E156="Assisted Merge")),A156&amp;"_SA_AE",IF(AND(D156="Gina",OR(E156="Manual",E156="Assisted Manual")),A156&amp;"_GB",IF(AND(D156="Gina",OR(E156="De-Novo Merge",E156="Assisted Merge")),A156&amp;"_SA_GB",IF(AND(D156="Cameron",OR(E156="Manual",E156="Assisted Manual")),A156&amp;"_CA",IF(AND(D156="Cameron",OR(E156="De-Novo Merge",E156="Assisted Merge")),A156&amp;"_SA_CA",IF(AND(D156="Bruno",OR(E156="Manual",E156="Assisted Manual")),A156&amp;"_BD",IF(AND(D156="Bruno",OR(E156="De-Novo Merge",E156="Assisted Merge")),A156&amp;"_SA_BD",IF(AND(D156="Daniel",OR(E156="Manual",E156="Assisted Manual")),A156&amp;"_DR",IF(AND(D156="Daniel",OR(E156="De-Novo Merge",E156="Assisted Merge")),A156&amp;"_SA_DR",IF(AND(D156="Monet",OR(E156="Manual",E156="Assisted Manual")),A156&amp;"_MW",IF(AND(D156="Monet",OR(E156="De-Novo Merge",E156="Assisted Merge")),A156&amp;"_SA_MW",IF(AND(D156="Rinat",OR(E156="Manual",E156="Assisted Manual")),A156&amp;"_RM",IF(AND(D156="Rinat",OR(E156="De-Novo Merge",E156="Assisted Merge")),A156&amp;"_SA_RM",""))))))))))))))))</f>
        <v>2018-08-01_G-078_MW</v>
      </c>
      <c r="G156" s="104">
        <v>43446</v>
      </c>
      <c r="H156" s="104">
        <v>43446</v>
      </c>
      <c r="I156" s="68">
        <v>1.25</v>
      </c>
      <c r="J156" s="68">
        <v>42.2</v>
      </c>
      <c r="K156" s="73">
        <f t="shared" si="2"/>
        <v>33.760000000000005</v>
      </c>
      <c r="L156" s="118">
        <v>43454</v>
      </c>
      <c r="M156" s="103" t="str">
        <f>IF(AND(NOT(OR(G156="",G156="Ø")),H156=""),"In Progress",IF(AND(NOT(OR(H156="Ø",H156="")),NOT(OR(G156="Ø",G156=""))),"Completed",IF(AND(NOT(A156=""),NOT(OR(D156="",D156="???")),G156=""),"Waiting",IF(D156="???","Waiting",""))))</f>
        <v>Completed</v>
      </c>
      <c r="N156" s="116" t="str">
        <f>IF(AND(NOT(OR(H156="Ø",H156="")),L156="Split"),"In Progress",IF(AND(NOT(OR(H156="Ø",H156="")),L156="Needs to be Split"),"Waiting",IF(AND(M156="Review",M157="Review"),"Review",IF(OR(AND(M156="Review",M157="Incomplete"),AND(M156="Incomplete",M157="Review")),"Review",IF(OR(AND(M156="Untraceable",M157="Review"),AND(M156="Review",M157="Untraceable")),"Review",IF(OR(AND(M156="Review",M157="Completed"),AND(M156="Completed",M157="Review")),"Review",IF(OR(AND(M156="Other",M157="Review"),AND(M156="Review",M157="Other")),"Review",IF(OR(AND(M156="Other",M157="Incomplete"),AND(M156="Incomplete",M157="Other")),"Review",IF(OR(AND(M156="Other",M157="Untraceable"),AND(M156="Untraceable",M157="Other")),"Review",IF(OR(AND(M156="Other",M157="Completed"),AND(M156="Completed",M157="Other")),"Review",IF(AND(M156="Waiting",M157="Waiting"),"Waiting",IF(OR(AND(M156="Review",M157="Waiting"),AND(M156="Waiting",M157="Review")),"Waiting",IF(OR(AND(M156="Other",M157="Waiting"),AND(M156="Waiting",M157="Other")),"Waiting",IF(OR(AND(M156="Incomplete",M157="Waiting"),AND(M156="Waiting",M157="Incomplete")),"Waiting",IF(OR(AND(M156="Completed",M157="Waiting"),AND(M156="Waiting",M157="Completed")),"Waiting",IF(OR(M156="In Progress",M157="In Progress"),"In Progress",IF(OR(AND(M156="Completed",M157="Untraceable"),AND(M156="Untraceable",M157="Completed")),"Review",IF(OR(AND(M156="Completed",M157="Incomplete"),AND(M156="Incomplete",M157="Completed")),"Review",IF(OR(AND(M156="Incomplete",M157="Untraceable"),AND(M156="Untraceable",M157="Incomplete")),"Untraceable",IF(AND(NOT(OR(H156="Ø",H156="")),NOT(OR(H157="Ø",H157="")),L156=""),"In Progress",IF(AND(M156="Untraceable",M157="Untraceable"),"Untraceable",IF(AND(NOT(OR(H156="Ø",H156="")),NOT(OR(H157="Ø",H157="")),NOT(OR(L156="Ø",L156="",L156="Split",L156="Needs to be Split"))),"Completed",IF(AND(M156="Incomplete",M157="Incomplete"),"Incomplete",IF(AND(M156="Other",M157="Other"),"Review",IF(AND(M156="Untraceable",M157=""),"Untraceable","")))))))))))))))))))))))))</f>
        <v>Completed</v>
      </c>
      <c r="O156" s="116" t="s">
        <v>0</v>
      </c>
      <c r="P156" s="4" t="s">
        <v>5941</v>
      </c>
      <c r="Q156" s="121" t="str">
        <f>IF(OR(N156="Untraceable",N156="Incomplete"),"No",IF(N156="Completed","In Progress",""))</f>
        <v>In Progress</v>
      </c>
      <c r="R156" s="116"/>
    </row>
    <row r="157" spans="1:18" x14ac:dyDescent="0.25">
      <c r="A157" s="116"/>
      <c r="B157" s="116"/>
      <c r="C157" s="116"/>
      <c r="D157" s="103" t="s">
        <v>161</v>
      </c>
      <c r="E157" s="103" t="s">
        <v>1512</v>
      </c>
      <c r="F157" s="7" t="str">
        <f>IF(AND(D157="Amina",OR(E157="Manual",E157="Assisted Manual")),A156&amp;"_AZ",IF(AND(D157="Amina",OR(E157="De-Novo Merge",E157="Assisted Merge")),A156&amp;"_SA_AZ",IF(AND(D157="Ahmad",OR(E157="Manual",E157="Assisted Manual")),A156&amp;"_AE",IF(AND(D157="Ahmad",OR(E157="De-Novo Merge",E157="Assisted Merge")),A156&amp;"_SA_AE",IF(AND(D157="Gina",OR(E157="Manual",E157="Assisted Manual")),A156&amp;"_GB",IF(AND(D157="Gina",OR(E157="De-Novo Merge",E157="Assisted Merge")),A156&amp;"_SA_GB",IF(AND(D157="Cameron",OR(E157="Manual",E157="Assisted Manual")),A156&amp;"_CA",IF(AND(D157="Cameron",OR(E157="De-Novo Merge",E157="Assisted Merge")),A156&amp;"_SA_CA",IF(AND(D157="Bruno",OR(E157="Manual",E157="Assisted Manual")),A156&amp;"_BD",IF(AND(D157="Bruno",OR(E157="De-Novo Merge",E157="Assisted Merge")),A156&amp;"_SA_BD",IF(AND(D157="Daniel",OR(E157="Manual",E157="Assisted Manual")),A156&amp;"_DR",IF(AND(D157="Daniel",OR(E157="De-Novo Merge",E157="Assisted Merge")),A156&amp;"_SA_DR",IF(AND(D157="Monet",OR(E157="Manual",E157="Assisted Manual")),A156&amp;"_MW",IF(AND(D157="Monet",OR(E157="De-Novo Merge",E157="Assisted Merge")),A156&amp;"_SA_MW",IF(AND(D157="Rinat",OR(E157="Manual",E157="Assisted Manual")),A156&amp;"_RM",IF(AND(D157="Rinat",OR(E157="De-Novo Merge",E157="Assisted Merge")),A156&amp;"_SA_RM",""))))))))))))))))</f>
        <v>2018-08-01_G-078_BD</v>
      </c>
      <c r="G157" s="104">
        <v>43454</v>
      </c>
      <c r="H157" s="104">
        <v>43454</v>
      </c>
      <c r="I157" s="68">
        <v>1</v>
      </c>
      <c r="J157" s="68">
        <v>45</v>
      </c>
      <c r="K157" s="73">
        <f t="shared" si="2"/>
        <v>45</v>
      </c>
      <c r="L157" s="116"/>
      <c r="M157" s="103" t="str">
        <f>IF(AND(NOT(OR(G157="",G157="Ø")),H157=""),"In Progress",IF(AND(NOT(OR(H157="Ø",H157="")),NOT(OR(G157="Ø",G157=""))),"Completed",IF(AND(NOT(A156=""),NOT(OR(D157="",D157="???")),G157=""),"Waiting",IF(D157="???","Waiting",""))))</f>
        <v>Completed</v>
      </c>
      <c r="N157" s="116"/>
      <c r="O157" s="116"/>
      <c r="P157" s="4"/>
      <c r="Q157" s="121"/>
      <c r="R157" s="116"/>
    </row>
    <row r="158" spans="1:18" x14ac:dyDescent="0.25">
      <c r="A158" s="122" t="s">
        <v>5940</v>
      </c>
      <c r="B158" s="117" t="s">
        <v>5939</v>
      </c>
      <c r="C158" s="116"/>
      <c r="D158" s="103" t="s">
        <v>187</v>
      </c>
      <c r="E158" s="103" t="s">
        <v>24</v>
      </c>
      <c r="F158" s="7" t="str">
        <f>IF(AND(D158="Amina",OR(E158="Manual",E158="Assisted Manual")),A158&amp;"_AZ",IF(AND(D158="Amina",OR(E158="De-Novo Merge",E158="Assisted Merge")),A158&amp;"_SA_AZ",IF(AND(D158="Ahmad",OR(E158="Manual",E158="Assisted Manual")),A158&amp;"_AE",IF(AND(D158="Ahmad",OR(E158="De-Novo Merge",E158="Assisted Merge")),A158&amp;"_SA_AE",IF(AND(D158="Gina",OR(E158="Manual",E158="Assisted Manual")),A158&amp;"_GB",IF(AND(D158="Gina",OR(E158="De-Novo Merge",E158="Assisted Merge")),A158&amp;"_SA_GB",IF(AND(D158="Cameron",OR(E158="Manual",E158="Assisted Manual")),A158&amp;"_CA",IF(AND(D158="Cameron",OR(E158="De-Novo Merge",E158="Assisted Merge")),A158&amp;"_SA_CA",IF(AND(D158="Bruno",OR(E158="Manual",E158="Assisted Manual")),A158&amp;"_BD",IF(AND(D158="Bruno",OR(E158="De-Novo Merge",E158="Assisted Merge")),A158&amp;"_SA_BD",IF(AND(D158="Daniel",OR(E158="Manual",E158="Assisted Manual")),A158&amp;"_DR",IF(AND(D158="Daniel",OR(E158="De-Novo Merge",E158="Assisted Merge")),A158&amp;"_SA_DR",IF(AND(D158="Monet",OR(E158="Manual",E158="Assisted Manual")),A158&amp;"_MW",IF(AND(D158="Monet",OR(E158="De-Novo Merge",E158="Assisted Merge")),A158&amp;"_SA_MW",IF(AND(D158="Rinat",OR(E158="Manual",E158="Assisted Manual")),A158&amp;"_RM",IF(AND(D158="Rinat",OR(E158="De-Novo Merge",E158="Assisted Merge")),A158&amp;"_SA_RM",""))))))))))))))))</f>
        <v>2018-08-01_G-079_MW</v>
      </c>
      <c r="G158" s="104">
        <v>43411</v>
      </c>
      <c r="H158" s="104">
        <v>43411</v>
      </c>
      <c r="I158" s="68">
        <v>1.5</v>
      </c>
      <c r="J158" s="68">
        <v>3.8</v>
      </c>
      <c r="K158" s="73">
        <f t="shared" si="2"/>
        <v>2.5333333333333332</v>
      </c>
      <c r="L158" s="118">
        <v>43456</v>
      </c>
      <c r="M158" s="103" t="str">
        <f>IF(AND(NOT(OR(G158="",G158="Ø")),H158=""),"In Progress",IF(AND(NOT(OR(H158="Ø",H158="")),NOT(OR(G158="Ø",G158=""))),"Completed",IF(AND(NOT(A158=""),NOT(OR(D158="",D158="???")),G158=""),"Waiting",IF(D158="???","Waiting",""))))</f>
        <v>Completed</v>
      </c>
      <c r="N158" s="116" t="str">
        <f>IF(AND(NOT(OR(H158="Ø",H158="")),L158="Split"),"In Progress",IF(AND(NOT(OR(H158="Ø",H158="")),L158="Needs to be Split"),"Waiting",IF(AND(M158="Review",M159="Review"),"Review",IF(OR(AND(M158="Review",M159="Incomplete"),AND(M158="Incomplete",M159="Review")),"Review",IF(OR(AND(M158="Untraceable",M159="Review"),AND(M158="Review",M159="Untraceable")),"Review",IF(OR(AND(M158="Review",M159="Completed"),AND(M158="Completed",M159="Review")),"Review",IF(OR(AND(M158="Other",M159="Review"),AND(M158="Review",M159="Other")),"Review",IF(OR(AND(M158="Other",M159="Incomplete"),AND(M158="Incomplete",M159="Other")),"Review",IF(OR(AND(M158="Other",M159="Untraceable"),AND(M158="Untraceable",M159="Other")),"Review",IF(OR(AND(M158="Other",M159="Completed"),AND(M158="Completed",M159="Other")),"Review",IF(AND(M158="Waiting",M159="Waiting"),"Waiting",IF(OR(AND(M158="Review",M159="Waiting"),AND(M158="Waiting",M159="Review")),"Waiting",IF(OR(AND(M158="Other",M159="Waiting"),AND(M158="Waiting",M159="Other")),"Waiting",IF(OR(AND(M158="Incomplete",M159="Waiting"),AND(M158="Waiting",M159="Incomplete")),"Waiting",IF(OR(AND(M158="Completed",M159="Waiting"),AND(M158="Waiting",M159="Completed")),"Waiting",IF(OR(M158="In Progress",M159="In Progress"),"In Progress",IF(OR(AND(M158="Completed",M159="Untraceable"),AND(M158="Untraceable",M159="Completed")),"Review",IF(OR(AND(M158="Completed",M159="Incomplete"),AND(M158="Incomplete",M159="Completed")),"Review",IF(OR(AND(M158="Incomplete",M159="Untraceable"),AND(M158="Untraceable",M159="Incomplete")),"Untraceable",IF(AND(NOT(OR(H158="Ø",H158="")),NOT(OR(H159="Ø",H159="")),L158=""),"In Progress",IF(AND(M158="Untraceable",M159="Untraceable"),"Untraceable",IF(AND(NOT(OR(H158="Ø",H158="")),NOT(OR(H159="Ø",H159="")),NOT(OR(L158="Ø",L158="",L158="Split",L158="Needs to be Split"))),"Completed",IF(AND(M158="Incomplete",M159="Incomplete"),"Incomplete",IF(AND(M158="Other",M159="Other"),"Review",IF(AND(M158="Untraceable",M159=""),"Untraceable","")))))))))))))))))))))))))</f>
        <v>Completed</v>
      </c>
      <c r="O158" s="116" t="s">
        <v>0</v>
      </c>
      <c r="P158" s="4" t="s">
        <v>5938</v>
      </c>
      <c r="Q158" s="121" t="str">
        <f>IF(OR(N158="Untraceable",N158="Incomplete"),"No",IF(N158="Completed","In Progress",""))</f>
        <v>In Progress</v>
      </c>
      <c r="R158" s="116"/>
    </row>
    <row r="159" spans="1:18" x14ac:dyDescent="0.25">
      <c r="A159" s="116"/>
      <c r="B159" s="116"/>
      <c r="C159" s="116"/>
      <c r="D159" s="103" t="s">
        <v>161</v>
      </c>
      <c r="E159" s="103" t="s">
        <v>1512</v>
      </c>
      <c r="F159" s="7" t="str">
        <f>IF(AND(D159="Amina",OR(E159="Manual",E159="Assisted Manual")),A158&amp;"_AZ",IF(AND(D159="Amina",OR(E159="De-Novo Merge",E159="Assisted Merge")),A158&amp;"_SA_AZ",IF(AND(D159="Ahmad",OR(E159="Manual",E159="Assisted Manual")),A158&amp;"_AE",IF(AND(D159="Ahmad",OR(E159="De-Novo Merge",E159="Assisted Merge")),A158&amp;"_SA_AE",IF(AND(D159="Gina",OR(E159="Manual",E159="Assisted Manual")),A158&amp;"_GB",IF(AND(D159="Gina",OR(E159="De-Novo Merge",E159="Assisted Merge")),A158&amp;"_SA_GB",IF(AND(D159="Cameron",OR(E159="Manual",E159="Assisted Manual")),A158&amp;"_CA",IF(AND(D159="Cameron",OR(E159="De-Novo Merge",E159="Assisted Merge")),A158&amp;"_SA_CA",IF(AND(D159="Bruno",OR(E159="Manual",E159="Assisted Manual")),A158&amp;"_BD",IF(AND(D159="Bruno",OR(E159="De-Novo Merge",E159="Assisted Merge")),A158&amp;"_SA_BD",IF(AND(D159="Daniel",OR(E159="Manual",E159="Assisted Manual")),A158&amp;"_DR",IF(AND(D159="Daniel",OR(E159="De-Novo Merge",E159="Assisted Merge")),A158&amp;"_SA_DR",IF(AND(D159="Monet",OR(E159="Manual",E159="Assisted Manual")),A158&amp;"_MW",IF(AND(D159="Monet",OR(E159="De-Novo Merge",E159="Assisted Merge")),A158&amp;"_SA_MW",IF(AND(D159="Rinat",OR(E159="Manual",E159="Assisted Manual")),A158&amp;"_RM",IF(AND(D159="Rinat",OR(E159="De-Novo Merge",E159="Assisted Merge")),A158&amp;"_SA_RM",""))))))))))))))))</f>
        <v>2018-08-01_G-079_BD</v>
      </c>
      <c r="G159" s="104">
        <v>43456</v>
      </c>
      <c r="H159" s="104">
        <v>43456</v>
      </c>
      <c r="I159" s="68">
        <v>0.5</v>
      </c>
      <c r="J159" s="68">
        <v>8</v>
      </c>
      <c r="K159" s="73">
        <f t="shared" si="2"/>
        <v>16</v>
      </c>
      <c r="L159" s="116"/>
      <c r="M159" s="103" t="str">
        <f>IF(AND(NOT(OR(G159="",G159="Ø")),H159=""),"In Progress",IF(AND(NOT(OR(H159="Ø",H159="")),NOT(OR(G159="Ø",G159=""))),"Completed",IF(AND(NOT(A158=""),NOT(OR(D159="",D159="???")),G159=""),"Waiting",IF(D159="???","Waiting",""))))</f>
        <v>Completed</v>
      </c>
      <c r="N159" s="116"/>
      <c r="O159" s="116"/>
      <c r="P159" s="4"/>
      <c r="Q159" s="121"/>
      <c r="R159" s="116"/>
    </row>
    <row r="160" spans="1:18" x14ac:dyDescent="0.25">
      <c r="A160" s="122" t="s">
        <v>5937</v>
      </c>
      <c r="B160" s="117" t="s">
        <v>5936</v>
      </c>
      <c r="C160" s="116"/>
      <c r="D160" s="103"/>
      <c r="E160" s="103"/>
      <c r="F160" s="7" t="str">
        <f>IF(AND(D160="Amina",OR(E160="Manual",E160="Assisted Manual")),A160&amp;"_AZ",IF(AND(D160="Amina",OR(E160="De-Novo Merge",E160="Assisted Merge")),A160&amp;"_SA_AZ",IF(AND(D160="Ahmad",OR(E160="Manual",E160="Assisted Manual")),A160&amp;"_AE",IF(AND(D160="Ahmad",OR(E160="De-Novo Merge",E160="Assisted Merge")),A160&amp;"_SA_AE",IF(AND(D160="Gina",OR(E160="Manual",E160="Assisted Manual")),A160&amp;"_GB",IF(AND(D160="Gina",OR(E160="De-Novo Merge",E160="Assisted Merge")),A160&amp;"_SA_GB",IF(AND(D160="Cameron",OR(E160="Manual",E160="Assisted Manual")),A160&amp;"_CA",IF(AND(D160="Cameron",OR(E160="De-Novo Merge",E160="Assisted Merge")),A160&amp;"_SA_CA",IF(AND(D160="Bruno",OR(E160="Manual",E160="Assisted Manual")),A160&amp;"_BD",IF(AND(D160="Bruno",OR(E160="De-Novo Merge",E160="Assisted Merge")),A160&amp;"_SA_BD",IF(AND(D160="Daniel",OR(E160="Manual",E160="Assisted Manual")),A160&amp;"_DR",IF(AND(D160="Daniel",OR(E160="De-Novo Merge",E160="Assisted Merge")),A160&amp;"_SA_DR",IF(AND(D160="Monet",OR(E160="Manual",E160="Assisted Manual")),A160&amp;"_MW",IF(AND(D160="Monet",OR(E160="De-Novo Merge",E160="Assisted Merge")),A160&amp;"_SA_MW",IF(AND(D160="Rinat",OR(E160="Manual",E160="Assisted Manual")),A160&amp;"_RM",IF(AND(D160="Rinat",OR(E160="De-Novo Merge",E160="Assisted Merge")),A160&amp;"_SA_RM",""))))))))))))))))</f>
        <v/>
      </c>
      <c r="G160" s="104"/>
      <c r="H160" s="104"/>
      <c r="I160" s="68"/>
      <c r="J160" s="68"/>
      <c r="K160" s="73" t="str">
        <f t="shared" si="2"/>
        <v/>
      </c>
      <c r="L160" s="118" t="str">
        <f>IF(AND(NOT(OR(H160="",H160="Ø")),NOT(OR(H161="",H161="Ø"))),"Needs to be Split","")</f>
        <v/>
      </c>
      <c r="M160" s="103" t="str">
        <f>IF(AND(NOT(OR(G160="",G160="Ø")),H160=""),"In Progress",IF(AND(NOT(OR(H160="Ø",H160="")),NOT(OR(G160="Ø",G160=""))),"Completed",IF(AND(NOT(A160=""),NOT(OR(D160="",D160="???")),G160=""),"Waiting",IF(D160="???","Waiting",""))))</f>
        <v/>
      </c>
      <c r="N160" s="116"/>
      <c r="O160" s="116" t="str">
        <f>IF(OR(N160="Untraceable",N160="Incomplete"),"Ignore",IF(N160="Completed","Waiting",IF(OR(N160="Waiting",N160="In Progress",N160="Review",N160="Other"),"HOLD","")))</f>
        <v/>
      </c>
      <c r="P160" s="4"/>
      <c r="Q160" s="121" t="str">
        <f>IF(OR(N160="Untraceable",N160="Incomplete"),"No",IF(N160="Completed","In Progress",""))</f>
        <v/>
      </c>
      <c r="R160" s="116"/>
    </row>
    <row r="161" spans="1:18" x14ac:dyDescent="0.25">
      <c r="A161" s="116"/>
      <c r="B161" s="116"/>
      <c r="C161" s="116"/>
      <c r="D161" s="103"/>
      <c r="E161" s="103"/>
      <c r="F161" s="7" t="str">
        <f>IF(AND(D161="Amina",OR(E161="Manual",E161="Assisted Manual")),A160&amp;"_AZ",IF(AND(D161="Amina",OR(E161="De-Novo Merge",E161="Assisted Merge")),A160&amp;"_SA_AZ",IF(AND(D161="Ahmad",OR(E161="Manual",E161="Assisted Manual")),A160&amp;"_AE",IF(AND(D161="Ahmad",OR(E161="De-Novo Merge",E161="Assisted Merge")),A160&amp;"_SA_AE",IF(AND(D161="Gina",OR(E161="Manual",E161="Assisted Manual")),A160&amp;"_GB",IF(AND(D161="Gina",OR(E161="De-Novo Merge",E161="Assisted Merge")),A160&amp;"_SA_GB",IF(AND(D161="Cameron",OR(E161="Manual",E161="Assisted Manual")),A160&amp;"_CA",IF(AND(D161="Cameron",OR(E161="De-Novo Merge",E161="Assisted Merge")),A160&amp;"_SA_CA",IF(AND(D161="Bruno",OR(E161="Manual",E161="Assisted Manual")),A160&amp;"_BD",IF(AND(D161="Bruno",OR(E161="De-Novo Merge",E161="Assisted Merge")),A160&amp;"_SA_BD",IF(AND(D161="Daniel",OR(E161="Manual",E161="Assisted Manual")),A160&amp;"_DR",IF(AND(D161="Daniel",OR(E161="De-Novo Merge",E161="Assisted Merge")),A160&amp;"_SA_DR",IF(AND(D161="Monet",OR(E161="Manual",E161="Assisted Manual")),A160&amp;"_MW",IF(AND(D161="Monet",OR(E161="De-Novo Merge",E161="Assisted Merge")),A160&amp;"_SA_MW",IF(AND(D161="Rinat",OR(E161="Manual",E161="Assisted Manual")),A160&amp;"_RM",IF(AND(D161="Rinat",OR(E161="De-Novo Merge",E161="Assisted Merge")),A160&amp;"_SA_RM",""))))))))))))))))</f>
        <v/>
      </c>
      <c r="G161" s="104"/>
      <c r="H161" s="104"/>
      <c r="I161" s="68"/>
      <c r="J161" s="68"/>
      <c r="K161" s="73" t="str">
        <f t="shared" si="2"/>
        <v/>
      </c>
      <c r="L161" s="116"/>
      <c r="M161" s="103" t="str">
        <f>IF(AND(NOT(OR(G161="",G161="Ø")),H161=""),"In Progress",IF(AND(NOT(OR(H161="Ø",H161="")),NOT(OR(G161="Ø",G161=""))),"Completed",IF(AND(NOT(A160=""),NOT(OR(D161="",D161="???")),G161=""),"Waiting",IF(D161="???","Waiting",""))))</f>
        <v/>
      </c>
      <c r="N161" s="116"/>
      <c r="O161" s="116"/>
      <c r="P161" s="4"/>
      <c r="Q161" s="121"/>
      <c r="R161" s="116"/>
    </row>
    <row r="162" spans="1:18" x14ac:dyDescent="0.25">
      <c r="A162" s="122" t="s">
        <v>5935</v>
      </c>
      <c r="B162" s="117" t="s">
        <v>5934</v>
      </c>
      <c r="C162" s="116" t="s">
        <v>5933</v>
      </c>
      <c r="D162" s="103" t="s">
        <v>187</v>
      </c>
      <c r="E162" s="103" t="s">
        <v>24</v>
      </c>
      <c r="F162" s="7" t="str">
        <f>IF(AND(D162="Amina",OR(E162="Manual",E162="Assisted Manual")),A162&amp;"_AZ",IF(AND(D162="Amina",OR(E162="De-Novo Merge",E162="Assisted Merge")),A162&amp;"_SA_AZ",IF(AND(D162="Ahmad",OR(E162="Manual",E162="Assisted Manual")),A162&amp;"_AE",IF(AND(D162="Ahmad",OR(E162="De-Novo Merge",E162="Assisted Merge")),A162&amp;"_SA_AE",IF(AND(D162="Gina",OR(E162="Manual",E162="Assisted Manual")),A162&amp;"_GB",IF(AND(D162="Gina",OR(E162="De-Novo Merge",E162="Assisted Merge")),A162&amp;"_SA_GB",IF(AND(D162="Cameron",OR(E162="Manual",E162="Assisted Manual")),A162&amp;"_CA",IF(AND(D162="Cameron",OR(E162="De-Novo Merge",E162="Assisted Merge")),A162&amp;"_SA_CA",IF(AND(D162="Bruno",OR(E162="Manual",E162="Assisted Manual")),A162&amp;"_BD",IF(AND(D162="Bruno",OR(E162="De-Novo Merge",E162="Assisted Merge")),A162&amp;"_SA_BD",IF(AND(D162="Daniel",OR(E162="Manual",E162="Assisted Manual")),A162&amp;"_DR",IF(AND(D162="Daniel",OR(E162="De-Novo Merge",E162="Assisted Merge")),A162&amp;"_SA_DR",IF(AND(D162="Monet",OR(E162="Manual",E162="Assisted Manual")),A162&amp;"_MW",IF(AND(D162="Monet",OR(E162="De-Novo Merge",E162="Assisted Merge")),A162&amp;"_SA_MW",IF(AND(D162="Rinat",OR(E162="Manual",E162="Assisted Manual")),A162&amp;"_RM",IF(AND(D162="Rinat",OR(E162="De-Novo Merge",E162="Assisted Merge")),A162&amp;"_SA_RM",""))))))))))))))))</f>
        <v>2018-08-01_G-081_MW</v>
      </c>
      <c r="G162" s="104">
        <v>43410</v>
      </c>
      <c r="H162" s="104">
        <v>43410</v>
      </c>
      <c r="I162" s="68">
        <v>3</v>
      </c>
      <c r="J162" s="68">
        <v>17.600000000000001</v>
      </c>
      <c r="K162" s="73">
        <f t="shared" si="2"/>
        <v>5.8666666666666671</v>
      </c>
      <c r="L162" s="118">
        <v>43445</v>
      </c>
      <c r="M162" s="103" t="str">
        <f>IF(AND(NOT(OR(G162="",G162="Ø")),H162=""),"In Progress",IF(AND(NOT(OR(H162="Ø",H162="")),NOT(OR(G162="Ø",G162=""))),"Completed",IF(AND(NOT(A162=""),NOT(OR(D162="",D162="???")),G162=""),"Waiting",IF(D162="???","Waiting",""))))</f>
        <v>Completed</v>
      </c>
      <c r="N162" s="116" t="s">
        <v>0</v>
      </c>
      <c r="O162" s="116" t="s">
        <v>0</v>
      </c>
      <c r="P162" s="4" t="s">
        <v>5932</v>
      </c>
      <c r="Q162" s="121" t="s">
        <v>25</v>
      </c>
      <c r="R162" s="116" t="s">
        <v>5931</v>
      </c>
    </row>
    <row r="163" spans="1:18" x14ac:dyDescent="0.25">
      <c r="A163" s="116"/>
      <c r="B163" s="116"/>
      <c r="C163" s="116"/>
      <c r="D163" s="103" t="s">
        <v>4657</v>
      </c>
      <c r="E163" s="103" t="s">
        <v>1512</v>
      </c>
      <c r="F163" s="7" t="str">
        <f>IF(AND(D163="Amina",OR(E163="Manual",E163="Assisted Manual")),A162&amp;"_AZ",IF(AND(D163="Amina",OR(E163="De-Novo Merge",E163="Assisted Merge")),A162&amp;"_SA_AZ",IF(AND(D163="Ahmad",OR(E163="Manual",E163="Assisted Manual")),A162&amp;"_AE",IF(AND(D163="Ahmad",OR(E163="De-Novo Merge",E163="Assisted Merge")),A162&amp;"_SA_AE",IF(AND(D163="Gina",OR(E163="Manual",E163="Assisted Manual")),A162&amp;"_GB",IF(AND(D163="Gina",OR(E163="De-Novo Merge",E163="Assisted Merge")),A162&amp;"_SA_GB",IF(AND(D163="Cameron",OR(E163="Manual",E163="Assisted Manual")),A162&amp;"_CA",IF(AND(D163="Cameron",OR(E163="De-Novo Merge",E163="Assisted Merge")),A162&amp;"_SA_CA",IF(AND(D163="Bruno",OR(E163="Manual",E163="Assisted Manual")),A162&amp;"_BD",IF(AND(D163="Bruno",OR(E163="De-Novo Merge",E163="Assisted Merge")),A162&amp;"_SA_BD",IF(AND(D163="Daniel",OR(E163="Manual",E163="Assisted Manual")),A162&amp;"_DR",IF(AND(D163="Daniel",OR(E163="De-Novo Merge",E163="Assisted Merge")),A162&amp;"_SA_DR",IF(AND(D163="Monet",OR(E163="Manual",E163="Assisted Manual")),A162&amp;"_MW",IF(AND(D163="Monet",OR(E163="De-Novo Merge",E163="Assisted Merge")),A162&amp;"_SA_MW",IF(AND(D163="Rinat",OR(E163="Manual",E163="Assisted Manual")),A162&amp;"_RM",IF(AND(D163="Rinat",OR(E163="De-Novo Merge",E163="Assisted Merge")),A162&amp;"_SA_RM",""))))))))))))))))</f>
        <v>2018-08-01_G-081_AE</v>
      </c>
      <c r="G163" s="104">
        <v>43432</v>
      </c>
      <c r="H163" s="104">
        <v>43433</v>
      </c>
      <c r="I163" s="68">
        <v>1.6</v>
      </c>
      <c r="J163" s="68">
        <v>18.399999999999999</v>
      </c>
      <c r="K163" s="73">
        <f t="shared" si="2"/>
        <v>11.499999999999998</v>
      </c>
      <c r="L163" s="116"/>
      <c r="M163" s="103" t="str">
        <f>IF(AND(NOT(OR(G163="",G163="Ø")),H163=""),"In Progress",IF(AND(NOT(OR(H163="Ø",H163="")),NOT(OR(G163="Ø",G163=""))),"Completed",IF(AND(NOT(A162=""),NOT(OR(D163="",D163="???")),G163=""),"Waiting",IF(D163="???","Waiting",""))))</f>
        <v>Completed</v>
      </c>
      <c r="N163" s="116"/>
      <c r="O163" s="116"/>
      <c r="P163" s="4"/>
      <c r="Q163" s="121"/>
      <c r="R163" s="116"/>
    </row>
    <row r="164" spans="1:18" x14ac:dyDescent="0.25">
      <c r="A164" s="122" t="s">
        <v>5930</v>
      </c>
      <c r="B164" s="117" t="s">
        <v>5929</v>
      </c>
      <c r="C164" s="116" t="s">
        <v>2065</v>
      </c>
      <c r="D164" s="103" t="s">
        <v>32</v>
      </c>
      <c r="E164" s="103" t="s">
        <v>24</v>
      </c>
      <c r="F164" s="7" t="str">
        <f>IF(AND(D164="Amina",OR(E164="Manual",E164="Assisted Manual")),A164&amp;"_AZ",IF(AND(D164="Amina",OR(E164="De-Novo Merge",E164="Assisted Merge")),A164&amp;"_SA_AZ",IF(AND(D164="Ahmad",OR(E164="Manual",E164="Assisted Manual")),A164&amp;"_AE",IF(AND(D164="Ahmad",OR(E164="De-Novo Merge",E164="Assisted Merge")),A164&amp;"_SA_AE",IF(AND(D164="Gina",OR(E164="Manual",E164="Assisted Manual")),A164&amp;"_GB",IF(AND(D164="Gina",OR(E164="De-Novo Merge",E164="Assisted Merge")),A164&amp;"_SA_GB",IF(AND(D164="Cameron",OR(E164="Manual",E164="Assisted Manual")),A164&amp;"_CA",IF(AND(D164="Cameron",OR(E164="De-Novo Merge",E164="Assisted Merge")),A164&amp;"_SA_CA",IF(AND(D164="Bruno",OR(E164="Manual",E164="Assisted Manual")),A164&amp;"_BD",IF(AND(D164="Bruno",OR(E164="De-Novo Merge",E164="Assisted Merge")),A164&amp;"_SA_BD",IF(AND(D164="Daniel",OR(E164="Manual",E164="Assisted Manual")),A164&amp;"_DR",IF(AND(D164="Daniel",OR(E164="De-Novo Merge",E164="Assisted Merge")),A164&amp;"_SA_DR",IF(AND(D164="Monet",OR(E164="Manual",E164="Assisted Manual")),A164&amp;"_MW",IF(AND(D164="Monet",OR(E164="De-Novo Merge",E164="Assisted Merge")),A164&amp;"_SA_MW",IF(AND(D164="Rinat",OR(E164="Manual",E164="Assisted Manual")),A164&amp;"_RM",IF(AND(D164="Rinat",OR(E164="De-Novo Merge",E164="Assisted Merge")),A164&amp;"_SA_RM",""))))))))))))))))</f>
        <v>2018-08-01_G-082_AZ</v>
      </c>
      <c r="G164" s="104">
        <v>43378</v>
      </c>
      <c r="H164" s="104">
        <v>43382</v>
      </c>
      <c r="I164" s="68"/>
      <c r="J164" s="68"/>
      <c r="K164" s="73" t="str">
        <f t="shared" si="2"/>
        <v/>
      </c>
      <c r="L164" s="118">
        <v>43423</v>
      </c>
      <c r="M164" s="103" t="str">
        <f>IF(AND(NOT(OR(G164="",G164="Ø")),H164=""),"In Progress",IF(AND(NOT(OR(H164="Ø",H164="")),NOT(OR(G164="Ø",G164=""))),"Completed",IF(AND(NOT(A164=""),NOT(OR(D164="",D164="???")),G164=""),"Waiting",IF(D164="???","Waiting",""))))</f>
        <v>Completed</v>
      </c>
      <c r="N164" s="116" t="str">
        <f>IF(AND(NOT(OR(H164="Ø",H164="")),L164="Split"),"In Progress",IF(AND(NOT(OR(H164="Ø",H164="")),L164="Needs to be Split"),"Waiting",IF(AND(M164="Review",M165="Review"),"Review",IF(OR(AND(M164="Review",M165="Incomplete"),AND(M164="Incomplete",M165="Review")),"Review",IF(OR(AND(M164="Untraceable",M165="Review"),AND(M164="Review",M165="Untraceable")),"Review",IF(OR(AND(M164="Review",M165="Completed"),AND(M164="Completed",M165="Review")),"Review",IF(OR(AND(M164="Other",M165="Review"),AND(M164="Review",M165="Other")),"Review",IF(OR(AND(M164="Other",M165="Incomplete"),AND(M164="Incomplete",M165="Other")),"Review",IF(OR(AND(M164="Other",M165="Untraceable"),AND(M164="Untraceable",M165="Other")),"Review",IF(OR(AND(M164="Other",M165="Completed"),AND(M164="Completed",M165="Other")),"Review",IF(AND(M164="Waiting",M165="Waiting"),"Waiting",IF(OR(AND(M164="Review",M165="Waiting"),AND(M164="Waiting",M165="Review")),"Waiting",IF(OR(AND(M164="Other",M165="Waiting"),AND(M164="Waiting",M165="Other")),"Waiting",IF(OR(AND(M164="Incomplete",M165="Waiting"),AND(M164="Waiting",M165="Incomplete")),"Waiting",IF(OR(AND(M164="Completed",M165="Waiting"),AND(M164="Waiting",M165="Completed")),"Waiting",IF(OR(M164="In Progress",M165="In Progress"),"In Progress",IF(OR(AND(M164="Completed",M165="Untraceable"),AND(M164="Untraceable",M165="Completed")),"Review",IF(OR(AND(M164="Completed",M165="Incomplete"),AND(M164="Incomplete",M165="Completed")),"Review",IF(OR(AND(M164="Incomplete",M165="Untraceable"),AND(M164="Untraceable",M165="Incomplete")),"Untraceable",IF(AND(NOT(OR(H164="Ø",H164="")),NOT(OR(H165="Ø",H165="")),L164=""),"In Progress",IF(AND(M164="Untraceable",M165="Untraceable"),"Untraceable",IF(AND(NOT(OR(H164="Ø",H164="")),NOT(OR(H165="Ø",H165="")),NOT(OR(L164="Ø",L164="",L164="Split",L164="Needs to be Split"))),"Completed",IF(AND(M164="Incomplete",M165="Incomplete"),"Incomplete",IF(AND(M164="Other",M165="Other"),"Review",IF(AND(M164="Untraceable",M165=""),"Untraceable","")))))))))))))))))))))))))</f>
        <v>Completed</v>
      </c>
      <c r="O164" s="116" t="s">
        <v>0</v>
      </c>
      <c r="P164" s="4" t="s">
        <v>5928</v>
      </c>
      <c r="Q164" s="121" t="s">
        <v>25</v>
      </c>
      <c r="R164" s="116" t="s">
        <v>5927</v>
      </c>
    </row>
    <row r="165" spans="1:18" x14ac:dyDescent="0.25">
      <c r="A165" s="116"/>
      <c r="B165" s="116"/>
      <c r="C165" s="116"/>
      <c r="D165" s="103" t="s">
        <v>27</v>
      </c>
      <c r="E165" s="103" t="s">
        <v>1512</v>
      </c>
      <c r="F165" s="7" t="str">
        <f>IF(AND(D165="Amina",OR(E165="Manual",E165="Assisted Manual")),A164&amp;"_AZ",IF(AND(D165="Amina",OR(E165="De-Novo Merge",E165="Assisted Merge")),A164&amp;"_SA_AZ",IF(AND(D165="Ahmad",OR(E165="Manual",E165="Assisted Manual")),A164&amp;"_AE",IF(AND(D165="Ahmad",OR(E165="De-Novo Merge",E165="Assisted Merge")),A164&amp;"_SA_AE",IF(AND(D165="Gina",OR(E165="Manual",E165="Assisted Manual")),A164&amp;"_GB",IF(AND(D165="Gina",OR(E165="De-Novo Merge",E165="Assisted Merge")),A164&amp;"_SA_GB",IF(AND(D165="Cameron",OR(E165="Manual",E165="Assisted Manual")),A164&amp;"_CA",IF(AND(D165="Cameron",OR(E165="De-Novo Merge",E165="Assisted Merge")),A164&amp;"_SA_CA",IF(AND(D165="Bruno",OR(E165="Manual",E165="Assisted Manual")),A164&amp;"_BD",IF(AND(D165="Bruno",OR(E165="De-Novo Merge",E165="Assisted Merge")),A164&amp;"_SA_BD",IF(AND(D165="Daniel",OR(E165="Manual",E165="Assisted Manual")),A164&amp;"_DR",IF(AND(D165="Daniel",OR(E165="De-Novo Merge",E165="Assisted Merge")),A164&amp;"_SA_DR",IF(AND(D165="Monet",OR(E165="Manual",E165="Assisted Manual")),A164&amp;"_MW",IF(AND(D165="Monet",OR(E165="De-Novo Merge",E165="Assisted Merge")),A164&amp;"_SA_MW",IF(AND(D165="Rinat",OR(E165="Manual",E165="Assisted Manual")),A164&amp;"_RM",IF(AND(D165="Rinat",OR(E165="De-Novo Merge",E165="Assisted Merge")),A164&amp;"_SA_RM",""))))))))))))))))</f>
        <v>2018-08-01_G-082_GB</v>
      </c>
      <c r="G165" s="104">
        <v>43420</v>
      </c>
      <c r="H165" s="104">
        <v>43424</v>
      </c>
      <c r="I165" s="68">
        <v>3</v>
      </c>
      <c r="J165" s="68">
        <v>75.2</v>
      </c>
      <c r="K165" s="73">
        <f t="shared" si="2"/>
        <v>25.066666666666666</v>
      </c>
      <c r="L165" s="116"/>
      <c r="M165" s="103" t="str">
        <f>IF(AND(NOT(OR(G165="",G165="Ø")),H165=""),"In Progress",IF(AND(NOT(OR(H165="Ø",H165="")),NOT(OR(G165="Ø",G165=""))),"Completed",IF(AND(NOT(A164=""),NOT(OR(D165="",D165="???")),G165=""),"Waiting",IF(D165="???","Waiting",""))))</f>
        <v>Completed</v>
      </c>
      <c r="N165" s="116"/>
      <c r="O165" s="116"/>
      <c r="P165" s="4"/>
      <c r="Q165" s="121"/>
      <c r="R165" s="116"/>
    </row>
    <row r="166" spans="1:18" x14ac:dyDescent="0.25">
      <c r="A166" s="122" t="s">
        <v>5926</v>
      </c>
      <c r="B166" s="117" t="s">
        <v>5925</v>
      </c>
      <c r="C166" s="116"/>
      <c r="D166" s="103" t="s">
        <v>187</v>
      </c>
      <c r="E166" s="103" t="s">
        <v>24</v>
      </c>
      <c r="F166" s="7" t="str">
        <f>IF(AND(D166="Amina",OR(E166="Manual",E166="Assisted Manual")),A166&amp;"_AZ",IF(AND(D166="Amina",OR(E166="De-Novo Merge",E166="Assisted Merge")),A166&amp;"_SA_AZ",IF(AND(D166="Ahmad",OR(E166="Manual",E166="Assisted Manual")),A166&amp;"_AE",IF(AND(D166="Ahmad",OR(E166="De-Novo Merge",E166="Assisted Merge")),A166&amp;"_SA_AE",IF(AND(D166="Gina",OR(E166="Manual",E166="Assisted Manual")),A166&amp;"_GB",IF(AND(D166="Gina",OR(E166="De-Novo Merge",E166="Assisted Merge")),A166&amp;"_SA_GB",IF(AND(D166="Cameron",OR(E166="Manual",E166="Assisted Manual")),A166&amp;"_CA",IF(AND(D166="Cameron",OR(E166="De-Novo Merge",E166="Assisted Merge")),A166&amp;"_SA_CA",IF(AND(D166="Bruno",OR(E166="Manual",E166="Assisted Manual")),A166&amp;"_BD",IF(AND(D166="Bruno",OR(E166="De-Novo Merge",E166="Assisted Merge")),A166&amp;"_SA_BD",IF(AND(D166="Daniel",OR(E166="Manual",E166="Assisted Manual")),A166&amp;"_DR",IF(AND(D166="Daniel",OR(E166="De-Novo Merge",E166="Assisted Merge")),A166&amp;"_SA_DR",IF(AND(D166="Monet",OR(E166="Manual",E166="Assisted Manual")),A166&amp;"_MW",IF(AND(D166="Monet",OR(E166="De-Novo Merge",E166="Assisted Merge")),A166&amp;"_SA_MW",IF(AND(D166="Rinat",OR(E166="Manual",E166="Assisted Manual")),A166&amp;"_RM",IF(AND(D166="Rinat",OR(E166="De-Novo Merge",E166="Assisted Merge")),A166&amp;"_SA_RM",""))))))))))))))))</f>
        <v>2018-08-01_G-083_MW</v>
      </c>
      <c r="G166" s="104">
        <v>43410</v>
      </c>
      <c r="H166" s="104">
        <v>43410</v>
      </c>
      <c r="I166" s="68">
        <v>2</v>
      </c>
      <c r="J166" s="68"/>
      <c r="K166" s="73" t="str">
        <f t="shared" si="2"/>
        <v/>
      </c>
      <c r="L166" s="118">
        <v>43474</v>
      </c>
      <c r="M166" s="103" t="str">
        <f>IF(AND(NOT(OR(G166="",G166="Ø")),H166=""),"In Progress",IF(AND(NOT(OR(H166="Ø",H166="")),NOT(OR(G166="Ø",G166=""))),"Completed",IF(AND(NOT(A166=""),NOT(OR(D166="",D166="???")),G166=""),"Waiting",IF(D166="???","Waiting",""))))</f>
        <v>Completed</v>
      </c>
      <c r="N166" s="116" t="str">
        <f>IF(AND(NOT(OR(H166="Ø",H166="")),L166="Split"),"In Progress",IF(AND(NOT(OR(H166="Ø",H166="")),L166="Needs to be Split"),"Waiting",IF(AND(M166="Review",M167="Review"),"Review",IF(OR(AND(M166="Review",M167="Incomplete"),AND(M166="Incomplete",M167="Review")),"Review",IF(OR(AND(M166="Untraceable",M167="Review"),AND(M166="Review",M167="Untraceable")),"Review",IF(OR(AND(M166="Review",M167="Completed"),AND(M166="Completed",M167="Review")),"Review",IF(OR(AND(M166="Other",M167="Review"),AND(M166="Review",M167="Other")),"Review",IF(OR(AND(M166="Other",M167="Incomplete"),AND(M166="Incomplete",M167="Other")),"Review",IF(OR(AND(M166="Other",M167="Untraceable"),AND(M166="Untraceable",M167="Other")),"Review",IF(OR(AND(M166="Other",M167="Completed"),AND(M166="Completed",M167="Other")),"Review",IF(AND(M166="Waiting",M167="Waiting"),"Waiting",IF(OR(AND(M166="Review",M167="Waiting"),AND(M166="Waiting",M167="Review")),"Waiting",IF(OR(AND(M166="Other",M167="Waiting"),AND(M166="Waiting",M167="Other")),"Waiting",IF(OR(AND(M166="Incomplete",M167="Waiting"),AND(M166="Waiting",M167="Incomplete")),"Waiting",IF(OR(AND(M166="Completed",M167="Waiting"),AND(M166="Waiting",M167="Completed")),"Waiting",IF(OR(M166="In Progress",M167="In Progress"),"In Progress",IF(OR(AND(M166="Completed",M167="Untraceable"),AND(M166="Untraceable",M167="Completed")),"Review",IF(OR(AND(M166="Completed",M167="Incomplete"),AND(M166="Incomplete",M167="Completed")),"Review",IF(OR(AND(M166="Incomplete",M167="Untraceable"),AND(M166="Untraceable",M167="Incomplete")),"Untraceable",IF(AND(NOT(OR(H166="Ø",H166="")),NOT(OR(H167="Ø",H167="")),L166=""),"In Progress",IF(AND(M166="Untraceable",M167="Untraceable"),"Untraceable",IF(AND(NOT(OR(H166="Ø",H166="")),NOT(OR(H167="Ø",H167="")),NOT(OR(L166="Ø",L166="",L166="Split",L166="Needs to be Split"))),"Completed",IF(AND(M166="Incomplete",M167="Incomplete"),"Incomplete",IF(AND(M166="Other",M167="Other"),"Review",IF(AND(M166="Untraceable",M167=""),"Untraceable","")))))))))))))))))))))))))</f>
        <v>Completed</v>
      </c>
      <c r="O166" s="116" t="s">
        <v>0</v>
      </c>
      <c r="P166" s="4" t="s">
        <v>5924</v>
      </c>
      <c r="Q166" s="121" t="str">
        <f>IF(OR(N166="Untraceable",N166="Incomplete"),"No",IF(N166="Completed","In Progress",""))</f>
        <v>In Progress</v>
      </c>
      <c r="R166" s="116"/>
    </row>
    <row r="167" spans="1:18" x14ac:dyDescent="0.25">
      <c r="A167" s="116"/>
      <c r="B167" s="116"/>
      <c r="C167" s="116"/>
      <c r="D167" s="103" t="s">
        <v>23</v>
      </c>
      <c r="E167" s="103" t="s">
        <v>1512</v>
      </c>
      <c r="F167" s="7" t="str">
        <f>IF(AND(D167="Amina",OR(E167="Manual",E167="Assisted Manual")),A166&amp;"_AZ",IF(AND(D167="Amina",OR(E167="De-Novo Merge",E167="Assisted Merge")),A166&amp;"_SA_AZ",IF(AND(D167="Ahmad",OR(E167="Manual",E167="Assisted Manual")),A166&amp;"_AE",IF(AND(D167="Ahmad",OR(E167="De-Novo Merge",E167="Assisted Merge")),A166&amp;"_SA_AE",IF(AND(D167="Gina",OR(E167="Manual",E167="Assisted Manual")),A166&amp;"_GB",IF(AND(D167="Gina",OR(E167="De-Novo Merge",E167="Assisted Merge")),A166&amp;"_SA_GB",IF(AND(D167="Cameron",OR(E167="Manual",E167="Assisted Manual")),A166&amp;"_CA",IF(AND(D167="Cameron",OR(E167="De-Novo Merge",E167="Assisted Merge")),A166&amp;"_SA_CA",IF(AND(D167="Bruno",OR(E167="Manual",E167="Assisted Manual")),A166&amp;"_BD",IF(AND(D167="Bruno",OR(E167="De-Novo Merge",E167="Assisted Merge")),A166&amp;"_SA_BD",IF(AND(D167="Daniel",OR(E167="Manual",E167="Assisted Manual")),A166&amp;"_DR",IF(AND(D167="Daniel",OR(E167="De-Novo Merge",E167="Assisted Merge")),A166&amp;"_SA_DR",IF(AND(D167="Monet",OR(E167="Manual",E167="Assisted Manual")),A166&amp;"_MW",IF(AND(D167="Monet",OR(E167="De-Novo Merge",E167="Assisted Merge")),A166&amp;"_SA_MW",IF(AND(D167="Rinat",OR(E167="Manual",E167="Assisted Manual")),A166&amp;"_RM",IF(AND(D167="Rinat",OR(E167="De-Novo Merge",E167="Assisted Merge")),A166&amp;"_SA_RM",""))))))))))))))))</f>
        <v>2018-08-01_G-083_CA</v>
      </c>
      <c r="G167" s="104">
        <v>43471</v>
      </c>
      <c r="H167" s="104">
        <v>43472</v>
      </c>
      <c r="I167" s="68">
        <v>1.6</v>
      </c>
      <c r="J167" s="68"/>
      <c r="K167" s="73" t="str">
        <f t="shared" si="2"/>
        <v/>
      </c>
      <c r="L167" s="116"/>
      <c r="M167" s="103" t="str">
        <f>IF(AND(NOT(OR(G167="",G167="Ø")),H167=""),"In Progress",IF(AND(NOT(OR(H167="Ø",H167="")),NOT(OR(G167="Ø",G167=""))),"Completed",IF(AND(NOT(A166=""),NOT(OR(D167="",D167="???")),G167=""),"Waiting",IF(D167="???","Waiting",""))))</f>
        <v>Completed</v>
      </c>
      <c r="N167" s="116"/>
      <c r="O167" s="116"/>
      <c r="P167" s="4"/>
      <c r="Q167" s="121"/>
      <c r="R167" s="116"/>
    </row>
    <row r="168" spans="1:18" x14ac:dyDescent="0.25">
      <c r="A168" s="122" t="s">
        <v>5923</v>
      </c>
      <c r="B168" s="117" t="s">
        <v>5922</v>
      </c>
      <c r="C168" s="116"/>
      <c r="D168" s="103"/>
      <c r="E168" s="103"/>
      <c r="F168" s="7" t="str">
        <f>IF(AND(D168="Amina",OR(E168="Manual",E168="Assisted Manual")),A168&amp;"_AZ",IF(AND(D168="Amina",OR(E168="De-Novo Merge",E168="Assisted Merge")),A168&amp;"_SA_AZ",IF(AND(D168="Ahmad",OR(E168="Manual",E168="Assisted Manual")),A168&amp;"_AE",IF(AND(D168="Ahmad",OR(E168="De-Novo Merge",E168="Assisted Merge")),A168&amp;"_SA_AE",IF(AND(D168="Gina",OR(E168="Manual",E168="Assisted Manual")),A168&amp;"_GB",IF(AND(D168="Gina",OR(E168="De-Novo Merge",E168="Assisted Merge")),A168&amp;"_SA_GB",IF(AND(D168="Cameron",OR(E168="Manual",E168="Assisted Manual")),A168&amp;"_CA",IF(AND(D168="Cameron",OR(E168="De-Novo Merge",E168="Assisted Merge")),A168&amp;"_SA_CA",IF(AND(D168="Bruno",OR(E168="Manual",E168="Assisted Manual")),A168&amp;"_BD",IF(AND(D168="Bruno",OR(E168="De-Novo Merge",E168="Assisted Merge")),A168&amp;"_SA_BD",IF(AND(D168="Daniel",OR(E168="Manual",E168="Assisted Manual")),A168&amp;"_DR",IF(AND(D168="Daniel",OR(E168="De-Novo Merge",E168="Assisted Merge")),A168&amp;"_SA_DR",IF(AND(D168="Monet",OR(E168="Manual",E168="Assisted Manual")),A168&amp;"_MW",IF(AND(D168="Monet",OR(E168="De-Novo Merge",E168="Assisted Merge")),A168&amp;"_SA_MW",IF(AND(D168="Rinat",OR(E168="Manual",E168="Assisted Manual")),A168&amp;"_RM",IF(AND(D168="Rinat",OR(E168="De-Novo Merge",E168="Assisted Merge")),A168&amp;"_SA_RM",""))))))))))))))))</f>
        <v/>
      </c>
      <c r="G168" s="104"/>
      <c r="H168" s="104"/>
      <c r="I168" s="68"/>
      <c r="J168" s="68"/>
      <c r="K168" s="73" t="str">
        <f t="shared" si="2"/>
        <v/>
      </c>
      <c r="L168" s="118" t="str">
        <f>IF(AND(NOT(OR(H168="",H168="Ø")),NOT(OR(H169="",H169="Ø"))),"Needs to be Split","")</f>
        <v/>
      </c>
      <c r="M168" s="103" t="str">
        <f>IF(AND(NOT(OR(G168="",G168="Ø")),H168=""),"In Progress",IF(AND(NOT(OR(H168="Ø",H168="")),NOT(OR(G168="Ø",G168=""))),"Completed",IF(AND(NOT(A168=""),NOT(OR(D168="",D168="???")),G168=""),"Waiting",IF(D168="???","Waiting",""))))</f>
        <v/>
      </c>
      <c r="N168" s="116" t="str">
        <f>IF(AND(NOT(OR(H168="Ø",H168="")),L168="Split"),"In Progress",IF(AND(NOT(OR(H168="Ø",H168="")),L168="Needs to be Split"),"Waiting",IF(AND(M168="Review",M169="Review"),"Review",IF(OR(AND(M168="Review",M169="Incomplete"),AND(M168="Incomplete",M169="Review")),"Review",IF(OR(AND(M168="Untraceable",M169="Review"),AND(M168="Review",M169="Untraceable")),"Review",IF(OR(AND(M168="Review",M169="Completed"),AND(M168="Completed",M169="Review")),"Review",IF(OR(AND(M168="Other",M169="Review"),AND(M168="Review",M169="Other")),"Review",IF(OR(AND(M168="Other",M169="Incomplete"),AND(M168="Incomplete",M169="Other")),"Review",IF(OR(AND(M168="Other",M169="Untraceable"),AND(M168="Untraceable",M169="Other")),"Review",IF(OR(AND(M168="Other",M169="Completed"),AND(M168="Completed",M169="Other")),"Review",IF(AND(M168="Waiting",M169="Waiting"),"Waiting",IF(OR(AND(M168="Review",M169="Waiting"),AND(M168="Waiting",M169="Review")),"Waiting",IF(OR(AND(M168="Other",M169="Waiting"),AND(M168="Waiting",M169="Other")),"Waiting",IF(OR(AND(M168="Incomplete",M169="Waiting"),AND(M168="Waiting",M169="Incomplete")),"Waiting",IF(OR(AND(M168="Completed",M169="Waiting"),AND(M168="Waiting",M169="Completed")),"Waiting",IF(OR(M168="In Progress",M169="In Progress"),"In Progress",IF(OR(AND(M168="Completed",M169="Untraceable"),AND(M168="Untraceable",M169="Completed")),"Review",IF(OR(AND(M168="Completed",M169="Incomplete"),AND(M168="Incomplete",M169="Completed")),"Review",IF(OR(AND(M168="Incomplete",M169="Untraceable"),AND(M168="Untraceable",M169="Incomplete")),"Untraceable",IF(AND(NOT(OR(H168="Ø",H168="")),NOT(OR(H169="Ø",H169="")),L168=""),"In Progress",IF(AND(M168="Untraceable",M169="Untraceable"),"Untraceable",IF(AND(NOT(OR(H168="Ø",H168="")),NOT(OR(H169="Ø",H169="")),NOT(OR(L168="Ø",L168="",L168="Split",L168="Needs to be Split"))),"Completed",IF(AND(M168="Incomplete",M169="Incomplete"),"Incomplete",IF(AND(M168="Other",M169="Other"),"Review",IF(AND(M168="Untraceable",M169=""),"Untraceable","")))))))))))))))))))))))))</f>
        <v/>
      </c>
      <c r="O168" s="116" t="str">
        <f>IF(OR(N168="Untraceable",N168="Incomplete"),"Ignore",IF(N168="Completed","Waiting",IF(OR(N168="Waiting",N168="In Progress",N168="Review",N168="Other"),"HOLD","")))</f>
        <v/>
      </c>
      <c r="P168" s="4"/>
      <c r="Q168" s="121" t="str">
        <f>IF(OR(N168="Untraceable",N168="Incomplete"),"No",IF(N168="Completed","In Progress",""))</f>
        <v/>
      </c>
      <c r="R168" s="116"/>
    </row>
    <row r="169" spans="1:18" x14ac:dyDescent="0.25">
      <c r="A169" s="116"/>
      <c r="B169" s="116"/>
      <c r="C169" s="116"/>
      <c r="D169" s="103"/>
      <c r="E169" s="103"/>
      <c r="F169" s="7" t="str">
        <f>IF(AND(D169="Amina",OR(E169="Manual",E169="Assisted Manual")),A168&amp;"_AZ",IF(AND(D169="Amina",OR(E169="De-Novo Merge",E169="Assisted Merge")),A168&amp;"_SA_AZ",IF(AND(D169="Ahmad",OR(E169="Manual",E169="Assisted Manual")),A168&amp;"_AE",IF(AND(D169="Ahmad",OR(E169="De-Novo Merge",E169="Assisted Merge")),A168&amp;"_SA_AE",IF(AND(D169="Gina",OR(E169="Manual",E169="Assisted Manual")),A168&amp;"_GB",IF(AND(D169="Gina",OR(E169="De-Novo Merge",E169="Assisted Merge")),A168&amp;"_SA_GB",IF(AND(D169="Cameron",OR(E169="Manual",E169="Assisted Manual")),A168&amp;"_CA",IF(AND(D169="Cameron",OR(E169="De-Novo Merge",E169="Assisted Merge")),A168&amp;"_SA_CA",IF(AND(D169="Bruno",OR(E169="Manual",E169="Assisted Manual")),A168&amp;"_BD",IF(AND(D169="Bruno",OR(E169="De-Novo Merge",E169="Assisted Merge")),A168&amp;"_SA_BD",IF(AND(D169="Daniel",OR(E169="Manual",E169="Assisted Manual")),A168&amp;"_DR",IF(AND(D169="Daniel",OR(E169="De-Novo Merge",E169="Assisted Merge")),A168&amp;"_SA_DR",IF(AND(D169="Monet",OR(E169="Manual",E169="Assisted Manual")),A168&amp;"_MW",IF(AND(D169="Monet",OR(E169="De-Novo Merge",E169="Assisted Merge")),A168&amp;"_SA_MW",IF(AND(D169="Rinat",OR(E169="Manual",E169="Assisted Manual")),A168&amp;"_RM",IF(AND(D169="Rinat",OR(E169="De-Novo Merge",E169="Assisted Merge")),A168&amp;"_SA_RM",""))))))))))))))))</f>
        <v/>
      </c>
      <c r="G169" s="104"/>
      <c r="H169" s="104"/>
      <c r="I169" s="68"/>
      <c r="J169" s="68"/>
      <c r="K169" s="73" t="str">
        <f t="shared" si="2"/>
        <v/>
      </c>
      <c r="L169" s="116"/>
      <c r="M169" s="103" t="str">
        <f>IF(AND(NOT(OR(G169="",G169="Ø")),H169=""),"In Progress",IF(AND(NOT(OR(H169="Ø",H169="")),NOT(OR(G169="Ø",G169=""))),"Completed",IF(AND(NOT(A168=""),NOT(OR(D169="",D169="???")),G169=""),"Waiting",IF(D169="???","Waiting",""))))</f>
        <v/>
      </c>
      <c r="N169" s="116"/>
      <c r="O169" s="116"/>
      <c r="P169" s="4"/>
      <c r="Q169" s="121"/>
      <c r="R169" s="116"/>
    </row>
    <row r="170" spans="1:18" x14ac:dyDescent="0.25">
      <c r="A170" s="122" t="s">
        <v>5921</v>
      </c>
      <c r="B170" s="117" t="s">
        <v>5920</v>
      </c>
      <c r="C170" s="116" t="s">
        <v>3169</v>
      </c>
      <c r="D170" s="103" t="s">
        <v>187</v>
      </c>
      <c r="E170" s="103" t="s">
        <v>24</v>
      </c>
      <c r="F170" s="7" t="str">
        <f>IF(AND(D170="Amina",OR(E170="Manual",E170="Assisted Manual")),A170&amp;"_AZ",IF(AND(D170="Amina",OR(E170="De-Novo Merge",E170="Assisted Merge")),A170&amp;"_SA_AZ",IF(AND(D170="Ahmad",OR(E170="Manual",E170="Assisted Manual")),A170&amp;"_AE",IF(AND(D170="Ahmad",OR(E170="De-Novo Merge",E170="Assisted Merge")),A170&amp;"_SA_AE",IF(AND(D170="Gina",OR(E170="Manual",E170="Assisted Manual")),A170&amp;"_GB",IF(AND(D170="Gina",OR(E170="De-Novo Merge",E170="Assisted Merge")),A170&amp;"_SA_GB",IF(AND(D170="Cameron",OR(E170="Manual",E170="Assisted Manual")),A170&amp;"_CA",IF(AND(D170="Cameron",OR(E170="De-Novo Merge",E170="Assisted Merge")),A170&amp;"_SA_CA",IF(AND(D170="Bruno",OR(E170="Manual",E170="Assisted Manual")),A170&amp;"_BD",IF(AND(D170="Bruno",OR(E170="De-Novo Merge",E170="Assisted Merge")),A170&amp;"_SA_BD",IF(AND(D170="Daniel",OR(E170="Manual",E170="Assisted Manual")),A170&amp;"_DR",IF(AND(D170="Daniel",OR(E170="De-Novo Merge",E170="Assisted Merge")),A170&amp;"_SA_DR",IF(AND(D170="Monet",OR(E170="Manual",E170="Assisted Manual")),A170&amp;"_MW",IF(AND(D170="Monet",OR(E170="De-Novo Merge",E170="Assisted Merge")),A170&amp;"_SA_MW",IF(AND(D170="Rinat",OR(E170="Manual",E170="Assisted Manual")),A170&amp;"_RM",IF(AND(D170="Rinat",OR(E170="De-Novo Merge",E170="Assisted Merge")),A170&amp;"_SA_RM",""))))))))))))))))</f>
        <v>2018-08-01_G-085_MW</v>
      </c>
      <c r="G170" s="104">
        <v>43391</v>
      </c>
      <c r="H170" s="104">
        <v>43392</v>
      </c>
      <c r="I170" s="68">
        <v>5</v>
      </c>
      <c r="J170" s="68">
        <v>69.8</v>
      </c>
      <c r="K170" s="73">
        <f t="shared" si="2"/>
        <v>13.959999999999999</v>
      </c>
      <c r="L170" s="118">
        <v>43445</v>
      </c>
      <c r="M170" s="103" t="str">
        <f>IF(AND(NOT(OR(G170="",G170="Ø")),H170=""),"In Progress",IF(AND(NOT(OR(H170="Ø",H170="")),NOT(OR(G170="Ø",G170=""))),"Completed",IF(AND(NOT(A170=""),NOT(OR(D170="",D170="???")),G170=""),"Waiting",IF(D170="???","Waiting",""))))</f>
        <v>Completed</v>
      </c>
      <c r="N170" s="116" t="str">
        <f>IF(AND(NOT(OR(H170="Ø",H170="")),L170="Split"),"In Progress",IF(AND(NOT(OR(H170="Ø",H170="")),L170="Needs to be Split"),"Waiting",IF(AND(M170="Review",M171="Review"),"Review",IF(OR(AND(M170="Review",M171="Incomplete"),AND(M170="Incomplete",M171="Review")),"Review",IF(OR(AND(M170="Untraceable",M171="Review"),AND(M170="Review",M171="Untraceable")),"Review",IF(OR(AND(M170="Review",M171="Completed"),AND(M170="Completed",M171="Review")),"Review",IF(OR(AND(M170="Other",M171="Review"),AND(M170="Review",M171="Other")),"Review",IF(OR(AND(M170="Other",M171="Incomplete"),AND(M170="Incomplete",M171="Other")),"Review",IF(OR(AND(M170="Other",M171="Untraceable"),AND(M170="Untraceable",M171="Other")),"Review",IF(OR(AND(M170="Other",M171="Completed"),AND(M170="Completed",M171="Other")),"Review",IF(AND(M170="Waiting",M171="Waiting"),"Waiting",IF(OR(AND(M170="Review",M171="Waiting"),AND(M170="Waiting",M171="Review")),"Waiting",IF(OR(AND(M170="Other",M171="Waiting"),AND(M170="Waiting",M171="Other")),"Waiting",IF(OR(AND(M170="Incomplete",M171="Waiting"),AND(M170="Waiting",M171="Incomplete")),"Waiting",IF(OR(AND(M170="Completed",M171="Waiting"),AND(M170="Waiting",M171="Completed")),"Waiting",IF(OR(M170="In Progress",M171="In Progress"),"In Progress",IF(OR(AND(M170="Completed",M171="Untraceable"),AND(M170="Untraceable",M171="Completed")),"Review",IF(OR(AND(M170="Completed",M171="Incomplete"),AND(M170="Incomplete",M171="Completed")),"Review",IF(OR(AND(M170="Incomplete",M171="Untraceable"),AND(M170="Untraceable",M171="Incomplete")),"Untraceable",IF(AND(NOT(OR(H170="Ø",H170="")),NOT(OR(H171="Ø",H171="")),L170=""),"In Progress",IF(AND(M170="Untraceable",M171="Untraceable"),"Untraceable",IF(AND(NOT(OR(H170="Ø",H170="")),NOT(OR(H171="Ø",H171="")),NOT(OR(L170="Ø",L170="",L170="Split",L170="Needs to be Split"))),"Completed",IF(AND(M170="Incomplete",M171="Incomplete"),"Incomplete",IF(AND(M170="Other",M171="Other"),"Review",IF(AND(M170="Untraceable",M171=""),"Untraceable","")))))))))))))))))))))))))</f>
        <v>Completed</v>
      </c>
      <c r="O170" s="116" t="s">
        <v>0</v>
      </c>
      <c r="P170" s="4" t="s">
        <v>5919</v>
      </c>
      <c r="Q170" s="121" t="s">
        <v>25</v>
      </c>
      <c r="R170" s="116" t="s">
        <v>5918</v>
      </c>
    </row>
    <row r="171" spans="1:18" x14ac:dyDescent="0.25">
      <c r="A171" s="116"/>
      <c r="B171" s="116"/>
      <c r="C171" s="116"/>
      <c r="D171" s="103" t="s">
        <v>23</v>
      </c>
      <c r="E171" s="103" t="s">
        <v>1512</v>
      </c>
      <c r="F171" s="7" t="str">
        <f>IF(AND(D171="Amina",OR(E171="Manual",E171="Assisted Manual")),A170&amp;"_AZ",IF(AND(D171="Amina",OR(E171="De-Novo Merge",E171="Assisted Merge")),A170&amp;"_SA_AZ",IF(AND(D171="Ahmad",OR(E171="Manual",E171="Assisted Manual")),A170&amp;"_AE",IF(AND(D171="Ahmad",OR(E171="De-Novo Merge",E171="Assisted Merge")),A170&amp;"_SA_AE",IF(AND(D171="Gina",OR(E171="Manual",E171="Assisted Manual")),A170&amp;"_GB",IF(AND(D171="Gina",OR(E171="De-Novo Merge",E171="Assisted Merge")),A170&amp;"_SA_GB",IF(AND(D171="Cameron",OR(E171="Manual",E171="Assisted Manual")),A170&amp;"_CA",IF(AND(D171="Cameron",OR(E171="De-Novo Merge",E171="Assisted Merge")),A170&amp;"_SA_CA",IF(AND(D171="Bruno",OR(E171="Manual",E171="Assisted Manual")),A170&amp;"_BD",IF(AND(D171="Bruno",OR(E171="De-Novo Merge",E171="Assisted Merge")),A170&amp;"_SA_BD",IF(AND(D171="Daniel",OR(E171="Manual",E171="Assisted Manual")),A170&amp;"_DR",IF(AND(D171="Daniel",OR(E171="De-Novo Merge",E171="Assisted Merge")),A170&amp;"_SA_DR",IF(AND(D171="Monet",OR(E171="Manual",E171="Assisted Manual")),A170&amp;"_MW",IF(AND(D171="Monet",OR(E171="De-Novo Merge",E171="Assisted Merge")),A170&amp;"_SA_MW",IF(AND(D171="Rinat",OR(E171="Manual",E171="Assisted Manual")),A170&amp;"_RM",IF(AND(D171="Rinat",OR(E171="De-Novo Merge",E171="Assisted Merge")),A170&amp;"_SA_RM",""))))))))))))))))</f>
        <v>2018-08-01_G-085_CA</v>
      </c>
      <c r="G171" s="104">
        <v>43397</v>
      </c>
      <c r="H171" s="104">
        <v>43398</v>
      </c>
      <c r="I171" s="68"/>
      <c r="J171" s="68"/>
      <c r="K171" s="73" t="str">
        <f t="shared" si="2"/>
        <v/>
      </c>
      <c r="L171" s="116"/>
      <c r="M171" s="103" t="str">
        <f>IF(AND(NOT(OR(G171="",G171="Ø")),H171=""),"In Progress",IF(AND(NOT(OR(H171="Ø",H171="")),NOT(OR(G171="Ø",G171=""))),"Completed",IF(AND(NOT(A170=""),NOT(OR(D171="",D171="???")),G171=""),"Waiting",IF(D171="???","Waiting",""))))</f>
        <v>Completed</v>
      </c>
      <c r="N171" s="116"/>
      <c r="O171" s="116"/>
      <c r="P171" s="4"/>
      <c r="Q171" s="121"/>
      <c r="R171" s="116"/>
    </row>
    <row r="172" spans="1:18" x14ac:dyDescent="0.25">
      <c r="A172" s="122" t="s">
        <v>5917</v>
      </c>
      <c r="B172" s="117" t="s">
        <v>5916</v>
      </c>
      <c r="C172" s="116" t="s">
        <v>5915</v>
      </c>
      <c r="D172" s="103" t="s">
        <v>23</v>
      </c>
      <c r="E172" s="103" t="s">
        <v>24</v>
      </c>
      <c r="F172" s="7" t="str">
        <f>IF(AND(D172="Amina",OR(E172="Manual",E172="Assisted Manual")),A172&amp;"_AZ",IF(AND(D172="Amina",OR(E172="De-Novo Merge",E172="Assisted Merge")),A172&amp;"_SA_AZ",IF(AND(D172="Ahmad",OR(E172="Manual",E172="Assisted Manual")),A172&amp;"_AE",IF(AND(D172="Ahmad",OR(E172="De-Novo Merge",E172="Assisted Merge")),A172&amp;"_SA_AE",IF(AND(D172="Gina",OR(E172="Manual",E172="Assisted Manual")),A172&amp;"_GB",IF(AND(D172="Gina",OR(E172="De-Novo Merge",E172="Assisted Merge")),A172&amp;"_SA_GB",IF(AND(D172="Cameron",OR(E172="Manual",E172="Assisted Manual")),A172&amp;"_CA",IF(AND(D172="Cameron",OR(E172="De-Novo Merge",E172="Assisted Merge")),A172&amp;"_SA_CA",IF(AND(D172="Bruno",OR(E172="Manual",E172="Assisted Manual")),A172&amp;"_BD",IF(AND(D172="Bruno",OR(E172="De-Novo Merge",E172="Assisted Merge")),A172&amp;"_SA_BD",IF(AND(D172="Daniel",OR(E172="Manual",E172="Assisted Manual")),A172&amp;"_DR",IF(AND(D172="Daniel",OR(E172="De-Novo Merge",E172="Assisted Merge")),A172&amp;"_SA_DR",IF(AND(D172="Monet",OR(E172="Manual",E172="Assisted Manual")),A172&amp;"_MW",IF(AND(D172="Monet",OR(E172="De-Novo Merge",E172="Assisted Merge")),A172&amp;"_SA_MW",IF(AND(D172="Rinat",OR(E172="Manual",E172="Assisted Manual")),A172&amp;"_RM",IF(AND(D172="Rinat",OR(E172="De-Novo Merge",E172="Assisted Merge")),A172&amp;"_SA_RM",""))))))))))))))))</f>
        <v>2018-08-01_G-086_CA</v>
      </c>
      <c r="G172" s="104">
        <v>43396</v>
      </c>
      <c r="H172" s="104">
        <v>43397</v>
      </c>
      <c r="I172" s="68">
        <v>5</v>
      </c>
      <c r="J172" s="68">
        <v>66.400000000000006</v>
      </c>
      <c r="K172" s="73">
        <f t="shared" si="2"/>
        <v>13.280000000000001</v>
      </c>
      <c r="L172" s="118">
        <v>43433</v>
      </c>
      <c r="M172" s="103" t="str">
        <f>IF(AND(NOT(OR(G172="",G172="Ø")),H172=""),"In Progress",IF(AND(NOT(OR(H172="Ø",H172="")),NOT(OR(G172="Ø",G172=""))),"Completed",IF(AND(NOT(A172=""),NOT(OR(D172="",D172="???")),G172=""),"Waiting",IF(D172="???","Waiting",""))))</f>
        <v>Completed</v>
      </c>
      <c r="N172" s="116" t="str">
        <f>IF(AND(NOT(OR(H172="Ø",H172="")),L172="Split"),"In Progress",IF(AND(NOT(OR(H172="Ø",H172="")),L172="Needs to be Split"),"Waiting",IF(AND(M172="Review",M173="Review"),"Review",IF(OR(AND(M172="Review",M173="Incomplete"),AND(M172="Incomplete",M173="Review")),"Review",IF(OR(AND(M172="Untraceable",M173="Review"),AND(M172="Review",M173="Untraceable")),"Review",IF(OR(AND(M172="Review",M173="Completed"),AND(M172="Completed",M173="Review")),"Review",IF(OR(AND(M172="Other",M173="Review"),AND(M172="Review",M173="Other")),"Review",IF(OR(AND(M172="Other",M173="Incomplete"),AND(M172="Incomplete",M173="Other")),"Review",IF(OR(AND(M172="Other",M173="Untraceable"),AND(M172="Untraceable",M173="Other")),"Review",IF(OR(AND(M172="Other",M173="Completed"),AND(M172="Completed",M173="Other")),"Review",IF(AND(M172="Waiting",M173="Waiting"),"Waiting",IF(OR(AND(M172="Review",M173="Waiting"),AND(M172="Waiting",M173="Review")),"Waiting",IF(OR(AND(M172="Other",M173="Waiting"),AND(M172="Waiting",M173="Other")),"Waiting",IF(OR(AND(M172="Incomplete",M173="Waiting"),AND(M172="Waiting",M173="Incomplete")),"Waiting",IF(OR(AND(M172="Completed",M173="Waiting"),AND(M172="Waiting",M173="Completed")),"Waiting",IF(OR(M172="In Progress",M173="In Progress"),"In Progress",IF(OR(AND(M172="Completed",M173="Untraceable"),AND(M172="Untraceable",M173="Completed")),"Review",IF(OR(AND(M172="Completed",M173="Incomplete"),AND(M172="Incomplete",M173="Completed")),"Review",IF(OR(AND(M172="Incomplete",M173="Untraceable"),AND(M172="Untraceable",M173="Incomplete")),"Untraceable",IF(AND(NOT(OR(H172="Ø",H172="")),NOT(OR(H173="Ø",H173="")),L172=""),"In Progress",IF(AND(M172="Untraceable",M173="Untraceable"),"Untraceable",IF(AND(NOT(OR(H172="Ø",H172="")),NOT(OR(H173="Ø",H173="")),NOT(OR(L172="Ø",L172="",L172="Split",L172="Needs to be Split"))),"Completed",IF(AND(M172="Incomplete",M173="Incomplete"),"Incomplete",IF(AND(M172="Other",M173="Other"),"Review",IF(AND(M172="Untraceable",M173=""),"Untraceable","")))))))))))))))))))))))))</f>
        <v>Completed</v>
      </c>
      <c r="O172" s="116" t="s">
        <v>0</v>
      </c>
      <c r="P172" s="4"/>
      <c r="Q172" s="121" t="s">
        <v>25</v>
      </c>
      <c r="R172" s="116" t="s">
        <v>5914</v>
      </c>
    </row>
    <row r="173" spans="1:18" x14ac:dyDescent="0.25">
      <c r="A173" s="116"/>
      <c r="B173" s="116"/>
      <c r="C173" s="116"/>
      <c r="D173" s="103" t="s">
        <v>27</v>
      </c>
      <c r="E173" s="103" t="s">
        <v>1512</v>
      </c>
      <c r="F173" s="7" t="str">
        <f>IF(AND(D173="Amina",OR(E173="Manual",E173="Assisted Manual")),A172&amp;"_AZ",IF(AND(D173="Amina",OR(E173="De-Novo Merge",E173="Assisted Merge")),A172&amp;"_SA_AZ",IF(AND(D173="Ahmad",OR(E173="Manual",E173="Assisted Manual")),A172&amp;"_AE",IF(AND(D173="Ahmad",OR(E173="De-Novo Merge",E173="Assisted Merge")),A172&amp;"_SA_AE",IF(AND(D173="Gina",OR(E173="Manual",E173="Assisted Manual")),A172&amp;"_GB",IF(AND(D173="Gina",OR(E173="De-Novo Merge",E173="Assisted Merge")),A172&amp;"_SA_GB",IF(AND(D173="Cameron",OR(E173="Manual",E173="Assisted Manual")),A172&amp;"_CA",IF(AND(D173="Cameron",OR(E173="De-Novo Merge",E173="Assisted Merge")),A172&amp;"_SA_CA",IF(AND(D173="Bruno",OR(E173="Manual",E173="Assisted Manual")),A172&amp;"_BD",IF(AND(D173="Bruno",OR(E173="De-Novo Merge",E173="Assisted Merge")),A172&amp;"_SA_BD",IF(AND(D173="Daniel",OR(E173="Manual",E173="Assisted Manual")),A172&amp;"_DR",IF(AND(D173="Daniel",OR(E173="De-Novo Merge",E173="Assisted Merge")),A172&amp;"_SA_DR",IF(AND(D173="Monet",OR(E173="Manual",E173="Assisted Manual")),A172&amp;"_MW",IF(AND(D173="Monet",OR(E173="De-Novo Merge",E173="Assisted Merge")),A172&amp;"_SA_MW",IF(AND(D173="Rinat",OR(E173="Manual",E173="Assisted Manual")),A172&amp;"_RM",IF(AND(D173="Rinat",OR(E173="De-Novo Merge",E173="Assisted Merge")),A172&amp;"_SA_RM",""))))))))))))))))</f>
        <v>2018-08-01_G-086_GB</v>
      </c>
      <c r="G173" s="104">
        <v>43431</v>
      </c>
      <c r="H173" s="104">
        <v>43402</v>
      </c>
      <c r="I173" s="68">
        <v>3.5</v>
      </c>
      <c r="J173" s="68">
        <v>67.52</v>
      </c>
      <c r="K173" s="73">
        <f t="shared" si="2"/>
        <v>19.291428571428572</v>
      </c>
      <c r="L173" s="116"/>
      <c r="M173" s="103" t="str">
        <f>IF(AND(NOT(OR(G173="",G173="Ø")),H173=""),"In Progress",IF(AND(NOT(OR(H173="Ø",H173="")),NOT(OR(G173="Ø",G173=""))),"Completed",IF(AND(NOT(A172=""),NOT(OR(D173="",D173="???")),G173=""),"Waiting",IF(D173="???","Waiting",""))))</f>
        <v>Completed</v>
      </c>
      <c r="N173" s="116"/>
      <c r="O173" s="116"/>
      <c r="P173" s="4"/>
      <c r="Q173" s="121"/>
      <c r="R173" s="116"/>
    </row>
    <row r="174" spans="1:18" x14ac:dyDescent="0.25">
      <c r="A174" s="122" t="s">
        <v>5913</v>
      </c>
      <c r="B174" s="117" t="s">
        <v>5912</v>
      </c>
      <c r="C174" s="116" t="s">
        <v>2065</v>
      </c>
      <c r="D174" s="103"/>
      <c r="E174" s="103"/>
      <c r="F174" s="7" t="str">
        <f>IF(AND(D174="Amina",OR(E174="Manual",E174="Assisted Manual")),A174&amp;"_AZ",IF(AND(D174="Amina",OR(E174="De-Novo Merge",E174="Assisted Merge")),A174&amp;"_SA_AZ",IF(AND(D174="Ahmad",OR(E174="Manual",E174="Assisted Manual")),A174&amp;"_AE",IF(AND(D174="Ahmad",OR(E174="De-Novo Merge",E174="Assisted Merge")),A174&amp;"_SA_AE",IF(AND(D174="Gina",OR(E174="Manual",E174="Assisted Manual")),A174&amp;"_GB",IF(AND(D174="Gina",OR(E174="De-Novo Merge",E174="Assisted Merge")),A174&amp;"_SA_GB",IF(AND(D174="Cameron",OR(E174="Manual",E174="Assisted Manual")),A174&amp;"_CA",IF(AND(D174="Cameron",OR(E174="De-Novo Merge",E174="Assisted Merge")),A174&amp;"_SA_CA",IF(AND(D174="Bruno",OR(E174="Manual",E174="Assisted Manual")),A174&amp;"_BD",IF(AND(D174="Bruno",OR(E174="De-Novo Merge",E174="Assisted Merge")),A174&amp;"_SA_BD",IF(AND(D174="Daniel",OR(E174="Manual",E174="Assisted Manual")),A174&amp;"_DR",IF(AND(D174="Daniel",OR(E174="De-Novo Merge",E174="Assisted Merge")),A174&amp;"_SA_DR",IF(AND(D174="Monet",OR(E174="Manual",E174="Assisted Manual")),A174&amp;"_MW",IF(AND(D174="Monet",OR(E174="De-Novo Merge",E174="Assisted Merge")),A174&amp;"_SA_MW",IF(AND(D174="Rinat",OR(E174="Manual",E174="Assisted Manual")),A174&amp;"_RM",IF(AND(D174="Rinat",OR(E174="De-Novo Merge",E174="Assisted Merge")),A174&amp;"_SA_RM",""))))))))))))))))</f>
        <v/>
      </c>
      <c r="G174" s="104"/>
      <c r="H174" s="104"/>
      <c r="I174" s="68"/>
      <c r="J174" s="68"/>
      <c r="K174" s="73" t="str">
        <f t="shared" si="2"/>
        <v/>
      </c>
      <c r="L174" s="118" t="str">
        <f>IF(AND(NOT(OR(H174="",H174="Ø")),NOT(OR(H175="",H175="Ø"))),"Needs to be Split","")</f>
        <v/>
      </c>
      <c r="M174" s="103" t="str">
        <f>IF(AND(NOT(OR(G174="",G174="Ø")),H174=""),"In Progress",IF(AND(NOT(OR(H174="Ø",H174="")),NOT(OR(G174="Ø",G174=""))),"Completed",IF(AND(NOT(A174=""),NOT(OR(D174="",D174="???")),G174=""),"Waiting",IF(D174="???","Waiting",""))))</f>
        <v/>
      </c>
      <c r="N174" s="116" t="str">
        <f>IF(AND(NOT(OR(H174="Ø",H174="")),L174="Split"),"In Progress",IF(AND(NOT(OR(H174="Ø",H174="")),L174="Needs to be Split"),"Waiting",IF(AND(M174="Review",M175="Review"),"Review",IF(OR(AND(M174="Review",M175="Incomplete"),AND(M174="Incomplete",M175="Review")),"Review",IF(OR(AND(M174="Untraceable",M175="Review"),AND(M174="Review",M175="Untraceable")),"Review",IF(OR(AND(M174="Review",M175="Completed"),AND(M174="Completed",M175="Review")),"Review",IF(OR(AND(M174="Other",M175="Review"),AND(M174="Review",M175="Other")),"Review",IF(OR(AND(M174="Other",M175="Incomplete"),AND(M174="Incomplete",M175="Other")),"Review",IF(OR(AND(M174="Other",M175="Untraceable"),AND(M174="Untraceable",M175="Other")),"Review",IF(OR(AND(M174="Other",M175="Completed"),AND(M174="Completed",M175="Other")),"Review",IF(AND(M174="Waiting",M175="Waiting"),"Waiting",IF(OR(AND(M174="Review",M175="Waiting"),AND(M174="Waiting",M175="Review")),"Waiting",IF(OR(AND(M174="Other",M175="Waiting"),AND(M174="Waiting",M175="Other")),"Waiting",IF(OR(AND(M174="Incomplete",M175="Waiting"),AND(M174="Waiting",M175="Incomplete")),"Waiting",IF(OR(AND(M174="Completed",M175="Waiting"),AND(M174="Waiting",M175="Completed")),"Waiting",IF(OR(M174="In Progress",M175="In Progress"),"In Progress",IF(OR(AND(M174="Completed",M175="Untraceable"),AND(M174="Untraceable",M175="Completed")),"Review",IF(OR(AND(M174="Completed",M175="Incomplete"),AND(M174="Incomplete",M175="Completed")),"Review",IF(OR(AND(M174="Incomplete",M175="Untraceable"),AND(M174="Untraceable",M175="Incomplete")),"Untraceable",IF(AND(NOT(OR(H174="Ø",H174="")),NOT(OR(H175="Ø",H175="")),L174=""),"In Progress",IF(AND(M174="Untraceable",M175="Untraceable"),"Untraceable",IF(AND(NOT(OR(H174="Ø",H174="")),NOT(OR(H175="Ø",H175="")),NOT(OR(L174="Ø",L174="",L174="Split",L174="Needs to be Split"))),"Completed",IF(AND(M174="Incomplete",M175="Incomplete"),"Incomplete",IF(AND(M174="Other",M175="Other"),"Review",IF(AND(M174="Untraceable",M175=""),"Untraceable","")))))))))))))))))))))))))</f>
        <v/>
      </c>
      <c r="O174" s="116" t="str">
        <f>IF(OR(N174="Untraceable",N174="Incomplete"),"Ignore",IF(N174="Completed","Waiting",IF(OR(N174="Waiting",N174="In Progress",N174="Review",N174="Other"),"HOLD","")))</f>
        <v/>
      </c>
      <c r="P174" s="4"/>
      <c r="Q174" s="121" t="str">
        <f>IF(OR(N174="Untraceable",N174="Incomplete"),"No",IF(N174="Completed","In Progress",""))</f>
        <v/>
      </c>
      <c r="R174" s="116"/>
    </row>
    <row r="175" spans="1:18" x14ac:dyDescent="0.25">
      <c r="A175" s="116"/>
      <c r="B175" s="116"/>
      <c r="C175" s="116"/>
      <c r="D175" s="103"/>
      <c r="E175" s="103"/>
      <c r="F175" s="7" t="str">
        <f>IF(AND(D175="Amina",OR(E175="Manual",E175="Assisted Manual")),A174&amp;"_AZ",IF(AND(D175="Amina",OR(E175="De-Novo Merge",E175="Assisted Merge")),A174&amp;"_SA_AZ",IF(AND(D175="Ahmad",OR(E175="Manual",E175="Assisted Manual")),A174&amp;"_AE",IF(AND(D175="Ahmad",OR(E175="De-Novo Merge",E175="Assisted Merge")),A174&amp;"_SA_AE",IF(AND(D175="Gina",OR(E175="Manual",E175="Assisted Manual")),A174&amp;"_GB",IF(AND(D175="Gina",OR(E175="De-Novo Merge",E175="Assisted Merge")),A174&amp;"_SA_GB",IF(AND(D175="Cameron",OR(E175="Manual",E175="Assisted Manual")),A174&amp;"_CA",IF(AND(D175="Cameron",OR(E175="De-Novo Merge",E175="Assisted Merge")),A174&amp;"_SA_CA",IF(AND(D175="Bruno",OR(E175="Manual",E175="Assisted Manual")),A174&amp;"_BD",IF(AND(D175="Bruno",OR(E175="De-Novo Merge",E175="Assisted Merge")),A174&amp;"_SA_BD",IF(AND(D175="Daniel",OR(E175="Manual",E175="Assisted Manual")),A174&amp;"_DR",IF(AND(D175="Daniel",OR(E175="De-Novo Merge",E175="Assisted Merge")),A174&amp;"_SA_DR",IF(AND(D175="Monet",OR(E175="Manual",E175="Assisted Manual")),A174&amp;"_MW",IF(AND(D175="Monet",OR(E175="De-Novo Merge",E175="Assisted Merge")),A174&amp;"_SA_MW",IF(AND(D175="Rinat",OR(E175="Manual",E175="Assisted Manual")),A174&amp;"_RM",IF(AND(D175="Rinat",OR(E175="De-Novo Merge",E175="Assisted Merge")),A174&amp;"_SA_RM",""))))))))))))))))</f>
        <v/>
      </c>
      <c r="G175" s="104"/>
      <c r="H175" s="104"/>
      <c r="I175" s="68"/>
      <c r="J175" s="68"/>
      <c r="K175" s="73" t="str">
        <f t="shared" si="2"/>
        <v/>
      </c>
      <c r="L175" s="116"/>
      <c r="M175" s="103" t="str">
        <f>IF(AND(NOT(OR(G175="",G175="Ø")),H175=""),"In Progress",IF(AND(NOT(OR(H175="Ø",H175="")),NOT(OR(G175="Ø",G175=""))),"Completed",IF(AND(NOT(A174=""),NOT(OR(D175="",D175="???")),G175=""),"Waiting",IF(D175="???","Waiting",""))))</f>
        <v/>
      </c>
      <c r="N175" s="116"/>
      <c r="O175" s="116"/>
      <c r="P175" s="4"/>
      <c r="Q175" s="121"/>
      <c r="R175" s="116"/>
    </row>
    <row r="176" spans="1:18" x14ac:dyDescent="0.25">
      <c r="A176" s="122" t="s">
        <v>5911</v>
      </c>
      <c r="B176" s="117" t="s">
        <v>5910</v>
      </c>
      <c r="C176" s="116"/>
      <c r="D176" s="103" t="s">
        <v>23</v>
      </c>
      <c r="E176" s="103" t="s">
        <v>24</v>
      </c>
      <c r="F176" s="7" t="str">
        <f>IF(AND(D176="Amina",OR(E176="Manual",E176="Assisted Manual")),A176&amp;"_AZ",IF(AND(D176="Amina",OR(E176="De-Novo Merge",E176="Assisted Merge")),A176&amp;"_SA_AZ",IF(AND(D176="Ahmad",OR(E176="Manual",E176="Assisted Manual")),A176&amp;"_AE",IF(AND(D176="Ahmad",OR(E176="De-Novo Merge",E176="Assisted Merge")),A176&amp;"_SA_AE",IF(AND(D176="Gina",OR(E176="Manual",E176="Assisted Manual")),A176&amp;"_GB",IF(AND(D176="Gina",OR(E176="De-Novo Merge",E176="Assisted Merge")),A176&amp;"_SA_GB",IF(AND(D176="Cameron",OR(E176="Manual",E176="Assisted Manual")),A176&amp;"_CA",IF(AND(D176="Cameron",OR(E176="De-Novo Merge",E176="Assisted Merge")),A176&amp;"_SA_CA",IF(AND(D176="Bruno",OR(E176="Manual",E176="Assisted Manual")),A176&amp;"_BD",IF(AND(D176="Bruno",OR(E176="De-Novo Merge",E176="Assisted Merge")),A176&amp;"_SA_BD",IF(AND(D176="Daniel",OR(E176="Manual",E176="Assisted Manual")),A176&amp;"_DR",IF(AND(D176="Daniel",OR(E176="De-Novo Merge",E176="Assisted Merge")),A176&amp;"_SA_DR",IF(AND(D176="Monet",OR(E176="Manual",E176="Assisted Manual")),A176&amp;"_MW",IF(AND(D176="Monet",OR(E176="De-Novo Merge",E176="Assisted Merge")),A176&amp;"_SA_MW",IF(AND(D176="Rinat",OR(E176="Manual",E176="Assisted Manual")),A176&amp;"_RM",IF(AND(D176="Rinat",OR(E176="De-Novo Merge",E176="Assisted Merge")),A176&amp;"_SA_RM",""))))))))))))))))</f>
        <v>2018-08-01_G-088_CA</v>
      </c>
      <c r="G176" s="104">
        <v>43396</v>
      </c>
      <c r="H176" s="104"/>
      <c r="I176" s="68"/>
      <c r="J176" s="68"/>
      <c r="K176" s="73" t="str">
        <f t="shared" si="2"/>
        <v/>
      </c>
      <c r="L176" s="118" t="str">
        <f>IF(AND(NOT(OR(H176="",H176="Ø")),NOT(OR(H177="",H177="Ø"))),"Needs to be Split","")</f>
        <v/>
      </c>
      <c r="M176" s="103" t="s">
        <v>2</v>
      </c>
      <c r="N176" s="116" t="s">
        <v>2</v>
      </c>
      <c r="O176" s="116" t="str">
        <f>IF(OR(N176="Untraceable",N176="Incomplete"),"Ignore",IF(N176="Completed","Waiting",IF(OR(N176="Waiting",N176="In Progress",N176="Review",N176="Other"),"HOLD","")))</f>
        <v>Ignore</v>
      </c>
      <c r="P176" s="4"/>
      <c r="Q176" s="121" t="str">
        <f>IF(OR(N176="Untraceable",N176="Incomplete"),"No",IF(N176="Completed","In Progress",""))</f>
        <v>No</v>
      </c>
      <c r="R176" s="116"/>
    </row>
    <row r="177" spans="1:18" x14ac:dyDescent="0.25">
      <c r="A177" s="116"/>
      <c r="B177" s="116"/>
      <c r="C177" s="116"/>
      <c r="D177" s="103"/>
      <c r="E177" s="103"/>
      <c r="F177" s="7" t="str">
        <f>IF(AND(D177="Amina",OR(E177="Manual",E177="Assisted Manual")),A176&amp;"_AZ",IF(AND(D177="Amina",OR(E177="De-Novo Merge",E177="Assisted Merge")),A176&amp;"_SA_AZ",IF(AND(D177="Ahmad",OR(E177="Manual",E177="Assisted Manual")),A176&amp;"_AE",IF(AND(D177="Ahmad",OR(E177="De-Novo Merge",E177="Assisted Merge")),A176&amp;"_SA_AE",IF(AND(D177="Gina",OR(E177="Manual",E177="Assisted Manual")),A176&amp;"_GB",IF(AND(D177="Gina",OR(E177="De-Novo Merge",E177="Assisted Merge")),A176&amp;"_SA_GB",IF(AND(D177="Cameron",OR(E177="Manual",E177="Assisted Manual")),A176&amp;"_CA",IF(AND(D177="Cameron",OR(E177="De-Novo Merge",E177="Assisted Merge")),A176&amp;"_SA_CA",IF(AND(D177="Bruno",OR(E177="Manual",E177="Assisted Manual")),A176&amp;"_BD",IF(AND(D177="Bruno",OR(E177="De-Novo Merge",E177="Assisted Merge")),A176&amp;"_SA_BD",IF(AND(D177="Daniel",OR(E177="Manual",E177="Assisted Manual")),A176&amp;"_DR",IF(AND(D177="Daniel",OR(E177="De-Novo Merge",E177="Assisted Merge")),A176&amp;"_SA_DR",IF(AND(D177="Monet",OR(E177="Manual",E177="Assisted Manual")),A176&amp;"_MW",IF(AND(D177="Monet",OR(E177="De-Novo Merge",E177="Assisted Merge")),A176&amp;"_SA_MW",IF(AND(D177="Rinat",OR(E177="Manual",E177="Assisted Manual")),A176&amp;"_RM",IF(AND(D177="Rinat",OR(E177="De-Novo Merge",E177="Assisted Merge")),A176&amp;"_SA_RM",""))))))))))))))))</f>
        <v/>
      </c>
      <c r="G177" s="104"/>
      <c r="H177" s="104"/>
      <c r="I177" s="68"/>
      <c r="J177" s="68"/>
      <c r="K177" s="73" t="str">
        <f t="shared" si="2"/>
        <v/>
      </c>
      <c r="L177" s="116"/>
      <c r="M177" s="103" t="str">
        <f>IF(AND(NOT(OR(G177="",G177="Ø")),H177=""),"In Progress",IF(AND(NOT(OR(H177="Ø",H177="")),NOT(OR(G177="Ø",G177=""))),"Completed",IF(AND(NOT(A176=""),NOT(OR(D177="",D177="???")),G177=""),"Waiting",IF(D177="???","Waiting",""))))</f>
        <v/>
      </c>
      <c r="N177" s="116"/>
      <c r="O177" s="116"/>
      <c r="P177" s="4"/>
      <c r="Q177" s="121"/>
      <c r="R177" s="116"/>
    </row>
    <row r="178" spans="1:18" x14ac:dyDescent="0.25">
      <c r="A178" s="122" t="s">
        <v>5909</v>
      </c>
      <c r="B178" s="117" t="s">
        <v>5908</v>
      </c>
      <c r="C178" s="116"/>
      <c r="D178" s="103"/>
      <c r="E178" s="103"/>
      <c r="F178" s="7" t="str">
        <f>IF(AND(D178="Amina",OR(E178="Manual",E178="Assisted Manual")),A178&amp;"_AZ",IF(AND(D178="Amina",OR(E178="De-Novo Merge",E178="Assisted Merge")),A178&amp;"_SA_AZ",IF(AND(D178="Ahmad",OR(E178="Manual",E178="Assisted Manual")),A178&amp;"_AE",IF(AND(D178="Ahmad",OR(E178="De-Novo Merge",E178="Assisted Merge")),A178&amp;"_SA_AE",IF(AND(D178="Gina",OR(E178="Manual",E178="Assisted Manual")),A178&amp;"_GB",IF(AND(D178="Gina",OR(E178="De-Novo Merge",E178="Assisted Merge")),A178&amp;"_SA_GB",IF(AND(D178="Cameron",OR(E178="Manual",E178="Assisted Manual")),A178&amp;"_CA",IF(AND(D178="Cameron",OR(E178="De-Novo Merge",E178="Assisted Merge")),A178&amp;"_SA_CA",IF(AND(D178="Bruno",OR(E178="Manual",E178="Assisted Manual")),A178&amp;"_BD",IF(AND(D178="Bruno",OR(E178="De-Novo Merge",E178="Assisted Merge")),A178&amp;"_SA_BD",IF(AND(D178="Daniel",OR(E178="Manual",E178="Assisted Manual")),A178&amp;"_DR",IF(AND(D178="Daniel",OR(E178="De-Novo Merge",E178="Assisted Merge")),A178&amp;"_SA_DR",IF(AND(D178="Monet",OR(E178="Manual",E178="Assisted Manual")),A178&amp;"_MW",IF(AND(D178="Monet",OR(E178="De-Novo Merge",E178="Assisted Merge")),A178&amp;"_SA_MW",IF(AND(D178="Rinat",OR(E178="Manual",E178="Assisted Manual")),A178&amp;"_RM",IF(AND(D178="Rinat",OR(E178="De-Novo Merge",E178="Assisted Merge")),A178&amp;"_SA_RM",""))))))))))))))))</f>
        <v/>
      </c>
      <c r="G178" s="104"/>
      <c r="H178" s="104"/>
      <c r="I178" s="68"/>
      <c r="J178" s="68"/>
      <c r="K178" s="73" t="str">
        <f t="shared" si="2"/>
        <v/>
      </c>
      <c r="L178" s="118" t="str">
        <f>IF(AND(NOT(OR(H178="",H178="Ø")),NOT(OR(H179="",H179="Ø"))),"Needs to be Split","")</f>
        <v/>
      </c>
      <c r="M178" s="103" t="str">
        <f>IF(AND(NOT(OR(G178="",G178="Ø")),H178=""),"In Progress",IF(AND(NOT(OR(H178="Ø",H178="")),NOT(OR(G178="Ø",G178=""))),"Completed",IF(AND(NOT(A178=""),NOT(OR(D178="",D178="???")),G178=""),"Waiting",IF(D178="???","Waiting",""))))</f>
        <v/>
      </c>
      <c r="N178" s="116" t="str">
        <f>IF(AND(NOT(OR(H178="Ø",H178="")),L178="Split"),"In Progress",IF(AND(NOT(OR(H178="Ø",H178="")),L178="Needs to be Split"),"Waiting",IF(AND(M178="Review",M179="Review"),"Review",IF(OR(AND(M178="Review",M179="Incomplete"),AND(M178="Incomplete",M179="Review")),"Review",IF(OR(AND(M178="Untraceable",M179="Review"),AND(M178="Review",M179="Untraceable")),"Review",IF(OR(AND(M178="Review",M179="Completed"),AND(M178="Completed",M179="Review")),"Review",IF(OR(AND(M178="Other",M179="Review"),AND(M178="Review",M179="Other")),"Review",IF(OR(AND(M178="Other",M179="Incomplete"),AND(M178="Incomplete",M179="Other")),"Review",IF(OR(AND(M178="Other",M179="Untraceable"),AND(M178="Untraceable",M179="Other")),"Review",IF(OR(AND(M178="Other",M179="Completed"),AND(M178="Completed",M179="Other")),"Review",IF(AND(M178="Waiting",M179="Waiting"),"Waiting",IF(OR(AND(M178="Review",M179="Waiting"),AND(M178="Waiting",M179="Review")),"Waiting",IF(OR(AND(M178="Other",M179="Waiting"),AND(M178="Waiting",M179="Other")),"Waiting",IF(OR(AND(M178="Incomplete",M179="Waiting"),AND(M178="Waiting",M179="Incomplete")),"Waiting",IF(OR(AND(M178="Completed",M179="Waiting"),AND(M178="Waiting",M179="Completed")),"Waiting",IF(OR(M178="In Progress",M179="In Progress"),"In Progress",IF(OR(AND(M178="Completed",M179="Untraceable"),AND(M178="Untraceable",M179="Completed")),"Review",IF(OR(AND(M178="Completed",M179="Incomplete"),AND(M178="Incomplete",M179="Completed")),"Review",IF(OR(AND(M178="Incomplete",M179="Untraceable"),AND(M178="Untraceable",M179="Incomplete")),"Untraceable",IF(AND(NOT(OR(H178="Ø",H178="")),NOT(OR(H179="Ø",H179="")),L178=""),"In Progress",IF(AND(M178="Untraceable",M179="Untraceable"),"Untraceable",IF(AND(NOT(OR(H178="Ø",H178="")),NOT(OR(H179="Ø",H179="")),NOT(OR(L178="Ø",L178="",L178="Split",L178="Needs to be Split"))),"Completed",IF(AND(M178="Incomplete",M179="Incomplete"),"Incomplete",IF(AND(M178="Other",M179="Other"),"Review",IF(AND(M178="Untraceable",M179=""),"Untraceable","")))))))))))))))))))))))))</f>
        <v/>
      </c>
      <c r="O178" s="116" t="str">
        <f>IF(OR(N178="Untraceable",N178="Incomplete"),"Ignore",IF(N178="Completed","Waiting",IF(OR(N178="Waiting",N178="In Progress",N178="Review",N178="Other"),"HOLD","")))</f>
        <v/>
      </c>
      <c r="P178" s="4" t="s">
        <v>5462</v>
      </c>
      <c r="Q178" s="121" t="str">
        <f>IF(OR(N178="Untraceable",N178="Incomplete"),"No",IF(N178="Completed","In Progress",""))</f>
        <v/>
      </c>
      <c r="R178" s="116"/>
    </row>
    <row r="179" spans="1:18" x14ac:dyDescent="0.25">
      <c r="A179" s="116"/>
      <c r="B179" s="116"/>
      <c r="C179" s="116"/>
      <c r="D179" s="103"/>
      <c r="E179" s="103"/>
      <c r="F179" s="7" t="str">
        <f>IF(AND(D179="Amina",OR(E179="Manual",E179="Assisted Manual")),A178&amp;"_AZ",IF(AND(D179="Amina",OR(E179="De-Novo Merge",E179="Assisted Merge")),A178&amp;"_SA_AZ",IF(AND(D179="Ahmad",OR(E179="Manual",E179="Assisted Manual")),A178&amp;"_AE",IF(AND(D179="Ahmad",OR(E179="De-Novo Merge",E179="Assisted Merge")),A178&amp;"_SA_AE",IF(AND(D179="Gina",OR(E179="Manual",E179="Assisted Manual")),A178&amp;"_GB",IF(AND(D179="Gina",OR(E179="De-Novo Merge",E179="Assisted Merge")),A178&amp;"_SA_GB",IF(AND(D179="Cameron",OR(E179="Manual",E179="Assisted Manual")),A178&amp;"_CA",IF(AND(D179="Cameron",OR(E179="De-Novo Merge",E179="Assisted Merge")),A178&amp;"_SA_CA",IF(AND(D179="Bruno",OR(E179="Manual",E179="Assisted Manual")),A178&amp;"_BD",IF(AND(D179="Bruno",OR(E179="De-Novo Merge",E179="Assisted Merge")),A178&amp;"_SA_BD",IF(AND(D179="Daniel",OR(E179="Manual",E179="Assisted Manual")),A178&amp;"_DR",IF(AND(D179="Daniel",OR(E179="De-Novo Merge",E179="Assisted Merge")),A178&amp;"_SA_DR",IF(AND(D179="Monet",OR(E179="Manual",E179="Assisted Manual")),A178&amp;"_MW",IF(AND(D179="Monet",OR(E179="De-Novo Merge",E179="Assisted Merge")),A178&amp;"_SA_MW",IF(AND(D179="Rinat",OR(E179="Manual",E179="Assisted Manual")),A178&amp;"_RM",IF(AND(D179="Rinat",OR(E179="De-Novo Merge",E179="Assisted Merge")),A178&amp;"_SA_RM",""))))))))))))))))</f>
        <v/>
      </c>
      <c r="G179" s="104"/>
      <c r="H179" s="104"/>
      <c r="I179" s="68"/>
      <c r="J179" s="68"/>
      <c r="K179" s="73" t="str">
        <f t="shared" si="2"/>
        <v/>
      </c>
      <c r="L179" s="116"/>
      <c r="M179" s="103" t="str">
        <f>IF(AND(NOT(OR(G179="",G179="Ø")),H179=""),"In Progress",IF(AND(NOT(OR(H179="Ø",H179="")),NOT(OR(G179="Ø",G179=""))),"Completed",IF(AND(NOT(A178=""),NOT(OR(D179="",D179="???")),G179=""),"Waiting",IF(D179="???","Waiting",""))))</f>
        <v/>
      </c>
      <c r="N179" s="116"/>
      <c r="O179" s="116"/>
      <c r="P179" s="4"/>
      <c r="Q179" s="121"/>
      <c r="R179" s="116"/>
    </row>
    <row r="180" spans="1:18" x14ac:dyDescent="0.25">
      <c r="A180" s="122" t="s">
        <v>5907</v>
      </c>
      <c r="B180" s="117" t="s">
        <v>5906</v>
      </c>
      <c r="C180" s="116"/>
      <c r="D180" s="103"/>
      <c r="E180" s="103"/>
      <c r="F180" s="7" t="str">
        <f>IF(AND(D180="Amina",OR(E180="Manual",E180="Assisted Manual")),A180&amp;"_AZ",IF(AND(D180="Amina",OR(E180="De-Novo Merge",E180="Assisted Merge")),A180&amp;"_SA_AZ",IF(AND(D180="Ahmad",OR(E180="Manual",E180="Assisted Manual")),A180&amp;"_AE",IF(AND(D180="Ahmad",OR(E180="De-Novo Merge",E180="Assisted Merge")),A180&amp;"_SA_AE",IF(AND(D180="Gina",OR(E180="Manual",E180="Assisted Manual")),A180&amp;"_GB",IF(AND(D180="Gina",OR(E180="De-Novo Merge",E180="Assisted Merge")),A180&amp;"_SA_GB",IF(AND(D180="Cameron",OR(E180="Manual",E180="Assisted Manual")),A180&amp;"_CA",IF(AND(D180="Cameron",OR(E180="De-Novo Merge",E180="Assisted Merge")),A180&amp;"_SA_CA",IF(AND(D180="Bruno",OR(E180="Manual",E180="Assisted Manual")),A180&amp;"_BD",IF(AND(D180="Bruno",OR(E180="De-Novo Merge",E180="Assisted Merge")),A180&amp;"_SA_BD",IF(AND(D180="Daniel",OR(E180="Manual",E180="Assisted Manual")),A180&amp;"_DR",IF(AND(D180="Daniel",OR(E180="De-Novo Merge",E180="Assisted Merge")),A180&amp;"_SA_DR",IF(AND(D180="Monet",OR(E180="Manual",E180="Assisted Manual")),A180&amp;"_MW",IF(AND(D180="Monet",OR(E180="De-Novo Merge",E180="Assisted Merge")),A180&amp;"_SA_MW",IF(AND(D180="Rinat",OR(E180="Manual",E180="Assisted Manual")),A180&amp;"_RM",IF(AND(D180="Rinat",OR(E180="De-Novo Merge",E180="Assisted Merge")),A180&amp;"_SA_RM",""))))))))))))))))</f>
        <v/>
      </c>
      <c r="G180" s="104"/>
      <c r="H180" s="104"/>
      <c r="I180" s="68"/>
      <c r="J180" s="68"/>
      <c r="K180" s="73" t="str">
        <f t="shared" si="2"/>
        <v/>
      </c>
      <c r="L180" s="118" t="str">
        <f>IF(AND(NOT(OR(H180="",H180="Ø")),NOT(OR(H181="",H181="Ø"))),"Needs to be Split","")</f>
        <v/>
      </c>
      <c r="M180" s="103" t="str">
        <f>IF(AND(NOT(OR(G180="",G180="Ø")),H180=""),"In Progress",IF(AND(NOT(OR(H180="Ø",H180="")),NOT(OR(G180="Ø",G180=""))),"Completed",IF(AND(NOT(A180=""),NOT(OR(D180="",D180="???")),G180=""),"Waiting",IF(D180="???","Waiting",""))))</f>
        <v/>
      </c>
      <c r="N180" s="116" t="str">
        <f>IF(AND(NOT(OR(H180="Ø",H180="")),L180="Split"),"In Progress",IF(AND(NOT(OR(H180="Ø",H180="")),L180="Needs to be Split"),"Waiting",IF(AND(M180="Review",M181="Review"),"Review",IF(OR(AND(M180="Review",M181="Incomplete"),AND(M180="Incomplete",M181="Review")),"Review",IF(OR(AND(M180="Untraceable",M181="Review"),AND(M180="Review",M181="Untraceable")),"Review",IF(OR(AND(M180="Review",M181="Completed"),AND(M180="Completed",M181="Review")),"Review",IF(OR(AND(M180="Other",M181="Review"),AND(M180="Review",M181="Other")),"Review",IF(OR(AND(M180="Other",M181="Incomplete"),AND(M180="Incomplete",M181="Other")),"Review",IF(OR(AND(M180="Other",M181="Untraceable"),AND(M180="Untraceable",M181="Other")),"Review",IF(OR(AND(M180="Other",M181="Completed"),AND(M180="Completed",M181="Other")),"Review",IF(AND(M180="Waiting",M181="Waiting"),"Waiting",IF(OR(AND(M180="Review",M181="Waiting"),AND(M180="Waiting",M181="Review")),"Waiting",IF(OR(AND(M180="Other",M181="Waiting"),AND(M180="Waiting",M181="Other")),"Waiting",IF(OR(AND(M180="Incomplete",M181="Waiting"),AND(M180="Waiting",M181="Incomplete")),"Waiting",IF(OR(AND(M180="Completed",M181="Waiting"),AND(M180="Waiting",M181="Completed")),"Waiting",IF(OR(M180="In Progress",M181="In Progress"),"In Progress",IF(OR(AND(M180="Completed",M181="Untraceable"),AND(M180="Untraceable",M181="Completed")),"Review",IF(OR(AND(M180="Completed",M181="Incomplete"),AND(M180="Incomplete",M181="Completed")),"Review",IF(OR(AND(M180="Incomplete",M181="Untraceable"),AND(M180="Untraceable",M181="Incomplete")),"Untraceable",IF(AND(NOT(OR(H180="Ø",H180="")),NOT(OR(H181="Ø",H181="")),L180=""),"In Progress",IF(AND(M180="Untraceable",M181="Untraceable"),"Untraceable",IF(AND(NOT(OR(H180="Ø",H180="")),NOT(OR(H181="Ø",H181="")),NOT(OR(L180="Ø",L180="",L180="Split",L180="Needs to be Split"))),"Completed",IF(AND(M180="Incomplete",M181="Incomplete"),"Incomplete",IF(AND(M180="Other",M181="Other"),"Review",IF(AND(M180="Untraceable",M181=""),"Untraceable","")))))))))))))))))))))))))</f>
        <v/>
      </c>
      <c r="O180" s="116" t="str">
        <f>IF(OR(N180="Untraceable",N180="Incomplete"),"Ignore",IF(N180="Completed","Waiting",IF(OR(N180="Waiting",N180="In Progress",N180="Review",N180="Other"),"HOLD","")))</f>
        <v/>
      </c>
      <c r="P180" s="4"/>
      <c r="Q180" s="121" t="str">
        <f>IF(OR(N180="Untraceable",N180="Incomplete"),"No",IF(N180="Completed","In Progress",""))</f>
        <v/>
      </c>
      <c r="R180" s="116"/>
    </row>
    <row r="181" spans="1:18" x14ac:dyDescent="0.25">
      <c r="A181" s="116"/>
      <c r="B181" s="116"/>
      <c r="C181" s="116"/>
      <c r="D181" s="103"/>
      <c r="E181" s="103"/>
      <c r="F181" s="7" t="str">
        <f>IF(AND(D181="Amina",OR(E181="Manual",E181="Assisted Manual")),A180&amp;"_AZ",IF(AND(D181="Amina",OR(E181="De-Novo Merge",E181="Assisted Merge")),A180&amp;"_SA_AZ",IF(AND(D181="Ahmad",OR(E181="Manual",E181="Assisted Manual")),A180&amp;"_AE",IF(AND(D181="Ahmad",OR(E181="De-Novo Merge",E181="Assisted Merge")),A180&amp;"_SA_AE",IF(AND(D181="Gina",OR(E181="Manual",E181="Assisted Manual")),A180&amp;"_GB",IF(AND(D181="Gina",OR(E181="De-Novo Merge",E181="Assisted Merge")),A180&amp;"_SA_GB",IF(AND(D181="Cameron",OR(E181="Manual",E181="Assisted Manual")),A180&amp;"_CA",IF(AND(D181="Cameron",OR(E181="De-Novo Merge",E181="Assisted Merge")),A180&amp;"_SA_CA",IF(AND(D181="Bruno",OR(E181="Manual",E181="Assisted Manual")),A180&amp;"_BD",IF(AND(D181="Bruno",OR(E181="De-Novo Merge",E181="Assisted Merge")),A180&amp;"_SA_BD",IF(AND(D181="Daniel",OR(E181="Manual",E181="Assisted Manual")),A180&amp;"_DR",IF(AND(D181="Daniel",OR(E181="De-Novo Merge",E181="Assisted Merge")),A180&amp;"_SA_DR",IF(AND(D181="Monet",OR(E181="Manual",E181="Assisted Manual")),A180&amp;"_MW",IF(AND(D181="Monet",OR(E181="De-Novo Merge",E181="Assisted Merge")),A180&amp;"_SA_MW",IF(AND(D181="Rinat",OR(E181="Manual",E181="Assisted Manual")),A180&amp;"_RM",IF(AND(D181="Rinat",OR(E181="De-Novo Merge",E181="Assisted Merge")),A180&amp;"_SA_RM",""))))))))))))))))</f>
        <v/>
      </c>
      <c r="G181" s="104"/>
      <c r="H181" s="104"/>
      <c r="I181" s="68"/>
      <c r="J181" s="68"/>
      <c r="K181" s="73" t="str">
        <f t="shared" si="2"/>
        <v/>
      </c>
      <c r="L181" s="116"/>
      <c r="M181" s="103" t="str">
        <f>IF(AND(NOT(OR(G181="",G181="Ø")),H181=""),"In Progress",IF(AND(NOT(OR(H181="Ø",H181="")),NOT(OR(G181="Ø",G181=""))),"Completed",IF(AND(NOT(A180=""),NOT(OR(D181="",D181="???")),G181=""),"Waiting",IF(D181="???","Waiting",""))))</f>
        <v/>
      </c>
      <c r="N181" s="116"/>
      <c r="O181" s="116"/>
      <c r="P181" s="4"/>
      <c r="Q181" s="121"/>
      <c r="R181" s="116"/>
    </row>
    <row r="182" spans="1:18" x14ac:dyDescent="0.25">
      <c r="A182" s="122" t="s">
        <v>5905</v>
      </c>
      <c r="B182" s="117" t="s">
        <v>5904</v>
      </c>
      <c r="C182" s="116" t="s">
        <v>2065</v>
      </c>
      <c r="D182" s="103" t="s">
        <v>187</v>
      </c>
      <c r="E182" s="103" t="s">
        <v>24</v>
      </c>
      <c r="F182" s="7" t="str">
        <f>IF(AND(D182="Amina",OR(E182="Manual",E182="Assisted Manual")),A182&amp;"_AZ",IF(AND(D182="Amina",OR(E182="De-Novo Merge",E182="Assisted Merge")),A182&amp;"_SA_AZ",IF(AND(D182="Ahmad",OR(E182="Manual",E182="Assisted Manual")),A182&amp;"_AE",IF(AND(D182="Ahmad",OR(E182="De-Novo Merge",E182="Assisted Merge")),A182&amp;"_SA_AE",IF(AND(D182="Gina",OR(E182="Manual",E182="Assisted Manual")),A182&amp;"_GB",IF(AND(D182="Gina",OR(E182="De-Novo Merge",E182="Assisted Merge")),A182&amp;"_SA_GB",IF(AND(D182="Cameron",OR(E182="Manual",E182="Assisted Manual")),A182&amp;"_CA",IF(AND(D182="Cameron",OR(E182="De-Novo Merge",E182="Assisted Merge")),A182&amp;"_SA_CA",IF(AND(D182="Bruno",OR(E182="Manual",E182="Assisted Manual")),A182&amp;"_BD",IF(AND(D182="Bruno",OR(E182="De-Novo Merge",E182="Assisted Merge")),A182&amp;"_SA_BD",IF(AND(D182="Daniel",OR(E182="Manual",E182="Assisted Manual")),A182&amp;"_DR",IF(AND(D182="Daniel",OR(E182="De-Novo Merge",E182="Assisted Merge")),A182&amp;"_SA_DR",IF(AND(D182="Monet",OR(E182="Manual",E182="Assisted Manual")),A182&amp;"_MW",IF(AND(D182="Monet",OR(E182="De-Novo Merge",E182="Assisted Merge")),A182&amp;"_SA_MW",IF(AND(D182="Rinat",OR(E182="Manual",E182="Assisted Manual")),A182&amp;"_RM",IF(AND(D182="Rinat",OR(E182="De-Novo Merge",E182="Assisted Merge")),A182&amp;"_SA_RM",""))))))))))))))))</f>
        <v>2018-08-01_G-091_MW</v>
      </c>
      <c r="G182" s="104">
        <v>43432</v>
      </c>
      <c r="H182" s="104"/>
      <c r="I182" s="68"/>
      <c r="J182" s="68"/>
      <c r="K182" s="73" t="str">
        <f t="shared" si="2"/>
        <v/>
      </c>
      <c r="L182" s="118" t="str">
        <f>IF(AND(NOT(OR(H182="",H182="Ø")),NOT(OR(H183="",H183="Ø"))),"Needs to be Split","")</f>
        <v/>
      </c>
      <c r="M182" s="103" t="str">
        <f>IF(AND(NOT(OR(G182="",G182="Ø")),H182=""),"In Progress",IF(AND(NOT(OR(H182="Ø",H182="")),NOT(OR(G182="Ø",G182=""))),"Completed",IF(AND(NOT(A182=""),NOT(OR(D182="",D182="???")),G182=""),"Waiting",IF(D182="???","Waiting",""))))</f>
        <v>In Progress</v>
      </c>
      <c r="N182" s="116" t="str">
        <f>IF(AND(NOT(OR(H182="Ø",H182="")),L182="Split"),"In Progress",IF(AND(NOT(OR(H182="Ø",H182="")),L182="Needs to be Split"),"Waiting",IF(AND(M182="Review",M183="Review"),"Review",IF(OR(AND(M182="Review",M183="Incomplete"),AND(M182="Incomplete",M183="Review")),"Review",IF(OR(AND(M182="Untraceable",M183="Review"),AND(M182="Review",M183="Untraceable")),"Review",IF(OR(AND(M182="Review",M183="Completed"),AND(M182="Completed",M183="Review")),"Review",IF(OR(AND(M182="Other",M183="Review"),AND(M182="Review",M183="Other")),"Review",IF(OR(AND(M182="Other",M183="Incomplete"),AND(M182="Incomplete",M183="Other")),"Review",IF(OR(AND(M182="Other",M183="Untraceable"),AND(M182="Untraceable",M183="Other")),"Review",IF(OR(AND(M182="Other",M183="Completed"),AND(M182="Completed",M183="Other")),"Review",IF(AND(M182="Waiting",M183="Waiting"),"Waiting",IF(OR(AND(M182="Review",M183="Waiting"),AND(M182="Waiting",M183="Review")),"Waiting",IF(OR(AND(M182="Other",M183="Waiting"),AND(M182="Waiting",M183="Other")),"Waiting",IF(OR(AND(M182="Incomplete",M183="Waiting"),AND(M182="Waiting",M183="Incomplete")),"Waiting",IF(OR(AND(M182="Completed",M183="Waiting"),AND(M182="Waiting",M183="Completed")),"Waiting",IF(OR(M182="In Progress",M183="In Progress"),"In Progress",IF(OR(AND(M182="Completed",M183="Untraceable"),AND(M182="Untraceable",M183="Completed")),"Review",IF(OR(AND(M182="Completed",M183="Incomplete"),AND(M182="Incomplete",M183="Completed")),"Review",IF(OR(AND(M182="Incomplete",M183="Untraceable"),AND(M182="Untraceable",M183="Incomplete")),"Untraceable",IF(AND(NOT(OR(H182="Ø",H182="")),NOT(OR(H183="Ø",H183="")),L182=""),"In Progress",IF(AND(M182="Untraceable",M183="Untraceable"),"Untraceable",IF(AND(NOT(OR(H182="Ø",H182="")),NOT(OR(H183="Ø",H183="")),NOT(OR(L182="Ø",L182="",L182="Split",L182="Needs to be Split"))),"Completed",IF(AND(M182="Incomplete",M183="Incomplete"),"Incomplete",IF(AND(M182="Other",M183="Other"),"Review",IF(AND(M182="Untraceable",M183=""),"Untraceable","")))))))))))))))))))))))))</f>
        <v>In Progress</v>
      </c>
      <c r="O182" s="116" t="s">
        <v>0</v>
      </c>
      <c r="P182" s="4"/>
      <c r="Q182" s="121" t="str">
        <f>IF(OR(N182="Untraceable",N182="Incomplete"),"No",IF(N182="Completed","In Progress",""))</f>
        <v/>
      </c>
      <c r="R182" s="116"/>
    </row>
    <row r="183" spans="1:18" x14ac:dyDescent="0.25">
      <c r="A183" s="116"/>
      <c r="B183" s="116"/>
      <c r="C183" s="116"/>
      <c r="D183" s="103" t="s">
        <v>23</v>
      </c>
      <c r="E183" s="103" t="s">
        <v>1512</v>
      </c>
      <c r="F183" s="7" t="str">
        <f>IF(AND(D183="Amina",OR(E183="Manual",E183="Assisted Manual")),A182&amp;"_AZ",IF(AND(D183="Amina",OR(E183="De-Novo Merge",E183="Assisted Merge")),A182&amp;"_SA_AZ",IF(AND(D183="Ahmad",OR(E183="Manual",E183="Assisted Manual")),A182&amp;"_AE",IF(AND(D183="Ahmad",OR(E183="De-Novo Merge",E183="Assisted Merge")),A182&amp;"_SA_AE",IF(AND(D183="Gina",OR(E183="Manual",E183="Assisted Manual")),A182&amp;"_GB",IF(AND(D183="Gina",OR(E183="De-Novo Merge",E183="Assisted Merge")),A182&amp;"_SA_GB",IF(AND(D183="Cameron",OR(E183="Manual",E183="Assisted Manual")),A182&amp;"_CA",IF(AND(D183="Cameron",OR(E183="De-Novo Merge",E183="Assisted Merge")),A182&amp;"_SA_CA",IF(AND(D183="Bruno",OR(E183="Manual",E183="Assisted Manual")),A182&amp;"_BD",IF(AND(D183="Bruno",OR(E183="De-Novo Merge",E183="Assisted Merge")),A182&amp;"_SA_BD",IF(AND(D183="Daniel",OR(E183="Manual",E183="Assisted Manual")),A182&amp;"_DR",IF(AND(D183="Daniel",OR(E183="De-Novo Merge",E183="Assisted Merge")),A182&amp;"_SA_DR",IF(AND(D183="Monet",OR(E183="Manual",E183="Assisted Manual")),A182&amp;"_MW",IF(AND(D183="Monet",OR(E183="De-Novo Merge",E183="Assisted Merge")),A182&amp;"_SA_MW",IF(AND(D183="Rinat",OR(E183="Manual",E183="Assisted Manual")),A182&amp;"_RM",IF(AND(D183="Rinat",OR(E183="De-Novo Merge",E183="Assisted Merge")),A182&amp;"_SA_RM",""))))))))))))))))</f>
        <v>2018-08-01_G-091_CA</v>
      </c>
      <c r="G183" s="104">
        <v>43453</v>
      </c>
      <c r="H183" s="104">
        <v>43453</v>
      </c>
      <c r="I183" s="68">
        <v>4</v>
      </c>
      <c r="J183" s="68">
        <v>64</v>
      </c>
      <c r="K183" s="73">
        <f t="shared" si="2"/>
        <v>16</v>
      </c>
      <c r="L183" s="116"/>
      <c r="M183" s="103" t="str">
        <f>IF(AND(NOT(OR(G183="",G183="Ø")),H183=""),"In Progress",IF(AND(NOT(OR(H183="Ø",H183="")),NOT(OR(G183="Ø",G183=""))),"Completed",IF(AND(NOT(A182=""),NOT(OR(D183="",D183="???")),G183=""),"Waiting",IF(D183="???","Waiting",""))))</f>
        <v>Completed</v>
      </c>
      <c r="N183" s="116"/>
      <c r="O183" s="116"/>
      <c r="P183" s="4"/>
      <c r="Q183" s="121"/>
      <c r="R183" s="116"/>
    </row>
    <row r="184" spans="1:18" x14ac:dyDescent="0.25">
      <c r="A184" s="122" t="s">
        <v>5903</v>
      </c>
      <c r="B184" s="117" t="s">
        <v>5902</v>
      </c>
      <c r="C184" s="116"/>
      <c r="D184" s="103" t="s">
        <v>23</v>
      </c>
      <c r="E184" s="103" t="s">
        <v>24</v>
      </c>
      <c r="F184" s="7" t="str">
        <f>IF(AND(D184="Amina",OR(E184="Manual",E184="Assisted Manual")),A184&amp;"_AZ",IF(AND(D184="Amina",OR(E184="De-Novo Merge",E184="Assisted Merge")),A184&amp;"_SA_AZ",IF(AND(D184="Ahmad",OR(E184="Manual",E184="Assisted Manual")),A184&amp;"_AE",IF(AND(D184="Ahmad",OR(E184="De-Novo Merge",E184="Assisted Merge")),A184&amp;"_SA_AE",IF(AND(D184="Gina",OR(E184="Manual",E184="Assisted Manual")),A184&amp;"_GB",IF(AND(D184="Gina",OR(E184="De-Novo Merge",E184="Assisted Merge")),A184&amp;"_SA_GB",IF(AND(D184="Cameron",OR(E184="Manual",E184="Assisted Manual")),A184&amp;"_CA",IF(AND(D184="Cameron",OR(E184="De-Novo Merge",E184="Assisted Merge")),A184&amp;"_SA_CA",IF(AND(D184="Bruno",OR(E184="Manual",E184="Assisted Manual")),A184&amp;"_BD",IF(AND(D184="Bruno",OR(E184="De-Novo Merge",E184="Assisted Merge")),A184&amp;"_SA_BD",IF(AND(D184="Daniel",OR(E184="Manual",E184="Assisted Manual")),A184&amp;"_DR",IF(AND(D184="Daniel",OR(E184="De-Novo Merge",E184="Assisted Merge")),A184&amp;"_SA_DR",IF(AND(D184="Monet",OR(E184="Manual",E184="Assisted Manual")),A184&amp;"_MW",IF(AND(D184="Monet",OR(E184="De-Novo Merge",E184="Assisted Merge")),A184&amp;"_SA_MW",IF(AND(D184="Rinat",OR(E184="Manual",E184="Assisted Manual")),A184&amp;"_RM",IF(AND(D184="Rinat",OR(E184="De-Novo Merge",E184="Assisted Merge")),A184&amp;"_SA_RM",""))))))))))))))))</f>
        <v>2018-08-01_G-092_CA</v>
      </c>
      <c r="G184" s="104">
        <v>43396</v>
      </c>
      <c r="H184" s="104"/>
      <c r="I184" s="68"/>
      <c r="J184" s="68"/>
      <c r="K184" s="73" t="str">
        <f t="shared" si="2"/>
        <v/>
      </c>
      <c r="L184" s="118" t="str">
        <f>IF(AND(NOT(OR(H184="",H184="Ø")),NOT(OR(H185="",H185="Ø"))),"Needs to be Split","")</f>
        <v/>
      </c>
      <c r="M184" s="103" t="s">
        <v>2</v>
      </c>
      <c r="N184" s="116" t="s">
        <v>2</v>
      </c>
      <c r="O184" s="116" t="str">
        <f>IF(OR(N184="Untraceable",N184="Incomplete"),"Ignore",IF(N184="Completed","Waiting",IF(OR(N184="Waiting",N184="In Progress",N184="Review",N184="Other"),"HOLD","")))</f>
        <v>Ignore</v>
      </c>
      <c r="P184" s="4" t="s">
        <v>5901</v>
      </c>
      <c r="Q184" s="121" t="str">
        <f>IF(OR(N184="Untraceable",N184="Incomplete"),"No",IF(N184="Completed","In Progress",""))</f>
        <v>No</v>
      </c>
      <c r="R184" s="116"/>
    </row>
    <row r="185" spans="1:18" x14ac:dyDescent="0.25">
      <c r="A185" s="116"/>
      <c r="B185" s="116"/>
      <c r="C185" s="116"/>
      <c r="D185" s="103"/>
      <c r="E185" s="103"/>
      <c r="F185" s="7" t="str">
        <f>IF(AND(D185="Amina",OR(E185="Manual",E185="Assisted Manual")),A184&amp;"_AZ",IF(AND(D185="Amina",OR(E185="De-Novo Merge",E185="Assisted Merge")),A184&amp;"_SA_AZ",IF(AND(D185="Ahmad",OR(E185="Manual",E185="Assisted Manual")),A184&amp;"_AE",IF(AND(D185="Ahmad",OR(E185="De-Novo Merge",E185="Assisted Merge")),A184&amp;"_SA_AE",IF(AND(D185="Gina",OR(E185="Manual",E185="Assisted Manual")),A184&amp;"_GB",IF(AND(D185="Gina",OR(E185="De-Novo Merge",E185="Assisted Merge")),A184&amp;"_SA_GB",IF(AND(D185="Cameron",OR(E185="Manual",E185="Assisted Manual")),A184&amp;"_CA",IF(AND(D185="Cameron",OR(E185="De-Novo Merge",E185="Assisted Merge")),A184&amp;"_SA_CA",IF(AND(D185="Bruno",OR(E185="Manual",E185="Assisted Manual")),A184&amp;"_BD",IF(AND(D185="Bruno",OR(E185="De-Novo Merge",E185="Assisted Merge")),A184&amp;"_SA_BD",IF(AND(D185="Daniel",OR(E185="Manual",E185="Assisted Manual")),A184&amp;"_DR",IF(AND(D185="Daniel",OR(E185="De-Novo Merge",E185="Assisted Merge")),A184&amp;"_SA_DR",IF(AND(D185="Monet",OR(E185="Manual",E185="Assisted Manual")),A184&amp;"_MW",IF(AND(D185="Monet",OR(E185="De-Novo Merge",E185="Assisted Merge")),A184&amp;"_SA_MW",IF(AND(D185="Rinat",OR(E185="Manual",E185="Assisted Manual")),A184&amp;"_RM",IF(AND(D185="Rinat",OR(E185="De-Novo Merge",E185="Assisted Merge")),A184&amp;"_SA_RM",""))))))))))))))))</f>
        <v/>
      </c>
      <c r="G185" s="104"/>
      <c r="H185" s="104"/>
      <c r="I185" s="68"/>
      <c r="J185" s="68"/>
      <c r="K185" s="73" t="str">
        <f t="shared" si="2"/>
        <v/>
      </c>
      <c r="L185" s="116"/>
      <c r="M185" s="103" t="str">
        <f>IF(AND(NOT(OR(G185="",G185="Ø")),H185=""),"In Progress",IF(AND(NOT(OR(H185="Ø",H185="")),NOT(OR(G185="Ø",G185=""))),"Completed",IF(AND(NOT(A184=""),NOT(OR(D185="",D185="???")),G185=""),"Waiting",IF(D185="???","Waiting",""))))</f>
        <v/>
      </c>
      <c r="N185" s="116"/>
      <c r="O185" s="116"/>
      <c r="P185" s="4"/>
      <c r="Q185" s="121"/>
      <c r="R185" s="116"/>
    </row>
    <row r="186" spans="1:18" x14ac:dyDescent="0.25">
      <c r="A186" s="122" t="s">
        <v>5900</v>
      </c>
      <c r="B186" s="117" t="s">
        <v>5899</v>
      </c>
      <c r="C186" s="116" t="s">
        <v>2065</v>
      </c>
      <c r="D186" s="103"/>
      <c r="E186" s="103"/>
      <c r="F186" s="7" t="str">
        <f>IF(AND(D186="Amina",OR(E186="Manual",E186="Assisted Manual")),A186&amp;"_AZ",IF(AND(D186="Amina",OR(E186="De-Novo Merge",E186="Assisted Merge")),A186&amp;"_SA_AZ",IF(AND(D186="Ahmad",OR(E186="Manual",E186="Assisted Manual")),A186&amp;"_AE",IF(AND(D186="Ahmad",OR(E186="De-Novo Merge",E186="Assisted Merge")),A186&amp;"_SA_AE",IF(AND(D186="Gina",OR(E186="Manual",E186="Assisted Manual")),A186&amp;"_GB",IF(AND(D186="Gina",OR(E186="De-Novo Merge",E186="Assisted Merge")),A186&amp;"_SA_GB",IF(AND(D186="Cameron",OR(E186="Manual",E186="Assisted Manual")),A186&amp;"_CA",IF(AND(D186="Cameron",OR(E186="De-Novo Merge",E186="Assisted Merge")),A186&amp;"_SA_CA",IF(AND(D186="Bruno",OR(E186="Manual",E186="Assisted Manual")),A186&amp;"_BD",IF(AND(D186="Bruno",OR(E186="De-Novo Merge",E186="Assisted Merge")),A186&amp;"_SA_BD",IF(AND(D186="Daniel",OR(E186="Manual",E186="Assisted Manual")),A186&amp;"_DR",IF(AND(D186="Daniel",OR(E186="De-Novo Merge",E186="Assisted Merge")),A186&amp;"_SA_DR",IF(AND(D186="Monet",OR(E186="Manual",E186="Assisted Manual")),A186&amp;"_MW",IF(AND(D186="Monet",OR(E186="De-Novo Merge",E186="Assisted Merge")),A186&amp;"_SA_MW",IF(AND(D186="Rinat",OR(E186="Manual",E186="Assisted Manual")),A186&amp;"_RM",IF(AND(D186="Rinat",OR(E186="De-Novo Merge",E186="Assisted Merge")),A186&amp;"_SA_RM",""))))))))))))))))</f>
        <v/>
      </c>
      <c r="G186" s="104"/>
      <c r="H186" s="104"/>
      <c r="I186" s="68"/>
      <c r="J186" s="68"/>
      <c r="K186" s="73" t="str">
        <f t="shared" si="2"/>
        <v/>
      </c>
      <c r="L186" s="118" t="str">
        <f>IF(AND(NOT(OR(H186="",H186="Ø")),NOT(OR(H187="",H187="Ø"))),"Needs to be Split","")</f>
        <v/>
      </c>
      <c r="M186" s="103" t="str">
        <f>IF(AND(NOT(OR(G186="",G186="Ø")),H186=""),"In Progress",IF(AND(NOT(OR(H186="Ø",H186="")),NOT(OR(G186="Ø",G186=""))),"Completed",IF(AND(NOT(A186=""),NOT(OR(D186="",D186="???")),G186=""),"Waiting",IF(D186="???","Waiting",""))))</f>
        <v/>
      </c>
      <c r="N186" s="116" t="str">
        <f>IF(AND(NOT(OR(H186="Ø",H186="")),L186="Split"),"In Progress",IF(AND(NOT(OR(H186="Ø",H186="")),L186="Needs to be Split"),"Waiting",IF(AND(M186="Review",M187="Review"),"Review",IF(OR(AND(M186="Review",M187="Incomplete"),AND(M186="Incomplete",M187="Review")),"Review",IF(OR(AND(M186="Untraceable",M187="Review"),AND(M186="Review",M187="Untraceable")),"Review",IF(OR(AND(M186="Review",M187="Completed"),AND(M186="Completed",M187="Review")),"Review",IF(OR(AND(M186="Other",M187="Review"),AND(M186="Review",M187="Other")),"Review",IF(OR(AND(M186="Other",M187="Incomplete"),AND(M186="Incomplete",M187="Other")),"Review",IF(OR(AND(M186="Other",M187="Untraceable"),AND(M186="Untraceable",M187="Other")),"Review",IF(OR(AND(M186="Other",M187="Completed"),AND(M186="Completed",M187="Other")),"Review",IF(AND(M186="Waiting",M187="Waiting"),"Waiting",IF(OR(AND(M186="Review",M187="Waiting"),AND(M186="Waiting",M187="Review")),"Waiting",IF(OR(AND(M186="Other",M187="Waiting"),AND(M186="Waiting",M187="Other")),"Waiting",IF(OR(AND(M186="Incomplete",M187="Waiting"),AND(M186="Waiting",M187="Incomplete")),"Waiting",IF(OR(AND(M186="Completed",M187="Waiting"),AND(M186="Waiting",M187="Completed")),"Waiting",IF(OR(M186="In Progress",M187="In Progress"),"In Progress",IF(OR(AND(M186="Completed",M187="Untraceable"),AND(M186="Untraceable",M187="Completed")),"Review",IF(OR(AND(M186="Completed",M187="Incomplete"),AND(M186="Incomplete",M187="Completed")),"Review",IF(OR(AND(M186="Incomplete",M187="Untraceable"),AND(M186="Untraceable",M187="Incomplete")),"Untraceable",IF(AND(NOT(OR(H186="Ø",H186="")),NOT(OR(H187="Ø",H187="")),L186=""),"In Progress",IF(AND(M186="Untraceable",M187="Untraceable"),"Untraceable",IF(AND(NOT(OR(H186="Ø",H186="")),NOT(OR(H187="Ø",H187="")),NOT(OR(L186="Ø",L186="",L186="Split",L186="Needs to be Split"))),"Completed",IF(AND(M186="Incomplete",M187="Incomplete"),"Incomplete",IF(AND(M186="Other",M187="Other"),"Review",IF(AND(M186="Untraceable",M187=""),"Untraceable","")))))))))))))))))))))))))</f>
        <v/>
      </c>
      <c r="O186" s="116" t="str">
        <f>IF(OR(N186="Untraceable",N186="Incomplete"),"Ignore",IF(N186="Completed","Waiting",IF(OR(N186="Waiting",N186="In Progress",N186="Review",N186="Other"),"HOLD","")))</f>
        <v/>
      </c>
      <c r="P186" s="4"/>
      <c r="Q186" s="121" t="str">
        <f>IF(OR(N186="Untraceable",N186="Incomplete"),"No",IF(N186="Completed","In Progress",""))</f>
        <v/>
      </c>
      <c r="R186" s="116"/>
    </row>
    <row r="187" spans="1:18" x14ac:dyDescent="0.25">
      <c r="A187" s="116"/>
      <c r="B187" s="116"/>
      <c r="C187" s="116"/>
      <c r="D187" s="103"/>
      <c r="E187" s="103"/>
      <c r="F187" s="7" t="str">
        <f>IF(AND(D187="Amina",OR(E187="Manual",E187="Assisted Manual")),A186&amp;"_AZ",IF(AND(D187="Amina",OR(E187="De-Novo Merge",E187="Assisted Merge")),A186&amp;"_SA_AZ",IF(AND(D187="Ahmad",OR(E187="Manual",E187="Assisted Manual")),A186&amp;"_AE",IF(AND(D187="Ahmad",OR(E187="De-Novo Merge",E187="Assisted Merge")),A186&amp;"_SA_AE",IF(AND(D187="Gina",OR(E187="Manual",E187="Assisted Manual")),A186&amp;"_GB",IF(AND(D187="Gina",OR(E187="De-Novo Merge",E187="Assisted Merge")),A186&amp;"_SA_GB",IF(AND(D187="Cameron",OR(E187="Manual",E187="Assisted Manual")),A186&amp;"_CA",IF(AND(D187="Cameron",OR(E187="De-Novo Merge",E187="Assisted Merge")),A186&amp;"_SA_CA",IF(AND(D187="Bruno",OR(E187="Manual",E187="Assisted Manual")),A186&amp;"_BD",IF(AND(D187="Bruno",OR(E187="De-Novo Merge",E187="Assisted Merge")),A186&amp;"_SA_BD",IF(AND(D187="Daniel",OR(E187="Manual",E187="Assisted Manual")),A186&amp;"_DR",IF(AND(D187="Daniel",OR(E187="De-Novo Merge",E187="Assisted Merge")),A186&amp;"_SA_DR",IF(AND(D187="Monet",OR(E187="Manual",E187="Assisted Manual")),A186&amp;"_MW",IF(AND(D187="Monet",OR(E187="De-Novo Merge",E187="Assisted Merge")),A186&amp;"_SA_MW",IF(AND(D187="Rinat",OR(E187="Manual",E187="Assisted Manual")),A186&amp;"_RM",IF(AND(D187="Rinat",OR(E187="De-Novo Merge",E187="Assisted Merge")),A186&amp;"_SA_RM",""))))))))))))))))</f>
        <v/>
      </c>
      <c r="G187" s="104"/>
      <c r="H187" s="104"/>
      <c r="I187" s="68"/>
      <c r="J187" s="68"/>
      <c r="K187" s="73" t="str">
        <f t="shared" si="2"/>
        <v/>
      </c>
      <c r="L187" s="116"/>
      <c r="M187" s="103" t="str">
        <f>IF(AND(NOT(OR(G187="",G187="Ø")),H187=""),"In Progress",IF(AND(NOT(OR(H187="Ø",H187="")),NOT(OR(G187="Ø",G187=""))),"Completed",IF(AND(NOT(A186=""),NOT(OR(D187="",D187="???")),G187=""),"Waiting",IF(D187="???","Waiting",""))))</f>
        <v/>
      </c>
      <c r="N187" s="116"/>
      <c r="O187" s="116"/>
      <c r="P187" s="4"/>
      <c r="Q187" s="121"/>
      <c r="R187" s="116"/>
    </row>
    <row r="188" spans="1:18" x14ac:dyDescent="0.25">
      <c r="A188" s="122" t="s">
        <v>5898</v>
      </c>
      <c r="B188" s="117" t="s">
        <v>5897</v>
      </c>
      <c r="C188" s="116"/>
      <c r="D188" s="103" t="s">
        <v>23</v>
      </c>
      <c r="E188" s="103" t="s">
        <v>24</v>
      </c>
      <c r="F188" s="7" t="str">
        <f>IF(AND(D188="Amina",OR(E188="Manual",E188="Assisted Manual")),A188&amp;"_AZ",IF(AND(D188="Amina",OR(E188="De-Novo Merge",E188="Assisted Merge")),A188&amp;"_SA_AZ",IF(AND(D188="Ahmad",OR(E188="Manual",E188="Assisted Manual")),A188&amp;"_AE",IF(AND(D188="Ahmad",OR(E188="De-Novo Merge",E188="Assisted Merge")),A188&amp;"_SA_AE",IF(AND(D188="Gina",OR(E188="Manual",E188="Assisted Manual")),A188&amp;"_GB",IF(AND(D188="Gina",OR(E188="De-Novo Merge",E188="Assisted Merge")),A188&amp;"_SA_GB",IF(AND(D188="Cameron",OR(E188="Manual",E188="Assisted Manual")),A188&amp;"_CA",IF(AND(D188="Cameron",OR(E188="De-Novo Merge",E188="Assisted Merge")),A188&amp;"_SA_CA",IF(AND(D188="Bruno",OR(E188="Manual",E188="Assisted Manual")),A188&amp;"_BD",IF(AND(D188="Bruno",OR(E188="De-Novo Merge",E188="Assisted Merge")),A188&amp;"_SA_BD",IF(AND(D188="Daniel",OR(E188="Manual",E188="Assisted Manual")),A188&amp;"_DR",IF(AND(D188="Daniel",OR(E188="De-Novo Merge",E188="Assisted Merge")),A188&amp;"_SA_DR",IF(AND(D188="Monet",OR(E188="Manual",E188="Assisted Manual")),A188&amp;"_MW",IF(AND(D188="Monet",OR(E188="De-Novo Merge",E188="Assisted Merge")),A188&amp;"_SA_MW",IF(AND(D188="Rinat",OR(E188="Manual",E188="Assisted Manual")),A188&amp;"_RM",IF(AND(D188="Rinat",OR(E188="De-Novo Merge",E188="Assisted Merge")),A188&amp;"_SA_RM",""))))))))))))))))</f>
        <v>2018-08-01_G-094_CA</v>
      </c>
      <c r="G188" s="104">
        <v>43396</v>
      </c>
      <c r="H188" s="104"/>
      <c r="I188" s="68"/>
      <c r="J188" s="68"/>
      <c r="K188" s="73" t="str">
        <f t="shared" si="2"/>
        <v/>
      </c>
      <c r="L188" s="118" t="str">
        <f>IF(AND(NOT(OR(H188="",H188="Ø")),NOT(OR(H189="",H189="Ø"))),"Needs to be Split","")</f>
        <v/>
      </c>
      <c r="M188" s="103" t="s">
        <v>2</v>
      </c>
      <c r="N188" s="116" t="s">
        <v>2</v>
      </c>
      <c r="O188" s="116" t="str">
        <f>IF(OR(N188="Untraceable",N188="Incomplete"),"Ignore",IF(N188="Completed","Waiting",IF(OR(N188="Waiting",N188="In Progress",N188="Review",N188="Other"),"HOLD","")))</f>
        <v>Ignore</v>
      </c>
      <c r="P188" s="4"/>
      <c r="Q188" s="121" t="str">
        <f>IF(OR(N188="Untraceable",N188="Incomplete"),"No",IF(N188="Completed","In Progress",""))</f>
        <v>No</v>
      </c>
      <c r="R188" s="116"/>
    </row>
    <row r="189" spans="1:18" x14ac:dyDescent="0.25">
      <c r="A189" s="116"/>
      <c r="B189" s="116"/>
      <c r="C189" s="116"/>
      <c r="D189" s="103"/>
      <c r="E189" s="103"/>
      <c r="F189" s="7" t="str">
        <f>IF(AND(D189="Amina",OR(E189="Manual",E189="Assisted Manual")),A188&amp;"_AZ",IF(AND(D189="Amina",OR(E189="De-Novo Merge",E189="Assisted Merge")),A188&amp;"_SA_AZ",IF(AND(D189="Ahmad",OR(E189="Manual",E189="Assisted Manual")),A188&amp;"_AE",IF(AND(D189="Ahmad",OR(E189="De-Novo Merge",E189="Assisted Merge")),A188&amp;"_SA_AE",IF(AND(D189="Gina",OR(E189="Manual",E189="Assisted Manual")),A188&amp;"_GB",IF(AND(D189="Gina",OR(E189="De-Novo Merge",E189="Assisted Merge")),A188&amp;"_SA_GB",IF(AND(D189="Cameron",OR(E189="Manual",E189="Assisted Manual")),A188&amp;"_CA",IF(AND(D189="Cameron",OR(E189="De-Novo Merge",E189="Assisted Merge")),A188&amp;"_SA_CA",IF(AND(D189="Bruno",OR(E189="Manual",E189="Assisted Manual")),A188&amp;"_BD",IF(AND(D189="Bruno",OR(E189="De-Novo Merge",E189="Assisted Merge")),A188&amp;"_SA_BD",IF(AND(D189="Daniel",OR(E189="Manual",E189="Assisted Manual")),A188&amp;"_DR",IF(AND(D189="Daniel",OR(E189="De-Novo Merge",E189="Assisted Merge")),A188&amp;"_SA_DR",IF(AND(D189="Monet",OR(E189="Manual",E189="Assisted Manual")),A188&amp;"_MW",IF(AND(D189="Monet",OR(E189="De-Novo Merge",E189="Assisted Merge")),A188&amp;"_SA_MW",IF(AND(D189="Rinat",OR(E189="Manual",E189="Assisted Manual")),A188&amp;"_RM",IF(AND(D189="Rinat",OR(E189="De-Novo Merge",E189="Assisted Merge")),A188&amp;"_SA_RM",""))))))))))))))))</f>
        <v/>
      </c>
      <c r="G189" s="104"/>
      <c r="H189" s="104"/>
      <c r="I189" s="68"/>
      <c r="J189" s="68"/>
      <c r="K189" s="73" t="str">
        <f t="shared" si="2"/>
        <v/>
      </c>
      <c r="L189" s="116"/>
      <c r="M189" s="103" t="str">
        <f>IF(AND(NOT(OR(G189="",G189="Ø")),H189=""),"In Progress",IF(AND(NOT(OR(H189="Ø",H189="")),NOT(OR(G189="Ø",G189=""))),"Completed",IF(AND(NOT(A188=""),NOT(OR(D189="",D189="???")),G189=""),"Waiting",IF(D189="???","Waiting",""))))</f>
        <v/>
      </c>
      <c r="N189" s="116"/>
      <c r="O189" s="116"/>
      <c r="P189" s="4"/>
      <c r="Q189" s="121"/>
      <c r="R189" s="116"/>
    </row>
    <row r="190" spans="1:18" x14ac:dyDescent="0.25">
      <c r="A190" s="122" t="s">
        <v>5896</v>
      </c>
      <c r="B190" s="117" t="s">
        <v>5895</v>
      </c>
      <c r="C190" s="116" t="s">
        <v>2065</v>
      </c>
      <c r="D190" s="103"/>
      <c r="E190" s="103"/>
      <c r="F190" s="7" t="str">
        <f>IF(AND(D190="Amina",OR(E190="Manual",E190="Assisted Manual")),A190&amp;"_AZ",IF(AND(D190="Amina",OR(E190="De-Novo Merge",E190="Assisted Merge")),A190&amp;"_SA_AZ",IF(AND(D190="Ahmad",OR(E190="Manual",E190="Assisted Manual")),A190&amp;"_AE",IF(AND(D190="Ahmad",OR(E190="De-Novo Merge",E190="Assisted Merge")),A190&amp;"_SA_AE",IF(AND(D190="Gina",OR(E190="Manual",E190="Assisted Manual")),A190&amp;"_GB",IF(AND(D190="Gina",OR(E190="De-Novo Merge",E190="Assisted Merge")),A190&amp;"_SA_GB",IF(AND(D190="Cameron",OR(E190="Manual",E190="Assisted Manual")),A190&amp;"_CA",IF(AND(D190="Cameron",OR(E190="De-Novo Merge",E190="Assisted Merge")),A190&amp;"_SA_CA",IF(AND(D190="Bruno",OR(E190="Manual",E190="Assisted Manual")),A190&amp;"_BD",IF(AND(D190="Bruno",OR(E190="De-Novo Merge",E190="Assisted Merge")),A190&amp;"_SA_BD",IF(AND(D190="Daniel",OR(E190="Manual",E190="Assisted Manual")),A190&amp;"_DR",IF(AND(D190="Daniel",OR(E190="De-Novo Merge",E190="Assisted Merge")),A190&amp;"_SA_DR",IF(AND(D190="Monet",OR(E190="Manual",E190="Assisted Manual")),A190&amp;"_MW",IF(AND(D190="Monet",OR(E190="De-Novo Merge",E190="Assisted Merge")),A190&amp;"_SA_MW",IF(AND(D190="Rinat",OR(E190="Manual",E190="Assisted Manual")),A190&amp;"_RM",IF(AND(D190="Rinat",OR(E190="De-Novo Merge",E190="Assisted Merge")),A190&amp;"_SA_RM",""))))))))))))))))</f>
        <v/>
      </c>
      <c r="G190" s="104"/>
      <c r="H190" s="104"/>
      <c r="I190" s="68"/>
      <c r="J190" s="68"/>
      <c r="K190" s="73" t="str">
        <f t="shared" si="2"/>
        <v/>
      </c>
      <c r="L190" s="118" t="str">
        <f>IF(AND(NOT(OR(H190="",H190="Ø")),NOT(OR(H191="",H191="Ø"))),"Needs to be Split","")</f>
        <v/>
      </c>
      <c r="M190" s="103" t="str">
        <f>IF(AND(NOT(OR(G190="",G190="Ø")),H190=""),"In Progress",IF(AND(NOT(OR(H190="Ø",H190="")),NOT(OR(G190="Ø",G190=""))),"Completed",IF(AND(NOT(A190=""),NOT(OR(D190="",D190="???")),G190=""),"Waiting",IF(D190="???","Waiting",""))))</f>
        <v/>
      </c>
      <c r="N190" s="116" t="str">
        <f>IF(AND(NOT(OR(H190="Ø",H190="")),L190="Split"),"In Progress",IF(AND(NOT(OR(H190="Ø",H190="")),L190="Needs to be Split"),"Waiting",IF(AND(M190="Review",M191="Review"),"Review",IF(OR(AND(M190="Review",M191="Incomplete"),AND(M190="Incomplete",M191="Review")),"Review",IF(OR(AND(M190="Untraceable",M191="Review"),AND(M190="Review",M191="Untraceable")),"Review",IF(OR(AND(M190="Review",M191="Completed"),AND(M190="Completed",M191="Review")),"Review",IF(OR(AND(M190="Other",M191="Review"),AND(M190="Review",M191="Other")),"Review",IF(OR(AND(M190="Other",M191="Incomplete"),AND(M190="Incomplete",M191="Other")),"Review",IF(OR(AND(M190="Other",M191="Untraceable"),AND(M190="Untraceable",M191="Other")),"Review",IF(OR(AND(M190="Other",M191="Completed"),AND(M190="Completed",M191="Other")),"Review",IF(AND(M190="Waiting",M191="Waiting"),"Waiting",IF(OR(AND(M190="Review",M191="Waiting"),AND(M190="Waiting",M191="Review")),"Waiting",IF(OR(AND(M190="Other",M191="Waiting"),AND(M190="Waiting",M191="Other")),"Waiting",IF(OR(AND(M190="Incomplete",M191="Waiting"),AND(M190="Waiting",M191="Incomplete")),"Waiting",IF(OR(AND(M190="Completed",M191="Waiting"),AND(M190="Waiting",M191="Completed")),"Waiting",IF(OR(M190="In Progress",M191="In Progress"),"In Progress",IF(OR(AND(M190="Completed",M191="Untraceable"),AND(M190="Untraceable",M191="Completed")),"Review",IF(OR(AND(M190="Completed",M191="Incomplete"),AND(M190="Incomplete",M191="Completed")),"Review",IF(OR(AND(M190="Incomplete",M191="Untraceable"),AND(M190="Untraceable",M191="Incomplete")),"Untraceable",IF(AND(NOT(OR(H190="Ø",H190="")),NOT(OR(H191="Ø",H191="")),L190=""),"In Progress",IF(AND(M190="Untraceable",M191="Untraceable"),"Untraceable",IF(AND(NOT(OR(H190="Ø",H190="")),NOT(OR(H191="Ø",H191="")),NOT(OR(L190="Ø",L190="",L190="Split",L190="Needs to be Split"))),"Completed",IF(AND(M190="Incomplete",M191="Incomplete"),"Incomplete",IF(AND(M190="Other",M191="Other"),"Review",IF(AND(M190="Untraceable",M191=""),"Untraceable","")))))))))))))))))))))))))</f>
        <v/>
      </c>
      <c r="O190" s="116" t="str">
        <f>IF(OR(N190="Untraceable",N190="Incomplete"),"Ignore",IF(N190="Completed","Waiting",IF(OR(N190="Waiting",N190="In Progress",N190="Review",N190="Other"),"HOLD","")))</f>
        <v/>
      </c>
      <c r="P190" s="4"/>
      <c r="Q190" s="121" t="str">
        <f>IF(OR(N190="Untraceable",N190="Incomplete"),"No",IF(N190="Completed","In Progress",""))</f>
        <v/>
      </c>
      <c r="R190" s="116"/>
    </row>
    <row r="191" spans="1:18" x14ac:dyDescent="0.25">
      <c r="A191" s="116"/>
      <c r="B191" s="116"/>
      <c r="C191" s="116"/>
      <c r="D191" s="103"/>
      <c r="E191" s="103"/>
      <c r="F191" s="7" t="str">
        <f>IF(AND(D191="Amina",OR(E191="Manual",E191="Assisted Manual")),A190&amp;"_AZ",IF(AND(D191="Amina",OR(E191="De-Novo Merge",E191="Assisted Merge")),A190&amp;"_SA_AZ",IF(AND(D191="Ahmad",OR(E191="Manual",E191="Assisted Manual")),A190&amp;"_AE",IF(AND(D191="Ahmad",OR(E191="De-Novo Merge",E191="Assisted Merge")),A190&amp;"_SA_AE",IF(AND(D191="Gina",OR(E191="Manual",E191="Assisted Manual")),A190&amp;"_GB",IF(AND(D191="Gina",OR(E191="De-Novo Merge",E191="Assisted Merge")),A190&amp;"_SA_GB",IF(AND(D191="Cameron",OR(E191="Manual",E191="Assisted Manual")),A190&amp;"_CA",IF(AND(D191="Cameron",OR(E191="De-Novo Merge",E191="Assisted Merge")),A190&amp;"_SA_CA",IF(AND(D191="Bruno",OR(E191="Manual",E191="Assisted Manual")),A190&amp;"_BD",IF(AND(D191="Bruno",OR(E191="De-Novo Merge",E191="Assisted Merge")),A190&amp;"_SA_BD",IF(AND(D191="Daniel",OR(E191="Manual",E191="Assisted Manual")),A190&amp;"_DR",IF(AND(D191="Daniel",OR(E191="De-Novo Merge",E191="Assisted Merge")),A190&amp;"_SA_DR",IF(AND(D191="Monet",OR(E191="Manual",E191="Assisted Manual")),A190&amp;"_MW",IF(AND(D191="Monet",OR(E191="De-Novo Merge",E191="Assisted Merge")),A190&amp;"_SA_MW",IF(AND(D191="Rinat",OR(E191="Manual",E191="Assisted Manual")),A190&amp;"_RM",IF(AND(D191="Rinat",OR(E191="De-Novo Merge",E191="Assisted Merge")),A190&amp;"_SA_RM",""))))))))))))))))</f>
        <v/>
      </c>
      <c r="G191" s="104"/>
      <c r="H191" s="104"/>
      <c r="I191" s="68"/>
      <c r="J191" s="68"/>
      <c r="K191" s="73" t="str">
        <f t="shared" si="2"/>
        <v/>
      </c>
      <c r="L191" s="116"/>
      <c r="M191" s="103" t="str">
        <f>IF(AND(NOT(OR(G191="",G191="Ø")),H191=""),"In Progress",IF(AND(NOT(OR(H191="Ø",H191="")),NOT(OR(G191="Ø",G191=""))),"Completed",IF(AND(NOT(A190=""),NOT(OR(D191="",D191="???")),G191=""),"Waiting",IF(D191="???","Waiting",""))))</f>
        <v/>
      </c>
      <c r="N191" s="116"/>
      <c r="O191" s="116"/>
      <c r="P191" s="4"/>
      <c r="Q191" s="121"/>
      <c r="R191" s="116"/>
    </row>
    <row r="192" spans="1:18" x14ac:dyDescent="0.25">
      <c r="A192" s="122" t="s">
        <v>5894</v>
      </c>
      <c r="B192" s="117" t="s">
        <v>5893</v>
      </c>
      <c r="C192" s="116"/>
      <c r="D192" s="103" t="s">
        <v>23</v>
      </c>
      <c r="E192" s="103" t="s">
        <v>24</v>
      </c>
      <c r="F192" s="7" t="str">
        <f>IF(AND(D192="Amina",OR(E192="Manual",E192="Assisted Manual")),A192&amp;"_AZ",IF(AND(D192="Amina",OR(E192="De-Novo Merge",E192="Assisted Merge")),A192&amp;"_SA_AZ",IF(AND(D192="Ahmad",OR(E192="Manual",E192="Assisted Manual")),A192&amp;"_AE",IF(AND(D192="Ahmad",OR(E192="De-Novo Merge",E192="Assisted Merge")),A192&amp;"_SA_AE",IF(AND(D192="Gina",OR(E192="Manual",E192="Assisted Manual")),A192&amp;"_GB",IF(AND(D192="Gina",OR(E192="De-Novo Merge",E192="Assisted Merge")),A192&amp;"_SA_GB",IF(AND(D192="Cameron",OR(E192="Manual",E192="Assisted Manual")),A192&amp;"_CA",IF(AND(D192="Cameron",OR(E192="De-Novo Merge",E192="Assisted Merge")),A192&amp;"_SA_CA",IF(AND(D192="Bruno",OR(E192="Manual",E192="Assisted Manual")),A192&amp;"_BD",IF(AND(D192="Bruno",OR(E192="De-Novo Merge",E192="Assisted Merge")),A192&amp;"_SA_BD",IF(AND(D192="Daniel",OR(E192="Manual",E192="Assisted Manual")),A192&amp;"_DR",IF(AND(D192="Daniel",OR(E192="De-Novo Merge",E192="Assisted Merge")),A192&amp;"_SA_DR",IF(AND(D192="Monet",OR(E192="Manual",E192="Assisted Manual")),A192&amp;"_MW",IF(AND(D192="Monet",OR(E192="De-Novo Merge",E192="Assisted Merge")),A192&amp;"_SA_MW",IF(AND(D192="Rinat",OR(E192="Manual",E192="Assisted Manual")),A192&amp;"_RM",IF(AND(D192="Rinat",OR(E192="De-Novo Merge",E192="Assisted Merge")),A192&amp;"_SA_RM",""))))))))))))))))</f>
        <v>2018-08-01_G-096_CA</v>
      </c>
      <c r="G192" s="104">
        <v>43391</v>
      </c>
      <c r="H192" s="104"/>
      <c r="I192" s="68"/>
      <c r="J192" s="68"/>
      <c r="K192" s="73" t="str">
        <f t="shared" si="2"/>
        <v/>
      </c>
      <c r="L192" s="118" t="str">
        <f>IF(AND(NOT(OR(H192="",H192="Ø")),NOT(OR(H193="",H193="Ø"))),"Needs to be Split","")</f>
        <v/>
      </c>
      <c r="M192" s="103" t="s">
        <v>4</v>
      </c>
      <c r="N192" s="116" t="str">
        <f>IF(AND(NOT(OR(H192="Ø",H192="")),L192="Split"),"In Progress",IF(AND(NOT(OR(H192="Ø",H192="")),L192="Needs to be Split"),"Waiting",IF(AND(M192="Review",M193="Review"),"Review",IF(OR(AND(M192="Review",M193="Incomplete"),AND(M192="Incomplete",M193="Review")),"Review",IF(OR(AND(M192="Untraceable",M193="Review"),AND(M192="Review",M193="Untraceable")),"Review",IF(OR(AND(M192="Review",M193="Completed"),AND(M192="Completed",M193="Review")),"Review",IF(OR(AND(M192="Other",M193="Review"),AND(M192="Review",M193="Other")),"Review",IF(OR(AND(M192="Other",M193="Incomplete"),AND(M192="Incomplete",M193="Other")),"Review",IF(OR(AND(M192="Other",M193="Untraceable"),AND(M192="Untraceable",M193="Other")),"Review",IF(OR(AND(M192="Other",M193="Completed"),AND(M192="Completed",M193="Other")),"Review",IF(AND(M192="Waiting",M193="Waiting"),"Waiting",IF(OR(AND(M192="Review",M193="Waiting"),AND(M192="Waiting",M193="Review")),"Waiting",IF(OR(AND(M192="Other",M193="Waiting"),AND(M192="Waiting",M193="Other")),"Waiting",IF(OR(AND(M192="Incomplete",M193="Waiting"),AND(M192="Waiting",M193="Incomplete")),"Waiting",IF(OR(AND(M192="Completed",M193="Waiting"),AND(M192="Waiting",M193="Completed")),"Waiting",IF(OR(M192="In Progress",M193="In Progress"),"In Progress",IF(OR(AND(M192="Completed",M193="Untraceable"),AND(M192="Untraceable",M193="Completed")),"Review",IF(OR(AND(M192="Completed",M193="Incomplete"),AND(M192="Incomplete",M193="Completed")),"Review",IF(OR(AND(M192="Incomplete",M193="Untraceable"),AND(M192="Untraceable",M193="Incomplete")),"Untraceable",IF(AND(NOT(OR(H192="Ø",H192="")),NOT(OR(H193="Ø",H193="")),L192=""),"In Progress",IF(AND(M192="Untraceable",M193="Untraceable"),"Untraceable",IF(AND(NOT(OR(H192="Ø",H192="")),NOT(OR(H193="Ø",H193="")),NOT(OR(L192="Ø",L192="",L192="Split",L192="Needs to be Split"))),"Completed",IF(AND(M192="Incomplete",M193="Incomplete"),"Incomplete",IF(AND(M192="Other",M193="Other"),"Review",IF(AND(M192="Untraceable",M193=""),"Untraceable","")))))))))))))))))))))))))</f>
        <v>Waiting</v>
      </c>
      <c r="O192" s="116" t="str">
        <f>IF(OR(N192="Untraceable",N192="Incomplete"),"Ignore",IF(N192="Completed","Waiting",IF(OR(N192="Waiting",N192="In Progress",N192="Review",N192="Other"),"HOLD","")))</f>
        <v>HOLD</v>
      </c>
      <c r="P192" s="4"/>
      <c r="Q192" s="121" t="str">
        <f>IF(OR(N192="Untraceable",N192="Incomplete"),"No",IF(N192="Completed","In Progress",""))</f>
        <v/>
      </c>
      <c r="R192" s="116"/>
    </row>
    <row r="193" spans="1:18" x14ac:dyDescent="0.25">
      <c r="A193" s="116"/>
      <c r="B193" s="116"/>
      <c r="C193" s="116"/>
      <c r="D193" s="103" t="str">
        <f>IF(AND(NOT(A192=""),NOT(B192=""),NOT(M192="Untraceable")),"???","")</f>
        <v>???</v>
      </c>
      <c r="E193" s="103"/>
      <c r="F193" s="7" t="str">
        <f>IF(AND(D193="Amina",OR(E193="Manual",E193="Assisted Manual")),A192&amp;"_AZ",IF(AND(D193="Amina",OR(E193="De-Novo Merge",E193="Assisted Merge")),A192&amp;"_SA_AZ",IF(AND(D193="Ahmad",OR(E193="Manual",E193="Assisted Manual")),A192&amp;"_AE",IF(AND(D193="Ahmad",OR(E193="De-Novo Merge",E193="Assisted Merge")),A192&amp;"_SA_AE",IF(AND(D193="Gina",OR(E193="Manual",E193="Assisted Manual")),A192&amp;"_GB",IF(AND(D193="Gina",OR(E193="De-Novo Merge",E193="Assisted Merge")),A192&amp;"_SA_GB",IF(AND(D193="Cameron",OR(E193="Manual",E193="Assisted Manual")),A192&amp;"_CA",IF(AND(D193="Cameron",OR(E193="De-Novo Merge",E193="Assisted Merge")),A192&amp;"_SA_CA",IF(AND(D193="Bruno",OR(E193="Manual",E193="Assisted Manual")),A192&amp;"_BD",IF(AND(D193="Bruno",OR(E193="De-Novo Merge",E193="Assisted Merge")),A192&amp;"_SA_BD",IF(AND(D193="Daniel",OR(E193="Manual",E193="Assisted Manual")),A192&amp;"_DR",IF(AND(D193="Daniel",OR(E193="De-Novo Merge",E193="Assisted Merge")),A192&amp;"_SA_DR",IF(AND(D193="Monet",OR(E193="Manual",E193="Assisted Manual")),A192&amp;"_MW",IF(AND(D193="Monet",OR(E193="De-Novo Merge",E193="Assisted Merge")),A192&amp;"_SA_MW",IF(AND(D193="Rinat",OR(E193="Manual",E193="Assisted Manual")),A192&amp;"_RM",IF(AND(D193="Rinat",OR(E193="De-Novo Merge",E193="Assisted Merge")),A192&amp;"_SA_RM",""))))))))))))))))</f>
        <v/>
      </c>
      <c r="G193" s="104"/>
      <c r="H193" s="104"/>
      <c r="I193" s="68"/>
      <c r="J193" s="68"/>
      <c r="K193" s="73" t="str">
        <f t="shared" si="2"/>
        <v/>
      </c>
      <c r="L193" s="116"/>
      <c r="M193" s="103" t="str">
        <f>IF(AND(NOT(OR(G193="",G193="Ø")),H193=""),"In Progress",IF(AND(NOT(OR(H193="Ø",H193="")),NOT(OR(G193="Ø",G193=""))),"Completed",IF(AND(NOT(A192=""),NOT(OR(D193="",D193="???")),G193=""),"Waiting",IF(D193="???","Waiting",""))))</f>
        <v>Waiting</v>
      </c>
      <c r="N193" s="116"/>
      <c r="O193" s="116"/>
      <c r="P193" s="4"/>
      <c r="Q193" s="121"/>
      <c r="R193" s="116"/>
    </row>
    <row r="194" spans="1:18" x14ac:dyDescent="0.25">
      <c r="A194" s="122" t="s">
        <v>5892</v>
      </c>
      <c r="B194" s="117" t="s">
        <v>5891</v>
      </c>
      <c r="C194" s="116" t="s">
        <v>2065</v>
      </c>
      <c r="D194" s="103" t="s">
        <v>187</v>
      </c>
      <c r="E194" s="103" t="s">
        <v>24</v>
      </c>
      <c r="F194" s="7" t="str">
        <f>IF(AND(D194="Amina",OR(E194="Manual",E194="Assisted Manual")),A194&amp;"_AZ",IF(AND(D194="Amina",OR(E194="De-Novo Merge",E194="Assisted Merge")),A194&amp;"_SA_AZ",IF(AND(D194="Ahmad",OR(E194="Manual",E194="Assisted Manual")),A194&amp;"_AE",IF(AND(D194="Ahmad",OR(E194="De-Novo Merge",E194="Assisted Merge")),A194&amp;"_SA_AE",IF(AND(D194="Gina",OR(E194="Manual",E194="Assisted Manual")),A194&amp;"_GB",IF(AND(D194="Gina",OR(E194="De-Novo Merge",E194="Assisted Merge")),A194&amp;"_SA_GB",IF(AND(D194="Cameron",OR(E194="Manual",E194="Assisted Manual")),A194&amp;"_CA",IF(AND(D194="Cameron",OR(E194="De-Novo Merge",E194="Assisted Merge")),A194&amp;"_SA_CA",IF(AND(D194="Bruno",OR(E194="Manual",E194="Assisted Manual")),A194&amp;"_BD",IF(AND(D194="Bruno",OR(E194="De-Novo Merge",E194="Assisted Merge")),A194&amp;"_SA_BD",IF(AND(D194="Daniel",OR(E194="Manual",E194="Assisted Manual")),A194&amp;"_DR",IF(AND(D194="Daniel",OR(E194="De-Novo Merge",E194="Assisted Merge")),A194&amp;"_SA_DR",IF(AND(D194="Monet",OR(E194="Manual",E194="Assisted Manual")),A194&amp;"_MW",IF(AND(D194="Monet",OR(E194="De-Novo Merge",E194="Assisted Merge")),A194&amp;"_SA_MW",IF(AND(D194="Rinat",OR(E194="Manual",E194="Assisted Manual")),A194&amp;"_RM",IF(AND(D194="Rinat",OR(E194="De-Novo Merge",E194="Assisted Merge")),A194&amp;"_SA_RM",""))))))))))))))))</f>
        <v>2018-08-01_G-097_MW</v>
      </c>
      <c r="G194" s="104">
        <v>43390</v>
      </c>
      <c r="H194" s="104">
        <v>43391</v>
      </c>
      <c r="I194" s="68">
        <v>3.5</v>
      </c>
      <c r="J194" s="68"/>
      <c r="K194" s="73" t="str">
        <f t="shared" ref="K194:K257" si="3">IF(AND(NOT(I194=""),NOT(J194=""),NOT(H194="")),J194/I194,"")</f>
        <v/>
      </c>
      <c r="L194" s="118">
        <v>43445</v>
      </c>
      <c r="M194" s="103" t="str">
        <f>IF(AND(NOT(OR(G194="",G194="Ø")),H194=""),"In Progress",IF(AND(NOT(OR(H194="Ø",H194="")),NOT(OR(G194="Ø",G194=""))),"Completed",IF(AND(NOT(A194=""),NOT(OR(D194="",D194="???")),G194=""),"Waiting",IF(D194="???","Waiting",""))))</f>
        <v>Completed</v>
      </c>
      <c r="N194" s="116" t="s">
        <v>0</v>
      </c>
      <c r="O194" s="116" t="s">
        <v>0</v>
      </c>
      <c r="P194" s="4"/>
      <c r="Q194" s="121" t="s">
        <v>25</v>
      </c>
      <c r="R194" s="116" t="s">
        <v>5890</v>
      </c>
    </row>
    <row r="195" spans="1:18" x14ac:dyDescent="0.25">
      <c r="A195" s="116"/>
      <c r="B195" s="116"/>
      <c r="C195" s="116"/>
      <c r="D195" s="103" t="s">
        <v>23</v>
      </c>
      <c r="E195" s="103" t="s">
        <v>1512</v>
      </c>
      <c r="F195" s="7" t="str">
        <f>IF(AND(D195="Amina",OR(E195="Manual",E195="Assisted Manual")),A194&amp;"_AZ",IF(AND(D195="Amina",OR(E195="De-Novo Merge",E195="Assisted Merge")),A194&amp;"_SA_AZ",IF(AND(D195="Ahmad",OR(E195="Manual",E195="Assisted Manual")),A194&amp;"_AE",IF(AND(D195="Ahmad",OR(E195="De-Novo Merge",E195="Assisted Merge")),A194&amp;"_SA_AE",IF(AND(D195="Gina",OR(E195="Manual",E195="Assisted Manual")),A194&amp;"_GB",IF(AND(D195="Gina",OR(E195="De-Novo Merge",E195="Assisted Merge")),A194&amp;"_SA_GB",IF(AND(D195="Cameron",OR(E195="Manual",E195="Assisted Manual")),A194&amp;"_CA",IF(AND(D195="Cameron",OR(E195="De-Novo Merge",E195="Assisted Merge")),A194&amp;"_SA_CA",IF(AND(D195="Bruno",OR(E195="Manual",E195="Assisted Manual")),A194&amp;"_BD",IF(AND(D195="Bruno",OR(E195="De-Novo Merge",E195="Assisted Merge")),A194&amp;"_SA_BD",IF(AND(D195="Daniel",OR(E195="Manual",E195="Assisted Manual")),A194&amp;"_DR",IF(AND(D195="Daniel",OR(E195="De-Novo Merge",E195="Assisted Merge")),A194&amp;"_SA_DR",IF(AND(D195="Monet",OR(E195="Manual",E195="Assisted Manual")),A194&amp;"_MW",IF(AND(D195="Monet",OR(E195="De-Novo Merge",E195="Assisted Merge")),A194&amp;"_SA_MW",IF(AND(D195="Rinat",OR(E195="Manual",E195="Assisted Manual")),A194&amp;"_RM",IF(AND(D195="Rinat",OR(E195="De-Novo Merge",E195="Assisted Merge")),A194&amp;"_SA_RM",""))))))))))))))))</f>
        <v>2018-08-01_G-097_CA</v>
      </c>
      <c r="G195" s="104">
        <v>43418</v>
      </c>
      <c r="H195" s="104">
        <v>43419</v>
      </c>
      <c r="I195" s="68">
        <v>3.5</v>
      </c>
      <c r="J195" s="68"/>
      <c r="K195" s="73" t="str">
        <f t="shared" si="3"/>
        <v/>
      </c>
      <c r="L195" s="116"/>
      <c r="M195" s="103" t="str">
        <f>IF(AND(NOT(OR(G195="",G195="Ø")),H195=""),"In Progress",IF(AND(NOT(OR(H195="Ø",H195="")),NOT(OR(G195="Ø",G195=""))),"Completed",IF(AND(NOT(A194=""),NOT(OR(D195="",D195="???")),G195=""),"Waiting",IF(D195="???","Waiting",""))))</f>
        <v>Completed</v>
      </c>
      <c r="N195" s="116"/>
      <c r="O195" s="116"/>
      <c r="P195" s="4"/>
      <c r="Q195" s="121"/>
      <c r="R195" s="116"/>
    </row>
    <row r="196" spans="1:18" x14ac:dyDescent="0.25">
      <c r="A196" s="122" t="s">
        <v>5889</v>
      </c>
      <c r="B196" s="117" t="s">
        <v>5888</v>
      </c>
      <c r="C196" s="116" t="s">
        <v>2065</v>
      </c>
      <c r="D196" s="103" t="s">
        <v>23</v>
      </c>
      <c r="E196" s="103" t="s">
        <v>24</v>
      </c>
      <c r="F196" s="7" t="str">
        <f>IF(AND(D196="Amina",OR(E196="Manual",E196="Assisted Manual")),A196&amp;"_AZ",IF(AND(D196="Amina",OR(E196="De-Novo Merge",E196="Assisted Merge")),A196&amp;"_SA_AZ",IF(AND(D196="Ahmad",OR(E196="Manual",E196="Assisted Manual")),A196&amp;"_AE",IF(AND(D196="Ahmad",OR(E196="De-Novo Merge",E196="Assisted Merge")),A196&amp;"_SA_AE",IF(AND(D196="Gina",OR(E196="Manual",E196="Assisted Manual")),A196&amp;"_GB",IF(AND(D196="Gina",OR(E196="De-Novo Merge",E196="Assisted Merge")),A196&amp;"_SA_GB",IF(AND(D196="Cameron",OR(E196="Manual",E196="Assisted Manual")),A196&amp;"_CA",IF(AND(D196="Cameron",OR(E196="De-Novo Merge",E196="Assisted Merge")),A196&amp;"_SA_CA",IF(AND(D196="Bruno",OR(E196="Manual",E196="Assisted Manual")),A196&amp;"_BD",IF(AND(D196="Bruno",OR(E196="De-Novo Merge",E196="Assisted Merge")),A196&amp;"_SA_BD",IF(AND(D196="Daniel",OR(E196="Manual",E196="Assisted Manual")),A196&amp;"_DR",IF(AND(D196="Daniel",OR(E196="De-Novo Merge",E196="Assisted Merge")),A196&amp;"_SA_DR",IF(AND(D196="Monet",OR(E196="Manual",E196="Assisted Manual")),A196&amp;"_MW",IF(AND(D196="Monet",OR(E196="De-Novo Merge",E196="Assisted Merge")),A196&amp;"_SA_MW",IF(AND(D196="Rinat",OR(E196="Manual",E196="Assisted Manual")),A196&amp;"_RM",IF(AND(D196="Rinat",OR(E196="De-Novo Merge",E196="Assisted Merge")),A196&amp;"_SA_RM",""))))))))))))))))</f>
        <v>2018-08-01_G-098_CA</v>
      </c>
      <c r="G196" s="104">
        <v>43390</v>
      </c>
      <c r="H196" s="104">
        <v>43391</v>
      </c>
      <c r="I196" s="68">
        <v>8</v>
      </c>
      <c r="J196" s="68">
        <v>92</v>
      </c>
      <c r="K196" s="73">
        <f t="shared" si="3"/>
        <v>11.5</v>
      </c>
      <c r="L196" s="118">
        <v>43396</v>
      </c>
      <c r="M196" s="103" t="str">
        <f>IF(AND(NOT(OR(G196="",G196="Ø")),H196=""),"In Progress",IF(AND(NOT(OR(H196="Ø",H196="")),NOT(OR(G196="Ø",G196=""))),"Completed",IF(AND(NOT(A196=""),NOT(OR(D196="",D196="???")),G196=""),"Waiting",IF(D196="???","Waiting",""))))</f>
        <v>Completed</v>
      </c>
      <c r="N196" s="116" t="str">
        <f>IF(AND(NOT(OR(H196="Ø",H196="")),L196="Split"),"In Progress",IF(AND(NOT(OR(H196="Ø",H196="")),L196="Needs to be Split"),"Waiting",IF(AND(M196="Review",M197="Review"),"Review",IF(OR(AND(M196="Review",M197="Incomplete"),AND(M196="Incomplete",M197="Review")),"Review",IF(OR(AND(M196="Untraceable",M197="Review"),AND(M196="Review",M197="Untraceable")),"Review",IF(OR(AND(M196="Review",M197="Completed"),AND(M196="Completed",M197="Review")),"Review",IF(OR(AND(M196="Other",M197="Review"),AND(M196="Review",M197="Other")),"Review",IF(OR(AND(M196="Other",M197="Incomplete"),AND(M196="Incomplete",M197="Other")),"Review",IF(OR(AND(M196="Other",M197="Untraceable"),AND(M196="Untraceable",M197="Other")),"Review",IF(OR(AND(M196="Other",M197="Completed"),AND(M196="Completed",M197="Other")),"Review",IF(AND(M196="Waiting",M197="Waiting"),"Waiting",IF(OR(AND(M196="Review",M197="Waiting"),AND(M196="Waiting",M197="Review")),"Waiting",IF(OR(AND(M196="Other",M197="Waiting"),AND(M196="Waiting",M197="Other")),"Waiting",IF(OR(AND(M196="Incomplete",M197="Waiting"),AND(M196="Waiting",M197="Incomplete")),"Waiting",IF(OR(AND(M196="Completed",M197="Waiting"),AND(M196="Waiting",M197="Completed")),"Waiting",IF(OR(M196="In Progress",M197="In Progress"),"In Progress",IF(OR(AND(M196="Completed",M197="Untraceable"),AND(M196="Untraceable",M197="Completed")),"Review",IF(OR(AND(M196="Completed",M197="Incomplete"),AND(M196="Incomplete",M197="Completed")),"Review",IF(OR(AND(M196="Incomplete",M197="Untraceable"),AND(M196="Untraceable",M197="Incomplete")),"Untraceable",IF(AND(NOT(OR(H196="Ø",H196="")),NOT(OR(H197="Ø",H197="")),L196=""),"In Progress",IF(AND(M196="Untraceable",M197="Untraceable"),"Untraceable",IF(AND(NOT(OR(H196="Ø",H196="")),NOT(OR(H197="Ø",H197="")),NOT(OR(L196="Ø",L196="",L196="Split",L196="Needs to be Split"))),"Completed",IF(AND(M196="Incomplete",M197="Incomplete"),"Incomplete",IF(AND(M196="Other",M197="Other"),"Review",IF(AND(M196="Untraceable",M197=""),"Untraceable","")))))))))))))))))))))))))</f>
        <v>Completed</v>
      </c>
      <c r="O196" s="116" t="s">
        <v>0</v>
      </c>
      <c r="P196" s="4"/>
      <c r="Q196" s="121" t="s">
        <v>25</v>
      </c>
      <c r="R196" s="116" t="s">
        <v>5887</v>
      </c>
    </row>
    <row r="197" spans="1:18" x14ac:dyDescent="0.25">
      <c r="A197" s="116"/>
      <c r="B197" s="116"/>
      <c r="C197" s="116"/>
      <c r="D197" s="103" t="s">
        <v>27</v>
      </c>
      <c r="E197" s="103" t="s">
        <v>1512</v>
      </c>
      <c r="F197" s="7" t="str">
        <f>IF(AND(D197="Amina",OR(E197="Manual",E197="Assisted Manual")),A196&amp;"_AZ",IF(AND(D197="Amina",OR(E197="De-Novo Merge",E197="Assisted Merge")),A196&amp;"_SA_AZ",IF(AND(D197="Ahmad",OR(E197="Manual",E197="Assisted Manual")),A196&amp;"_AE",IF(AND(D197="Ahmad",OR(E197="De-Novo Merge",E197="Assisted Merge")),A196&amp;"_SA_AE",IF(AND(D197="Gina",OR(E197="Manual",E197="Assisted Manual")),A196&amp;"_GB",IF(AND(D197="Gina",OR(E197="De-Novo Merge",E197="Assisted Merge")),A196&amp;"_SA_GB",IF(AND(D197="Cameron",OR(E197="Manual",E197="Assisted Manual")),A196&amp;"_CA",IF(AND(D197="Cameron",OR(E197="De-Novo Merge",E197="Assisted Merge")),A196&amp;"_SA_CA",IF(AND(D197="Bruno",OR(E197="Manual",E197="Assisted Manual")),A196&amp;"_BD",IF(AND(D197="Bruno",OR(E197="De-Novo Merge",E197="Assisted Merge")),A196&amp;"_SA_BD",IF(AND(D197="Daniel",OR(E197="Manual",E197="Assisted Manual")),A196&amp;"_DR",IF(AND(D197="Daniel",OR(E197="De-Novo Merge",E197="Assisted Merge")),A196&amp;"_SA_DR",IF(AND(D197="Monet",OR(E197="Manual",E197="Assisted Manual")),A196&amp;"_MW",IF(AND(D197="Monet",OR(E197="De-Novo Merge",E197="Assisted Merge")),A196&amp;"_SA_MW",IF(AND(D197="Rinat",OR(E197="Manual",E197="Assisted Manual")),A196&amp;"_RM",IF(AND(D197="Rinat",OR(E197="De-Novo Merge",E197="Assisted Merge")),A196&amp;"_SA_RM",""))))))))))))))))</f>
        <v>2018-08-01_G-098_GB</v>
      </c>
      <c r="G197" s="104">
        <v>43396</v>
      </c>
      <c r="H197" s="104">
        <v>43396</v>
      </c>
      <c r="I197" s="68">
        <v>4</v>
      </c>
      <c r="J197" s="68">
        <v>96</v>
      </c>
      <c r="K197" s="73">
        <f t="shared" si="3"/>
        <v>24</v>
      </c>
      <c r="L197" s="116"/>
      <c r="M197" s="103" t="str">
        <f>IF(AND(NOT(OR(G197="",G197="Ø")),H197=""),"In Progress",IF(AND(NOT(OR(H197="Ø",H197="")),NOT(OR(G197="Ø",G197=""))),"Completed",IF(AND(NOT(A196=""),NOT(OR(D197="",D197="???")),G197=""),"Waiting",IF(D197="???","Waiting",""))))</f>
        <v>Completed</v>
      </c>
      <c r="N197" s="116"/>
      <c r="O197" s="116"/>
      <c r="P197" s="4"/>
      <c r="Q197" s="121"/>
      <c r="R197" s="116"/>
    </row>
    <row r="198" spans="1:18" x14ac:dyDescent="0.25">
      <c r="A198" s="122" t="s">
        <v>5886</v>
      </c>
      <c r="B198" s="117" t="s">
        <v>5885</v>
      </c>
      <c r="C198" s="116" t="s">
        <v>3632</v>
      </c>
      <c r="D198" s="103" t="s">
        <v>161</v>
      </c>
      <c r="E198" s="103" t="s">
        <v>24</v>
      </c>
      <c r="F198" s="7" t="str">
        <f>IF(AND(D198="Amina",OR(E198="Manual",E198="Assisted Manual")),A198&amp;"_AZ",IF(AND(D198="Amina",OR(E198="De-Novo Merge",E198="Assisted Merge")),A198&amp;"_SA_AZ",IF(AND(D198="Ahmad",OR(E198="Manual",E198="Assisted Manual")),A198&amp;"_AE",IF(AND(D198="Ahmad",OR(E198="De-Novo Merge",E198="Assisted Merge")),A198&amp;"_SA_AE",IF(AND(D198="Gina",OR(E198="Manual",E198="Assisted Manual")),A198&amp;"_GB",IF(AND(D198="Gina",OR(E198="De-Novo Merge",E198="Assisted Merge")),A198&amp;"_SA_GB",IF(AND(D198="Cameron",OR(E198="Manual",E198="Assisted Manual")),A198&amp;"_CA",IF(AND(D198="Cameron",OR(E198="De-Novo Merge",E198="Assisted Merge")),A198&amp;"_SA_CA",IF(AND(D198="Bruno",OR(E198="Manual",E198="Assisted Manual")),A198&amp;"_BD",IF(AND(D198="Bruno",OR(E198="De-Novo Merge",E198="Assisted Merge")),A198&amp;"_SA_BD",IF(AND(D198="Daniel",OR(E198="Manual",E198="Assisted Manual")),A198&amp;"_DR",IF(AND(D198="Daniel",OR(E198="De-Novo Merge",E198="Assisted Merge")),A198&amp;"_SA_DR",IF(AND(D198="Monet",OR(E198="Manual",E198="Assisted Manual")),A198&amp;"_MW",IF(AND(D198="Monet",OR(E198="De-Novo Merge",E198="Assisted Merge")),A198&amp;"_SA_MW",IF(AND(D198="Rinat",OR(E198="Manual",E198="Assisted Manual")),A198&amp;"_RM",IF(AND(D198="Rinat",OR(E198="De-Novo Merge",E198="Assisted Merge")),A198&amp;"_SA_RM",""))))))))))))))))</f>
        <v>2018-08-01_G-099_BD</v>
      </c>
      <c r="G198" s="104">
        <v>43404</v>
      </c>
      <c r="H198" s="104">
        <v>43405</v>
      </c>
      <c r="I198" s="68">
        <v>3</v>
      </c>
      <c r="J198" s="68">
        <v>31</v>
      </c>
      <c r="K198" s="73">
        <f t="shared" si="3"/>
        <v>10.333333333333334</v>
      </c>
      <c r="L198" s="118">
        <v>43445</v>
      </c>
      <c r="M198" s="103" t="s">
        <v>0</v>
      </c>
      <c r="N198" s="116" t="s">
        <v>0</v>
      </c>
      <c r="O198" s="116" t="s">
        <v>0</v>
      </c>
      <c r="P198" s="4" t="s">
        <v>5884</v>
      </c>
      <c r="Q198" s="121" t="s">
        <v>25</v>
      </c>
      <c r="R198" s="116" t="s">
        <v>5883</v>
      </c>
    </row>
    <row r="199" spans="1:18" x14ac:dyDescent="0.25">
      <c r="A199" s="116"/>
      <c r="B199" s="116"/>
      <c r="C199" s="116"/>
      <c r="D199" s="103" t="s">
        <v>23</v>
      </c>
      <c r="E199" s="103" t="s">
        <v>1512</v>
      </c>
      <c r="F199" s="7" t="str">
        <f>IF(AND(D199="Amina",OR(E199="Manual",E199="Assisted Manual")),A198&amp;"_AZ",IF(AND(D199="Amina",OR(E199="De-Novo Merge",E199="Assisted Merge")),A198&amp;"_SA_AZ",IF(AND(D199="Ahmad",OR(E199="Manual",E199="Assisted Manual")),A198&amp;"_AE",IF(AND(D199="Ahmad",OR(E199="De-Novo Merge",E199="Assisted Merge")),A198&amp;"_SA_AE",IF(AND(D199="Gina",OR(E199="Manual",E199="Assisted Manual")),A198&amp;"_GB",IF(AND(D199="Gina",OR(E199="De-Novo Merge",E199="Assisted Merge")),A198&amp;"_SA_GB",IF(AND(D199="Cameron",OR(E199="Manual",E199="Assisted Manual")),A198&amp;"_CA",IF(AND(D199="Cameron",OR(E199="De-Novo Merge",E199="Assisted Merge")),A198&amp;"_SA_CA",IF(AND(D199="Bruno",OR(E199="Manual",E199="Assisted Manual")),A198&amp;"_BD",IF(AND(D199="Bruno",OR(E199="De-Novo Merge",E199="Assisted Merge")),A198&amp;"_SA_BD",IF(AND(D199="Daniel",OR(E199="Manual",E199="Assisted Manual")),A198&amp;"_DR",IF(AND(D199="Daniel",OR(E199="De-Novo Merge",E199="Assisted Merge")),A198&amp;"_SA_DR",IF(AND(D199="Monet",OR(E199="Manual",E199="Assisted Manual")),A198&amp;"_MW",IF(AND(D199="Monet",OR(E199="De-Novo Merge",E199="Assisted Merge")),A198&amp;"_SA_MW",IF(AND(D199="Rinat",OR(E199="Manual",E199="Assisted Manual")),A198&amp;"_RM",IF(AND(D199="Rinat",OR(E199="De-Novo Merge",E199="Assisted Merge")),A198&amp;"_SA_RM",""))))))))))))))))</f>
        <v>2018-08-01_G-099_CA</v>
      </c>
      <c r="G199" s="104">
        <v>43418</v>
      </c>
      <c r="H199" s="104">
        <v>43418</v>
      </c>
      <c r="I199" s="68">
        <v>2</v>
      </c>
      <c r="J199" s="68">
        <v>35</v>
      </c>
      <c r="K199" s="73">
        <f t="shared" si="3"/>
        <v>17.5</v>
      </c>
      <c r="L199" s="116"/>
      <c r="M199" s="103" t="str">
        <f>IF(AND(NOT(OR(G199="",G199="Ø")),H199=""),"In Progress",IF(AND(NOT(OR(H199="Ø",H199="")),NOT(OR(G199="Ø",G199=""))),"Completed",IF(AND(NOT(A198=""),NOT(OR(D199="",D199="???")),G199=""),"Waiting",IF(D199="???","Waiting",""))))</f>
        <v>Completed</v>
      </c>
      <c r="N199" s="116"/>
      <c r="O199" s="116"/>
      <c r="P199" s="4"/>
      <c r="Q199" s="121"/>
      <c r="R199" s="116"/>
    </row>
    <row r="200" spans="1:18" x14ac:dyDescent="0.25">
      <c r="A200" s="122" t="s">
        <v>5882</v>
      </c>
      <c r="B200" s="117" t="s">
        <v>5881</v>
      </c>
      <c r="C200" s="116"/>
      <c r="D200" s="103"/>
      <c r="E200" s="103"/>
      <c r="F200" s="7" t="str">
        <f>IF(AND(D200="Amina",OR(E200="Manual",E200="Assisted Manual")),A200&amp;"_AZ",IF(AND(D200="Amina",OR(E200="De-Novo Merge",E200="Assisted Merge")),A200&amp;"_SA_AZ",IF(AND(D200="Ahmad",OR(E200="Manual",E200="Assisted Manual")),A200&amp;"_AE",IF(AND(D200="Ahmad",OR(E200="De-Novo Merge",E200="Assisted Merge")),A200&amp;"_SA_AE",IF(AND(D200="Gina",OR(E200="Manual",E200="Assisted Manual")),A200&amp;"_GB",IF(AND(D200="Gina",OR(E200="De-Novo Merge",E200="Assisted Merge")),A200&amp;"_SA_GB",IF(AND(D200="Cameron",OR(E200="Manual",E200="Assisted Manual")),A200&amp;"_CA",IF(AND(D200="Cameron",OR(E200="De-Novo Merge",E200="Assisted Merge")),A200&amp;"_SA_CA",IF(AND(D200="Bruno",OR(E200="Manual",E200="Assisted Manual")),A200&amp;"_BD",IF(AND(D200="Bruno",OR(E200="De-Novo Merge",E200="Assisted Merge")),A200&amp;"_SA_BD",IF(AND(D200="Daniel",OR(E200="Manual",E200="Assisted Manual")),A200&amp;"_DR",IF(AND(D200="Daniel",OR(E200="De-Novo Merge",E200="Assisted Merge")),A200&amp;"_SA_DR",IF(AND(D200="Monet",OR(E200="Manual",E200="Assisted Manual")),A200&amp;"_MW",IF(AND(D200="Monet",OR(E200="De-Novo Merge",E200="Assisted Merge")),A200&amp;"_SA_MW",IF(AND(D200="Rinat",OR(E200="Manual",E200="Assisted Manual")),A200&amp;"_RM",IF(AND(D200="Rinat",OR(E200="De-Novo Merge",E200="Assisted Merge")),A200&amp;"_SA_RM",""))))))))))))))))</f>
        <v/>
      </c>
      <c r="G200" s="104"/>
      <c r="H200" s="104"/>
      <c r="I200" s="68"/>
      <c r="J200" s="68"/>
      <c r="K200" s="73" t="str">
        <f t="shared" si="3"/>
        <v/>
      </c>
      <c r="L200" s="118" t="str">
        <f>IF(AND(NOT(OR(H200="",H200="Ø")),NOT(OR(H201="",H201="Ø"))),"Needs to be Split","")</f>
        <v/>
      </c>
      <c r="M200" s="103" t="str">
        <f>IF(AND(NOT(OR(G200="",G200="Ø")),H200=""),"In Progress",IF(AND(NOT(OR(H200="Ø",H200="")),NOT(OR(G200="Ø",G200=""))),"Completed",IF(AND(NOT(A200=""),NOT(OR(D200="",D200="???")),G200=""),"Waiting",IF(D200="???","Waiting",""))))</f>
        <v/>
      </c>
      <c r="N200" s="116" t="str">
        <f>IF(AND(NOT(OR(H200="Ø",H200="")),L200="Split"),"In Progress",IF(AND(NOT(OR(H200="Ø",H200="")),L200="Needs to be Split"),"Waiting",IF(AND(M200="Review",M201="Review"),"Review",IF(OR(AND(M200="Review",M201="Incomplete"),AND(M200="Incomplete",M201="Review")),"Review",IF(OR(AND(M200="Untraceable",M201="Review"),AND(M200="Review",M201="Untraceable")),"Review",IF(OR(AND(M200="Review",M201="Completed"),AND(M200="Completed",M201="Review")),"Review",IF(OR(AND(M200="Other",M201="Review"),AND(M200="Review",M201="Other")),"Review",IF(OR(AND(M200="Other",M201="Incomplete"),AND(M200="Incomplete",M201="Other")),"Review",IF(OR(AND(M200="Other",M201="Untraceable"),AND(M200="Untraceable",M201="Other")),"Review",IF(OR(AND(M200="Other",M201="Completed"),AND(M200="Completed",M201="Other")),"Review",IF(AND(M200="Waiting",M201="Waiting"),"Waiting",IF(OR(AND(M200="Review",M201="Waiting"),AND(M200="Waiting",M201="Review")),"Waiting",IF(OR(AND(M200="Other",M201="Waiting"),AND(M200="Waiting",M201="Other")),"Waiting",IF(OR(AND(M200="Incomplete",M201="Waiting"),AND(M200="Waiting",M201="Incomplete")),"Waiting",IF(OR(AND(M200="Completed",M201="Waiting"),AND(M200="Waiting",M201="Completed")),"Waiting",IF(OR(M200="In Progress",M201="In Progress"),"In Progress",IF(OR(AND(M200="Completed",M201="Untraceable"),AND(M200="Untraceable",M201="Completed")),"Review",IF(OR(AND(M200="Completed",M201="Incomplete"),AND(M200="Incomplete",M201="Completed")),"Review",IF(OR(AND(M200="Incomplete",M201="Untraceable"),AND(M200="Untraceable",M201="Incomplete")),"Untraceable",IF(AND(NOT(OR(H200="Ø",H200="")),NOT(OR(H201="Ø",H201="")),L200=""),"In Progress",IF(AND(M200="Untraceable",M201="Untraceable"),"Untraceable",IF(AND(NOT(OR(H200="Ø",H200="")),NOT(OR(H201="Ø",H201="")),NOT(OR(L200="Ø",L200="",L200="Split",L200="Needs to be Split"))),"Completed",IF(AND(M200="Incomplete",M201="Incomplete"),"Incomplete",IF(AND(M200="Other",M201="Other"),"Review",IF(AND(M200="Untraceable",M201=""),"Untraceable","")))))))))))))))))))))))))</f>
        <v/>
      </c>
      <c r="O200" s="116" t="str">
        <f>IF(OR(N200="Untraceable",N200="Incomplete"),"Ignore",IF(N200="Completed","Waiting",IF(OR(N200="Waiting",N200="In Progress",N200="Review",N200="Other"),"HOLD","")))</f>
        <v/>
      </c>
      <c r="P200" s="4"/>
      <c r="Q200" s="121" t="str">
        <f>IF(OR(N200="Untraceable",N200="Incomplete"),"No",IF(N200="Completed","In Progress",""))</f>
        <v/>
      </c>
      <c r="R200" s="116"/>
    </row>
    <row r="201" spans="1:18" x14ac:dyDescent="0.25">
      <c r="A201" s="116"/>
      <c r="B201" s="116"/>
      <c r="C201" s="116"/>
      <c r="D201" s="103"/>
      <c r="E201" s="103"/>
      <c r="F201" s="7" t="str">
        <f>IF(AND(D201="Amina",OR(E201="Manual",E201="Assisted Manual")),A200&amp;"_AZ",IF(AND(D201="Amina",OR(E201="De-Novo Merge",E201="Assisted Merge")),A200&amp;"_SA_AZ",IF(AND(D201="Ahmad",OR(E201="Manual",E201="Assisted Manual")),A200&amp;"_AE",IF(AND(D201="Ahmad",OR(E201="De-Novo Merge",E201="Assisted Merge")),A200&amp;"_SA_AE",IF(AND(D201="Gina",OR(E201="Manual",E201="Assisted Manual")),A200&amp;"_GB",IF(AND(D201="Gina",OR(E201="De-Novo Merge",E201="Assisted Merge")),A200&amp;"_SA_GB",IF(AND(D201="Cameron",OR(E201="Manual",E201="Assisted Manual")),A200&amp;"_CA",IF(AND(D201="Cameron",OR(E201="De-Novo Merge",E201="Assisted Merge")),A200&amp;"_SA_CA",IF(AND(D201="Bruno",OR(E201="Manual",E201="Assisted Manual")),A200&amp;"_BD",IF(AND(D201="Bruno",OR(E201="De-Novo Merge",E201="Assisted Merge")),A200&amp;"_SA_BD",IF(AND(D201="Daniel",OR(E201="Manual",E201="Assisted Manual")),A200&amp;"_DR",IF(AND(D201="Daniel",OR(E201="De-Novo Merge",E201="Assisted Merge")),A200&amp;"_SA_DR",IF(AND(D201="Monet",OR(E201="Manual",E201="Assisted Manual")),A200&amp;"_MW",IF(AND(D201="Monet",OR(E201="De-Novo Merge",E201="Assisted Merge")),A200&amp;"_SA_MW",IF(AND(D201="Rinat",OR(E201="Manual",E201="Assisted Manual")),A200&amp;"_RM",IF(AND(D201="Rinat",OR(E201="De-Novo Merge",E201="Assisted Merge")),A200&amp;"_SA_RM",""))))))))))))))))</f>
        <v/>
      </c>
      <c r="G201" s="104"/>
      <c r="H201" s="104"/>
      <c r="I201" s="68"/>
      <c r="J201" s="68"/>
      <c r="K201" s="73" t="str">
        <f t="shared" si="3"/>
        <v/>
      </c>
      <c r="L201" s="116"/>
      <c r="M201" s="103" t="str">
        <f>IF(AND(NOT(OR(G201="",G201="Ø")),H201=""),"In Progress",IF(AND(NOT(OR(H201="Ø",H201="")),NOT(OR(G201="Ø",G201=""))),"Completed",IF(AND(NOT(A200=""),NOT(OR(D201="",D201="???")),G201=""),"Waiting",IF(D201="???","Waiting",""))))</f>
        <v/>
      </c>
      <c r="N201" s="116"/>
      <c r="O201" s="116"/>
      <c r="P201" s="4"/>
      <c r="Q201" s="121"/>
      <c r="R201" s="116"/>
    </row>
    <row r="202" spans="1:18" x14ac:dyDescent="0.25">
      <c r="A202" s="122" t="s">
        <v>5880</v>
      </c>
      <c r="B202" s="117" t="s">
        <v>5879</v>
      </c>
      <c r="C202" s="116" t="s">
        <v>3632</v>
      </c>
      <c r="D202" s="103" t="s">
        <v>187</v>
      </c>
      <c r="E202" s="103" t="s">
        <v>24</v>
      </c>
      <c r="F202" s="7" t="str">
        <f>IF(AND(D202="Amina",OR(E202="Manual",E202="Assisted Manual")),A202&amp;"_AZ",IF(AND(D202="Amina",OR(E202="De-Novo Merge",E202="Assisted Merge")),A202&amp;"_SA_AZ",IF(AND(D202="Ahmad",OR(E202="Manual",E202="Assisted Manual")),A202&amp;"_AE",IF(AND(D202="Ahmad",OR(E202="De-Novo Merge",E202="Assisted Merge")),A202&amp;"_SA_AE",IF(AND(D202="Gina",OR(E202="Manual",E202="Assisted Manual")),A202&amp;"_GB",IF(AND(D202="Gina",OR(E202="De-Novo Merge",E202="Assisted Merge")),A202&amp;"_SA_GB",IF(AND(D202="Cameron",OR(E202="Manual",E202="Assisted Manual")),A202&amp;"_CA",IF(AND(D202="Cameron",OR(E202="De-Novo Merge",E202="Assisted Merge")),A202&amp;"_SA_CA",IF(AND(D202="Bruno",OR(E202="Manual",E202="Assisted Manual")),A202&amp;"_BD",IF(AND(D202="Bruno",OR(E202="De-Novo Merge",E202="Assisted Merge")),A202&amp;"_SA_BD",IF(AND(D202="Daniel",OR(E202="Manual",E202="Assisted Manual")),A202&amp;"_DR",IF(AND(D202="Daniel",OR(E202="De-Novo Merge",E202="Assisted Merge")),A202&amp;"_SA_DR",IF(AND(D202="Monet",OR(E202="Manual",E202="Assisted Manual")),A202&amp;"_MW",IF(AND(D202="Monet",OR(E202="De-Novo Merge",E202="Assisted Merge")),A202&amp;"_SA_MW",IF(AND(D202="Rinat",OR(E202="Manual",E202="Assisted Manual")),A202&amp;"_RM",IF(AND(D202="Rinat",OR(E202="De-Novo Merge",E202="Assisted Merge")),A202&amp;"_SA_RM",""))))))))))))))))</f>
        <v>2018-08-01_G-101_MW</v>
      </c>
      <c r="G202" s="104">
        <v>43409</v>
      </c>
      <c r="H202" s="104">
        <v>43410</v>
      </c>
      <c r="I202" s="68">
        <v>3</v>
      </c>
      <c r="J202" s="68">
        <v>34.200000000000003</v>
      </c>
      <c r="K202" s="73">
        <f t="shared" si="3"/>
        <v>11.4</v>
      </c>
      <c r="L202" s="118">
        <v>43434</v>
      </c>
      <c r="M202" s="103" t="str">
        <f>IF(AND(NOT(OR(G202="",G202="Ø")),H202=""),"In Progress",IF(AND(NOT(OR(H202="Ø",H202="")),NOT(OR(G202="Ø",G202=""))),"Completed",IF(AND(NOT(A202=""),NOT(OR(D202="",D202="???")),G202=""),"Waiting",IF(D202="???","Waiting",""))))</f>
        <v>Completed</v>
      </c>
      <c r="N202" s="116" t="str">
        <f>IF(AND(NOT(OR(H202="Ø",H202="")),L202="Split"),"In Progress",IF(AND(NOT(OR(H202="Ø",H202="")),L202="Needs to be Split"),"Waiting",IF(AND(M202="Review",M203="Review"),"Review",IF(OR(AND(M202="Review",M203="Incomplete"),AND(M202="Incomplete",M203="Review")),"Review",IF(OR(AND(M202="Untraceable",M203="Review"),AND(M202="Review",M203="Untraceable")),"Review",IF(OR(AND(M202="Review",M203="Completed"),AND(M202="Completed",M203="Review")),"Review",IF(OR(AND(M202="Other",M203="Review"),AND(M202="Review",M203="Other")),"Review",IF(OR(AND(M202="Other",M203="Incomplete"),AND(M202="Incomplete",M203="Other")),"Review",IF(OR(AND(M202="Other",M203="Untraceable"),AND(M202="Untraceable",M203="Other")),"Review",IF(OR(AND(M202="Other",M203="Completed"),AND(M202="Completed",M203="Other")),"Review",IF(AND(M202="Waiting",M203="Waiting"),"Waiting",IF(OR(AND(M202="Review",M203="Waiting"),AND(M202="Waiting",M203="Review")),"Waiting",IF(OR(AND(M202="Other",M203="Waiting"),AND(M202="Waiting",M203="Other")),"Waiting",IF(OR(AND(M202="Incomplete",M203="Waiting"),AND(M202="Waiting",M203="Incomplete")),"Waiting",IF(OR(AND(M202="Completed",M203="Waiting"),AND(M202="Waiting",M203="Completed")),"Waiting",IF(OR(M202="In Progress",M203="In Progress"),"In Progress",IF(OR(AND(M202="Completed",M203="Untraceable"),AND(M202="Untraceable",M203="Completed")),"Review",IF(OR(AND(M202="Completed",M203="Incomplete"),AND(M202="Incomplete",M203="Completed")),"Review",IF(OR(AND(M202="Incomplete",M203="Untraceable"),AND(M202="Untraceable",M203="Incomplete")),"Untraceable",IF(AND(NOT(OR(H202="Ø",H202="")),NOT(OR(H203="Ø",H203="")),L202=""),"In Progress",IF(AND(M202="Untraceable",M203="Untraceable"),"Untraceable",IF(AND(NOT(OR(H202="Ø",H202="")),NOT(OR(H203="Ø",H203="")),NOT(OR(L202="Ø",L202="",L202="Split",L202="Needs to be Split"))),"Completed",IF(AND(M202="Incomplete",M203="Incomplete"),"Incomplete",IF(AND(M202="Other",M203="Other"),"Review",IF(AND(M202="Untraceable",M203=""),"Untraceable","")))))))))))))))))))))))))</f>
        <v>Completed</v>
      </c>
      <c r="O202" s="116" t="s">
        <v>0</v>
      </c>
      <c r="P202" s="4" t="s">
        <v>5878</v>
      </c>
      <c r="Q202" s="121" t="s">
        <v>25</v>
      </c>
      <c r="R202" s="116" t="s">
        <v>5877</v>
      </c>
    </row>
    <row r="203" spans="1:18" x14ac:dyDescent="0.25">
      <c r="A203" s="116"/>
      <c r="B203" s="116"/>
      <c r="C203" s="116"/>
      <c r="D203" s="103" t="s">
        <v>32</v>
      </c>
      <c r="E203" s="103" t="s">
        <v>1512</v>
      </c>
      <c r="F203" s="7" t="str">
        <f>IF(AND(D203="Amina",OR(E203="Manual",E203="Assisted Manual")),A202&amp;"_AZ",IF(AND(D203="Amina",OR(E203="De-Novo Merge",E203="Assisted Merge")),A202&amp;"_SA_AZ",IF(AND(D203="Ahmad",OR(E203="Manual",E203="Assisted Manual")),A202&amp;"_AE",IF(AND(D203="Ahmad",OR(E203="De-Novo Merge",E203="Assisted Merge")),A202&amp;"_SA_AE",IF(AND(D203="Gina",OR(E203="Manual",E203="Assisted Manual")),A202&amp;"_GB",IF(AND(D203="Gina",OR(E203="De-Novo Merge",E203="Assisted Merge")),A202&amp;"_SA_GB",IF(AND(D203="Cameron",OR(E203="Manual",E203="Assisted Manual")),A202&amp;"_CA",IF(AND(D203="Cameron",OR(E203="De-Novo Merge",E203="Assisted Merge")),A202&amp;"_SA_CA",IF(AND(D203="Bruno",OR(E203="Manual",E203="Assisted Manual")),A202&amp;"_BD",IF(AND(D203="Bruno",OR(E203="De-Novo Merge",E203="Assisted Merge")),A202&amp;"_SA_BD",IF(AND(D203="Daniel",OR(E203="Manual",E203="Assisted Manual")),A202&amp;"_DR",IF(AND(D203="Daniel",OR(E203="De-Novo Merge",E203="Assisted Merge")),A202&amp;"_SA_DR",IF(AND(D203="Monet",OR(E203="Manual",E203="Assisted Manual")),A202&amp;"_MW",IF(AND(D203="Monet",OR(E203="De-Novo Merge",E203="Assisted Merge")),A202&amp;"_SA_MW",IF(AND(D203="Rinat",OR(E203="Manual",E203="Assisted Manual")),A202&amp;"_RM",IF(AND(D203="Rinat",OR(E203="De-Novo Merge",E203="Assisted Merge")),A202&amp;"_SA_RM",""))))))))))))))))</f>
        <v>2018-08-01_G-101_AZ</v>
      </c>
      <c r="G203" s="104">
        <v>43418</v>
      </c>
      <c r="H203" s="104">
        <v>43419</v>
      </c>
      <c r="I203" s="68"/>
      <c r="J203" s="68"/>
      <c r="K203" s="73" t="str">
        <f t="shared" si="3"/>
        <v/>
      </c>
      <c r="L203" s="116"/>
      <c r="M203" s="103" t="str">
        <f>IF(AND(NOT(OR(G203="",G203="Ø")),H203=""),"In Progress",IF(AND(NOT(OR(H203="Ø",H203="")),NOT(OR(G203="Ø",G203=""))),"Completed",IF(AND(NOT(A202=""),NOT(OR(D203="",D203="???")),G203=""),"Waiting",IF(D203="???","Waiting",""))))</f>
        <v>Completed</v>
      </c>
      <c r="N203" s="116"/>
      <c r="O203" s="116"/>
      <c r="P203" s="4"/>
      <c r="Q203" s="121"/>
      <c r="R203" s="116"/>
    </row>
    <row r="204" spans="1:18" x14ac:dyDescent="0.25">
      <c r="A204" s="122" t="s">
        <v>5876</v>
      </c>
      <c r="B204" s="117" t="s">
        <v>5875</v>
      </c>
      <c r="C204" s="116"/>
      <c r="D204" s="103"/>
      <c r="E204" s="103"/>
      <c r="F204" s="7" t="str">
        <f>IF(AND(D204="Amina",OR(E204="Manual",E204="Assisted Manual")),A204&amp;"_AZ",IF(AND(D204="Amina",OR(E204="De-Novo Merge",E204="Assisted Merge")),A204&amp;"_SA_AZ",IF(AND(D204="Ahmad",OR(E204="Manual",E204="Assisted Manual")),A204&amp;"_AE",IF(AND(D204="Ahmad",OR(E204="De-Novo Merge",E204="Assisted Merge")),A204&amp;"_SA_AE",IF(AND(D204="Gina",OR(E204="Manual",E204="Assisted Manual")),A204&amp;"_GB",IF(AND(D204="Gina",OR(E204="De-Novo Merge",E204="Assisted Merge")),A204&amp;"_SA_GB",IF(AND(D204="Cameron",OR(E204="Manual",E204="Assisted Manual")),A204&amp;"_CA",IF(AND(D204="Cameron",OR(E204="De-Novo Merge",E204="Assisted Merge")),A204&amp;"_SA_CA",IF(AND(D204="Bruno",OR(E204="Manual",E204="Assisted Manual")),A204&amp;"_BD",IF(AND(D204="Bruno",OR(E204="De-Novo Merge",E204="Assisted Merge")),A204&amp;"_SA_BD",IF(AND(D204="Daniel",OR(E204="Manual",E204="Assisted Manual")),A204&amp;"_DR",IF(AND(D204="Daniel",OR(E204="De-Novo Merge",E204="Assisted Merge")),A204&amp;"_SA_DR",IF(AND(D204="Monet",OR(E204="Manual",E204="Assisted Manual")),A204&amp;"_MW",IF(AND(D204="Monet",OR(E204="De-Novo Merge",E204="Assisted Merge")),A204&amp;"_SA_MW",IF(AND(D204="Rinat",OR(E204="Manual",E204="Assisted Manual")),A204&amp;"_RM",IF(AND(D204="Rinat",OR(E204="De-Novo Merge",E204="Assisted Merge")),A204&amp;"_SA_RM",""))))))))))))))))</f>
        <v/>
      </c>
      <c r="G204" s="104"/>
      <c r="H204" s="104"/>
      <c r="I204" s="68"/>
      <c r="J204" s="68"/>
      <c r="K204" s="73" t="str">
        <f t="shared" si="3"/>
        <v/>
      </c>
      <c r="L204" s="118" t="str">
        <f>IF(AND(NOT(OR(H204="",H204="Ø")),NOT(OR(H205="",H205="Ø"))),"Needs to be Split","")</f>
        <v/>
      </c>
      <c r="M204" s="103" t="str">
        <f>IF(AND(NOT(OR(G204="",G204="Ø")),H204=""),"In Progress",IF(AND(NOT(OR(H204="Ø",H204="")),NOT(OR(G204="Ø",G204=""))),"Completed",IF(AND(NOT(A204=""),NOT(OR(D204="",D204="???")),G204=""),"Waiting",IF(D204="???","Waiting",""))))</f>
        <v/>
      </c>
      <c r="N204" s="116" t="str">
        <f>IF(AND(NOT(OR(H204="Ø",H204="")),L204="Split"),"In Progress",IF(AND(NOT(OR(H204="Ø",H204="")),L204="Needs to be Split"),"Waiting",IF(AND(M204="Review",M205="Review"),"Review",IF(OR(AND(M204="Review",M205="Incomplete"),AND(M204="Incomplete",M205="Review")),"Review",IF(OR(AND(M204="Untraceable",M205="Review"),AND(M204="Review",M205="Untraceable")),"Review",IF(OR(AND(M204="Review",M205="Completed"),AND(M204="Completed",M205="Review")),"Review",IF(OR(AND(M204="Other",M205="Review"),AND(M204="Review",M205="Other")),"Review",IF(OR(AND(M204="Other",M205="Incomplete"),AND(M204="Incomplete",M205="Other")),"Review",IF(OR(AND(M204="Other",M205="Untraceable"),AND(M204="Untraceable",M205="Other")),"Review",IF(OR(AND(M204="Other",M205="Completed"),AND(M204="Completed",M205="Other")),"Review",IF(AND(M204="Waiting",M205="Waiting"),"Waiting",IF(OR(AND(M204="Review",M205="Waiting"),AND(M204="Waiting",M205="Review")),"Waiting",IF(OR(AND(M204="Other",M205="Waiting"),AND(M204="Waiting",M205="Other")),"Waiting",IF(OR(AND(M204="Incomplete",M205="Waiting"),AND(M204="Waiting",M205="Incomplete")),"Waiting",IF(OR(AND(M204="Completed",M205="Waiting"),AND(M204="Waiting",M205="Completed")),"Waiting",IF(OR(M204="In Progress",M205="In Progress"),"In Progress",IF(OR(AND(M204="Completed",M205="Untraceable"),AND(M204="Untraceable",M205="Completed")),"Review",IF(OR(AND(M204="Completed",M205="Incomplete"),AND(M204="Incomplete",M205="Completed")),"Review",IF(OR(AND(M204="Incomplete",M205="Untraceable"),AND(M204="Untraceable",M205="Incomplete")),"Untraceable",IF(AND(NOT(OR(H204="Ø",H204="")),NOT(OR(H205="Ø",H205="")),L204=""),"In Progress",IF(AND(M204="Untraceable",M205="Untraceable"),"Untraceable",IF(AND(NOT(OR(H204="Ø",H204="")),NOT(OR(H205="Ø",H205="")),NOT(OR(L204="Ø",L204="",L204="Split",L204="Needs to be Split"))),"Completed",IF(AND(M204="Incomplete",M205="Incomplete"),"Incomplete",IF(AND(M204="Other",M205="Other"),"Review",IF(AND(M204="Untraceable",M205=""),"Untraceable","")))))))))))))))))))))))))</f>
        <v/>
      </c>
      <c r="O204" s="116" t="str">
        <f>IF(OR(N204="Untraceable",N204="Incomplete"),"Ignore",IF(N204="Completed","Waiting",IF(OR(N204="Waiting",N204="In Progress",N204="Review",N204="Other"),"HOLD","")))</f>
        <v/>
      </c>
      <c r="P204" s="4"/>
      <c r="Q204" s="121" t="str">
        <f>IF(OR(N204="Untraceable",N204="Incomplete"),"No",IF(N204="Completed","In Progress",""))</f>
        <v/>
      </c>
      <c r="R204" s="116"/>
    </row>
    <row r="205" spans="1:18" x14ac:dyDescent="0.25">
      <c r="A205" s="116"/>
      <c r="B205" s="116"/>
      <c r="C205" s="116"/>
      <c r="D205" s="103"/>
      <c r="E205" s="103"/>
      <c r="F205" s="7" t="str">
        <f>IF(AND(D205="Amina",OR(E205="Manual",E205="Assisted Manual")),A204&amp;"_AZ",IF(AND(D205="Amina",OR(E205="De-Novo Merge",E205="Assisted Merge")),A204&amp;"_SA_AZ",IF(AND(D205="Ahmad",OR(E205="Manual",E205="Assisted Manual")),A204&amp;"_AE",IF(AND(D205="Ahmad",OR(E205="De-Novo Merge",E205="Assisted Merge")),A204&amp;"_SA_AE",IF(AND(D205="Gina",OR(E205="Manual",E205="Assisted Manual")),A204&amp;"_GB",IF(AND(D205="Gina",OR(E205="De-Novo Merge",E205="Assisted Merge")),A204&amp;"_SA_GB",IF(AND(D205="Cameron",OR(E205="Manual",E205="Assisted Manual")),A204&amp;"_CA",IF(AND(D205="Cameron",OR(E205="De-Novo Merge",E205="Assisted Merge")),A204&amp;"_SA_CA",IF(AND(D205="Bruno",OR(E205="Manual",E205="Assisted Manual")),A204&amp;"_BD",IF(AND(D205="Bruno",OR(E205="De-Novo Merge",E205="Assisted Merge")),A204&amp;"_SA_BD",IF(AND(D205="Daniel",OR(E205="Manual",E205="Assisted Manual")),A204&amp;"_DR",IF(AND(D205="Daniel",OR(E205="De-Novo Merge",E205="Assisted Merge")),A204&amp;"_SA_DR",IF(AND(D205="Monet",OR(E205="Manual",E205="Assisted Manual")),A204&amp;"_MW",IF(AND(D205="Monet",OR(E205="De-Novo Merge",E205="Assisted Merge")),A204&amp;"_SA_MW",IF(AND(D205="Rinat",OR(E205="Manual",E205="Assisted Manual")),A204&amp;"_RM",IF(AND(D205="Rinat",OR(E205="De-Novo Merge",E205="Assisted Merge")),A204&amp;"_SA_RM",""))))))))))))))))</f>
        <v/>
      </c>
      <c r="G205" s="104"/>
      <c r="H205" s="104"/>
      <c r="I205" s="68"/>
      <c r="J205" s="68"/>
      <c r="K205" s="73" t="str">
        <f t="shared" si="3"/>
        <v/>
      </c>
      <c r="L205" s="116"/>
      <c r="M205" s="103" t="str">
        <f>IF(AND(NOT(OR(G205="",G205="Ø")),H205=""),"In Progress",IF(AND(NOT(OR(H205="Ø",H205="")),NOT(OR(G205="Ø",G205=""))),"Completed",IF(AND(NOT(A204=""),NOT(OR(D205="",D205="???")),G205=""),"Waiting",IF(D205="???","Waiting",""))))</f>
        <v/>
      </c>
      <c r="N205" s="116"/>
      <c r="O205" s="116"/>
      <c r="P205" s="4"/>
      <c r="Q205" s="121"/>
      <c r="R205" s="116"/>
    </row>
    <row r="206" spans="1:18" x14ac:dyDescent="0.25">
      <c r="A206" s="122" t="s">
        <v>5874</v>
      </c>
      <c r="B206" s="117" t="s">
        <v>5873</v>
      </c>
      <c r="C206" s="116" t="s">
        <v>3632</v>
      </c>
      <c r="D206" s="103" t="s">
        <v>187</v>
      </c>
      <c r="E206" s="103" t="s">
        <v>24</v>
      </c>
      <c r="F206" s="7" t="str">
        <f>IF(AND(D206="Amina",OR(E206="Manual",E206="Assisted Manual")),A206&amp;"_AZ",IF(AND(D206="Amina",OR(E206="De-Novo Merge",E206="Assisted Merge")),A206&amp;"_SA_AZ",IF(AND(D206="Ahmad",OR(E206="Manual",E206="Assisted Manual")),A206&amp;"_AE",IF(AND(D206="Ahmad",OR(E206="De-Novo Merge",E206="Assisted Merge")),A206&amp;"_SA_AE",IF(AND(D206="Gina",OR(E206="Manual",E206="Assisted Manual")),A206&amp;"_GB",IF(AND(D206="Gina",OR(E206="De-Novo Merge",E206="Assisted Merge")),A206&amp;"_SA_GB",IF(AND(D206="Cameron",OR(E206="Manual",E206="Assisted Manual")),A206&amp;"_CA",IF(AND(D206="Cameron",OR(E206="De-Novo Merge",E206="Assisted Merge")),A206&amp;"_SA_CA",IF(AND(D206="Bruno",OR(E206="Manual",E206="Assisted Manual")),A206&amp;"_BD",IF(AND(D206="Bruno",OR(E206="De-Novo Merge",E206="Assisted Merge")),A206&amp;"_SA_BD",IF(AND(D206="Daniel",OR(E206="Manual",E206="Assisted Manual")),A206&amp;"_DR",IF(AND(D206="Daniel",OR(E206="De-Novo Merge",E206="Assisted Merge")),A206&amp;"_SA_DR",IF(AND(D206="Monet",OR(E206="Manual",E206="Assisted Manual")),A206&amp;"_MW",IF(AND(D206="Monet",OR(E206="De-Novo Merge",E206="Assisted Merge")),A206&amp;"_SA_MW",IF(AND(D206="Rinat",OR(E206="Manual",E206="Assisted Manual")),A206&amp;"_RM",IF(AND(D206="Rinat",OR(E206="De-Novo Merge",E206="Assisted Merge")),A206&amp;"_SA_RM",""))))))))))))))))</f>
        <v>2018-08-01_G-103_MW</v>
      </c>
      <c r="G206" s="104">
        <v>43406</v>
      </c>
      <c r="H206" s="104">
        <v>43409</v>
      </c>
      <c r="I206" s="68">
        <v>2</v>
      </c>
      <c r="J206" s="68">
        <v>16</v>
      </c>
      <c r="K206" s="73">
        <f t="shared" si="3"/>
        <v>8</v>
      </c>
      <c r="L206" s="118">
        <v>43432</v>
      </c>
      <c r="M206" s="103" t="str">
        <f>IF(AND(NOT(OR(G206="",G206="Ø")),H206=""),"In Progress",IF(AND(NOT(OR(H206="Ø",H206="")),NOT(OR(G206="Ø",G206=""))),"Completed",IF(AND(NOT(A206=""),NOT(OR(D206="",D206="???")),G206=""),"Waiting",IF(D206="???","Waiting",""))))</f>
        <v>Completed</v>
      </c>
      <c r="N206" s="116" t="str">
        <f>IF(AND(NOT(OR(H206="Ø",H206="")),L206="Split"),"In Progress",IF(AND(NOT(OR(H206="Ø",H206="")),L206="Needs to be Split"),"Waiting",IF(AND(M206="Review",M207="Review"),"Review",IF(OR(AND(M206="Review",M207="Incomplete"),AND(M206="Incomplete",M207="Review")),"Review",IF(OR(AND(M206="Untraceable",M207="Review"),AND(M206="Review",M207="Untraceable")),"Review",IF(OR(AND(M206="Review",M207="Completed"),AND(M206="Completed",M207="Review")),"Review",IF(OR(AND(M206="Other",M207="Review"),AND(M206="Review",M207="Other")),"Review",IF(OR(AND(M206="Other",M207="Incomplete"),AND(M206="Incomplete",M207="Other")),"Review",IF(OR(AND(M206="Other",M207="Untraceable"),AND(M206="Untraceable",M207="Other")),"Review",IF(OR(AND(M206="Other",M207="Completed"),AND(M206="Completed",M207="Other")),"Review",IF(AND(M206="Waiting",M207="Waiting"),"Waiting",IF(OR(AND(M206="Review",M207="Waiting"),AND(M206="Waiting",M207="Review")),"Waiting",IF(OR(AND(M206="Other",M207="Waiting"),AND(M206="Waiting",M207="Other")),"Waiting",IF(OR(AND(M206="Incomplete",M207="Waiting"),AND(M206="Waiting",M207="Incomplete")),"Waiting",IF(OR(AND(M206="Completed",M207="Waiting"),AND(M206="Waiting",M207="Completed")),"Waiting",IF(OR(M206="In Progress",M207="In Progress"),"In Progress",IF(OR(AND(M206="Completed",M207="Untraceable"),AND(M206="Untraceable",M207="Completed")),"Review",IF(OR(AND(M206="Completed",M207="Incomplete"),AND(M206="Incomplete",M207="Completed")),"Review",IF(OR(AND(M206="Incomplete",M207="Untraceable"),AND(M206="Untraceable",M207="Incomplete")),"Untraceable",IF(AND(NOT(OR(H206="Ø",H206="")),NOT(OR(H207="Ø",H207="")),L206=""),"In Progress",IF(AND(M206="Untraceable",M207="Untraceable"),"Untraceable",IF(AND(NOT(OR(H206="Ø",H206="")),NOT(OR(H207="Ø",H207="")),NOT(OR(L206="Ø",L206="",L206="Split",L206="Needs to be Split"))),"Completed",IF(AND(M206="Incomplete",M207="Incomplete"),"Incomplete",IF(AND(M206="Other",M207="Other"),"Review",IF(AND(M206="Untraceable",M207=""),"Untraceable","")))))))))))))))))))))))))</f>
        <v>Completed</v>
      </c>
      <c r="O206" s="116" t="s">
        <v>0</v>
      </c>
      <c r="P206" s="4" t="s">
        <v>5872</v>
      </c>
      <c r="Q206" s="121" t="s">
        <v>25</v>
      </c>
      <c r="R206" s="116" t="s">
        <v>5871</v>
      </c>
    </row>
    <row r="207" spans="1:18" x14ac:dyDescent="0.25">
      <c r="A207" s="116"/>
      <c r="B207" s="116"/>
      <c r="C207" s="116"/>
      <c r="D207" s="103" t="s">
        <v>161</v>
      </c>
      <c r="E207" s="103" t="s">
        <v>1512</v>
      </c>
      <c r="F207" s="7" t="str">
        <f>IF(AND(D207="Amina",OR(E207="Manual",E207="Assisted Manual")),A206&amp;"_AZ",IF(AND(D207="Amina",OR(E207="De-Novo Merge",E207="Assisted Merge")),A206&amp;"_SA_AZ",IF(AND(D207="Ahmad",OR(E207="Manual",E207="Assisted Manual")),A206&amp;"_AE",IF(AND(D207="Ahmad",OR(E207="De-Novo Merge",E207="Assisted Merge")),A206&amp;"_SA_AE",IF(AND(D207="Gina",OR(E207="Manual",E207="Assisted Manual")),A206&amp;"_GB",IF(AND(D207="Gina",OR(E207="De-Novo Merge",E207="Assisted Merge")),A206&amp;"_SA_GB",IF(AND(D207="Cameron",OR(E207="Manual",E207="Assisted Manual")),A206&amp;"_CA",IF(AND(D207="Cameron",OR(E207="De-Novo Merge",E207="Assisted Merge")),A206&amp;"_SA_CA",IF(AND(D207="Bruno",OR(E207="Manual",E207="Assisted Manual")),A206&amp;"_BD",IF(AND(D207="Bruno",OR(E207="De-Novo Merge",E207="Assisted Merge")),A206&amp;"_SA_BD",IF(AND(D207="Daniel",OR(E207="Manual",E207="Assisted Manual")),A206&amp;"_DR",IF(AND(D207="Daniel",OR(E207="De-Novo Merge",E207="Assisted Merge")),A206&amp;"_SA_DR",IF(AND(D207="Monet",OR(E207="Manual",E207="Assisted Manual")),A206&amp;"_MW",IF(AND(D207="Monet",OR(E207="De-Novo Merge",E207="Assisted Merge")),A206&amp;"_SA_MW",IF(AND(D207="Rinat",OR(E207="Manual",E207="Assisted Manual")),A206&amp;"_RM",IF(AND(D207="Rinat",OR(E207="De-Novo Merge",E207="Assisted Merge")),A206&amp;"_SA_RM",""))))))))))))))))</f>
        <v>2018-08-01_G-103_BD</v>
      </c>
      <c r="G207" s="104">
        <v>43432</v>
      </c>
      <c r="H207" s="104">
        <v>43432</v>
      </c>
      <c r="I207" s="68">
        <v>1.75</v>
      </c>
      <c r="J207" s="68">
        <v>16</v>
      </c>
      <c r="K207" s="73">
        <f t="shared" si="3"/>
        <v>9.1428571428571423</v>
      </c>
      <c r="L207" s="116"/>
      <c r="M207" s="103" t="str">
        <f>IF(AND(NOT(OR(G207="",G207="Ø")),H207=""),"In Progress",IF(AND(NOT(OR(H207="Ø",H207="")),NOT(OR(G207="Ø",G207=""))),"Completed",IF(AND(NOT(A206=""),NOT(OR(D207="",D207="???")),G207=""),"Waiting",IF(D207="???","Waiting",""))))</f>
        <v>Completed</v>
      </c>
      <c r="N207" s="116"/>
      <c r="O207" s="116"/>
      <c r="P207" s="4"/>
      <c r="Q207" s="121"/>
      <c r="R207" s="116"/>
    </row>
    <row r="208" spans="1:18" x14ac:dyDescent="0.25">
      <c r="A208" s="122" t="s">
        <v>5870</v>
      </c>
      <c r="B208" s="117" t="s">
        <v>5869</v>
      </c>
      <c r="C208" s="116" t="s">
        <v>2065</v>
      </c>
      <c r="D208" s="103" t="s">
        <v>23</v>
      </c>
      <c r="E208" s="103" t="s">
        <v>24</v>
      </c>
      <c r="F208" s="7" t="str">
        <f>IF(AND(D208="Amina",OR(E208="Manual",E208="Assisted Manual")),A208&amp;"_AZ",IF(AND(D208="Amina",OR(E208="De-Novo Merge",E208="Assisted Merge")),A208&amp;"_SA_AZ",IF(AND(D208="Ahmad",OR(E208="Manual",E208="Assisted Manual")),A208&amp;"_AE",IF(AND(D208="Ahmad",OR(E208="De-Novo Merge",E208="Assisted Merge")),A208&amp;"_SA_AE",IF(AND(D208="Gina",OR(E208="Manual",E208="Assisted Manual")),A208&amp;"_GB",IF(AND(D208="Gina",OR(E208="De-Novo Merge",E208="Assisted Merge")),A208&amp;"_SA_GB",IF(AND(D208="Cameron",OR(E208="Manual",E208="Assisted Manual")),A208&amp;"_CA",IF(AND(D208="Cameron",OR(E208="De-Novo Merge",E208="Assisted Merge")),A208&amp;"_SA_CA",IF(AND(D208="Bruno",OR(E208="Manual",E208="Assisted Manual")),A208&amp;"_BD",IF(AND(D208="Bruno",OR(E208="De-Novo Merge",E208="Assisted Merge")),A208&amp;"_SA_BD",IF(AND(D208="Daniel",OR(E208="Manual",E208="Assisted Manual")),A208&amp;"_DR",IF(AND(D208="Daniel",OR(E208="De-Novo Merge",E208="Assisted Merge")),A208&amp;"_SA_DR",IF(AND(D208="Monet",OR(E208="Manual",E208="Assisted Manual")),A208&amp;"_MW",IF(AND(D208="Monet",OR(E208="De-Novo Merge",E208="Assisted Merge")),A208&amp;"_SA_MW",IF(AND(D208="Rinat",OR(E208="Manual",E208="Assisted Manual")),A208&amp;"_RM",IF(AND(D208="Rinat",OR(E208="De-Novo Merge",E208="Assisted Merge")),A208&amp;"_SA_RM",""))))))))))))))))</f>
        <v>2018-08-01_G-104_CA</v>
      </c>
      <c r="G208" s="104">
        <v>43389</v>
      </c>
      <c r="H208" s="104"/>
      <c r="I208" s="68"/>
      <c r="J208" s="68"/>
      <c r="K208" s="73" t="str">
        <f t="shared" si="3"/>
        <v/>
      </c>
      <c r="L208" s="118" t="str">
        <f>IF(AND(NOT(OR(H208="",H208="Ø")),NOT(OR(H209="",H209="Ø"))),"Needs to be Split","")</f>
        <v/>
      </c>
      <c r="M208" s="103" t="s">
        <v>4</v>
      </c>
      <c r="N208" s="116" t="str">
        <f>IF(AND(NOT(OR(H208="Ø",H208="")),L208="Split"),"In Progress",IF(AND(NOT(OR(H208="Ø",H208="")),L208="Needs to be Split"),"Waiting",IF(AND(M208="Review",M209="Review"),"Review",IF(OR(AND(M208="Review",M209="Incomplete"),AND(M208="Incomplete",M209="Review")),"Review",IF(OR(AND(M208="Untraceable",M209="Review"),AND(M208="Review",M209="Untraceable")),"Review",IF(OR(AND(M208="Review",M209="Completed"),AND(M208="Completed",M209="Review")),"Review",IF(OR(AND(M208="Other",M209="Review"),AND(M208="Review",M209="Other")),"Review",IF(OR(AND(M208="Other",M209="Incomplete"),AND(M208="Incomplete",M209="Other")),"Review",IF(OR(AND(M208="Other",M209="Untraceable"),AND(M208="Untraceable",M209="Other")),"Review",IF(OR(AND(M208="Other",M209="Completed"),AND(M208="Completed",M209="Other")),"Review",IF(AND(M208="Waiting",M209="Waiting"),"Waiting",IF(OR(AND(M208="Review",M209="Waiting"),AND(M208="Waiting",M209="Review")),"Waiting",IF(OR(AND(M208="Other",M209="Waiting"),AND(M208="Waiting",M209="Other")),"Waiting",IF(OR(AND(M208="Incomplete",M209="Waiting"),AND(M208="Waiting",M209="Incomplete")),"Waiting",IF(OR(AND(M208="Completed",M209="Waiting"),AND(M208="Waiting",M209="Completed")),"Waiting",IF(OR(M208="In Progress",M209="In Progress"),"In Progress",IF(OR(AND(M208="Completed",M209="Untraceable"),AND(M208="Untraceable",M209="Completed")),"Review",IF(OR(AND(M208="Completed",M209="Incomplete"),AND(M208="Incomplete",M209="Completed")),"Review",IF(OR(AND(M208="Incomplete",M209="Untraceable"),AND(M208="Untraceable",M209="Incomplete")),"Untraceable",IF(AND(NOT(OR(H208="Ø",H208="")),NOT(OR(H209="Ø",H209="")),L208=""),"In Progress",IF(AND(M208="Untraceable",M209="Untraceable"),"Untraceable",IF(AND(NOT(OR(H208="Ø",H208="")),NOT(OR(H209="Ø",H209="")),NOT(OR(L208="Ø",L208="",L208="Split",L208="Needs to be Split"))),"Completed",IF(AND(M208="Incomplete",M209="Incomplete"),"Incomplete",IF(AND(M208="Other",M209="Other"),"Review",IF(AND(M208="Untraceable",M209=""),"Untraceable","")))))))))))))))))))))))))</f>
        <v>Waiting</v>
      </c>
      <c r="O208" s="116" t="str">
        <f>IF(OR(N208="Untraceable",N208="Incomplete"),"Ignore",IF(N208="Completed","Waiting",IF(OR(N208="Waiting",N208="In Progress",N208="Review",N208="Other"),"HOLD","")))</f>
        <v>HOLD</v>
      </c>
      <c r="P208" s="4"/>
      <c r="Q208" s="121" t="str">
        <f>IF(OR(N208="Untraceable",N208="Incomplete"),"No",IF(N208="Completed","In Progress",""))</f>
        <v/>
      </c>
      <c r="R208" s="116"/>
    </row>
    <row r="209" spans="1:18" x14ac:dyDescent="0.25">
      <c r="A209" s="116"/>
      <c r="B209" s="116"/>
      <c r="C209" s="116"/>
      <c r="D209" s="103" t="str">
        <f>IF(AND(NOT(A208=""),NOT(B208=""),NOT(M208="Untraceable")),"???","")</f>
        <v>???</v>
      </c>
      <c r="E209" s="103"/>
      <c r="F209" s="7" t="str">
        <f>IF(AND(D209="Amina",OR(E209="Manual",E209="Assisted Manual")),A208&amp;"_AZ",IF(AND(D209="Amina",OR(E209="De-Novo Merge",E209="Assisted Merge")),A208&amp;"_SA_AZ",IF(AND(D209="Ahmad",OR(E209="Manual",E209="Assisted Manual")),A208&amp;"_AE",IF(AND(D209="Ahmad",OR(E209="De-Novo Merge",E209="Assisted Merge")),A208&amp;"_SA_AE",IF(AND(D209="Gina",OR(E209="Manual",E209="Assisted Manual")),A208&amp;"_GB",IF(AND(D209="Gina",OR(E209="De-Novo Merge",E209="Assisted Merge")),A208&amp;"_SA_GB",IF(AND(D209="Cameron",OR(E209="Manual",E209="Assisted Manual")),A208&amp;"_CA",IF(AND(D209="Cameron",OR(E209="De-Novo Merge",E209="Assisted Merge")),A208&amp;"_SA_CA",IF(AND(D209="Bruno",OR(E209="Manual",E209="Assisted Manual")),A208&amp;"_BD",IF(AND(D209="Bruno",OR(E209="De-Novo Merge",E209="Assisted Merge")),A208&amp;"_SA_BD",IF(AND(D209="Daniel",OR(E209="Manual",E209="Assisted Manual")),A208&amp;"_DR",IF(AND(D209="Daniel",OR(E209="De-Novo Merge",E209="Assisted Merge")),A208&amp;"_SA_DR",IF(AND(D209="Monet",OR(E209="Manual",E209="Assisted Manual")),A208&amp;"_MW",IF(AND(D209="Monet",OR(E209="De-Novo Merge",E209="Assisted Merge")),A208&amp;"_SA_MW",IF(AND(D209="Rinat",OR(E209="Manual",E209="Assisted Manual")),A208&amp;"_RM",IF(AND(D209="Rinat",OR(E209="De-Novo Merge",E209="Assisted Merge")),A208&amp;"_SA_RM",""))))))))))))))))</f>
        <v/>
      </c>
      <c r="G209" s="104"/>
      <c r="H209" s="104"/>
      <c r="I209" s="68"/>
      <c r="J209" s="68"/>
      <c r="K209" s="73" t="str">
        <f t="shared" si="3"/>
        <v/>
      </c>
      <c r="L209" s="116"/>
      <c r="M209" s="103" t="str">
        <f>IF(AND(NOT(OR(G209="",G209="Ø")),H209=""),"In Progress",IF(AND(NOT(OR(H209="Ø",H209="")),NOT(OR(G209="Ø",G209=""))),"Completed",IF(AND(NOT(A208=""),NOT(OR(D209="",D209="???")),G209=""),"Waiting",IF(D209="???","Waiting",""))))</f>
        <v>Waiting</v>
      </c>
      <c r="N209" s="116"/>
      <c r="O209" s="116"/>
      <c r="P209" s="4"/>
      <c r="Q209" s="121"/>
      <c r="R209" s="116"/>
    </row>
    <row r="210" spans="1:18" x14ac:dyDescent="0.25">
      <c r="A210" s="122" t="s">
        <v>5868</v>
      </c>
      <c r="B210" s="117" t="s">
        <v>5867</v>
      </c>
      <c r="C210" s="116"/>
      <c r="D210" s="103"/>
      <c r="E210" s="103"/>
      <c r="F210" s="7" t="str">
        <f>IF(AND(D210="Amina",OR(E210="Manual",E210="Assisted Manual")),A210&amp;"_AZ",IF(AND(D210="Amina",OR(E210="De-Novo Merge",E210="Assisted Merge")),A210&amp;"_SA_AZ",IF(AND(D210="Ahmad",OR(E210="Manual",E210="Assisted Manual")),A210&amp;"_AE",IF(AND(D210="Ahmad",OR(E210="De-Novo Merge",E210="Assisted Merge")),A210&amp;"_SA_AE",IF(AND(D210="Gina",OR(E210="Manual",E210="Assisted Manual")),A210&amp;"_GB",IF(AND(D210="Gina",OR(E210="De-Novo Merge",E210="Assisted Merge")),A210&amp;"_SA_GB",IF(AND(D210="Cameron",OR(E210="Manual",E210="Assisted Manual")),A210&amp;"_CA",IF(AND(D210="Cameron",OR(E210="De-Novo Merge",E210="Assisted Merge")),A210&amp;"_SA_CA",IF(AND(D210="Bruno",OR(E210="Manual",E210="Assisted Manual")),A210&amp;"_BD",IF(AND(D210="Bruno",OR(E210="De-Novo Merge",E210="Assisted Merge")),A210&amp;"_SA_BD",IF(AND(D210="Daniel",OR(E210="Manual",E210="Assisted Manual")),A210&amp;"_DR",IF(AND(D210="Daniel",OR(E210="De-Novo Merge",E210="Assisted Merge")),A210&amp;"_SA_DR",IF(AND(D210="Monet",OR(E210="Manual",E210="Assisted Manual")),A210&amp;"_MW",IF(AND(D210="Monet",OR(E210="De-Novo Merge",E210="Assisted Merge")),A210&amp;"_SA_MW",IF(AND(D210="Rinat",OR(E210="Manual",E210="Assisted Manual")),A210&amp;"_RM",IF(AND(D210="Rinat",OR(E210="De-Novo Merge",E210="Assisted Merge")),A210&amp;"_SA_RM",""))))))))))))))))</f>
        <v/>
      </c>
      <c r="G210" s="104"/>
      <c r="H210" s="104"/>
      <c r="I210" s="68"/>
      <c r="J210" s="68"/>
      <c r="K210" s="73" t="str">
        <f t="shared" si="3"/>
        <v/>
      </c>
      <c r="L210" s="118" t="str">
        <f>IF(AND(NOT(OR(H210="",H210="Ø")),NOT(OR(H211="",H211="Ø"))),"Needs to be Split","")</f>
        <v/>
      </c>
      <c r="M210" s="103" t="str">
        <f>IF(AND(NOT(OR(G210="",G210="Ø")),H210=""),"In Progress",IF(AND(NOT(OR(H210="Ø",H210="")),NOT(OR(G210="Ø",G210=""))),"Completed",IF(AND(NOT(A210=""),NOT(OR(D210="",D210="???")),G210=""),"Waiting",IF(D210="???","Waiting",""))))</f>
        <v/>
      </c>
      <c r="N210" s="116" t="str">
        <f>IF(AND(NOT(OR(H210="Ø",H210="")),L210="Split"),"In Progress",IF(AND(NOT(OR(H210="Ø",H210="")),L210="Needs to be Split"),"Waiting",IF(AND(M210="Review",M211="Review"),"Review",IF(OR(AND(M210="Review",M211="Incomplete"),AND(M210="Incomplete",M211="Review")),"Review",IF(OR(AND(M210="Untraceable",M211="Review"),AND(M210="Review",M211="Untraceable")),"Review",IF(OR(AND(M210="Review",M211="Completed"),AND(M210="Completed",M211="Review")),"Review",IF(OR(AND(M210="Other",M211="Review"),AND(M210="Review",M211="Other")),"Review",IF(OR(AND(M210="Other",M211="Incomplete"),AND(M210="Incomplete",M211="Other")),"Review",IF(OR(AND(M210="Other",M211="Untraceable"),AND(M210="Untraceable",M211="Other")),"Review",IF(OR(AND(M210="Other",M211="Completed"),AND(M210="Completed",M211="Other")),"Review",IF(AND(M210="Waiting",M211="Waiting"),"Waiting",IF(OR(AND(M210="Review",M211="Waiting"),AND(M210="Waiting",M211="Review")),"Waiting",IF(OR(AND(M210="Other",M211="Waiting"),AND(M210="Waiting",M211="Other")),"Waiting",IF(OR(AND(M210="Incomplete",M211="Waiting"),AND(M210="Waiting",M211="Incomplete")),"Waiting",IF(OR(AND(M210="Completed",M211="Waiting"),AND(M210="Waiting",M211="Completed")),"Waiting",IF(OR(M210="In Progress",M211="In Progress"),"In Progress",IF(OR(AND(M210="Completed",M211="Untraceable"),AND(M210="Untraceable",M211="Completed")),"Review",IF(OR(AND(M210="Completed",M211="Incomplete"),AND(M210="Incomplete",M211="Completed")),"Review",IF(OR(AND(M210="Incomplete",M211="Untraceable"),AND(M210="Untraceable",M211="Incomplete")),"Untraceable",IF(AND(NOT(OR(H210="Ø",H210="")),NOT(OR(H211="Ø",H211="")),L210=""),"In Progress",IF(AND(M210="Untraceable",M211="Untraceable"),"Untraceable",IF(AND(NOT(OR(H210="Ø",H210="")),NOT(OR(H211="Ø",H211="")),NOT(OR(L210="Ø",L210="",L210="Split",L210="Needs to be Split"))),"Completed",IF(AND(M210="Incomplete",M211="Incomplete"),"Incomplete",IF(AND(M210="Other",M211="Other"),"Review",IF(AND(M210="Untraceable",M211=""),"Untraceable","")))))))))))))))))))))))))</f>
        <v/>
      </c>
      <c r="O210" s="116" t="str">
        <f>IF(OR(N210="Untraceable",N210="Incomplete"),"Ignore",IF(N210="Completed","Waiting",IF(OR(N210="Waiting",N210="In Progress",N210="Review",N210="Other"),"HOLD","")))</f>
        <v/>
      </c>
      <c r="P210" s="4"/>
      <c r="Q210" s="121" t="str">
        <f>IF(OR(N210="Untraceable",N210="Incomplete"),"No",IF(N210="Completed","In Progress",""))</f>
        <v/>
      </c>
      <c r="R210" s="116"/>
    </row>
    <row r="211" spans="1:18" x14ac:dyDescent="0.25">
      <c r="A211" s="116"/>
      <c r="B211" s="116"/>
      <c r="C211" s="116"/>
      <c r="D211" s="103"/>
      <c r="E211" s="103"/>
      <c r="F211" s="7" t="str">
        <f>IF(AND(D211="Amina",OR(E211="Manual",E211="Assisted Manual")),A210&amp;"_AZ",IF(AND(D211="Amina",OR(E211="De-Novo Merge",E211="Assisted Merge")),A210&amp;"_SA_AZ",IF(AND(D211="Ahmad",OR(E211="Manual",E211="Assisted Manual")),A210&amp;"_AE",IF(AND(D211="Ahmad",OR(E211="De-Novo Merge",E211="Assisted Merge")),A210&amp;"_SA_AE",IF(AND(D211="Gina",OR(E211="Manual",E211="Assisted Manual")),A210&amp;"_GB",IF(AND(D211="Gina",OR(E211="De-Novo Merge",E211="Assisted Merge")),A210&amp;"_SA_GB",IF(AND(D211="Cameron",OR(E211="Manual",E211="Assisted Manual")),A210&amp;"_CA",IF(AND(D211="Cameron",OR(E211="De-Novo Merge",E211="Assisted Merge")),A210&amp;"_SA_CA",IF(AND(D211="Bruno",OR(E211="Manual",E211="Assisted Manual")),A210&amp;"_BD",IF(AND(D211="Bruno",OR(E211="De-Novo Merge",E211="Assisted Merge")),A210&amp;"_SA_BD",IF(AND(D211="Daniel",OR(E211="Manual",E211="Assisted Manual")),A210&amp;"_DR",IF(AND(D211="Daniel",OR(E211="De-Novo Merge",E211="Assisted Merge")),A210&amp;"_SA_DR",IF(AND(D211="Monet",OR(E211="Manual",E211="Assisted Manual")),A210&amp;"_MW",IF(AND(D211="Monet",OR(E211="De-Novo Merge",E211="Assisted Merge")),A210&amp;"_SA_MW",IF(AND(D211="Rinat",OR(E211="Manual",E211="Assisted Manual")),A210&amp;"_RM",IF(AND(D211="Rinat",OR(E211="De-Novo Merge",E211="Assisted Merge")),A210&amp;"_SA_RM",""))))))))))))))))</f>
        <v/>
      </c>
      <c r="G211" s="104"/>
      <c r="H211" s="104"/>
      <c r="I211" s="68"/>
      <c r="J211" s="68"/>
      <c r="K211" s="73" t="str">
        <f t="shared" si="3"/>
        <v/>
      </c>
      <c r="L211" s="116"/>
      <c r="M211" s="103" t="str">
        <f>IF(AND(NOT(OR(G211="",G211="Ø")),H211=""),"In Progress",IF(AND(NOT(OR(H211="Ø",H211="")),NOT(OR(G211="Ø",G211=""))),"Completed",IF(AND(NOT(A210=""),NOT(OR(D211="",D211="???")),G211=""),"Waiting",IF(D211="???","Waiting",""))))</f>
        <v/>
      </c>
      <c r="N211" s="116"/>
      <c r="O211" s="116"/>
      <c r="P211" s="4"/>
      <c r="Q211" s="121"/>
      <c r="R211" s="116"/>
    </row>
    <row r="212" spans="1:18" x14ac:dyDescent="0.25">
      <c r="A212" s="122" t="s">
        <v>5866</v>
      </c>
      <c r="B212" s="117" t="s">
        <v>5865</v>
      </c>
      <c r="C212" s="116" t="s">
        <v>2065</v>
      </c>
      <c r="D212" s="103" t="s">
        <v>23</v>
      </c>
      <c r="E212" s="103" t="s">
        <v>24</v>
      </c>
      <c r="F212" s="7" t="str">
        <f>IF(AND(D212="Amina",OR(E212="Manual",E212="Assisted Manual")),A212&amp;"_AZ",IF(AND(D212="Amina",OR(E212="De-Novo Merge",E212="Assisted Merge")),A212&amp;"_SA_AZ",IF(AND(D212="Ahmad",OR(E212="Manual",E212="Assisted Manual")),A212&amp;"_AE",IF(AND(D212="Ahmad",OR(E212="De-Novo Merge",E212="Assisted Merge")),A212&amp;"_SA_AE",IF(AND(D212="Gina",OR(E212="Manual",E212="Assisted Manual")),A212&amp;"_GB",IF(AND(D212="Gina",OR(E212="De-Novo Merge",E212="Assisted Merge")),A212&amp;"_SA_GB",IF(AND(D212="Cameron",OR(E212="Manual",E212="Assisted Manual")),A212&amp;"_CA",IF(AND(D212="Cameron",OR(E212="De-Novo Merge",E212="Assisted Merge")),A212&amp;"_SA_CA",IF(AND(D212="Bruno",OR(E212="Manual",E212="Assisted Manual")),A212&amp;"_BD",IF(AND(D212="Bruno",OR(E212="De-Novo Merge",E212="Assisted Merge")),A212&amp;"_SA_BD",IF(AND(D212="Daniel",OR(E212="Manual",E212="Assisted Manual")),A212&amp;"_DR",IF(AND(D212="Daniel",OR(E212="De-Novo Merge",E212="Assisted Merge")),A212&amp;"_SA_DR",IF(AND(D212="Monet",OR(E212="Manual",E212="Assisted Manual")),A212&amp;"_MW",IF(AND(D212="Monet",OR(E212="De-Novo Merge",E212="Assisted Merge")),A212&amp;"_SA_MW",IF(AND(D212="Rinat",OR(E212="Manual",E212="Assisted Manual")),A212&amp;"_RM",IF(AND(D212="Rinat",OR(E212="De-Novo Merge",E212="Assisted Merge")),A212&amp;"_SA_RM",""))))))))))))))))</f>
        <v>2018-08-01_G-106_CA</v>
      </c>
      <c r="G212" s="104">
        <v>43389</v>
      </c>
      <c r="H212" s="104">
        <v>43389</v>
      </c>
      <c r="I212" s="68">
        <v>3</v>
      </c>
      <c r="J212" s="68">
        <v>38</v>
      </c>
      <c r="K212" s="73">
        <f t="shared" si="3"/>
        <v>12.666666666666666</v>
      </c>
      <c r="L212" s="118">
        <v>43395</v>
      </c>
      <c r="M212" s="103" t="str">
        <f>IF(AND(NOT(OR(G212="",G212="Ø")),H212=""),"In Progress",IF(AND(NOT(OR(H212="Ø",H212="")),NOT(OR(G212="Ø",G212=""))),"Completed",IF(AND(NOT(A212=""),NOT(OR(D212="",D212="???")),G212=""),"Waiting",IF(D212="???","Waiting",""))))</f>
        <v>Completed</v>
      </c>
      <c r="N212" s="116" t="str">
        <f>IF(AND(NOT(OR(H212="Ø",H212="")),L212="Split"),"In Progress",IF(AND(NOT(OR(H212="Ø",H212="")),L212="Needs to be Split"),"Waiting",IF(AND(M212="Review",M213="Review"),"Review",IF(OR(AND(M212="Review",M213="Incomplete"),AND(M212="Incomplete",M213="Review")),"Review",IF(OR(AND(M212="Untraceable",M213="Review"),AND(M212="Review",M213="Untraceable")),"Review",IF(OR(AND(M212="Review",M213="Completed"),AND(M212="Completed",M213="Review")),"Review",IF(OR(AND(M212="Other",M213="Review"),AND(M212="Review",M213="Other")),"Review",IF(OR(AND(M212="Other",M213="Incomplete"),AND(M212="Incomplete",M213="Other")),"Review",IF(OR(AND(M212="Other",M213="Untraceable"),AND(M212="Untraceable",M213="Other")),"Review",IF(OR(AND(M212="Other",M213="Completed"),AND(M212="Completed",M213="Other")),"Review",IF(AND(M212="Waiting",M213="Waiting"),"Waiting",IF(OR(AND(M212="Review",M213="Waiting"),AND(M212="Waiting",M213="Review")),"Waiting",IF(OR(AND(M212="Other",M213="Waiting"),AND(M212="Waiting",M213="Other")),"Waiting",IF(OR(AND(M212="Incomplete",M213="Waiting"),AND(M212="Waiting",M213="Incomplete")),"Waiting",IF(OR(AND(M212="Completed",M213="Waiting"),AND(M212="Waiting",M213="Completed")),"Waiting",IF(OR(M212="In Progress",M213="In Progress"),"In Progress",IF(OR(AND(M212="Completed",M213="Untraceable"),AND(M212="Untraceable",M213="Completed")),"Review",IF(OR(AND(M212="Completed",M213="Incomplete"),AND(M212="Incomplete",M213="Completed")),"Review",IF(OR(AND(M212="Incomplete",M213="Untraceable"),AND(M212="Untraceable",M213="Incomplete")),"Untraceable",IF(AND(NOT(OR(H212="Ø",H212="")),NOT(OR(H213="Ø",H213="")),L212=""),"In Progress",IF(AND(M212="Untraceable",M213="Untraceable"),"Untraceable",IF(AND(NOT(OR(H212="Ø",H212="")),NOT(OR(H213="Ø",H213="")),NOT(OR(L212="Ø",L212="",L212="Split",L212="Needs to be Split"))),"Completed",IF(AND(M212="Incomplete",M213="Incomplete"),"Incomplete",IF(AND(M212="Other",M213="Other"),"Review",IF(AND(M212="Untraceable",M213=""),"Untraceable","")))))))))))))))))))))))))</f>
        <v>Completed</v>
      </c>
      <c r="O212" s="116" t="s">
        <v>0</v>
      </c>
      <c r="P212" s="4"/>
      <c r="Q212" s="121" t="s">
        <v>25</v>
      </c>
      <c r="R212" s="116" t="s">
        <v>5864</v>
      </c>
    </row>
    <row r="213" spans="1:18" x14ac:dyDescent="0.25">
      <c r="A213" s="116"/>
      <c r="B213" s="116"/>
      <c r="C213" s="116"/>
      <c r="D213" s="103" t="s">
        <v>27</v>
      </c>
      <c r="E213" s="103" t="s">
        <v>1512</v>
      </c>
      <c r="F213" s="7" t="str">
        <f>IF(AND(D213="Amina",OR(E213="Manual",E213="Assisted Manual")),A212&amp;"_AZ",IF(AND(D213="Amina",OR(E213="De-Novo Merge",E213="Assisted Merge")),A212&amp;"_SA_AZ",IF(AND(D213="Ahmad",OR(E213="Manual",E213="Assisted Manual")),A212&amp;"_AE",IF(AND(D213="Ahmad",OR(E213="De-Novo Merge",E213="Assisted Merge")),A212&amp;"_SA_AE",IF(AND(D213="Gina",OR(E213="Manual",E213="Assisted Manual")),A212&amp;"_GB",IF(AND(D213="Gina",OR(E213="De-Novo Merge",E213="Assisted Merge")),A212&amp;"_SA_GB",IF(AND(D213="Cameron",OR(E213="Manual",E213="Assisted Manual")),A212&amp;"_CA",IF(AND(D213="Cameron",OR(E213="De-Novo Merge",E213="Assisted Merge")),A212&amp;"_SA_CA",IF(AND(D213="Bruno",OR(E213="Manual",E213="Assisted Manual")),A212&amp;"_BD",IF(AND(D213="Bruno",OR(E213="De-Novo Merge",E213="Assisted Merge")),A212&amp;"_SA_BD",IF(AND(D213="Daniel",OR(E213="Manual",E213="Assisted Manual")),A212&amp;"_DR",IF(AND(D213="Daniel",OR(E213="De-Novo Merge",E213="Assisted Merge")),A212&amp;"_SA_DR",IF(AND(D213="Monet",OR(E213="Manual",E213="Assisted Manual")),A212&amp;"_MW",IF(AND(D213="Monet",OR(E213="De-Novo Merge",E213="Assisted Merge")),A212&amp;"_SA_MW",IF(AND(D213="Rinat",OR(E213="Manual",E213="Assisted Manual")),A212&amp;"_RM",IF(AND(D213="Rinat",OR(E213="De-Novo Merge",E213="Assisted Merge")),A212&amp;"_SA_RM",""))))))))))))))))</f>
        <v>2018-08-01_G-106_GB</v>
      </c>
      <c r="G213" s="104">
        <v>43395</v>
      </c>
      <c r="H213" s="104">
        <v>43395</v>
      </c>
      <c r="I213" s="68">
        <v>2.5</v>
      </c>
      <c r="J213" s="68">
        <v>44</v>
      </c>
      <c r="K213" s="73">
        <f t="shared" si="3"/>
        <v>17.600000000000001</v>
      </c>
      <c r="L213" s="116"/>
      <c r="M213" s="103" t="str">
        <f>IF(AND(NOT(OR(G213="",G213="Ø")),H213=""),"In Progress",IF(AND(NOT(OR(H213="Ø",H213="")),NOT(OR(G213="Ø",G213=""))),"Completed",IF(AND(NOT(A212=""),NOT(OR(D213="",D213="???")),G213=""),"Waiting",IF(D213="???","Waiting",""))))</f>
        <v>Completed</v>
      </c>
      <c r="N213" s="116"/>
      <c r="O213" s="116"/>
      <c r="P213" s="4"/>
      <c r="Q213" s="121"/>
      <c r="R213" s="116"/>
    </row>
    <row r="214" spans="1:18" x14ac:dyDescent="0.25">
      <c r="A214" s="122" t="s">
        <v>5863</v>
      </c>
      <c r="B214" s="117" t="s">
        <v>5862</v>
      </c>
      <c r="C214" s="116" t="s">
        <v>3632</v>
      </c>
      <c r="D214" s="103" t="s">
        <v>187</v>
      </c>
      <c r="E214" s="103" t="s">
        <v>24</v>
      </c>
      <c r="F214" s="7" t="str">
        <f>IF(AND(D214="Amina",OR(E214="Manual",E214="Assisted Manual")),A214&amp;"_AZ",IF(AND(D214="Amina",OR(E214="De-Novo Merge",E214="Assisted Merge")),A214&amp;"_SA_AZ",IF(AND(D214="Ahmad",OR(E214="Manual",E214="Assisted Manual")),A214&amp;"_AE",IF(AND(D214="Ahmad",OR(E214="De-Novo Merge",E214="Assisted Merge")),A214&amp;"_SA_AE",IF(AND(D214="Gina",OR(E214="Manual",E214="Assisted Manual")),A214&amp;"_GB",IF(AND(D214="Gina",OR(E214="De-Novo Merge",E214="Assisted Merge")),A214&amp;"_SA_GB",IF(AND(D214="Cameron",OR(E214="Manual",E214="Assisted Manual")),A214&amp;"_CA",IF(AND(D214="Cameron",OR(E214="De-Novo Merge",E214="Assisted Merge")),A214&amp;"_SA_CA",IF(AND(D214="Bruno",OR(E214="Manual",E214="Assisted Manual")),A214&amp;"_BD",IF(AND(D214="Bruno",OR(E214="De-Novo Merge",E214="Assisted Merge")),A214&amp;"_SA_BD",IF(AND(D214="Daniel",OR(E214="Manual",E214="Assisted Manual")),A214&amp;"_DR",IF(AND(D214="Daniel",OR(E214="De-Novo Merge",E214="Assisted Merge")),A214&amp;"_SA_DR",IF(AND(D214="Monet",OR(E214="Manual",E214="Assisted Manual")),A214&amp;"_MW",IF(AND(D214="Monet",OR(E214="De-Novo Merge",E214="Assisted Merge")),A214&amp;"_SA_MW",IF(AND(D214="Rinat",OR(E214="Manual",E214="Assisted Manual")),A214&amp;"_RM",IF(AND(D214="Rinat",OR(E214="De-Novo Merge",E214="Assisted Merge")),A214&amp;"_SA_RM",""))))))))))))))))</f>
        <v>2018-08-01_G-107_MW</v>
      </c>
      <c r="G214" s="104">
        <v>43374</v>
      </c>
      <c r="H214" s="104">
        <v>43376</v>
      </c>
      <c r="I214" s="68">
        <v>2</v>
      </c>
      <c r="J214" s="68"/>
      <c r="K214" s="73" t="str">
        <f t="shared" si="3"/>
        <v/>
      </c>
      <c r="L214" s="118">
        <v>43445</v>
      </c>
      <c r="M214" s="103" t="str">
        <f>IF(AND(NOT(OR(G214="",G214="Ø")),H214=""),"In Progress",IF(AND(NOT(OR(H214="Ø",H214="")),NOT(OR(G214="Ø",G214=""))),"Completed",IF(AND(NOT(A214=""),NOT(OR(D214="",D214="???")),G214=""),"Waiting",IF(D214="???","Waiting",""))))</f>
        <v>Completed</v>
      </c>
      <c r="N214" s="116" t="str">
        <f>IF(AND(NOT(OR(H214="Ø",H214="")),L214="Split"),"In Progress",IF(AND(NOT(OR(H214="Ø",H214="")),L214="Needs to be Split"),"Waiting",IF(AND(M214="Review",M215="Review"),"Review",IF(OR(AND(M214="Review",M215="Incomplete"),AND(M214="Incomplete",M215="Review")),"Review",IF(OR(AND(M214="Untraceable",M215="Review"),AND(M214="Review",M215="Untraceable")),"Review",IF(OR(AND(M214="Review",M215="Completed"),AND(M214="Completed",M215="Review")),"Review",IF(OR(AND(M214="Other",M215="Review"),AND(M214="Review",M215="Other")),"Review",IF(OR(AND(M214="Other",M215="Incomplete"),AND(M214="Incomplete",M215="Other")),"Review",IF(OR(AND(M214="Other",M215="Untraceable"),AND(M214="Untraceable",M215="Other")),"Review",IF(OR(AND(M214="Other",M215="Completed"),AND(M214="Completed",M215="Other")),"Review",IF(AND(M214="Waiting",M215="Waiting"),"Waiting",IF(OR(AND(M214="Review",M215="Waiting"),AND(M214="Waiting",M215="Review")),"Waiting",IF(OR(AND(M214="Other",M215="Waiting"),AND(M214="Waiting",M215="Other")),"Waiting",IF(OR(AND(M214="Incomplete",M215="Waiting"),AND(M214="Waiting",M215="Incomplete")),"Waiting",IF(OR(AND(M214="Completed",M215="Waiting"),AND(M214="Waiting",M215="Completed")),"Waiting",IF(OR(M214="In Progress",M215="In Progress"),"In Progress",IF(OR(AND(M214="Completed",M215="Untraceable"),AND(M214="Untraceable",M215="Completed")),"Review",IF(OR(AND(M214="Completed",M215="Incomplete"),AND(M214="Incomplete",M215="Completed")),"Review",IF(OR(AND(M214="Incomplete",M215="Untraceable"),AND(M214="Untraceable",M215="Incomplete")),"Untraceable",IF(AND(NOT(OR(H214="Ø",H214="")),NOT(OR(H215="Ø",H215="")),L214=""),"In Progress",IF(AND(M214="Untraceable",M215="Untraceable"),"Untraceable",IF(AND(NOT(OR(H214="Ø",H214="")),NOT(OR(H215="Ø",H215="")),NOT(OR(L214="Ø",L214="",L214="Split",L214="Needs to be Split"))),"Completed",IF(AND(M214="Incomplete",M215="Incomplete"),"Incomplete",IF(AND(M214="Other",M215="Other"),"Review",IF(AND(M214="Untraceable",M215=""),"Untraceable","")))))))))))))))))))))))))</f>
        <v>Completed</v>
      </c>
      <c r="O214" s="116" t="s">
        <v>0</v>
      </c>
      <c r="P214" s="4" t="s">
        <v>5861</v>
      </c>
      <c r="Q214" s="121" t="s">
        <v>25</v>
      </c>
      <c r="R214" s="116" t="s">
        <v>5860</v>
      </c>
    </row>
    <row r="215" spans="1:18" x14ac:dyDescent="0.25">
      <c r="A215" s="116"/>
      <c r="B215" s="116"/>
      <c r="C215" s="116"/>
      <c r="D215" s="103" t="s">
        <v>23</v>
      </c>
      <c r="E215" s="103" t="s">
        <v>1512</v>
      </c>
      <c r="F215" s="7" t="str">
        <f>IF(AND(D215="Amina",OR(E215="Manual",E215="Assisted Manual")),A214&amp;"_AZ",IF(AND(D215="Amina",OR(E215="De-Novo Merge",E215="Assisted Merge")),A214&amp;"_SA_AZ",IF(AND(D215="Ahmad",OR(E215="Manual",E215="Assisted Manual")),A214&amp;"_AE",IF(AND(D215="Ahmad",OR(E215="De-Novo Merge",E215="Assisted Merge")),A214&amp;"_SA_AE",IF(AND(D215="Gina",OR(E215="Manual",E215="Assisted Manual")),A214&amp;"_GB",IF(AND(D215="Gina",OR(E215="De-Novo Merge",E215="Assisted Merge")),A214&amp;"_SA_GB",IF(AND(D215="Cameron",OR(E215="Manual",E215="Assisted Manual")),A214&amp;"_CA",IF(AND(D215="Cameron",OR(E215="De-Novo Merge",E215="Assisted Merge")),A214&amp;"_SA_CA",IF(AND(D215="Bruno",OR(E215="Manual",E215="Assisted Manual")),A214&amp;"_BD",IF(AND(D215="Bruno",OR(E215="De-Novo Merge",E215="Assisted Merge")),A214&amp;"_SA_BD",IF(AND(D215="Daniel",OR(E215="Manual",E215="Assisted Manual")),A214&amp;"_DR",IF(AND(D215="Daniel",OR(E215="De-Novo Merge",E215="Assisted Merge")),A214&amp;"_SA_DR",IF(AND(D215="Monet",OR(E215="Manual",E215="Assisted Manual")),A214&amp;"_MW",IF(AND(D215="Monet",OR(E215="De-Novo Merge",E215="Assisted Merge")),A214&amp;"_SA_MW",IF(AND(D215="Rinat",OR(E215="Manual",E215="Assisted Manual")),A214&amp;"_RM",IF(AND(D215="Rinat",OR(E215="De-Novo Merge",E215="Assisted Merge")),A214&amp;"_SA_RM",""))))))))))))))))</f>
        <v>2018-08-01_G-107_CA</v>
      </c>
      <c r="G215" s="104">
        <v>43419</v>
      </c>
      <c r="H215" s="104">
        <v>43419</v>
      </c>
      <c r="I215" s="68">
        <v>0.75</v>
      </c>
      <c r="J215" s="68"/>
      <c r="K215" s="73" t="str">
        <f t="shared" si="3"/>
        <v/>
      </c>
      <c r="L215" s="116"/>
      <c r="M215" s="103" t="str">
        <f>IF(AND(NOT(OR(G215="",G215="Ø")),H215=""),"In Progress",IF(AND(NOT(OR(H215="Ø",H215="")),NOT(OR(G215="Ø",G215=""))),"Completed",IF(AND(NOT(A214=""),NOT(OR(D215="",D215="???")),G215=""),"Waiting",IF(D215="???","Waiting",""))))</f>
        <v>Completed</v>
      </c>
      <c r="N215" s="116"/>
      <c r="O215" s="116"/>
      <c r="P215" s="4"/>
      <c r="Q215" s="121"/>
      <c r="R215" s="116"/>
    </row>
    <row r="216" spans="1:18" x14ac:dyDescent="0.25">
      <c r="A216" s="122" t="s">
        <v>5859</v>
      </c>
      <c r="B216" s="117" t="s">
        <v>5858</v>
      </c>
      <c r="C216" s="116" t="s">
        <v>1001</v>
      </c>
      <c r="D216" s="103" t="s">
        <v>23</v>
      </c>
      <c r="E216" s="103" t="s">
        <v>24</v>
      </c>
      <c r="F216" s="7" t="str">
        <f>IF(AND(D216="Amina",OR(E216="Manual",E216="Assisted Manual")),A216&amp;"_AZ",IF(AND(D216="Amina",OR(E216="De-Novo Merge",E216="Assisted Merge")),A216&amp;"_SA_AZ",IF(AND(D216="Ahmad",OR(E216="Manual",E216="Assisted Manual")),A216&amp;"_AE",IF(AND(D216="Ahmad",OR(E216="De-Novo Merge",E216="Assisted Merge")),A216&amp;"_SA_AE",IF(AND(D216="Gina",OR(E216="Manual",E216="Assisted Manual")),A216&amp;"_GB",IF(AND(D216="Gina",OR(E216="De-Novo Merge",E216="Assisted Merge")),A216&amp;"_SA_GB",IF(AND(D216="Cameron",OR(E216="Manual",E216="Assisted Manual")),A216&amp;"_CA",IF(AND(D216="Cameron",OR(E216="De-Novo Merge",E216="Assisted Merge")),A216&amp;"_SA_CA",IF(AND(D216="Bruno",OR(E216="Manual",E216="Assisted Manual")),A216&amp;"_BD",IF(AND(D216="Bruno",OR(E216="De-Novo Merge",E216="Assisted Merge")),A216&amp;"_SA_BD",IF(AND(D216="Daniel",OR(E216="Manual",E216="Assisted Manual")),A216&amp;"_DR",IF(AND(D216="Daniel",OR(E216="De-Novo Merge",E216="Assisted Merge")),A216&amp;"_SA_DR",IF(AND(D216="Monet",OR(E216="Manual",E216="Assisted Manual")),A216&amp;"_MW",IF(AND(D216="Monet",OR(E216="De-Novo Merge",E216="Assisted Merge")),A216&amp;"_SA_MW",IF(AND(D216="Rinat",OR(E216="Manual",E216="Assisted Manual")),A216&amp;"_RM",IF(AND(D216="Rinat",OR(E216="De-Novo Merge",E216="Assisted Merge")),A216&amp;"_SA_RM",""))))))))))))))))</f>
        <v>2018-08-01_G-108_CA</v>
      </c>
      <c r="G216" s="104">
        <v>43389</v>
      </c>
      <c r="H216" s="104" t="s">
        <v>51</v>
      </c>
      <c r="I216" s="68"/>
      <c r="J216" s="68"/>
      <c r="K216" s="73" t="str">
        <f t="shared" si="3"/>
        <v/>
      </c>
      <c r="L216" s="118" t="str">
        <f>IF(AND(NOT(OR(H216="",H216="Ø")),NOT(OR(H217="",H217="Ø"))),"Needs to be Split","")</f>
        <v/>
      </c>
      <c r="M216" s="103" t="s">
        <v>4</v>
      </c>
      <c r="N216" s="116" t="str">
        <f>IF(AND(NOT(OR(H216="Ø",H216="")),L216="Split"),"In Progress",IF(AND(NOT(OR(H216="Ø",H216="")),L216="Needs to be Split"),"Waiting",IF(AND(M216="Review",M217="Review"),"Review",IF(OR(AND(M216="Review",M217="Incomplete"),AND(M216="Incomplete",M217="Review")),"Review",IF(OR(AND(M216="Untraceable",M217="Review"),AND(M216="Review",M217="Untraceable")),"Review",IF(OR(AND(M216="Review",M217="Completed"),AND(M216="Completed",M217="Review")),"Review",IF(OR(AND(M216="Other",M217="Review"),AND(M216="Review",M217="Other")),"Review",IF(OR(AND(M216="Other",M217="Incomplete"),AND(M216="Incomplete",M217="Other")),"Review",IF(OR(AND(M216="Other",M217="Untraceable"),AND(M216="Untraceable",M217="Other")),"Review",IF(OR(AND(M216="Other",M217="Completed"),AND(M216="Completed",M217="Other")),"Review",IF(AND(M216="Waiting",M217="Waiting"),"Waiting",IF(OR(AND(M216="Review",M217="Waiting"),AND(M216="Waiting",M217="Review")),"Waiting",IF(OR(AND(M216="Other",M217="Waiting"),AND(M216="Waiting",M217="Other")),"Waiting",IF(OR(AND(M216="Incomplete",M217="Waiting"),AND(M216="Waiting",M217="Incomplete")),"Waiting",IF(OR(AND(M216="Completed",M217="Waiting"),AND(M216="Waiting",M217="Completed")),"Waiting",IF(OR(M216="In Progress",M217="In Progress"),"In Progress",IF(OR(AND(M216="Completed",M217="Untraceable"),AND(M216="Untraceable",M217="Completed")),"Review",IF(OR(AND(M216="Completed",M217="Incomplete"),AND(M216="Incomplete",M217="Completed")),"Review",IF(OR(AND(M216="Incomplete",M217="Untraceable"),AND(M216="Untraceable",M217="Incomplete")),"Untraceable",IF(AND(NOT(OR(H216="Ø",H216="")),NOT(OR(H217="Ø",H217="")),L216=""),"In Progress",IF(AND(M216="Untraceable",M217="Untraceable"),"Untraceable",IF(AND(NOT(OR(H216="Ø",H216="")),NOT(OR(H217="Ø",H217="")),NOT(OR(L216="Ø",L216="",L216="Split",L216="Needs to be Split"))),"Completed",IF(AND(M216="Incomplete",M217="Incomplete"),"Incomplete",IF(AND(M216="Other",M217="Other"),"Review",IF(AND(M216="Untraceable",M217=""),"Untraceable","")))))))))))))))))))))))))</f>
        <v>Waiting</v>
      </c>
      <c r="O216" s="116" t="str">
        <f>IF(OR(N216="Untraceable",N216="Incomplete"),"Ignore",IF(N216="Completed","Waiting",IF(OR(N216="Waiting",N216="In Progress",N216="Review",N216="Other"),"HOLD","")))</f>
        <v>HOLD</v>
      </c>
      <c r="P216" s="4"/>
      <c r="Q216" s="121" t="str">
        <f>IF(OR(N216="Untraceable",N216="Incomplete"),"No",IF(N216="Completed","In Progress",""))</f>
        <v/>
      </c>
      <c r="R216" s="116"/>
    </row>
    <row r="217" spans="1:18" x14ac:dyDescent="0.25">
      <c r="A217" s="116"/>
      <c r="B217" s="116"/>
      <c r="C217" s="116"/>
      <c r="D217" s="103" t="str">
        <f>IF(AND(NOT(A216=""),NOT(B216=""),NOT(M216="Untraceable")),"???","")</f>
        <v>???</v>
      </c>
      <c r="E217" s="103"/>
      <c r="F217" s="7" t="str">
        <f>IF(AND(D217="Amina",OR(E217="Manual",E217="Assisted Manual")),A216&amp;"_AZ",IF(AND(D217="Amina",OR(E217="De-Novo Merge",E217="Assisted Merge")),A216&amp;"_SA_AZ",IF(AND(D217="Ahmad",OR(E217="Manual",E217="Assisted Manual")),A216&amp;"_AE",IF(AND(D217="Ahmad",OR(E217="De-Novo Merge",E217="Assisted Merge")),A216&amp;"_SA_AE",IF(AND(D217="Gina",OR(E217="Manual",E217="Assisted Manual")),A216&amp;"_GB",IF(AND(D217="Gina",OR(E217="De-Novo Merge",E217="Assisted Merge")),A216&amp;"_SA_GB",IF(AND(D217="Cameron",OR(E217="Manual",E217="Assisted Manual")),A216&amp;"_CA",IF(AND(D217="Cameron",OR(E217="De-Novo Merge",E217="Assisted Merge")),A216&amp;"_SA_CA",IF(AND(D217="Bruno",OR(E217="Manual",E217="Assisted Manual")),A216&amp;"_BD",IF(AND(D217="Bruno",OR(E217="De-Novo Merge",E217="Assisted Merge")),A216&amp;"_SA_BD",IF(AND(D217="Daniel",OR(E217="Manual",E217="Assisted Manual")),A216&amp;"_DR",IF(AND(D217="Daniel",OR(E217="De-Novo Merge",E217="Assisted Merge")),A216&amp;"_SA_DR",IF(AND(D217="Monet",OR(E217="Manual",E217="Assisted Manual")),A216&amp;"_MW",IF(AND(D217="Monet",OR(E217="De-Novo Merge",E217="Assisted Merge")),A216&amp;"_SA_MW",IF(AND(D217="Rinat",OR(E217="Manual",E217="Assisted Manual")),A216&amp;"_RM",IF(AND(D217="Rinat",OR(E217="De-Novo Merge",E217="Assisted Merge")),A216&amp;"_SA_RM",""))))))))))))))))</f>
        <v/>
      </c>
      <c r="G217" s="104"/>
      <c r="H217" s="104"/>
      <c r="I217" s="68"/>
      <c r="J217" s="68"/>
      <c r="K217" s="73" t="str">
        <f t="shared" si="3"/>
        <v/>
      </c>
      <c r="L217" s="116"/>
      <c r="M217" s="103" t="str">
        <f>IF(AND(NOT(OR(G217="",G217="Ø")),H217=""),"In Progress",IF(AND(NOT(OR(H217="Ø",H217="")),NOT(OR(G217="Ø",G217=""))),"Completed",IF(AND(NOT(A216=""),NOT(OR(D217="",D217="???")),G217=""),"Waiting",IF(D217="???","Waiting",""))))</f>
        <v>Waiting</v>
      </c>
      <c r="N217" s="116"/>
      <c r="O217" s="116"/>
      <c r="P217" s="4"/>
      <c r="Q217" s="121"/>
      <c r="R217" s="116"/>
    </row>
    <row r="218" spans="1:18" x14ac:dyDescent="0.25">
      <c r="A218" s="122" t="s">
        <v>5857</v>
      </c>
      <c r="B218" s="117" t="s">
        <v>5856</v>
      </c>
      <c r="C218" s="116" t="s">
        <v>3632</v>
      </c>
      <c r="D218" s="103" t="s">
        <v>161</v>
      </c>
      <c r="E218" s="103" t="s">
        <v>24</v>
      </c>
      <c r="F218" s="7" t="str">
        <f>IF(AND(D218="Amina",OR(E218="Manual",E218="Assisted Manual")),A218&amp;"_AZ",IF(AND(D218="Amina",OR(E218="De-Novo Merge",E218="Assisted Merge")),A218&amp;"_SA_AZ",IF(AND(D218="Ahmad",OR(E218="Manual",E218="Assisted Manual")),A218&amp;"_AE",IF(AND(D218="Ahmad",OR(E218="De-Novo Merge",E218="Assisted Merge")),A218&amp;"_SA_AE",IF(AND(D218="Gina",OR(E218="Manual",E218="Assisted Manual")),A218&amp;"_GB",IF(AND(D218="Gina",OR(E218="De-Novo Merge",E218="Assisted Merge")),A218&amp;"_SA_GB",IF(AND(D218="Cameron",OR(E218="Manual",E218="Assisted Manual")),A218&amp;"_CA",IF(AND(D218="Cameron",OR(E218="De-Novo Merge",E218="Assisted Merge")),A218&amp;"_SA_CA",IF(AND(D218="Bruno",OR(E218="Manual",E218="Assisted Manual")),A218&amp;"_BD",IF(AND(D218="Bruno",OR(E218="De-Novo Merge",E218="Assisted Merge")),A218&amp;"_SA_BD",IF(AND(D218="Daniel",OR(E218="Manual",E218="Assisted Manual")),A218&amp;"_DR",IF(AND(D218="Daniel",OR(E218="De-Novo Merge",E218="Assisted Merge")),A218&amp;"_SA_DR",IF(AND(D218="Monet",OR(E218="Manual",E218="Assisted Manual")),A218&amp;"_MW",IF(AND(D218="Monet",OR(E218="De-Novo Merge",E218="Assisted Merge")),A218&amp;"_SA_MW",IF(AND(D218="Rinat",OR(E218="Manual",E218="Assisted Manual")),A218&amp;"_RM",IF(AND(D218="Rinat",OR(E218="De-Novo Merge",E218="Assisted Merge")),A218&amp;"_SA_RM",""))))))))))))))))</f>
        <v>2018-08-01_G-109_BD</v>
      </c>
      <c r="G218" s="104">
        <v>43403</v>
      </c>
      <c r="H218" s="104">
        <v>43404</v>
      </c>
      <c r="I218" s="68">
        <v>2.25</v>
      </c>
      <c r="J218" s="68">
        <v>35</v>
      </c>
      <c r="K218" s="73">
        <f t="shared" si="3"/>
        <v>15.555555555555555</v>
      </c>
      <c r="L218" s="118">
        <v>43445</v>
      </c>
      <c r="M218" s="103" t="str">
        <f>IF(AND(NOT(OR(G218="",G218="Ø")),H218=""),"In Progress",IF(AND(NOT(OR(H218="Ø",H218="")),NOT(OR(G218="Ø",G218=""))),"Completed",IF(AND(NOT(A218=""),NOT(OR(D218="",D218="???")),G218=""),"Waiting",IF(D218="???","Waiting",""))))</f>
        <v>Completed</v>
      </c>
      <c r="N218" s="116" t="str">
        <f>IF(AND(NOT(OR(H218="Ø",H218="")),L218="Split"),"In Progress",IF(AND(NOT(OR(H218="Ø",H218="")),L218="Needs to be Split"),"Waiting",IF(AND(M218="Review",M219="Review"),"Review",IF(OR(AND(M218="Review",M219="Incomplete"),AND(M218="Incomplete",M219="Review")),"Review",IF(OR(AND(M218="Untraceable",M219="Review"),AND(M218="Review",M219="Untraceable")),"Review",IF(OR(AND(M218="Review",M219="Completed"),AND(M218="Completed",M219="Review")),"Review",IF(OR(AND(M218="Other",M219="Review"),AND(M218="Review",M219="Other")),"Review",IF(OR(AND(M218="Other",M219="Incomplete"),AND(M218="Incomplete",M219="Other")),"Review",IF(OR(AND(M218="Other",M219="Untraceable"),AND(M218="Untraceable",M219="Other")),"Review",IF(OR(AND(M218="Other",M219="Completed"),AND(M218="Completed",M219="Other")),"Review",IF(AND(M218="Waiting",M219="Waiting"),"Waiting",IF(OR(AND(M218="Review",M219="Waiting"),AND(M218="Waiting",M219="Review")),"Waiting",IF(OR(AND(M218="Other",M219="Waiting"),AND(M218="Waiting",M219="Other")),"Waiting",IF(OR(AND(M218="Incomplete",M219="Waiting"),AND(M218="Waiting",M219="Incomplete")),"Waiting",IF(OR(AND(M218="Completed",M219="Waiting"),AND(M218="Waiting",M219="Completed")),"Waiting",IF(OR(M218="In Progress",M219="In Progress"),"In Progress",IF(OR(AND(M218="Completed",M219="Untraceable"),AND(M218="Untraceable",M219="Completed")),"Review",IF(OR(AND(M218="Completed",M219="Incomplete"),AND(M218="Incomplete",M219="Completed")),"Review",IF(OR(AND(M218="Incomplete",M219="Untraceable"),AND(M218="Untraceable",M219="Incomplete")),"Untraceable",IF(AND(NOT(OR(H218="Ø",H218="")),NOT(OR(H219="Ø",H219="")),L218=""),"In Progress",IF(AND(M218="Untraceable",M219="Untraceable"),"Untraceable",IF(AND(NOT(OR(H218="Ø",H218="")),NOT(OR(H219="Ø",H219="")),NOT(OR(L218="Ø",L218="",L218="Split",L218="Needs to be Split"))),"Completed",IF(AND(M218="Incomplete",M219="Incomplete"),"Incomplete",IF(AND(M218="Other",M219="Other"),"Review",IF(AND(M218="Untraceable",M219=""),"Untraceable","")))))))))))))))))))))))))</f>
        <v>Completed</v>
      </c>
      <c r="O218" s="116" t="s">
        <v>0</v>
      </c>
      <c r="P218" s="4" t="s">
        <v>5855</v>
      </c>
      <c r="Q218" s="121" t="s">
        <v>25</v>
      </c>
      <c r="R218" s="116" t="s">
        <v>5854</v>
      </c>
    </row>
    <row r="219" spans="1:18" x14ac:dyDescent="0.25">
      <c r="A219" s="116"/>
      <c r="B219" s="116"/>
      <c r="C219" s="116"/>
      <c r="D219" s="103" t="s">
        <v>23</v>
      </c>
      <c r="E219" s="103" t="s">
        <v>1512</v>
      </c>
      <c r="F219" s="7" t="str">
        <f>IF(AND(D219="Amina",OR(E219="Manual",E219="Assisted Manual")),A218&amp;"_AZ",IF(AND(D219="Amina",OR(E219="De-Novo Merge",E219="Assisted Merge")),A218&amp;"_SA_AZ",IF(AND(D219="Ahmad",OR(E219="Manual",E219="Assisted Manual")),A218&amp;"_AE",IF(AND(D219="Ahmad",OR(E219="De-Novo Merge",E219="Assisted Merge")),A218&amp;"_SA_AE",IF(AND(D219="Gina",OR(E219="Manual",E219="Assisted Manual")),A218&amp;"_GB",IF(AND(D219="Gina",OR(E219="De-Novo Merge",E219="Assisted Merge")),A218&amp;"_SA_GB",IF(AND(D219="Cameron",OR(E219="Manual",E219="Assisted Manual")),A218&amp;"_CA",IF(AND(D219="Cameron",OR(E219="De-Novo Merge",E219="Assisted Merge")),A218&amp;"_SA_CA",IF(AND(D219="Bruno",OR(E219="Manual",E219="Assisted Manual")),A218&amp;"_BD",IF(AND(D219="Bruno",OR(E219="De-Novo Merge",E219="Assisted Merge")),A218&amp;"_SA_BD",IF(AND(D219="Daniel",OR(E219="Manual",E219="Assisted Manual")),A218&amp;"_DR",IF(AND(D219="Daniel",OR(E219="De-Novo Merge",E219="Assisted Merge")),A218&amp;"_SA_DR",IF(AND(D219="Monet",OR(E219="Manual",E219="Assisted Manual")),A218&amp;"_MW",IF(AND(D219="Monet",OR(E219="De-Novo Merge",E219="Assisted Merge")),A218&amp;"_SA_MW",IF(AND(D219="Rinat",OR(E219="Manual",E219="Assisted Manual")),A218&amp;"_RM",IF(AND(D219="Rinat",OR(E219="De-Novo Merge",E219="Assisted Merge")),A218&amp;"_SA_RM",""))))))))))))))))</f>
        <v>2018-08-01_G-109_CA</v>
      </c>
      <c r="G219" s="104">
        <v>43419</v>
      </c>
      <c r="H219" s="104">
        <v>43419</v>
      </c>
      <c r="I219" s="68">
        <v>2</v>
      </c>
      <c r="J219" s="68">
        <v>43.7</v>
      </c>
      <c r="K219" s="73">
        <f t="shared" si="3"/>
        <v>21.85</v>
      </c>
      <c r="L219" s="116"/>
      <c r="M219" s="103" t="str">
        <f>IF(AND(NOT(OR(G219="",G219="Ø")),H219=""),"In Progress",IF(AND(NOT(OR(H219="Ø",H219="")),NOT(OR(G219="Ø",G219=""))),"Completed",IF(AND(NOT(A218=""),NOT(OR(D219="",D219="???")),G219=""),"Waiting",IF(D219="???","Waiting",""))))</f>
        <v>Completed</v>
      </c>
      <c r="N219" s="116"/>
      <c r="O219" s="116"/>
      <c r="P219" s="4"/>
      <c r="Q219" s="121"/>
      <c r="R219" s="116"/>
    </row>
    <row r="220" spans="1:18" x14ac:dyDescent="0.25">
      <c r="A220" s="122" t="s">
        <v>5853</v>
      </c>
      <c r="B220" s="117" t="s">
        <v>5852</v>
      </c>
      <c r="C220" s="116"/>
      <c r="D220" s="103" t="s">
        <v>23</v>
      </c>
      <c r="E220" s="103" t="s">
        <v>24</v>
      </c>
      <c r="F220" s="7" t="str">
        <f>IF(AND(D220="Amina",OR(E220="Manual",E220="Assisted Manual")),A220&amp;"_AZ",IF(AND(D220="Amina",OR(E220="De-Novo Merge",E220="Assisted Merge")),A220&amp;"_SA_AZ",IF(AND(D220="Ahmad",OR(E220="Manual",E220="Assisted Manual")),A220&amp;"_AE",IF(AND(D220="Ahmad",OR(E220="De-Novo Merge",E220="Assisted Merge")),A220&amp;"_SA_AE",IF(AND(D220="Gina",OR(E220="Manual",E220="Assisted Manual")),A220&amp;"_GB",IF(AND(D220="Gina",OR(E220="De-Novo Merge",E220="Assisted Merge")),A220&amp;"_SA_GB",IF(AND(D220="Cameron",OR(E220="Manual",E220="Assisted Manual")),A220&amp;"_CA",IF(AND(D220="Cameron",OR(E220="De-Novo Merge",E220="Assisted Merge")),A220&amp;"_SA_CA",IF(AND(D220="Bruno",OR(E220="Manual",E220="Assisted Manual")),A220&amp;"_BD",IF(AND(D220="Bruno",OR(E220="De-Novo Merge",E220="Assisted Merge")),A220&amp;"_SA_BD",IF(AND(D220="Daniel",OR(E220="Manual",E220="Assisted Manual")),A220&amp;"_DR",IF(AND(D220="Daniel",OR(E220="De-Novo Merge",E220="Assisted Merge")),A220&amp;"_SA_DR",IF(AND(D220="Monet",OR(E220="Manual",E220="Assisted Manual")),A220&amp;"_MW",IF(AND(D220="Monet",OR(E220="De-Novo Merge",E220="Assisted Merge")),A220&amp;"_SA_MW",IF(AND(D220="Rinat",OR(E220="Manual",E220="Assisted Manual")),A220&amp;"_RM",IF(AND(D220="Rinat",OR(E220="De-Novo Merge",E220="Assisted Merge")),A220&amp;"_SA_RM",""))))))))))))))))</f>
        <v>2018-08-01_G-110_CA</v>
      </c>
      <c r="G220" s="104">
        <v>43389</v>
      </c>
      <c r="H220" s="104"/>
      <c r="I220" s="68"/>
      <c r="J220" s="68"/>
      <c r="K220" s="73" t="str">
        <f t="shared" si="3"/>
        <v/>
      </c>
      <c r="L220" s="118" t="str">
        <f>IF(AND(NOT(OR(H220="",H220="Ø")),NOT(OR(H221="",H221="Ø"))),"Needs to be Split","")</f>
        <v/>
      </c>
      <c r="M220" s="103" t="s">
        <v>4</v>
      </c>
      <c r="N220" s="116" t="str">
        <f>IF(AND(NOT(OR(H220="Ø",H220="")),L220="Split"),"In Progress",IF(AND(NOT(OR(H220="Ø",H220="")),L220="Needs to be Split"),"Waiting",IF(AND(M220="Review",M221="Review"),"Review",IF(OR(AND(M220="Review",M221="Incomplete"),AND(M220="Incomplete",M221="Review")),"Review",IF(OR(AND(M220="Untraceable",M221="Review"),AND(M220="Review",M221="Untraceable")),"Review",IF(OR(AND(M220="Review",M221="Completed"),AND(M220="Completed",M221="Review")),"Review",IF(OR(AND(M220="Other",M221="Review"),AND(M220="Review",M221="Other")),"Review",IF(OR(AND(M220="Other",M221="Incomplete"),AND(M220="Incomplete",M221="Other")),"Review",IF(OR(AND(M220="Other",M221="Untraceable"),AND(M220="Untraceable",M221="Other")),"Review",IF(OR(AND(M220="Other",M221="Completed"),AND(M220="Completed",M221="Other")),"Review",IF(AND(M220="Waiting",M221="Waiting"),"Waiting",IF(OR(AND(M220="Review",M221="Waiting"),AND(M220="Waiting",M221="Review")),"Waiting",IF(OR(AND(M220="Other",M221="Waiting"),AND(M220="Waiting",M221="Other")),"Waiting",IF(OR(AND(M220="Incomplete",M221="Waiting"),AND(M220="Waiting",M221="Incomplete")),"Waiting",IF(OR(AND(M220="Completed",M221="Waiting"),AND(M220="Waiting",M221="Completed")),"Waiting",IF(OR(M220="In Progress",M221="In Progress"),"In Progress",IF(OR(AND(M220="Completed",M221="Untraceable"),AND(M220="Untraceable",M221="Completed")),"Review",IF(OR(AND(M220="Completed",M221="Incomplete"),AND(M220="Incomplete",M221="Completed")),"Review",IF(OR(AND(M220="Incomplete",M221="Untraceable"),AND(M220="Untraceable",M221="Incomplete")),"Untraceable",IF(AND(NOT(OR(H220="Ø",H220="")),NOT(OR(H221="Ø",H221="")),L220=""),"In Progress",IF(AND(M220="Untraceable",M221="Untraceable"),"Untraceable",IF(AND(NOT(OR(H220="Ø",H220="")),NOT(OR(H221="Ø",H221="")),NOT(OR(L220="Ø",L220="",L220="Split",L220="Needs to be Split"))),"Completed",IF(AND(M220="Incomplete",M221="Incomplete"),"Incomplete",IF(AND(M220="Other",M221="Other"),"Review",IF(AND(M220="Untraceable",M221=""),"Untraceable","")))))))))))))))))))))))))</f>
        <v>Waiting</v>
      </c>
      <c r="O220" s="116" t="str">
        <f>IF(OR(N220="Untraceable",N220="Incomplete"),"Ignore",IF(N220="Completed","Waiting",IF(OR(N220="Waiting",N220="In Progress",N220="Review",N220="Other"),"HOLD","")))</f>
        <v>HOLD</v>
      </c>
      <c r="P220" s="4"/>
      <c r="Q220" s="121" t="str">
        <f>IF(OR(N220="Untraceable",N220="Incomplete"),"No",IF(N220="Completed","In Progress",""))</f>
        <v/>
      </c>
      <c r="R220" s="116"/>
    </row>
    <row r="221" spans="1:18" x14ac:dyDescent="0.25">
      <c r="A221" s="116"/>
      <c r="B221" s="116"/>
      <c r="C221" s="116"/>
      <c r="D221" s="103" t="str">
        <f>IF(AND(NOT(A220=""),NOT(B220=""),NOT(M220="Untraceable")),"???","")</f>
        <v>???</v>
      </c>
      <c r="E221" s="103"/>
      <c r="F221" s="7" t="str">
        <f>IF(AND(D221="Amina",OR(E221="Manual",E221="Assisted Manual")),A220&amp;"_AZ",IF(AND(D221="Amina",OR(E221="De-Novo Merge",E221="Assisted Merge")),A220&amp;"_SA_AZ",IF(AND(D221="Ahmad",OR(E221="Manual",E221="Assisted Manual")),A220&amp;"_AE",IF(AND(D221="Ahmad",OR(E221="De-Novo Merge",E221="Assisted Merge")),A220&amp;"_SA_AE",IF(AND(D221="Gina",OR(E221="Manual",E221="Assisted Manual")),A220&amp;"_GB",IF(AND(D221="Gina",OR(E221="De-Novo Merge",E221="Assisted Merge")),A220&amp;"_SA_GB",IF(AND(D221="Cameron",OR(E221="Manual",E221="Assisted Manual")),A220&amp;"_CA",IF(AND(D221="Cameron",OR(E221="De-Novo Merge",E221="Assisted Merge")),A220&amp;"_SA_CA",IF(AND(D221="Bruno",OR(E221="Manual",E221="Assisted Manual")),A220&amp;"_BD",IF(AND(D221="Bruno",OR(E221="De-Novo Merge",E221="Assisted Merge")),A220&amp;"_SA_BD",IF(AND(D221="Daniel",OR(E221="Manual",E221="Assisted Manual")),A220&amp;"_DR",IF(AND(D221="Daniel",OR(E221="De-Novo Merge",E221="Assisted Merge")),A220&amp;"_SA_DR",IF(AND(D221="Monet",OR(E221="Manual",E221="Assisted Manual")),A220&amp;"_MW",IF(AND(D221="Monet",OR(E221="De-Novo Merge",E221="Assisted Merge")),A220&amp;"_SA_MW",IF(AND(D221="Rinat",OR(E221="Manual",E221="Assisted Manual")),A220&amp;"_RM",IF(AND(D221="Rinat",OR(E221="De-Novo Merge",E221="Assisted Merge")),A220&amp;"_SA_RM",""))))))))))))))))</f>
        <v/>
      </c>
      <c r="G221" s="104"/>
      <c r="H221" s="104"/>
      <c r="I221" s="68"/>
      <c r="J221" s="68"/>
      <c r="K221" s="73" t="str">
        <f t="shared" si="3"/>
        <v/>
      </c>
      <c r="L221" s="116"/>
      <c r="M221" s="103" t="str">
        <f>IF(AND(NOT(OR(G221="",G221="Ø")),H221=""),"In Progress",IF(AND(NOT(OR(H221="Ø",H221="")),NOT(OR(G221="Ø",G221=""))),"Completed",IF(AND(NOT(A220=""),NOT(OR(D221="",D221="???")),G221=""),"Waiting",IF(D221="???","Waiting",""))))</f>
        <v>Waiting</v>
      </c>
      <c r="N221" s="116"/>
      <c r="O221" s="116"/>
      <c r="P221" s="4"/>
      <c r="Q221" s="121"/>
      <c r="R221" s="116"/>
    </row>
    <row r="222" spans="1:18" x14ac:dyDescent="0.25">
      <c r="A222" s="122" t="s">
        <v>5851</v>
      </c>
      <c r="B222" s="117" t="s">
        <v>5850</v>
      </c>
      <c r="C222" s="116" t="s">
        <v>3632</v>
      </c>
      <c r="D222" s="103" t="s">
        <v>161</v>
      </c>
      <c r="E222" s="103" t="s">
        <v>24</v>
      </c>
      <c r="F222" s="7" t="str">
        <f>IF(AND(D222="Amina",OR(E222="Manual",E222="Assisted Manual")),A222&amp;"_AZ",IF(AND(D222="Amina",OR(E222="De-Novo Merge",E222="Assisted Merge")),A222&amp;"_SA_AZ",IF(AND(D222="Ahmad",OR(E222="Manual",E222="Assisted Manual")),A222&amp;"_AE",IF(AND(D222="Ahmad",OR(E222="De-Novo Merge",E222="Assisted Merge")),A222&amp;"_SA_AE",IF(AND(D222="Gina",OR(E222="Manual",E222="Assisted Manual")),A222&amp;"_GB",IF(AND(D222="Gina",OR(E222="De-Novo Merge",E222="Assisted Merge")),A222&amp;"_SA_GB",IF(AND(D222="Cameron",OR(E222="Manual",E222="Assisted Manual")),A222&amp;"_CA",IF(AND(D222="Cameron",OR(E222="De-Novo Merge",E222="Assisted Merge")),A222&amp;"_SA_CA",IF(AND(D222="Bruno",OR(E222="Manual",E222="Assisted Manual")),A222&amp;"_BD",IF(AND(D222="Bruno",OR(E222="De-Novo Merge",E222="Assisted Merge")),A222&amp;"_SA_BD",IF(AND(D222="Daniel",OR(E222="Manual",E222="Assisted Manual")),A222&amp;"_DR",IF(AND(D222="Daniel",OR(E222="De-Novo Merge",E222="Assisted Merge")),A222&amp;"_SA_DR",IF(AND(D222="Monet",OR(E222="Manual",E222="Assisted Manual")),A222&amp;"_MW",IF(AND(D222="Monet",OR(E222="De-Novo Merge",E222="Assisted Merge")),A222&amp;"_SA_MW",IF(AND(D222="Rinat",OR(E222="Manual",E222="Assisted Manual")),A222&amp;"_RM",IF(AND(D222="Rinat",OR(E222="De-Novo Merge",E222="Assisted Merge")),A222&amp;"_SA_RM",""))))))))))))))))</f>
        <v>2018-08-01_G-111_BD</v>
      </c>
      <c r="G222" s="104">
        <v>43404</v>
      </c>
      <c r="H222" s="104">
        <v>43404</v>
      </c>
      <c r="I222" s="68">
        <v>0.5</v>
      </c>
      <c r="J222" s="68">
        <v>10</v>
      </c>
      <c r="K222" s="73">
        <f t="shared" si="3"/>
        <v>20</v>
      </c>
      <c r="L222" s="118">
        <v>43445</v>
      </c>
      <c r="M222" s="103" t="str">
        <f>IF(AND(NOT(OR(G222="",G222="Ø")),H222=""),"In Progress",IF(AND(NOT(OR(H222="Ø",H222="")),NOT(OR(G222="Ø",G222=""))),"Completed",IF(AND(NOT(A222=""),NOT(OR(D222="",D222="???")),G222=""),"Waiting",IF(D222="???","Waiting",""))))</f>
        <v>Completed</v>
      </c>
      <c r="N222" s="116" t="str">
        <f>IF(AND(NOT(OR(H222="Ø",H222="")),L222="Split"),"In Progress",IF(AND(NOT(OR(H222="Ø",H222="")),L222="Needs to be Split"),"Waiting",IF(AND(M222="Review",M223="Review"),"Review",IF(OR(AND(M222="Review",M223="Incomplete"),AND(M222="Incomplete",M223="Review")),"Review",IF(OR(AND(M222="Untraceable",M223="Review"),AND(M222="Review",M223="Untraceable")),"Review",IF(OR(AND(M222="Review",M223="Completed"),AND(M222="Completed",M223="Review")),"Review",IF(OR(AND(M222="Other",M223="Review"),AND(M222="Review",M223="Other")),"Review",IF(OR(AND(M222="Other",M223="Incomplete"),AND(M222="Incomplete",M223="Other")),"Review",IF(OR(AND(M222="Other",M223="Untraceable"),AND(M222="Untraceable",M223="Other")),"Review",IF(OR(AND(M222="Other",M223="Completed"),AND(M222="Completed",M223="Other")),"Review",IF(AND(M222="Waiting",M223="Waiting"),"Waiting",IF(OR(AND(M222="Review",M223="Waiting"),AND(M222="Waiting",M223="Review")),"Waiting",IF(OR(AND(M222="Other",M223="Waiting"),AND(M222="Waiting",M223="Other")),"Waiting",IF(OR(AND(M222="Incomplete",M223="Waiting"),AND(M222="Waiting",M223="Incomplete")),"Waiting",IF(OR(AND(M222="Completed",M223="Waiting"),AND(M222="Waiting",M223="Completed")),"Waiting",IF(OR(M222="In Progress",M223="In Progress"),"In Progress",IF(OR(AND(M222="Completed",M223="Untraceable"),AND(M222="Untraceable",M223="Completed")),"Review",IF(OR(AND(M222="Completed",M223="Incomplete"),AND(M222="Incomplete",M223="Completed")),"Review",IF(OR(AND(M222="Incomplete",M223="Untraceable"),AND(M222="Untraceable",M223="Incomplete")),"Untraceable",IF(AND(NOT(OR(H222="Ø",H222="")),NOT(OR(H223="Ø",H223="")),L222=""),"In Progress",IF(AND(M222="Untraceable",M223="Untraceable"),"Untraceable",IF(AND(NOT(OR(H222="Ø",H222="")),NOT(OR(H223="Ø",H223="")),NOT(OR(L222="Ø",L222="",L222="Split",L222="Needs to be Split"))),"Completed",IF(AND(M222="Incomplete",M223="Incomplete"),"Incomplete",IF(AND(M222="Other",M223="Other"),"Review",IF(AND(M222="Untraceable",M223=""),"Untraceable","")))))))))))))))))))))))))</f>
        <v>Completed</v>
      </c>
      <c r="O222" s="116" t="s">
        <v>0</v>
      </c>
      <c r="P222" s="4"/>
      <c r="Q222" s="121" t="s">
        <v>25</v>
      </c>
      <c r="R222" s="116" t="s">
        <v>5849</v>
      </c>
    </row>
    <row r="223" spans="1:18" x14ac:dyDescent="0.25">
      <c r="A223" s="116"/>
      <c r="B223" s="116"/>
      <c r="C223" s="116"/>
      <c r="D223" s="103" t="s">
        <v>23</v>
      </c>
      <c r="E223" s="103" t="s">
        <v>1512</v>
      </c>
      <c r="F223" s="7" t="str">
        <f>IF(AND(D223="Amina",OR(E223="Manual",E223="Assisted Manual")),A222&amp;"_AZ",IF(AND(D223="Amina",OR(E223="De-Novo Merge",E223="Assisted Merge")),A222&amp;"_SA_AZ",IF(AND(D223="Ahmad",OR(E223="Manual",E223="Assisted Manual")),A222&amp;"_AE",IF(AND(D223="Ahmad",OR(E223="De-Novo Merge",E223="Assisted Merge")),A222&amp;"_SA_AE",IF(AND(D223="Gina",OR(E223="Manual",E223="Assisted Manual")),A222&amp;"_GB",IF(AND(D223="Gina",OR(E223="De-Novo Merge",E223="Assisted Merge")),A222&amp;"_SA_GB",IF(AND(D223="Cameron",OR(E223="Manual",E223="Assisted Manual")),A222&amp;"_CA",IF(AND(D223="Cameron",OR(E223="De-Novo Merge",E223="Assisted Merge")),A222&amp;"_SA_CA",IF(AND(D223="Bruno",OR(E223="Manual",E223="Assisted Manual")),A222&amp;"_BD",IF(AND(D223="Bruno",OR(E223="De-Novo Merge",E223="Assisted Merge")),A222&amp;"_SA_BD",IF(AND(D223="Daniel",OR(E223="Manual",E223="Assisted Manual")),A222&amp;"_DR",IF(AND(D223="Daniel",OR(E223="De-Novo Merge",E223="Assisted Merge")),A222&amp;"_SA_DR",IF(AND(D223="Monet",OR(E223="Manual",E223="Assisted Manual")),A222&amp;"_MW",IF(AND(D223="Monet",OR(E223="De-Novo Merge",E223="Assisted Merge")),A222&amp;"_SA_MW",IF(AND(D223="Rinat",OR(E223="Manual",E223="Assisted Manual")),A222&amp;"_RM",IF(AND(D223="Rinat",OR(E223="De-Novo Merge",E223="Assisted Merge")),A222&amp;"_SA_RM",""))))))))))))))))</f>
        <v>2018-08-01_G-111_CA</v>
      </c>
      <c r="G223" s="104">
        <v>43419</v>
      </c>
      <c r="H223" s="104">
        <v>43420</v>
      </c>
      <c r="I223" s="68">
        <v>0.5</v>
      </c>
      <c r="J223" s="68">
        <v>10.97</v>
      </c>
      <c r="K223" s="73">
        <f t="shared" si="3"/>
        <v>21.94</v>
      </c>
      <c r="L223" s="116"/>
      <c r="M223" s="103" t="str">
        <f>IF(AND(NOT(OR(G223="",G223="Ø")),H223=""),"In Progress",IF(AND(NOT(OR(H223="Ø",H223="")),NOT(OR(G223="Ø",G223=""))),"Completed",IF(AND(NOT(A222=""),NOT(OR(D223="",D223="???")),G223=""),"Waiting",IF(D223="???","Waiting",""))))</f>
        <v>Completed</v>
      </c>
      <c r="N223" s="116"/>
      <c r="O223" s="116"/>
      <c r="P223" s="4"/>
      <c r="Q223" s="121"/>
      <c r="R223" s="116"/>
    </row>
    <row r="224" spans="1:18" x14ac:dyDescent="0.25">
      <c r="A224" s="122" t="s">
        <v>5848</v>
      </c>
      <c r="B224" s="117" t="s">
        <v>5847</v>
      </c>
      <c r="C224" s="116"/>
      <c r="D224" s="103" t="s">
        <v>187</v>
      </c>
      <c r="E224" s="103" t="s">
        <v>24</v>
      </c>
      <c r="F224" s="7" t="str">
        <f>IF(AND(D224="Amina",OR(E224="Manual",E224="Assisted Manual")),A224&amp;"_AZ",IF(AND(D224="Amina",OR(E224="De-Novo Merge",E224="Assisted Merge")),A224&amp;"_SA_AZ",IF(AND(D224="Ahmad",OR(E224="Manual",E224="Assisted Manual")),A224&amp;"_AE",IF(AND(D224="Ahmad",OR(E224="De-Novo Merge",E224="Assisted Merge")),A224&amp;"_SA_AE",IF(AND(D224="Gina",OR(E224="Manual",E224="Assisted Manual")),A224&amp;"_GB",IF(AND(D224="Gina",OR(E224="De-Novo Merge",E224="Assisted Merge")),A224&amp;"_SA_GB",IF(AND(D224="Cameron",OR(E224="Manual",E224="Assisted Manual")),A224&amp;"_CA",IF(AND(D224="Cameron",OR(E224="De-Novo Merge",E224="Assisted Merge")),A224&amp;"_SA_CA",IF(AND(D224="Bruno",OR(E224="Manual",E224="Assisted Manual")),A224&amp;"_BD",IF(AND(D224="Bruno",OR(E224="De-Novo Merge",E224="Assisted Merge")),A224&amp;"_SA_BD",IF(AND(D224="Daniel",OR(E224="Manual",E224="Assisted Manual")),A224&amp;"_DR",IF(AND(D224="Daniel",OR(E224="De-Novo Merge",E224="Assisted Merge")),A224&amp;"_SA_DR",IF(AND(D224="Monet",OR(E224="Manual",E224="Assisted Manual")),A224&amp;"_MW",IF(AND(D224="Monet",OR(E224="De-Novo Merge",E224="Assisted Merge")),A224&amp;"_SA_MW",IF(AND(D224="Rinat",OR(E224="Manual",E224="Assisted Manual")),A224&amp;"_RM",IF(AND(D224="Rinat",OR(E224="De-Novo Merge",E224="Assisted Merge")),A224&amp;"_SA_RM",""))))))))))))))))</f>
        <v>2018-08-01_G-112_MW</v>
      </c>
      <c r="G224" s="104">
        <v>43382</v>
      </c>
      <c r="H224" s="104">
        <v>43384</v>
      </c>
      <c r="I224" s="68">
        <v>5</v>
      </c>
      <c r="J224" s="68">
        <v>54</v>
      </c>
      <c r="K224" s="73">
        <f t="shared" si="3"/>
        <v>10.8</v>
      </c>
      <c r="L224" s="118">
        <v>43474</v>
      </c>
      <c r="M224" s="103" t="str">
        <f>IF(AND(NOT(OR(G224="",G224="Ø")),H224=""),"In Progress",IF(AND(NOT(OR(H224="Ø",H224="")),NOT(OR(G224="Ø",G224=""))),"Completed",IF(AND(NOT(A224=""),NOT(OR(D224="",D224="???")),G224=""),"Waiting",IF(D224="???","Waiting",""))))</f>
        <v>Completed</v>
      </c>
      <c r="N224" s="116" t="s">
        <v>0</v>
      </c>
      <c r="O224" s="116" t="s">
        <v>0</v>
      </c>
      <c r="P224" s="4" t="s">
        <v>5846</v>
      </c>
      <c r="Q224" s="121" t="str">
        <f>IF(OR(N224="Untraceable",N224="Incomplete"),"No",IF(N224="Completed","In Progress",""))</f>
        <v>In Progress</v>
      </c>
      <c r="R224" s="116"/>
    </row>
    <row r="225" spans="1:18" x14ac:dyDescent="0.25">
      <c r="A225" s="116"/>
      <c r="B225" s="116"/>
      <c r="C225" s="116"/>
      <c r="D225" s="103" t="s">
        <v>4657</v>
      </c>
      <c r="E225" s="103" t="s">
        <v>1512</v>
      </c>
      <c r="F225" s="7" t="str">
        <f>IF(AND(D225="Amina",OR(E225="Manual",E225="Assisted Manual")),A224&amp;"_AZ",IF(AND(D225="Amina",OR(E225="De-Novo Merge",E225="Assisted Merge")),A224&amp;"_SA_AZ",IF(AND(D225="Ahmad",OR(E225="Manual",E225="Assisted Manual")),A224&amp;"_AE",IF(AND(D225="Ahmad",OR(E225="De-Novo Merge",E225="Assisted Merge")),A224&amp;"_SA_AE",IF(AND(D225="Gina",OR(E225="Manual",E225="Assisted Manual")),A224&amp;"_GB",IF(AND(D225="Gina",OR(E225="De-Novo Merge",E225="Assisted Merge")),A224&amp;"_SA_GB",IF(AND(D225="Cameron",OR(E225="Manual",E225="Assisted Manual")),A224&amp;"_CA",IF(AND(D225="Cameron",OR(E225="De-Novo Merge",E225="Assisted Merge")),A224&amp;"_SA_CA",IF(AND(D225="Bruno",OR(E225="Manual",E225="Assisted Manual")),A224&amp;"_BD",IF(AND(D225="Bruno",OR(E225="De-Novo Merge",E225="Assisted Merge")),A224&amp;"_SA_BD",IF(AND(D225="Daniel",OR(E225="Manual",E225="Assisted Manual")),A224&amp;"_DR",IF(AND(D225="Daniel",OR(E225="De-Novo Merge",E225="Assisted Merge")),A224&amp;"_SA_DR",IF(AND(D225="Monet",OR(E225="Manual",E225="Assisted Manual")),A224&amp;"_MW",IF(AND(D225="Monet",OR(E225="De-Novo Merge",E225="Assisted Merge")),A224&amp;"_SA_MW",IF(AND(D225="Rinat",OR(E225="Manual",E225="Assisted Manual")),A224&amp;"_RM",IF(AND(D225="Rinat",OR(E225="De-Novo Merge",E225="Assisted Merge")),A224&amp;"_SA_RM",""))))))))))))))))</f>
        <v>2018-08-01_G-112_AE</v>
      </c>
      <c r="G225" s="104">
        <v>43472</v>
      </c>
      <c r="H225" s="104">
        <v>43108</v>
      </c>
      <c r="I225" s="68">
        <v>4.5</v>
      </c>
      <c r="J225" s="68">
        <v>64</v>
      </c>
      <c r="K225" s="73">
        <f t="shared" si="3"/>
        <v>14.222222222222221</v>
      </c>
      <c r="L225" s="116"/>
      <c r="M225" s="103" t="str">
        <f>IF(AND(NOT(OR(G225="",G225="Ø")),H225=""),"In Progress",IF(AND(NOT(OR(H225="Ø",H225="")),NOT(OR(G225="Ø",G225=""))),"Completed",IF(AND(NOT(A224=""),NOT(OR(D225="",D225="???")),G225=""),"Waiting",IF(D225="???","Waiting",""))))</f>
        <v>Completed</v>
      </c>
      <c r="N225" s="116"/>
      <c r="O225" s="116"/>
      <c r="P225" s="4"/>
      <c r="Q225" s="121"/>
      <c r="R225" s="116"/>
    </row>
    <row r="226" spans="1:18" x14ac:dyDescent="0.25">
      <c r="A226" s="122" t="s">
        <v>5845</v>
      </c>
      <c r="B226" s="117" t="s">
        <v>5844</v>
      </c>
      <c r="C226" s="116"/>
      <c r="D226" s="103" t="s">
        <v>187</v>
      </c>
      <c r="E226" s="103" t="s">
        <v>24</v>
      </c>
      <c r="F226" s="7" t="str">
        <f>IF(AND(D226="Amina",OR(E226="Manual",E226="Assisted Manual")),A226&amp;"_AZ",IF(AND(D226="Amina",OR(E226="De-Novo Merge",E226="Assisted Merge")),A226&amp;"_SA_AZ",IF(AND(D226="Ahmad",OR(E226="Manual",E226="Assisted Manual")),A226&amp;"_AE",IF(AND(D226="Ahmad",OR(E226="De-Novo Merge",E226="Assisted Merge")),A226&amp;"_SA_AE",IF(AND(D226="Gina",OR(E226="Manual",E226="Assisted Manual")),A226&amp;"_GB",IF(AND(D226="Gina",OR(E226="De-Novo Merge",E226="Assisted Merge")),A226&amp;"_SA_GB",IF(AND(D226="Cameron",OR(E226="Manual",E226="Assisted Manual")),A226&amp;"_CA",IF(AND(D226="Cameron",OR(E226="De-Novo Merge",E226="Assisted Merge")),A226&amp;"_SA_CA",IF(AND(D226="Bruno",OR(E226="Manual",E226="Assisted Manual")),A226&amp;"_BD",IF(AND(D226="Bruno",OR(E226="De-Novo Merge",E226="Assisted Merge")),A226&amp;"_SA_BD",IF(AND(D226="Daniel",OR(E226="Manual",E226="Assisted Manual")),A226&amp;"_DR",IF(AND(D226="Daniel",OR(E226="De-Novo Merge",E226="Assisted Merge")),A226&amp;"_SA_DR",IF(AND(D226="Monet",OR(E226="Manual",E226="Assisted Manual")),A226&amp;"_MW",IF(AND(D226="Monet",OR(E226="De-Novo Merge",E226="Assisted Merge")),A226&amp;"_SA_MW",IF(AND(D226="Rinat",OR(E226="Manual",E226="Assisted Manual")),A226&amp;"_RM",IF(AND(D226="Rinat",OR(E226="De-Novo Merge",E226="Assisted Merge")),A226&amp;"_SA_RM",""))))))))))))))))</f>
        <v>2018-08-01_G-113_MW</v>
      </c>
      <c r="G226" s="104">
        <v>43425</v>
      </c>
      <c r="H226" s="104" t="s">
        <v>51</v>
      </c>
      <c r="I226" s="68"/>
      <c r="J226" s="68"/>
      <c r="K226" s="73" t="str">
        <f t="shared" si="3"/>
        <v/>
      </c>
      <c r="L226" s="118" t="str">
        <f>IF(AND(NOT(OR(H226="",H226="Ø")),NOT(OR(H227="",H227="Ø"))),"Needs to be Split","")</f>
        <v/>
      </c>
      <c r="M226" s="103" t="s">
        <v>1</v>
      </c>
      <c r="N226" s="116" t="str">
        <f>IF(AND(NOT(OR(H226="Ø",H226="")),L226="Split"),"In Progress",IF(AND(NOT(OR(H226="Ø",H226="")),L226="Needs to be Split"),"Waiting",IF(AND(M226="Review",M227="Review"),"Review",IF(OR(AND(M226="Review",M227="Incomplete"),AND(M226="Incomplete",M227="Review")),"Review",IF(OR(AND(M226="Untraceable",M227="Review"),AND(M226="Review",M227="Untraceable")),"Review",IF(OR(AND(M226="Review",M227="Completed"),AND(M226="Completed",M227="Review")),"Review",IF(OR(AND(M226="Other",M227="Review"),AND(M226="Review",M227="Other")),"Review",IF(OR(AND(M226="Other",M227="Incomplete"),AND(M226="Incomplete",M227="Other")),"Review",IF(OR(AND(M226="Other",M227="Untraceable"),AND(M226="Untraceable",M227="Other")),"Review",IF(OR(AND(M226="Other",M227="Completed"),AND(M226="Completed",M227="Other")),"Review",IF(AND(M226="Waiting",M227="Waiting"),"Waiting",IF(OR(AND(M226="Review",M227="Waiting"),AND(M226="Waiting",M227="Review")),"Waiting",IF(OR(AND(M226="Other",M227="Waiting"),AND(M226="Waiting",M227="Other")),"Waiting",IF(OR(AND(M226="Incomplete",M227="Waiting"),AND(M226="Waiting",M227="Incomplete")),"Waiting",IF(OR(AND(M226="Completed",M227="Waiting"),AND(M226="Waiting",M227="Completed")),"Waiting",IF(OR(M226="In Progress",M227="In Progress"),"In Progress",IF(OR(AND(M226="Completed",M227="Untraceable"),AND(M226="Untraceable",M227="Completed")),"Review",IF(OR(AND(M226="Completed",M227="Incomplete"),AND(M226="Incomplete",M227="Completed")),"Review",IF(OR(AND(M226="Incomplete",M227="Untraceable"),AND(M226="Untraceable",M227="Incomplete")),"Untraceable",IF(AND(NOT(OR(H226="Ø",H226="")),NOT(OR(H227="Ø",H227="")),L226=""),"In Progress",IF(AND(M226="Untraceable",M227="Untraceable"),"Untraceable",IF(AND(NOT(OR(H226="Ø",H226="")),NOT(OR(H227="Ø",H227="")),NOT(OR(L226="Ø",L226="",L226="Split",L226="Needs to be Split"))),"Completed",IF(AND(M226="Incomplete",M227="Incomplete"),"Incomplete",IF(AND(M226="Other",M227="Other"),"Review",IF(AND(M226="Untraceable",M227=""),"Untraceable","")))))))))))))))))))))))))</f>
        <v>Untraceable</v>
      </c>
      <c r="O226" s="116" t="str">
        <f>IF(OR(N226="Untraceable",N226="Incomplete"),"Ignore",IF(N226="Completed","Waiting",IF(OR(N226="Waiting",N226="In Progress",N226="Review",N226="Other"),"HOLD","")))</f>
        <v>Ignore</v>
      </c>
      <c r="P226" s="4"/>
      <c r="Q226" s="121" t="str">
        <f>IF(OR(N226="Untraceable",N226="Incomplete"),"No",IF(N226="Completed","In Progress",""))</f>
        <v>No</v>
      </c>
      <c r="R226" s="116"/>
    </row>
    <row r="227" spans="1:18" x14ac:dyDescent="0.25">
      <c r="A227" s="116"/>
      <c r="B227" s="116"/>
      <c r="C227" s="116"/>
      <c r="D227" s="103" t="str">
        <f>IF(AND(NOT(A226=""),NOT(B226=""),NOT(M226="Untraceable")),"???","")</f>
        <v/>
      </c>
      <c r="E227" s="103"/>
      <c r="F227" s="7" t="str">
        <f>IF(AND(D227="Amina",OR(E227="Manual",E227="Assisted Manual")),A226&amp;"_AZ",IF(AND(D227="Amina",OR(E227="De-Novo Merge",E227="Assisted Merge")),A226&amp;"_SA_AZ",IF(AND(D227="Ahmad",OR(E227="Manual",E227="Assisted Manual")),A226&amp;"_AE",IF(AND(D227="Ahmad",OR(E227="De-Novo Merge",E227="Assisted Merge")),A226&amp;"_SA_AE",IF(AND(D227="Gina",OR(E227="Manual",E227="Assisted Manual")),A226&amp;"_GB",IF(AND(D227="Gina",OR(E227="De-Novo Merge",E227="Assisted Merge")),A226&amp;"_SA_GB",IF(AND(D227="Cameron",OR(E227="Manual",E227="Assisted Manual")),A226&amp;"_CA",IF(AND(D227="Cameron",OR(E227="De-Novo Merge",E227="Assisted Merge")),A226&amp;"_SA_CA",IF(AND(D227="Bruno",OR(E227="Manual",E227="Assisted Manual")),A226&amp;"_BD",IF(AND(D227="Bruno",OR(E227="De-Novo Merge",E227="Assisted Merge")),A226&amp;"_SA_BD",IF(AND(D227="Daniel",OR(E227="Manual",E227="Assisted Manual")),A226&amp;"_DR",IF(AND(D227="Daniel",OR(E227="De-Novo Merge",E227="Assisted Merge")),A226&amp;"_SA_DR",IF(AND(D227="Monet",OR(E227="Manual",E227="Assisted Manual")),A226&amp;"_MW",IF(AND(D227="Monet",OR(E227="De-Novo Merge",E227="Assisted Merge")),A226&amp;"_SA_MW",IF(AND(D227="Rinat",OR(E227="Manual",E227="Assisted Manual")),A226&amp;"_RM",IF(AND(D227="Rinat",OR(E227="De-Novo Merge",E227="Assisted Merge")),A226&amp;"_SA_RM",""))))))))))))))))</f>
        <v/>
      </c>
      <c r="G227" s="104"/>
      <c r="H227" s="104"/>
      <c r="I227" s="68"/>
      <c r="J227" s="68"/>
      <c r="K227" s="73" t="str">
        <f t="shared" si="3"/>
        <v/>
      </c>
      <c r="L227" s="116"/>
      <c r="M227" s="103" t="str">
        <f>IF(AND(NOT(OR(G227="",G227="Ø")),H227=""),"In Progress",IF(AND(NOT(OR(H227="Ø",H227="")),NOT(OR(G227="Ø",G227=""))),"Completed",IF(AND(NOT(A226=""),NOT(OR(D227="",D227="???")),G227=""),"Waiting",IF(D227="???","Waiting",""))))</f>
        <v/>
      </c>
      <c r="N227" s="116"/>
      <c r="O227" s="116"/>
      <c r="P227" s="4"/>
      <c r="Q227" s="121"/>
      <c r="R227" s="116"/>
    </row>
    <row r="228" spans="1:18" x14ac:dyDescent="0.25">
      <c r="A228" s="122" t="s">
        <v>5843</v>
      </c>
      <c r="B228" s="117" t="s">
        <v>5842</v>
      </c>
      <c r="C228" s="116"/>
      <c r="D228" s="103"/>
      <c r="E228" s="103"/>
      <c r="F228" s="7" t="str">
        <f>IF(AND(D228="Amina",OR(E228="Manual",E228="Assisted Manual")),A228&amp;"_AZ",IF(AND(D228="Amina",OR(E228="De-Novo Merge",E228="Assisted Merge")),A228&amp;"_SA_AZ",IF(AND(D228="Ahmad",OR(E228="Manual",E228="Assisted Manual")),A228&amp;"_AE",IF(AND(D228="Ahmad",OR(E228="De-Novo Merge",E228="Assisted Merge")),A228&amp;"_SA_AE",IF(AND(D228="Gina",OR(E228="Manual",E228="Assisted Manual")),A228&amp;"_GB",IF(AND(D228="Gina",OR(E228="De-Novo Merge",E228="Assisted Merge")),A228&amp;"_SA_GB",IF(AND(D228="Cameron",OR(E228="Manual",E228="Assisted Manual")),A228&amp;"_CA",IF(AND(D228="Cameron",OR(E228="De-Novo Merge",E228="Assisted Merge")),A228&amp;"_SA_CA",IF(AND(D228="Bruno",OR(E228="Manual",E228="Assisted Manual")),A228&amp;"_BD",IF(AND(D228="Bruno",OR(E228="De-Novo Merge",E228="Assisted Merge")),A228&amp;"_SA_BD",IF(AND(D228="Daniel",OR(E228="Manual",E228="Assisted Manual")),A228&amp;"_DR",IF(AND(D228="Daniel",OR(E228="De-Novo Merge",E228="Assisted Merge")),A228&amp;"_SA_DR",IF(AND(D228="Monet",OR(E228="Manual",E228="Assisted Manual")),A228&amp;"_MW",IF(AND(D228="Monet",OR(E228="De-Novo Merge",E228="Assisted Merge")),A228&amp;"_SA_MW",IF(AND(D228="Rinat",OR(E228="Manual",E228="Assisted Manual")),A228&amp;"_RM",IF(AND(D228="Rinat",OR(E228="De-Novo Merge",E228="Assisted Merge")),A228&amp;"_SA_RM",""))))))))))))))))</f>
        <v/>
      </c>
      <c r="G228" s="104"/>
      <c r="H228" s="104"/>
      <c r="I228" s="68"/>
      <c r="J228" s="68"/>
      <c r="K228" s="73" t="str">
        <f t="shared" si="3"/>
        <v/>
      </c>
      <c r="L228" s="118" t="str">
        <f>IF(AND(NOT(OR(H228="",H228="Ø")),NOT(OR(H229="",H229="Ø"))),"Needs to be Split","")</f>
        <v/>
      </c>
      <c r="M228" s="103" t="str">
        <f>IF(AND(NOT(OR(G228="",G228="Ø")),H228=""),"In Progress",IF(AND(NOT(OR(H228="Ø",H228="")),NOT(OR(G228="Ø",G228=""))),"Completed",IF(AND(NOT(A228=""),NOT(OR(D228="",D228="???")),G228=""),"Waiting",IF(D228="???","Waiting",""))))</f>
        <v/>
      </c>
      <c r="N228" s="116" t="str">
        <f>IF(AND(NOT(OR(H228="Ø",H228="")),L228="Split"),"In Progress",IF(AND(NOT(OR(H228="Ø",H228="")),L228="Needs to be Split"),"Waiting",IF(AND(M228="Review",M229="Review"),"Review",IF(OR(AND(M228="Review",M229="Incomplete"),AND(M228="Incomplete",M229="Review")),"Review",IF(OR(AND(M228="Untraceable",M229="Review"),AND(M228="Review",M229="Untraceable")),"Review",IF(OR(AND(M228="Review",M229="Completed"),AND(M228="Completed",M229="Review")),"Review",IF(OR(AND(M228="Other",M229="Review"),AND(M228="Review",M229="Other")),"Review",IF(OR(AND(M228="Other",M229="Incomplete"),AND(M228="Incomplete",M229="Other")),"Review",IF(OR(AND(M228="Other",M229="Untraceable"),AND(M228="Untraceable",M229="Other")),"Review",IF(OR(AND(M228="Other",M229="Completed"),AND(M228="Completed",M229="Other")),"Review",IF(AND(M228="Waiting",M229="Waiting"),"Waiting",IF(OR(AND(M228="Review",M229="Waiting"),AND(M228="Waiting",M229="Review")),"Waiting",IF(OR(AND(M228="Other",M229="Waiting"),AND(M228="Waiting",M229="Other")),"Waiting",IF(OR(AND(M228="Incomplete",M229="Waiting"),AND(M228="Waiting",M229="Incomplete")),"Waiting",IF(OR(AND(M228="Completed",M229="Waiting"),AND(M228="Waiting",M229="Completed")),"Waiting",IF(OR(M228="In Progress",M229="In Progress"),"In Progress",IF(OR(AND(M228="Completed",M229="Untraceable"),AND(M228="Untraceable",M229="Completed")),"Review",IF(OR(AND(M228="Completed",M229="Incomplete"),AND(M228="Incomplete",M229="Completed")),"Review",IF(OR(AND(M228="Incomplete",M229="Untraceable"),AND(M228="Untraceable",M229="Incomplete")),"Untraceable",IF(AND(NOT(OR(H228="Ø",H228="")),NOT(OR(H229="Ø",H229="")),L228=""),"In Progress",IF(AND(M228="Untraceable",M229="Untraceable"),"Untraceable",IF(AND(NOT(OR(H228="Ø",H228="")),NOT(OR(H229="Ø",H229="")),NOT(OR(L228="Ø",L228="",L228="Split",L228="Needs to be Split"))),"Completed",IF(AND(M228="Incomplete",M229="Incomplete"),"Incomplete",IF(AND(M228="Other",M229="Other"),"Review",IF(AND(M228="Untraceable",M229=""),"Untraceable","")))))))))))))))))))))))))</f>
        <v/>
      </c>
      <c r="O228" s="116" t="str">
        <f>IF(OR(N228="Untraceable",N228="Incomplete"),"Ignore",IF(N228="Completed","Waiting",IF(OR(N228="Waiting",N228="In Progress",N228="Review",N228="Other"),"HOLD","")))</f>
        <v/>
      </c>
      <c r="P228" s="4"/>
      <c r="Q228" s="121" t="str">
        <f>IF(OR(N228="Untraceable",N228="Incomplete"),"No",IF(N228="Completed","In Progress",""))</f>
        <v/>
      </c>
      <c r="R228" s="116"/>
    </row>
    <row r="229" spans="1:18" x14ac:dyDescent="0.25">
      <c r="A229" s="116"/>
      <c r="B229" s="116"/>
      <c r="C229" s="116"/>
      <c r="D229" s="103"/>
      <c r="E229" s="103"/>
      <c r="F229" s="7" t="str">
        <f>IF(AND(D229="Amina",OR(E229="Manual",E229="Assisted Manual")),A228&amp;"_AZ",IF(AND(D229="Amina",OR(E229="De-Novo Merge",E229="Assisted Merge")),A228&amp;"_SA_AZ",IF(AND(D229="Ahmad",OR(E229="Manual",E229="Assisted Manual")),A228&amp;"_AE",IF(AND(D229="Ahmad",OR(E229="De-Novo Merge",E229="Assisted Merge")),A228&amp;"_SA_AE",IF(AND(D229="Gina",OR(E229="Manual",E229="Assisted Manual")),A228&amp;"_GB",IF(AND(D229="Gina",OR(E229="De-Novo Merge",E229="Assisted Merge")),A228&amp;"_SA_GB",IF(AND(D229="Cameron",OR(E229="Manual",E229="Assisted Manual")),A228&amp;"_CA",IF(AND(D229="Cameron",OR(E229="De-Novo Merge",E229="Assisted Merge")),A228&amp;"_SA_CA",IF(AND(D229="Bruno",OR(E229="Manual",E229="Assisted Manual")),A228&amp;"_BD",IF(AND(D229="Bruno",OR(E229="De-Novo Merge",E229="Assisted Merge")),A228&amp;"_SA_BD",IF(AND(D229="Daniel",OR(E229="Manual",E229="Assisted Manual")),A228&amp;"_DR",IF(AND(D229="Daniel",OR(E229="De-Novo Merge",E229="Assisted Merge")),A228&amp;"_SA_DR",IF(AND(D229="Monet",OR(E229="Manual",E229="Assisted Manual")),A228&amp;"_MW",IF(AND(D229="Monet",OR(E229="De-Novo Merge",E229="Assisted Merge")),A228&amp;"_SA_MW",IF(AND(D229="Rinat",OR(E229="Manual",E229="Assisted Manual")),A228&amp;"_RM",IF(AND(D229="Rinat",OR(E229="De-Novo Merge",E229="Assisted Merge")),A228&amp;"_SA_RM",""))))))))))))))))</f>
        <v/>
      </c>
      <c r="G229" s="104"/>
      <c r="H229" s="104"/>
      <c r="I229" s="68"/>
      <c r="J229" s="68"/>
      <c r="K229" s="73" t="str">
        <f t="shared" si="3"/>
        <v/>
      </c>
      <c r="L229" s="116"/>
      <c r="M229" s="103" t="str">
        <f>IF(AND(NOT(OR(G229="",G229="Ø")),H229=""),"In Progress",IF(AND(NOT(OR(H229="Ø",H229="")),NOT(OR(G229="Ø",G229=""))),"Completed",IF(AND(NOT(A228=""),NOT(OR(D229="",D229="???")),G229=""),"Waiting",IF(D229="???","Waiting",""))))</f>
        <v/>
      </c>
      <c r="N229" s="116"/>
      <c r="O229" s="116"/>
      <c r="P229" s="4"/>
      <c r="Q229" s="121"/>
      <c r="R229" s="116"/>
    </row>
    <row r="230" spans="1:18" x14ac:dyDescent="0.25">
      <c r="A230" s="122" t="s">
        <v>5841</v>
      </c>
      <c r="B230" s="117" t="s">
        <v>5840</v>
      </c>
      <c r="C230" s="116" t="s">
        <v>3632</v>
      </c>
      <c r="D230" s="103" t="s">
        <v>187</v>
      </c>
      <c r="E230" s="103" t="s">
        <v>24</v>
      </c>
      <c r="F230" s="7" t="str">
        <f>IF(AND(D230="Amina",OR(E230="Manual",E230="Assisted Manual")),A230&amp;"_AZ",IF(AND(D230="Amina",OR(E230="De-Novo Merge",E230="Assisted Merge")),A230&amp;"_SA_AZ",IF(AND(D230="Ahmad",OR(E230="Manual",E230="Assisted Manual")),A230&amp;"_AE",IF(AND(D230="Ahmad",OR(E230="De-Novo Merge",E230="Assisted Merge")),A230&amp;"_SA_AE",IF(AND(D230="Gina",OR(E230="Manual",E230="Assisted Manual")),A230&amp;"_GB",IF(AND(D230="Gina",OR(E230="De-Novo Merge",E230="Assisted Merge")),A230&amp;"_SA_GB",IF(AND(D230="Cameron",OR(E230="Manual",E230="Assisted Manual")),A230&amp;"_CA",IF(AND(D230="Cameron",OR(E230="De-Novo Merge",E230="Assisted Merge")),A230&amp;"_SA_CA",IF(AND(D230="Bruno",OR(E230="Manual",E230="Assisted Manual")),A230&amp;"_BD",IF(AND(D230="Bruno",OR(E230="De-Novo Merge",E230="Assisted Merge")),A230&amp;"_SA_BD",IF(AND(D230="Daniel",OR(E230="Manual",E230="Assisted Manual")),A230&amp;"_DR",IF(AND(D230="Daniel",OR(E230="De-Novo Merge",E230="Assisted Merge")),A230&amp;"_SA_DR",IF(AND(D230="Monet",OR(E230="Manual",E230="Assisted Manual")),A230&amp;"_MW",IF(AND(D230="Monet",OR(E230="De-Novo Merge",E230="Assisted Merge")),A230&amp;"_SA_MW",IF(AND(D230="Rinat",OR(E230="Manual",E230="Assisted Manual")),A230&amp;"_RM",IF(AND(D230="Rinat",OR(E230="De-Novo Merge",E230="Assisted Merge")),A230&amp;"_SA_RM",""))))))))))))))))</f>
        <v>2018-08-01_G-115_MW</v>
      </c>
      <c r="G230" s="104">
        <v>43404</v>
      </c>
      <c r="H230" s="104">
        <v>43405</v>
      </c>
      <c r="I230" s="68">
        <v>3.5</v>
      </c>
      <c r="J230" s="68"/>
      <c r="K230" s="73" t="str">
        <f t="shared" si="3"/>
        <v/>
      </c>
      <c r="L230" s="118">
        <v>43445</v>
      </c>
      <c r="M230" s="103" t="str">
        <f>IF(AND(NOT(OR(G230="",G230="Ø")),H230=""),"In Progress",IF(AND(NOT(OR(H230="Ø",H230="")),NOT(OR(G230="Ø",G230=""))),"Completed",IF(AND(NOT(A230=""),NOT(OR(D230="",D230="???")),G230=""),"Waiting",IF(D230="???","Waiting",""))))</f>
        <v>Completed</v>
      </c>
      <c r="N230" s="116" t="str">
        <f>IF(AND(NOT(OR(H230="Ø",H230="")),L230="Split"),"In Progress",IF(AND(NOT(OR(H230="Ø",H230="")),L230="Needs to be Split"),"Waiting",IF(AND(M230="Review",M231="Review"),"Review",IF(OR(AND(M230="Review",M231="Incomplete"),AND(M230="Incomplete",M231="Review")),"Review",IF(OR(AND(M230="Untraceable",M231="Review"),AND(M230="Review",M231="Untraceable")),"Review",IF(OR(AND(M230="Review",M231="Completed"),AND(M230="Completed",M231="Review")),"Review",IF(OR(AND(M230="Other",M231="Review"),AND(M230="Review",M231="Other")),"Review",IF(OR(AND(M230="Other",M231="Incomplete"),AND(M230="Incomplete",M231="Other")),"Review",IF(OR(AND(M230="Other",M231="Untraceable"),AND(M230="Untraceable",M231="Other")),"Review",IF(OR(AND(M230="Other",M231="Completed"),AND(M230="Completed",M231="Other")),"Review",IF(AND(M230="Waiting",M231="Waiting"),"Waiting",IF(OR(AND(M230="Review",M231="Waiting"),AND(M230="Waiting",M231="Review")),"Waiting",IF(OR(AND(M230="Other",M231="Waiting"),AND(M230="Waiting",M231="Other")),"Waiting",IF(OR(AND(M230="Incomplete",M231="Waiting"),AND(M230="Waiting",M231="Incomplete")),"Waiting",IF(OR(AND(M230="Completed",M231="Waiting"),AND(M230="Waiting",M231="Completed")),"Waiting",IF(OR(M230="In Progress",M231="In Progress"),"In Progress",IF(OR(AND(M230="Completed",M231="Untraceable"),AND(M230="Untraceable",M231="Completed")),"Review",IF(OR(AND(M230="Completed",M231="Incomplete"),AND(M230="Incomplete",M231="Completed")),"Review",IF(OR(AND(M230="Incomplete",M231="Untraceable"),AND(M230="Untraceable",M231="Incomplete")),"Untraceable",IF(AND(NOT(OR(H230="Ø",H230="")),NOT(OR(H231="Ø",H231="")),L230=""),"In Progress",IF(AND(M230="Untraceable",M231="Untraceable"),"Untraceable",IF(AND(NOT(OR(H230="Ø",H230="")),NOT(OR(H231="Ø",H231="")),NOT(OR(L230="Ø",L230="",L230="Split",L230="Needs to be Split"))),"Completed",IF(AND(M230="Incomplete",M231="Incomplete"),"Incomplete",IF(AND(M230="Other",M231="Other"),"Review",IF(AND(M230="Untraceable",M231=""),"Untraceable","")))))))))))))))))))))))))</f>
        <v>Completed</v>
      </c>
      <c r="O230" s="116" t="s">
        <v>0</v>
      </c>
      <c r="P230" s="4" t="s">
        <v>5839</v>
      </c>
      <c r="Q230" s="121" t="s">
        <v>25</v>
      </c>
      <c r="R230" s="116" t="s">
        <v>5838</v>
      </c>
    </row>
    <row r="231" spans="1:18" x14ac:dyDescent="0.25">
      <c r="A231" s="116"/>
      <c r="B231" s="116"/>
      <c r="C231" s="116"/>
      <c r="D231" s="103" t="s">
        <v>23</v>
      </c>
      <c r="E231" s="103" t="s">
        <v>1512</v>
      </c>
      <c r="F231" s="7" t="str">
        <f>IF(AND(D231="Amina",OR(E231="Manual",E231="Assisted Manual")),A230&amp;"_AZ",IF(AND(D231="Amina",OR(E231="De-Novo Merge",E231="Assisted Merge")),A230&amp;"_SA_AZ",IF(AND(D231="Ahmad",OR(E231="Manual",E231="Assisted Manual")),A230&amp;"_AE",IF(AND(D231="Ahmad",OR(E231="De-Novo Merge",E231="Assisted Merge")),A230&amp;"_SA_AE",IF(AND(D231="Gina",OR(E231="Manual",E231="Assisted Manual")),A230&amp;"_GB",IF(AND(D231="Gina",OR(E231="De-Novo Merge",E231="Assisted Merge")),A230&amp;"_SA_GB",IF(AND(D231="Cameron",OR(E231="Manual",E231="Assisted Manual")),A230&amp;"_CA",IF(AND(D231="Cameron",OR(E231="De-Novo Merge",E231="Assisted Merge")),A230&amp;"_SA_CA",IF(AND(D231="Bruno",OR(E231="Manual",E231="Assisted Manual")),A230&amp;"_BD",IF(AND(D231="Bruno",OR(E231="De-Novo Merge",E231="Assisted Merge")),A230&amp;"_SA_BD",IF(AND(D231="Daniel",OR(E231="Manual",E231="Assisted Manual")),A230&amp;"_DR",IF(AND(D231="Daniel",OR(E231="De-Novo Merge",E231="Assisted Merge")),A230&amp;"_SA_DR",IF(AND(D231="Monet",OR(E231="Manual",E231="Assisted Manual")),A230&amp;"_MW",IF(AND(D231="Monet",OR(E231="De-Novo Merge",E231="Assisted Merge")),A230&amp;"_SA_MW",IF(AND(D231="Rinat",OR(E231="Manual",E231="Assisted Manual")),A230&amp;"_RM",IF(AND(D231="Rinat",OR(E231="De-Novo Merge",E231="Assisted Merge")),A230&amp;"_SA_RM",""))))))))))))))))</f>
        <v>2018-08-01_G-115_CA</v>
      </c>
      <c r="G231" s="104">
        <v>43420</v>
      </c>
      <c r="H231" s="104">
        <v>43420</v>
      </c>
      <c r="I231" s="68">
        <v>2</v>
      </c>
      <c r="J231" s="68">
        <v>64</v>
      </c>
      <c r="K231" s="73">
        <f t="shared" si="3"/>
        <v>32</v>
      </c>
      <c r="L231" s="116"/>
      <c r="M231" s="103" t="str">
        <f>IF(AND(NOT(OR(G231="",G231="Ø")),H231=""),"In Progress",IF(AND(NOT(OR(H231="Ø",H231="")),NOT(OR(G231="Ø",G231=""))),"Completed",IF(AND(NOT(A230=""),NOT(OR(D231="",D231="???")),G231=""),"Waiting",IF(D231="???","Waiting",""))))</f>
        <v>Completed</v>
      </c>
      <c r="N231" s="116"/>
      <c r="O231" s="116"/>
      <c r="P231" s="4"/>
      <c r="Q231" s="121"/>
      <c r="R231" s="116"/>
    </row>
    <row r="232" spans="1:18" x14ac:dyDescent="0.25">
      <c r="A232" s="122" t="s">
        <v>5837</v>
      </c>
      <c r="B232" s="117" t="s">
        <v>5836</v>
      </c>
      <c r="C232" s="116"/>
      <c r="D232" s="103"/>
      <c r="E232" s="103"/>
      <c r="F232" s="7" t="str">
        <f>IF(AND(D232="Amina",OR(E232="Manual",E232="Assisted Manual")),A232&amp;"_AZ",IF(AND(D232="Amina",OR(E232="De-Novo Merge",E232="Assisted Merge")),A232&amp;"_SA_AZ",IF(AND(D232="Ahmad",OR(E232="Manual",E232="Assisted Manual")),A232&amp;"_AE",IF(AND(D232="Ahmad",OR(E232="De-Novo Merge",E232="Assisted Merge")),A232&amp;"_SA_AE",IF(AND(D232="Gina",OR(E232="Manual",E232="Assisted Manual")),A232&amp;"_GB",IF(AND(D232="Gina",OR(E232="De-Novo Merge",E232="Assisted Merge")),A232&amp;"_SA_GB",IF(AND(D232="Cameron",OR(E232="Manual",E232="Assisted Manual")),A232&amp;"_CA",IF(AND(D232="Cameron",OR(E232="De-Novo Merge",E232="Assisted Merge")),A232&amp;"_SA_CA",IF(AND(D232="Bruno",OR(E232="Manual",E232="Assisted Manual")),A232&amp;"_BD",IF(AND(D232="Bruno",OR(E232="De-Novo Merge",E232="Assisted Merge")),A232&amp;"_SA_BD",IF(AND(D232="Daniel",OR(E232="Manual",E232="Assisted Manual")),A232&amp;"_DR",IF(AND(D232="Daniel",OR(E232="De-Novo Merge",E232="Assisted Merge")),A232&amp;"_SA_DR",IF(AND(D232="Monet",OR(E232="Manual",E232="Assisted Manual")),A232&amp;"_MW",IF(AND(D232="Monet",OR(E232="De-Novo Merge",E232="Assisted Merge")),A232&amp;"_SA_MW",IF(AND(D232="Rinat",OR(E232="Manual",E232="Assisted Manual")),A232&amp;"_RM",IF(AND(D232="Rinat",OR(E232="De-Novo Merge",E232="Assisted Merge")),A232&amp;"_SA_RM",""))))))))))))))))</f>
        <v/>
      </c>
      <c r="G232" s="104"/>
      <c r="H232" s="104"/>
      <c r="I232" s="68"/>
      <c r="J232" s="68"/>
      <c r="K232" s="73" t="str">
        <f t="shared" si="3"/>
        <v/>
      </c>
      <c r="L232" s="118" t="str">
        <f>IF(AND(NOT(OR(H232="",H232="Ø")),NOT(OR(H233="",H233="Ø"))),"Needs to be Split","")</f>
        <v/>
      </c>
      <c r="M232" s="103" t="str">
        <f>IF(AND(NOT(OR(G232="",G232="Ø")),H232=""),"In Progress",IF(AND(NOT(OR(H232="Ø",H232="")),NOT(OR(G232="Ø",G232=""))),"Completed",IF(AND(NOT(A232=""),NOT(OR(D232="",D232="???")),G232=""),"Waiting",IF(D232="???","Waiting",""))))</f>
        <v/>
      </c>
      <c r="N232" s="116" t="str">
        <f>IF(AND(NOT(OR(H232="Ø",H232="")),L232="Split"),"In Progress",IF(AND(NOT(OR(H232="Ø",H232="")),L232="Needs to be Split"),"Waiting",IF(AND(M232="Review",M233="Review"),"Review",IF(OR(AND(M232="Review",M233="Incomplete"),AND(M232="Incomplete",M233="Review")),"Review",IF(OR(AND(M232="Untraceable",M233="Review"),AND(M232="Review",M233="Untraceable")),"Review",IF(OR(AND(M232="Review",M233="Completed"),AND(M232="Completed",M233="Review")),"Review",IF(OR(AND(M232="Other",M233="Review"),AND(M232="Review",M233="Other")),"Review",IF(OR(AND(M232="Other",M233="Incomplete"),AND(M232="Incomplete",M233="Other")),"Review",IF(OR(AND(M232="Other",M233="Untraceable"),AND(M232="Untraceable",M233="Other")),"Review",IF(OR(AND(M232="Other",M233="Completed"),AND(M232="Completed",M233="Other")),"Review",IF(AND(M232="Waiting",M233="Waiting"),"Waiting",IF(OR(AND(M232="Review",M233="Waiting"),AND(M232="Waiting",M233="Review")),"Waiting",IF(OR(AND(M232="Other",M233="Waiting"),AND(M232="Waiting",M233="Other")),"Waiting",IF(OR(AND(M232="Incomplete",M233="Waiting"),AND(M232="Waiting",M233="Incomplete")),"Waiting",IF(OR(AND(M232="Completed",M233="Waiting"),AND(M232="Waiting",M233="Completed")),"Waiting",IF(OR(M232="In Progress",M233="In Progress"),"In Progress",IF(OR(AND(M232="Completed",M233="Untraceable"),AND(M232="Untraceable",M233="Completed")),"Review",IF(OR(AND(M232="Completed",M233="Incomplete"),AND(M232="Incomplete",M233="Completed")),"Review",IF(OR(AND(M232="Incomplete",M233="Untraceable"),AND(M232="Untraceable",M233="Incomplete")),"Untraceable",IF(AND(NOT(OR(H232="Ø",H232="")),NOT(OR(H233="Ø",H233="")),L232=""),"In Progress",IF(AND(M232="Untraceable",M233="Untraceable"),"Untraceable",IF(AND(NOT(OR(H232="Ø",H232="")),NOT(OR(H233="Ø",H233="")),NOT(OR(L232="Ø",L232="",L232="Split",L232="Needs to be Split"))),"Completed",IF(AND(M232="Incomplete",M233="Incomplete"),"Incomplete",IF(AND(M232="Other",M233="Other"),"Review",IF(AND(M232="Untraceable",M233=""),"Untraceable","")))))))))))))))))))))))))</f>
        <v/>
      </c>
      <c r="O232" s="116" t="str">
        <f>IF(OR(N232="Untraceable",N232="Incomplete"),"Ignore",IF(N232="Completed","Waiting",IF(OR(N232="Waiting",N232="In Progress",N232="Review",N232="Other"),"HOLD","")))</f>
        <v/>
      </c>
      <c r="P232" s="4"/>
      <c r="Q232" s="121" t="str">
        <f>IF(OR(N232="Untraceable",N232="Incomplete"),"No",IF(N232="Completed","In Progress",""))</f>
        <v/>
      </c>
      <c r="R232" s="116"/>
    </row>
    <row r="233" spans="1:18" x14ac:dyDescent="0.25">
      <c r="A233" s="116"/>
      <c r="B233" s="116"/>
      <c r="C233" s="116"/>
      <c r="D233" s="103"/>
      <c r="E233" s="103"/>
      <c r="F233" s="7" t="str">
        <f>IF(AND(D233="Amina",OR(E233="Manual",E233="Assisted Manual")),A232&amp;"_AZ",IF(AND(D233="Amina",OR(E233="De-Novo Merge",E233="Assisted Merge")),A232&amp;"_SA_AZ",IF(AND(D233="Ahmad",OR(E233="Manual",E233="Assisted Manual")),A232&amp;"_AE",IF(AND(D233="Ahmad",OR(E233="De-Novo Merge",E233="Assisted Merge")),A232&amp;"_SA_AE",IF(AND(D233="Gina",OR(E233="Manual",E233="Assisted Manual")),A232&amp;"_GB",IF(AND(D233="Gina",OR(E233="De-Novo Merge",E233="Assisted Merge")),A232&amp;"_SA_GB",IF(AND(D233="Cameron",OR(E233="Manual",E233="Assisted Manual")),A232&amp;"_CA",IF(AND(D233="Cameron",OR(E233="De-Novo Merge",E233="Assisted Merge")),A232&amp;"_SA_CA",IF(AND(D233="Bruno",OR(E233="Manual",E233="Assisted Manual")),A232&amp;"_BD",IF(AND(D233="Bruno",OR(E233="De-Novo Merge",E233="Assisted Merge")),A232&amp;"_SA_BD",IF(AND(D233="Daniel",OR(E233="Manual",E233="Assisted Manual")),A232&amp;"_DR",IF(AND(D233="Daniel",OR(E233="De-Novo Merge",E233="Assisted Merge")),A232&amp;"_SA_DR",IF(AND(D233="Monet",OR(E233="Manual",E233="Assisted Manual")),A232&amp;"_MW",IF(AND(D233="Monet",OR(E233="De-Novo Merge",E233="Assisted Merge")),A232&amp;"_SA_MW",IF(AND(D233="Rinat",OR(E233="Manual",E233="Assisted Manual")),A232&amp;"_RM",IF(AND(D233="Rinat",OR(E233="De-Novo Merge",E233="Assisted Merge")),A232&amp;"_SA_RM",""))))))))))))))))</f>
        <v/>
      </c>
      <c r="G233" s="104"/>
      <c r="H233" s="104"/>
      <c r="I233" s="68"/>
      <c r="J233" s="68"/>
      <c r="K233" s="73" t="str">
        <f t="shared" si="3"/>
        <v/>
      </c>
      <c r="L233" s="116"/>
      <c r="M233" s="103" t="str">
        <f>IF(AND(NOT(OR(G233="",G233="Ø")),H233=""),"In Progress",IF(AND(NOT(OR(H233="Ø",H233="")),NOT(OR(G233="Ø",G233=""))),"Completed",IF(AND(NOT(A232=""),NOT(OR(D233="",D233="???")),G233=""),"Waiting",IF(D233="???","Waiting",""))))</f>
        <v/>
      </c>
      <c r="N233" s="116"/>
      <c r="O233" s="116"/>
      <c r="P233" s="4"/>
      <c r="Q233" s="121"/>
      <c r="R233" s="116"/>
    </row>
    <row r="234" spans="1:18" x14ac:dyDescent="0.25">
      <c r="A234" s="122" t="s">
        <v>5835</v>
      </c>
      <c r="B234" s="117" t="s">
        <v>5834</v>
      </c>
      <c r="C234" s="116" t="s">
        <v>1001</v>
      </c>
      <c r="D234" s="103" t="s">
        <v>23</v>
      </c>
      <c r="E234" s="103" t="s">
        <v>24</v>
      </c>
      <c r="F234" s="7" t="str">
        <f>IF(AND(D234="Amina",OR(E234="Manual",E234="Assisted Manual")),A234&amp;"_AZ",IF(AND(D234="Amina",OR(E234="De-Novo Merge",E234="Assisted Merge")),A234&amp;"_SA_AZ",IF(AND(D234="Ahmad",OR(E234="Manual",E234="Assisted Manual")),A234&amp;"_AE",IF(AND(D234="Ahmad",OR(E234="De-Novo Merge",E234="Assisted Merge")),A234&amp;"_SA_AE",IF(AND(D234="Gina",OR(E234="Manual",E234="Assisted Manual")),A234&amp;"_GB",IF(AND(D234="Gina",OR(E234="De-Novo Merge",E234="Assisted Merge")),A234&amp;"_SA_GB",IF(AND(D234="Cameron",OR(E234="Manual",E234="Assisted Manual")),A234&amp;"_CA",IF(AND(D234="Cameron",OR(E234="De-Novo Merge",E234="Assisted Merge")),A234&amp;"_SA_CA",IF(AND(D234="Bruno",OR(E234="Manual",E234="Assisted Manual")),A234&amp;"_BD",IF(AND(D234="Bruno",OR(E234="De-Novo Merge",E234="Assisted Merge")),A234&amp;"_SA_BD",IF(AND(D234="Daniel",OR(E234="Manual",E234="Assisted Manual")),A234&amp;"_DR",IF(AND(D234="Daniel",OR(E234="De-Novo Merge",E234="Assisted Merge")),A234&amp;"_SA_DR",IF(AND(D234="Monet",OR(E234="Manual",E234="Assisted Manual")),A234&amp;"_MW",IF(AND(D234="Monet",OR(E234="De-Novo Merge",E234="Assisted Merge")),A234&amp;"_SA_MW",IF(AND(D234="Rinat",OR(E234="Manual",E234="Assisted Manual")),A234&amp;"_RM",IF(AND(D234="Rinat",OR(E234="De-Novo Merge",E234="Assisted Merge")),A234&amp;"_SA_RM",""))))))))))))))))</f>
        <v>2018-08-01_G-117_CA</v>
      </c>
      <c r="G234" s="104">
        <v>43388</v>
      </c>
      <c r="H234" s="104" t="s">
        <v>51</v>
      </c>
      <c r="I234" s="68"/>
      <c r="J234" s="68"/>
      <c r="K234" s="73" t="str">
        <f t="shared" si="3"/>
        <v/>
      </c>
      <c r="L234" s="118" t="str">
        <f>IF(AND(NOT(OR(H234="",H234="Ø")),NOT(OR(H235="",H235="Ø"))),"Needs to be Split","")</f>
        <v/>
      </c>
      <c r="M234" s="103" t="s">
        <v>2</v>
      </c>
      <c r="N234" s="116" t="s">
        <v>2</v>
      </c>
      <c r="O234" s="116" t="str">
        <f>IF(OR(N234="Untraceable",N234="Incomplete"),"Ignore",IF(N234="Completed","Waiting",IF(OR(N234="Waiting",N234="In Progress",N234="Review",N234="Other"),"HOLD","")))</f>
        <v>Ignore</v>
      </c>
      <c r="P234" s="4" t="s">
        <v>5833</v>
      </c>
      <c r="Q234" s="121" t="str">
        <f>IF(OR(N234="Untraceable",N234="Incomplete"),"No",IF(N234="Completed","In Progress",""))</f>
        <v>No</v>
      </c>
      <c r="R234" s="116"/>
    </row>
    <row r="235" spans="1:18" x14ac:dyDescent="0.25">
      <c r="A235" s="116"/>
      <c r="B235" s="116"/>
      <c r="C235" s="116"/>
      <c r="D235" s="103"/>
      <c r="E235" s="103"/>
      <c r="F235" s="7" t="str">
        <f>IF(AND(D235="Amina",OR(E235="Manual",E235="Assisted Manual")),A234&amp;"_AZ",IF(AND(D235="Amina",OR(E235="De-Novo Merge",E235="Assisted Merge")),A234&amp;"_SA_AZ",IF(AND(D235="Ahmad",OR(E235="Manual",E235="Assisted Manual")),A234&amp;"_AE",IF(AND(D235="Ahmad",OR(E235="De-Novo Merge",E235="Assisted Merge")),A234&amp;"_SA_AE",IF(AND(D235="Gina",OR(E235="Manual",E235="Assisted Manual")),A234&amp;"_GB",IF(AND(D235="Gina",OR(E235="De-Novo Merge",E235="Assisted Merge")),A234&amp;"_SA_GB",IF(AND(D235="Cameron",OR(E235="Manual",E235="Assisted Manual")),A234&amp;"_CA",IF(AND(D235="Cameron",OR(E235="De-Novo Merge",E235="Assisted Merge")),A234&amp;"_SA_CA",IF(AND(D235="Bruno",OR(E235="Manual",E235="Assisted Manual")),A234&amp;"_BD",IF(AND(D235="Bruno",OR(E235="De-Novo Merge",E235="Assisted Merge")),A234&amp;"_SA_BD",IF(AND(D235="Daniel",OR(E235="Manual",E235="Assisted Manual")),A234&amp;"_DR",IF(AND(D235="Daniel",OR(E235="De-Novo Merge",E235="Assisted Merge")),A234&amp;"_SA_DR",IF(AND(D235="Monet",OR(E235="Manual",E235="Assisted Manual")),A234&amp;"_MW",IF(AND(D235="Monet",OR(E235="De-Novo Merge",E235="Assisted Merge")),A234&amp;"_SA_MW",IF(AND(D235="Rinat",OR(E235="Manual",E235="Assisted Manual")),A234&amp;"_RM",IF(AND(D235="Rinat",OR(E235="De-Novo Merge",E235="Assisted Merge")),A234&amp;"_SA_RM",""))))))))))))))))</f>
        <v/>
      </c>
      <c r="G235" s="104"/>
      <c r="H235" s="104"/>
      <c r="I235" s="68"/>
      <c r="J235" s="68"/>
      <c r="K235" s="73" t="str">
        <f t="shared" si="3"/>
        <v/>
      </c>
      <c r="L235" s="116"/>
      <c r="M235" s="103" t="str">
        <f>IF(AND(NOT(OR(G235="",G235="Ø")),H235=""),"In Progress",IF(AND(NOT(OR(H235="Ø",H235="")),NOT(OR(G235="Ø",G235=""))),"Completed",IF(AND(NOT(A234=""),NOT(OR(D235="",D235="???")),G235=""),"Waiting",IF(D235="???","Waiting",""))))</f>
        <v/>
      </c>
      <c r="N235" s="116"/>
      <c r="O235" s="116"/>
      <c r="P235" s="4"/>
      <c r="Q235" s="121"/>
      <c r="R235" s="116"/>
    </row>
    <row r="236" spans="1:18" x14ac:dyDescent="0.25">
      <c r="A236" s="122" t="s">
        <v>5832</v>
      </c>
      <c r="B236" s="117" t="s">
        <v>5831</v>
      </c>
      <c r="C236" s="116" t="s">
        <v>2065</v>
      </c>
      <c r="D236" s="103" t="s">
        <v>4657</v>
      </c>
      <c r="E236" s="103" t="s">
        <v>24</v>
      </c>
      <c r="F236" s="7" t="str">
        <f>IF(AND(D236="Amina",OR(E236="Manual",E236="Assisted Manual")),A236&amp;"_AZ",IF(AND(D236="Amina",OR(E236="De-Novo Merge",E236="Assisted Merge")),A236&amp;"_SA_AZ",IF(AND(D236="Ahmad",OR(E236="Manual",E236="Assisted Manual")),A236&amp;"_AE",IF(AND(D236="Ahmad",OR(E236="De-Novo Merge",E236="Assisted Merge")),A236&amp;"_SA_AE",IF(AND(D236="Gina",OR(E236="Manual",E236="Assisted Manual")),A236&amp;"_GB",IF(AND(D236="Gina",OR(E236="De-Novo Merge",E236="Assisted Merge")),A236&amp;"_SA_GB",IF(AND(D236="Cameron",OR(E236="Manual",E236="Assisted Manual")),A236&amp;"_CA",IF(AND(D236="Cameron",OR(E236="De-Novo Merge",E236="Assisted Merge")),A236&amp;"_SA_CA",IF(AND(D236="Bruno",OR(E236="Manual",E236="Assisted Manual")),A236&amp;"_BD",IF(AND(D236="Bruno",OR(E236="De-Novo Merge",E236="Assisted Merge")),A236&amp;"_SA_BD",IF(AND(D236="Daniel",OR(E236="Manual",E236="Assisted Manual")),A236&amp;"_DR",IF(AND(D236="Daniel",OR(E236="De-Novo Merge",E236="Assisted Merge")),A236&amp;"_SA_DR",IF(AND(D236="Monet",OR(E236="Manual",E236="Assisted Manual")),A236&amp;"_MW",IF(AND(D236="Monet",OR(E236="De-Novo Merge",E236="Assisted Merge")),A236&amp;"_SA_MW",IF(AND(D236="Rinat",OR(E236="Manual",E236="Assisted Manual")),A236&amp;"_RM",IF(AND(D236="Rinat",OR(E236="De-Novo Merge",E236="Assisted Merge")),A236&amp;"_SA_RM",""))))))))))))))))</f>
        <v>2018-08-01_G-118_AE</v>
      </c>
      <c r="G236" s="104">
        <v>43383</v>
      </c>
      <c r="H236" s="104">
        <v>43383</v>
      </c>
      <c r="I236" s="68">
        <v>1.2</v>
      </c>
      <c r="J236" s="68">
        <v>23.7</v>
      </c>
      <c r="K236" s="73">
        <f t="shared" si="3"/>
        <v>19.75</v>
      </c>
      <c r="L236" s="118">
        <v>43445</v>
      </c>
      <c r="M236" s="103" t="str">
        <f>IF(AND(NOT(OR(G236="",G236="Ø")),H236=""),"In Progress",IF(AND(NOT(OR(H236="Ø",H236="")),NOT(OR(G236="Ø",G236=""))),"Completed",IF(AND(NOT(A236=""),NOT(OR(D236="",D236="???")),G236=""),"Waiting",IF(D236="???","Waiting",""))))</f>
        <v>Completed</v>
      </c>
      <c r="N236" s="116" t="str">
        <f>IF(AND(NOT(OR(H236="Ø",H236="")),L236="Split"),"In Progress",IF(AND(NOT(OR(H236="Ø",H236="")),L236="Needs to be Split"),"Waiting",IF(AND(M236="Review",M237="Review"),"Review",IF(OR(AND(M236="Review",M237="Incomplete"),AND(M236="Incomplete",M237="Review")),"Review",IF(OR(AND(M236="Untraceable",M237="Review"),AND(M236="Review",M237="Untraceable")),"Review",IF(OR(AND(M236="Review",M237="Completed"),AND(M236="Completed",M237="Review")),"Review",IF(OR(AND(M236="Other",M237="Review"),AND(M236="Review",M237="Other")),"Review",IF(OR(AND(M236="Other",M237="Incomplete"),AND(M236="Incomplete",M237="Other")),"Review",IF(OR(AND(M236="Other",M237="Untraceable"),AND(M236="Untraceable",M237="Other")),"Review",IF(OR(AND(M236="Other",M237="Completed"),AND(M236="Completed",M237="Other")),"Review",IF(AND(M236="Waiting",M237="Waiting"),"Waiting",IF(OR(AND(M236="Review",M237="Waiting"),AND(M236="Waiting",M237="Review")),"Waiting",IF(OR(AND(M236="Other",M237="Waiting"),AND(M236="Waiting",M237="Other")),"Waiting",IF(OR(AND(M236="Incomplete",M237="Waiting"),AND(M236="Waiting",M237="Incomplete")),"Waiting",IF(OR(AND(M236="Completed",M237="Waiting"),AND(M236="Waiting",M237="Completed")),"Waiting",IF(OR(M236="In Progress",M237="In Progress"),"In Progress",IF(OR(AND(M236="Completed",M237="Untraceable"),AND(M236="Untraceable",M237="Completed")),"Review",IF(OR(AND(M236="Completed",M237="Incomplete"),AND(M236="Incomplete",M237="Completed")),"Review",IF(OR(AND(M236="Incomplete",M237="Untraceable"),AND(M236="Untraceable",M237="Incomplete")),"Untraceable",IF(AND(NOT(OR(H236="Ø",H236="")),NOT(OR(H237="Ø",H237="")),L236=""),"In Progress",IF(AND(M236="Untraceable",M237="Untraceable"),"Untraceable",IF(AND(NOT(OR(H236="Ø",H236="")),NOT(OR(H237="Ø",H237="")),NOT(OR(L236="Ø",L236="",L236="Split",L236="Needs to be Split"))),"Completed",IF(AND(M236="Incomplete",M237="Incomplete"),"Incomplete",IF(AND(M236="Other",M237="Other"),"Review",IF(AND(M236="Untraceable",M237=""),"Untraceable","")))))))))))))))))))))))))</f>
        <v>Completed</v>
      </c>
      <c r="O236" s="116" t="s">
        <v>0</v>
      </c>
      <c r="P236" s="4" t="s">
        <v>5830</v>
      </c>
      <c r="Q236" s="121" t="s">
        <v>25</v>
      </c>
      <c r="R236" s="116" t="s">
        <v>5829</v>
      </c>
    </row>
    <row r="237" spans="1:18" x14ac:dyDescent="0.25">
      <c r="A237" s="116"/>
      <c r="B237" s="116"/>
      <c r="C237" s="116"/>
      <c r="D237" s="103" t="s">
        <v>23</v>
      </c>
      <c r="E237" s="103" t="s">
        <v>1512</v>
      </c>
      <c r="F237" s="7" t="str">
        <f>IF(AND(D237="Amina",OR(E237="Manual",E237="Assisted Manual")),A236&amp;"_AZ",IF(AND(D237="Amina",OR(E237="De-Novo Merge",E237="Assisted Merge")),A236&amp;"_SA_AZ",IF(AND(D237="Ahmad",OR(E237="Manual",E237="Assisted Manual")),A236&amp;"_AE",IF(AND(D237="Ahmad",OR(E237="De-Novo Merge",E237="Assisted Merge")),A236&amp;"_SA_AE",IF(AND(D237="Gina",OR(E237="Manual",E237="Assisted Manual")),A236&amp;"_GB",IF(AND(D237="Gina",OR(E237="De-Novo Merge",E237="Assisted Merge")),A236&amp;"_SA_GB",IF(AND(D237="Cameron",OR(E237="Manual",E237="Assisted Manual")),A236&amp;"_CA",IF(AND(D237="Cameron",OR(E237="De-Novo Merge",E237="Assisted Merge")),A236&amp;"_SA_CA",IF(AND(D237="Bruno",OR(E237="Manual",E237="Assisted Manual")),A236&amp;"_BD",IF(AND(D237="Bruno",OR(E237="De-Novo Merge",E237="Assisted Merge")),A236&amp;"_SA_BD",IF(AND(D237="Daniel",OR(E237="Manual",E237="Assisted Manual")),A236&amp;"_DR",IF(AND(D237="Daniel",OR(E237="De-Novo Merge",E237="Assisted Merge")),A236&amp;"_SA_DR",IF(AND(D237="Monet",OR(E237="Manual",E237="Assisted Manual")),A236&amp;"_MW",IF(AND(D237="Monet",OR(E237="De-Novo Merge",E237="Assisted Merge")),A236&amp;"_SA_MW",IF(AND(D237="Rinat",OR(E237="Manual",E237="Assisted Manual")),A236&amp;"_RM",IF(AND(D237="Rinat",OR(E237="De-Novo Merge",E237="Assisted Merge")),A236&amp;"_SA_RM",""))))))))))))))))</f>
        <v>2018-08-01_G-118_CA</v>
      </c>
      <c r="G237" s="104">
        <v>43420</v>
      </c>
      <c r="H237" s="104">
        <v>43420</v>
      </c>
      <c r="I237" s="68">
        <v>1.2</v>
      </c>
      <c r="J237" s="68">
        <v>25.9</v>
      </c>
      <c r="K237" s="73">
        <f t="shared" si="3"/>
        <v>21.583333333333332</v>
      </c>
      <c r="L237" s="116"/>
      <c r="M237" s="103" t="str">
        <f>IF(AND(NOT(OR(G237="",G237="Ø")),H237=""),"In Progress",IF(AND(NOT(OR(H237="Ø",H237="")),NOT(OR(G237="Ø",G237=""))),"Completed",IF(AND(NOT(A236=""),NOT(OR(D237="",D237="???")),G237=""),"Waiting",IF(D237="???","Waiting",""))))</f>
        <v>Completed</v>
      </c>
      <c r="N237" s="116"/>
      <c r="O237" s="116"/>
      <c r="P237" s="4"/>
      <c r="Q237" s="121"/>
      <c r="R237" s="116"/>
    </row>
    <row r="238" spans="1:18" x14ac:dyDescent="0.25">
      <c r="A238" s="122" t="s">
        <v>5828</v>
      </c>
      <c r="B238" s="117" t="s">
        <v>5827</v>
      </c>
      <c r="C238" s="116" t="s">
        <v>1001</v>
      </c>
      <c r="D238" s="103"/>
      <c r="E238" s="103"/>
      <c r="F238" s="7" t="str">
        <f>IF(AND(D238="Amina",OR(E238="Manual",E238="Assisted Manual")),A238&amp;"_AZ",IF(AND(D238="Amina",OR(E238="De-Novo Merge",E238="Assisted Merge")),A238&amp;"_SA_AZ",IF(AND(D238="Ahmad",OR(E238="Manual",E238="Assisted Manual")),A238&amp;"_AE",IF(AND(D238="Ahmad",OR(E238="De-Novo Merge",E238="Assisted Merge")),A238&amp;"_SA_AE",IF(AND(D238="Gina",OR(E238="Manual",E238="Assisted Manual")),A238&amp;"_GB",IF(AND(D238="Gina",OR(E238="De-Novo Merge",E238="Assisted Merge")),A238&amp;"_SA_GB",IF(AND(D238="Cameron",OR(E238="Manual",E238="Assisted Manual")),A238&amp;"_CA",IF(AND(D238="Cameron",OR(E238="De-Novo Merge",E238="Assisted Merge")),A238&amp;"_SA_CA",IF(AND(D238="Bruno",OR(E238="Manual",E238="Assisted Manual")),A238&amp;"_BD",IF(AND(D238="Bruno",OR(E238="De-Novo Merge",E238="Assisted Merge")),A238&amp;"_SA_BD",IF(AND(D238="Daniel",OR(E238="Manual",E238="Assisted Manual")),A238&amp;"_DR",IF(AND(D238="Daniel",OR(E238="De-Novo Merge",E238="Assisted Merge")),A238&amp;"_SA_DR",IF(AND(D238="Monet",OR(E238="Manual",E238="Assisted Manual")),A238&amp;"_MW",IF(AND(D238="Monet",OR(E238="De-Novo Merge",E238="Assisted Merge")),A238&amp;"_SA_MW",IF(AND(D238="Rinat",OR(E238="Manual",E238="Assisted Manual")),A238&amp;"_RM",IF(AND(D238="Rinat",OR(E238="De-Novo Merge",E238="Assisted Merge")),A238&amp;"_SA_RM",""))))))))))))))))</f>
        <v/>
      </c>
      <c r="G238" s="104"/>
      <c r="H238" s="104"/>
      <c r="I238" s="68"/>
      <c r="J238" s="68"/>
      <c r="K238" s="73" t="str">
        <f t="shared" si="3"/>
        <v/>
      </c>
      <c r="L238" s="118" t="str">
        <f>IF(AND(NOT(OR(H238="",H238="Ø")),NOT(OR(H239="",H239="Ø"))),"Needs to be Split","")</f>
        <v/>
      </c>
      <c r="M238" s="103" t="str">
        <f>IF(AND(NOT(OR(G238="",G238="Ø")),H238=""),"In Progress",IF(AND(NOT(OR(H238="Ø",H238="")),NOT(OR(G238="Ø",G238=""))),"Completed",IF(AND(NOT(A238=""),NOT(OR(D238="",D238="???")),G238=""),"Waiting",IF(D238="???","Waiting",""))))</f>
        <v/>
      </c>
      <c r="N238" s="116" t="str">
        <f>IF(AND(NOT(OR(H238="Ø",H238="")),L238="Split"),"In Progress",IF(AND(NOT(OR(H238="Ø",H238="")),L238="Needs to be Split"),"Waiting",IF(AND(M238="Review",M239="Review"),"Review",IF(OR(AND(M238="Review",M239="Incomplete"),AND(M238="Incomplete",M239="Review")),"Review",IF(OR(AND(M238="Untraceable",M239="Review"),AND(M238="Review",M239="Untraceable")),"Review",IF(OR(AND(M238="Review",M239="Completed"),AND(M238="Completed",M239="Review")),"Review",IF(OR(AND(M238="Other",M239="Review"),AND(M238="Review",M239="Other")),"Review",IF(OR(AND(M238="Other",M239="Incomplete"),AND(M238="Incomplete",M239="Other")),"Review",IF(OR(AND(M238="Other",M239="Untraceable"),AND(M238="Untraceable",M239="Other")),"Review",IF(OR(AND(M238="Other",M239="Completed"),AND(M238="Completed",M239="Other")),"Review",IF(AND(M238="Waiting",M239="Waiting"),"Waiting",IF(OR(AND(M238="Review",M239="Waiting"),AND(M238="Waiting",M239="Review")),"Waiting",IF(OR(AND(M238="Other",M239="Waiting"),AND(M238="Waiting",M239="Other")),"Waiting",IF(OR(AND(M238="Incomplete",M239="Waiting"),AND(M238="Waiting",M239="Incomplete")),"Waiting",IF(OR(AND(M238="Completed",M239="Waiting"),AND(M238="Waiting",M239="Completed")),"Waiting",IF(OR(M238="In Progress",M239="In Progress"),"In Progress",IF(OR(AND(M238="Completed",M239="Untraceable"),AND(M238="Untraceable",M239="Completed")),"Review",IF(OR(AND(M238="Completed",M239="Incomplete"),AND(M238="Incomplete",M239="Completed")),"Review",IF(OR(AND(M238="Incomplete",M239="Untraceable"),AND(M238="Untraceable",M239="Incomplete")),"Untraceable",IF(AND(NOT(OR(H238="Ø",H238="")),NOT(OR(H239="Ø",H239="")),L238=""),"In Progress",IF(AND(M238="Untraceable",M239="Untraceable"),"Untraceable",IF(AND(NOT(OR(H238="Ø",H238="")),NOT(OR(H239="Ø",H239="")),NOT(OR(L238="Ø",L238="",L238="Split",L238="Needs to be Split"))),"Completed",IF(AND(M238="Incomplete",M239="Incomplete"),"Incomplete",IF(AND(M238="Other",M239="Other"),"Review",IF(AND(M238="Untraceable",M239=""),"Untraceable","")))))))))))))))))))))))))</f>
        <v/>
      </c>
      <c r="O238" s="116" t="str">
        <f>IF(OR(N238="Untraceable",N238="Incomplete"),"Ignore",IF(N238="Completed","Waiting",IF(OR(N238="Waiting",N238="In Progress",N238="Review",N238="Other"),"HOLD","")))</f>
        <v/>
      </c>
      <c r="P238" s="4" t="s">
        <v>5826</v>
      </c>
      <c r="Q238" s="121" t="str">
        <f>IF(OR(N238="Untraceable",N238="Incomplete"),"No",IF(N238="Completed","In Progress",""))</f>
        <v/>
      </c>
      <c r="R238" s="116"/>
    </row>
    <row r="239" spans="1:18" x14ac:dyDescent="0.25">
      <c r="A239" s="116"/>
      <c r="B239" s="116"/>
      <c r="C239" s="116"/>
      <c r="D239" s="103"/>
      <c r="E239" s="103"/>
      <c r="F239" s="7" t="str">
        <f>IF(AND(D239="Amina",OR(E239="Manual",E239="Assisted Manual")),A238&amp;"_AZ",IF(AND(D239="Amina",OR(E239="De-Novo Merge",E239="Assisted Merge")),A238&amp;"_SA_AZ",IF(AND(D239="Ahmad",OR(E239="Manual",E239="Assisted Manual")),A238&amp;"_AE",IF(AND(D239="Ahmad",OR(E239="De-Novo Merge",E239="Assisted Merge")),A238&amp;"_SA_AE",IF(AND(D239="Gina",OR(E239="Manual",E239="Assisted Manual")),A238&amp;"_GB",IF(AND(D239="Gina",OR(E239="De-Novo Merge",E239="Assisted Merge")),A238&amp;"_SA_GB",IF(AND(D239="Cameron",OR(E239="Manual",E239="Assisted Manual")),A238&amp;"_CA",IF(AND(D239="Cameron",OR(E239="De-Novo Merge",E239="Assisted Merge")),A238&amp;"_SA_CA",IF(AND(D239="Bruno",OR(E239="Manual",E239="Assisted Manual")),A238&amp;"_BD",IF(AND(D239="Bruno",OR(E239="De-Novo Merge",E239="Assisted Merge")),A238&amp;"_SA_BD",IF(AND(D239="Daniel",OR(E239="Manual",E239="Assisted Manual")),A238&amp;"_DR",IF(AND(D239="Daniel",OR(E239="De-Novo Merge",E239="Assisted Merge")),A238&amp;"_SA_DR",IF(AND(D239="Monet",OR(E239="Manual",E239="Assisted Manual")),A238&amp;"_MW",IF(AND(D239="Monet",OR(E239="De-Novo Merge",E239="Assisted Merge")),A238&amp;"_SA_MW",IF(AND(D239="Rinat",OR(E239="Manual",E239="Assisted Manual")),A238&amp;"_RM",IF(AND(D239="Rinat",OR(E239="De-Novo Merge",E239="Assisted Merge")),A238&amp;"_SA_RM",""))))))))))))))))</f>
        <v/>
      </c>
      <c r="G239" s="104"/>
      <c r="H239" s="104"/>
      <c r="I239" s="68"/>
      <c r="J239" s="68"/>
      <c r="K239" s="73" t="str">
        <f t="shared" si="3"/>
        <v/>
      </c>
      <c r="L239" s="116"/>
      <c r="M239" s="103" t="str">
        <f>IF(AND(NOT(OR(G239="",G239="Ø")),H239=""),"In Progress",IF(AND(NOT(OR(H239="Ø",H239="")),NOT(OR(G239="Ø",G239=""))),"Completed",IF(AND(NOT(A238=""),NOT(OR(D239="",D239="???")),G239=""),"Waiting",IF(D239="???","Waiting",""))))</f>
        <v/>
      </c>
      <c r="N239" s="116"/>
      <c r="O239" s="116"/>
      <c r="P239" s="4"/>
      <c r="Q239" s="121"/>
      <c r="R239" s="116"/>
    </row>
    <row r="240" spans="1:18" x14ac:dyDescent="0.25">
      <c r="A240" s="122" t="s">
        <v>5825</v>
      </c>
      <c r="B240" s="117" t="s">
        <v>5824</v>
      </c>
      <c r="C240" s="116" t="s">
        <v>2065</v>
      </c>
      <c r="D240" s="103" t="s">
        <v>187</v>
      </c>
      <c r="E240" s="103" t="s">
        <v>24</v>
      </c>
      <c r="F240" s="7" t="str">
        <f>IF(AND(D240="Amina",OR(E240="Manual",E240="Assisted Manual")),A240&amp;"_AZ",IF(AND(D240="Amina",OR(E240="De-Novo Merge",E240="Assisted Merge")),A240&amp;"_SA_AZ",IF(AND(D240="Ahmad",OR(E240="Manual",E240="Assisted Manual")),A240&amp;"_AE",IF(AND(D240="Ahmad",OR(E240="De-Novo Merge",E240="Assisted Merge")),A240&amp;"_SA_AE",IF(AND(D240="Gina",OR(E240="Manual",E240="Assisted Manual")),A240&amp;"_GB",IF(AND(D240="Gina",OR(E240="De-Novo Merge",E240="Assisted Merge")),A240&amp;"_SA_GB",IF(AND(D240="Cameron",OR(E240="Manual",E240="Assisted Manual")),A240&amp;"_CA",IF(AND(D240="Cameron",OR(E240="De-Novo Merge",E240="Assisted Merge")),A240&amp;"_SA_CA",IF(AND(D240="Bruno",OR(E240="Manual",E240="Assisted Manual")),A240&amp;"_BD",IF(AND(D240="Bruno",OR(E240="De-Novo Merge",E240="Assisted Merge")),A240&amp;"_SA_BD",IF(AND(D240="Daniel",OR(E240="Manual",E240="Assisted Manual")),A240&amp;"_DR",IF(AND(D240="Daniel",OR(E240="De-Novo Merge",E240="Assisted Merge")),A240&amp;"_SA_DR",IF(AND(D240="Monet",OR(E240="Manual",E240="Assisted Manual")),A240&amp;"_MW",IF(AND(D240="Monet",OR(E240="De-Novo Merge",E240="Assisted Merge")),A240&amp;"_SA_MW",IF(AND(D240="Rinat",OR(E240="Manual",E240="Assisted Manual")),A240&amp;"_RM",IF(AND(D240="Rinat",OR(E240="De-Novo Merge",E240="Assisted Merge")),A240&amp;"_SA_RM",""))))))))))))))))</f>
        <v>2018-08-01_G-120_MW</v>
      </c>
      <c r="G240" s="104">
        <v>43347</v>
      </c>
      <c r="H240" s="104">
        <v>43347</v>
      </c>
      <c r="I240" s="68">
        <v>0.3</v>
      </c>
      <c r="J240" s="68">
        <v>22</v>
      </c>
      <c r="K240" s="73">
        <f t="shared" si="3"/>
        <v>73.333333333333343</v>
      </c>
      <c r="L240" s="118">
        <v>43431</v>
      </c>
      <c r="M240" s="103" t="str">
        <f>IF(AND(NOT(OR(G240="",G240="Ø")),H240=""),"In Progress",IF(AND(NOT(OR(H240="Ø",H240="")),NOT(OR(G240="Ø",G240=""))),"Completed",IF(AND(NOT(A240=""),NOT(OR(D240="",D240="???")),G240=""),"Waiting",IF(D240="???","Waiting",""))))</f>
        <v>Completed</v>
      </c>
      <c r="N240" s="116" t="str">
        <f>IF(AND(NOT(OR(H240="Ø",H240="")),L240="Split"),"In Progress",IF(AND(NOT(OR(H240="Ø",H240="")),L240="Needs to be Split"),"Waiting",IF(AND(M240="Review",M241="Review"),"Review",IF(OR(AND(M240="Review",M241="Incomplete"),AND(M240="Incomplete",M241="Review")),"Review",IF(OR(AND(M240="Untraceable",M241="Review"),AND(M240="Review",M241="Untraceable")),"Review",IF(OR(AND(M240="Review",M241="Completed"),AND(M240="Completed",M241="Review")),"Review",IF(OR(AND(M240="Other",M241="Review"),AND(M240="Review",M241="Other")),"Review",IF(OR(AND(M240="Other",M241="Incomplete"),AND(M240="Incomplete",M241="Other")),"Review",IF(OR(AND(M240="Other",M241="Untraceable"),AND(M240="Untraceable",M241="Other")),"Review",IF(OR(AND(M240="Other",M241="Completed"),AND(M240="Completed",M241="Other")),"Review",IF(AND(M240="Waiting",M241="Waiting"),"Waiting",IF(OR(AND(M240="Review",M241="Waiting"),AND(M240="Waiting",M241="Review")),"Waiting",IF(OR(AND(M240="Other",M241="Waiting"),AND(M240="Waiting",M241="Other")),"Waiting",IF(OR(AND(M240="Incomplete",M241="Waiting"),AND(M240="Waiting",M241="Incomplete")),"Waiting",IF(OR(AND(M240="Completed",M241="Waiting"),AND(M240="Waiting",M241="Completed")),"Waiting",IF(OR(M240="In Progress",M241="In Progress"),"In Progress",IF(OR(AND(M240="Completed",M241="Untraceable"),AND(M240="Untraceable",M241="Completed")),"Review",IF(OR(AND(M240="Completed",M241="Incomplete"),AND(M240="Incomplete",M241="Completed")),"Review",IF(OR(AND(M240="Incomplete",M241="Untraceable"),AND(M240="Untraceable",M241="Incomplete")),"Untraceable",IF(AND(NOT(OR(H240="Ø",H240="")),NOT(OR(H241="Ø",H241="")),L240=""),"In Progress",IF(AND(M240="Untraceable",M241="Untraceable"),"Untraceable",IF(AND(NOT(OR(H240="Ø",H240="")),NOT(OR(H241="Ø",H241="")),NOT(OR(L240="Ø",L240="",L240="Split",L240="Needs to be Split"))),"Completed",IF(AND(M240="Incomplete",M241="Incomplete"),"Incomplete",IF(AND(M240="Other",M241="Other"),"Review",IF(AND(M240="Untraceable",M241=""),"Untraceable","")))))))))))))))))))))))))</f>
        <v>Completed</v>
      </c>
      <c r="O240" s="116" t="s">
        <v>0</v>
      </c>
      <c r="P240" s="4"/>
      <c r="Q240" s="121" t="s">
        <v>25</v>
      </c>
      <c r="R240" s="116" t="s">
        <v>5823</v>
      </c>
    </row>
    <row r="241" spans="1:18" x14ac:dyDescent="0.25">
      <c r="A241" s="116"/>
      <c r="B241" s="116"/>
      <c r="C241" s="116"/>
      <c r="D241" s="103" t="s">
        <v>32</v>
      </c>
      <c r="E241" s="103" t="s">
        <v>1512</v>
      </c>
      <c r="F241" s="7" t="str">
        <f>IF(AND(D241="Amina",OR(E241="Manual",E241="Assisted Manual")),A240&amp;"_AZ",IF(AND(D241="Amina",OR(E241="De-Novo Merge",E241="Assisted Merge")),A240&amp;"_SA_AZ",IF(AND(D241="Ahmad",OR(E241="Manual",E241="Assisted Manual")),A240&amp;"_AE",IF(AND(D241="Ahmad",OR(E241="De-Novo Merge",E241="Assisted Merge")),A240&amp;"_SA_AE",IF(AND(D241="Gina",OR(E241="Manual",E241="Assisted Manual")),A240&amp;"_GB",IF(AND(D241="Gina",OR(E241="De-Novo Merge",E241="Assisted Merge")),A240&amp;"_SA_GB",IF(AND(D241="Cameron",OR(E241="Manual",E241="Assisted Manual")),A240&amp;"_CA",IF(AND(D241="Cameron",OR(E241="De-Novo Merge",E241="Assisted Merge")),A240&amp;"_SA_CA",IF(AND(D241="Bruno",OR(E241="Manual",E241="Assisted Manual")),A240&amp;"_BD",IF(AND(D241="Bruno",OR(E241="De-Novo Merge",E241="Assisted Merge")),A240&amp;"_SA_BD",IF(AND(D241="Daniel",OR(E241="Manual",E241="Assisted Manual")),A240&amp;"_DR",IF(AND(D241="Daniel",OR(E241="De-Novo Merge",E241="Assisted Merge")),A240&amp;"_SA_DR",IF(AND(D241="Monet",OR(E241="Manual",E241="Assisted Manual")),A240&amp;"_MW",IF(AND(D241="Monet",OR(E241="De-Novo Merge",E241="Assisted Merge")),A240&amp;"_SA_MW",IF(AND(D241="Rinat",OR(E241="Manual",E241="Assisted Manual")),A240&amp;"_RM",IF(AND(D241="Rinat",OR(E241="De-Novo Merge",E241="Assisted Merge")),A240&amp;"_SA_RM",""))))))))))))))))</f>
        <v>2018-08-01_G-120_AZ</v>
      </c>
      <c r="G241" s="104">
        <v>43371</v>
      </c>
      <c r="H241" s="104">
        <v>43374</v>
      </c>
      <c r="I241" s="68">
        <v>0.5</v>
      </c>
      <c r="J241" s="68">
        <v>22</v>
      </c>
      <c r="K241" s="73">
        <f t="shared" si="3"/>
        <v>44</v>
      </c>
      <c r="L241" s="116"/>
      <c r="M241" s="103" t="str">
        <f>IF(AND(NOT(OR(G241="",G241="Ø")),H241=""),"In Progress",IF(AND(NOT(OR(H241="Ø",H241="")),NOT(OR(G241="Ø",G241=""))),"Completed",IF(AND(NOT(A240=""),NOT(OR(D241="",D241="???")),G241=""),"Waiting",IF(D241="???","Waiting",""))))</f>
        <v>Completed</v>
      </c>
      <c r="N241" s="116"/>
      <c r="O241" s="116"/>
      <c r="P241" s="4"/>
      <c r="Q241" s="121"/>
      <c r="R241" s="116"/>
    </row>
    <row r="242" spans="1:18" x14ac:dyDescent="0.25">
      <c r="A242" s="122" t="s">
        <v>5822</v>
      </c>
      <c r="B242" s="117" t="s">
        <v>5821</v>
      </c>
      <c r="C242" s="116"/>
      <c r="D242" s="103"/>
      <c r="E242" s="103"/>
      <c r="F242" s="7" t="str">
        <f>IF(AND(D242="Amina",OR(E242="Manual",E242="Assisted Manual")),A242&amp;"_AZ",IF(AND(D242="Amina",OR(E242="De-Novo Merge",E242="Assisted Merge")),A242&amp;"_SA_AZ",IF(AND(D242="Ahmad",OR(E242="Manual",E242="Assisted Manual")),A242&amp;"_AE",IF(AND(D242="Ahmad",OR(E242="De-Novo Merge",E242="Assisted Merge")),A242&amp;"_SA_AE",IF(AND(D242="Gina",OR(E242="Manual",E242="Assisted Manual")),A242&amp;"_GB",IF(AND(D242="Gina",OR(E242="De-Novo Merge",E242="Assisted Merge")),A242&amp;"_SA_GB",IF(AND(D242="Cameron",OR(E242="Manual",E242="Assisted Manual")),A242&amp;"_CA",IF(AND(D242="Cameron",OR(E242="De-Novo Merge",E242="Assisted Merge")),A242&amp;"_SA_CA",IF(AND(D242="Bruno",OR(E242="Manual",E242="Assisted Manual")),A242&amp;"_BD",IF(AND(D242="Bruno",OR(E242="De-Novo Merge",E242="Assisted Merge")),A242&amp;"_SA_BD",IF(AND(D242="Daniel",OR(E242="Manual",E242="Assisted Manual")),A242&amp;"_DR",IF(AND(D242="Daniel",OR(E242="De-Novo Merge",E242="Assisted Merge")),A242&amp;"_SA_DR",IF(AND(D242="Monet",OR(E242="Manual",E242="Assisted Manual")),A242&amp;"_MW",IF(AND(D242="Monet",OR(E242="De-Novo Merge",E242="Assisted Merge")),A242&amp;"_SA_MW",IF(AND(D242="Rinat",OR(E242="Manual",E242="Assisted Manual")),A242&amp;"_RM",IF(AND(D242="Rinat",OR(E242="De-Novo Merge",E242="Assisted Merge")),A242&amp;"_SA_RM",""))))))))))))))))</f>
        <v/>
      </c>
      <c r="G242" s="104"/>
      <c r="H242" s="104"/>
      <c r="I242" s="68"/>
      <c r="J242" s="68"/>
      <c r="K242" s="73" t="str">
        <f t="shared" si="3"/>
        <v/>
      </c>
      <c r="L242" s="118" t="str">
        <f>IF(AND(NOT(OR(H242="",H242="Ø")),NOT(OR(H243="",H243="Ø"))),"Needs to be Split","")</f>
        <v/>
      </c>
      <c r="M242" s="103" t="str">
        <f>IF(AND(NOT(OR(G242="",G242="Ø")),H242=""),"In Progress",IF(AND(NOT(OR(H242="Ø",H242="")),NOT(OR(G242="Ø",G242=""))),"Completed",IF(AND(NOT(A242=""),NOT(OR(D242="",D242="???")),G242=""),"Waiting",IF(D242="???","Waiting",""))))</f>
        <v/>
      </c>
      <c r="N242" s="116" t="str">
        <f>IF(AND(NOT(OR(H242="Ø",H242="")),L242="Split"),"In Progress",IF(AND(NOT(OR(H242="Ø",H242="")),L242="Needs to be Split"),"Waiting",IF(AND(M242="Review",M243="Review"),"Review",IF(OR(AND(M242="Review",M243="Incomplete"),AND(M242="Incomplete",M243="Review")),"Review",IF(OR(AND(M242="Untraceable",M243="Review"),AND(M242="Review",M243="Untraceable")),"Review",IF(OR(AND(M242="Review",M243="Completed"),AND(M242="Completed",M243="Review")),"Review",IF(OR(AND(M242="Other",M243="Review"),AND(M242="Review",M243="Other")),"Review",IF(OR(AND(M242="Other",M243="Incomplete"),AND(M242="Incomplete",M243="Other")),"Review",IF(OR(AND(M242="Other",M243="Untraceable"),AND(M242="Untraceable",M243="Other")),"Review",IF(OR(AND(M242="Other",M243="Completed"),AND(M242="Completed",M243="Other")),"Review",IF(AND(M242="Waiting",M243="Waiting"),"Waiting",IF(OR(AND(M242="Review",M243="Waiting"),AND(M242="Waiting",M243="Review")),"Waiting",IF(OR(AND(M242="Other",M243="Waiting"),AND(M242="Waiting",M243="Other")),"Waiting",IF(OR(AND(M242="Incomplete",M243="Waiting"),AND(M242="Waiting",M243="Incomplete")),"Waiting",IF(OR(AND(M242="Completed",M243="Waiting"),AND(M242="Waiting",M243="Completed")),"Waiting",IF(OR(M242="In Progress",M243="In Progress"),"In Progress",IF(OR(AND(M242="Completed",M243="Untraceable"),AND(M242="Untraceable",M243="Completed")),"Review",IF(OR(AND(M242="Completed",M243="Incomplete"),AND(M242="Incomplete",M243="Completed")),"Review",IF(OR(AND(M242="Incomplete",M243="Untraceable"),AND(M242="Untraceable",M243="Incomplete")),"Untraceable",IF(AND(NOT(OR(H242="Ø",H242="")),NOT(OR(H243="Ø",H243="")),L242=""),"In Progress",IF(AND(M242="Untraceable",M243="Untraceable"),"Untraceable",IF(AND(NOT(OR(H242="Ø",H242="")),NOT(OR(H243="Ø",H243="")),NOT(OR(L242="Ø",L242="",L242="Split",L242="Needs to be Split"))),"Completed",IF(AND(M242="Incomplete",M243="Incomplete"),"Incomplete",IF(AND(M242="Other",M243="Other"),"Review",IF(AND(M242="Untraceable",M243=""),"Untraceable","")))))))))))))))))))))))))</f>
        <v/>
      </c>
      <c r="O242" s="116" t="str">
        <f>IF(OR(N242="Untraceable",N242="Incomplete"),"Ignore",IF(N242="Completed","Waiting",IF(OR(N242="Waiting",N242="In Progress",N242="Review",N242="Other"),"HOLD","")))</f>
        <v/>
      </c>
      <c r="P242" s="4" t="s">
        <v>5820</v>
      </c>
      <c r="Q242" s="121" t="str">
        <f>IF(OR(N242="Untraceable",N242="Incomplete"),"No",IF(N242="Completed","In Progress",""))</f>
        <v/>
      </c>
      <c r="R242" s="116"/>
    </row>
    <row r="243" spans="1:18" x14ac:dyDescent="0.25">
      <c r="A243" s="116"/>
      <c r="B243" s="116"/>
      <c r="C243" s="116"/>
      <c r="D243" s="103"/>
      <c r="E243" s="103"/>
      <c r="F243" s="7" t="str">
        <f>IF(AND(D243="Amina",OR(E243="Manual",E243="Assisted Manual")),A242&amp;"_AZ",IF(AND(D243="Amina",OR(E243="De-Novo Merge",E243="Assisted Merge")),A242&amp;"_SA_AZ",IF(AND(D243="Ahmad",OR(E243="Manual",E243="Assisted Manual")),A242&amp;"_AE",IF(AND(D243="Ahmad",OR(E243="De-Novo Merge",E243="Assisted Merge")),A242&amp;"_SA_AE",IF(AND(D243="Gina",OR(E243="Manual",E243="Assisted Manual")),A242&amp;"_GB",IF(AND(D243="Gina",OR(E243="De-Novo Merge",E243="Assisted Merge")),A242&amp;"_SA_GB",IF(AND(D243="Cameron",OR(E243="Manual",E243="Assisted Manual")),A242&amp;"_CA",IF(AND(D243="Cameron",OR(E243="De-Novo Merge",E243="Assisted Merge")),A242&amp;"_SA_CA",IF(AND(D243="Bruno",OR(E243="Manual",E243="Assisted Manual")),A242&amp;"_BD",IF(AND(D243="Bruno",OR(E243="De-Novo Merge",E243="Assisted Merge")),A242&amp;"_SA_BD",IF(AND(D243="Daniel",OR(E243="Manual",E243="Assisted Manual")),A242&amp;"_DR",IF(AND(D243="Daniel",OR(E243="De-Novo Merge",E243="Assisted Merge")),A242&amp;"_SA_DR",IF(AND(D243="Monet",OR(E243="Manual",E243="Assisted Manual")),A242&amp;"_MW",IF(AND(D243="Monet",OR(E243="De-Novo Merge",E243="Assisted Merge")),A242&amp;"_SA_MW",IF(AND(D243="Rinat",OR(E243="Manual",E243="Assisted Manual")),A242&amp;"_RM",IF(AND(D243="Rinat",OR(E243="De-Novo Merge",E243="Assisted Merge")),A242&amp;"_SA_RM",""))))))))))))))))</f>
        <v/>
      </c>
      <c r="G243" s="104"/>
      <c r="H243" s="104"/>
      <c r="I243" s="68"/>
      <c r="J243" s="68"/>
      <c r="K243" s="73" t="str">
        <f t="shared" si="3"/>
        <v/>
      </c>
      <c r="L243" s="116"/>
      <c r="M243" s="103" t="str">
        <f>IF(AND(NOT(OR(G243="",G243="Ø")),H243=""),"In Progress",IF(AND(NOT(OR(H243="Ø",H243="")),NOT(OR(G243="Ø",G243=""))),"Completed",IF(AND(NOT(A242=""),NOT(OR(D243="",D243="???")),G243=""),"Waiting",IF(D243="???","Waiting",""))))</f>
        <v/>
      </c>
      <c r="N243" s="116"/>
      <c r="O243" s="116"/>
      <c r="P243" s="4"/>
      <c r="Q243" s="121"/>
      <c r="R243" s="116"/>
    </row>
    <row r="244" spans="1:18" x14ac:dyDescent="0.25">
      <c r="A244" s="122" t="s">
        <v>5819</v>
      </c>
      <c r="B244" s="117" t="s">
        <v>5818</v>
      </c>
      <c r="C244" s="116"/>
      <c r="D244" s="103"/>
      <c r="E244" s="103"/>
      <c r="F244" s="7" t="str">
        <f>IF(AND(D244="Amina",OR(E244="Manual",E244="Assisted Manual")),A244&amp;"_AZ",IF(AND(D244="Amina",OR(E244="De-Novo Merge",E244="Assisted Merge")),A244&amp;"_SA_AZ",IF(AND(D244="Ahmad",OR(E244="Manual",E244="Assisted Manual")),A244&amp;"_AE",IF(AND(D244="Ahmad",OR(E244="De-Novo Merge",E244="Assisted Merge")),A244&amp;"_SA_AE",IF(AND(D244="Gina",OR(E244="Manual",E244="Assisted Manual")),A244&amp;"_GB",IF(AND(D244="Gina",OR(E244="De-Novo Merge",E244="Assisted Merge")),A244&amp;"_SA_GB",IF(AND(D244="Cameron",OR(E244="Manual",E244="Assisted Manual")),A244&amp;"_CA",IF(AND(D244="Cameron",OR(E244="De-Novo Merge",E244="Assisted Merge")),A244&amp;"_SA_CA",IF(AND(D244="Bruno",OR(E244="Manual",E244="Assisted Manual")),A244&amp;"_BD",IF(AND(D244="Bruno",OR(E244="De-Novo Merge",E244="Assisted Merge")),A244&amp;"_SA_BD",IF(AND(D244="Daniel",OR(E244="Manual",E244="Assisted Manual")),A244&amp;"_DR",IF(AND(D244="Daniel",OR(E244="De-Novo Merge",E244="Assisted Merge")),A244&amp;"_SA_DR",IF(AND(D244="Monet",OR(E244="Manual",E244="Assisted Manual")),A244&amp;"_MW",IF(AND(D244="Monet",OR(E244="De-Novo Merge",E244="Assisted Merge")),A244&amp;"_SA_MW",IF(AND(D244="Rinat",OR(E244="Manual",E244="Assisted Manual")),A244&amp;"_RM",IF(AND(D244="Rinat",OR(E244="De-Novo Merge",E244="Assisted Merge")),A244&amp;"_SA_RM",""))))))))))))))))</f>
        <v/>
      </c>
      <c r="G244" s="104"/>
      <c r="H244" s="104"/>
      <c r="I244" s="68"/>
      <c r="J244" s="68"/>
      <c r="K244" s="73" t="str">
        <f t="shared" si="3"/>
        <v/>
      </c>
      <c r="L244" s="118" t="str">
        <f>IF(AND(NOT(OR(H244="",H244="Ø")),NOT(OR(H245="",H245="Ø"))),"Needs to be Split","")</f>
        <v/>
      </c>
      <c r="M244" s="103" t="str">
        <f>IF(AND(NOT(OR(G244="",G244="Ø")),H244=""),"In Progress",IF(AND(NOT(OR(H244="Ø",H244="")),NOT(OR(G244="Ø",G244=""))),"Completed",IF(AND(NOT(A244=""),NOT(OR(D244="",D244="???")),G244=""),"Waiting",IF(D244="???","Waiting",""))))</f>
        <v/>
      </c>
      <c r="N244" s="116" t="str">
        <f>IF(AND(NOT(OR(H244="Ø",H244="")),L244="Split"),"In Progress",IF(AND(NOT(OR(H244="Ø",H244="")),L244="Needs to be Split"),"Waiting",IF(AND(M244="Review",M245="Review"),"Review",IF(OR(AND(M244="Review",M245="Incomplete"),AND(M244="Incomplete",M245="Review")),"Review",IF(OR(AND(M244="Untraceable",M245="Review"),AND(M244="Review",M245="Untraceable")),"Review",IF(OR(AND(M244="Review",M245="Completed"),AND(M244="Completed",M245="Review")),"Review",IF(OR(AND(M244="Other",M245="Review"),AND(M244="Review",M245="Other")),"Review",IF(OR(AND(M244="Other",M245="Incomplete"),AND(M244="Incomplete",M245="Other")),"Review",IF(OR(AND(M244="Other",M245="Untraceable"),AND(M244="Untraceable",M245="Other")),"Review",IF(OR(AND(M244="Other",M245="Completed"),AND(M244="Completed",M245="Other")),"Review",IF(AND(M244="Waiting",M245="Waiting"),"Waiting",IF(OR(AND(M244="Review",M245="Waiting"),AND(M244="Waiting",M245="Review")),"Waiting",IF(OR(AND(M244="Other",M245="Waiting"),AND(M244="Waiting",M245="Other")),"Waiting",IF(OR(AND(M244="Incomplete",M245="Waiting"),AND(M244="Waiting",M245="Incomplete")),"Waiting",IF(OR(AND(M244="Completed",M245="Waiting"),AND(M244="Waiting",M245="Completed")),"Waiting",IF(OR(M244="In Progress",M245="In Progress"),"In Progress",IF(OR(AND(M244="Completed",M245="Untraceable"),AND(M244="Untraceable",M245="Completed")),"Review",IF(OR(AND(M244="Completed",M245="Incomplete"),AND(M244="Incomplete",M245="Completed")),"Review",IF(OR(AND(M244="Incomplete",M245="Untraceable"),AND(M244="Untraceable",M245="Incomplete")),"Untraceable",IF(AND(NOT(OR(H244="Ø",H244="")),NOT(OR(H245="Ø",H245="")),L244=""),"In Progress",IF(AND(M244="Untraceable",M245="Untraceable"),"Untraceable",IF(AND(NOT(OR(H244="Ø",H244="")),NOT(OR(H245="Ø",H245="")),NOT(OR(L244="Ø",L244="",L244="Split",L244="Needs to be Split"))),"Completed",IF(AND(M244="Incomplete",M245="Incomplete"),"Incomplete",IF(AND(M244="Other",M245="Other"),"Review",IF(AND(M244="Untraceable",M245=""),"Untraceable","")))))))))))))))))))))))))</f>
        <v/>
      </c>
      <c r="O244" s="116" t="str">
        <f>IF(OR(N244="Untraceable",N244="Incomplete"),"Ignore",IF(N244="Completed","Waiting",IF(OR(N244="Waiting",N244="In Progress",N244="Review",N244="Other"),"HOLD","")))</f>
        <v/>
      </c>
      <c r="P244" s="4"/>
      <c r="Q244" s="121" t="str">
        <f>IF(OR(N244="Untraceable",N244="Incomplete"),"No",IF(N244="Completed","In Progress",""))</f>
        <v/>
      </c>
      <c r="R244" s="116"/>
    </row>
    <row r="245" spans="1:18" x14ac:dyDescent="0.25">
      <c r="A245" s="116"/>
      <c r="B245" s="116"/>
      <c r="C245" s="116"/>
      <c r="D245" s="103"/>
      <c r="E245" s="103"/>
      <c r="F245" s="7" t="str">
        <f>IF(AND(D245="Amina",OR(E245="Manual",E245="Assisted Manual")),A244&amp;"_AZ",IF(AND(D245="Amina",OR(E245="De-Novo Merge",E245="Assisted Merge")),A244&amp;"_SA_AZ",IF(AND(D245="Ahmad",OR(E245="Manual",E245="Assisted Manual")),A244&amp;"_AE",IF(AND(D245="Ahmad",OR(E245="De-Novo Merge",E245="Assisted Merge")),A244&amp;"_SA_AE",IF(AND(D245="Gina",OR(E245="Manual",E245="Assisted Manual")),A244&amp;"_GB",IF(AND(D245="Gina",OR(E245="De-Novo Merge",E245="Assisted Merge")),A244&amp;"_SA_GB",IF(AND(D245="Cameron",OR(E245="Manual",E245="Assisted Manual")),A244&amp;"_CA",IF(AND(D245="Cameron",OR(E245="De-Novo Merge",E245="Assisted Merge")),A244&amp;"_SA_CA",IF(AND(D245="Bruno",OR(E245="Manual",E245="Assisted Manual")),A244&amp;"_BD",IF(AND(D245="Bruno",OR(E245="De-Novo Merge",E245="Assisted Merge")),A244&amp;"_SA_BD",IF(AND(D245="Daniel",OR(E245="Manual",E245="Assisted Manual")),A244&amp;"_DR",IF(AND(D245="Daniel",OR(E245="De-Novo Merge",E245="Assisted Merge")),A244&amp;"_SA_DR",IF(AND(D245="Monet",OR(E245="Manual",E245="Assisted Manual")),A244&amp;"_MW",IF(AND(D245="Monet",OR(E245="De-Novo Merge",E245="Assisted Merge")),A244&amp;"_SA_MW",IF(AND(D245="Rinat",OR(E245="Manual",E245="Assisted Manual")),A244&amp;"_RM",IF(AND(D245="Rinat",OR(E245="De-Novo Merge",E245="Assisted Merge")),A244&amp;"_SA_RM",""))))))))))))))))</f>
        <v/>
      </c>
      <c r="G245" s="104"/>
      <c r="H245" s="104"/>
      <c r="I245" s="68"/>
      <c r="J245" s="68"/>
      <c r="K245" s="73" t="str">
        <f t="shared" si="3"/>
        <v/>
      </c>
      <c r="L245" s="116"/>
      <c r="M245" s="103" t="str">
        <f>IF(AND(NOT(OR(G245="",G245="Ø")),H245=""),"In Progress",IF(AND(NOT(OR(H245="Ø",H245="")),NOT(OR(G245="Ø",G245=""))),"Completed",IF(AND(NOT(A244=""),NOT(OR(D245="",D245="???")),G245=""),"Waiting",IF(D245="???","Waiting",""))))</f>
        <v/>
      </c>
      <c r="N245" s="116"/>
      <c r="O245" s="116"/>
      <c r="P245" s="4"/>
      <c r="Q245" s="121"/>
      <c r="R245" s="116"/>
    </row>
    <row r="246" spans="1:18" x14ac:dyDescent="0.25">
      <c r="A246" s="122" t="s">
        <v>5817</v>
      </c>
      <c r="B246" s="117" t="s">
        <v>5816</v>
      </c>
      <c r="C246" s="116"/>
      <c r="D246" s="103"/>
      <c r="E246" s="103"/>
      <c r="F246" s="7" t="str">
        <f>IF(AND(D246="Amina",OR(E246="Manual",E246="Assisted Manual")),A246&amp;"_AZ",IF(AND(D246="Amina",OR(E246="De-Novo Merge",E246="Assisted Merge")),A246&amp;"_SA_AZ",IF(AND(D246="Ahmad",OR(E246="Manual",E246="Assisted Manual")),A246&amp;"_AE",IF(AND(D246="Ahmad",OR(E246="De-Novo Merge",E246="Assisted Merge")),A246&amp;"_SA_AE",IF(AND(D246="Gina",OR(E246="Manual",E246="Assisted Manual")),A246&amp;"_GB",IF(AND(D246="Gina",OR(E246="De-Novo Merge",E246="Assisted Merge")),A246&amp;"_SA_GB",IF(AND(D246="Cameron",OR(E246="Manual",E246="Assisted Manual")),A246&amp;"_CA",IF(AND(D246="Cameron",OR(E246="De-Novo Merge",E246="Assisted Merge")),A246&amp;"_SA_CA",IF(AND(D246="Bruno",OR(E246="Manual",E246="Assisted Manual")),A246&amp;"_BD",IF(AND(D246="Bruno",OR(E246="De-Novo Merge",E246="Assisted Merge")),A246&amp;"_SA_BD",IF(AND(D246="Daniel",OR(E246="Manual",E246="Assisted Manual")),A246&amp;"_DR",IF(AND(D246="Daniel",OR(E246="De-Novo Merge",E246="Assisted Merge")),A246&amp;"_SA_DR",IF(AND(D246="Monet",OR(E246="Manual",E246="Assisted Manual")),A246&amp;"_MW",IF(AND(D246="Monet",OR(E246="De-Novo Merge",E246="Assisted Merge")),A246&amp;"_SA_MW",IF(AND(D246="Rinat",OR(E246="Manual",E246="Assisted Manual")),A246&amp;"_RM",IF(AND(D246="Rinat",OR(E246="De-Novo Merge",E246="Assisted Merge")),A246&amp;"_SA_RM",""))))))))))))))))</f>
        <v/>
      </c>
      <c r="G246" s="104"/>
      <c r="H246" s="104"/>
      <c r="I246" s="68"/>
      <c r="J246" s="68"/>
      <c r="K246" s="73" t="str">
        <f t="shared" si="3"/>
        <v/>
      </c>
      <c r="L246" s="118" t="str">
        <f>IF(AND(NOT(OR(H246="",H246="Ø")),NOT(OR(H247="",H247="Ø"))),"Needs to be Split","")</f>
        <v/>
      </c>
      <c r="M246" s="103" t="str">
        <f>IF(AND(NOT(OR(G246="",G246="Ø")),H246=""),"In Progress",IF(AND(NOT(OR(H246="Ø",H246="")),NOT(OR(G246="Ø",G246=""))),"Completed",IF(AND(NOT(A246=""),NOT(OR(D246="",D246="???")),G246=""),"Waiting",IF(D246="???","Waiting",""))))</f>
        <v/>
      </c>
      <c r="N246" s="116" t="str">
        <f>IF(AND(NOT(OR(H246="Ø",H246="")),L246="Split"),"In Progress",IF(AND(NOT(OR(H246="Ø",H246="")),L246="Needs to be Split"),"Waiting",IF(AND(M246="Review",M247="Review"),"Review",IF(OR(AND(M246="Review",M247="Incomplete"),AND(M246="Incomplete",M247="Review")),"Review",IF(OR(AND(M246="Untraceable",M247="Review"),AND(M246="Review",M247="Untraceable")),"Review",IF(OR(AND(M246="Review",M247="Completed"),AND(M246="Completed",M247="Review")),"Review",IF(OR(AND(M246="Other",M247="Review"),AND(M246="Review",M247="Other")),"Review",IF(OR(AND(M246="Other",M247="Incomplete"),AND(M246="Incomplete",M247="Other")),"Review",IF(OR(AND(M246="Other",M247="Untraceable"),AND(M246="Untraceable",M247="Other")),"Review",IF(OR(AND(M246="Other",M247="Completed"),AND(M246="Completed",M247="Other")),"Review",IF(AND(M246="Waiting",M247="Waiting"),"Waiting",IF(OR(AND(M246="Review",M247="Waiting"),AND(M246="Waiting",M247="Review")),"Waiting",IF(OR(AND(M246="Other",M247="Waiting"),AND(M246="Waiting",M247="Other")),"Waiting",IF(OR(AND(M246="Incomplete",M247="Waiting"),AND(M246="Waiting",M247="Incomplete")),"Waiting",IF(OR(AND(M246="Completed",M247="Waiting"),AND(M246="Waiting",M247="Completed")),"Waiting",IF(OR(M246="In Progress",M247="In Progress"),"In Progress",IF(OR(AND(M246="Completed",M247="Untraceable"),AND(M246="Untraceable",M247="Completed")),"Review",IF(OR(AND(M246="Completed",M247="Incomplete"),AND(M246="Incomplete",M247="Completed")),"Review",IF(OR(AND(M246="Incomplete",M247="Untraceable"),AND(M246="Untraceable",M247="Incomplete")),"Untraceable",IF(AND(NOT(OR(H246="Ø",H246="")),NOT(OR(H247="Ø",H247="")),L246=""),"In Progress",IF(AND(M246="Untraceable",M247="Untraceable"),"Untraceable",IF(AND(NOT(OR(H246="Ø",H246="")),NOT(OR(H247="Ø",H247="")),NOT(OR(L246="Ø",L246="",L246="Split",L246="Needs to be Split"))),"Completed",IF(AND(M246="Incomplete",M247="Incomplete"),"Incomplete",IF(AND(M246="Other",M247="Other"),"Review",IF(AND(M246="Untraceable",M247=""),"Untraceable","")))))))))))))))))))))))))</f>
        <v/>
      </c>
      <c r="O246" s="116" t="str">
        <f>IF(OR(N246="Untraceable",N246="Incomplete"),"Ignore",IF(N246="Completed","Waiting",IF(OR(N246="Waiting",N246="In Progress",N246="Review",N246="Other"),"HOLD","")))</f>
        <v/>
      </c>
      <c r="P246" s="4" t="s">
        <v>5815</v>
      </c>
      <c r="Q246" s="121" t="str">
        <f>IF(OR(N246="Untraceable",N246="Incomplete"),"No",IF(N246="Completed","In Progress",""))</f>
        <v/>
      </c>
      <c r="R246" s="116"/>
    </row>
    <row r="247" spans="1:18" x14ac:dyDescent="0.25">
      <c r="A247" s="116"/>
      <c r="B247" s="116"/>
      <c r="C247" s="116"/>
      <c r="D247" s="103"/>
      <c r="E247" s="103"/>
      <c r="F247" s="7" t="str">
        <f>IF(AND(D247="Amina",OR(E247="Manual",E247="Assisted Manual")),A246&amp;"_AZ",IF(AND(D247="Amina",OR(E247="De-Novo Merge",E247="Assisted Merge")),A246&amp;"_SA_AZ",IF(AND(D247="Ahmad",OR(E247="Manual",E247="Assisted Manual")),A246&amp;"_AE",IF(AND(D247="Ahmad",OR(E247="De-Novo Merge",E247="Assisted Merge")),A246&amp;"_SA_AE",IF(AND(D247="Gina",OR(E247="Manual",E247="Assisted Manual")),A246&amp;"_GB",IF(AND(D247="Gina",OR(E247="De-Novo Merge",E247="Assisted Merge")),A246&amp;"_SA_GB",IF(AND(D247="Cameron",OR(E247="Manual",E247="Assisted Manual")),A246&amp;"_CA",IF(AND(D247="Cameron",OR(E247="De-Novo Merge",E247="Assisted Merge")),A246&amp;"_SA_CA",IF(AND(D247="Bruno",OR(E247="Manual",E247="Assisted Manual")),A246&amp;"_BD",IF(AND(D247="Bruno",OR(E247="De-Novo Merge",E247="Assisted Merge")),A246&amp;"_SA_BD",IF(AND(D247="Daniel",OR(E247="Manual",E247="Assisted Manual")),A246&amp;"_DR",IF(AND(D247="Daniel",OR(E247="De-Novo Merge",E247="Assisted Merge")),A246&amp;"_SA_DR",IF(AND(D247="Monet",OR(E247="Manual",E247="Assisted Manual")),A246&amp;"_MW",IF(AND(D247="Monet",OR(E247="De-Novo Merge",E247="Assisted Merge")),A246&amp;"_SA_MW",IF(AND(D247="Rinat",OR(E247="Manual",E247="Assisted Manual")),A246&amp;"_RM",IF(AND(D247="Rinat",OR(E247="De-Novo Merge",E247="Assisted Merge")),A246&amp;"_SA_RM",""))))))))))))))))</f>
        <v/>
      </c>
      <c r="G247" s="104"/>
      <c r="H247" s="104"/>
      <c r="I247" s="68"/>
      <c r="J247" s="68"/>
      <c r="K247" s="73" t="str">
        <f t="shared" si="3"/>
        <v/>
      </c>
      <c r="L247" s="116"/>
      <c r="M247" s="103" t="str">
        <f>IF(AND(NOT(OR(G247="",G247="Ø")),H247=""),"In Progress",IF(AND(NOT(OR(H247="Ø",H247="")),NOT(OR(G247="Ø",G247=""))),"Completed",IF(AND(NOT(A246=""),NOT(OR(D247="",D247="???")),G247=""),"Waiting",IF(D247="???","Waiting",""))))</f>
        <v/>
      </c>
      <c r="N247" s="116"/>
      <c r="O247" s="116"/>
      <c r="P247" s="4"/>
      <c r="Q247" s="121"/>
      <c r="R247" s="116"/>
    </row>
    <row r="248" spans="1:18" x14ac:dyDescent="0.25">
      <c r="A248" s="122" t="s">
        <v>5814</v>
      </c>
      <c r="B248" s="117" t="s">
        <v>5813</v>
      </c>
      <c r="C248" s="116" t="s">
        <v>2065</v>
      </c>
      <c r="D248" s="103" t="s">
        <v>23</v>
      </c>
      <c r="E248" s="103" t="s">
        <v>24</v>
      </c>
      <c r="F248" s="7" t="str">
        <f>IF(AND(D248="Amina",OR(E248="Manual",E248="Assisted Manual")),A248&amp;"_AZ",IF(AND(D248="Amina",OR(E248="De-Novo Merge",E248="Assisted Merge")),A248&amp;"_SA_AZ",IF(AND(D248="Ahmad",OR(E248="Manual",E248="Assisted Manual")),A248&amp;"_AE",IF(AND(D248="Ahmad",OR(E248="De-Novo Merge",E248="Assisted Merge")),A248&amp;"_SA_AE",IF(AND(D248="Gina",OR(E248="Manual",E248="Assisted Manual")),A248&amp;"_GB",IF(AND(D248="Gina",OR(E248="De-Novo Merge",E248="Assisted Merge")),A248&amp;"_SA_GB",IF(AND(D248="Cameron",OR(E248="Manual",E248="Assisted Manual")),A248&amp;"_CA",IF(AND(D248="Cameron",OR(E248="De-Novo Merge",E248="Assisted Merge")),A248&amp;"_SA_CA",IF(AND(D248="Bruno",OR(E248="Manual",E248="Assisted Manual")),A248&amp;"_BD",IF(AND(D248="Bruno",OR(E248="De-Novo Merge",E248="Assisted Merge")),A248&amp;"_SA_BD",IF(AND(D248="Daniel",OR(E248="Manual",E248="Assisted Manual")),A248&amp;"_DR",IF(AND(D248="Daniel",OR(E248="De-Novo Merge",E248="Assisted Merge")),A248&amp;"_SA_DR",IF(AND(D248="Monet",OR(E248="Manual",E248="Assisted Manual")),A248&amp;"_MW",IF(AND(D248="Monet",OR(E248="De-Novo Merge",E248="Assisted Merge")),A248&amp;"_SA_MW",IF(AND(D248="Rinat",OR(E248="Manual",E248="Assisted Manual")),A248&amp;"_RM",IF(AND(D248="Rinat",OR(E248="De-Novo Merge",E248="Assisted Merge")),A248&amp;"_SA_RM",""))))))))))))))))</f>
        <v>2018-08-01_G-124_CA</v>
      </c>
      <c r="G248" s="104">
        <v>43343</v>
      </c>
      <c r="H248" s="104">
        <v>43370</v>
      </c>
      <c r="I248" s="68"/>
      <c r="J248" s="68">
        <v>114</v>
      </c>
      <c r="K248" s="73" t="str">
        <f t="shared" si="3"/>
        <v/>
      </c>
      <c r="L248" s="118">
        <v>43440</v>
      </c>
      <c r="M248" s="103" t="str">
        <f>IF(AND(NOT(OR(G248="",G248="Ø")),H248=""),"In Progress",IF(AND(NOT(OR(H248="Ø",H248="")),NOT(OR(G248="Ø",G248=""))),"Completed",IF(AND(NOT(A248=""),NOT(OR(D248="",D248="???")),G248=""),"Waiting",IF(D248="???","Waiting",""))))</f>
        <v>Completed</v>
      </c>
      <c r="N248" s="116" t="str">
        <f>IF(AND(NOT(OR(H248="Ø",H248="")),L248="Split"),"In Progress",IF(AND(NOT(OR(H248="Ø",H248="")),L248="Needs to be Split"),"Waiting",IF(AND(M248="Review",M249="Review"),"Review",IF(OR(AND(M248="Review",M249="Incomplete"),AND(M248="Incomplete",M249="Review")),"Review",IF(OR(AND(M248="Untraceable",M249="Review"),AND(M248="Review",M249="Untraceable")),"Review",IF(OR(AND(M248="Review",M249="Completed"),AND(M248="Completed",M249="Review")),"Review",IF(OR(AND(M248="Other",M249="Review"),AND(M248="Review",M249="Other")),"Review",IF(OR(AND(M248="Other",M249="Incomplete"),AND(M248="Incomplete",M249="Other")),"Review",IF(OR(AND(M248="Other",M249="Untraceable"),AND(M248="Untraceable",M249="Other")),"Review",IF(OR(AND(M248="Other",M249="Completed"),AND(M248="Completed",M249="Other")),"Review",IF(AND(M248="Waiting",M249="Waiting"),"Waiting",IF(OR(AND(M248="Review",M249="Waiting"),AND(M248="Waiting",M249="Review")),"Waiting",IF(OR(AND(M248="Other",M249="Waiting"),AND(M248="Waiting",M249="Other")),"Waiting",IF(OR(AND(M248="Incomplete",M249="Waiting"),AND(M248="Waiting",M249="Incomplete")),"Waiting",IF(OR(AND(M248="Completed",M249="Waiting"),AND(M248="Waiting",M249="Completed")),"Waiting",IF(OR(M248="In Progress",M249="In Progress"),"In Progress",IF(OR(AND(M248="Completed",M249="Untraceable"),AND(M248="Untraceable",M249="Completed")),"Review",IF(OR(AND(M248="Completed",M249="Incomplete"),AND(M248="Incomplete",M249="Completed")),"Review",IF(OR(AND(M248="Incomplete",M249="Untraceable"),AND(M248="Untraceable",M249="Incomplete")),"Untraceable",IF(AND(NOT(OR(H248="Ø",H248="")),NOT(OR(H249="Ø",H249="")),L248=""),"In Progress",IF(AND(M248="Untraceable",M249="Untraceable"),"Untraceable",IF(AND(NOT(OR(H248="Ø",H248="")),NOT(OR(H249="Ø",H249="")),NOT(OR(L248="Ø",L248="",L248="Split",L248="Needs to be Split"))),"Completed",IF(AND(M248="Incomplete",M249="Incomplete"),"Incomplete",IF(AND(M248="Other",M249="Other"),"Review",IF(AND(M248="Untraceable",M249=""),"Untraceable","")))))))))))))))))))))))))</f>
        <v>Completed</v>
      </c>
      <c r="O248" s="116" t="s">
        <v>0</v>
      </c>
      <c r="P248" s="4"/>
      <c r="Q248" s="121" t="s">
        <v>25</v>
      </c>
      <c r="R248" s="116" t="s">
        <v>5812</v>
      </c>
    </row>
    <row r="249" spans="1:18" x14ac:dyDescent="0.25">
      <c r="A249" s="116"/>
      <c r="B249" s="116"/>
      <c r="C249" s="116"/>
      <c r="D249" s="103" t="s">
        <v>161</v>
      </c>
      <c r="E249" s="103" t="s">
        <v>1512</v>
      </c>
      <c r="F249" s="7" t="str">
        <f>IF(AND(D249="Amina",OR(E249="Manual",E249="Assisted Manual")),A248&amp;"_AZ",IF(AND(D249="Amina",OR(E249="De-Novo Merge",E249="Assisted Merge")),A248&amp;"_SA_AZ",IF(AND(D249="Ahmad",OR(E249="Manual",E249="Assisted Manual")),A248&amp;"_AE",IF(AND(D249="Ahmad",OR(E249="De-Novo Merge",E249="Assisted Merge")),A248&amp;"_SA_AE",IF(AND(D249="Gina",OR(E249="Manual",E249="Assisted Manual")),A248&amp;"_GB",IF(AND(D249="Gina",OR(E249="De-Novo Merge",E249="Assisted Merge")),A248&amp;"_SA_GB",IF(AND(D249="Cameron",OR(E249="Manual",E249="Assisted Manual")),A248&amp;"_CA",IF(AND(D249="Cameron",OR(E249="De-Novo Merge",E249="Assisted Merge")),A248&amp;"_SA_CA",IF(AND(D249="Bruno",OR(E249="Manual",E249="Assisted Manual")),A248&amp;"_BD",IF(AND(D249="Bruno",OR(E249="De-Novo Merge",E249="Assisted Merge")),A248&amp;"_SA_BD",IF(AND(D249="Daniel",OR(E249="Manual",E249="Assisted Manual")),A248&amp;"_DR",IF(AND(D249="Daniel",OR(E249="De-Novo Merge",E249="Assisted Merge")),A248&amp;"_SA_DR",IF(AND(D249="Monet",OR(E249="Manual",E249="Assisted Manual")),A248&amp;"_MW",IF(AND(D249="Monet",OR(E249="De-Novo Merge",E249="Assisted Merge")),A248&amp;"_SA_MW",IF(AND(D249="Rinat",OR(E249="Manual",E249="Assisted Manual")),A248&amp;"_RM",IF(AND(D249="Rinat",OR(E249="De-Novo Merge",E249="Assisted Merge")),A248&amp;"_SA_RM",""))))))))))))))))</f>
        <v>2018-08-01_G-124_BD</v>
      </c>
      <c r="G249" s="104">
        <v>43432</v>
      </c>
      <c r="H249" s="104">
        <v>43440</v>
      </c>
      <c r="I249" s="68">
        <v>8.75</v>
      </c>
      <c r="J249" s="68">
        <v>126</v>
      </c>
      <c r="K249" s="73">
        <f t="shared" si="3"/>
        <v>14.4</v>
      </c>
      <c r="L249" s="116"/>
      <c r="M249" s="103" t="str">
        <f>IF(AND(NOT(OR(G249="",G249="Ø")),H249=""),"In Progress",IF(AND(NOT(OR(H249="Ø",H249="")),NOT(OR(G249="Ø",G249=""))),"Completed",IF(AND(NOT(A248=""),NOT(OR(D249="",D249="???")),G249=""),"Waiting",IF(D249="???","Waiting",""))))</f>
        <v>Completed</v>
      </c>
      <c r="N249" s="116"/>
      <c r="O249" s="116"/>
      <c r="P249" s="4"/>
      <c r="Q249" s="121"/>
      <c r="R249" s="116"/>
    </row>
    <row r="250" spans="1:18" x14ac:dyDescent="0.25">
      <c r="A250" s="122" t="s">
        <v>5811</v>
      </c>
      <c r="B250" s="117" t="s">
        <v>5810</v>
      </c>
      <c r="C250" s="116" t="s">
        <v>5809</v>
      </c>
      <c r="D250" s="103" t="s">
        <v>23</v>
      </c>
      <c r="E250" s="103" t="s">
        <v>24</v>
      </c>
      <c r="F250" s="7" t="s">
        <v>5808</v>
      </c>
      <c r="G250" s="104">
        <v>43376</v>
      </c>
      <c r="H250" s="104" t="s">
        <v>51</v>
      </c>
      <c r="I250" s="68"/>
      <c r="J250" s="68"/>
      <c r="K250" s="73" t="str">
        <f t="shared" si="3"/>
        <v/>
      </c>
      <c r="L250" s="118" t="str">
        <f>IF(AND(NOT(OR(H250="",H250="Ø")),NOT(OR(H251="",H251="Ø"))),"Needs to be Split","")</f>
        <v/>
      </c>
      <c r="M250" s="103" t="s">
        <v>2</v>
      </c>
      <c r="N250" s="116" t="s">
        <v>2</v>
      </c>
      <c r="O250" s="116" t="str">
        <f>IF(OR(N250="Untraceable",N250="Incomplete"),"Ignore",IF(N250="Completed","Waiting",IF(OR(N250="Waiting",N250="In Progress",N250="Review",N250="Other"),"HOLD","")))</f>
        <v>Ignore</v>
      </c>
      <c r="P250" s="4" t="s">
        <v>5807</v>
      </c>
      <c r="Q250" s="121" t="str">
        <f>IF(OR(N250="Untraceable",N250="Incomplete"),"No",IF(N250="Completed","In Progress",""))</f>
        <v>No</v>
      </c>
      <c r="R250" s="116"/>
    </row>
    <row r="251" spans="1:18" x14ac:dyDescent="0.25">
      <c r="A251" s="116"/>
      <c r="B251" s="116"/>
      <c r="C251" s="116"/>
      <c r="D251" s="103"/>
      <c r="E251" s="103"/>
      <c r="F251" s="7" t="str">
        <f>IF(AND(D251="Amina",OR(E251="Manual",E251="Assisted Manual")),A250&amp;"_AZ",IF(AND(D251="Amina",OR(E251="De-Novo Merge",E251="Assisted Merge")),A250&amp;"_SA_AZ",IF(AND(D251="Ahmad",OR(E251="Manual",E251="Assisted Manual")),A250&amp;"_AE",IF(AND(D251="Ahmad",OR(E251="De-Novo Merge",E251="Assisted Merge")),A250&amp;"_SA_AE",IF(AND(D251="Gina",OR(E251="Manual",E251="Assisted Manual")),A250&amp;"_GB",IF(AND(D251="Gina",OR(E251="De-Novo Merge",E251="Assisted Merge")),A250&amp;"_SA_GB",IF(AND(D251="Cameron",OR(E251="Manual",E251="Assisted Manual")),A250&amp;"_CA",IF(AND(D251="Cameron",OR(E251="De-Novo Merge",E251="Assisted Merge")),A250&amp;"_SA_CA",IF(AND(D251="Bruno",OR(E251="Manual",E251="Assisted Manual")),A250&amp;"_BD",IF(AND(D251="Bruno",OR(E251="De-Novo Merge",E251="Assisted Merge")),A250&amp;"_SA_BD",IF(AND(D251="Daniel",OR(E251="Manual",E251="Assisted Manual")),A250&amp;"_DR",IF(AND(D251="Daniel",OR(E251="De-Novo Merge",E251="Assisted Merge")),A250&amp;"_SA_DR",IF(AND(D251="Monet",OR(E251="Manual",E251="Assisted Manual")),A250&amp;"_MW",IF(AND(D251="Monet",OR(E251="De-Novo Merge",E251="Assisted Merge")),A250&amp;"_SA_MW",IF(AND(D251="Rinat",OR(E251="Manual",E251="Assisted Manual")),A250&amp;"_RM",IF(AND(D251="Rinat",OR(E251="De-Novo Merge",E251="Assisted Merge")),A250&amp;"_SA_RM",""))))))))))))))))</f>
        <v/>
      </c>
      <c r="G251" s="104"/>
      <c r="H251" s="104"/>
      <c r="I251" s="68"/>
      <c r="J251" s="68"/>
      <c r="K251" s="73" t="str">
        <f t="shared" si="3"/>
        <v/>
      </c>
      <c r="L251" s="116"/>
      <c r="M251" s="103" t="str">
        <f>IF(AND(NOT(OR(G251="",G251="Ø")),H251=""),"In Progress",IF(AND(NOT(OR(H251="Ø",H251="")),NOT(OR(G251="Ø",G251=""))),"Completed",IF(AND(NOT(A250=""),NOT(OR(D251="",D251="???")),G251=""),"Waiting",IF(D251="???","Waiting",""))))</f>
        <v/>
      </c>
      <c r="N251" s="116"/>
      <c r="O251" s="116"/>
      <c r="P251" s="4"/>
      <c r="Q251" s="121"/>
      <c r="R251" s="116"/>
    </row>
    <row r="252" spans="1:18" x14ac:dyDescent="0.25">
      <c r="A252" s="122" t="s">
        <v>5806</v>
      </c>
      <c r="B252" s="117" t="s">
        <v>5805</v>
      </c>
      <c r="C252" s="116" t="s">
        <v>5511</v>
      </c>
      <c r="D252" s="103" t="s">
        <v>23</v>
      </c>
      <c r="E252" s="103" t="s">
        <v>24</v>
      </c>
      <c r="F252" s="7" t="str">
        <f>IF(AND(D252="Amina",OR(E252="Manual",E252="Assisted Manual")),A252&amp;"_AZ",IF(AND(D252="Amina",OR(E252="De-Novo Merge",E252="Assisted Merge")),A252&amp;"_SA_AZ",IF(AND(D252="Ahmad",OR(E252="Manual",E252="Assisted Manual")),A252&amp;"_AE",IF(AND(D252="Ahmad",OR(E252="De-Novo Merge",E252="Assisted Merge")),A252&amp;"_SA_AE",IF(AND(D252="Gina",OR(E252="Manual",E252="Assisted Manual")),A252&amp;"_GB",IF(AND(D252="Gina",OR(E252="De-Novo Merge",E252="Assisted Merge")),A252&amp;"_SA_GB",IF(AND(D252="Cameron",OR(E252="Manual",E252="Assisted Manual")),A252&amp;"_CA",IF(AND(D252="Cameron",OR(E252="De-Novo Merge",E252="Assisted Merge")),A252&amp;"_SA_CA",IF(AND(D252="Bruno",OR(E252="Manual",E252="Assisted Manual")),A252&amp;"_BD",IF(AND(D252="Bruno",OR(E252="De-Novo Merge",E252="Assisted Merge")),A252&amp;"_SA_BD",IF(AND(D252="Daniel",OR(E252="Manual",E252="Assisted Manual")),A252&amp;"_DR",IF(AND(D252="Daniel",OR(E252="De-Novo Merge",E252="Assisted Merge")),A252&amp;"_SA_DR",IF(AND(D252="Monet",OR(E252="Manual",E252="Assisted Manual")),A252&amp;"_MW",IF(AND(D252="Monet",OR(E252="De-Novo Merge",E252="Assisted Merge")),A252&amp;"_SA_MW",IF(AND(D252="Rinat",OR(E252="Manual",E252="Assisted Manual")),A252&amp;"_RM",IF(AND(D252="Rinat",OR(E252="De-Novo Merge",E252="Assisted Merge")),A252&amp;"_SA_RM",""))))))))))))))))</f>
        <v>2018-08-01_G-126_CA</v>
      </c>
      <c r="G252" s="104">
        <v>43376</v>
      </c>
      <c r="H252" s="104">
        <v>43377</v>
      </c>
      <c r="I252" s="68">
        <v>4.5</v>
      </c>
      <c r="J252" s="68">
        <v>76</v>
      </c>
      <c r="K252" s="73">
        <f t="shared" si="3"/>
        <v>16.888888888888889</v>
      </c>
      <c r="L252" s="118">
        <v>43432</v>
      </c>
      <c r="M252" s="103" t="str">
        <f>IF(AND(NOT(OR(G252="",G252="Ø")),H252=""),"In Progress",IF(AND(NOT(OR(H252="Ø",H252="")),NOT(OR(G252="Ø",G252=""))),"Completed",IF(AND(NOT(A252=""),NOT(OR(D252="",D252="???")),G252=""),"Waiting",IF(D252="???","Waiting",""))))</f>
        <v>Completed</v>
      </c>
      <c r="N252" s="116" t="str">
        <f>IF(AND(NOT(OR(H252="Ø",H252="")),L252="Split"),"In Progress",IF(AND(NOT(OR(H252="Ø",H252="")),L252="Needs to be Split"),"Waiting",IF(AND(M252="Review",M253="Review"),"Review",IF(OR(AND(M252="Review",M253="Incomplete"),AND(M252="Incomplete",M253="Review")),"Review",IF(OR(AND(M252="Untraceable",M253="Review"),AND(M252="Review",M253="Untraceable")),"Review",IF(OR(AND(M252="Review",M253="Completed"),AND(M252="Completed",M253="Review")),"Review",IF(OR(AND(M252="Other",M253="Review"),AND(M252="Review",M253="Other")),"Review",IF(OR(AND(M252="Other",M253="Incomplete"),AND(M252="Incomplete",M253="Other")),"Review",IF(OR(AND(M252="Other",M253="Untraceable"),AND(M252="Untraceable",M253="Other")),"Review",IF(OR(AND(M252="Other",M253="Completed"),AND(M252="Completed",M253="Other")),"Review",IF(AND(M252="Waiting",M253="Waiting"),"Waiting",IF(OR(AND(M252="Review",M253="Waiting"),AND(M252="Waiting",M253="Review")),"Waiting",IF(OR(AND(M252="Other",M253="Waiting"),AND(M252="Waiting",M253="Other")),"Waiting",IF(OR(AND(M252="Incomplete",M253="Waiting"),AND(M252="Waiting",M253="Incomplete")),"Waiting",IF(OR(AND(M252="Completed",M253="Waiting"),AND(M252="Waiting",M253="Completed")),"Waiting",IF(OR(M252="In Progress",M253="In Progress"),"In Progress",IF(OR(AND(M252="Completed",M253="Untraceable"),AND(M252="Untraceable",M253="Completed")),"Review",IF(OR(AND(M252="Completed",M253="Incomplete"),AND(M252="Incomplete",M253="Completed")),"Review",IF(OR(AND(M252="Incomplete",M253="Untraceable"),AND(M252="Untraceable",M253="Incomplete")),"Untraceable",IF(AND(NOT(OR(H252="Ø",H252="")),NOT(OR(H253="Ø",H253="")),L252=""),"In Progress",IF(AND(M252="Untraceable",M253="Untraceable"),"Untraceable",IF(AND(NOT(OR(H252="Ø",H252="")),NOT(OR(H253="Ø",H253="")),NOT(OR(L252="Ø",L252="",L252="Split",L252="Needs to be Split"))),"Completed",IF(AND(M252="Incomplete",M253="Incomplete"),"Incomplete",IF(AND(M252="Other",M253="Other"),"Review",IF(AND(M252="Untraceable",M253=""),"Untraceable","")))))))))))))))))))))))))</f>
        <v>Completed</v>
      </c>
      <c r="O252" s="116" t="s">
        <v>0</v>
      </c>
      <c r="P252" s="4"/>
      <c r="Q252" s="121" t="s">
        <v>25</v>
      </c>
      <c r="R252" s="116" t="s">
        <v>5804</v>
      </c>
    </row>
    <row r="253" spans="1:18" x14ac:dyDescent="0.25">
      <c r="A253" s="116"/>
      <c r="B253" s="116"/>
      <c r="C253" s="116"/>
      <c r="D253" s="103" t="s">
        <v>4657</v>
      </c>
      <c r="E253" s="103" t="s">
        <v>1512</v>
      </c>
      <c r="F253" s="7" t="str">
        <f>IF(AND(D253="Amina",OR(E253="Manual",E253="Assisted Manual")),A252&amp;"_AZ",IF(AND(D253="Amina",OR(E253="De-Novo Merge",E253="Assisted Merge")),A252&amp;"_SA_AZ",IF(AND(D253="Ahmad",OR(E253="Manual",E253="Assisted Manual")),A252&amp;"_AE",IF(AND(D253="Ahmad",OR(E253="De-Novo Merge",E253="Assisted Merge")),A252&amp;"_SA_AE",IF(AND(D253="Gina",OR(E253="Manual",E253="Assisted Manual")),A252&amp;"_GB",IF(AND(D253="Gina",OR(E253="De-Novo Merge",E253="Assisted Merge")),A252&amp;"_SA_GB",IF(AND(D253="Cameron",OR(E253="Manual",E253="Assisted Manual")),A252&amp;"_CA",IF(AND(D253="Cameron",OR(E253="De-Novo Merge",E253="Assisted Merge")),A252&amp;"_SA_CA",IF(AND(D253="Bruno",OR(E253="Manual",E253="Assisted Manual")),A252&amp;"_BD",IF(AND(D253="Bruno",OR(E253="De-Novo Merge",E253="Assisted Merge")),A252&amp;"_SA_BD",IF(AND(D253="Daniel",OR(E253="Manual",E253="Assisted Manual")),A252&amp;"_DR",IF(AND(D253="Daniel",OR(E253="De-Novo Merge",E253="Assisted Merge")),A252&amp;"_SA_DR",IF(AND(D253="Monet",OR(E253="Manual",E253="Assisted Manual")),A252&amp;"_MW",IF(AND(D253="Monet",OR(E253="De-Novo Merge",E253="Assisted Merge")),A252&amp;"_SA_MW",IF(AND(D253="Rinat",OR(E253="Manual",E253="Assisted Manual")),A252&amp;"_RM",IF(AND(D253="Rinat",OR(E253="De-Novo Merge",E253="Assisted Merge")),A252&amp;"_SA_RM",""))))))))))))))))</f>
        <v>2018-08-01_G-126_AE</v>
      </c>
      <c r="G253" s="104">
        <v>43432</v>
      </c>
      <c r="H253" s="104">
        <v>43432</v>
      </c>
      <c r="I253" s="68">
        <v>2.5</v>
      </c>
      <c r="J253" s="68">
        <v>79</v>
      </c>
      <c r="K253" s="73">
        <f t="shared" si="3"/>
        <v>31.6</v>
      </c>
      <c r="L253" s="116"/>
      <c r="M253" s="103" t="str">
        <f>IF(AND(NOT(OR(G253="",G253="Ø")),H253=""),"In Progress",IF(AND(NOT(OR(H253="Ø",H253="")),NOT(OR(G253="Ø",G253=""))),"Completed",IF(AND(NOT(A252=""),NOT(OR(D253="",D253="???")),G253=""),"Waiting",IF(D253="???","Waiting",""))))</f>
        <v>Completed</v>
      </c>
      <c r="N253" s="116"/>
      <c r="O253" s="116"/>
      <c r="P253" s="4"/>
      <c r="Q253" s="121"/>
      <c r="R253" s="116"/>
    </row>
    <row r="254" spans="1:18" x14ac:dyDescent="0.25">
      <c r="A254" s="122" t="s">
        <v>5803</v>
      </c>
      <c r="B254" s="117" t="s">
        <v>5802</v>
      </c>
      <c r="C254" s="116" t="s">
        <v>1052</v>
      </c>
      <c r="D254" s="103" t="s">
        <v>23</v>
      </c>
      <c r="E254" s="103" t="s">
        <v>24</v>
      </c>
      <c r="F254" s="7" t="str">
        <f>IF(AND(D254="Amina",OR(E254="Manual",E254="Assisted Manual")),A254&amp;"_AZ",IF(AND(D254="Amina",OR(E254="De-Novo Merge",E254="Assisted Merge")),A254&amp;"_SA_AZ",IF(AND(D254="Ahmad",OR(E254="Manual",E254="Assisted Manual")),A254&amp;"_AE",IF(AND(D254="Ahmad",OR(E254="De-Novo Merge",E254="Assisted Merge")),A254&amp;"_SA_AE",IF(AND(D254="Gina",OR(E254="Manual",E254="Assisted Manual")),A254&amp;"_GB",IF(AND(D254="Gina",OR(E254="De-Novo Merge",E254="Assisted Merge")),A254&amp;"_SA_GB",IF(AND(D254="Cameron",OR(E254="Manual",E254="Assisted Manual")),A254&amp;"_CA",IF(AND(D254="Cameron",OR(E254="De-Novo Merge",E254="Assisted Merge")),A254&amp;"_SA_CA",IF(AND(D254="Bruno",OR(E254="Manual",E254="Assisted Manual")),A254&amp;"_BD",IF(AND(D254="Bruno",OR(E254="De-Novo Merge",E254="Assisted Merge")),A254&amp;"_SA_BD",IF(AND(D254="Daniel",OR(E254="Manual",E254="Assisted Manual")),A254&amp;"_DR",IF(AND(D254="Daniel",OR(E254="De-Novo Merge",E254="Assisted Merge")),A254&amp;"_SA_DR",IF(AND(D254="Monet",OR(E254="Manual",E254="Assisted Manual")),A254&amp;"_MW",IF(AND(D254="Monet",OR(E254="De-Novo Merge",E254="Assisted Merge")),A254&amp;"_SA_MW",IF(AND(D254="Rinat",OR(E254="Manual",E254="Assisted Manual")),A254&amp;"_RM",IF(AND(D254="Rinat",OR(E254="De-Novo Merge",E254="Assisted Merge")),A254&amp;"_SA_RM",""))))))))))))))))</f>
        <v>2018-08-01_G-127_CA</v>
      </c>
      <c r="G254" s="104">
        <v>43377</v>
      </c>
      <c r="H254" s="104">
        <v>43388</v>
      </c>
      <c r="I254" s="68">
        <v>30</v>
      </c>
      <c r="J254" s="68">
        <v>221.5</v>
      </c>
      <c r="K254" s="73">
        <f t="shared" si="3"/>
        <v>7.3833333333333337</v>
      </c>
      <c r="L254" s="118" t="str">
        <f>IF(AND(NOT(OR(H254="",H254="Ø")),NOT(OR(H255="",H255="Ø"))),"Needs to be Split","")</f>
        <v/>
      </c>
      <c r="M254" s="103" t="str">
        <f>IF(AND(NOT(OR(G254="",G254="Ø")),H254=""),"In Progress",IF(AND(NOT(OR(H254="Ø",H254="")),NOT(OR(G254="Ø",G254=""))),"Completed",IF(AND(NOT(A254=""),NOT(OR(D254="",D254="???")),G254=""),"Waiting",IF(D254="???","Waiting",""))))</f>
        <v>Completed</v>
      </c>
      <c r="N254" s="116" t="str">
        <f>IF(AND(NOT(OR(H254="Ø",H254="")),L254="Split"),"In Progress",IF(AND(NOT(OR(H254="Ø",H254="")),L254="Needs to be Split"),"Waiting",IF(AND(M254="Review",M255="Review"),"Review",IF(OR(AND(M254="Review",M255="Incomplete"),AND(M254="Incomplete",M255="Review")),"Review",IF(OR(AND(M254="Untraceable",M255="Review"),AND(M254="Review",M255="Untraceable")),"Review",IF(OR(AND(M254="Review",M255="Completed"),AND(M254="Completed",M255="Review")),"Review",IF(OR(AND(M254="Other",M255="Review"),AND(M254="Review",M255="Other")),"Review",IF(OR(AND(M254="Other",M255="Incomplete"),AND(M254="Incomplete",M255="Other")),"Review",IF(OR(AND(M254="Other",M255="Untraceable"),AND(M254="Untraceable",M255="Other")),"Review",IF(OR(AND(M254="Other",M255="Completed"),AND(M254="Completed",M255="Other")),"Review",IF(AND(M254="Waiting",M255="Waiting"),"Waiting",IF(OR(AND(M254="Review",M255="Waiting"),AND(M254="Waiting",M255="Review")),"Waiting",IF(OR(AND(M254="Other",M255="Waiting"),AND(M254="Waiting",M255="Other")),"Waiting",IF(OR(AND(M254="Incomplete",M255="Waiting"),AND(M254="Waiting",M255="Incomplete")),"Waiting",IF(OR(AND(M254="Completed",M255="Waiting"),AND(M254="Waiting",M255="Completed")),"Waiting",IF(OR(M254="In Progress",M255="In Progress"),"In Progress",IF(OR(AND(M254="Completed",M255="Untraceable"),AND(M254="Untraceable",M255="Completed")),"Review",IF(OR(AND(M254="Completed",M255="Incomplete"),AND(M254="Incomplete",M255="Completed")),"Review",IF(OR(AND(M254="Incomplete",M255="Untraceable"),AND(M254="Untraceable",M255="Incomplete")),"Untraceable",IF(AND(NOT(OR(H254="Ø",H254="")),NOT(OR(H255="Ø",H255="")),L254=""),"In Progress",IF(AND(M254="Untraceable",M255="Untraceable"),"Untraceable",IF(AND(NOT(OR(H254="Ø",H254="")),NOT(OR(H255="Ø",H255="")),NOT(OR(L254="Ø",L254="",L254="Split",L254="Needs to be Split"))),"Completed",IF(AND(M254="Incomplete",M255="Incomplete"),"Incomplete",IF(AND(M254="Other",M255="Other"),"Review",IF(AND(M254="Untraceable",M255=""),"Untraceable","")))))))))))))))))))))))))</f>
        <v>Waiting</v>
      </c>
      <c r="O254" s="116" t="s">
        <v>0</v>
      </c>
      <c r="P254" s="4" t="s">
        <v>5801</v>
      </c>
      <c r="Q254" s="121" t="str">
        <f>IF(OR(N254="Untraceable",N254="Incomplete"),"No",IF(N254="Completed","In Progress",""))</f>
        <v/>
      </c>
      <c r="R254" s="116"/>
    </row>
    <row r="255" spans="1:18" x14ac:dyDescent="0.25">
      <c r="A255" s="116"/>
      <c r="B255" s="116"/>
      <c r="C255" s="116"/>
      <c r="D255" s="103" t="str">
        <f>IF(AND(NOT(A254=""),NOT(B254=""),NOT(M254="Untraceable")),"???","")</f>
        <v>???</v>
      </c>
      <c r="E255" s="103"/>
      <c r="F255" s="7" t="str">
        <f>IF(AND(D255="Amina",OR(E255="Manual",E255="Assisted Manual")),A254&amp;"_AZ",IF(AND(D255="Amina",OR(E255="De-Novo Merge",E255="Assisted Merge")),A254&amp;"_SA_AZ",IF(AND(D255="Ahmad",OR(E255="Manual",E255="Assisted Manual")),A254&amp;"_AE",IF(AND(D255="Ahmad",OR(E255="De-Novo Merge",E255="Assisted Merge")),A254&amp;"_SA_AE",IF(AND(D255="Gina",OR(E255="Manual",E255="Assisted Manual")),A254&amp;"_GB",IF(AND(D255="Gina",OR(E255="De-Novo Merge",E255="Assisted Merge")),A254&amp;"_SA_GB",IF(AND(D255="Cameron",OR(E255="Manual",E255="Assisted Manual")),A254&amp;"_CA",IF(AND(D255="Cameron",OR(E255="De-Novo Merge",E255="Assisted Merge")),A254&amp;"_SA_CA",IF(AND(D255="Bruno",OR(E255="Manual",E255="Assisted Manual")),A254&amp;"_BD",IF(AND(D255="Bruno",OR(E255="De-Novo Merge",E255="Assisted Merge")),A254&amp;"_SA_BD",IF(AND(D255="Daniel",OR(E255="Manual",E255="Assisted Manual")),A254&amp;"_DR",IF(AND(D255="Daniel",OR(E255="De-Novo Merge",E255="Assisted Merge")),A254&amp;"_SA_DR",IF(AND(D255="Monet",OR(E255="Manual",E255="Assisted Manual")),A254&amp;"_MW",IF(AND(D255="Monet",OR(E255="De-Novo Merge",E255="Assisted Merge")),A254&amp;"_SA_MW",IF(AND(D255="Rinat",OR(E255="Manual",E255="Assisted Manual")),A254&amp;"_RM",IF(AND(D255="Rinat",OR(E255="De-Novo Merge",E255="Assisted Merge")),A254&amp;"_SA_RM",""))))))))))))))))</f>
        <v/>
      </c>
      <c r="G255" s="104"/>
      <c r="H255" s="104"/>
      <c r="I255" s="68"/>
      <c r="J255" s="68"/>
      <c r="K255" s="73" t="str">
        <f t="shared" si="3"/>
        <v/>
      </c>
      <c r="L255" s="116"/>
      <c r="M255" s="103" t="str">
        <f>IF(AND(NOT(OR(G255="",G255="Ø")),H255=""),"In Progress",IF(AND(NOT(OR(H255="Ø",H255="")),NOT(OR(G255="Ø",G255=""))),"Completed",IF(AND(NOT(A254=""),NOT(OR(D255="",D255="???")),G255=""),"Waiting",IF(D255="???","Waiting",""))))</f>
        <v>Waiting</v>
      </c>
      <c r="N255" s="116"/>
      <c r="O255" s="116"/>
      <c r="P255" s="4"/>
      <c r="Q255" s="121"/>
      <c r="R255" s="116"/>
    </row>
    <row r="256" spans="1:18" x14ac:dyDescent="0.25">
      <c r="A256" s="122" t="s">
        <v>5800</v>
      </c>
      <c r="B256" s="117" t="s">
        <v>5799</v>
      </c>
      <c r="C256" s="116" t="s">
        <v>5788</v>
      </c>
      <c r="D256" s="103" t="s">
        <v>113</v>
      </c>
      <c r="E256" s="103" t="s">
        <v>24</v>
      </c>
      <c r="F256" s="7" t="str">
        <f>IF(AND(D256="Amina",OR(E256="Manual",E256="Assisted Manual")),A256&amp;"_AZ",IF(AND(D256="Amina",OR(E256="De-Novo Merge",E256="Assisted Merge")),A256&amp;"_SA_AZ",IF(AND(D256="Ahmad",OR(E256="Manual",E256="Assisted Manual")),A256&amp;"_AE",IF(AND(D256="Ahmad",OR(E256="De-Novo Merge",E256="Assisted Merge")),A256&amp;"_SA_AE",IF(AND(D256="Gina",OR(E256="Manual",E256="Assisted Manual")),A256&amp;"_GB",IF(AND(D256="Gina",OR(E256="De-Novo Merge",E256="Assisted Merge")),A256&amp;"_SA_GB",IF(AND(D256="Cameron",OR(E256="Manual",E256="Assisted Manual")),A256&amp;"_CA",IF(AND(D256="Cameron",OR(E256="De-Novo Merge",E256="Assisted Merge")),A256&amp;"_SA_CA",IF(AND(D256="Bruno",OR(E256="Manual",E256="Assisted Manual")),A256&amp;"_BD",IF(AND(D256="Bruno",OR(E256="De-Novo Merge",E256="Assisted Merge")),A256&amp;"_SA_BD",IF(AND(D256="Daniel",OR(E256="Manual",E256="Assisted Manual")),A256&amp;"_DR",IF(AND(D256="Daniel",OR(E256="De-Novo Merge",E256="Assisted Merge")),A256&amp;"_SA_DR",IF(AND(D256="Monet",OR(E256="Manual",E256="Assisted Manual")),A256&amp;"_MW",IF(AND(D256="Monet",OR(E256="De-Novo Merge",E256="Assisted Merge")),A256&amp;"_SA_MW",IF(AND(D256="Rinat",OR(E256="Manual",E256="Assisted Manual")),A256&amp;"_RM",IF(AND(D256="Rinat",OR(E256="De-Novo Merge",E256="Assisted Merge")),A256&amp;"_SA_RM",""))))))))))))))))</f>
        <v>2018-08-01_G-128_DR</v>
      </c>
      <c r="G256" s="104">
        <v>43388</v>
      </c>
      <c r="H256" s="104" t="s">
        <v>51</v>
      </c>
      <c r="I256" s="68"/>
      <c r="J256" s="68"/>
      <c r="K256" s="73" t="str">
        <f t="shared" si="3"/>
        <v/>
      </c>
      <c r="L256" s="118" t="str">
        <f>IF(AND(NOT(OR(H256="",H256="Ø")),NOT(OR(H257="",H257="Ø"))),"Needs to be Split","")</f>
        <v/>
      </c>
      <c r="M256" s="103" t="s">
        <v>4</v>
      </c>
      <c r="N256" s="116" t="str">
        <f>IF(AND(NOT(OR(H256="Ø",H256="")),L256="Split"),"In Progress",IF(AND(NOT(OR(H256="Ø",H256="")),L256="Needs to be Split"),"Waiting",IF(AND(M256="Review",M257="Review"),"Review",IF(OR(AND(M256="Review",M257="Incomplete"),AND(M256="Incomplete",M257="Review")),"Review",IF(OR(AND(M256="Untraceable",M257="Review"),AND(M256="Review",M257="Untraceable")),"Review",IF(OR(AND(M256="Review",M257="Completed"),AND(M256="Completed",M257="Review")),"Review",IF(OR(AND(M256="Other",M257="Review"),AND(M256="Review",M257="Other")),"Review",IF(OR(AND(M256="Other",M257="Incomplete"),AND(M256="Incomplete",M257="Other")),"Review",IF(OR(AND(M256="Other",M257="Untraceable"),AND(M256="Untraceable",M257="Other")),"Review",IF(OR(AND(M256="Other",M257="Completed"),AND(M256="Completed",M257="Other")),"Review",IF(AND(M256="Waiting",M257="Waiting"),"Waiting",IF(OR(AND(M256="Review",M257="Waiting"),AND(M256="Waiting",M257="Review")),"Waiting",IF(OR(AND(M256="Other",M257="Waiting"),AND(M256="Waiting",M257="Other")),"Waiting",IF(OR(AND(M256="Incomplete",M257="Waiting"),AND(M256="Waiting",M257="Incomplete")),"Waiting",IF(OR(AND(M256="Completed",M257="Waiting"),AND(M256="Waiting",M257="Completed")),"Waiting",IF(OR(M256="In Progress",M257="In Progress"),"In Progress",IF(OR(AND(M256="Completed",M257="Untraceable"),AND(M256="Untraceable",M257="Completed")),"Review",IF(OR(AND(M256="Completed",M257="Incomplete"),AND(M256="Incomplete",M257="Completed")),"Review",IF(OR(AND(M256="Incomplete",M257="Untraceable"),AND(M256="Untraceable",M257="Incomplete")),"Untraceable",IF(AND(NOT(OR(H256="Ø",H256="")),NOT(OR(H257="Ø",H257="")),L256=""),"In Progress",IF(AND(M256="Untraceable",M257="Untraceable"),"Untraceable",IF(AND(NOT(OR(H256="Ø",H256="")),NOT(OR(H257="Ø",H257="")),NOT(OR(L256="Ø",L256="",L256="Split",L256="Needs to be Split"))),"Completed",IF(AND(M256="Incomplete",M257="Incomplete"),"Incomplete",IF(AND(M256="Other",M257="Other"),"Review",IF(AND(M256="Untraceable",M257=""),"Untraceable","")))))))))))))))))))))))))</f>
        <v>Waiting</v>
      </c>
      <c r="O256" s="116" t="str">
        <f>IF(OR(N256="Untraceable",N256="Incomplete"),"Ignore",IF(N256="Completed","Waiting",IF(OR(N256="Waiting",N256="In Progress",N256="Review",N256="Other"),"HOLD","")))</f>
        <v>HOLD</v>
      </c>
      <c r="P256" s="4" t="s">
        <v>5798</v>
      </c>
      <c r="Q256" s="121" t="str">
        <f>IF(OR(N256="Untraceable",N256="Incomplete"),"No",IF(N256="Completed","In Progress",""))</f>
        <v/>
      </c>
      <c r="R256" s="116"/>
    </row>
    <row r="257" spans="1:18" x14ac:dyDescent="0.25">
      <c r="A257" s="116"/>
      <c r="B257" s="116"/>
      <c r="C257" s="116"/>
      <c r="D257" s="103" t="str">
        <f>IF(AND(NOT(A256=""),NOT(B256=""),NOT(M256="Untraceable")),"???","")</f>
        <v>???</v>
      </c>
      <c r="E257" s="103"/>
      <c r="F257" s="7" t="str">
        <f>IF(AND(D257="Amina",OR(E257="Manual",E257="Assisted Manual")),A256&amp;"_AZ",IF(AND(D257="Amina",OR(E257="De-Novo Merge",E257="Assisted Merge")),A256&amp;"_SA_AZ",IF(AND(D257="Ahmad",OR(E257="Manual",E257="Assisted Manual")),A256&amp;"_AE",IF(AND(D257="Ahmad",OR(E257="De-Novo Merge",E257="Assisted Merge")),A256&amp;"_SA_AE",IF(AND(D257="Gina",OR(E257="Manual",E257="Assisted Manual")),A256&amp;"_GB",IF(AND(D257="Gina",OR(E257="De-Novo Merge",E257="Assisted Merge")),A256&amp;"_SA_GB",IF(AND(D257="Cameron",OR(E257="Manual",E257="Assisted Manual")),A256&amp;"_CA",IF(AND(D257="Cameron",OR(E257="De-Novo Merge",E257="Assisted Merge")),A256&amp;"_SA_CA",IF(AND(D257="Bruno",OR(E257="Manual",E257="Assisted Manual")),A256&amp;"_BD",IF(AND(D257="Bruno",OR(E257="De-Novo Merge",E257="Assisted Merge")),A256&amp;"_SA_BD",IF(AND(D257="Daniel",OR(E257="Manual",E257="Assisted Manual")),A256&amp;"_DR",IF(AND(D257="Daniel",OR(E257="De-Novo Merge",E257="Assisted Merge")),A256&amp;"_SA_DR",IF(AND(D257="Monet",OR(E257="Manual",E257="Assisted Manual")),A256&amp;"_MW",IF(AND(D257="Monet",OR(E257="De-Novo Merge",E257="Assisted Merge")),A256&amp;"_SA_MW",IF(AND(D257="Rinat",OR(E257="Manual",E257="Assisted Manual")),A256&amp;"_RM",IF(AND(D257="Rinat",OR(E257="De-Novo Merge",E257="Assisted Merge")),A256&amp;"_SA_RM",""))))))))))))))))</f>
        <v/>
      </c>
      <c r="G257" s="104"/>
      <c r="H257" s="104"/>
      <c r="I257" s="68"/>
      <c r="J257" s="68"/>
      <c r="K257" s="73" t="str">
        <f t="shared" si="3"/>
        <v/>
      </c>
      <c r="L257" s="116"/>
      <c r="M257" s="103" t="str">
        <f>IF(AND(NOT(OR(G257="",G257="Ø")),H257=""),"In Progress",IF(AND(NOT(OR(H257="Ø",H257="")),NOT(OR(G257="Ø",G257=""))),"Completed",IF(AND(NOT(A256=""),NOT(OR(D257="",D257="???")),G257=""),"Waiting",IF(D257="???","Waiting",""))))</f>
        <v>Waiting</v>
      </c>
      <c r="N257" s="116"/>
      <c r="O257" s="116"/>
      <c r="P257" s="4"/>
      <c r="Q257" s="121"/>
      <c r="R257" s="116"/>
    </row>
    <row r="258" spans="1:18" x14ac:dyDescent="0.25">
      <c r="A258" s="122" t="s">
        <v>5797</v>
      </c>
      <c r="B258" s="117" t="s">
        <v>5796</v>
      </c>
      <c r="C258" s="116" t="s">
        <v>5795</v>
      </c>
      <c r="D258" s="103" t="s">
        <v>113</v>
      </c>
      <c r="E258" s="103" t="s">
        <v>24</v>
      </c>
      <c r="F258" s="7" t="str">
        <f>IF(AND(D258="Amina",OR(E258="Manual",E258="Assisted Manual")),A258&amp;"_AZ",IF(AND(D258="Amina",OR(E258="De-Novo Merge",E258="Assisted Merge")),A258&amp;"_SA_AZ",IF(AND(D258="Ahmad",OR(E258="Manual",E258="Assisted Manual")),A258&amp;"_AE",IF(AND(D258="Ahmad",OR(E258="De-Novo Merge",E258="Assisted Merge")),A258&amp;"_SA_AE",IF(AND(D258="Gina",OR(E258="Manual",E258="Assisted Manual")),A258&amp;"_GB",IF(AND(D258="Gina",OR(E258="De-Novo Merge",E258="Assisted Merge")),A258&amp;"_SA_GB",IF(AND(D258="Cameron",OR(E258="Manual",E258="Assisted Manual")),A258&amp;"_CA",IF(AND(D258="Cameron",OR(E258="De-Novo Merge",E258="Assisted Merge")),A258&amp;"_SA_CA",IF(AND(D258="Bruno",OR(E258="Manual",E258="Assisted Manual")),A258&amp;"_BD",IF(AND(D258="Bruno",OR(E258="De-Novo Merge",E258="Assisted Merge")),A258&amp;"_SA_BD",IF(AND(D258="Daniel",OR(E258="Manual",E258="Assisted Manual")),A258&amp;"_DR",IF(AND(D258="Daniel",OR(E258="De-Novo Merge",E258="Assisted Merge")),A258&amp;"_SA_DR",IF(AND(D258="Monet",OR(E258="Manual",E258="Assisted Manual")),A258&amp;"_MW",IF(AND(D258="Monet",OR(E258="De-Novo Merge",E258="Assisted Merge")),A258&amp;"_SA_MW",IF(AND(D258="Rinat",OR(E258="Manual",E258="Assisted Manual")),A258&amp;"_RM",IF(AND(D258="Rinat",OR(E258="De-Novo Merge",E258="Assisted Merge")),A258&amp;"_SA_RM",""))))))))))))))))</f>
        <v>2018-08-01_G-129_DR</v>
      </c>
      <c r="G258" s="104">
        <v>43381</v>
      </c>
      <c r="H258" s="104">
        <v>43388</v>
      </c>
      <c r="I258" s="68">
        <v>2.33</v>
      </c>
      <c r="J258" s="68">
        <v>63.295999999999999</v>
      </c>
      <c r="K258" s="73">
        <f t="shared" ref="K258:K321" si="4">IF(AND(NOT(I258=""),NOT(J258=""),NOT(H258="")),J258/I258,"")</f>
        <v>27.165665236051503</v>
      </c>
      <c r="L258" s="118">
        <v>43445</v>
      </c>
      <c r="M258" s="103" t="str">
        <f>IF(AND(NOT(OR(G258="",G258="Ø")),H258=""),"In Progress",IF(AND(NOT(OR(H258="Ø",H258="")),NOT(OR(G258="Ø",G258=""))),"Completed",IF(AND(NOT(A258=""),NOT(OR(D258="",D258="???")),G258=""),"Waiting",IF(D258="???","Waiting",""))))</f>
        <v>Completed</v>
      </c>
      <c r="N258" s="116" t="str">
        <f>IF(AND(NOT(OR(H258="Ø",H258="")),L258="Split"),"In Progress",IF(AND(NOT(OR(H258="Ø",H258="")),L258="Needs to be Split"),"Waiting",IF(AND(M258="Review",M259="Review"),"Review",IF(OR(AND(M258="Review",M259="Incomplete"),AND(M258="Incomplete",M259="Review")),"Review",IF(OR(AND(M258="Untraceable",M259="Review"),AND(M258="Review",M259="Untraceable")),"Review",IF(OR(AND(M258="Review",M259="Completed"),AND(M258="Completed",M259="Review")),"Review",IF(OR(AND(M258="Other",M259="Review"),AND(M258="Review",M259="Other")),"Review",IF(OR(AND(M258="Other",M259="Incomplete"),AND(M258="Incomplete",M259="Other")),"Review",IF(OR(AND(M258="Other",M259="Untraceable"),AND(M258="Untraceable",M259="Other")),"Review",IF(OR(AND(M258="Other",M259="Completed"),AND(M258="Completed",M259="Other")),"Review",IF(AND(M258="Waiting",M259="Waiting"),"Waiting",IF(OR(AND(M258="Review",M259="Waiting"),AND(M258="Waiting",M259="Review")),"Waiting",IF(OR(AND(M258="Other",M259="Waiting"),AND(M258="Waiting",M259="Other")),"Waiting",IF(OR(AND(M258="Incomplete",M259="Waiting"),AND(M258="Waiting",M259="Incomplete")),"Waiting",IF(OR(AND(M258="Completed",M259="Waiting"),AND(M258="Waiting",M259="Completed")),"Waiting",IF(OR(M258="In Progress",M259="In Progress"),"In Progress",IF(OR(AND(M258="Completed",M259="Untraceable"),AND(M258="Untraceable",M259="Completed")),"Review",IF(OR(AND(M258="Completed",M259="Incomplete"),AND(M258="Incomplete",M259="Completed")),"Review",IF(OR(AND(M258="Incomplete",M259="Untraceable"),AND(M258="Untraceable",M259="Incomplete")),"Untraceable",IF(AND(NOT(OR(H258="Ø",H258="")),NOT(OR(H259="Ø",H259="")),L258=""),"In Progress",IF(AND(M258="Untraceable",M259="Untraceable"),"Untraceable",IF(AND(NOT(OR(H258="Ø",H258="")),NOT(OR(H259="Ø",H259="")),NOT(OR(L258="Ø",L258="",L258="Split",L258="Needs to be Split"))),"Completed",IF(AND(M258="Incomplete",M259="Incomplete"),"Incomplete",IF(AND(M258="Other",M259="Other"),"Review",IF(AND(M258="Untraceable",M259=""),"Untraceable","")))))))))))))))))))))))))</f>
        <v>Completed</v>
      </c>
      <c r="O258" s="116" t="s">
        <v>0</v>
      </c>
      <c r="P258" s="4" t="s">
        <v>5794</v>
      </c>
      <c r="Q258" s="121" t="s">
        <v>25</v>
      </c>
      <c r="R258" s="116" t="s">
        <v>5793</v>
      </c>
    </row>
    <row r="259" spans="1:18" x14ac:dyDescent="0.25">
      <c r="A259" s="116"/>
      <c r="B259" s="116"/>
      <c r="C259" s="116"/>
      <c r="D259" s="103" t="s">
        <v>23</v>
      </c>
      <c r="E259" s="103" t="s">
        <v>1512</v>
      </c>
      <c r="F259" s="7" t="str">
        <f>IF(AND(D259="Amina",OR(E259="Manual",E259="Assisted Manual")),A258&amp;"_AZ",IF(AND(D259="Amina",OR(E259="De-Novo Merge",E259="Assisted Merge")),A258&amp;"_SA_AZ",IF(AND(D259="Ahmad",OR(E259="Manual",E259="Assisted Manual")),A258&amp;"_AE",IF(AND(D259="Ahmad",OR(E259="De-Novo Merge",E259="Assisted Merge")),A258&amp;"_SA_AE",IF(AND(D259="Gina",OR(E259="Manual",E259="Assisted Manual")),A258&amp;"_GB",IF(AND(D259="Gina",OR(E259="De-Novo Merge",E259="Assisted Merge")),A258&amp;"_SA_GB",IF(AND(D259="Cameron",OR(E259="Manual",E259="Assisted Manual")),A258&amp;"_CA",IF(AND(D259="Cameron",OR(E259="De-Novo Merge",E259="Assisted Merge")),A258&amp;"_SA_CA",IF(AND(D259="Bruno",OR(E259="Manual",E259="Assisted Manual")),A258&amp;"_BD",IF(AND(D259="Bruno",OR(E259="De-Novo Merge",E259="Assisted Merge")),A258&amp;"_SA_BD",IF(AND(D259="Daniel",OR(E259="Manual",E259="Assisted Manual")),A258&amp;"_DR",IF(AND(D259="Daniel",OR(E259="De-Novo Merge",E259="Assisted Merge")),A258&amp;"_SA_DR",IF(AND(D259="Monet",OR(E259="Manual",E259="Assisted Manual")),A258&amp;"_MW",IF(AND(D259="Monet",OR(E259="De-Novo Merge",E259="Assisted Merge")),A258&amp;"_SA_MW",IF(AND(D259="Rinat",OR(E259="Manual",E259="Assisted Manual")),A258&amp;"_RM",IF(AND(D259="Rinat",OR(E259="De-Novo Merge",E259="Assisted Merge")),A258&amp;"_SA_RM",""))))))))))))))))</f>
        <v>2018-08-01_G-129_CA</v>
      </c>
      <c r="G259" s="104">
        <v>43417</v>
      </c>
      <c r="H259" s="104">
        <v>43418</v>
      </c>
      <c r="I259" s="68">
        <v>2.5</v>
      </c>
      <c r="J259" s="68">
        <v>62.2</v>
      </c>
      <c r="K259" s="73">
        <f t="shared" si="4"/>
        <v>24.880000000000003</v>
      </c>
      <c r="L259" s="116"/>
      <c r="M259" s="103" t="str">
        <f>IF(AND(NOT(OR(G259="",G259="Ø")),H259=""),"In Progress",IF(AND(NOT(OR(H259="Ø",H259="")),NOT(OR(G259="Ø",G259=""))),"Completed",IF(AND(NOT(A258=""),NOT(OR(D259="",D259="???")),G259=""),"Waiting",IF(D259="???","Waiting",""))))</f>
        <v>Completed</v>
      </c>
      <c r="N259" s="116"/>
      <c r="O259" s="116"/>
      <c r="P259" s="4"/>
      <c r="Q259" s="121"/>
      <c r="R259" s="116"/>
    </row>
    <row r="260" spans="1:18" x14ac:dyDescent="0.25">
      <c r="A260" s="122" t="s">
        <v>5792</v>
      </c>
      <c r="B260" s="117" t="s">
        <v>5791</v>
      </c>
      <c r="C260" s="116" t="s">
        <v>5788</v>
      </c>
      <c r="D260" s="103" t="s">
        <v>23</v>
      </c>
      <c r="E260" s="103" t="s">
        <v>24</v>
      </c>
      <c r="F260" s="7" t="str">
        <f>IF(AND(D260="Amina",OR(E260="Manual",E260="Assisted Manual")),A260&amp;"_AZ",IF(AND(D260="Amina",OR(E260="De-Novo Merge",E260="Assisted Merge")),A260&amp;"_SA_AZ",IF(AND(D260="Ahmad",OR(E260="Manual",E260="Assisted Manual")),A260&amp;"_AE",IF(AND(D260="Ahmad",OR(E260="De-Novo Merge",E260="Assisted Merge")),A260&amp;"_SA_AE",IF(AND(D260="Gina",OR(E260="Manual",E260="Assisted Manual")),A260&amp;"_GB",IF(AND(D260="Gina",OR(E260="De-Novo Merge",E260="Assisted Merge")),A260&amp;"_SA_GB",IF(AND(D260="Cameron",OR(E260="Manual",E260="Assisted Manual")),A260&amp;"_CA",IF(AND(D260="Cameron",OR(E260="De-Novo Merge",E260="Assisted Merge")),A260&amp;"_SA_CA",IF(AND(D260="Bruno",OR(E260="Manual",E260="Assisted Manual")),A260&amp;"_BD",IF(AND(D260="Bruno",OR(E260="De-Novo Merge",E260="Assisted Merge")),A260&amp;"_SA_BD",IF(AND(D260="Daniel",OR(E260="Manual",E260="Assisted Manual")),A260&amp;"_DR",IF(AND(D260="Daniel",OR(E260="De-Novo Merge",E260="Assisted Merge")),A260&amp;"_SA_DR",IF(AND(D260="Monet",OR(E260="Manual",E260="Assisted Manual")),A260&amp;"_MW",IF(AND(D260="Monet",OR(E260="De-Novo Merge",E260="Assisted Merge")),A260&amp;"_SA_MW",IF(AND(D260="Rinat",OR(E260="Manual",E260="Assisted Manual")),A260&amp;"_RM",IF(AND(D260="Rinat",OR(E260="De-Novo Merge",E260="Assisted Merge")),A260&amp;"_SA_RM",""))))))))))))))))</f>
        <v>2018-08-01_G-130_CA</v>
      </c>
      <c r="G260" s="104">
        <v>43418</v>
      </c>
      <c r="H260" s="104"/>
      <c r="I260" s="68"/>
      <c r="J260" s="68"/>
      <c r="K260" s="73" t="str">
        <f t="shared" si="4"/>
        <v/>
      </c>
      <c r="L260" s="118" t="str">
        <f>IF(AND(NOT(OR(H260="",H260="Ø")),NOT(OR(H261="",H261="Ø"))),"Needs to be Split","")</f>
        <v/>
      </c>
      <c r="M260" s="103" t="s">
        <v>2</v>
      </c>
      <c r="N260" s="116" t="s">
        <v>2</v>
      </c>
      <c r="O260" s="116" t="str">
        <f>IF(OR(N260="Untraceable",N260="Incomplete"),"Ignore",IF(N260="Completed","Waiting",IF(OR(N260="Waiting",N260="In Progress",N260="Review",N260="Other"),"HOLD","")))</f>
        <v>Ignore</v>
      </c>
      <c r="P260" s="4"/>
      <c r="Q260" s="121" t="str">
        <f>IF(OR(N260="Untraceable",N260="Incomplete"),"No",IF(N260="Completed","In Progress",""))</f>
        <v>No</v>
      </c>
      <c r="R260" s="116"/>
    </row>
    <row r="261" spans="1:18" x14ac:dyDescent="0.25">
      <c r="A261" s="116"/>
      <c r="B261" s="116"/>
      <c r="C261" s="116"/>
      <c r="D261" s="103"/>
      <c r="E261" s="103"/>
      <c r="F261" s="7" t="str">
        <f>IF(AND(D261="Amina",OR(E261="Manual",E261="Assisted Manual")),A260&amp;"_AZ",IF(AND(D261="Amina",OR(E261="De-Novo Merge",E261="Assisted Merge")),A260&amp;"_SA_AZ",IF(AND(D261="Ahmad",OR(E261="Manual",E261="Assisted Manual")),A260&amp;"_AE",IF(AND(D261="Ahmad",OR(E261="De-Novo Merge",E261="Assisted Merge")),A260&amp;"_SA_AE",IF(AND(D261="Gina",OR(E261="Manual",E261="Assisted Manual")),A260&amp;"_GB",IF(AND(D261="Gina",OR(E261="De-Novo Merge",E261="Assisted Merge")),A260&amp;"_SA_GB",IF(AND(D261="Cameron",OR(E261="Manual",E261="Assisted Manual")),A260&amp;"_CA",IF(AND(D261="Cameron",OR(E261="De-Novo Merge",E261="Assisted Merge")),A260&amp;"_SA_CA",IF(AND(D261="Bruno",OR(E261="Manual",E261="Assisted Manual")),A260&amp;"_BD",IF(AND(D261="Bruno",OR(E261="De-Novo Merge",E261="Assisted Merge")),A260&amp;"_SA_BD",IF(AND(D261="Daniel",OR(E261="Manual",E261="Assisted Manual")),A260&amp;"_DR",IF(AND(D261="Daniel",OR(E261="De-Novo Merge",E261="Assisted Merge")),A260&amp;"_SA_DR",IF(AND(D261="Monet",OR(E261="Manual",E261="Assisted Manual")),A260&amp;"_MW",IF(AND(D261="Monet",OR(E261="De-Novo Merge",E261="Assisted Merge")),A260&amp;"_SA_MW",IF(AND(D261="Rinat",OR(E261="Manual",E261="Assisted Manual")),A260&amp;"_RM",IF(AND(D261="Rinat",OR(E261="De-Novo Merge",E261="Assisted Merge")),A260&amp;"_SA_RM",""))))))))))))))))</f>
        <v/>
      </c>
      <c r="G261" s="104"/>
      <c r="H261" s="104"/>
      <c r="I261" s="68"/>
      <c r="J261" s="68"/>
      <c r="K261" s="73" t="str">
        <f t="shared" si="4"/>
        <v/>
      </c>
      <c r="L261" s="116"/>
      <c r="M261" s="103" t="str">
        <f>IF(AND(NOT(OR(G261="",G261="Ø")),H261=""),"In Progress",IF(AND(NOT(OR(H261="Ø",H261="")),NOT(OR(G261="Ø",G261=""))),"Completed",IF(AND(NOT(A260=""),NOT(OR(D261="",D261="???")),G261=""),"Waiting",IF(D261="???","Waiting",""))))</f>
        <v/>
      </c>
      <c r="N261" s="116"/>
      <c r="O261" s="116"/>
      <c r="P261" s="4"/>
      <c r="Q261" s="121"/>
      <c r="R261" s="116"/>
    </row>
    <row r="262" spans="1:18" x14ac:dyDescent="0.25">
      <c r="A262" s="122" t="s">
        <v>5790</v>
      </c>
      <c r="B262" s="117" t="s">
        <v>5789</v>
      </c>
      <c r="C262" s="116" t="s">
        <v>5788</v>
      </c>
      <c r="D262" s="103"/>
      <c r="E262" s="103"/>
      <c r="F262" s="7" t="str">
        <f>IF(AND(D262="Amina",OR(E262="Manual",E262="Assisted Manual")),A262&amp;"_AZ",IF(AND(D262="Amina",OR(E262="De-Novo Merge",E262="Assisted Merge")),A262&amp;"_SA_AZ",IF(AND(D262="Ahmad",OR(E262="Manual",E262="Assisted Manual")),A262&amp;"_AE",IF(AND(D262="Ahmad",OR(E262="De-Novo Merge",E262="Assisted Merge")),A262&amp;"_SA_AE",IF(AND(D262="Gina",OR(E262="Manual",E262="Assisted Manual")),A262&amp;"_GB",IF(AND(D262="Gina",OR(E262="De-Novo Merge",E262="Assisted Merge")),A262&amp;"_SA_GB",IF(AND(D262="Cameron",OR(E262="Manual",E262="Assisted Manual")),A262&amp;"_CA",IF(AND(D262="Cameron",OR(E262="De-Novo Merge",E262="Assisted Merge")),A262&amp;"_SA_CA",IF(AND(D262="Bruno",OR(E262="Manual",E262="Assisted Manual")),A262&amp;"_BD",IF(AND(D262="Bruno",OR(E262="De-Novo Merge",E262="Assisted Merge")),A262&amp;"_SA_BD",IF(AND(D262="Daniel",OR(E262="Manual",E262="Assisted Manual")),A262&amp;"_DR",IF(AND(D262="Daniel",OR(E262="De-Novo Merge",E262="Assisted Merge")),A262&amp;"_SA_DR",IF(AND(D262="Monet",OR(E262="Manual",E262="Assisted Manual")),A262&amp;"_MW",IF(AND(D262="Monet",OR(E262="De-Novo Merge",E262="Assisted Merge")),A262&amp;"_SA_MW",IF(AND(D262="Rinat",OR(E262="Manual",E262="Assisted Manual")),A262&amp;"_RM",IF(AND(D262="Rinat",OR(E262="De-Novo Merge",E262="Assisted Merge")),A262&amp;"_SA_RM",""))))))))))))))))</f>
        <v/>
      </c>
      <c r="G262" s="104"/>
      <c r="H262" s="104"/>
      <c r="I262" s="68"/>
      <c r="J262" s="68"/>
      <c r="K262" s="73" t="str">
        <f t="shared" si="4"/>
        <v/>
      </c>
      <c r="L262" s="118" t="str">
        <f>IF(AND(NOT(OR(H262="",H262="Ø")),NOT(OR(H263="",H263="Ø"))),"Needs to be Split","")</f>
        <v/>
      </c>
      <c r="M262" s="103" t="str">
        <f>IF(AND(NOT(OR(G262="",G262="Ø")),H262=""),"In Progress",IF(AND(NOT(OR(H262="Ø",H262="")),NOT(OR(G262="Ø",G262=""))),"Completed",IF(AND(NOT(A262=""),NOT(OR(D262="",D262="???")),G262=""),"Waiting",IF(D262="???","Waiting",""))))</f>
        <v/>
      </c>
      <c r="N262" s="116" t="str">
        <f>IF(AND(NOT(OR(H262="Ø",H262="")),L262="Split"),"In Progress",IF(AND(NOT(OR(H262="Ø",H262="")),L262="Needs to be Split"),"Waiting",IF(AND(M262="Review",M263="Review"),"Review",IF(OR(AND(M262="Review",M263="Incomplete"),AND(M262="Incomplete",M263="Review")),"Review",IF(OR(AND(M262="Untraceable",M263="Review"),AND(M262="Review",M263="Untraceable")),"Review",IF(OR(AND(M262="Review",M263="Completed"),AND(M262="Completed",M263="Review")),"Review",IF(OR(AND(M262="Other",M263="Review"),AND(M262="Review",M263="Other")),"Review",IF(OR(AND(M262="Other",M263="Incomplete"),AND(M262="Incomplete",M263="Other")),"Review",IF(OR(AND(M262="Other",M263="Untraceable"),AND(M262="Untraceable",M263="Other")),"Review",IF(OR(AND(M262="Other",M263="Completed"),AND(M262="Completed",M263="Other")),"Review",IF(AND(M262="Waiting",M263="Waiting"),"Waiting",IF(OR(AND(M262="Review",M263="Waiting"),AND(M262="Waiting",M263="Review")),"Waiting",IF(OR(AND(M262="Other",M263="Waiting"),AND(M262="Waiting",M263="Other")),"Waiting",IF(OR(AND(M262="Incomplete",M263="Waiting"),AND(M262="Waiting",M263="Incomplete")),"Waiting",IF(OR(AND(M262="Completed",M263="Waiting"),AND(M262="Waiting",M263="Completed")),"Waiting",IF(OR(M262="In Progress",M263="In Progress"),"In Progress",IF(OR(AND(M262="Completed",M263="Untraceable"),AND(M262="Untraceable",M263="Completed")),"Review",IF(OR(AND(M262="Completed",M263="Incomplete"),AND(M262="Incomplete",M263="Completed")),"Review",IF(OR(AND(M262="Incomplete",M263="Untraceable"),AND(M262="Untraceable",M263="Incomplete")),"Untraceable",IF(AND(NOT(OR(H262="Ø",H262="")),NOT(OR(H263="Ø",H263="")),L262=""),"In Progress",IF(AND(M262="Untraceable",M263="Untraceable"),"Untraceable",IF(AND(NOT(OR(H262="Ø",H262="")),NOT(OR(H263="Ø",H263="")),NOT(OR(L262="Ø",L262="",L262="Split",L262="Needs to be Split"))),"Completed",IF(AND(M262="Incomplete",M263="Incomplete"),"Incomplete",IF(AND(M262="Other",M263="Other"),"Review",IF(AND(M262="Untraceable",M263=""),"Untraceable","")))))))))))))))))))))))))</f>
        <v/>
      </c>
      <c r="O262" s="116" t="str">
        <f>IF(OR(N262="Untraceable",N262="Incomplete"),"Ignore",IF(N262="Completed","Waiting",IF(OR(N262="Waiting",N262="In Progress",N262="Review",N262="Other"),"HOLD","")))</f>
        <v/>
      </c>
      <c r="P262" s="4"/>
      <c r="Q262" s="121" t="str">
        <f>IF(OR(N262="Untraceable",N262="Incomplete"),"No",IF(N262="Completed","In Progress",""))</f>
        <v/>
      </c>
      <c r="R262" s="116"/>
    </row>
    <row r="263" spans="1:18" x14ac:dyDescent="0.25">
      <c r="A263" s="116"/>
      <c r="B263" s="116"/>
      <c r="C263" s="116"/>
      <c r="D263" s="103"/>
      <c r="E263" s="103"/>
      <c r="F263" s="7" t="str">
        <f>IF(AND(D263="Amina",OR(E263="Manual",E263="Assisted Manual")),A262&amp;"_AZ",IF(AND(D263="Amina",OR(E263="De-Novo Merge",E263="Assisted Merge")),A262&amp;"_SA_AZ",IF(AND(D263="Ahmad",OR(E263="Manual",E263="Assisted Manual")),A262&amp;"_AE",IF(AND(D263="Ahmad",OR(E263="De-Novo Merge",E263="Assisted Merge")),A262&amp;"_SA_AE",IF(AND(D263="Gina",OR(E263="Manual",E263="Assisted Manual")),A262&amp;"_GB",IF(AND(D263="Gina",OR(E263="De-Novo Merge",E263="Assisted Merge")),A262&amp;"_SA_GB",IF(AND(D263="Cameron",OR(E263="Manual",E263="Assisted Manual")),A262&amp;"_CA",IF(AND(D263="Cameron",OR(E263="De-Novo Merge",E263="Assisted Merge")),A262&amp;"_SA_CA",IF(AND(D263="Bruno",OR(E263="Manual",E263="Assisted Manual")),A262&amp;"_BD",IF(AND(D263="Bruno",OR(E263="De-Novo Merge",E263="Assisted Merge")),A262&amp;"_SA_BD",IF(AND(D263="Daniel",OR(E263="Manual",E263="Assisted Manual")),A262&amp;"_DR",IF(AND(D263="Daniel",OR(E263="De-Novo Merge",E263="Assisted Merge")),A262&amp;"_SA_DR",IF(AND(D263="Monet",OR(E263="Manual",E263="Assisted Manual")),A262&amp;"_MW",IF(AND(D263="Monet",OR(E263="De-Novo Merge",E263="Assisted Merge")),A262&amp;"_SA_MW",IF(AND(D263="Rinat",OR(E263="Manual",E263="Assisted Manual")),A262&amp;"_RM",IF(AND(D263="Rinat",OR(E263="De-Novo Merge",E263="Assisted Merge")),A262&amp;"_SA_RM",""))))))))))))))))</f>
        <v/>
      </c>
      <c r="G263" s="104"/>
      <c r="H263" s="104"/>
      <c r="I263" s="68"/>
      <c r="J263" s="68"/>
      <c r="K263" s="73" t="str">
        <f t="shared" si="4"/>
        <v/>
      </c>
      <c r="L263" s="116"/>
      <c r="M263" s="103" t="str">
        <f>IF(AND(NOT(OR(G263="",G263="Ø")),H263=""),"In Progress",IF(AND(NOT(OR(H263="Ø",H263="")),NOT(OR(G263="Ø",G263=""))),"Completed",IF(AND(NOT(A262=""),NOT(OR(D263="",D263="???")),G263=""),"Waiting",IF(D263="???","Waiting",""))))</f>
        <v/>
      </c>
      <c r="N263" s="116"/>
      <c r="O263" s="116"/>
      <c r="P263" s="4"/>
      <c r="Q263" s="121"/>
      <c r="R263" s="116"/>
    </row>
    <row r="264" spans="1:18" x14ac:dyDescent="0.25">
      <c r="A264" s="122" t="s">
        <v>5787</v>
      </c>
      <c r="B264" s="117" t="s">
        <v>5786</v>
      </c>
      <c r="C264" s="116" t="s">
        <v>1372</v>
      </c>
      <c r="D264" s="103" t="s">
        <v>4657</v>
      </c>
      <c r="E264" s="103" t="s">
        <v>24</v>
      </c>
      <c r="F264" s="7" t="str">
        <f>IF(AND(D264="Amina",OR(E264="Manual",E264="Assisted Manual")),A264&amp;"_AZ",IF(AND(D264="Amina",OR(E264="De-Novo Merge",E264="Assisted Merge")),A264&amp;"_SA_AZ",IF(AND(D264="Ahmad",OR(E264="Manual",E264="Assisted Manual")),A264&amp;"_AE",IF(AND(D264="Ahmad",OR(E264="De-Novo Merge",E264="Assisted Merge")),A264&amp;"_SA_AE",IF(AND(D264="Gina",OR(E264="Manual",E264="Assisted Manual")),A264&amp;"_GB",IF(AND(D264="Gina",OR(E264="De-Novo Merge",E264="Assisted Merge")),A264&amp;"_SA_GB",IF(AND(D264="Cameron",OR(E264="Manual",E264="Assisted Manual")),A264&amp;"_CA",IF(AND(D264="Cameron",OR(E264="De-Novo Merge",E264="Assisted Merge")),A264&amp;"_SA_CA",IF(AND(D264="Bruno",OR(E264="Manual",E264="Assisted Manual")),A264&amp;"_BD",IF(AND(D264="Bruno",OR(E264="De-Novo Merge",E264="Assisted Merge")),A264&amp;"_SA_BD",IF(AND(D264="Daniel",OR(E264="Manual",E264="Assisted Manual")),A264&amp;"_DR",IF(AND(D264="Daniel",OR(E264="De-Novo Merge",E264="Assisted Merge")),A264&amp;"_SA_DR",IF(AND(D264="Monet",OR(E264="Manual",E264="Assisted Manual")),A264&amp;"_MW",IF(AND(D264="Monet",OR(E264="De-Novo Merge",E264="Assisted Merge")),A264&amp;"_SA_MW",IF(AND(D264="Rinat",OR(E264="Manual",E264="Assisted Manual")),A264&amp;"_RM",IF(AND(D264="Rinat",OR(E264="De-Novo Merge",E264="Assisted Merge")),A264&amp;"_SA_RM",""))))))))))))))))</f>
        <v>2018-08-01_G-132_AE</v>
      </c>
      <c r="G264" s="104">
        <v>43392</v>
      </c>
      <c r="H264" s="104">
        <v>43395</v>
      </c>
      <c r="I264" s="68">
        <v>5.9</v>
      </c>
      <c r="J264" s="68">
        <v>63.23</v>
      </c>
      <c r="K264" s="73">
        <f t="shared" si="4"/>
        <v>10.716949152542371</v>
      </c>
      <c r="L264" s="118">
        <v>43445</v>
      </c>
      <c r="M264" s="103" t="str">
        <f>IF(AND(NOT(OR(G264="",G264="Ø")),H264=""),"In Progress",IF(AND(NOT(OR(H264="Ø",H264="")),NOT(OR(G264="Ø",G264=""))),"Completed",IF(AND(NOT(A264=""),NOT(OR(D264="",D264="???")),G264=""),"Waiting",IF(D264="???","Waiting",""))))</f>
        <v>Completed</v>
      </c>
      <c r="N264" s="116" t="str">
        <f>IF(AND(NOT(OR(H264="Ø",H264="")),L264="Split"),"In Progress",IF(AND(NOT(OR(H264="Ø",H264="")),L264="Needs to be Split"),"Waiting",IF(AND(M264="Review",M265="Review"),"Review",IF(OR(AND(M264="Review",M265="Incomplete"),AND(M264="Incomplete",M265="Review")),"Review",IF(OR(AND(M264="Untraceable",M265="Review"),AND(M264="Review",M265="Untraceable")),"Review",IF(OR(AND(M264="Review",M265="Completed"),AND(M264="Completed",M265="Review")),"Review",IF(OR(AND(M264="Other",M265="Review"),AND(M264="Review",M265="Other")),"Review",IF(OR(AND(M264="Other",M265="Incomplete"),AND(M264="Incomplete",M265="Other")),"Review",IF(OR(AND(M264="Other",M265="Untraceable"),AND(M264="Untraceable",M265="Other")),"Review",IF(OR(AND(M264="Other",M265="Completed"),AND(M264="Completed",M265="Other")),"Review",IF(AND(M264="Waiting",M265="Waiting"),"Waiting",IF(OR(AND(M264="Review",M265="Waiting"),AND(M264="Waiting",M265="Review")),"Waiting",IF(OR(AND(M264="Other",M265="Waiting"),AND(M264="Waiting",M265="Other")),"Waiting",IF(OR(AND(M264="Incomplete",M265="Waiting"),AND(M264="Waiting",M265="Incomplete")),"Waiting",IF(OR(AND(M264="Completed",M265="Waiting"),AND(M264="Waiting",M265="Completed")),"Waiting",IF(OR(M264="In Progress",M265="In Progress"),"In Progress",IF(OR(AND(M264="Completed",M265="Untraceable"),AND(M264="Untraceable",M265="Completed")),"Review",IF(OR(AND(M264="Completed",M265="Incomplete"),AND(M264="Incomplete",M265="Completed")),"Review",IF(OR(AND(M264="Incomplete",M265="Untraceable"),AND(M264="Untraceable",M265="Incomplete")),"Untraceable",IF(AND(NOT(OR(H264="Ø",H264="")),NOT(OR(H265="Ø",H265="")),L264=""),"In Progress",IF(AND(M264="Untraceable",M265="Untraceable"),"Untraceable",IF(AND(NOT(OR(H264="Ø",H264="")),NOT(OR(H265="Ø",H265="")),NOT(OR(L264="Ø",L264="",L264="Split",L264="Needs to be Split"))),"Completed",IF(AND(M264="Incomplete",M265="Incomplete"),"Incomplete",IF(AND(M264="Other",M265="Other"),"Review",IF(AND(M264="Untraceable",M265=""),"Untraceable","")))))))))))))))))))))))))</f>
        <v>Completed</v>
      </c>
      <c r="O264" s="116" t="s">
        <v>0</v>
      </c>
      <c r="P264" s="4"/>
      <c r="Q264" s="121" t="s">
        <v>25</v>
      </c>
      <c r="R264" s="116" t="s">
        <v>5785</v>
      </c>
    </row>
    <row r="265" spans="1:18" x14ac:dyDescent="0.25">
      <c r="A265" s="116"/>
      <c r="B265" s="116"/>
      <c r="C265" s="116"/>
      <c r="D265" s="103" t="s">
        <v>23</v>
      </c>
      <c r="E265" s="103" t="s">
        <v>1512</v>
      </c>
      <c r="F265" s="7" t="str">
        <f>IF(AND(D265="Amina",OR(E265="Manual",E265="Assisted Manual")),A264&amp;"_AZ",IF(AND(D265="Amina",OR(E265="De-Novo Merge",E265="Assisted Merge")),A264&amp;"_SA_AZ",IF(AND(D265="Ahmad",OR(E265="Manual",E265="Assisted Manual")),A264&amp;"_AE",IF(AND(D265="Ahmad",OR(E265="De-Novo Merge",E265="Assisted Merge")),A264&amp;"_SA_AE",IF(AND(D265="Gina",OR(E265="Manual",E265="Assisted Manual")),A264&amp;"_GB",IF(AND(D265="Gina",OR(E265="De-Novo Merge",E265="Assisted Merge")),A264&amp;"_SA_GB",IF(AND(D265="Cameron",OR(E265="Manual",E265="Assisted Manual")),A264&amp;"_CA",IF(AND(D265="Cameron",OR(E265="De-Novo Merge",E265="Assisted Merge")),A264&amp;"_SA_CA",IF(AND(D265="Bruno",OR(E265="Manual",E265="Assisted Manual")),A264&amp;"_BD",IF(AND(D265="Bruno",OR(E265="De-Novo Merge",E265="Assisted Merge")),A264&amp;"_SA_BD",IF(AND(D265="Daniel",OR(E265="Manual",E265="Assisted Manual")),A264&amp;"_DR",IF(AND(D265="Daniel",OR(E265="De-Novo Merge",E265="Assisted Merge")),A264&amp;"_SA_DR",IF(AND(D265="Monet",OR(E265="Manual",E265="Assisted Manual")),A264&amp;"_MW",IF(AND(D265="Monet",OR(E265="De-Novo Merge",E265="Assisted Merge")),A264&amp;"_SA_MW",IF(AND(D265="Rinat",OR(E265="Manual",E265="Assisted Manual")),A264&amp;"_RM",IF(AND(D265="Rinat",OR(E265="De-Novo Merge",E265="Assisted Merge")),A264&amp;"_SA_RM",""))))))))))))))))</f>
        <v>2018-08-01_G-132_CA</v>
      </c>
      <c r="G265" s="104">
        <v>43420</v>
      </c>
      <c r="H265" s="104">
        <v>43423</v>
      </c>
      <c r="I265" s="68">
        <v>5</v>
      </c>
      <c r="J265" s="68">
        <v>73.400000000000006</v>
      </c>
      <c r="K265" s="73">
        <f t="shared" si="4"/>
        <v>14.680000000000001</v>
      </c>
      <c r="L265" s="116"/>
      <c r="M265" s="103" t="str">
        <f>IF(AND(NOT(OR(G265="",G265="Ø")),H265=""),"In Progress",IF(AND(NOT(OR(H265="Ø",H265="")),NOT(OR(G265="Ø",G265=""))),"Completed",IF(AND(NOT(A264=""),NOT(OR(D265="",D265="???")),G265=""),"Waiting",IF(D265="???","Waiting",""))))</f>
        <v>Completed</v>
      </c>
      <c r="N265" s="116"/>
      <c r="O265" s="116"/>
      <c r="P265" s="4"/>
      <c r="Q265" s="121"/>
      <c r="R265" s="116"/>
    </row>
    <row r="266" spans="1:18" x14ac:dyDescent="0.25">
      <c r="A266" s="122" t="s">
        <v>5784</v>
      </c>
      <c r="B266" s="117" t="s">
        <v>5783</v>
      </c>
      <c r="C266" s="116" t="s">
        <v>1372</v>
      </c>
      <c r="D266" s="103" t="s">
        <v>4657</v>
      </c>
      <c r="E266" s="103" t="s">
        <v>24</v>
      </c>
      <c r="F266" s="7" t="str">
        <f>IF(AND(D266="Amina",OR(E266="Manual",E266="Assisted Manual")),A266&amp;"_AZ",IF(AND(D266="Amina",OR(E266="De-Novo Merge",E266="Assisted Merge")),A266&amp;"_SA_AZ",IF(AND(D266="Ahmad",OR(E266="Manual",E266="Assisted Manual")),A266&amp;"_AE",IF(AND(D266="Ahmad",OR(E266="De-Novo Merge",E266="Assisted Merge")),A266&amp;"_SA_AE",IF(AND(D266="Gina",OR(E266="Manual",E266="Assisted Manual")),A266&amp;"_GB",IF(AND(D266="Gina",OR(E266="De-Novo Merge",E266="Assisted Merge")),A266&amp;"_SA_GB",IF(AND(D266="Cameron",OR(E266="Manual",E266="Assisted Manual")),A266&amp;"_CA",IF(AND(D266="Cameron",OR(E266="De-Novo Merge",E266="Assisted Merge")),A266&amp;"_SA_CA",IF(AND(D266="Bruno",OR(E266="Manual",E266="Assisted Manual")),A266&amp;"_BD",IF(AND(D266="Bruno",OR(E266="De-Novo Merge",E266="Assisted Merge")),A266&amp;"_SA_BD",IF(AND(D266="Daniel",OR(E266="Manual",E266="Assisted Manual")),A266&amp;"_DR",IF(AND(D266="Daniel",OR(E266="De-Novo Merge",E266="Assisted Merge")),A266&amp;"_SA_DR",IF(AND(D266="Monet",OR(E266="Manual",E266="Assisted Manual")),A266&amp;"_MW",IF(AND(D266="Monet",OR(E266="De-Novo Merge",E266="Assisted Merge")),A266&amp;"_SA_MW",IF(AND(D266="Rinat",OR(E266="Manual",E266="Assisted Manual")),A266&amp;"_RM",IF(AND(D266="Rinat",OR(E266="De-Novo Merge",E266="Assisted Merge")),A266&amp;"_SA_RM",""))))))))))))))))</f>
        <v>2018-08-01_G-133_AE</v>
      </c>
      <c r="G266" s="104">
        <v>43382</v>
      </c>
      <c r="H266" s="104">
        <v>43388</v>
      </c>
      <c r="I266" s="68">
        <v>7</v>
      </c>
      <c r="J266" s="68">
        <v>134</v>
      </c>
      <c r="K266" s="73">
        <f t="shared" si="4"/>
        <v>19.142857142857142</v>
      </c>
      <c r="L266" s="118">
        <v>43447</v>
      </c>
      <c r="M266" s="103" t="s">
        <v>0</v>
      </c>
      <c r="N266" s="116" t="s">
        <v>0</v>
      </c>
      <c r="O266" s="116" t="s">
        <v>0</v>
      </c>
      <c r="P266" s="4" t="s">
        <v>5782</v>
      </c>
      <c r="Q266" s="121" t="s">
        <v>25</v>
      </c>
      <c r="R266" s="116" t="s">
        <v>5781</v>
      </c>
    </row>
    <row r="267" spans="1:18" x14ac:dyDescent="0.25">
      <c r="A267" s="116"/>
      <c r="B267" s="116"/>
      <c r="C267" s="116"/>
      <c r="D267" s="103" t="s">
        <v>113</v>
      </c>
      <c r="E267" s="103" t="s">
        <v>1512</v>
      </c>
      <c r="F267" s="7" t="str">
        <f>IF(AND(D267="Amina",OR(E267="Manual",E267="Assisted Manual")),A266&amp;"_AZ",IF(AND(D267="Amina",OR(E267="De-Novo Merge",E267="Assisted Merge")),A266&amp;"_SA_AZ",IF(AND(D267="Ahmad",OR(E267="Manual",E267="Assisted Manual")),A266&amp;"_AE",IF(AND(D267="Ahmad",OR(E267="De-Novo Merge",E267="Assisted Merge")),A266&amp;"_SA_AE",IF(AND(D267="Gina",OR(E267="Manual",E267="Assisted Manual")),A266&amp;"_GB",IF(AND(D267="Gina",OR(E267="De-Novo Merge",E267="Assisted Merge")),A266&amp;"_SA_GB",IF(AND(D267="Cameron",OR(E267="Manual",E267="Assisted Manual")),A266&amp;"_CA",IF(AND(D267="Cameron",OR(E267="De-Novo Merge",E267="Assisted Merge")),A266&amp;"_SA_CA",IF(AND(D267="Bruno",OR(E267="Manual",E267="Assisted Manual")),A266&amp;"_BD",IF(AND(D267="Bruno",OR(E267="De-Novo Merge",E267="Assisted Merge")),A266&amp;"_SA_BD",IF(AND(D267="Daniel",OR(E267="Manual",E267="Assisted Manual")),A266&amp;"_DR",IF(AND(D267="Daniel",OR(E267="De-Novo Merge",E267="Assisted Merge")),A266&amp;"_SA_DR",IF(AND(D267="Monet",OR(E267="Manual",E267="Assisted Manual")),A266&amp;"_MW",IF(AND(D267="Monet",OR(E267="De-Novo Merge",E267="Assisted Merge")),A266&amp;"_SA_MW",IF(AND(D267="Rinat",OR(E267="Manual",E267="Assisted Manual")),A266&amp;"_RM",IF(AND(D267="Rinat",OR(E267="De-Novo Merge",E267="Assisted Merge")),A266&amp;"_SA_RM",""))))))))))))))))</f>
        <v>2018-08-01_G-133_DR</v>
      </c>
      <c r="G267" s="104">
        <v>43420</v>
      </c>
      <c r="H267" s="104">
        <v>43446</v>
      </c>
      <c r="I267" s="68">
        <v>4</v>
      </c>
      <c r="J267" s="68">
        <v>170.31200000000001</v>
      </c>
      <c r="K267" s="73">
        <f t="shared" si="4"/>
        <v>42.578000000000003</v>
      </c>
      <c r="L267" s="116"/>
      <c r="M267" s="103" t="str">
        <f>IF(AND(NOT(OR(G267="",G267="Ø")),H267=""),"In Progress",IF(AND(NOT(OR(H267="Ø",H267="")),NOT(OR(G267="Ø",G267=""))),"Completed",IF(AND(NOT(A266=""),NOT(OR(D267="",D267="???")),G267=""),"Waiting",IF(D267="???","Waiting",""))))</f>
        <v>Completed</v>
      </c>
      <c r="N267" s="116"/>
      <c r="O267" s="116"/>
      <c r="P267" s="4"/>
      <c r="Q267" s="121"/>
      <c r="R267" s="116"/>
    </row>
    <row r="268" spans="1:18" x14ac:dyDescent="0.25">
      <c r="A268" s="122" t="s">
        <v>5780</v>
      </c>
      <c r="B268" s="117" t="s">
        <v>5779</v>
      </c>
      <c r="C268" s="116"/>
      <c r="D268" s="103"/>
      <c r="E268" s="103"/>
      <c r="F268" s="7" t="str">
        <f>IF(AND(D268="Amina",OR(E268="Manual",E268="Assisted Manual")),A268&amp;"_AZ",IF(AND(D268="Amina",OR(E268="De-Novo Merge",E268="Assisted Merge")),A268&amp;"_SA_AZ",IF(AND(D268="Ahmad",OR(E268="Manual",E268="Assisted Manual")),A268&amp;"_AE",IF(AND(D268="Ahmad",OR(E268="De-Novo Merge",E268="Assisted Merge")),A268&amp;"_SA_AE",IF(AND(D268="Gina",OR(E268="Manual",E268="Assisted Manual")),A268&amp;"_GB",IF(AND(D268="Gina",OR(E268="De-Novo Merge",E268="Assisted Merge")),A268&amp;"_SA_GB",IF(AND(D268="Cameron",OR(E268="Manual",E268="Assisted Manual")),A268&amp;"_CA",IF(AND(D268="Cameron",OR(E268="De-Novo Merge",E268="Assisted Merge")),A268&amp;"_SA_CA",IF(AND(D268="Bruno",OR(E268="Manual",E268="Assisted Manual")),A268&amp;"_BD",IF(AND(D268="Bruno",OR(E268="De-Novo Merge",E268="Assisted Merge")),A268&amp;"_SA_BD",IF(AND(D268="Daniel",OR(E268="Manual",E268="Assisted Manual")),A268&amp;"_DR",IF(AND(D268="Daniel",OR(E268="De-Novo Merge",E268="Assisted Merge")),A268&amp;"_SA_DR",IF(AND(D268="Monet",OR(E268="Manual",E268="Assisted Manual")),A268&amp;"_MW",IF(AND(D268="Monet",OR(E268="De-Novo Merge",E268="Assisted Merge")),A268&amp;"_SA_MW",IF(AND(D268="Rinat",OR(E268="Manual",E268="Assisted Manual")),A268&amp;"_RM",IF(AND(D268="Rinat",OR(E268="De-Novo Merge",E268="Assisted Merge")),A268&amp;"_SA_RM",""))))))))))))))))</f>
        <v/>
      </c>
      <c r="G268" s="104"/>
      <c r="H268" s="104"/>
      <c r="I268" s="68"/>
      <c r="J268" s="68"/>
      <c r="K268" s="73" t="str">
        <f t="shared" si="4"/>
        <v/>
      </c>
      <c r="L268" s="118" t="str">
        <f>IF(AND(NOT(OR(H268="",H268="Ø")),NOT(OR(H269="",H269="Ø"))),"Needs to be Split","")</f>
        <v/>
      </c>
      <c r="M268" s="103" t="str">
        <f>IF(AND(NOT(OR(G268="",G268="Ø")),H268=""),"In Progress",IF(AND(NOT(OR(H268="Ø",H268="")),NOT(OR(G268="Ø",G268=""))),"Completed",IF(AND(NOT(A268=""),NOT(OR(D268="",D268="???")),G268=""),"Waiting",IF(D268="???","Waiting",""))))</f>
        <v/>
      </c>
      <c r="N268" s="116" t="str">
        <f>IF(AND(NOT(OR(H268="Ø",H268="")),L268="Split"),"In Progress",IF(AND(NOT(OR(H268="Ø",H268="")),L268="Needs to be Split"),"Waiting",IF(AND(M268="Review",M269="Review"),"Review",IF(OR(AND(M268="Review",M269="Incomplete"),AND(M268="Incomplete",M269="Review")),"Review",IF(OR(AND(M268="Untraceable",M269="Review"),AND(M268="Review",M269="Untraceable")),"Review",IF(OR(AND(M268="Review",M269="Completed"),AND(M268="Completed",M269="Review")),"Review",IF(OR(AND(M268="Other",M269="Review"),AND(M268="Review",M269="Other")),"Review",IF(OR(AND(M268="Other",M269="Incomplete"),AND(M268="Incomplete",M269="Other")),"Review",IF(OR(AND(M268="Other",M269="Untraceable"),AND(M268="Untraceable",M269="Other")),"Review",IF(OR(AND(M268="Other",M269="Completed"),AND(M268="Completed",M269="Other")),"Review",IF(AND(M268="Waiting",M269="Waiting"),"Waiting",IF(OR(AND(M268="Review",M269="Waiting"),AND(M268="Waiting",M269="Review")),"Waiting",IF(OR(AND(M268="Other",M269="Waiting"),AND(M268="Waiting",M269="Other")),"Waiting",IF(OR(AND(M268="Incomplete",M269="Waiting"),AND(M268="Waiting",M269="Incomplete")),"Waiting",IF(OR(AND(M268="Completed",M269="Waiting"),AND(M268="Waiting",M269="Completed")),"Waiting",IF(OR(M268="In Progress",M269="In Progress"),"In Progress",IF(OR(AND(M268="Completed",M269="Untraceable"),AND(M268="Untraceable",M269="Completed")),"Review",IF(OR(AND(M268="Completed",M269="Incomplete"),AND(M268="Incomplete",M269="Completed")),"Review",IF(OR(AND(M268="Incomplete",M269="Untraceable"),AND(M268="Untraceable",M269="Incomplete")),"Untraceable",IF(AND(NOT(OR(H268="Ø",H268="")),NOT(OR(H269="Ø",H269="")),L268=""),"In Progress",IF(AND(M268="Untraceable",M269="Untraceable"),"Untraceable",IF(AND(NOT(OR(H268="Ø",H268="")),NOT(OR(H269="Ø",H269="")),NOT(OR(L268="Ø",L268="",L268="Split",L268="Needs to be Split"))),"Completed",IF(AND(M268="Incomplete",M269="Incomplete"),"Incomplete",IF(AND(M268="Other",M269="Other"),"Review",IF(AND(M268="Untraceable",M269=""),"Untraceable","")))))))))))))))))))))))))</f>
        <v/>
      </c>
      <c r="O268" s="116" t="str">
        <f>IF(OR(N268="Untraceable",N268="Incomplete"),"Ignore",IF(N268="Completed","Waiting",IF(OR(N268="Waiting",N268="In Progress",N268="Review",N268="Other"),"HOLD","")))</f>
        <v/>
      </c>
      <c r="P268" s="4"/>
      <c r="Q268" s="121" t="str">
        <f>IF(OR(N268="Untraceable",N268="Incomplete"),"No",IF(N268="Completed","In Progress",""))</f>
        <v/>
      </c>
      <c r="R268" s="116"/>
    </row>
    <row r="269" spans="1:18" x14ac:dyDescent="0.25">
      <c r="A269" s="116"/>
      <c r="B269" s="116"/>
      <c r="C269" s="116"/>
      <c r="D269" s="103"/>
      <c r="E269" s="103"/>
      <c r="F269" s="7" t="str">
        <f>IF(AND(D269="Amina",OR(E269="Manual",E269="Assisted Manual")),A268&amp;"_AZ",IF(AND(D269="Amina",OR(E269="De-Novo Merge",E269="Assisted Merge")),A268&amp;"_SA_AZ",IF(AND(D269="Ahmad",OR(E269="Manual",E269="Assisted Manual")),A268&amp;"_AE",IF(AND(D269="Ahmad",OR(E269="De-Novo Merge",E269="Assisted Merge")),A268&amp;"_SA_AE",IF(AND(D269="Gina",OR(E269="Manual",E269="Assisted Manual")),A268&amp;"_GB",IF(AND(D269="Gina",OR(E269="De-Novo Merge",E269="Assisted Merge")),A268&amp;"_SA_GB",IF(AND(D269="Cameron",OR(E269="Manual",E269="Assisted Manual")),A268&amp;"_CA",IF(AND(D269="Cameron",OR(E269="De-Novo Merge",E269="Assisted Merge")),A268&amp;"_SA_CA",IF(AND(D269="Bruno",OR(E269="Manual",E269="Assisted Manual")),A268&amp;"_BD",IF(AND(D269="Bruno",OR(E269="De-Novo Merge",E269="Assisted Merge")),A268&amp;"_SA_BD",IF(AND(D269="Daniel",OR(E269="Manual",E269="Assisted Manual")),A268&amp;"_DR",IF(AND(D269="Daniel",OR(E269="De-Novo Merge",E269="Assisted Merge")),A268&amp;"_SA_DR",IF(AND(D269="Monet",OR(E269="Manual",E269="Assisted Manual")),A268&amp;"_MW",IF(AND(D269="Monet",OR(E269="De-Novo Merge",E269="Assisted Merge")),A268&amp;"_SA_MW",IF(AND(D269="Rinat",OR(E269="Manual",E269="Assisted Manual")),A268&amp;"_RM",IF(AND(D269="Rinat",OR(E269="De-Novo Merge",E269="Assisted Merge")),A268&amp;"_SA_RM",""))))))))))))))))</f>
        <v/>
      </c>
      <c r="G269" s="104"/>
      <c r="H269" s="104"/>
      <c r="I269" s="68"/>
      <c r="J269" s="68"/>
      <c r="K269" s="73" t="str">
        <f t="shared" si="4"/>
        <v/>
      </c>
      <c r="L269" s="116"/>
      <c r="M269" s="103" t="str">
        <f>IF(AND(NOT(OR(G269="",G269="Ø")),H269=""),"In Progress",IF(AND(NOT(OR(H269="Ø",H269="")),NOT(OR(G269="Ø",G269=""))),"Completed",IF(AND(NOT(A268=""),NOT(OR(D269="",D269="???")),G269=""),"Waiting",IF(D269="???","Waiting",""))))</f>
        <v/>
      </c>
      <c r="N269" s="116"/>
      <c r="O269" s="116"/>
      <c r="P269" s="4"/>
      <c r="Q269" s="121"/>
      <c r="R269" s="116"/>
    </row>
    <row r="270" spans="1:18" x14ac:dyDescent="0.25">
      <c r="A270" s="122" t="s">
        <v>5778</v>
      </c>
      <c r="B270" s="117" t="s">
        <v>5777</v>
      </c>
      <c r="C270" s="116"/>
      <c r="D270" s="103"/>
      <c r="E270" s="103"/>
      <c r="F270" s="7" t="str">
        <f>IF(AND(D270="Amina",OR(E270="Manual",E270="Assisted Manual")),A270&amp;"_AZ",IF(AND(D270="Amina",OR(E270="De-Novo Merge",E270="Assisted Merge")),A270&amp;"_SA_AZ",IF(AND(D270="Ahmad",OR(E270="Manual",E270="Assisted Manual")),A270&amp;"_AE",IF(AND(D270="Ahmad",OR(E270="De-Novo Merge",E270="Assisted Merge")),A270&amp;"_SA_AE",IF(AND(D270="Gina",OR(E270="Manual",E270="Assisted Manual")),A270&amp;"_GB",IF(AND(D270="Gina",OR(E270="De-Novo Merge",E270="Assisted Merge")),A270&amp;"_SA_GB",IF(AND(D270="Cameron",OR(E270="Manual",E270="Assisted Manual")),A270&amp;"_CA",IF(AND(D270="Cameron",OR(E270="De-Novo Merge",E270="Assisted Merge")),A270&amp;"_SA_CA",IF(AND(D270="Bruno",OR(E270="Manual",E270="Assisted Manual")),A270&amp;"_BD",IF(AND(D270="Bruno",OR(E270="De-Novo Merge",E270="Assisted Merge")),A270&amp;"_SA_BD",IF(AND(D270="Daniel",OR(E270="Manual",E270="Assisted Manual")),A270&amp;"_DR",IF(AND(D270="Daniel",OR(E270="De-Novo Merge",E270="Assisted Merge")),A270&amp;"_SA_DR",IF(AND(D270="Monet",OR(E270="Manual",E270="Assisted Manual")),A270&amp;"_MW",IF(AND(D270="Monet",OR(E270="De-Novo Merge",E270="Assisted Merge")),A270&amp;"_SA_MW",IF(AND(D270="Rinat",OR(E270="Manual",E270="Assisted Manual")),A270&amp;"_RM",IF(AND(D270="Rinat",OR(E270="De-Novo Merge",E270="Assisted Merge")),A270&amp;"_SA_RM",""))))))))))))))))</f>
        <v/>
      </c>
      <c r="G270" s="104"/>
      <c r="H270" s="104"/>
      <c r="I270" s="68"/>
      <c r="J270" s="68"/>
      <c r="K270" s="73" t="str">
        <f t="shared" si="4"/>
        <v/>
      </c>
      <c r="L270" s="118" t="str">
        <f>IF(AND(NOT(OR(H270="",H270="Ø")),NOT(OR(H271="",H271="Ø"))),"Needs to be Split","")</f>
        <v/>
      </c>
      <c r="M270" s="103" t="str">
        <f>IF(AND(NOT(OR(G270="",G270="Ø")),H270=""),"In Progress",IF(AND(NOT(OR(H270="Ø",H270="")),NOT(OR(G270="Ø",G270=""))),"Completed",IF(AND(NOT(A270=""),NOT(OR(D270="",D270="???")),G270=""),"Waiting",IF(D270="???","Waiting",""))))</f>
        <v/>
      </c>
      <c r="N270" s="116" t="str">
        <f>IF(AND(NOT(OR(H270="Ø",H270="")),L270="Split"),"In Progress",IF(AND(NOT(OR(H270="Ø",H270="")),L270="Needs to be Split"),"Waiting",IF(AND(M270="Review",M271="Review"),"Review",IF(OR(AND(M270="Review",M271="Incomplete"),AND(M270="Incomplete",M271="Review")),"Review",IF(OR(AND(M270="Untraceable",M271="Review"),AND(M270="Review",M271="Untraceable")),"Review",IF(OR(AND(M270="Review",M271="Completed"),AND(M270="Completed",M271="Review")),"Review",IF(OR(AND(M270="Other",M271="Review"),AND(M270="Review",M271="Other")),"Review",IF(OR(AND(M270="Other",M271="Incomplete"),AND(M270="Incomplete",M271="Other")),"Review",IF(OR(AND(M270="Other",M271="Untraceable"),AND(M270="Untraceable",M271="Other")),"Review",IF(OR(AND(M270="Other",M271="Completed"),AND(M270="Completed",M271="Other")),"Review",IF(AND(M270="Waiting",M271="Waiting"),"Waiting",IF(OR(AND(M270="Review",M271="Waiting"),AND(M270="Waiting",M271="Review")),"Waiting",IF(OR(AND(M270="Other",M271="Waiting"),AND(M270="Waiting",M271="Other")),"Waiting",IF(OR(AND(M270="Incomplete",M271="Waiting"),AND(M270="Waiting",M271="Incomplete")),"Waiting",IF(OR(AND(M270="Completed",M271="Waiting"),AND(M270="Waiting",M271="Completed")),"Waiting",IF(OR(M270="In Progress",M271="In Progress"),"In Progress",IF(OR(AND(M270="Completed",M271="Untraceable"),AND(M270="Untraceable",M271="Completed")),"Review",IF(OR(AND(M270="Completed",M271="Incomplete"),AND(M270="Incomplete",M271="Completed")),"Review",IF(OR(AND(M270="Incomplete",M271="Untraceable"),AND(M270="Untraceable",M271="Incomplete")),"Untraceable",IF(AND(NOT(OR(H270="Ø",H270="")),NOT(OR(H271="Ø",H271="")),L270=""),"In Progress",IF(AND(M270="Untraceable",M271="Untraceable"),"Untraceable",IF(AND(NOT(OR(H270="Ø",H270="")),NOT(OR(H271="Ø",H271="")),NOT(OR(L270="Ø",L270="",L270="Split",L270="Needs to be Split"))),"Completed",IF(AND(M270="Incomplete",M271="Incomplete"),"Incomplete",IF(AND(M270="Other",M271="Other"),"Review",IF(AND(M270="Untraceable",M271=""),"Untraceable","")))))))))))))))))))))))))</f>
        <v/>
      </c>
      <c r="O270" s="116" t="str">
        <f>IF(OR(N270="Untraceable",N270="Incomplete"),"Ignore",IF(N270="Completed","Waiting",IF(OR(N270="Waiting",N270="In Progress",N270="Review",N270="Other"),"HOLD","")))</f>
        <v/>
      </c>
      <c r="P270" s="4"/>
      <c r="Q270" s="121" t="str">
        <f>IF(OR(N270="Untraceable",N270="Incomplete"),"No",IF(N270="Completed","In Progress",""))</f>
        <v/>
      </c>
      <c r="R270" s="116"/>
    </row>
    <row r="271" spans="1:18" x14ac:dyDescent="0.25">
      <c r="A271" s="116"/>
      <c r="B271" s="116"/>
      <c r="C271" s="116"/>
      <c r="D271" s="103"/>
      <c r="E271" s="103"/>
      <c r="F271" s="7" t="str">
        <f>IF(AND(D271="Amina",OR(E271="Manual",E271="Assisted Manual")),A270&amp;"_AZ",IF(AND(D271="Amina",OR(E271="De-Novo Merge",E271="Assisted Merge")),A270&amp;"_SA_AZ",IF(AND(D271="Ahmad",OR(E271="Manual",E271="Assisted Manual")),A270&amp;"_AE",IF(AND(D271="Ahmad",OR(E271="De-Novo Merge",E271="Assisted Merge")),A270&amp;"_SA_AE",IF(AND(D271="Gina",OR(E271="Manual",E271="Assisted Manual")),A270&amp;"_GB",IF(AND(D271="Gina",OR(E271="De-Novo Merge",E271="Assisted Merge")),A270&amp;"_SA_GB",IF(AND(D271="Cameron",OR(E271="Manual",E271="Assisted Manual")),A270&amp;"_CA",IF(AND(D271="Cameron",OR(E271="De-Novo Merge",E271="Assisted Merge")),A270&amp;"_SA_CA",IF(AND(D271="Bruno",OR(E271="Manual",E271="Assisted Manual")),A270&amp;"_BD",IF(AND(D271="Bruno",OR(E271="De-Novo Merge",E271="Assisted Merge")),A270&amp;"_SA_BD",IF(AND(D271="Daniel",OR(E271="Manual",E271="Assisted Manual")),A270&amp;"_DR",IF(AND(D271="Daniel",OR(E271="De-Novo Merge",E271="Assisted Merge")),A270&amp;"_SA_DR",IF(AND(D271="Monet",OR(E271="Manual",E271="Assisted Manual")),A270&amp;"_MW",IF(AND(D271="Monet",OR(E271="De-Novo Merge",E271="Assisted Merge")),A270&amp;"_SA_MW",IF(AND(D271="Rinat",OR(E271="Manual",E271="Assisted Manual")),A270&amp;"_RM",IF(AND(D271="Rinat",OR(E271="De-Novo Merge",E271="Assisted Merge")),A270&amp;"_SA_RM",""))))))))))))))))</f>
        <v/>
      </c>
      <c r="G271" s="104"/>
      <c r="H271" s="104"/>
      <c r="I271" s="68"/>
      <c r="J271" s="68"/>
      <c r="K271" s="73" t="str">
        <f t="shared" si="4"/>
        <v/>
      </c>
      <c r="L271" s="116"/>
      <c r="M271" s="103" t="str">
        <f>IF(AND(NOT(OR(G271="",G271="Ø")),H271=""),"In Progress",IF(AND(NOT(OR(H271="Ø",H271="")),NOT(OR(G271="Ø",G271=""))),"Completed",IF(AND(NOT(A270=""),NOT(OR(D271="",D271="???")),G271=""),"Waiting",IF(D271="???","Waiting",""))))</f>
        <v/>
      </c>
      <c r="N271" s="116"/>
      <c r="O271" s="116"/>
      <c r="P271" s="4"/>
      <c r="Q271" s="121"/>
      <c r="R271" s="116"/>
    </row>
    <row r="272" spans="1:18" x14ac:dyDescent="0.25">
      <c r="A272" s="122" t="s">
        <v>5776</v>
      </c>
      <c r="B272" s="117" t="s">
        <v>5775</v>
      </c>
      <c r="C272" s="116"/>
      <c r="D272" s="103" t="s">
        <v>4657</v>
      </c>
      <c r="E272" s="103" t="s">
        <v>24</v>
      </c>
      <c r="F272" s="7" t="str">
        <f>IF(AND(D272="Amina",OR(E272="Manual",E272="Assisted Manual")),A272&amp;"_AZ",IF(AND(D272="Amina",OR(E272="De-Novo Merge",E272="Assisted Merge")),A272&amp;"_SA_AZ",IF(AND(D272="Ahmad",OR(E272="Manual",E272="Assisted Manual")),A272&amp;"_AE",IF(AND(D272="Ahmad",OR(E272="De-Novo Merge",E272="Assisted Merge")),A272&amp;"_SA_AE",IF(AND(D272="Gina",OR(E272="Manual",E272="Assisted Manual")),A272&amp;"_GB",IF(AND(D272="Gina",OR(E272="De-Novo Merge",E272="Assisted Merge")),A272&amp;"_SA_GB",IF(AND(D272="Cameron",OR(E272="Manual",E272="Assisted Manual")),A272&amp;"_CA",IF(AND(D272="Cameron",OR(E272="De-Novo Merge",E272="Assisted Merge")),A272&amp;"_SA_CA",IF(AND(D272="Bruno",OR(E272="Manual",E272="Assisted Manual")),A272&amp;"_BD",IF(AND(D272="Bruno",OR(E272="De-Novo Merge",E272="Assisted Merge")),A272&amp;"_SA_BD",IF(AND(D272="Daniel",OR(E272="Manual",E272="Assisted Manual")),A272&amp;"_DR",IF(AND(D272="Daniel",OR(E272="De-Novo Merge",E272="Assisted Merge")),A272&amp;"_SA_DR",IF(AND(D272="Monet",OR(E272="Manual",E272="Assisted Manual")),A272&amp;"_MW",IF(AND(D272="Monet",OR(E272="De-Novo Merge",E272="Assisted Merge")),A272&amp;"_SA_MW",IF(AND(D272="Rinat",OR(E272="Manual",E272="Assisted Manual")),A272&amp;"_RM",IF(AND(D272="Rinat",OR(E272="De-Novo Merge",E272="Assisted Merge")),A272&amp;"_SA_RM",""))))))))))))))))</f>
        <v>2018-08-01_G-136_AE</v>
      </c>
      <c r="G272" s="104">
        <v>43384</v>
      </c>
      <c r="H272" s="104">
        <v>43391</v>
      </c>
      <c r="I272" s="68">
        <v>5.83</v>
      </c>
      <c r="J272" s="68">
        <v>92</v>
      </c>
      <c r="K272" s="73">
        <f t="shared" si="4"/>
        <v>15.780445969125214</v>
      </c>
      <c r="L272" s="118" t="str">
        <f>IF(AND(NOT(OR(H272="",H272="Ø")),NOT(OR(H273="",H273="Ø"))),"Needs to be Split","")</f>
        <v/>
      </c>
      <c r="M272" s="103" t="str">
        <f>IF(AND(NOT(OR(G272="",G272="Ø")),H272=""),"In Progress",IF(AND(NOT(OR(H272="Ø",H272="")),NOT(OR(G272="Ø",G272=""))),"Completed",IF(AND(NOT(A272=""),NOT(OR(D272="",D272="???")),G272=""),"Waiting",IF(D272="???","Waiting",""))))</f>
        <v>Completed</v>
      </c>
      <c r="N272" s="116" t="str">
        <f>IF(AND(NOT(OR(H272="Ø",H272="")),L272="Split"),"In Progress",IF(AND(NOT(OR(H272="Ø",H272="")),L272="Needs to be Split"),"Waiting",IF(AND(M272="Review",M273="Review"),"Review",IF(OR(AND(M272="Review",M273="Incomplete"),AND(M272="Incomplete",M273="Review")),"Review",IF(OR(AND(M272="Untraceable",M273="Review"),AND(M272="Review",M273="Untraceable")),"Review",IF(OR(AND(M272="Review",M273="Completed"),AND(M272="Completed",M273="Review")),"Review",IF(OR(AND(M272="Other",M273="Review"),AND(M272="Review",M273="Other")),"Review",IF(OR(AND(M272="Other",M273="Incomplete"),AND(M272="Incomplete",M273="Other")),"Review",IF(OR(AND(M272="Other",M273="Untraceable"),AND(M272="Untraceable",M273="Other")),"Review",IF(OR(AND(M272="Other",M273="Completed"),AND(M272="Completed",M273="Other")),"Review",IF(AND(M272="Waiting",M273="Waiting"),"Waiting",IF(OR(AND(M272="Review",M273="Waiting"),AND(M272="Waiting",M273="Review")),"Waiting",IF(OR(AND(M272="Other",M273="Waiting"),AND(M272="Waiting",M273="Other")),"Waiting",IF(OR(AND(M272="Incomplete",M273="Waiting"),AND(M272="Waiting",M273="Incomplete")),"Waiting",IF(OR(AND(M272="Completed",M273="Waiting"),AND(M272="Waiting",M273="Completed")),"Waiting",IF(OR(M272="In Progress",M273="In Progress"),"In Progress",IF(OR(AND(M272="Completed",M273="Untraceable"),AND(M272="Untraceable",M273="Completed")),"Review",IF(OR(AND(M272="Completed",M273="Incomplete"),AND(M272="Incomplete",M273="Completed")),"Review",IF(OR(AND(M272="Incomplete",M273="Untraceable"),AND(M272="Untraceable",M273="Incomplete")),"Untraceable",IF(AND(NOT(OR(H272="Ø",H272="")),NOT(OR(H273="Ø",H273="")),L272=""),"In Progress",IF(AND(M272="Untraceable",M273="Untraceable"),"Untraceable",IF(AND(NOT(OR(H272="Ø",H272="")),NOT(OR(H273="Ø",H273="")),NOT(OR(L272="Ø",L272="",L272="Split",L272="Needs to be Split"))),"Completed",IF(AND(M272="Incomplete",M273="Incomplete"),"Incomplete",IF(AND(M272="Other",M273="Other"),"Review",IF(AND(M272="Untraceable",M273=""),"Untraceable","")))))))))))))))))))))))))</f>
        <v>Waiting</v>
      </c>
      <c r="O272" s="116" t="s">
        <v>0</v>
      </c>
      <c r="P272" s="4" t="s">
        <v>5774</v>
      </c>
      <c r="Q272" s="121" t="str">
        <f>IF(OR(N272="Untraceable",N272="Incomplete"),"No",IF(N272="Completed","In Progress",""))</f>
        <v/>
      </c>
      <c r="R272" s="116"/>
    </row>
    <row r="273" spans="1:18" x14ac:dyDescent="0.25">
      <c r="A273" s="116"/>
      <c r="B273" s="116"/>
      <c r="C273" s="116"/>
      <c r="D273" s="103" t="str">
        <f>IF(AND(NOT(A272=""),NOT(B272=""),NOT(M272="Untraceable")),"???","")</f>
        <v>???</v>
      </c>
      <c r="E273" s="103"/>
      <c r="F273" s="7" t="str">
        <f>IF(AND(D273="Amina",OR(E273="Manual",E273="Assisted Manual")),A272&amp;"_AZ",IF(AND(D273="Amina",OR(E273="De-Novo Merge",E273="Assisted Merge")),A272&amp;"_SA_AZ",IF(AND(D273="Ahmad",OR(E273="Manual",E273="Assisted Manual")),A272&amp;"_AE",IF(AND(D273="Ahmad",OR(E273="De-Novo Merge",E273="Assisted Merge")),A272&amp;"_SA_AE",IF(AND(D273="Gina",OR(E273="Manual",E273="Assisted Manual")),A272&amp;"_GB",IF(AND(D273="Gina",OR(E273="De-Novo Merge",E273="Assisted Merge")),A272&amp;"_SA_GB",IF(AND(D273="Cameron",OR(E273="Manual",E273="Assisted Manual")),A272&amp;"_CA",IF(AND(D273="Cameron",OR(E273="De-Novo Merge",E273="Assisted Merge")),A272&amp;"_SA_CA",IF(AND(D273="Bruno",OR(E273="Manual",E273="Assisted Manual")),A272&amp;"_BD",IF(AND(D273="Bruno",OR(E273="De-Novo Merge",E273="Assisted Merge")),A272&amp;"_SA_BD",IF(AND(D273="Daniel",OR(E273="Manual",E273="Assisted Manual")),A272&amp;"_DR",IF(AND(D273="Daniel",OR(E273="De-Novo Merge",E273="Assisted Merge")),A272&amp;"_SA_DR",IF(AND(D273="Monet",OR(E273="Manual",E273="Assisted Manual")),A272&amp;"_MW",IF(AND(D273="Monet",OR(E273="De-Novo Merge",E273="Assisted Merge")),A272&amp;"_SA_MW",IF(AND(D273="Rinat",OR(E273="Manual",E273="Assisted Manual")),A272&amp;"_RM",IF(AND(D273="Rinat",OR(E273="De-Novo Merge",E273="Assisted Merge")),A272&amp;"_SA_RM",""))))))))))))))))</f>
        <v/>
      </c>
      <c r="G273" s="104"/>
      <c r="H273" s="104"/>
      <c r="I273" s="68"/>
      <c r="J273" s="68"/>
      <c r="K273" s="73" t="str">
        <f t="shared" si="4"/>
        <v/>
      </c>
      <c r="L273" s="116"/>
      <c r="M273" s="103" t="str">
        <f>IF(AND(NOT(OR(G273="",G273="Ø")),H273=""),"In Progress",IF(AND(NOT(OR(H273="Ø",H273="")),NOT(OR(G273="Ø",G273=""))),"Completed",IF(AND(NOT(A272=""),NOT(OR(D273="",D273="???")),G273=""),"Waiting",IF(D273="???","Waiting",""))))</f>
        <v>Waiting</v>
      </c>
      <c r="N273" s="116"/>
      <c r="O273" s="116"/>
      <c r="P273" s="4"/>
      <c r="Q273" s="121"/>
      <c r="R273" s="116"/>
    </row>
    <row r="274" spans="1:18" x14ac:dyDescent="0.25">
      <c r="A274" s="122" t="s">
        <v>5773</v>
      </c>
      <c r="B274" s="117" t="s">
        <v>5772</v>
      </c>
      <c r="C274" s="116"/>
      <c r="D274" s="103" t="s">
        <v>187</v>
      </c>
      <c r="E274" s="103" t="s">
        <v>24</v>
      </c>
      <c r="F274" s="7" t="str">
        <f>IF(AND(D274="Amina",OR(E274="Manual",E274="Assisted Manual")),A274&amp;"_AZ",IF(AND(D274="Amina",OR(E274="De-Novo Merge",E274="Assisted Merge")),A274&amp;"_SA_AZ",IF(AND(D274="Ahmad",OR(E274="Manual",E274="Assisted Manual")),A274&amp;"_AE",IF(AND(D274="Ahmad",OR(E274="De-Novo Merge",E274="Assisted Merge")),A274&amp;"_SA_AE",IF(AND(D274="Gina",OR(E274="Manual",E274="Assisted Manual")),A274&amp;"_GB",IF(AND(D274="Gina",OR(E274="De-Novo Merge",E274="Assisted Merge")),A274&amp;"_SA_GB",IF(AND(D274="Cameron",OR(E274="Manual",E274="Assisted Manual")),A274&amp;"_CA",IF(AND(D274="Cameron",OR(E274="De-Novo Merge",E274="Assisted Merge")),A274&amp;"_SA_CA",IF(AND(D274="Bruno",OR(E274="Manual",E274="Assisted Manual")),A274&amp;"_BD",IF(AND(D274="Bruno",OR(E274="De-Novo Merge",E274="Assisted Merge")),A274&amp;"_SA_BD",IF(AND(D274="Daniel",OR(E274="Manual",E274="Assisted Manual")),A274&amp;"_DR",IF(AND(D274="Daniel",OR(E274="De-Novo Merge",E274="Assisted Merge")),A274&amp;"_SA_DR",IF(AND(D274="Monet",OR(E274="Manual",E274="Assisted Manual")),A274&amp;"_MW",IF(AND(D274="Monet",OR(E274="De-Novo Merge",E274="Assisted Merge")),A274&amp;"_SA_MW",IF(AND(D274="Rinat",OR(E274="Manual",E274="Assisted Manual")),A274&amp;"_RM",IF(AND(D274="Rinat",OR(E274="De-Novo Merge",E274="Assisted Merge")),A274&amp;"_SA_RM",""))))))))))))))))</f>
        <v>2018-08-01_G-137_MW</v>
      </c>
      <c r="G274" s="104">
        <v>43385</v>
      </c>
      <c r="H274" s="104">
        <v>43385</v>
      </c>
      <c r="I274" s="68">
        <v>1.5</v>
      </c>
      <c r="J274" s="68"/>
      <c r="K274" s="73" t="str">
        <f t="shared" si="4"/>
        <v/>
      </c>
      <c r="L274" s="118">
        <v>43474</v>
      </c>
      <c r="M274" s="103" t="str">
        <f>IF(AND(NOT(OR(G274="",G274="Ø")),H274=""),"In Progress",IF(AND(NOT(OR(H274="Ø",H274="")),NOT(OR(G274="Ø",G274=""))),"Completed",IF(AND(NOT(A274=""),NOT(OR(D274="",D274="???")),G274=""),"Waiting",IF(D274="???","Waiting",""))))</f>
        <v>Completed</v>
      </c>
      <c r="N274" s="116" t="str">
        <f>IF(AND(NOT(OR(H274="Ø",H274="")),L274="Split"),"In Progress",IF(AND(NOT(OR(H274="Ø",H274="")),L274="Needs to be Split"),"Waiting",IF(AND(M274="Review",M275="Review"),"Review",IF(OR(AND(M274="Review",M275="Incomplete"),AND(M274="Incomplete",M275="Review")),"Review",IF(OR(AND(M274="Untraceable",M275="Review"),AND(M274="Review",M275="Untraceable")),"Review",IF(OR(AND(M274="Review",M275="Completed"),AND(M274="Completed",M275="Review")),"Review",IF(OR(AND(M274="Other",M275="Review"),AND(M274="Review",M275="Other")),"Review",IF(OR(AND(M274="Other",M275="Incomplete"),AND(M274="Incomplete",M275="Other")),"Review",IF(OR(AND(M274="Other",M275="Untraceable"),AND(M274="Untraceable",M275="Other")),"Review",IF(OR(AND(M274="Other",M275="Completed"),AND(M274="Completed",M275="Other")),"Review",IF(AND(M274="Waiting",M275="Waiting"),"Waiting",IF(OR(AND(M274="Review",M275="Waiting"),AND(M274="Waiting",M275="Review")),"Waiting",IF(OR(AND(M274="Other",M275="Waiting"),AND(M274="Waiting",M275="Other")),"Waiting",IF(OR(AND(M274="Incomplete",M275="Waiting"),AND(M274="Waiting",M275="Incomplete")),"Waiting",IF(OR(AND(M274="Completed",M275="Waiting"),AND(M274="Waiting",M275="Completed")),"Waiting",IF(OR(M274="In Progress",M275="In Progress"),"In Progress",IF(OR(AND(M274="Completed",M275="Untraceable"),AND(M274="Untraceable",M275="Completed")),"Review",IF(OR(AND(M274="Completed",M275="Incomplete"),AND(M274="Incomplete",M275="Completed")),"Review",IF(OR(AND(M274="Incomplete",M275="Untraceable"),AND(M274="Untraceable",M275="Incomplete")),"Untraceable",IF(AND(NOT(OR(H274="Ø",H274="")),NOT(OR(H275="Ø",H275="")),L274=""),"In Progress",IF(AND(M274="Untraceable",M275="Untraceable"),"Untraceable",IF(AND(NOT(OR(H274="Ø",H274="")),NOT(OR(H275="Ø",H275="")),NOT(OR(L274="Ø",L274="",L274="Split",L274="Needs to be Split"))),"Completed",IF(AND(M274="Incomplete",M275="Incomplete"),"Incomplete",IF(AND(M274="Other",M275="Other"),"Review",IF(AND(M274="Untraceable",M275=""),"Untraceable","")))))))))))))))))))))))))</f>
        <v>Completed</v>
      </c>
      <c r="O274" s="116" t="s">
        <v>0</v>
      </c>
      <c r="P274" s="4"/>
      <c r="Q274" s="121" t="str">
        <f>IF(OR(N274="Untraceable",N274="Incomplete"),"No",IF(N274="Completed","In Progress",""))</f>
        <v>In Progress</v>
      </c>
      <c r="R274" s="116"/>
    </row>
    <row r="275" spans="1:18" x14ac:dyDescent="0.25">
      <c r="A275" s="116"/>
      <c r="B275" s="116"/>
      <c r="C275" s="116"/>
      <c r="D275" s="103" t="s">
        <v>4657</v>
      </c>
      <c r="E275" s="103" t="s">
        <v>1512</v>
      </c>
      <c r="F275" s="7" t="str">
        <f>IF(AND(D275="Amina",OR(E275="Manual",E275="Assisted Manual")),A274&amp;"_AZ",IF(AND(D275="Amina",OR(E275="De-Novo Merge",E275="Assisted Merge")),A274&amp;"_SA_AZ",IF(AND(D275="Ahmad",OR(E275="Manual",E275="Assisted Manual")),A274&amp;"_AE",IF(AND(D275="Ahmad",OR(E275="De-Novo Merge",E275="Assisted Merge")),A274&amp;"_SA_AE",IF(AND(D275="Gina",OR(E275="Manual",E275="Assisted Manual")),A274&amp;"_GB",IF(AND(D275="Gina",OR(E275="De-Novo Merge",E275="Assisted Merge")),A274&amp;"_SA_GB",IF(AND(D275="Cameron",OR(E275="Manual",E275="Assisted Manual")),A274&amp;"_CA",IF(AND(D275="Cameron",OR(E275="De-Novo Merge",E275="Assisted Merge")),A274&amp;"_SA_CA",IF(AND(D275="Bruno",OR(E275="Manual",E275="Assisted Manual")),A274&amp;"_BD",IF(AND(D275="Bruno",OR(E275="De-Novo Merge",E275="Assisted Merge")),A274&amp;"_SA_BD",IF(AND(D275="Daniel",OR(E275="Manual",E275="Assisted Manual")),A274&amp;"_DR",IF(AND(D275="Daniel",OR(E275="De-Novo Merge",E275="Assisted Merge")),A274&amp;"_SA_DR",IF(AND(D275="Monet",OR(E275="Manual",E275="Assisted Manual")),A274&amp;"_MW",IF(AND(D275="Monet",OR(E275="De-Novo Merge",E275="Assisted Merge")),A274&amp;"_SA_MW",IF(AND(D275="Rinat",OR(E275="Manual",E275="Assisted Manual")),A274&amp;"_RM",IF(AND(D275="Rinat",OR(E275="De-Novo Merge",E275="Assisted Merge")),A274&amp;"_SA_RM",""))))))))))))))))</f>
        <v>2018-08-01_G-137_AE</v>
      </c>
      <c r="G275" s="104">
        <v>43454</v>
      </c>
      <c r="H275" s="104">
        <v>43454</v>
      </c>
      <c r="I275" s="68">
        <v>1.2</v>
      </c>
      <c r="J275" s="68">
        <v>20.23</v>
      </c>
      <c r="K275" s="73">
        <f t="shared" si="4"/>
        <v>16.858333333333334</v>
      </c>
      <c r="L275" s="116"/>
      <c r="M275" s="103" t="str">
        <f>IF(AND(NOT(OR(G275="",G275="Ø")),H275=""),"In Progress",IF(AND(NOT(OR(H275="Ø",H275="")),NOT(OR(G275="Ø",G275=""))),"Completed",IF(AND(NOT(A274=""),NOT(OR(D275="",D275="???")),G275=""),"Waiting",IF(D275="???","Waiting",""))))</f>
        <v>Completed</v>
      </c>
      <c r="N275" s="116"/>
      <c r="O275" s="116"/>
      <c r="P275" s="4"/>
      <c r="Q275" s="121"/>
      <c r="R275" s="116"/>
    </row>
    <row r="276" spans="1:18" x14ac:dyDescent="0.25">
      <c r="A276" s="122" t="s">
        <v>5771</v>
      </c>
      <c r="B276" s="117" t="s">
        <v>5770</v>
      </c>
      <c r="C276" s="116"/>
      <c r="D276" s="103" t="s">
        <v>4657</v>
      </c>
      <c r="E276" s="103" t="s">
        <v>24</v>
      </c>
      <c r="F276" s="7" t="str">
        <f>IF(AND(D276="Amina",OR(E276="Manual",E276="Assisted Manual")),A276&amp;"_AZ",IF(AND(D276="Amina",OR(E276="De-Novo Merge",E276="Assisted Merge")),A276&amp;"_SA_AZ",IF(AND(D276="Ahmad",OR(E276="Manual",E276="Assisted Manual")),A276&amp;"_AE",IF(AND(D276="Ahmad",OR(E276="De-Novo Merge",E276="Assisted Merge")),A276&amp;"_SA_AE",IF(AND(D276="Gina",OR(E276="Manual",E276="Assisted Manual")),A276&amp;"_GB",IF(AND(D276="Gina",OR(E276="De-Novo Merge",E276="Assisted Merge")),A276&amp;"_SA_GB",IF(AND(D276="Cameron",OR(E276="Manual",E276="Assisted Manual")),A276&amp;"_CA",IF(AND(D276="Cameron",OR(E276="De-Novo Merge",E276="Assisted Merge")),A276&amp;"_SA_CA",IF(AND(D276="Bruno",OR(E276="Manual",E276="Assisted Manual")),A276&amp;"_BD",IF(AND(D276="Bruno",OR(E276="De-Novo Merge",E276="Assisted Merge")),A276&amp;"_SA_BD",IF(AND(D276="Daniel",OR(E276="Manual",E276="Assisted Manual")),A276&amp;"_DR",IF(AND(D276="Daniel",OR(E276="De-Novo Merge",E276="Assisted Merge")),A276&amp;"_SA_DR",IF(AND(D276="Monet",OR(E276="Manual",E276="Assisted Manual")),A276&amp;"_MW",IF(AND(D276="Monet",OR(E276="De-Novo Merge",E276="Assisted Merge")),A276&amp;"_SA_MW",IF(AND(D276="Rinat",OR(E276="Manual",E276="Assisted Manual")),A276&amp;"_RM",IF(AND(D276="Rinat",OR(E276="De-Novo Merge",E276="Assisted Merge")),A276&amp;"_SA_RM",""))))))))))))))))</f>
        <v>2018-08-01_G-138_AE</v>
      </c>
      <c r="G276" s="104">
        <v>43383</v>
      </c>
      <c r="H276" s="104">
        <v>43390</v>
      </c>
      <c r="I276" s="68">
        <v>8.4</v>
      </c>
      <c r="J276" s="68">
        <v>73.599999999999994</v>
      </c>
      <c r="K276" s="73">
        <f t="shared" si="4"/>
        <v>8.761904761904761</v>
      </c>
      <c r="L276" s="118" t="str">
        <f>IF(AND(NOT(OR(H276="",H276="Ø")),NOT(OR(H277="",H277="Ø"))),"Needs to be Split","")</f>
        <v/>
      </c>
      <c r="M276" s="103" t="str">
        <f>IF(AND(NOT(OR(G276="",G276="Ø")),H276=""),"In Progress",IF(AND(NOT(OR(H276="Ø",H276="")),NOT(OR(G276="Ø",G276=""))),"Completed",IF(AND(NOT(A276=""),NOT(OR(D276="",D276="???")),G276=""),"Waiting",IF(D276="???","Waiting",""))))</f>
        <v>Completed</v>
      </c>
      <c r="N276" s="116" t="str">
        <f>IF(AND(NOT(OR(H276="Ø",H276="")),L276="Split"),"In Progress",IF(AND(NOT(OR(H276="Ø",H276="")),L276="Needs to be Split"),"Waiting",IF(AND(M276="Review",M277="Review"),"Review",IF(OR(AND(M276="Review",M277="Incomplete"),AND(M276="Incomplete",M277="Review")),"Review",IF(OR(AND(M276="Untraceable",M277="Review"),AND(M276="Review",M277="Untraceable")),"Review",IF(OR(AND(M276="Review",M277="Completed"),AND(M276="Completed",M277="Review")),"Review",IF(OR(AND(M276="Other",M277="Review"),AND(M276="Review",M277="Other")),"Review",IF(OR(AND(M276="Other",M277="Incomplete"),AND(M276="Incomplete",M277="Other")),"Review",IF(OR(AND(M276="Other",M277="Untraceable"),AND(M276="Untraceable",M277="Other")),"Review",IF(OR(AND(M276="Other",M277="Completed"),AND(M276="Completed",M277="Other")),"Review",IF(AND(M276="Waiting",M277="Waiting"),"Waiting",IF(OR(AND(M276="Review",M277="Waiting"),AND(M276="Waiting",M277="Review")),"Waiting",IF(OR(AND(M276="Other",M277="Waiting"),AND(M276="Waiting",M277="Other")),"Waiting",IF(OR(AND(M276="Incomplete",M277="Waiting"),AND(M276="Waiting",M277="Incomplete")),"Waiting",IF(OR(AND(M276="Completed",M277="Waiting"),AND(M276="Waiting",M277="Completed")),"Waiting",IF(OR(M276="In Progress",M277="In Progress"),"In Progress",IF(OR(AND(M276="Completed",M277="Untraceable"),AND(M276="Untraceable",M277="Completed")),"Review",IF(OR(AND(M276="Completed",M277="Incomplete"),AND(M276="Incomplete",M277="Completed")),"Review",IF(OR(AND(M276="Incomplete",M277="Untraceable"),AND(M276="Untraceable",M277="Incomplete")),"Untraceable",IF(AND(NOT(OR(H276="Ø",H276="")),NOT(OR(H277="Ø",H277="")),L276=""),"In Progress",IF(AND(M276="Untraceable",M277="Untraceable"),"Untraceable",IF(AND(NOT(OR(H276="Ø",H276="")),NOT(OR(H277="Ø",H277="")),NOT(OR(L276="Ø",L276="",L276="Split",L276="Needs to be Split"))),"Completed",IF(AND(M276="Incomplete",M277="Incomplete"),"Incomplete",IF(AND(M276="Other",M277="Other"),"Review",IF(AND(M276="Untraceable",M277=""),"Untraceable","")))))))))))))))))))))))))</f>
        <v>Waiting</v>
      </c>
      <c r="O276" s="116" t="s">
        <v>0</v>
      </c>
      <c r="P276" s="4"/>
      <c r="Q276" s="121" t="str">
        <f>IF(OR(N276="Untraceable",N276="Incomplete"),"No",IF(N276="Completed","In Progress",""))</f>
        <v/>
      </c>
      <c r="R276" s="116"/>
    </row>
    <row r="277" spans="1:18" x14ac:dyDescent="0.25">
      <c r="A277" s="116"/>
      <c r="B277" s="116"/>
      <c r="C277" s="116"/>
      <c r="D277" s="103" t="str">
        <f>IF(AND(NOT(A276=""),NOT(B276=""),NOT(M276="Untraceable")),"???","")</f>
        <v>???</v>
      </c>
      <c r="E277" s="103"/>
      <c r="F277" s="7" t="str">
        <f>IF(AND(D277="Amina",OR(E277="Manual",E277="Assisted Manual")),A276&amp;"_AZ",IF(AND(D277="Amina",OR(E277="De-Novo Merge",E277="Assisted Merge")),A276&amp;"_SA_AZ",IF(AND(D277="Ahmad",OR(E277="Manual",E277="Assisted Manual")),A276&amp;"_AE",IF(AND(D277="Ahmad",OR(E277="De-Novo Merge",E277="Assisted Merge")),A276&amp;"_SA_AE",IF(AND(D277="Gina",OR(E277="Manual",E277="Assisted Manual")),A276&amp;"_GB",IF(AND(D277="Gina",OR(E277="De-Novo Merge",E277="Assisted Merge")),A276&amp;"_SA_GB",IF(AND(D277="Cameron",OR(E277="Manual",E277="Assisted Manual")),A276&amp;"_CA",IF(AND(D277="Cameron",OR(E277="De-Novo Merge",E277="Assisted Merge")),A276&amp;"_SA_CA",IF(AND(D277="Bruno",OR(E277="Manual",E277="Assisted Manual")),A276&amp;"_BD",IF(AND(D277="Bruno",OR(E277="De-Novo Merge",E277="Assisted Merge")),A276&amp;"_SA_BD",IF(AND(D277="Daniel",OR(E277="Manual",E277="Assisted Manual")),A276&amp;"_DR",IF(AND(D277="Daniel",OR(E277="De-Novo Merge",E277="Assisted Merge")),A276&amp;"_SA_DR",IF(AND(D277="Monet",OR(E277="Manual",E277="Assisted Manual")),A276&amp;"_MW",IF(AND(D277="Monet",OR(E277="De-Novo Merge",E277="Assisted Merge")),A276&amp;"_SA_MW",IF(AND(D277="Rinat",OR(E277="Manual",E277="Assisted Manual")),A276&amp;"_RM",IF(AND(D277="Rinat",OR(E277="De-Novo Merge",E277="Assisted Merge")),A276&amp;"_SA_RM",""))))))))))))))))</f>
        <v/>
      </c>
      <c r="G277" s="104"/>
      <c r="H277" s="104"/>
      <c r="I277" s="68"/>
      <c r="J277" s="68"/>
      <c r="K277" s="73" t="str">
        <f t="shared" si="4"/>
        <v/>
      </c>
      <c r="L277" s="116"/>
      <c r="M277" s="103" t="str">
        <f>IF(AND(NOT(OR(G277="",G277="Ø")),H277=""),"In Progress",IF(AND(NOT(OR(H277="Ø",H277="")),NOT(OR(G277="Ø",G277=""))),"Completed",IF(AND(NOT(A276=""),NOT(OR(D277="",D277="???")),G277=""),"Waiting",IF(D277="???","Waiting",""))))</f>
        <v>Waiting</v>
      </c>
      <c r="N277" s="116"/>
      <c r="O277" s="116"/>
      <c r="P277" s="4"/>
      <c r="Q277" s="121"/>
      <c r="R277" s="116"/>
    </row>
    <row r="278" spans="1:18" x14ac:dyDescent="0.25">
      <c r="A278" s="122" t="s">
        <v>5769</v>
      </c>
      <c r="B278" s="131" t="s">
        <v>5768</v>
      </c>
      <c r="C278" s="116" t="s">
        <v>1372</v>
      </c>
      <c r="D278" s="103" t="s">
        <v>161</v>
      </c>
      <c r="E278" s="103" t="s">
        <v>24</v>
      </c>
      <c r="F278" s="7" t="str">
        <f>IF(AND(D278="Amina",OR(E278="Manual",E278="Assisted Manual")),A278&amp;"_AZ",IF(AND(D278="Amina",OR(E278="De-Novo Merge",E278="Assisted Merge")),A278&amp;"_SA_AZ",IF(AND(D278="Ahmad",OR(E278="Manual",E278="Assisted Manual")),A278&amp;"_AE",IF(AND(D278="Ahmad",OR(E278="De-Novo Merge",E278="Assisted Merge")),A278&amp;"_SA_AE",IF(AND(D278="Gina",OR(E278="Manual",E278="Assisted Manual")),A278&amp;"_GB",IF(AND(D278="Gina",OR(E278="De-Novo Merge",E278="Assisted Merge")),A278&amp;"_SA_GB",IF(AND(D278="Cameron",OR(E278="Manual",E278="Assisted Manual")),A278&amp;"_CA",IF(AND(D278="Cameron",OR(E278="De-Novo Merge",E278="Assisted Merge")),A278&amp;"_SA_CA",IF(AND(D278="Bruno",OR(E278="Manual",E278="Assisted Manual")),A278&amp;"_BD",IF(AND(D278="Bruno",OR(E278="De-Novo Merge",E278="Assisted Merge")),A278&amp;"_SA_BD",IF(AND(D278="Daniel",OR(E278="Manual",E278="Assisted Manual")),A278&amp;"_DR",IF(AND(D278="Daniel",OR(E278="De-Novo Merge",E278="Assisted Merge")),A278&amp;"_SA_DR",IF(AND(D278="Monet",OR(E278="Manual",E278="Assisted Manual")),A278&amp;"_MW",IF(AND(D278="Monet",OR(E278="De-Novo Merge",E278="Assisted Merge")),A278&amp;"_SA_MW",IF(AND(D278="Rinat",OR(E278="Manual",E278="Assisted Manual")),A278&amp;"_RM",IF(AND(D278="Rinat",OR(E278="De-Novo Merge",E278="Assisted Merge")),A278&amp;"_SA_RM",""))))))))))))))))</f>
        <v>2018-08-01_G-139_BD</v>
      </c>
      <c r="G278" s="104">
        <v>43403</v>
      </c>
      <c r="H278" s="104" t="s">
        <v>51</v>
      </c>
      <c r="I278" s="68">
        <v>0.25</v>
      </c>
      <c r="J278" s="68"/>
      <c r="K278" s="73" t="str">
        <f t="shared" si="4"/>
        <v/>
      </c>
      <c r="L278" s="118" t="str">
        <f>IF(AND(NOT(OR(H278="",H278="Ø")),NOT(OR(H279="",H279="Ø"))),"Needs to be Split","")</f>
        <v/>
      </c>
      <c r="M278" s="103" t="s">
        <v>2</v>
      </c>
      <c r="N278" s="116" t="s">
        <v>2</v>
      </c>
      <c r="O278" s="116" t="str">
        <f>IF(OR(N278="Untraceable",N278="Incomplete"),"Ignore",IF(N278="Completed","Waiting",IF(OR(N278="Waiting",N278="In Progress",N278="Review",N278="Other"),"HOLD","")))</f>
        <v>Ignore</v>
      </c>
      <c r="P278" s="4"/>
      <c r="Q278" s="121" t="str">
        <f>IF(OR(N278="Untraceable",N278="Incomplete"),"No",IF(N278="Completed","In Progress",""))</f>
        <v>No</v>
      </c>
      <c r="R278" s="116"/>
    </row>
    <row r="279" spans="1:18" x14ac:dyDescent="0.25">
      <c r="A279" s="116"/>
      <c r="B279" s="132"/>
      <c r="C279" s="116"/>
      <c r="D279" s="103"/>
      <c r="E279" s="103"/>
      <c r="F279" s="7" t="str">
        <f>IF(AND(D279="Amina",OR(E279="Manual",E279="Assisted Manual")),A278&amp;"_AZ",IF(AND(D279="Amina",OR(E279="De-Novo Merge",E279="Assisted Merge")),A278&amp;"_SA_AZ",IF(AND(D279="Ahmad",OR(E279="Manual",E279="Assisted Manual")),A278&amp;"_AE",IF(AND(D279="Ahmad",OR(E279="De-Novo Merge",E279="Assisted Merge")),A278&amp;"_SA_AE",IF(AND(D279="Gina",OR(E279="Manual",E279="Assisted Manual")),A278&amp;"_GB",IF(AND(D279="Gina",OR(E279="De-Novo Merge",E279="Assisted Merge")),A278&amp;"_SA_GB",IF(AND(D279="Cameron",OR(E279="Manual",E279="Assisted Manual")),A278&amp;"_CA",IF(AND(D279="Cameron",OR(E279="De-Novo Merge",E279="Assisted Merge")),A278&amp;"_SA_CA",IF(AND(D279="Bruno",OR(E279="Manual",E279="Assisted Manual")),A278&amp;"_BD",IF(AND(D279="Bruno",OR(E279="De-Novo Merge",E279="Assisted Merge")),A278&amp;"_SA_BD",IF(AND(D279="Daniel",OR(E279="Manual",E279="Assisted Manual")),A278&amp;"_DR",IF(AND(D279="Daniel",OR(E279="De-Novo Merge",E279="Assisted Merge")),A278&amp;"_SA_DR",IF(AND(D279="Monet",OR(E279="Manual",E279="Assisted Manual")),A278&amp;"_MW",IF(AND(D279="Monet",OR(E279="De-Novo Merge",E279="Assisted Merge")),A278&amp;"_SA_MW",IF(AND(D279="Rinat",OR(E279="Manual",E279="Assisted Manual")),A278&amp;"_RM",IF(AND(D279="Rinat",OR(E279="De-Novo Merge",E279="Assisted Merge")),A278&amp;"_SA_RM",""))))))))))))))))</f>
        <v/>
      </c>
      <c r="G279" s="104"/>
      <c r="H279" s="104"/>
      <c r="I279" s="68"/>
      <c r="J279" s="68"/>
      <c r="K279" s="73" t="str">
        <f t="shared" si="4"/>
        <v/>
      </c>
      <c r="L279" s="116"/>
      <c r="M279" s="103" t="str">
        <f>IF(AND(NOT(OR(G279="",G279="Ø")),H279=""),"In Progress",IF(AND(NOT(OR(H279="Ø",H279="")),NOT(OR(G279="Ø",G279=""))),"Completed",IF(AND(NOT(A278=""),NOT(OR(D279="",D279="???")),G279=""),"Waiting",IF(D279="???","Waiting",""))))</f>
        <v/>
      </c>
      <c r="N279" s="116"/>
      <c r="O279" s="116"/>
      <c r="P279" s="4"/>
      <c r="Q279" s="121"/>
      <c r="R279" s="116"/>
    </row>
    <row r="280" spans="1:18" x14ac:dyDescent="0.25">
      <c r="A280" s="122" t="s">
        <v>5767</v>
      </c>
      <c r="B280" s="117" t="s">
        <v>5766</v>
      </c>
      <c r="C280" s="116" t="s">
        <v>5470</v>
      </c>
      <c r="D280" s="103" t="s">
        <v>187</v>
      </c>
      <c r="E280" s="103" t="s">
        <v>24</v>
      </c>
      <c r="F280" s="7" t="str">
        <f>IF(AND(D280="Amina",OR(E280="Manual",E280="Assisted Manual")),A280&amp;"_AZ",IF(AND(D280="Amina",OR(E280="De-Novo Merge",E280="Assisted Merge")),A280&amp;"_SA_AZ",IF(AND(D280="Ahmad",OR(E280="Manual",E280="Assisted Manual")),A280&amp;"_AE",IF(AND(D280="Ahmad",OR(E280="De-Novo Merge",E280="Assisted Merge")),A280&amp;"_SA_AE",IF(AND(D280="Gina",OR(E280="Manual",E280="Assisted Manual")),A280&amp;"_GB",IF(AND(D280="Gina",OR(E280="De-Novo Merge",E280="Assisted Merge")),A280&amp;"_SA_GB",IF(AND(D280="Cameron",OR(E280="Manual",E280="Assisted Manual")),A280&amp;"_CA",IF(AND(D280="Cameron",OR(E280="De-Novo Merge",E280="Assisted Merge")),A280&amp;"_SA_CA",IF(AND(D280="Bruno",OR(E280="Manual",E280="Assisted Manual")),A280&amp;"_BD",IF(AND(D280="Bruno",OR(E280="De-Novo Merge",E280="Assisted Merge")),A280&amp;"_SA_BD",IF(AND(D280="Daniel",OR(E280="Manual",E280="Assisted Manual")),A280&amp;"_DR",IF(AND(D280="Daniel",OR(E280="De-Novo Merge",E280="Assisted Merge")),A280&amp;"_SA_DR",IF(AND(D280="Monet",OR(E280="Manual",E280="Assisted Manual")),A280&amp;"_MW",IF(AND(D280="Monet",OR(E280="De-Novo Merge",E280="Assisted Merge")),A280&amp;"_SA_MW",IF(AND(D280="Rinat",OR(E280="Manual",E280="Assisted Manual")),A280&amp;"_RM",IF(AND(D280="Rinat",OR(E280="De-Novo Merge",E280="Assisted Merge")),A280&amp;"_SA_RM",""))))))))))))))))</f>
        <v>2018-08-01_G-140_MW</v>
      </c>
      <c r="G280" s="104">
        <v>43398</v>
      </c>
      <c r="H280" s="104">
        <v>43398</v>
      </c>
      <c r="I280" s="68">
        <v>1.5</v>
      </c>
      <c r="J280" s="68">
        <v>5</v>
      </c>
      <c r="K280" s="73">
        <f t="shared" si="4"/>
        <v>3.3333333333333335</v>
      </c>
      <c r="L280" s="118">
        <v>43423</v>
      </c>
      <c r="M280" s="103" t="str">
        <f>IF(AND(NOT(OR(G280="",G280="Ø")),H280=""),"In Progress",IF(AND(NOT(OR(H280="Ø",H280="")),NOT(OR(G280="Ø",G280=""))),"Completed",IF(AND(NOT(A280=""),NOT(OR(D280="",D280="???")),G280=""),"Waiting",IF(D280="???","Waiting",""))))</f>
        <v>Completed</v>
      </c>
      <c r="N280" s="116" t="str">
        <f>IF(AND(NOT(OR(H280="Ø",H280="")),L280="Split"),"In Progress",IF(AND(NOT(OR(H280="Ø",H280="")),L280="Needs to be Split"),"Waiting",IF(AND(M280="Review",M281="Review"),"Review",IF(OR(AND(M280="Review",M281="Incomplete"),AND(M280="Incomplete",M281="Review")),"Review",IF(OR(AND(M280="Untraceable",M281="Review"),AND(M280="Review",M281="Untraceable")),"Review",IF(OR(AND(M280="Review",M281="Completed"),AND(M280="Completed",M281="Review")),"Review",IF(OR(AND(M280="Other",M281="Review"),AND(M280="Review",M281="Other")),"Review",IF(OR(AND(M280="Other",M281="Incomplete"),AND(M280="Incomplete",M281="Other")),"Review",IF(OR(AND(M280="Other",M281="Untraceable"),AND(M280="Untraceable",M281="Other")),"Review",IF(OR(AND(M280="Other",M281="Completed"),AND(M280="Completed",M281="Other")),"Review",IF(AND(M280="Waiting",M281="Waiting"),"Waiting",IF(OR(AND(M280="Review",M281="Waiting"),AND(M280="Waiting",M281="Review")),"Waiting",IF(OR(AND(M280="Other",M281="Waiting"),AND(M280="Waiting",M281="Other")),"Waiting",IF(OR(AND(M280="Incomplete",M281="Waiting"),AND(M280="Waiting",M281="Incomplete")),"Waiting",IF(OR(AND(M280="Completed",M281="Waiting"),AND(M280="Waiting",M281="Completed")),"Waiting",IF(OR(M280="In Progress",M281="In Progress"),"In Progress",IF(OR(AND(M280="Completed",M281="Untraceable"),AND(M280="Untraceable",M281="Completed")),"Review",IF(OR(AND(M280="Completed",M281="Incomplete"),AND(M280="Incomplete",M281="Completed")),"Review",IF(OR(AND(M280="Incomplete",M281="Untraceable"),AND(M280="Untraceable",M281="Incomplete")),"Untraceable",IF(AND(NOT(OR(H280="Ø",H280="")),NOT(OR(H281="Ø",H281="")),L280=""),"In Progress",IF(AND(M280="Untraceable",M281="Untraceable"),"Untraceable",IF(AND(NOT(OR(H280="Ø",H280="")),NOT(OR(H281="Ø",H281="")),NOT(OR(L280="Ø",L280="",L280="Split",L280="Needs to be Split"))),"Completed",IF(AND(M280="Incomplete",M281="Incomplete"),"Incomplete",IF(AND(M280="Other",M281="Other"),"Review",IF(AND(M280="Untraceable",M281=""),"Untraceable","")))))))))))))))))))))))))</f>
        <v>Completed</v>
      </c>
      <c r="O280" s="116" t="s">
        <v>0</v>
      </c>
      <c r="P280" s="4" t="s">
        <v>5765</v>
      </c>
      <c r="Q280" s="121" t="s">
        <v>25</v>
      </c>
      <c r="R280" s="116" t="s">
        <v>5764</v>
      </c>
    </row>
    <row r="281" spans="1:18" x14ac:dyDescent="0.25">
      <c r="A281" s="116"/>
      <c r="B281" s="116"/>
      <c r="C281" s="116"/>
      <c r="D281" s="103" t="s">
        <v>161</v>
      </c>
      <c r="E281" s="103" t="s">
        <v>1512</v>
      </c>
      <c r="F281" s="7" t="str">
        <f>IF(AND(D281="Amina",OR(E281="Manual",E281="Assisted Manual")),A280&amp;"_AZ",IF(AND(D281="Amina",OR(E281="De-Novo Merge",E281="Assisted Merge")),A280&amp;"_SA_AZ",IF(AND(D281="Ahmad",OR(E281="Manual",E281="Assisted Manual")),A280&amp;"_AE",IF(AND(D281="Ahmad",OR(E281="De-Novo Merge",E281="Assisted Merge")),A280&amp;"_SA_AE",IF(AND(D281="Gina",OR(E281="Manual",E281="Assisted Manual")),A280&amp;"_GB",IF(AND(D281="Gina",OR(E281="De-Novo Merge",E281="Assisted Merge")),A280&amp;"_SA_GB",IF(AND(D281="Cameron",OR(E281="Manual",E281="Assisted Manual")),A280&amp;"_CA",IF(AND(D281="Cameron",OR(E281="De-Novo Merge",E281="Assisted Merge")),A280&amp;"_SA_CA",IF(AND(D281="Bruno",OR(E281="Manual",E281="Assisted Manual")),A280&amp;"_BD",IF(AND(D281="Bruno",OR(E281="De-Novo Merge",E281="Assisted Merge")),A280&amp;"_SA_BD",IF(AND(D281="Daniel",OR(E281="Manual",E281="Assisted Manual")),A280&amp;"_DR",IF(AND(D281="Daniel",OR(E281="De-Novo Merge",E281="Assisted Merge")),A280&amp;"_SA_DR",IF(AND(D281="Monet",OR(E281="Manual",E281="Assisted Manual")),A280&amp;"_MW",IF(AND(D281="Monet",OR(E281="De-Novo Merge",E281="Assisted Merge")),A280&amp;"_SA_MW",IF(AND(D281="Rinat",OR(E281="Manual",E281="Assisted Manual")),A280&amp;"_RM",IF(AND(D281="Rinat",OR(E281="De-Novo Merge",E281="Assisted Merge")),A280&amp;"_SA_RM",""))))))))))))))))</f>
        <v>2018-08-01_G-140_BD</v>
      </c>
      <c r="G281" s="104">
        <v>43423</v>
      </c>
      <c r="H281" s="104">
        <v>43423</v>
      </c>
      <c r="I281" s="68">
        <v>0.1</v>
      </c>
      <c r="J281" s="68">
        <v>5</v>
      </c>
      <c r="K281" s="73">
        <f t="shared" si="4"/>
        <v>50</v>
      </c>
      <c r="L281" s="116"/>
      <c r="M281" s="103" t="str">
        <f>IF(AND(NOT(OR(G281="",G281="Ø")),H281=""),"In Progress",IF(AND(NOT(OR(H281="Ø",H281="")),NOT(OR(G281="Ø",G281=""))),"Completed",IF(AND(NOT(A280=""),NOT(OR(D281="",D281="???")),G281=""),"Waiting",IF(D281="???","Waiting",""))))</f>
        <v>Completed</v>
      </c>
      <c r="N281" s="116"/>
      <c r="O281" s="116"/>
      <c r="P281" s="4"/>
      <c r="Q281" s="121"/>
      <c r="R281" s="116"/>
    </row>
    <row r="282" spans="1:18" x14ac:dyDescent="0.25">
      <c r="A282" s="122" t="s">
        <v>5763</v>
      </c>
      <c r="B282" s="117" t="s">
        <v>5762</v>
      </c>
      <c r="C282" s="116" t="s">
        <v>5470</v>
      </c>
      <c r="D282" s="103" t="s">
        <v>187</v>
      </c>
      <c r="E282" s="103" t="s">
        <v>24</v>
      </c>
      <c r="F282" s="7" t="str">
        <f>IF(AND(D282="Amina",OR(E282="Manual",E282="Assisted Manual")),A282&amp;"_AZ",IF(AND(D282="Amina",OR(E282="De-Novo Merge",E282="Assisted Merge")),A282&amp;"_SA_AZ",IF(AND(D282="Ahmad",OR(E282="Manual",E282="Assisted Manual")),A282&amp;"_AE",IF(AND(D282="Ahmad",OR(E282="De-Novo Merge",E282="Assisted Merge")),A282&amp;"_SA_AE",IF(AND(D282="Gina",OR(E282="Manual",E282="Assisted Manual")),A282&amp;"_GB",IF(AND(D282="Gina",OR(E282="De-Novo Merge",E282="Assisted Merge")),A282&amp;"_SA_GB",IF(AND(D282="Cameron",OR(E282="Manual",E282="Assisted Manual")),A282&amp;"_CA",IF(AND(D282="Cameron",OR(E282="De-Novo Merge",E282="Assisted Merge")),A282&amp;"_SA_CA",IF(AND(D282="Bruno",OR(E282="Manual",E282="Assisted Manual")),A282&amp;"_BD",IF(AND(D282="Bruno",OR(E282="De-Novo Merge",E282="Assisted Merge")),A282&amp;"_SA_BD",IF(AND(D282="Daniel",OR(E282="Manual",E282="Assisted Manual")),A282&amp;"_DR",IF(AND(D282="Daniel",OR(E282="De-Novo Merge",E282="Assisted Merge")),A282&amp;"_SA_DR",IF(AND(D282="Monet",OR(E282="Manual",E282="Assisted Manual")),A282&amp;"_MW",IF(AND(D282="Monet",OR(E282="De-Novo Merge",E282="Assisted Merge")),A282&amp;"_SA_MW",IF(AND(D282="Rinat",OR(E282="Manual",E282="Assisted Manual")),A282&amp;"_RM",IF(AND(D282="Rinat",OR(E282="De-Novo Merge",E282="Assisted Merge")),A282&amp;"_SA_RM",""))))))))))))))))</f>
        <v>2018-08-01_G-141_MW</v>
      </c>
      <c r="G282" s="104">
        <v>43402</v>
      </c>
      <c r="H282" s="104">
        <v>43402</v>
      </c>
      <c r="I282" s="68">
        <v>0.5</v>
      </c>
      <c r="J282" s="68"/>
      <c r="K282" s="73" t="str">
        <f t="shared" si="4"/>
        <v/>
      </c>
      <c r="L282" s="118">
        <v>43431</v>
      </c>
      <c r="M282" s="103" t="str">
        <f>IF(AND(NOT(OR(G282="",G282="Ø")),H282=""),"In Progress",IF(AND(NOT(OR(H282="Ø",H282="")),NOT(OR(G282="Ø",G282=""))),"Completed",IF(AND(NOT(A282=""),NOT(OR(D282="",D282="???")),G282=""),"Waiting",IF(D282="???","Waiting",""))))</f>
        <v>Completed</v>
      </c>
      <c r="N282" s="116" t="str">
        <f>IF(AND(NOT(OR(H282="Ø",H282="")),L282="Split"),"In Progress",IF(AND(NOT(OR(H282="Ø",H282="")),L282="Needs to be Split"),"Waiting",IF(AND(M282="Review",M283="Review"),"Review",IF(OR(AND(M282="Review",M283="Incomplete"),AND(M282="Incomplete",M283="Review")),"Review",IF(OR(AND(M282="Untraceable",M283="Review"),AND(M282="Review",M283="Untraceable")),"Review",IF(OR(AND(M282="Review",M283="Completed"),AND(M282="Completed",M283="Review")),"Review",IF(OR(AND(M282="Other",M283="Review"),AND(M282="Review",M283="Other")),"Review",IF(OR(AND(M282="Other",M283="Incomplete"),AND(M282="Incomplete",M283="Other")),"Review",IF(OR(AND(M282="Other",M283="Untraceable"),AND(M282="Untraceable",M283="Other")),"Review",IF(OR(AND(M282="Other",M283="Completed"),AND(M282="Completed",M283="Other")),"Review",IF(AND(M282="Waiting",M283="Waiting"),"Waiting",IF(OR(AND(M282="Review",M283="Waiting"),AND(M282="Waiting",M283="Review")),"Waiting",IF(OR(AND(M282="Other",M283="Waiting"),AND(M282="Waiting",M283="Other")),"Waiting",IF(OR(AND(M282="Incomplete",M283="Waiting"),AND(M282="Waiting",M283="Incomplete")),"Waiting",IF(OR(AND(M282="Completed",M283="Waiting"),AND(M282="Waiting",M283="Completed")),"Waiting",IF(OR(M282="In Progress",M283="In Progress"),"In Progress",IF(OR(AND(M282="Completed",M283="Untraceable"),AND(M282="Untraceable",M283="Completed")),"Review",IF(OR(AND(M282="Completed",M283="Incomplete"),AND(M282="Incomplete",M283="Completed")),"Review",IF(OR(AND(M282="Incomplete",M283="Untraceable"),AND(M282="Untraceable",M283="Incomplete")),"Untraceable",IF(AND(NOT(OR(H282="Ø",H282="")),NOT(OR(H283="Ø",H283="")),L282=""),"In Progress",IF(AND(M282="Untraceable",M283="Untraceable"),"Untraceable",IF(AND(NOT(OR(H282="Ø",H282="")),NOT(OR(H283="Ø",H283="")),NOT(OR(L282="Ø",L282="",L282="Split",L282="Needs to be Split"))),"Completed",IF(AND(M282="Incomplete",M283="Incomplete"),"Incomplete",IF(AND(M282="Other",M283="Other"),"Review",IF(AND(M282="Untraceable",M283=""),"Untraceable","")))))))))))))))))))))))))</f>
        <v>Completed</v>
      </c>
      <c r="O282" s="116" t="s">
        <v>0</v>
      </c>
      <c r="P282" s="4" t="s">
        <v>5758</v>
      </c>
      <c r="Q282" s="121" t="s">
        <v>25</v>
      </c>
      <c r="R282" s="116" t="s">
        <v>5761</v>
      </c>
    </row>
    <row r="283" spans="1:18" x14ac:dyDescent="0.25">
      <c r="A283" s="116"/>
      <c r="B283" s="116"/>
      <c r="C283" s="116"/>
      <c r="D283" s="103" t="s">
        <v>32</v>
      </c>
      <c r="E283" s="103" t="s">
        <v>1512</v>
      </c>
      <c r="F283" s="7" t="str">
        <f>IF(AND(D283="Amina",OR(E283="Manual",E283="Assisted Manual")),A282&amp;"_AZ",IF(AND(D283="Amina",OR(E283="De-Novo Merge",E283="Assisted Merge")),A282&amp;"_SA_AZ",IF(AND(D283="Ahmad",OR(E283="Manual",E283="Assisted Manual")),A282&amp;"_AE",IF(AND(D283="Ahmad",OR(E283="De-Novo Merge",E283="Assisted Merge")),A282&amp;"_SA_AE",IF(AND(D283="Gina",OR(E283="Manual",E283="Assisted Manual")),A282&amp;"_GB",IF(AND(D283="Gina",OR(E283="De-Novo Merge",E283="Assisted Merge")),A282&amp;"_SA_GB",IF(AND(D283="Cameron",OR(E283="Manual",E283="Assisted Manual")),A282&amp;"_CA",IF(AND(D283="Cameron",OR(E283="De-Novo Merge",E283="Assisted Merge")),A282&amp;"_SA_CA",IF(AND(D283="Bruno",OR(E283="Manual",E283="Assisted Manual")),A282&amp;"_BD",IF(AND(D283="Bruno",OR(E283="De-Novo Merge",E283="Assisted Merge")),A282&amp;"_SA_BD",IF(AND(D283="Daniel",OR(E283="Manual",E283="Assisted Manual")),A282&amp;"_DR",IF(AND(D283="Daniel",OR(E283="De-Novo Merge",E283="Assisted Merge")),A282&amp;"_SA_DR",IF(AND(D283="Monet",OR(E283="Manual",E283="Assisted Manual")),A282&amp;"_MW",IF(AND(D283="Monet",OR(E283="De-Novo Merge",E283="Assisted Merge")),A282&amp;"_SA_MW",IF(AND(D283="Rinat",OR(E283="Manual",E283="Assisted Manual")),A282&amp;"_RM",IF(AND(D283="Rinat",OR(E283="De-Novo Merge",E283="Assisted Merge")),A282&amp;"_SA_RM",""))))))))))))))))</f>
        <v>2018-08-01_G-141_AZ</v>
      </c>
      <c r="G283" s="104">
        <v>43423</v>
      </c>
      <c r="H283" s="104">
        <v>43423</v>
      </c>
      <c r="I283" s="68">
        <v>0.4</v>
      </c>
      <c r="J283" s="68">
        <v>7.6</v>
      </c>
      <c r="K283" s="73">
        <f t="shared" si="4"/>
        <v>18.999999999999996</v>
      </c>
      <c r="L283" s="116"/>
      <c r="M283" s="103" t="str">
        <f>IF(AND(NOT(OR(G283="",G283="Ø")),H283=""),"In Progress",IF(AND(NOT(OR(H283="Ø",H283="")),NOT(OR(G283="Ø",G283=""))),"Completed",IF(AND(NOT(A282=""),NOT(OR(D283="",D283="???")),G283=""),"Waiting",IF(D283="???","Waiting",""))))</f>
        <v>Completed</v>
      </c>
      <c r="N283" s="116"/>
      <c r="O283" s="116"/>
      <c r="P283" s="4"/>
      <c r="Q283" s="121"/>
      <c r="R283" s="116"/>
    </row>
    <row r="284" spans="1:18" x14ac:dyDescent="0.25">
      <c r="A284" s="122" t="s">
        <v>5760</v>
      </c>
      <c r="B284" s="117" t="s">
        <v>5759</v>
      </c>
      <c r="C284" s="116" t="s">
        <v>5470</v>
      </c>
      <c r="D284" s="103" t="s">
        <v>187</v>
      </c>
      <c r="E284" s="103" t="s">
        <v>24</v>
      </c>
      <c r="F284" s="7" t="str">
        <f>IF(AND(D284="Amina",OR(E284="Manual",E284="Assisted Manual")),A284&amp;"_AZ",IF(AND(D284="Amina",OR(E284="De-Novo Merge",E284="Assisted Merge")),A284&amp;"_SA_AZ",IF(AND(D284="Ahmad",OR(E284="Manual",E284="Assisted Manual")),A284&amp;"_AE",IF(AND(D284="Ahmad",OR(E284="De-Novo Merge",E284="Assisted Merge")),A284&amp;"_SA_AE",IF(AND(D284="Gina",OR(E284="Manual",E284="Assisted Manual")),A284&amp;"_GB",IF(AND(D284="Gina",OR(E284="De-Novo Merge",E284="Assisted Merge")),A284&amp;"_SA_GB",IF(AND(D284="Cameron",OR(E284="Manual",E284="Assisted Manual")),A284&amp;"_CA",IF(AND(D284="Cameron",OR(E284="De-Novo Merge",E284="Assisted Merge")),A284&amp;"_SA_CA",IF(AND(D284="Bruno",OR(E284="Manual",E284="Assisted Manual")),A284&amp;"_BD",IF(AND(D284="Bruno",OR(E284="De-Novo Merge",E284="Assisted Merge")),A284&amp;"_SA_BD",IF(AND(D284="Daniel",OR(E284="Manual",E284="Assisted Manual")),A284&amp;"_DR",IF(AND(D284="Daniel",OR(E284="De-Novo Merge",E284="Assisted Merge")),A284&amp;"_SA_DR",IF(AND(D284="Monet",OR(E284="Manual",E284="Assisted Manual")),A284&amp;"_MW",IF(AND(D284="Monet",OR(E284="De-Novo Merge",E284="Assisted Merge")),A284&amp;"_SA_MW",IF(AND(D284="Rinat",OR(E284="Manual",E284="Assisted Manual")),A284&amp;"_RM",IF(AND(D284="Rinat",OR(E284="De-Novo Merge",E284="Assisted Merge")),A284&amp;"_SA_RM",""))))))))))))))))</f>
        <v>2018-08-01_G-142_MW</v>
      </c>
      <c r="G284" s="104">
        <v>43402</v>
      </c>
      <c r="H284" s="104">
        <v>43402</v>
      </c>
      <c r="I284" s="68">
        <v>0.5</v>
      </c>
      <c r="J284" s="68">
        <v>7</v>
      </c>
      <c r="K284" s="73">
        <f t="shared" si="4"/>
        <v>14</v>
      </c>
      <c r="L284" s="118">
        <v>43423</v>
      </c>
      <c r="M284" s="103" t="str">
        <f>IF(AND(NOT(OR(G284="",G284="Ø")),H284=""),"In Progress",IF(AND(NOT(OR(H284="Ø",H284="")),NOT(OR(G284="Ø",G284=""))),"Completed",IF(AND(NOT(A284=""),NOT(OR(D284="",D284="???")),G284=""),"Waiting",IF(D284="???","Waiting",""))))</f>
        <v>Completed</v>
      </c>
      <c r="N284" s="116" t="str">
        <f>IF(AND(NOT(OR(H284="Ø",H284="")),L284="Split"),"In Progress",IF(AND(NOT(OR(H284="Ø",H284="")),L284="Needs to be Split"),"Waiting",IF(AND(M284="Review",M285="Review"),"Review",IF(OR(AND(M284="Review",M285="Incomplete"),AND(M284="Incomplete",M285="Review")),"Review",IF(OR(AND(M284="Untraceable",M285="Review"),AND(M284="Review",M285="Untraceable")),"Review",IF(OR(AND(M284="Review",M285="Completed"),AND(M284="Completed",M285="Review")),"Review",IF(OR(AND(M284="Other",M285="Review"),AND(M284="Review",M285="Other")),"Review",IF(OR(AND(M284="Other",M285="Incomplete"),AND(M284="Incomplete",M285="Other")),"Review",IF(OR(AND(M284="Other",M285="Untraceable"),AND(M284="Untraceable",M285="Other")),"Review",IF(OR(AND(M284="Other",M285="Completed"),AND(M284="Completed",M285="Other")),"Review",IF(AND(M284="Waiting",M285="Waiting"),"Waiting",IF(OR(AND(M284="Review",M285="Waiting"),AND(M284="Waiting",M285="Review")),"Waiting",IF(OR(AND(M284="Other",M285="Waiting"),AND(M284="Waiting",M285="Other")),"Waiting",IF(OR(AND(M284="Incomplete",M285="Waiting"),AND(M284="Waiting",M285="Incomplete")),"Waiting",IF(OR(AND(M284="Completed",M285="Waiting"),AND(M284="Waiting",M285="Completed")),"Waiting",IF(OR(M284="In Progress",M285="In Progress"),"In Progress",IF(OR(AND(M284="Completed",M285="Untraceable"),AND(M284="Untraceable",M285="Completed")),"Review",IF(OR(AND(M284="Completed",M285="Incomplete"),AND(M284="Incomplete",M285="Completed")),"Review",IF(OR(AND(M284="Incomplete",M285="Untraceable"),AND(M284="Untraceable",M285="Incomplete")),"Untraceable",IF(AND(NOT(OR(H284="Ø",H284="")),NOT(OR(H285="Ø",H285="")),L284=""),"In Progress",IF(AND(M284="Untraceable",M285="Untraceable"),"Untraceable",IF(AND(NOT(OR(H284="Ø",H284="")),NOT(OR(H285="Ø",H285="")),NOT(OR(L284="Ø",L284="",L284="Split",L284="Needs to be Split"))),"Completed",IF(AND(M284="Incomplete",M285="Incomplete"),"Incomplete",IF(AND(M284="Other",M285="Other"),"Review",IF(AND(M284="Untraceable",M285=""),"Untraceable","")))))))))))))))))))))))))</f>
        <v>Completed</v>
      </c>
      <c r="O284" s="116" t="s">
        <v>0</v>
      </c>
      <c r="P284" s="4" t="s">
        <v>5758</v>
      </c>
      <c r="Q284" s="121" t="s">
        <v>25</v>
      </c>
      <c r="R284" s="116" t="s">
        <v>5757</v>
      </c>
    </row>
    <row r="285" spans="1:18" x14ac:dyDescent="0.25">
      <c r="A285" s="116"/>
      <c r="B285" s="116"/>
      <c r="C285" s="116"/>
      <c r="D285" s="103" t="s">
        <v>161</v>
      </c>
      <c r="E285" s="103" t="s">
        <v>1512</v>
      </c>
      <c r="F285" s="7" t="str">
        <f>IF(AND(D285="Amina",OR(E285="Manual",E285="Assisted Manual")),A284&amp;"_AZ",IF(AND(D285="Amina",OR(E285="De-Novo Merge",E285="Assisted Merge")),A284&amp;"_SA_AZ",IF(AND(D285="Ahmad",OR(E285="Manual",E285="Assisted Manual")),A284&amp;"_AE",IF(AND(D285="Ahmad",OR(E285="De-Novo Merge",E285="Assisted Merge")),A284&amp;"_SA_AE",IF(AND(D285="Gina",OR(E285="Manual",E285="Assisted Manual")),A284&amp;"_GB",IF(AND(D285="Gina",OR(E285="De-Novo Merge",E285="Assisted Merge")),A284&amp;"_SA_GB",IF(AND(D285="Cameron",OR(E285="Manual",E285="Assisted Manual")),A284&amp;"_CA",IF(AND(D285="Cameron",OR(E285="De-Novo Merge",E285="Assisted Merge")),A284&amp;"_SA_CA",IF(AND(D285="Bruno",OR(E285="Manual",E285="Assisted Manual")),A284&amp;"_BD",IF(AND(D285="Bruno",OR(E285="De-Novo Merge",E285="Assisted Merge")),A284&amp;"_SA_BD",IF(AND(D285="Daniel",OR(E285="Manual",E285="Assisted Manual")),A284&amp;"_DR",IF(AND(D285="Daniel",OR(E285="De-Novo Merge",E285="Assisted Merge")),A284&amp;"_SA_DR",IF(AND(D285="Monet",OR(E285="Manual",E285="Assisted Manual")),A284&amp;"_MW",IF(AND(D285="Monet",OR(E285="De-Novo Merge",E285="Assisted Merge")),A284&amp;"_SA_MW",IF(AND(D285="Rinat",OR(E285="Manual",E285="Assisted Manual")),A284&amp;"_RM",IF(AND(D285="Rinat",OR(E285="De-Novo Merge",E285="Assisted Merge")),A284&amp;"_SA_RM",""))))))))))))))))</f>
        <v>2018-08-01_G-142_BD</v>
      </c>
      <c r="G285" s="104">
        <v>43423</v>
      </c>
      <c r="H285" s="104">
        <v>43423</v>
      </c>
      <c r="I285" s="68">
        <v>0.1</v>
      </c>
      <c r="J285" s="68">
        <v>7</v>
      </c>
      <c r="K285" s="73">
        <f t="shared" si="4"/>
        <v>70</v>
      </c>
      <c r="L285" s="116"/>
      <c r="M285" s="103" t="str">
        <f>IF(AND(NOT(OR(G285="",G285="Ø")),H285=""),"In Progress",IF(AND(NOT(OR(H285="Ø",H285="")),NOT(OR(G285="Ø",G285=""))),"Completed",IF(AND(NOT(A284=""),NOT(OR(D285="",D285="???")),G285=""),"Waiting",IF(D285="???","Waiting",""))))</f>
        <v>Completed</v>
      </c>
      <c r="N285" s="116"/>
      <c r="O285" s="116"/>
      <c r="P285" s="4"/>
      <c r="Q285" s="121"/>
      <c r="R285" s="116"/>
    </row>
    <row r="286" spans="1:18" x14ac:dyDescent="0.25">
      <c r="A286" s="122" t="s">
        <v>5756</v>
      </c>
      <c r="B286" s="117" t="s">
        <v>5755</v>
      </c>
      <c r="C286" s="116" t="s">
        <v>5470</v>
      </c>
      <c r="D286" s="103" t="s">
        <v>187</v>
      </c>
      <c r="E286" s="103" t="s">
        <v>24</v>
      </c>
      <c r="F286" s="7" t="str">
        <f>IF(AND(D286="Amina",OR(E286="Manual",E286="Assisted Manual")),A286&amp;"_AZ",IF(AND(D286="Amina",OR(E286="De-Novo Merge",E286="Assisted Merge")),A286&amp;"_SA_AZ",IF(AND(D286="Ahmad",OR(E286="Manual",E286="Assisted Manual")),A286&amp;"_AE",IF(AND(D286="Ahmad",OR(E286="De-Novo Merge",E286="Assisted Merge")),A286&amp;"_SA_AE",IF(AND(D286="Gina",OR(E286="Manual",E286="Assisted Manual")),A286&amp;"_GB",IF(AND(D286="Gina",OR(E286="De-Novo Merge",E286="Assisted Merge")),A286&amp;"_SA_GB",IF(AND(D286="Cameron",OR(E286="Manual",E286="Assisted Manual")),A286&amp;"_CA",IF(AND(D286="Cameron",OR(E286="De-Novo Merge",E286="Assisted Merge")),A286&amp;"_SA_CA",IF(AND(D286="Bruno",OR(E286="Manual",E286="Assisted Manual")),A286&amp;"_BD",IF(AND(D286="Bruno",OR(E286="De-Novo Merge",E286="Assisted Merge")),A286&amp;"_SA_BD",IF(AND(D286="Daniel",OR(E286="Manual",E286="Assisted Manual")),A286&amp;"_DR",IF(AND(D286="Daniel",OR(E286="De-Novo Merge",E286="Assisted Merge")),A286&amp;"_SA_DR",IF(AND(D286="Monet",OR(E286="Manual",E286="Assisted Manual")),A286&amp;"_MW",IF(AND(D286="Monet",OR(E286="De-Novo Merge",E286="Assisted Merge")),A286&amp;"_SA_MW",IF(AND(D286="Rinat",OR(E286="Manual",E286="Assisted Manual")),A286&amp;"_RM",IF(AND(D286="Rinat",OR(E286="De-Novo Merge",E286="Assisted Merge")),A286&amp;"_SA_RM",""))))))))))))))))</f>
        <v>2018-08-01_G-143_MW</v>
      </c>
      <c r="G286" s="104">
        <v>43399</v>
      </c>
      <c r="H286" s="104">
        <v>43402</v>
      </c>
      <c r="I286" s="68">
        <v>0.5</v>
      </c>
      <c r="J286" s="68">
        <v>11</v>
      </c>
      <c r="K286" s="73">
        <f t="shared" si="4"/>
        <v>22</v>
      </c>
      <c r="L286" s="118">
        <v>43423</v>
      </c>
      <c r="M286" s="103" t="str">
        <f>IF(AND(NOT(OR(G286="",G286="Ø")),H286=""),"In Progress",IF(AND(NOT(OR(H286="Ø",H286="")),NOT(OR(G286="Ø",G286=""))),"Completed",IF(AND(NOT(A286=""),NOT(OR(D286="",D286="???")),G286=""),"Waiting",IF(D286="???","Waiting",""))))</f>
        <v>Completed</v>
      </c>
      <c r="N286" s="116" t="str">
        <f>IF(AND(NOT(OR(H286="Ø",H286="")),L286="Split"),"In Progress",IF(AND(NOT(OR(H286="Ø",H286="")),L286="Needs to be Split"),"Waiting",IF(AND(M286="Review",M287="Review"),"Review",IF(OR(AND(M286="Review",M287="Incomplete"),AND(M286="Incomplete",M287="Review")),"Review",IF(OR(AND(M286="Untraceable",M287="Review"),AND(M286="Review",M287="Untraceable")),"Review",IF(OR(AND(M286="Review",M287="Completed"),AND(M286="Completed",M287="Review")),"Review",IF(OR(AND(M286="Other",M287="Review"),AND(M286="Review",M287="Other")),"Review",IF(OR(AND(M286="Other",M287="Incomplete"),AND(M286="Incomplete",M287="Other")),"Review",IF(OR(AND(M286="Other",M287="Untraceable"),AND(M286="Untraceable",M287="Other")),"Review",IF(OR(AND(M286="Other",M287="Completed"),AND(M286="Completed",M287="Other")),"Review",IF(AND(M286="Waiting",M287="Waiting"),"Waiting",IF(OR(AND(M286="Review",M287="Waiting"),AND(M286="Waiting",M287="Review")),"Waiting",IF(OR(AND(M286="Other",M287="Waiting"),AND(M286="Waiting",M287="Other")),"Waiting",IF(OR(AND(M286="Incomplete",M287="Waiting"),AND(M286="Waiting",M287="Incomplete")),"Waiting",IF(OR(AND(M286="Completed",M287="Waiting"),AND(M286="Waiting",M287="Completed")),"Waiting",IF(OR(M286="In Progress",M287="In Progress"),"In Progress",IF(OR(AND(M286="Completed",M287="Untraceable"),AND(M286="Untraceable",M287="Completed")),"Review",IF(OR(AND(M286="Completed",M287="Incomplete"),AND(M286="Incomplete",M287="Completed")),"Review",IF(OR(AND(M286="Incomplete",M287="Untraceable"),AND(M286="Untraceable",M287="Incomplete")),"Untraceable",IF(AND(NOT(OR(H286="Ø",H286="")),NOT(OR(H287="Ø",H287="")),L286=""),"In Progress",IF(AND(M286="Untraceable",M287="Untraceable"),"Untraceable",IF(AND(NOT(OR(H286="Ø",H286="")),NOT(OR(H287="Ø",H287="")),NOT(OR(L286="Ø",L286="",L286="Split",L286="Needs to be Split"))),"Completed",IF(AND(M286="Incomplete",M287="Incomplete"),"Incomplete",IF(AND(M286="Other",M287="Other"),"Review",IF(AND(M286="Untraceable",M287=""),"Untraceable","")))))))))))))))))))))))))</f>
        <v>Completed</v>
      </c>
      <c r="O286" s="116" t="s">
        <v>0</v>
      </c>
      <c r="P286" s="4"/>
      <c r="Q286" s="121" t="s">
        <v>25</v>
      </c>
      <c r="R286" s="116" t="s">
        <v>5754</v>
      </c>
    </row>
    <row r="287" spans="1:18" x14ac:dyDescent="0.25">
      <c r="A287" s="116"/>
      <c r="B287" s="116"/>
      <c r="C287" s="116"/>
      <c r="D287" s="103" t="s">
        <v>161</v>
      </c>
      <c r="E287" s="103" t="s">
        <v>1512</v>
      </c>
      <c r="F287" s="7" t="str">
        <f>IF(AND(D287="Amina",OR(E287="Manual",E287="Assisted Manual")),A286&amp;"_AZ",IF(AND(D287="Amina",OR(E287="De-Novo Merge",E287="Assisted Merge")),A286&amp;"_SA_AZ",IF(AND(D287="Ahmad",OR(E287="Manual",E287="Assisted Manual")),A286&amp;"_AE",IF(AND(D287="Ahmad",OR(E287="De-Novo Merge",E287="Assisted Merge")),A286&amp;"_SA_AE",IF(AND(D287="Gina",OR(E287="Manual",E287="Assisted Manual")),A286&amp;"_GB",IF(AND(D287="Gina",OR(E287="De-Novo Merge",E287="Assisted Merge")),A286&amp;"_SA_GB",IF(AND(D287="Cameron",OR(E287="Manual",E287="Assisted Manual")),A286&amp;"_CA",IF(AND(D287="Cameron",OR(E287="De-Novo Merge",E287="Assisted Merge")),A286&amp;"_SA_CA",IF(AND(D287="Bruno",OR(E287="Manual",E287="Assisted Manual")),A286&amp;"_BD",IF(AND(D287="Bruno",OR(E287="De-Novo Merge",E287="Assisted Merge")),A286&amp;"_SA_BD",IF(AND(D287="Daniel",OR(E287="Manual",E287="Assisted Manual")),A286&amp;"_DR",IF(AND(D287="Daniel",OR(E287="De-Novo Merge",E287="Assisted Merge")),A286&amp;"_SA_DR",IF(AND(D287="Monet",OR(E287="Manual",E287="Assisted Manual")),A286&amp;"_MW",IF(AND(D287="Monet",OR(E287="De-Novo Merge",E287="Assisted Merge")),A286&amp;"_SA_MW",IF(AND(D287="Rinat",OR(E287="Manual",E287="Assisted Manual")),A286&amp;"_RM",IF(AND(D287="Rinat",OR(E287="De-Novo Merge",E287="Assisted Merge")),A286&amp;"_SA_RM",""))))))))))))))))</f>
        <v>2018-08-01_G-143_BD</v>
      </c>
      <c r="G287" s="104">
        <v>43423</v>
      </c>
      <c r="H287" s="104">
        <v>43423</v>
      </c>
      <c r="I287" s="68">
        <v>0.1</v>
      </c>
      <c r="J287" s="68">
        <v>11</v>
      </c>
      <c r="K287" s="73">
        <f t="shared" si="4"/>
        <v>110</v>
      </c>
      <c r="L287" s="116"/>
      <c r="M287" s="103" t="str">
        <f>IF(AND(NOT(OR(G287="",G287="Ø")),H287=""),"In Progress",IF(AND(NOT(OR(H287="Ø",H287="")),NOT(OR(G287="Ø",G287=""))),"Completed",IF(AND(NOT(A286=""),NOT(OR(D287="",D287="???")),G287=""),"Waiting",IF(D287="???","Waiting",""))))</f>
        <v>Completed</v>
      </c>
      <c r="N287" s="116"/>
      <c r="O287" s="116"/>
      <c r="P287" s="4"/>
      <c r="Q287" s="121"/>
      <c r="R287" s="116"/>
    </row>
    <row r="288" spans="1:18" x14ac:dyDescent="0.25">
      <c r="A288" s="122" t="s">
        <v>5753</v>
      </c>
      <c r="B288" s="117" t="s">
        <v>5752</v>
      </c>
      <c r="C288" s="116" t="s">
        <v>5470</v>
      </c>
      <c r="D288" s="103" t="s">
        <v>187</v>
      </c>
      <c r="E288" s="103" t="s">
        <v>24</v>
      </c>
      <c r="F288" s="7" t="str">
        <f>IF(AND(D288="Amina",OR(E288="Manual",E288="Assisted Manual")),A288&amp;"_AZ",IF(AND(D288="Amina",OR(E288="De-Novo Merge",E288="Assisted Merge")),A288&amp;"_SA_AZ",IF(AND(D288="Ahmad",OR(E288="Manual",E288="Assisted Manual")),A288&amp;"_AE",IF(AND(D288="Ahmad",OR(E288="De-Novo Merge",E288="Assisted Merge")),A288&amp;"_SA_AE",IF(AND(D288="Gina",OR(E288="Manual",E288="Assisted Manual")),A288&amp;"_GB",IF(AND(D288="Gina",OR(E288="De-Novo Merge",E288="Assisted Merge")),A288&amp;"_SA_GB",IF(AND(D288="Cameron",OR(E288="Manual",E288="Assisted Manual")),A288&amp;"_CA",IF(AND(D288="Cameron",OR(E288="De-Novo Merge",E288="Assisted Merge")),A288&amp;"_SA_CA",IF(AND(D288="Bruno",OR(E288="Manual",E288="Assisted Manual")),A288&amp;"_BD",IF(AND(D288="Bruno",OR(E288="De-Novo Merge",E288="Assisted Merge")),A288&amp;"_SA_BD",IF(AND(D288="Daniel",OR(E288="Manual",E288="Assisted Manual")),A288&amp;"_DR",IF(AND(D288="Daniel",OR(E288="De-Novo Merge",E288="Assisted Merge")),A288&amp;"_SA_DR",IF(AND(D288="Monet",OR(E288="Manual",E288="Assisted Manual")),A288&amp;"_MW",IF(AND(D288="Monet",OR(E288="De-Novo Merge",E288="Assisted Merge")),A288&amp;"_SA_MW",IF(AND(D288="Rinat",OR(E288="Manual",E288="Assisted Manual")),A288&amp;"_RM",IF(AND(D288="Rinat",OR(E288="De-Novo Merge",E288="Assisted Merge")),A288&amp;"_SA_RM",""))))))))))))))))</f>
        <v>2018-08-01_G-144_MW</v>
      </c>
      <c r="G288" s="104">
        <v>43399</v>
      </c>
      <c r="H288" s="104">
        <v>43399</v>
      </c>
      <c r="I288" s="68">
        <v>0.5</v>
      </c>
      <c r="J288" s="68"/>
      <c r="K288" s="73" t="str">
        <f t="shared" si="4"/>
        <v/>
      </c>
      <c r="L288" s="118">
        <v>43431</v>
      </c>
      <c r="M288" s="103" t="str">
        <f>IF(AND(NOT(OR(G288="",G288="Ø")),H288=""),"In Progress",IF(AND(NOT(OR(H288="Ø",H288="")),NOT(OR(G288="Ø",G288=""))),"Completed",IF(AND(NOT(A288=""),NOT(OR(D288="",D288="???")),G288=""),"Waiting",IF(D288="???","Waiting",""))))</f>
        <v>Completed</v>
      </c>
      <c r="N288" s="116" t="str">
        <f>IF(AND(NOT(OR(H288="Ø",H288="")),L288="Split"),"In Progress",IF(AND(NOT(OR(H288="Ø",H288="")),L288="Needs to be Split"),"Waiting",IF(AND(M288="Review",M289="Review"),"Review",IF(OR(AND(M288="Review",M289="Incomplete"),AND(M288="Incomplete",M289="Review")),"Review",IF(OR(AND(M288="Untraceable",M289="Review"),AND(M288="Review",M289="Untraceable")),"Review",IF(OR(AND(M288="Review",M289="Completed"),AND(M288="Completed",M289="Review")),"Review",IF(OR(AND(M288="Other",M289="Review"),AND(M288="Review",M289="Other")),"Review",IF(OR(AND(M288="Other",M289="Incomplete"),AND(M288="Incomplete",M289="Other")),"Review",IF(OR(AND(M288="Other",M289="Untraceable"),AND(M288="Untraceable",M289="Other")),"Review",IF(OR(AND(M288="Other",M289="Completed"),AND(M288="Completed",M289="Other")),"Review",IF(AND(M288="Waiting",M289="Waiting"),"Waiting",IF(OR(AND(M288="Review",M289="Waiting"),AND(M288="Waiting",M289="Review")),"Waiting",IF(OR(AND(M288="Other",M289="Waiting"),AND(M288="Waiting",M289="Other")),"Waiting",IF(OR(AND(M288="Incomplete",M289="Waiting"),AND(M288="Waiting",M289="Incomplete")),"Waiting",IF(OR(AND(M288="Completed",M289="Waiting"),AND(M288="Waiting",M289="Completed")),"Waiting",IF(OR(M288="In Progress",M289="In Progress"),"In Progress",IF(OR(AND(M288="Completed",M289="Untraceable"),AND(M288="Untraceable",M289="Completed")),"Review",IF(OR(AND(M288="Completed",M289="Incomplete"),AND(M288="Incomplete",M289="Completed")),"Review",IF(OR(AND(M288="Incomplete",M289="Untraceable"),AND(M288="Untraceable",M289="Incomplete")),"Untraceable",IF(AND(NOT(OR(H288="Ø",H288="")),NOT(OR(H289="Ø",H289="")),L288=""),"In Progress",IF(AND(M288="Untraceable",M289="Untraceable"),"Untraceable",IF(AND(NOT(OR(H288="Ø",H288="")),NOT(OR(H289="Ø",H289="")),NOT(OR(L288="Ø",L288="",L288="Split",L288="Needs to be Split"))),"Completed",IF(AND(M288="Incomplete",M289="Incomplete"),"Incomplete",IF(AND(M288="Other",M289="Other"),"Review",IF(AND(M288="Untraceable",M289=""),"Untraceable","")))))))))))))))))))))))))</f>
        <v>Completed</v>
      </c>
      <c r="O288" s="116" t="s">
        <v>0</v>
      </c>
      <c r="P288" s="4"/>
      <c r="Q288" s="121" t="s">
        <v>25</v>
      </c>
      <c r="R288" s="116" t="s">
        <v>5751</v>
      </c>
    </row>
    <row r="289" spans="1:18" x14ac:dyDescent="0.25">
      <c r="A289" s="116"/>
      <c r="B289" s="116"/>
      <c r="C289" s="116"/>
      <c r="D289" s="103" t="s">
        <v>32</v>
      </c>
      <c r="E289" s="103" t="s">
        <v>1512</v>
      </c>
      <c r="F289" s="7" t="str">
        <f>IF(AND(D289="Amina",OR(E289="Manual",E289="Assisted Manual")),A288&amp;"_AZ",IF(AND(D289="Amina",OR(E289="De-Novo Merge",E289="Assisted Merge")),A288&amp;"_SA_AZ",IF(AND(D289="Ahmad",OR(E289="Manual",E289="Assisted Manual")),A288&amp;"_AE",IF(AND(D289="Ahmad",OR(E289="De-Novo Merge",E289="Assisted Merge")),A288&amp;"_SA_AE",IF(AND(D289="Gina",OR(E289="Manual",E289="Assisted Manual")),A288&amp;"_GB",IF(AND(D289="Gina",OR(E289="De-Novo Merge",E289="Assisted Merge")),A288&amp;"_SA_GB",IF(AND(D289="Cameron",OR(E289="Manual",E289="Assisted Manual")),A288&amp;"_CA",IF(AND(D289="Cameron",OR(E289="De-Novo Merge",E289="Assisted Merge")),A288&amp;"_SA_CA",IF(AND(D289="Bruno",OR(E289="Manual",E289="Assisted Manual")),A288&amp;"_BD",IF(AND(D289="Bruno",OR(E289="De-Novo Merge",E289="Assisted Merge")),A288&amp;"_SA_BD",IF(AND(D289="Daniel",OR(E289="Manual",E289="Assisted Manual")),A288&amp;"_DR",IF(AND(D289="Daniel",OR(E289="De-Novo Merge",E289="Assisted Merge")),A288&amp;"_SA_DR",IF(AND(D289="Monet",OR(E289="Manual",E289="Assisted Manual")),A288&amp;"_MW",IF(AND(D289="Monet",OR(E289="De-Novo Merge",E289="Assisted Merge")),A288&amp;"_SA_MW",IF(AND(D289="Rinat",OR(E289="Manual",E289="Assisted Manual")),A288&amp;"_RM",IF(AND(D289="Rinat",OR(E289="De-Novo Merge",E289="Assisted Merge")),A288&amp;"_SA_RM",""))))))))))))))))</f>
        <v>2018-08-01_G-144_AZ</v>
      </c>
      <c r="G289" s="104">
        <v>43423</v>
      </c>
      <c r="H289" s="104">
        <v>43423</v>
      </c>
      <c r="I289" s="68">
        <v>0.3</v>
      </c>
      <c r="J289" s="68"/>
      <c r="K289" s="73" t="str">
        <f t="shared" si="4"/>
        <v/>
      </c>
      <c r="L289" s="116"/>
      <c r="M289" s="103" t="str">
        <f>IF(AND(NOT(OR(G289="",G289="Ø")),H289=""),"In Progress",IF(AND(NOT(OR(H289="Ø",H289="")),NOT(OR(G289="Ø",G289=""))),"Completed",IF(AND(NOT(A288=""),NOT(OR(D289="",D289="???")),G289=""),"Waiting",IF(D289="???","Waiting",""))))</f>
        <v>Completed</v>
      </c>
      <c r="N289" s="116"/>
      <c r="O289" s="116"/>
      <c r="P289" s="4"/>
      <c r="Q289" s="121"/>
      <c r="R289" s="116"/>
    </row>
    <row r="290" spans="1:18" x14ac:dyDescent="0.25">
      <c r="A290" s="122" t="s">
        <v>5750</v>
      </c>
      <c r="B290" s="117" t="s">
        <v>5749</v>
      </c>
      <c r="C290" s="116" t="s">
        <v>5470</v>
      </c>
      <c r="D290" s="103" t="s">
        <v>187</v>
      </c>
      <c r="E290" s="103" t="s">
        <v>24</v>
      </c>
      <c r="F290" s="7" t="str">
        <f>IF(AND(D290="Amina",OR(E290="Manual",E290="Assisted Manual")),A290&amp;"_AZ",IF(AND(D290="Amina",OR(E290="De-Novo Merge",E290="Assisted Merge")),A290&amp;"_SA_AZ",IF(AND(D290="Ahmad",OR(E290="Manual",E290="Assisted Manual")),A290&amp;"_AE",IF(AND(D290="Ahmad",OR(E290="De-Novo Merge",E290="Assisted Merge")),A290&amp;"_SA_AE",IF(AND(D290="Gina",OR(E290="Manual",E290="Assisted Manual")),A290&amp;"_GB",IF(AND(D290="Gina",OR(E290="De-Novo Merge",E290="Assisted Merge")),A290&amp;"_SA_GB",IF(AND(D290="Cameron",OR(E290="Manual",E290="Assisted Manual")),A290&amp;"_CA",IF(AND(D290="Cameron",OR(E290="De-Novo Merge",E290="Assisted Merge")),A290&amp;"_SA_CA",IF(AND(D290="Bruno",OR(E290="Manual",E290="Assisted Manual")),A290&amp;"_BD",IF(AND(D290="Bruno",OR(E290="De-Novo Merge",E290="Assisted Merge")),A290&amp;"_SA_BD",IF(AND(D290="Daniel",OR(E290="Manual",E290="Assisted Manual")),A290&amp;"_DR",IF(AND(D290="Daniel",OR(E290="De-Novo Merge",E290="Assisted Merge")),A290&amp;"_SA_DR",IF(AND(D290="Monet",OR(E290="Manual",E290="Assisted Manual")),A290&amp;"_MW",IF(AND(D290="Monet",OR(E290="De-Novo Merge",E290="Assisted Merge")),A290&amp;"_SA_MW",IF(AND(D290="Rinat",OR(E290="Manual",E290="Assisted Manual")),A290&amp;"_RM",IF(AND(D290="Rinat",OR(E290="De-Novo Merge",E290="Assisted Merge")),A290&amp;"_SA_RM",""))))))))))))))))</f>
        <v>2018-08-01_G-145_MW</v>
      </c>
      <c r="G290" s="104">
        <v>43399</v>
      </c>
      <c r="H290" s="104">
        <v>43399</v>
      </c>
      <c r="I290" s="68">
        <v>0.5</v>
      </c>
      <c r="J290" s="68">
        <v>5</v>
      </c>
      <c r="K290" s="73">
        <f t="shared" si="4"/>
        <v>10</v>
      </c>
      <c r="L290" s="118">
        <v>43423</v>
      </c>
      <c r="M290" s="103" t="str">
        <f>IF(AND(NOT(OR(G290="",G290="Ø")),H290=""),"In Progress",IF(AND(NOT(OR(H290="Ø",H290="")),NOT(OR(G290="Ø",G290=""))),"Completed",IF(AND(NOT(A290=""),NOT(OR(D290="",D290="???")),G290=""),"Waiting",IF(D290="???","Waiting",""))))</f>
        <v>Completed</v>
      </c>
      <c r="N290" s="116" t="str">
        <f>IF(AND(NOT(OR(H290="Ø",H290="")),L290="Split"),"In Progress",IF(AND(NOT(OR(H290="Ø",H290="")),L290="Needs to be Split"),"Waiting",IF(AND(M290="Review",M291="Review"),"Review",IF(OR(AND(M290="Review",M291="Incomplete"),AND(M290="Incomplete",M291="Review")),"Review",IF(OR(AND(M290="Untraceable",M291="Review"),AND(M290="Review",M291="Untraceable")),"Review",IF(OR(AND(M290="Review",M291="Completed"),AND(M290="Completed",M291="Review")),"Review",IF(OR(AND(M290="Other",M291="Review"),AND(M290="Review",M291="Other")),"Review",IF(OR(AND(M290="Other",M291="Incomplete"),AND(M290="Incomplete",M291="Other")),"Review",IF(OR(AND(M290="Other",M291="Untraceable"),AND(M290="Untraceable",M291="Other")),"Review",IF(OR(AND(M290="Other",M291="Completed"),AND(M290="Completed",M291="Other")),"Review",IF(AND(M290="Waiting",M291="Waiting"),"Waiting",IF(OR(AND(M290="Review",M291="Waiting"),AND(M290="Waiting",M291="Review")),"Waiting",IF(OR(AND(M290="Other",M291="Waiting"),AND(M290="Waiting",M291="Other")),"Waiting",IF(OR(AND(M290="Incomplete",M291="Waiting"),AND(M290="Waiting",M291="Incomplete")),"Waiting",IF(OR(AND(M290="Completed",M291="Waiting"),AND(M290="Waiting",M291="Completed")),"Waiting",IF(OR(M290="In Progress",M291="In Progress"),"In Progress",IF(OR(AND(M290="Completed",M291="Untraceable"),AND(M290="Untraceable",M291="Completed")),"Review",IF(OR(AND(M290="Completed",M291="Incomplete"),AND(M290="Incomplete",M291="Completed")),"Review",IF(OR(AND(M290="Incomplete",M291="Untraceable"),AND(M290="Untraceable",M291="Incomplete")),"Untraceable",IF(AND(NOT(OR(H290="Ø",H290="")),NOT(OR(H291="Ø",H291="")),L290=""),"In Progress",IF(AND(M290="Untraceable",M291="Untraceable"),"Untraceable",IF(AND(NOT(OR(H290="Ø",H290="")),NOT(OR(H291="Ø",H291="")),NOT(OR(L290="Ø",L290="",L290="Split",L290="Needs to be Split"))),"Completed",IF(AND(M290="Incomplete",M291="Incomplete"),"Incomplete",IF(AND(M290="Other",M291="Other"),"Review",IF(AND(M290="Untraceable",M291=""),"Untraceable","")))))))))))))))))))))))))</f>
        <v>Completed</v>
      </c>
      <c r="O290" s="116" t="s">
        <v>0</v>
      </c>
      <c r="P290" s="4"/>
      <c r="Q290" s="121" t="s">
        <v>25</v>
      </c>
      <c r="R290" s="116" t="s">
        <v>5748</v>
      </c>
    </row>
    <row r="291" spans="1:18" x14ac:dyDescent="0.25">
      <c r="A291" s="116"/>
      <c r="B291" s="116"/>
      <c r="C291" s="116"/>
      <c r="D291" s="103" t="s">
        <v>161</v>
      </c>
      <c r="E291" s="103" t="s">
        <v>1512</v>
      </c>
      <c r="F291" s="7" t="str">
        <f>IF(AND(D291="Amina",OR(E291="Manual",E291="Assisted Manual")),A290&amp;"_AZ",IF(AND(D291="Amina",OR(E291="De-Novo Merge",E291="Assisted Merge")),A290&amp;"_SA_AZ",IF(AND(D291="Ahmad",OR(E291="Manual",E291="Assisted Manual")),A290&amp;"_AE",IF(AND(D291="Ahmad",OR(E291="De-Novo Merge",E291="Assisted Merge")),A290&amp;"_SA_AE",IF(AND(D291="Gina",OR(E291="Manual",E291="Assisted Manual")),A290&amp;"_GB",IF(AND(D291="Gina",OR(E291="De-Novo Merge",E291="Assisted Merge")),A290&amp;"_SA_GB",IF(AND(D291="Cameron",OR(E291="Manual",E291="Assisted Manual")),A290&amp;"_CA",IF(AND(D291="Cameron",OR(E291="De-Novo Merge",E291="Assisted Merge")),A290&amp;"_SA_CA",IF(AND(D291="Bruno",OR(E291="Manual",E291="Assisted Manual")),A290&amp;"_BD",IF(AND(D291="Bruno",OR(E291="De-Novo Merge",E291="Assisted Merge")),A290&amp;"_SA_BD",IF(AND(D291="Daniel",OR(E291="Manual",E291="Assisted Manual")),A290&amp;"_DR",IF(AND(D291="Daniel",OR(E291="De-Novo Merge",E291="Assisted Merge")),A290&amp;"_SA_DR",IF(AND(D291="Monet",OR(E291="Manual",E291="Assisted Manual")),A290&amp;"_MW",IF(AND(D291="Monet",OR(E291="De-Novo Merge",E291="Assisted Merge")),A290&amp;"_SA_MW",IF(AND(D291="Rinat",OR(E291="Manual",E291="Assisted Manual")),A290&amp;"_RM",IF(AND(D291="Rinat",OR(E291="De-Novo Merge",E291="Assisted Merge")),A290&amp;"_SA_RM",""))))))))))))))))</f>
        <v>2018-08-01_G-145_BD</v>
      </c>
      <c r="G291" s="104">
        <v>43423</v>
      </c>
      <c r="H291" s="104">
        <v>43423</v>
      </c>
      <c r="I291" s="68">
        <v>0.1</v>
      </c>
      <c r="J291" s="68">
        <v>5</v>
      </c>
      <c r="K291" s="73">
        <f t="shared" si="4"/>
        <v>50</v>
      </c>
      <c r="L291" s="116"/>
      <c r="M291" s="103" t="str">
        <f>IF(AND(NOT(OR(G291="",G291="Ø")),H291=""),"In Progress",IF(AND(NOT(OR(H291="Ø",H291="")),NOT(OR(G291="Ø",G291=""))),"Completed",IF(AND(NOT(A290=""),NOT(OR(D291="",D291="???")),G291=""),"Waiting",IF(D291="???","Waiting",""))))</f>
        <v>Completed</v>
      </c>
      <c r="N291" s="116"/>
      <c r="O291" s="116"/>
      <c r="P291" s="4"/>
      <c r="Q291" s="121"/>
      <c r="R291" s="116"/>
    </row>
    <row r="292" spans="1:18" x14ac:dyDescent="0.25">
      <c r="A292" s="122" t="s">
        <v>5747</v>
      </c>
      <c r="B292" s="117" t="s">
        <v>5746</v>
      </c>
      <c r="C292" s="116" t="s">
        <v>5470</v>
      </c>
      <c r="D292" s="103" t="s">
        <v>187</v>
      </c>
      <c r="E292" s="103" t="s">
        <v>24</v>
      </c>
      <c r="F292" s="7" t="str">
        <f>IF(AND(D292="Amina",OR(E292="Manual",E292="Assisted Manual")),A292&amp;"_AZ",IF(AND(D292="Amina",OR(E292="De-Novo Merge",E292="Assisted Merge")),A292&amp;"_SA_AZ",IF(AND(D292="Ahmad",OR(E292="Manual",E292="Assisted Manual")),A292&amp;"_AE",IF(AND(D292="Ahmad",OR(E292="De-Novo Merge",E292="Assisted Merge")),A292&amp;"_SA_AE",IF(AND(D292="Gina",OR(E292="Manual",E292="Assisted Manual")),A292&amp;"_GB",IF(AND(D292="Gina",OR(E292="De-Novo Merge",E292="Assisted Merge")),A292&amp;"_SA_GB",IF(AND(D292="Cameron",OR(E292="Manual",E292="Assisted Manual")),A292&amp;"_CA",IF(AND(D292="Cameron",OR(E292="De-Novo Merge",E292="Assisted Merge")),A292&amp;"_SA_CA",IF(AND(D292="Bruno",OR(E292="Manual",E292="Assisted Manual")),A292&amp;"_BD",IF(AND(D292="Bruno",OR(E292="De-Novo Merge",E292="Assisted Merge")),A292&amp;"_SA_BD",IF(AND(D292="Daniel",OR(E292="Manual",E292="Assisted Manual")),A292&amp;"_DR",IF(AND(D292="Daniel",OR(E292="De-Novo Merge",E292="Assisted Merge")),A292&amp;"_SA_DR",IF(AND(D292="Monet",OR(E292="Manual",E292="Assisted Manual")),A292&amp;"_MW",IF(AND(D292="Monet",OR(E292="De-Novo Merge",E292="Assisted Merge")),A292&amp;"_SA_MW",IF(AND(D292="Rinat",OR(E292="Manual",E292="Assisted Manual")),A292&amp;"_RM",IF(AND(D292="Rinat",OR(E292="De-Novo Merge",E292="Assisted Merge")),A292&amp;"_SA_RM",""))))))))))))))))</f>
        <v>2018-08-01_G-146_MW</v>
      </c>
      <c r="G292" s="104">
        <v>43399</v>
      </c>
      <c r="H292" s="104">
        <v>43399</v>
      </c>
      <c r="I292" s="68">
        <v>0.5</v>
      </c>
      <c r="J292" s="68"/>
      <c r="K292" s="73" t="str">
        <f t="shared" si="4"/>
        <v/>
      </c>
      <c r="L292" s="118">
        <v>43431</v>
      </c>
      <c r="M292" s="103" t="str">
        <f>IF(AND(NOT(OR(G292="",G292="Ø")),H292=""),"In Progress",IF(AND(NOT(OR(H292="Ø",H292="")),NOT(OR(G292="Ø",G292=""))),"Completed",IF(AND(NOT(A292=""),NOT(OR(D292="",D292="???")),G292=""),"Waiting",IF(D292="???","Waiting",""))))</f>
        <v>Completed</v>
      </c>
      <c r="N292" s="116" t="str">
        <f>IF(AND(NOT(OR(H292="Ø",H292="")),L292="Split"),"In Progress",IF(AND(NOT(OR(H292="Ø",H292="")),L292="Needs to be Split"),"Waiting",IF(AND(M292="Review",M293="Review"),"Review",IF(OR(AND(M292="Review",M293="Incomplete"),AND(M292="Incomplete",M293="Review")),"Review",IF(OR(AND(M292="Untraceable",M293="Review"),AND(M292="Review",M293="Untraceable")),"Review",IF(OR(AND(M292="Review",M293="Completed"),AND(M292="Completed",M293="Review")),"Review",IF(OR(AND(M292="Other",M293="Review"),AND(M292="Review",M293="Other")),"Review",IF(OR(AND(M292="Other",M293="Incomplete"),AND(M292="Incomplete",M293="Other")),"Review",IF(OR(AND(M292="Other",M293="Untraceable"),AND(M292="Untraceable",M293="Other")),"Review",IF(OR(AND(M292="Other",M293="Completed"),AND(M292="Completed",M293="Other")),"Review",IF(AND(M292="Waiting",M293="Waiting"),"Waiting",IF(OR(AND(M292="Review",M293="Waiting"),AND(M292="Waiting",M293="Review")),"Waiting",IF(OR(AND(M292="Other",M293="Waiting"),AND(M292="Waiting",M293="Other")),"Waiting",IF(OR(AND(M292="Incomplete",M293="Waiting"),AND(M292="Waiting",M293="Incomplete")),"Waiting",IF(OR(AND(M292="Completed",M293="Waiting"),AND(M292="Waiting",M293="Completed")),"Waiting",IF(OR(M292="In Progress",M293="In Progress"),"In Progress",IF(OR(AND(M292="Completed",M293="Untraceable"),AND(M292="Untraceable",M293="Completed")),"Review",IF(OR(AND(M292="Completed",M293="Incomplete"),AND(M292="Incomplete",M293="Completed")),"Review",IF(OR(AND(M292="Incomplete",M293="Untraceable"),AND(M292="Untraceable",M293="Incomplete")),"Untraceable",IF(AND(NOT(OR(H292="Ø",H292="")),NOT(OR(H293="Ø",H293="")),L292=""),"In Progress",IF(AND(M292="Untraceable",M293="Untraceable"),"Untraceable",IF(AND(NOT(OR(H292="Ø",H292="")),NOT(OR(H293="Ø",H293="")),NOT(OR(L292="Ø",L292="",L292="Split",L292="Needs to be Split"))),"Completed",IF(AND(M292="Incomplete",M293="Incomplete"),"Incomplete",IF(AND(M292="Other",M293="Other"),"Review",IF(AND(M292="Untraceable",M293=""),"Untraceable","")))))))))))))))))))))))))</f>
        <v>Completed</v>
      </c>
      <c r="O292" s="116" t="s">
        <v>0</v>
      </c>
      <c r="P292" s="4"/>
      <c r="Q292" s="121" t="s">
        <v>25</v>
      </c>
      <c r="R292" s="116" t="s">
        <v>5745</v>
      </c>
    </row>
    <row r="293" spans="1:18" x14ac:dyDescent="0.25">
      <c r="A293" s="116"/>
      <c r="B293" s="116"/>
      <c r="C293" s="116"/>
      <c r="D293" s="103" t="s">
        <v>32</v>
      </c>
      <c r="E293" s="103" t="s">
        <v>1512</v>
      </c>
      <c r="F293" s="7" t="str">
        <f>IF(AND(D293="Amina",OR(E293="Manual",E293="Assisted Manual")),A292&amp;"_AZ",IF(AND(D293="Amina",OR(E293="De-Novo Merge",E293="Assisted Merge")),A292&amp;"_SA_AZ",IF(AND(D293="Ahmad",OR(E293="Manual",E293="Assisted Manual")),A292&amp;"_AE",IF(AND(D293="Ahmad",OR(E293="De-Novo Merge",E293="Assisted Merge")),A292&amp;"_SA_AE",IF(AND(D293="Gina",OR(E293="Manual",E293="Assisted Manual")),A292&amp;"_GB",IF(AND(D293="Gina",OR(E293="De-Novo Merge",E293="Assisted Merge")),A292&amp;"_SA_GB",IF(AND(D293="Cameron",OR(E293="Manual",E293="Assisted Manual")),A292&amp;"_CA",IF(AND(D293="Cameron",OR(E293="De-Novo Merge",E293="Assisted Merge")),A292&amp;"_SA_CA",IF(AND(D293="Bruno",OR(E293="Manual",E293="Assisted Manual")),A292&amp;"_BD",IF(AND(D293="Bruno",OR(E293="De-Novo Merge",E293="Assisted Merge")),A292&amp;"_SA_BD",IF(AND(D293="Daniel",OR(E293="Manual",E293="Assisted Manual")),A292&amp;"_DR",IF(AND(D293="Daniel",OR(E293="De-Novo Merge",E293="Assisted Merge")),A292&amp;"_SA_DR",IF(AND(D293="Monet",OR(E293="Manual",E293="Assisted Manual")),A292&amp;"_MW",IF(AND(D293="Monet",OR(E293="De-Novo Merge",E293="Assisted Merge")),A292&amp;"_SA_MW",IF(AND(D293="Rinat",OR(E293="Manual",E293="Assisted Manual")),A292&amp;"_RM",IF(AND(D293="Rinat",OR(E293="De-Novo Merge",E293="Assisted Merge")),A292&amp;"_SA_RM",""))))))))))))))))</f>
        <v>2018-08-01_G-146_AZ</v>
      </c>
      <c r="G293" s="104">
        <v>43423</v>
      </c>
      <c r="H293" s="104">
        <v>43423</v>
      </c>
      <c r="I293" s="68">
        <v>0.3</v>
      </c>
      <c r="J293" s="68"/>
      <c r="K293" s="73" t="str">
        <f t="shared" si="4"/>
        <v/>
      </c>
      <c r="L293" s="116"/>
      <c r="M293" s="103" t="str">
        <f>IF(AND(NOT(OR(G293="",G293="Ø")),H293=""),"In Progress",IF(AND(NOT(OR(H293="Ø",H293="")),NOT(OR(G293="Ø",G293=""))),"Completed",IF(AND(NOT(A292=""),NOT(OR(D293="",D293="???")),G293=""),"Waiting",IF(D293="???","Waiting",""))))</f>
        <v>Completed</v>
      </c>
      <c r="N293" s="116"/>
      <c r="O293" s="116"/>
      <c r="P293" s="4"/>
      <c r="Q293" s="121"/>
      <c r="R293" s="116"/>
    </row>
    <row r="294" spans="1:18" x14ac:dyDescent="0.25">
      <c r="A294" s="122" t="s">
        <v>5744</v>
      </c>
      <c r="B294" s="117" t="s">
        <v>5743</v>
      </c>
      <c r="C294" s="116" t="s">
        <v>5470</v>
      </c>
      <c r="D294" s="103" t="s">
        <v>187</v>
      </c>
      <c r="E294" s="103" t="s">
        <v>24</v>
      </c>
      <c r="F294" s="7" t="str">
        <f>IF(AND(D294="Amina",OR(E294="Manual",E294="Assisted Manual")),A294&amp;"_AZ",IF(AND(D294="Amina",OR(E294="De-Novo Merge",E294="Assisted Merge")),A294&amp;"_SA_AZ",IF(AND(D294="Ahmad",OR(E294="Manual",E294="Assisted Manual")),A294&amp;"_AE",IF(AND(D294="Ahmad",OR(E294="De-Novo Merge",E294="Assisted Merge")),A294&amp;"_SA_AE",IF(AND(D294="Gina",OR(E294="Manual",E294="Assisted Manual")),A294&amp;"_GB",IF(AND(D294="Gina",OR(E294="De-Novo Merge",E294="Assisted Merge")),A294&amp;"_SA_GB",IF(AND(D294="Cameron",OR(E294="Manual",E294="Assisted Manual")),A294&amp;"_CA",IF(AND(D294="Cameron",OR(E294="De-Novo Merge",E294="Assisted Merge")),A294&amp;"_SA_CA",IF(AND(D294="Bruno",OR(E294="Manual",E294="Assisted Manual")),A294&amp;"_BD",IF(AND(D294="Bruno",OR(E294="De-Novo Merge",E294="Assisted Merge")),A294&amp;"_SA_BD",IF(AND(D294="Daniel",OR(E294="Manual",E294="Assisted Manual")),A294&amp;"_DR",IF(AND(D294="Daniel",OR(E294="De-Novo Merge",E294="Assisted Merge")),A294&amp;"_SA_DR",IF(AND(D294="Monet",OR(E294="Manual",E294="Assisted Manual")),A294&amp;"_MW",IF(AND(D294="Monet",OR(E294="De-Novo Merge",E294="Assisted Merge")),A294&amp;"_SA_MW",IF(AND(D294="Rinat",OR(E294="Manual",E294="Assisted Manual")),A294&amp;"_RM",IF(AND(D294="Rinat",OR(E294="De-Novo Merge",E294="Assisted Merge")),A294&amp;"_SA_RM",""))))))))))))))))</f>
        <v>2018-08-01_G-147_MW</v>
      </c>
      <c r="G294" s="104">
        <v>43399</v>
      </c>
      <c r="H294" s="104">
        <v>43399</v>
      </c>
      <c r="I294" s="68">
        <v>0.5</v>
      </c>
      <c r="J294" s="68">
        <v>8</v>
      </c>
      <c r="K294" s="73">
        <f t="shared" si="4"/>
        <v>16</v>
      </c>
      <c r="L294" s="118">
        <v>43423</v>
      </c>
      <c r="M294" s="103" t="str">
        <f>IF(AND(NOT(OR(G294="",G294="Ø")),H294=""),"In Progress",IF(AND(NOT(OR(H294="Ø",H294="")),NOT(OR(G294="Ø",G294=""))),"Completed",IF(AND(NOT(A294=""),NOT(OR(D294="",D294="???")),G294=""),"Waiting",IF(D294="???","Waiting",""))))</f>
        <v>Completed</v>
      </c>
      <c r="N294" s="116" t="str">
        <f>IF(AND(NOT(OR(H294="Ø",H294="")),L294="Split"),"In Progress",IF(AND(NOT(OR(H294="Ø",H294="")),L294="Needs to be Split"),"Waiting",IF(AND(M294="Review",M295="Review"),"Review",IF(OR(AND(M294="Review",M295="Incomplete"),AND(M294="Incomplete",M295="Review")),"Review",IF(OR(AND(M294="Untraceable",M295="Review"),AND(M294="Review",M295="Untraceable")),"Review",IF(OR(AND(M294="Review",M295="Completed"),AND(M294="Completed",M295="Review")),"Review",IF(OR(AND(M294="Other",M295="Review"),AND(M294="Review",M295="Other")),"Review",IF(OR(AND(M294="Other",M295="Incomplete"),AND(M294="Incomplete",M295="Other")),"Review",IF(OR(AND(M294="Other",M295="Untraceable"),AND(M294="Untraceable",M295="Other")),"Review",IF(OR(AND(M294="Other",M295="Completed"),AND(M294="Completed",M295="Other")),"Review",IF(AND(M294="Waiting",M295="Waiting"),"Waiting",IF(OR(AND(M294="Review",M295="Waiting"),AND(M294="Waiting",M295="Review")),"Waiting",IF(OR(AND(M294="Other",M295="Waiting"),AND(M294="Waiting",M295="Other")),"Waiting",IF(OR(AND(M294="Incomplete",M295="Waiting"),AND(M294="Waiting",M295="Incomplete")),"Waiting",IF(OR(AND(M294="Completed",M295="Waiting"),AND(M294="Waiting",M295="Completed")),"Waiting",IF(OR(M294="In Progress",M295="In Progress"),"In Progress",IF(OR(AND(M294="Completed",M295="Untraceable"),AND(M294="Untraceable",M295="Completed")),"Review",IF(OR(AND(M294="Completed",M295="Incomplete"),AND(M294="Incomplete",M295="Completed")),"Review",IF(OR(AND(M294="Incomplete",M295="Untraceable"),AND(M294="Untraceable",M295="Incomplete")),"Untraceable",IF(AND(NOT(OR(H294="Ø",H294="")),NOT(OR(H295="Ø",H295="")),L294=""),"In Progress",IF(AND(M294="Untraceable",M295="Untraceable"),"Untraceable",IF(AND(NOT(OR(H294="Ø",H294="")),NOT(OR(H295="Ø",H295="")),NOT(OR(L294="Ø",L294="",L294="Split",L294="Needs to be Split"))),"Completed",IF(AND(M294="Incomplete",M295="Incomplete"),"Incomplete",IF(AND(M294="Other",M295="Other"),"Review",IF(AND(M294="Untraceable",M295=""),"Untraceable","")))))))))))))))))))))))))</f>
        <v>Completed</v>
      </c>
      <c r="O294" s="116" t="s">
        <v>0</v>
      </c>
      <c r="P294" s="4"/>
      <c r="Q294" s="121" t="s">
        <v>25</v>
      </c>
      <c r="R294" s="116" t="s">
        <v>5742</v>
      </c>
    </row>
    <row r="295" spans="1:18" x14ac:dyDescent="0.25">
      <c r="A295" s="116"/>
      <c r="B295" s="116"/>
      <c r="C295" s="116"/>
      <c r="D295" s="103" t="s">
        <v>161</v>
      </c>
      <c r="E295" s="103" t="s">
        <v>1512</v>
      </c>
      <c r="F295" s="7" t="str">
        <f>IF(AND(D295="Amina",OR(E295="Manual",E295="Assisted Manual")),A294&amp;"_AZ",IF(AND(D295="Amina",OR(E295="De-Novo Merge",E295="Assisted Merge")),A294&amp;"_SA_AZ",IF(AND(D295="Ahmad",OR(E295="Manual",E295="Assisted Manual")),A294&amp;"_AE",IF(AND(D295="Ahmad",OR(E295="De-Novo Merge",E295="Assisted Merge")),A294&amp;"_SA_AE",IF(AND(D295="Gina",OR(E295="Manual",E295="Assisted Manual")),A294&amp;"_GB",IF(AND(D295="Gina",OR(E295="De-Novo Merge",E295="Assisted Merge")),A294&amp;"_SA_GB",IF(AND(D295="Cameron",OR(E295="Manual",E295="Assisted Manual")),A294&amp;"_CA",IF(AND(D295="Cameron",OR(E295="De-Novo Merge",E295="Assisted Merge")),A294&amp;"_SA_CA",IF(AND(D295="Bruno",OR(E295="Manual",E295="Assisted Manual")),A294&amp;"_BD",IF(AND(D295="Bruno",OR(E295="De-Novo Merge",E295="Assisted Merge")),A294&amp;"_SA_BD",IF(AND(D295="Daniel",OR(E295="Manual",E295="Assisted Manual")),A294&amp;"_DR",IF(AND(D295="Daniel",OR(E295="De-Novo Merge",E295="Assisted Merge")),A294&amp;"_SA_DR",IF(AND(D295="Monet",OR(E295="Manual",E295="Assisted Manual")),A294&amp;"_MW",IF(AND(D295="Monet",OR(E295="De-Novo Merge",E295="Assisted Merge")),A294&amp;"_SA_MW",IF(AND(D295="Rinat",OR(E295="Manual",E295="Assisted Manual")),A294&amp;"_RM",IF(AND(D295="Rinat",OR(E295="De-Novo Merge",E295="Assisted Merge")),A294&amp;"_SA_RM",""))))))))))))))))</f>
        <v>2018-08-01_G-147_BD</v>
      </c>
      <c r="G295" s="104">
        <v>43423</v>
      </c>
      <c r="H295" s="104">
        <v>43423</v>
      </c>
      <c r="I295" s="68">
        <v>0.1</v>
      </c>
      <c r="J295" s="68">
        <v>8</v>
      </c>
      <c r="K295" s="73">
        <f t="shared" si="4"/>
        <v>80</v>
      </c>
      <c r="L295" s="116"/>
      <c r="M295" s="103" t="str">
        <f>IF(AND(NOT(OR(G295="",G295="Ø")),H295=""),"In Progress",IF(AND(NOT(OR(H295="Ø",H295="")),NOT(OR(G295="Ø",G295=""))),"Completed",IF(AND(NOT(A294=""),NOT(OR(D295="",D295="???")),G295=""),"Waiting",IF(D295="???","Waiting",""))))</f>
        <v>Completed</v>
      </c>
      <c r="N295" s="116"/>
      <c r="O295" s="116"/>
      <c r="P295" s="4"/>
      <c r="Q295" s="121"/>
      <c r="R295" s="116"/>
    </row>
    <row r="296" spans="1:18" x14ac:dyDescent="0.25">
      <c r="A296" s="122" t="s">
        <v>5741</v>
      </c>
      <c r="B296" s="117" t="s">
        <v>5740</v>
      </c>
      <c r="C296" s="116" t="s">
        <v>1001</v>
      </c>
      <c r="D296" s="103" t="s">
        <v>187</v>
      </c>
      <c r="E296" s="103" t="s">
        <v>24</v>
      </c>
      <c r="F296" s="7" t="str">
        <f>IF(AND(D296="Amina",OR(E296="Manual",E296="Assisted Manual")),A296&amp;"_AZ",IF(AND(D296="Amina",OR(E296="De-Novo Merge",E296="Assisted Merge")),A296&amp;"_SA_AZ",IF(AND(D296="Ahmad",OR(E296="Manual",E296="Assisted Manual")),A296&amp;"_AE",IF(AND(D296="Ahmad",OR(E296="De-Novo Merge",E296="Assisted Merge")),A296&amp;"_SA_AE",IF(AND(D296="Gina",OR(E296="Manual",E296="Assisted Manual")),A296&amp;"_GB",IF(AND(D296="Gina",OR(E296="De-Novo Merge",E296="Assisted Merge")),A296&amp;"_SA_GB",IF(AND(D296="Cameron",OR(E296="Manual",E296="Assisted Manual")),A296&amp;"_CA",IF(AND(D296="Cameron",OR(E296="De-Novo Merge",E296="Assisted Merge")),A296&amp;"_SA_CA",IF(AND(D296="Bruno",OR(E296="Manual",E296="Assisted Manual")),A296&amp;"_BD",IF(AND(D296="Bruno",OR(E296="De-Novo Merge",E296="Assisted Merge")),A296&amp;"_SA_BD",IF(AND(D296="Daniel",OR(E296="Manual",E296="Assisted Manual")),A296&amp;"_DR",IF(AND(D296="Daniel",OR(E296="De-Novo Merge",E296="Assisted Merge")),A296&amp;"_SA_DR",IF(AND(D296="Monet",OR(E296="Manual",E296="Assisted Manual")),A296&amp;"_MW",IF(AND(D296="Monet",OR(E296="De-Novo Merge",E296="Assisted Merge")),A296&amp;"_SA_MW",IF(AND(D296="Rinat",OR(E296="Manual",E296="Assisted Manual")),A296&amp;"_RM",IF(AND(D296="Rinat",OR(E296="De-Novo Merge",E296="Assisted Merge")),A296&amp;"_SA_RM",""))))))))))))))))</f>
        <v>2018-08-01_G-148_MW</v>
      </c>
      <c r="G296" s="104">
        <v>43418</v>
      </c>
      <c r="H296" s="104">
        <v>43418</v>
      </c>
      <c r="I296" s="68">
        <v>1.5</v>
      </c>
      <c r="J296" s="68"/>
      <c r="K296" s="73" t="str">
        <f t="shared" si="4"/>
        <v/>
      </c>
      <c r="L296" s="118" t="str">
        <f>IF(AND(NOT(OR(H296="",H296="Ø")),NOT(OR(H297="",H297="Ø"))),"Needs to be Split","")</f>
        <v/>
      </c>
      <c r="M296" s="103" t="str">
        <f>IF(AND(NOT(OR(G296="",G296="Ø")),H296=""),"In Progress",IF(AND(NOT(OR(H296="Ø",H296="")),NOT(OR(G296="Ø",G296=""))),"Completed",IF(AND(NOT(A296=""),NOT(OR(D296="",D296="???")),G296=""),"Waiting",IF(D296="???","Waiting",""))))</f>
        <v>Completed</v>
      </c>
      <c r="N296" s="116" t="s">
        <v>2</v>
      </c>
      <c r="O296" s="116" t="str">
        <f>IF(OR(N296="Untraceable",N296="Incomplete"),"Ignore",IF(N296="Completed","Waiting",IF(OR(N296="Waiting",N296="In Progress",N296="Review",N296="Other"),"HOLD","")))</f>
        <v>Ignore</v>
      </c>
      <c r="P296" s="4" t="s">
        <v>5514</v>
      </c>
      <c r="Q296" s="121" t="str">
        <f>IF(OR(N296="Untraceable",N296="Incomplete"),"No",IF(N296="Completed","In Progress",""))</f>
        <v>No</v>
      </c>
      <c r="R296" s="116"/>
    </row>
    <row r="297" spans="1:18" x14ac:dyDescent="0.25">
      <c r="A297" s="116"/>
      <c r="B297" s="116"/>
      <c r="C297" s="116"/>
      <c r="D297" s="103" t="s">
        <v>161</v>
      </c>
      <c r="E297" s="103" t="s">
        <v>1512</v>
      </c>
      <c r="F297" s="7" t="str">
        <f>IF(AND(D297="Amina",OR(E297="Manual",E297="Assisted Manual")),A296&amp;"_AZ",IF(AND(D297="Amina",OR(E297="De-Novo Merge",E297="Assisted Merge")),A296&amp;"_SA_AZ",IF(AND(D297="Ahmad",OR(E297="Manual",E297="Assisted Manual")),A296&amp;"_AE",IF(AND(D297="Ahmad",OR(E297="De-Novo Merge",E297="Assisted Merge")),A296&amp;"_SA_AE",IF(AND(D297="Gina",OR(E297="Manual",E297="Assisted Manual")),A296&amp;"_GB",IF(AND(D297="Gina",OR(E297="De-Novo Merge",E297="Assisted Merge")),A296&amp;"_SA_GB",IF(AND(D297="Cameron",OR(E297="Manual",E297="Assisted Manual")),A296&amp;"_CA",IF(AND(D297="Cameron",OR(E297="De-Novo Merge",E297="Assisted Merge")),A296&amp;"_SA_CA",IF(AND(D297="Bruno",OR(E297="Manual",E297="Assisted Manual")),A296&amp;"_BD",IF(AND(D297="Bruno",OR(E297="De-Novo Merge",E297="Assisted Merge")),A296&amp;"_SA_BD",IF(AND(D297="Daniel",OR(E297="Manual",E297="Assisted Manual")),A296&amp;"_DR",IF(AND(D297="Daniel",OR(E297="De-Novo Merge",E297="Assisted Merge")),A296&amp;"_SA_DR",IF(AND(D297="Monet",OR(E297="Manual",E297="Assisted Manual")),A296&amp;"_MW",IF(AND(D297="Monet",OR(E297="De-Novo Merge",E297="Assisted Merge")),A296&amp;"_SA_MW",IF(AND(D297="Rinat",OR(E297="Manual",E297="Assisted Manual")),A296&amp;"_RM",IF(AND(D297="Rinat",OR(E297="De-Novo Merge",E297="Assisted Merge")),A296&amp;"_SA_RM",""))))))))))))))))</f>
        <v>2018-08-01_G-148_BD</v>
      </c>
      <c r="G297" s="104">
        <v>43423</v>
      </c>
      <c r="H297" s="104" t="s">
        <v>51</v>
      </c>
      <c r="I297" s="68"/>
      <c r="J297" s="68"/>
      <c r="K297" s="73" t="str">
        <f t="shared" si="4"/>
        <v/>
      </c>
      <c r="L297" s="116"/>
      <c r="M297" s="103" t="s">
        <v>2</v>
      </c>
      <c r="N297" s="116"/>
      <c r="O297" s="116"/>
      <c r="P297" s="4"/>
      <c r="Q297" s="121"/>
      <c r="R297" s="116"/>
    </row>
    <row r="298" spans="1:18" x14ac:dyDescent="0.25">
      <c r="A298" s="122" t="s">
        <v>5739</v>
      </c>
      <c r="B298" s="117" t="s">
        <v>5738</v>
      </c>
      <c r="C298" s="116" t="s">
        <v>5470</v>
      </c>
      <c r="D298" s="103" t="s">
        <v>187</v>
      </c>
      <c r="E298" s="103" t="s">
        <v>24</v>
      </c>
      <c r="F298" s="7" t="str">
        <f>IF(AND(D298="Amina",OR(E298="Manual",E298="Assisted Manual")),A298&amp;"_AZ",IF(AND(D298="Amina",OR(E298="De-Novo Merge",E298="Assisted Merge")),A298&amp;"_SA_AZ",IF(AND(D298="Ahmad",OR(E298="Manual",E298="Assisted Manual")),A298&amp;"_AE",IF(AND(D298="Ahmad",OR(E298="De-Novo Merge",E298="Assisted Merge")),A298&amp;"_SA_AE",IF(AND(D298="Gina",OR(E298="Manual",E298="Assisted Manual")),A298&amp;"_GB",IF(AND(D298="Gina",OR(E298="De-Novo Merge",E298="Assisted Merge")),A298&amp;"_SA_GB",IF(AND(D298="Cameron",OR(E298="Manual",E298="Assisted Manual")),A298&amp;"_CA",IF(AND(D298="Cameron",OR(E298="De-Novo Merge",E298="Assisted Merge")),A298&amp;"_SA_CA",IF(AND(D298="Bruno",OR(E298="Manual",E298="Assisted Manual")),A298&amp;"_BD",IF(AND(D298="Bruno",OR(E298="De-Novo Merge",E298="Assisted Merge")),A298&amp;"_SA_BD",IF(AND(D298="Daniel",OR(E298="Manual",E298="Assisted Manual")),A298&amp;"_DR",IF(AND(D298="Daniel",OR(E298="De-Novo Merge",E298="Assisted Merge")),A298&amp;"_SA_DR",IF(AND(D298="Monet",OR(E298="Manual",E298="Assisted Manual")),A298&amp;"_MW",IF(AND(D298="Monet",OR(E298="De-Novo Merge",E298="Assisted Merge")),A298&amp;"_SA_MW",IF(AND(D298="Rinat",OR(E298="Manual",E298="Assisted Manual")),A298&amp;"_RM",IF(AND(D298="Rinat",OR(E298="De-Novo Merge",E298="Assisted Merge")),A298&amp;"_SA_RM",""))))))))))))))))</f>
        <v>2018-08-01_G-149_MW</v>
      </c>
      <c r="G298" s="104">
        <v>43399</v>
      </c>
      <c r="H298" s="104">
        <v>43399</v>
      </c>
      <c r="I298" s="68">
        <v>0.5</v>
      </c>
      <c r="J298" s="68">
        <v>5</v>
      </c>
      <c r="K298" s="73">
        <f t="shared" si="4"/>
        <v>10</v>
      </c>
      <c r="L298" s="118">
        <v>43423</v>
      </c>
      <c r="M298" s="103" t="str">
        <f>IF(AND(NOT(OR(G298="",G298="Ø")),H298=""),"In Progress",IF(AND(NOT(OR(H298="Ø",H298="")),NOT(OR(G298="Ø",G298=""))),"Completed",IF(AND(NOT(A298=""),NOT(OR(D298="",D298="???")),G298=""),"Waiting",IF(D298="???","Waiting",""))))</f>
        <v>Completed</v>
      </c>
      <c r="N298" s="116" t="str">
        <f>IF(AND(NOT(OR(H298="Ø",H298="")),L298="Split"),"In Progress",IF(AND(NOT(OR(H298="Ø",H298="")),L298="Needs to be Split"),"Waiting",IF(AND(M298="Review",M299="Review"),"Review",IF(OR(AND(M298="Review",M299="Incomplete"),AND(M298="Incomplete",M299="Review")),"Review",IF(OR(AND(M298="Untraceable",M299="Review"),AND(M298="Review",M299="Untraceable")),"Review",IF(OR(AND(M298="Review",M299="Completed"),AND(M298="Completed",M299="Review")),"Review",IF(OR(AND(M298="Other",M299="Review"),AND(M298="Review",M299="Other")),"Review",IF(OR(AND(M298="Other",M299="Incomplete"),AND(M298="Incomplete",M299="Other")),"Review",IF(OR(AND(M298="Other",M299="Untraceable"),AND(M298="Untraceable",M299="Other")),"Review",IF(OR(AND(M298="Other",M299="Completed"),AND(M298="Completed",M299="Other")),"Review",IF(AND(M298="Waiting",M299="Waiting"),"Waiting",IF(OR(AND(M298="Review",M299="Waiting"),AND(M298="Waiting",M299="Review")),"Waiting",IF(OR(AND(M298="Other",M299="Waiting"),AND(M298="Waiting",M299="Other")),"Waiting",IF(OR(AND(M298="Incomplete",M299="Waiting"),AND(M298="Waiting",M299="Incomplete")),"Waiting",IF(OR(AND(M298="Completed",M299="Waiting"),AND(M298="Waiting",M299="Completed")),"Waiting",IF(OR(M298="In Progress",M299="In Progress"),"In Progress",IF(OR(AND(M298="Completed",M299="Untraceable"),AND(M298="Untraceable",M299="Completed")),"Review",IF(OR(AND(M298="Completed",M299="Incomplete"),AND(M298="Incomplete",M299="Completed")),"Review",IF(OR(AND(M298="Incomplete",M299="Untraceable"),AND(M298="Untraceable",M299="Incomplete")),"Untraceable",IF(AND(NOT(OR(H298="Ø",H298="")),NOT(OR(H299="Ø",H299="")),L298=""),"In Progress",IF(AND(M298="Untraceable",M299="Untraceable"),"Untraceable",IF(AND(NOT(OR(H298="Ø",H298="")),NOT(OR(H299="Ø",H299="")),NOT(OR(L298="Ø",L298="",L298="Split",L298="Needs to be Split"))),"Completed",IF(AND(M298="Incomplete",M299="Incomplete"),"Incomplete",IF(AND(M298="Other",M299="Other"),"Review",IF(AND(M298="Untraceable",M299=""),"Untraceable","")))))))))))))))))))))))))</f>
        <v>Completed</v>
      </c>
      <c r="O298" s="116" t="s">
        <v>0</v>
      </c>
      <c r="P298" s="4"/>
      <c r="Q298" s="121" t="s">
        <v>25</v>
      </c>
      <c r="R298" s="116" t="s">
        <v>5737</v>
      </c>
    </row>
    <row r="299" spans="1:18" x14ac:dyDescent="0.25">
      <c r="A299" s="116"/>
      <c r="B299" s="116"/>
      <c r="C299" s="116"/>
      <c r="D299" s="103" t="s">
        <v>161</v>
      </c>
      <c r="E299" s="103" t="s">
        <v>1512</v>
      </c>
      <c r="F299" s="7" t="str">
        <f>IF(AND(D299="Amina",OR(E299="Manual",E299="Assisted Manual")),A298&amp;"_AZ",IF(AND(D299="Amina",OR(E299="De-Novo Merge",E299="Assisted Merge")),A298&amp;"_SA_AZ",IF(AND(D299="Ahmad",OR(E299="Manual",E299="Assisted Manual")),A298&amp;"_AE",IF(AND(D299="Ahmad",OR(E299="De-Novo Merge",E299="Assisted Merge")),A298&amp;"_SA_AE",IF(AND(D299="Gina",OR(E299="Manual",E299="Assisted Manual")),A298&amp;"_GB",IF(AND(D299="Gina",OR(E299="De-Novo Merge",E299="Assisted Merge")),A298&amp;"_SA_GB",IF(AND(D299="Cameron",OR(E299="Manual",E299="Assisted Manual")),A298&amp;"_CA",IF(AND(D299="Cameron",OR(E299="De-Novo Merge",E299="Assisted Merge")),A298&amp;"_SA_CA",IF(AND(D299="Bruno",OR(E299="Manual",E299="Assisted Manual")),A298&amp;"_BD",IF(AND(D299="Bruno",OR(E299="De-Novo Merge",E299="Assisted Merge")),A298&amp;"_SA_BD",IF(AND(D299="Daniel",OR(E299="Manual",E299="Assisted Manual")),A298&amp;"_DR",IF(AND(D299="Daniel",OR(E299="De-Novo Merge",E299="Assisted Merge")),A298&amp;"_SA_DR",IF(AND(D299="Monet",OR(E299="Manual",E299="Assisted Manual")),A298&amp;"_MW",IF(AND(D299="Monet",OR(E299="De-Novo Merge",E299="Assisted Merge")),A298&amp;"_SA_MW",IF(AND(D299="Rinat",OR(E299="Manual",E299="Assisted Manual")),A298&amp;"_RM",IF(AND(D299="Rinat",OR(E299="De-Novo Merge",E299="Assisted Merge")),A298&amp;"_SA_RM",""))))))))))))))))</f>
        <v>2018-08-01_G-149_BD</v>
      </c>
      <c r="G299" s="104">
        <v>43423</v>
      </c>
      <c r="H299" s="104">
        <v>43423</v>
      </c>
      <c r="I299" s="68">
        <v>0.1</v>
      </c>
      <c r="J299" s="68">
        <v>5</v>
      </c>
      <c r="K299" s="73">
        <f t="shared" si="4"/>
        <v>50</v>
      </c>
      <c r="L299" s="116"/>
      <c r="M299" s="103" t="str">
        <f>IF(AND(NOT(OR(G299="",G299="Ø")),H299=""),"In Progress",IF(AND(NOT(OR(H299="Ø",H299="")),NOT(OR(G299="Ø",G299=""))),"Completed",IF(AND(NOT(A298=""),NOT(OR(D299="",D299="???")),G299=""),"Waiting",IF(D299="???","Waiting",""))))</f>
        <v>Completed</v>
      </c>
      <c r="N299" s="116"/>
      <c r="O299" s="116"/>
      <c r="P299" s="4"/>
      <c r="Q299" s="121"/>
      <c r="R299" s="116"/>
    </row>
    <row r="300" spans="1:18" x14ac:dyDescent="0.25">
      <c r="A300" s="122" t="s">
        <v>5736</v>
      </c>
      <c r="B300" s="117" t="s">
        <v>5735</v>
      </c>
      <c r="C300" s="116" t="s">
        <v>5470</v>
      </c>
      <c r="D300" s="103" t="s">
        <v>187</v>
      </c>
      <c r="E300" s="103" t="s">
        <v>24</v>
      </c>
      <c r="F300" s="7" t="str">
        <f>IF(AND(D300="Amina",OR(E300="Manual",E300="Assisted Manual")),A300&amp;"_AZ",IF(AND(D300="Amina",OR(E300="De-Novo Merge",E300="Assisted Merge")),A300&amp;"_SA_AZ",IF(AND(D300="Ahmad",OR(E300="Manual",E300="Assisted Manual")),A300&amp;"_AE",IF(AND(D300="Ahmad",OR(E300="De-Novo Merge",E300="Assisted Merge")),A300&amp;"_SA_AE",IF(AND(D300="Gina",OR(E300="Manual",E300="Assisted Manual")),A300&amp;"_GB",IF(AND(D300="Gina",OR(E300="De-Novo Merge",E300="Assisted Merge")),A300&amp;"_SA_GB",IF(AND(D300="Cameron",OR(E300="Manual",E300="Assisted Manual")),A300&amp;"_CA",IF(AND(D300="Cameron",OR(E300="De-Novo Merge",E300="Assisted Merge")),A300&amp;"_SA_CA",IF(AND(D300="Bruno",OR(E300="Manual",E300="Assisted Manual")),A300&amp;"_BD",IF(AND(D300="Bruno",OR(E300="De-Novo Merge",E300="Assisted Merge")),A300&amp;"_SA_BD",IF(AND(D300="Daniel",OR(E300="Manual",E300="Assisted Manual")),A300&amp;"_DR",IF(AND(D300="Daniel",OR(E300="De-Novo Merge",E300="Assisted Merge")),A300&amp;"_SA_DR",IF(AND(D300="Monet",OR(E300="Manual",E300="Assisted Manual")),A300&amp;"_MW",IF(AND(D300="Monet",OR(E300="De-Novo Merge",E300="Assisted Merge")),A300&amp;"_SA_MW",IF(AND(D300="Rinat",OR(E300="Manual",E300="Assisted Manual")),A300&amp;"_RM",IF(AND(D300="Rinat",OR(E300="De-Novo Merge",E300="Assisted Merge")),A300&amp;"_SA_RM",""))))))))))))))))</f>
        <v>2018-08-01_G-150_MW</v>
      </c>
      <c r="G300" s="104">
        <v>43399</v>
      </c>
      <c r="H300" s="104">
        <v>43399</v>
      </c>
      <c r="I300" s="68">
        <v>0.5</v>
      </c>
      <c r="J300" s="68"/>
      <c r="K300" s="73" t="str">
        <f t="shared" si="4"/>
        <v/>
      </c>
      <c r="L300" s="118">
        <v>43431</v>
      </c>
      <c r="M300" s="103" t="str">
        <f>IF(AND(NOT(OR(G300="",G300="Ø")),H300=""),"In Progress",IF(AND(NOT(OR(H300="Ø",H300="")),NOT(OR(G300="Ø",G300=""))),"Completed",IF(AND(NOT(A300=""),NOT(OR(D300="",D300="???")),G300=""),"Waiting",IF(D300="???","Waiting",""))))</f>
        <v>Completed</v>
      </c>
      <c r="N300" s="116" t="str">
        <f>IF(AND(NOT(OR(H300="Ø",H300="")),L300="Split"),"In Progress",IF(AND(NOT(OR(H300="Ø",H300="")),L300="Needs to be Split"),"Waiting",IF(AND(M300="Review",M301="Review"),"Review",IF(OR(AND(M300="Review",M301="Incomplete"),AND(M300="Incomplete",M301="Review")),"Review",IF(OR(AND(M300="Untraceable",M301="Review"),AND(M300="Review",M301="Untraceable")),"Review",IF(OR(AND(M300="Review",M301="Completed"),AND(M300="Completed",M301="Review")),"Review",IF(OR(AND(M300="Other",M301="Review"),AND(M300="Review",M301="Other")),"Review",IF(OR(AND(M300="Other",M301="Incomplete"),AND(M300="Incomplete",M301="Other")),"Review",IF(OR(AND(M300="Other",M301="Untraceable"),AND(M300="Untraceable",M301="Other")),"Review",IF(OR(AND(M300="Other",M301="Completed"),AND(M300="Completed",M301="Other")),"Review",IF(AND(M300="Waiting",M301="Waiting"),"Waiting",IF(OR(AND(M300="Review",M301="Waiting"),AND(M300="Waiting",M301="Review")),"Waiting",IF(OR(AND(M300="Other",M301="Waiting"),AND(M300="Waiting",M301="Other")),"Waiting",IF(OR(AND(M300="Incomplete",M301="Waiting"),AND(M300="Waiting",M301="Incomplete")),"Waiting",IF(OR(AND(M300="Completed",M301="Waiting"),AND(M300="Waiting",M301="Completed")),"Waiting",IF(OR(M300="In Progress",M301="In Progress"),"In Progress",IF(OR(AND(M300="Completed",M301="Untraceable"),AND(M300="Untraceable",M301="Completed")),"Review",IF(OR(AND(M300="Completed",M301="Incomplete"),AND(M300="Incomplete",M301="Completed")),"Review",IF(OR(AND(M300="Incomplete",M301="Untraceable"),AND(M300="Untraceable",M301="Incomplete")),"Untraceable",IF(AND(NOT(OR(H300="Ø",H300="")),NOT(OR(H301="Ø",H301="")),L300=""),"In Progress",IF(AND(M300="Untraceable",M301="Untraceable"),"Untraceable",IF(AND(NOT(OR(H300="Ø",H300="")),NOT(OR(H301="Ø",H301="")),NOT(OR(L300="Ø",L300="",L300="Split",L300="Needs to be Split"))),"Completed",IF(AND(M300="Incomplete",M301="Incomplete"),"Incomplete",IF(AND(M300="Other",M301="Other"),"Review",IF(AND(M300="Untraceable",M301=""),"Untraceable","")))))))))))))))))))))))))</f>
        <v>Completed</v>
      </c>
      <c r="O300" s="116" t="s">
        <v>0</v>
      </c>
      <c r="P300" s="4"/>
      <c r="Q300" s="121" t="s">
        <v>25</v>
      </c>
      <c r="R300" s="116" t="s">
        <v>5734</v>
      </c>
    </row>
    <row r="301" spans="1:18" x14ac:dyDescent="0.25">
      <c r="A301" s="116"/>
      <c r="B301" s="116"/>
      <c r="C301" s="116"/>
      <c r="D301" s="103" t="s">
        <v>32</v>
      </c>
      <c r="E301" s="103" t="s">
        <v>1512</v>
      </c>
      <c r="F301" s="7" t="str">
        <f>IF(AND(D301="Amina",OR(E301="Manual",E301="Assisted Manual")),A300&amp;"_AZ",IF(AND(D301="Amina",OR(E301="De-Novo Merge",E301="Assisted Merge")),A300&amp;"_SA_AZ",IF(AND(D301="Ahmad",OR(E301="Manual",E301="Assisted Manual")),A300&amp;"_AE",IF(AND(D301="Ahmad",OR(E301="De-Novo Merge",E301="Assisted Merge")),A300&amp;"_SA_AE",IF(AND(D301="Gina",OR(E301="Manual",E301="Assisted Manual")),A300&amp;"_GB",IF(AND(D301="Gina",OR(E301="De-Novo Merge",E301="Assisted Merge")),A300&amp;"_SA_GB",IF(AND(D301="Cameron",OR(E301="Manual",E301="Assisted Manual")),A300&amp;"_CA",IF(AND(D301="Cameron",OR(E301="De-Novo Merge",E301="Assisted Merge")),A300&amp;"_SA_CA",IF(AND(D301="Bruno",OR(E301="Manual",E301="Assisted Manual")),A300&amp;"_BD",IF(AND(D301="Bruno",OR(E301="De-Novo Merge",E301="Assisted Merge")),A300&amp;"_SA_BD",IF(AND(D301="Daniel",OR(E301="Manual",E301="Assisted Manual")),A300&amp;"_DR",IF(AND(D301="Daniel",OR(E301="De-Novo Merge",E301="Assisted Merge")),A300&amp;"_SA_DR",IF(AND(D301="Monet",OR(E301="Manual",E301="Assisted Manual")),A300&amp;"_MW",IF(AND(D301="Monet",OR(E301="De-Novo Merge",E301="Assisted Merge")),A300&amp;"_SA_MW",IF(AND(D301="Rinat",OR(E301="Manual",E301="Assisted Manual")),A300&amp;"_RM",IF(AND(D301="Rinat",OR(E301="De-Novo Merge",E301="Assisted Merge")),A300&amp;"_SA_RM",""))))))))))))))))</f>
        <v>2018-08-01_G-150_AZ</v>
      </c>
      <c r="G301" s="104">
        <v>43423</v>
      </c>
      <c r="H301" s="104">
        <v>43423</v>
      </c>
      <c r="I301" s="68">
        <v>0.2</v>
      </c>
      <c r="J301" s="68"/>
      <c r="K301" s="73" t="str">
        <f t="shared" si="4"/>
        <v/>
      </c>
      <c r="L301" s="116"/>
      <c r="M301" s="103" t="str">
        <f>IF(AND(NOT(OR(G301="",G301="Ø")),H301=""),"In Progress",IF(AND(NOT(OR(H301="Ø",H301="")),NOT(OR(G301="Ø",G301=""))),"Completed",IF(AND(NOT(A300=""),NOT(OR(D301="",D301="???")),G301=""),"Waiting",IF(D301="???","Waiting",""))))</f>
        <v>Completed</v>
      </c>
      <c r="N301" s="116"/>
      <c r="O301" s="116"/>
      <c r="P301" s="4"/>
      <c r="Q301" s="121"/>
      <c r="R301" s="116"/>
    </row>
    <row r="302" spans="1:18" x14ac:dyDescent="0.25">
      <c r="A302" s="122" t="s">
        <v>5733</v>
      </c>
      <c r="B302" s="117" t="s">
        <v>5732</v>
      </c>
      <c r="C302" s="116" t="s">
        <v>5470</v>
      </c>
      <c r="D302" s="103" t="s">
        <v>187</v>
      </c>
      <c r="E302" s="103" t="s">
        <v>24</v>
      </c>
      <c r="F302" s="7" t="str">
        <f>IF(AND(D302="Amina",OR(E302="Manual",E302="Assisted Manual")),A302&amp;"_AZ",IF(AND(D302="Amina",OR(E302="De-Novo Merge",E302="Assisted Merge")),A302&amp;"_SA_AZ",IF(AND(D302="Ahmad",OR(E302="Manual",E302="Assisted Manual")),A302&amp;"_AE",IF(AND(D302="Ahmad",OR(E302="De-Novo Merge",E302="Assisted Merge")),A302&amp;"_SA_AE",IF(AND(D302="Gina",OR(E302="Manual",E302="Assisted Manual")),A302&amp;"_GB",IF(AND(D302="Gina",OR(E302="De-Novo Merge",E302="Assisted Merge")),A302&amp;"_SA_GB",IF(AND(D302="Cameron",OR(E302="Manual",E302="Assisted Manual")),A302&amp;"_CA",IF(AND(D302="Cameron",OR(E302="De-Novo Merge",E302="Assisted Merge")),A302&amp;"_SA_CA",IF(AND(D302="Bruno",OR(E302="Manual",E302="Assisted Manual")),A302&amp;"_BD",IF(AND(D302="Bruno",OR(E302="De-Novo Merge",E302="Assisted Merge")),A302&amp;"_SA_BD",IF(AND(D302="Daniel",OR(E302="Manual",E302="Assisted Manual")),A302&amp;"_DR",IF(AND(D302="Daniel",OR(E302="De-Novo Merge",E302="Assisted Merge")),A302&amp;"_SA_DR",IF(AND(D302="Monet",OR(E302="Manual",E302="Assisted Manual")),A302&amp;"_MW",IF(AND(D302="Monet",OR(E302="De-Novo Merge",E302="Assisted Merge")),A302&amp;"_SA_MW",IF(AND(D302="Rinat",OR(E302="Manual",E302="Assisted Manual")),A302&amp;"_RM",IF(AND(D302="Rinat",OR(E302="De-Novo Merge",E302="Assisted Merge")),A302&amp;"_SA_RM",""))))))))))))))))</f>
        <v>2018-08-01_G-151_MW</v>
      </c>
      <c r="G302" s="104">
        <v>43399</v>
      </c>
      <c r="H302" s="104">
        <v>43399</v>
      </c>
      <c r="I302" s="68">
        <v>0.5</v>
      </c>
      <c r="J302" s="68">
        <v>7</v>
      </c>
      <c r="K302" s="73">
        <f t="shared" si="4"/>
        <v>14</v>
      </c>
      <c r="L302" s="118">
        <v>43445</v>
      </c>
      <c r="M302" s="103" t="str">
        <f>IF(AND(NOT(OR(G302="",G302="Ø")),H302=""),"In Progress",IF(AND(NOT(OR(H302="Ø",H302="")),NOT(OR(G302="Ø",G302=""))),"Completed",IF(AND(NOT(A302=""),NOT(OR(D302="",D302="???")),G302=""),"Waiting",IF(D302="???","Waiting",""))))</f>
        <v>Completed</v>
      </c>
      <c r="N302" s="116" t="str">
        <f>IF(AND(NOT(OR(H302="Ø",H302="")),L302="Split"),"In Progress",IF(AND(NOT(OR(H302="Ø",H302="")),L302="Needs to be Split"),"Waiting",IF(AND(M302="Review",M303="Review"),"Review",IF(OR(AND(M302="Review",M303="Incomplete"),AND(M302="Incomplete",M303="Review")),"Review",IF(OR(AND(M302="Untraceable",M303="Review"),AND(M302="Review",M303="Untraceable")),"Review",IF(OR(AND(M302="Review",M303="Completed"),AND(M302="Completed",M303="Review")),"Review",IF(OR(AND(M302="Other",M303="Review"),AND(M302="Review",M303="Other")),"Review",IF(OR(AND(M302="Other",M303="Incomplete"),AND(M302="Incomplete",M303="Other")),"Review",IF(OR(AND(M302="Other",M303="Untraceable"),AND(M302="Untraceable",M303="Other")),"Review",IF(OR(AND(M302="Other",M303="Completed"),AND(M302="Completed",M303="Other")),"Review",IF(AND(M302="Waiting",M303="Waiting"),"Waiting",IF(OR(AND(M302="Review",M303="Waiting"),AND(M302="Waiting",M303="Review")),"Waiting",IF(OR(AND(M302="Other",M303="Waiting"),AND(M302="Waiting",M303="Other")),"Waiting",IF(OR(AND(M302="Incomplete",M303="Waiting"),AND(M302="Waiting",M303="Incomplete")),"Waiting",IF(OR(AND(M302="Completed",M303="Waiting"),AND(M302="Waiting",M303="Completed")),"Waiting",IF(OR(M302="In Progress",M303="In Progress"),"In Progress",IF(OR(AND(M302="Completed",M303="Untraceable"),AND(M302="Untraceable",M303="Completed")),"Review",IF(OR(AND(M302="Completed",M303="Incomplete"),AND(M302="Incomplete",M303="Completed")),"Review",IF(OR(AND(M302="Incomplete",M303="Untraceable"),AND(M302="Untraceable",M303="Incomplete")),"Untraceable",IF(AND(NOT(OR(H302="Ø",H302="")),NOT(OR(H303="Ø",H303="")),L302=""),"In Progress",IF(AND(M302="Untraceable",M303="Untraceable"),"Untraceable",IF(AND(NOT(OR(H302="Ø",H302="")),NOT(OR(H303="Ø",H303="")),NOT(OR(L302="Ø",L302="",L302="Split",L302="Needs to be Split"))),"Completed",IF(AND(M302="Incomplete",M303="Incomplete"),"Incomplete",IF(AND(M302="Other",M303="Other"),"Review",IF(AND(M302="Untraceable",M303=""),"Untraceable","")))))))))))))))))))))))))</f>
        <v>Completed</v>
      </c>
      <c r="O302" s="116" t="s">
        <v>0</v>
      </c>
      <c r="P302" s="4"/>
      <c r="Q302" s="121" t="s">
        <v>25</v>
      </c>
      <c r="R302" s="116" t="s">
        <v>5731</v>
      </c>
    </row>
    <row r="303" spans="1:18" x14ac:dyDescent="0.25">
      <c r="A303" s="116"/>
      <c r="B303" s="116"/>
      <c r="C303" s="116"/>
      <c r="D303" s="103" t="s">
        <v>161</v>
      </c>
      <c r="E303" s="103" t="s">
        <v>1512</v>
      </c>
      <c r="F303" s="7" t="str">
        <f>IF(AND(D303="Amina",OR(E303="Manual",E303="Assisted Manual")),A302&amp;"_AZ",IF(AND(D303="Amina",OR(E303="De-Novo Merge",E303="Assisted Merge")),A302&amp;"_SA_AZ",IF(AND(D303="Ahmad",OR(E303="Manual",E303="Assisted Manual")),A302&amp;"_AE",IF(AND(D303="Ahmad",OR(E303="De-Novo Merge",E303="Assisted Merge")),A302&amp;"_SA_AE",IF(AND(D303="Gina",OR(E303="Manual",E303="Assisted Manual")),A302&amp;"_GB",IF(AND(D303="Gina",OR(E303="De-Novo Merge",E303="Assisted Merge")),A302&amp;"_SA_GB",IF(AND(D303="Cameron",OR(E303="Manual",E303="Assisted Manual")),A302&amp;"_CA",IF(AND(D303="Cameron",OR(E303="De-Novo Merge",E303="Assisted Merge")),A302&amp;"_SA_CA",IF(AND(D303="Bruno",OR(E303="Manual",E303="Assisted Manual")),A302&amp;"_BD",IF(AND(D303="Bruno",OR(E303="De-Novo Merge",E303="Assisted Merge")),A302&amp;"_SA_BD",IF(AND(D303="Daniel",OR(E303="Manual",E303="Assisted Manual")),A302&amp;"_DR",IF(AND(D303="Daniel",OR(E303="De-Novo Merge",E303="Assisted Merge")),A302&amp;"_SA_DR",IF(AND(D303="Monet",OR(E303="Manual",E303="Assisted Manual")),A302&amp;"_MW",IF(AND(D303="Monet",OR(E303="De-Novo Merge",E303="Assisted Merge")),A302&amp;"_SA_MW",IF(AND(D303="Rinat",OR(E303="Manual",E303="Assisted Manual")),A302&amp;"_RM",IF(AND(D303="Rinat",OR(E303="De-Novo Merge",E303="Assisted Merge")),A302&amp;"_SA_RM",""))))))))))))))))</f>
        <v>2018-08-01_G-151_BD</v>
      </c>
      <c r="G303" s="104">
        <v>43423</v>
      </c>
      <c r="H303" s="104">
        <v>43423</v>
      </c>
      <c r="I303" s="68">
        <v>0.1</v>
      </c>
      <c r="J303" s="68">
        <v>7</v>
      </c>
      <c r="K303" s="73">
        <f t="shared" si="4"/>
        <v>70</v>
      </c>
      <c r="L303" s="116"/>
      <c r="M303" s="103" t="str">
        <f>IF(AND(NOT(OR(G303="",G303="Ø")),H303=""),"In Progress",IF(AND(NOT(OR(H303="Ø",H303="")),NOT(OR(G303="Ø",G303=""))),"Completed",IF(AND(NOT(A302=""),NOT(OR(D303="",D303="???")),G303=""),"Waiting",IF(D303="???","Waiting",""))))</f>
        <v>Completed</v>
      </c>
      <c r="N303" s="116"/>
      <c r="O303" s="116"/>
      <c r="P303" s="4"/>
      <c r="Q303" s="121"/>
      <c r="R303" s="116"/>
    </row>
    <row r="304" spans="1:18" x14ac:dyDescent="0.25">
      <c r="A304" s="122" t="s">
        <v>5730</v>
      </c>
      <c r="B304" s="117" t="s">
        <v>5729</v>
      </c>
      <c r="C304" s="116" t="s">
        <v>5470</v>
      </c>
      <c r="D304" s="103" t="s">
        <v>187</v>
      </c>
      <c r="E304" s="103" t="s">
        <v>24</v>
      </c>
      <c r="F304" s="7" t="str">
        <f>IF(AND(D304="Amina",OR(E304="Manual",E304="Assisted Manual")),A304&amp;"_AZ",IF(AND(D304="Amina",OR(E304="De-Novo Merge",E304="Assisted Merge")),A304&amp;"_SA_AZ",IF(AND(D304="Ahmad",OR(E304="Manual",E304="Assisted Manual")),A304&amp;"_AE",IF(AND(D304="Ahmad",OR(E304="De-Novo Merge",E304="Assisted Merge")),A304&amp;"_SA_AE",IF(AND(D304="Gina",OR(E304="Manual",E304="Assisted Manual")),A304&amp;"_GB",IF(AND(D304="Gina",OR(E304="De-Novo Merge",E304="Assisted Merge")),A304&amp;"_SA_GB",IF(AND(D304="Cameron",OR(E304="Manual",E304="Assisted Manual")),A304&amp;"_CA",IF(AND(D304="Cameron",OR(E304="De-Novo Merge",E304="Assisted Merge")),A304&amp;"_SA_CA",IF(AND(D304="Bruno",OR(E304="Manual",E304="Assisted Manual")),A304&amp;"_BD",IF(AND(D304="Bruno",OR(E304="De-Novo Merge",E304="Assisted Merge")),A304&amp;"_SA_BD",IF(AND(D304="Daniel",OR(E304="Manual",E304="Assisted Manual")),A304&amp;"_DR",IF(AND(D304="Daniel",OR(E304="De-Novo Merge",E304="Assisted Merge")),A304&amp;"_SA_DR",IF(AND(D304="Monet",OR(E304="Manual",E304="Assisted Manual")),A304&amp;"_MW",IF(AND(D304="Monet",OR(E304="De-Novo Merge",E304="Assisted Merge")),A304&amp;"_SA_MW",IF(AND(D304="Rinat",OR(E304="Manual",E304="Assisted Manual")),A304&amp;"_RM",IF(AND(D304="Rinat",OR(E304="De-Novo Merge",E304="Assisted Merge")),A304&amp;"_SA_RM",""))))))))))))))))</f>
        <v>2018-08-01_G-152_MW</v>
      </c>
      <c r="G304" s="104">
        <v>43399</v>
      </c>
      <c r="H304" s="104">
        <v>43399</v>
      </c>
      <c r="I304" s="68">
        <v>0.5</v>
      </c>
      <c r="J304" s="68"/>
      <c r="K304" s="73" t="str">
        <f t="shared" si="4"/>
        <v/>
      </c>
      <c r="L304" s="118">
        <v>43431</v>
      </c>
      <c r="M304" s="103" t="str">
        <f>IF(AND(NOT(OR(G304="",G304="Ø")),H304=""),"In Progress",IF(AND(NOT(OR(H304="Ø",H304="")),NOT(OR(G304="Ø",G304=""))),"Completed",IF(AND(NOT(A304=""),NOT(OR(D304="",D304="???")),G304=""),"Waiting",IF(D304="???","Waiting",""))))</f>
        <v>Completed</v>
      </c>
      <c r="N304" s="116" t="str">
        <f>IF(AND(NOT(OR(H304="Ø",H304="")),L304="Split"),"In Progress",IF(AND(NOT(OR(H304="Ø",H304="")),L304="Needs to be Split"),"Waiting",IF(AND(M304="Review",M305="Review"),"Review",IF(OR(AND(M304="Review",M305="Incomplete"),AND(M304="Incomplete",M305="Review")),"Review",IF(OR(AND(M304="Untraceable",M305="Review"),AND(M304="Review",M305="Untraceable")),"Review",IF(OR(AND(M304="Review",M305="Completed"),AND(M304="Completed",M305="Review")),"Review",IF(OR(AND(M304="Other",M305="Review"),AND(M304="Review",M305="Other")),"Review",IF(OR(AND(M304="Other",M305="Incomplete"),AND(M304="Incomplete",M305="Other")),"Review",IF(OR(AND(M304="Other",M305="Untraceable"),AND(M304="Untraceable",M305="Other")),"Review",IF(OR(AND(M304="Other",M305="Completed"),AND(M304="Completed",M305="Other")),"Review",IF(AND(M304="Waiting",M305="Waiting"),"Waiting",IF(OR(AND(M304="Review",M305="Waiting"),AND(M304="Waiting",M305="Review")),"Waiting",IF(OR(AND(M304="Other",M305="Waiting"),AND(M304="Waiting",M305="Other")),"Waiting",IF(OR(AND(M304="Incomplete",M305="Waiting"),AND(M304="Waiting",M305="Incomplete")),"Waiting",IF(OR(AND(M304="Completed",M305="Waiting"),AND(M304="Waiting",M305="Completed")),"Waiting",IF(OR(M304="In Progress",M305="In Progress"),"In Progress",IF(OR(AND(M304="Completed",M305="Untraceable"),AND(M304="Untraceable",M305="Completed")),"Review",IF(OR(AND(M304="Completed",M305="Incomplete"),AND(M304="Incomplete",M305="Completed")),"Review",IF(OR(AND(M304="Incomplete",M305="Untraceable"),AND(M304="Untraceable",M305="Incomplete")),"Untraceable",IF(AND(NOT(OR(H304="Ø",H304="")),NOT(OR(H305="Ø",H305="")),L304=""),"In Progress",IF(AND(M304="Untraceable",M305="Untraceable"),"Untraceable",IF(AND(NOT(OR(H304="Ø",H304="")),NOT(OR(H305="Ø",H305="")),NOT(OR(L304="Ø",L304="",L304="Split",L304="Needs to be Split"))),"Completed",IF(AND(M304="Incomplete",M305="Incomplete"),"Incomplete",IF(AND(M304="Other",M305="Other"),"Review",IF(AND(M304="Untraceable",M305=""),"Untraceable","")))))))))))))))))))))))))</f>
        <v>Completed</v>
      </c>
      <c r="O304" s="116" t="s">
        <v>0</v>
      </c>
      <c r="P304" s="4"/>
      <c r="Q304" s="121" t="s">
        <v>25</v>
      </c>
      <c r="R304" s="116" t="s">
        <v>5728</v>
      </c>
    </row>
    <row r="305" spans="1:18" x14ac:dyDescent="0.25">
      <c r="A305" s="116"/>
      <c r="B305" s="116"/>
      <c r="C305" s="116"/>
      <c r="D305" s="103" t="s">
        <v>32</v>
      </c>
      <c r="E305" s="103" t="s">
        <v>1512</v>
      </c>
      <c r="F305" s="7" t="str">
        <f>IF(AND(D305="Amina",OR(E305="Manual",E305="Assisted Manual")),A304&amp;"_AZ",IF(AND(D305="Amina",OR(E305="De-Novo Merge",E305="Assisted Merge")),A304&amp;"_SA_AZ",IF(AND(D305="Ahmad",OR(E305="Manual",E305="Assisted Manual")),A304&amp;"_AE",IF(AND(D305="Ahmad",OR(E305="De-Novo Merge",E305="Assisted Merge")),A304&amp;"_SA_AE",IF(AND(D305="Gina",OR(E305="Manual",E305="Assisted Manual")),A304&amp;"_GB",IF(AND(D305="Gina",OR(E305="De-Novo Merge",E305="Assisted Merge")),A304&amp;"_SA_GB",IF(AND(D305="Cameron",OR(E305="Manual",E305="Assisted Manual")),A304&amp;"_CA",IF(AND(D305="Cameron",OR(E305="De-Novo Merge",E305="Assisted Merge")),A304&amp;"_SA_CA",IF(AND(D305="Bruno",OR(E305="Manual",E305="Assisted Manual")),A304&amp;"_BD",IF(AND(D305="Bruno",OR(E305="De-Novo Merge",E305="Assisted Merge")),A304&amp;"_SA_BD",IF(AND(D305="Daniel",OR(E305="Manual",E305="Assisted Manual")),A304&amp;"_DR",IF(AND(D305="Daniel",OR(E305="De-Novo Merge",E305="Assisted Merge")),A304&amp;"_SA_DR",IF(AND(D305="Monet",OR(E305="Manual",E305="Assisted Manual")),A304&amp;"_MW",IF(AND(D305="Monet",OR(E305="De-Novo Merge",E305="Assisted Merge")),A304&amp;"_SA_MW",IF(AND(D305="Rinat",OR(E305="Manual",E305="Assisted Manual")),A304&amp;"_RM",IF(AND(D305="Rinat",OR(E305="De-Novo Merge",E305="Assisted Merge")),A304&amp;"_SA_RM",""))))))))))))))))</f>
        <v>2018-08-01_G-152_AZ</v>
      </c>
      <c r="G305" s="104">
        <v>43423</v>
      </c>
      <c r="H305" s="104">
        <v>43423</v>
      </c>
      <c r="I305" s="68">
        <v>0.2</v>
      </c>
      <c r="J305" s="68"/>
      <c r="K305" s="73" t="str">
        <f t="shared" si="4"/>
        <v/>
      </c>
      <c r="L305" s="116"/>
      <c r="M305" s="103" t="str">
        <f>IF(AND(NOT(OR(G305="",G305="Ø")),H305=""),"In Progress",IF(AND(NOT(OR(H305="Ø",H305="")),NOT(OR(G305="Ø",G305=""))),"Completed",IF(AND(NOT(A304=""),NOT(OR(D305="",D305="???")),G305=""),"Waiting",IF(D305="???","Waiting",""))))</f>
        <v>Completed</v>
      </c>
      <c r="N305" s="116"/>
      <c r="O305" s="116"/>
      <c r="P305" s="4" t="s">
        <v>5623</v>
      </c>
      <c r="Q305" s="121"/>
      <c r="R305" s="116"/>
    </row>
    <row r="306" spans="1:18" x14ac:dyDescent="0.25">
      <c r="A306" s="122" t="s">
        <v>5727</v>
      </c>
      <c r="B306" s="117" t="s">
        <v>5726</v>
      </c>
      <c r="C306" s="116" t="s">
        <v>5470</v>
      </c>
      <c r="D306" s="103" t="s">
        <v>187</v>
      </c>
      <c r="E306" s="103" t="s">
        <v>24</v>
      </c>
      <c r="F306" s="7" t="str">
        <f>IF(AND(D306="Amina",OR(E306="Manual",E306="Assisted Manual")),A306&amp;"_AZ",IF(AND(D306="Amina",OR(E306="De-Novo Merge",E306="Assisted Merge")),A306&amp;"_SA_AZ",IF(AND(D306="Ahmad",OR(E306="Manual",E306="Assisted Manual")),A306&amp;"_AE",IF(AND(D306="Ahmad",OR(E306="De-Novo Merge",E306="Assisted Merge")),A306&amp;"_SA_AE",IF(AND(D306="Gina",OR(E306="Manual",E306="Assisted Manual")),A306&amp;"_GB",IF(AND(D306="Gina",OR(E306="De-Novo Merge",E306="Assisted Merge")),A306&amp;"_SA_GB",IF(AND(D306="Cameron",OR(E306="Manual",E306="Assisted Manual")),A306&amp;"_CA",IF(AND(D306="Cameron",OR(E306="De-Novo Merge",E306="Assisted Merge")),A306&amp;"_SA_CA",IF(AND(D306="Bruno",OR(E306="Manual",E306="Assisted Manual")),A306&amp;"_BD",IF(AND(D306="Bruno",OR(E306="De-Novo Merge",E306="Assisted Merge")),A306&amp;"_SA_BD",IF(AND(D306="Daniel",OR(E306="Manual",E306="Assisted Manual")),A306&amp;"_DR",IF(AND(D306="Daniel",OR(E306="De-Novo Merge",E306="Assisted Merge")),A306&amp;"_SA_DR",IF(AND(D306="Monet",OR(E306="Manual",E306="Assisted Manual")),A306&amp;"_MW",IF(AND(D306="Monet",OR(E306="De-Novo Merge",E306="Assisted Merge")),A306&amp;"_SA_MW",IF(AND(D306="Rinat",OR(E306="Manual",E306="Assisted Manual")),A306&amp;"_RM",IF(AND(D306="Rinat",OR(E306="De-Novo Merge",E306="Assisted Merge")),A306&amp;"_SA_RM",""))))))))))))))))</f>
        <v>2018-08-01_G-153_MW</v>
      </c>
      <c r="G306" s="104">
        <v>43398</v>
      </c>
      <c r="H306" s="104">
        <v>43402</v>
      </c>
      <c r="I306" s="68">
        <v>0.5</v>
      </c>
      <c r="J306" s="68"/>
      <c r="K306" s="73" t="str">
        <f t="shared" si="4"/>
        <v/>
      </c>
      <c r="L306" s="118">
        <v>43431</v>
      </c>
      <c r="M306" s="103" t="str">
        <f>IF(AND(NOT(OR(G306="",G306="Ø")),H306=""),"In Progress",IF(AND(NOT(OR(H306="Ø",H306="")),NOT(OR(G306="Ø",G306=""))),"Completed",IF(AND(NOT(A306=""),NOT(OR(D306="",D306="???")),G306=""),"Waiting",IF(D306="???","Waiting",""))))</f>
        <v>Completed</v>
      </c>
      <c r="N306" s="116" t="str">
        <f>IF(AND(NOT(OR(H306="Ø",H306="")),L306="Split"),"In Progress",IF(AND(NOT(OR(H306="Ø",H306="")),L306="Needs to be Split"),"Waiting",IF(AND(M306="Review",M307="Review"),"Review",IF(OR(AND(M306="Review",M307="Incomplete"),AND(M306="Incomplete",M307="Review")),"Review",IF(OR(AND(M306="Untraceable",M307="Review"),AND(M306="Review",M307="Untraceable")),"Review",IF(OR(AND(M306="Review",M307="Completed"),AND(M306="Completed",M307="Review")),"Review",IF(OR(AND(M306="Other",M307="Review"),AND(M306="Review",M307="Other")),"Review",IF(OR(AND(M306="Other",M307="Incomplete"),AND(M306="Incomplete",M307="Other")),"Review",IF(OR(AND(M306="Other",M307="Untraceable"),AND(M306="Untraceable",M307="Other")),"Review",IF(OR(AND(M306="Other",M307="Completed"),AND(M306="Completed",M307="Other")),"Review",IF(AND(M306="Waiting",M307="Waiting"),"Waiting",IF(OR(AND(M306="Review",M307="Waiting"),AND(M306="Waiting",M307="Review")),"Waiting",IF(OR(AND(M306="Other",M307="Waiting"),AND(M306="Waiting",M307="Other")),"Waiting",IF(OR(AND(M306="Incomplete",M307="Waiting"),AND(M306="Waiting",M307="Incomplete")),"Waiting",IF(OR(AND(M306="Completed",M307="Waiting"),AND(M306="Waiting",M307="Completed")),"Waiting",IF(OR(M306="In Progress",M307="In Progress"),"In Progress",IF(OR(AND(M306="Completed",M307="Untraceable"),AND(M306="Untraceable",M307="Completed")),"Review",IF(OR(AND(M306="Completed",M307="Incomplete"),AND(M306="Incomplete",M307="Completed")),"Review",IF(OR(AND(M306="Incomplete",M307="Untraceable"),AND(M306="Untraceable",M307="Incomplete")),"Untraceable",IF(AND(NOT(OR(H306="Ø",H306="")),NOT(OR(H307="Ø",H307="")),L306=""),"In Progress",IF(AND(M306="Untraceable",M307="Untraceable"),"Untraceable",IF(AND(NOT(OR(H306="Ø",H306="")),NOT(OR(H307="Ø",H307="")),NOT(OR(L306="Ø",L306="",L306="Split",L306="Needs to be Split"))),"Completed",IF(AND(M306="Incomplete",M307="Incomplete"),"Incomplete",IF(AND(M306="Other",M307="Other"),"Review",IF(AND(M306="Untraceable",M307=""),"Untraceable","")))))))))))))))))))))))))</f>
        <v>Completed</v>
      </c>
      <c r="O306" s="116" t="s">
        <v>0</v>
      </c>
      <c r="P306" s="4"/>
      <c r="Q306" s="121" t="s">
        <v>25</v>
      </c>
      <c r="R306" s="116" t="s">
        <v>5725</v>
      </c>
    </row>
    <row r="307" spans="1:18" x14ac:dyDescent="0.25">
      <c r="A307" s="116"/>
      <c r="B307" s="116"/>
      <c r="C307" s="116"/>
      <c r="D307" s="103" t="s">
        <v>32</v>
      </c>
      <c r="E307" s="103" t="s">
        <v>1512</v>
      </c>
      <c r="F307" s="7" t="str">
        <f>IF(AND(D307="Amina",OR(E307="Manual",E307="Assisted Manual")),A306&amp;"_AZ",IF(AND(D307="Amina",OR(E307="De-Novo Merge",E307="Assisted Merge")),A306&amp;"_SA_AZ",IF(AND(D307="Ahmad",OR(E307="Manual",E307="Assisted Manual")),A306&amp;"_AE",IF(AND(D307="Ahmad",OR(E307="De-Novo Merge",E307="Assisted Merge")),A306&amp;"_SA_AE",IF(AND(D307="Gina",OR(E307="Manual",E307="Assisted Manual")),A306&amp;"_GB",IF(AND(D307="Gina",OR(E307="De-Novo Merge",E307="Assisted Merge")),A306&amp;"_SA_GB",IF(AND(D307="Cameron",OR(E307="Manual",E307="Assisted Manual")),A306&amp;"_CA",IF(AND(D307="Cameron",OR(E307="De-Novo Merge",E307="Assisted Merge")),A306&amp;"_SA_CA",IF(AND(D307="Bruno",OR(E307="Manual",E307="Assisted Manual")),A306&amp;"_BD",IF(AND(D307="Bruno",OR(E307="De-Novo Merge",E307="Assisted Merge")),A306&amp;"_SA_BD",IF(AND(D307="Daniel",OR(E307="Manual",E307="Assisted Manual")),A306&amp;"_DR",IF(AND(D307="Daniel",OR(E307="De-Novo Merge",E307="Assisted Merge")),A306&amp;"_SA_DR",IF(AND(D307="Monet",OR(E307="Manual",E307="Assisted Manual")),A306&amp;"_MW",IF(AND(D307="Monet",OR(E307="De-Novo Merge",E307="Assisted Merge")),A306&amp;"_SA_MW",IF(AND(D307="Rinat",OR(E307="Manual",E307="Assisted Manual")),A306&amp;"_RM",IF(AND(D307="Rinat",OR(E307="De-Novo Merge",E307="Assisted Merge")),A306&amp;"_SA_RM",""))))))))))))))))</f>
        <v>2018-08-01_G-153_AZ</v>
      </c>
      <c r="G307" s="104">
        <v>43423</v>
      </c>
      <c r="H307" s="104">
        <v>43423</v>
      </c>
      <c r="I307" s="68">
        <v>0.2</v>
      </c>
      <c r="J307" s="68"/>
      <c r="K307" s="73" t="str">
        <f t="shared" si="4"/>
        <v/>
      </c>
      <c r="L307" s="116"/>
      <c r="M307" s="103" t="str">
        <f>IF(AND(NOT(OR(G307="",G307="Ø")),H307=""),"In Progress",IF(AND(NOT(OR(H307="Ø",H307="")),NOT(OR(G307="Ø",G307=""))),"Completed",IF(AND(NOT(A306=""),NOT(OR(D307="",D307="???")),G307=""),"Waiting",IF(D307="???","Waiting",""))))</f>
        <v>Completed</v>
      </c>
      <c r="N307" s="116"/>
      <c r="O307" s="116"/>
      <c r="P307" s="4" t="s">
        <v>5623</v>
      </c>
      <c r="Q307" s="121"/>
      <c r="R307" s="116"/>
    </row>
    <row r="308" spans="1:18" x14ac:dyDescent="0.25">
      <c r="A308" s="122" t="s">
        <v>5724</v>
      </c>
      <c r="B308" s="117" t="s">
        <v>5723</v>
      </c>
      <c r="C308" s="116" t="s">
        <v>5470</v>
      </c>
      <c r="D308" s="103" t="s">
        <v>187</v>
      </c>
      <c r="E308" s="103" t="s">
        <v>24</v>
      </c>
      <c r="F308" s="7" t="str">
        <f>IF(AND(D308="Amina",OR(E308="Manual",E308="Assisted Manual")),A308&amp;"_AZ",IF(AND(D308="Amina",OR(E308="De-Novo Merge",E308="Assisted Merge")),A308&amp;"_SA_AZ",IF(AND(D308="Ahmad",OR(E308="Manual",E308="Assisted Manual")),A308&amp;"_AE",IF(AND(D308="Ahmad",OR(E308="De-Novo Merge",E308="Assisted Merge")),A308&amp;"_SA_AE",IF(AND(D308="Gina",OR(E308="Manual",E308="Assisted Manual")),A308&amp;"_GB",IF(AND(D308="Gina",OR(E308="De-Novo Merge",E308="Assisted Merge")),A308&amp;"_SA_GB",IF(AND(D308="Cameron",OR(E308="Manual",E308="Assisted Manual")),A308&amp;"_CA",IF(AND(D308="Cameron",OR(E308="De-Novo Merge",E308="Assisted Merge")),A308&amp;"_SA_CA",IF(AND(D308="Bruno",OR(E308="Manual",E308="Assisted Manual")),A308&amp;"_BD",IF(AND(D308="Bruno",OR(E308="De-Novo Merge",E308="Assisted Merge")),A308&amp;"_SA_BD",IF(AND(D308="Daniel",OR(E308="Manual",E308="Assisted Manual")),A308&amp;"_DR",IF(AND(D308="Daniel",OR(E308="De-Novo Merge",E308="Assisted Merge")),A308&amp;"_SA_DR",IF(AND(D308="Monet",OR(E308="Manual",E308="Assisted Manual")),A308&amp;"_MW",IF(AND(D308="Monet",OR(E308="De-Novo Merge",E308="Assisted Merge")),A308&amp;"_SA_MW",IF(AND(D308="Rinat",OR(E308="Manual",E308="Assisted Manual")),A308&amp;"_RM",IF(AND(D308="Rinat",OR(E308="De-Novo Merge",E308="Assisted Merge")),A308&amp;"_SA_RM",""))))))))))))))))</f>
        <v>2018-08-01_G-154_MW</v>
      </c>
      <c r="G308" s="104">
        <v>43398</v>
      </c>
      <c r="H308" s="104">
        <v>43398</v>
      </c>
      <c r="I308" s="68">
        <v>1.25</v>
      </c>
      <c r="J308" s="68">
        <v>4</v>
      </c>
      <c r="K308" s="73">
        <f t="shared" si="4"/>
        <v>3.2</v>
      </c>
      <c r="L308" s="118">
        <v>43423</v>
      </c>
      <c r="M308" s="103" t="str">
        <f>IF(AND(NOT(OR(G308="",G308="Ø")),H308=""),"In Progress",IF(AND(NOT(OR(H308="Ø",H308="")),NOT(OR(G308="Ø",G308=""))),"Completed",IF(AND(NOT(A308=""),NOT(OR(D308="",D308="???")),G308=""),"Waiting",IF(D308="???","Waiting",""))))</f>
        <v>Completed</v>
      </c>
      <c r="N308" s="116" t="str">
        <f>IF(AND(NOT(OR(H308="Ø",H308="")),L308="Split"),"In Progress",IF(AND(NOT(OR(H308="Ø",H308="")),L308="Needs to be Split"),"Waiting",IF(AND(M308="Review",M309="Review"),"Review",IF(OR(AND(M308="Review",M309="Incomplete"),AND(M308="Incomplete",M309="Review")),"Review",IF(OR(AND(M308="Untraceable",M309="Review"),AND(M308="Review",M309="Untraceable")),"Review",IF(OR(AND(M308="Review",M309="Completed"),AND(M308="Completed",M309="Review")),"Review",IF(OR(AND(M308="Other",M309="Review"),AND(M308="Review",M309="Other")),"Review",IF(OR(AND(M308="Other",M309="Incomplete"),AND(M308="Incomplete",M309="Other")),"Review",IF(OR(AND(M308="Other",M309="Untraceable"),AND(M308="Untraceable",M309="Other")),"Review",IF(OR(AND(M308="Other",M309="Completed"),AND(M308="Completed",M309="Other")),"Review",IF(AND(M308="Waiting",M309="Waiting"),"Waiting",IF(OR(AND(M308="Review",M309="Waiting"),AND(M308="Waiting",M309="Review")),"Waiting",IF(OR(AND(M308="Other",M309="Waiting"),AND(M308="Waiting",M309="Other")),"Waiting",IF(OR(AND(M308="Incomplete",M309="Waiting"),AND(M308="Waiting",M309="Incomplete")),"Waiting",IF(OR(AND(M308="Completed",M309="Waiting"),AND(M308="Waiting",M309="Completed")),"Waiting",IF(OR(M308="In Progress",M309="In Progress"),"In Progress",IF(OR(AND(M308="Completed",M309="Untraceable"),AND(M308="Untraceable",M309="Completed")),"Review",IF(OR(AND(M308="Completed",M309="Incomplete"),AND(M308="Incomplete",M309="Completed")),"Review",IF(OR(AND(M308="Incomplete",M309="Untraceable"),AND(M308="Untraceable",M309="Incomplete")),"Untraceable",IF(AND(NOT(OR(H308="Ø",H308="")),NOT(OR(H309="Ø",H309="")),L308=""),"In Progress",IF(AND(M308="Untraceable",M309="Untraceable"),"Untraceable",IF(AND(NOT(OR(H308="Ø",H308="")),NOT(OR(H309="Ø",H309="")),NOT(OR(L308="Ø",L308="",L308="Split",L308="Needs to be Split"))),"Completed",IF(AND(M308="Incomplete",M309="Incomplete"),"Incomplete",IF(AND(M308="Other",M309="Other"),"Review",IF(AND(M308="Untraceable",M309=""),"Untraceable","")))))))))))))))))))))))))</f>
        <v>Completed</v>
      </c>
      <c r="O308" s="116" t="s">
        <v>0</v>
      </c>
      <c r="P308" s="4"/>
      <c r="Q308" s="121" t="s">
        <v>25</v>
      </c>
      <c r="R308" s="116" t="s">
        <v>5722</v>
      </c>
    </row>
    <row r="309" spans="1:18" x14ac:dyDescent="0.25">
      <c r="A309" s="116"/>
      <c r="B309" s="116"/>
      <c r="C309" s="116"/>
      <c r="D309" s="103" t="s">
        <v>161</v>
      </c>
      <c r="E309" s="103" t="s">
        <v>1512</v>
      </c>
      <c r="F309" s="7" t="str">
        <f>IF(AND(D309="Amina",OR(E309="Manual",E309="Assisted Manual")),A308&amp;"_AZ",IF(AND(D309="Amina",OR(E309="De-Novo Merge",E309="Assisted Merge")),A308&amp;"_SA_AZ",IF(AND(D309="Ahmad",OR(E309="Manual",E309="Assisted Manual")),A308&amp;"_AE",IF(AND(D309="Ahmad",OR(E309="De-Novo Merge",E309="Assisted Merge")),A308&amp;"_SA_AE",IF(AND(D309="Gina",OR(E309="Manual",E309="Assisted Manual")),A308&amp;"_GB",IF(AND(D309="Gina",OR(E309="De-Novo Merge",E309="Assisted Merge")),A308&amp;"_SA_GB",IF(AND(D309="Cameron",OR(E309="Manual",E309="Assisted Manual")),A308&amp;"_CA",IF(AND(D309="Cameron",OR(E309="De-Novo Merge",E309="Assisted Merge")),A308&amp;"_SA_CA",IF(AND(D309="Bruno",OR(E309="Manual",E309="Assisted Manual")),A308&amp;"_BD",IF(AND(D309="Bruno",OR(E309="De-Novo Merge",E309="Assisted Merge")),A308&amp;"_SA_BD",IF(AND(D309="Daniel",OR(E309="Manual",E309="Assisted Manual")),A308&amp;"_DR",IF(AND(D309="Daniel",OR(E309="De-Novo Merge",E309="Assisted Merge")),A308&amp;"_SA_DR",IF(AND(D309="Monet",OR(E309="Manual",E309="Assisted Manual")),A308&amp;"_MW",IF(AND(D309="Monet",OR(E309="De-Novo Merge",E309="Assisted Merge")),A308&amp;"_SA_MW",IF(AND(D309="Rinat",OR(E309="Manual",E309="Assisted Manual")),A308&amp;"_RM",IF(AND(D309="Rinat",OR(E309="De-Novo Merge",E309="Assisted Merge")),A308&amp;"_SA_RM",""))))))))))))))))</f>
        <v>2018-08-01_G-154_BD</v>
      </c>
      <c r="G309" s="104">
        <v>43423</v>
      </c>
      <c r="H309" s="104">
        <v>43423</v>
      </c>
      <c r="I309" s="68">
        <v>0.1</v>
      </c>
      <c r="J309" s="68">
        <v>4</v>
      </c>
      <c r="K309" s="73">
        <f t="shared" si="4"/>
        <v>40</v>
      </c>
      <c r="L309" s="116"/>
      <c r="M309" s="103" t="str">
        <f>IF(AND(NOT(OR(G309="",G309="Ø")),H309=""),"In Progress",IF(AND(NOT(OR(H309="Ø",H309="")),NOT(OR(G309="Ø",G309=""))),"Completed",IF(AND(NOT(A308=""),NOT(OR(D309="",D309="???")),G309=""),"Waiting",IF(D309="???","Waiting",""))))</f>
        <v>Completed</v>
      </c>
      <c r="N309" s="116"/>
      <c r="O309" s="116"/>
      <c r="P309" s="4"/>
      <c r="Q309" s="121"/>
      <c r="R309" s="116"/>
    </row>
    <row r="310" spans="1:18" x14ac:dyDescent="0.25">
      <c r="A310" s="122" t="s">
        <v>5721</v>
      </c>
      <c r="B310" s="117" t="s">
        <v>5720</v>
      </c>
      <c r="C310" s="116" t="s">
        <v>5470</v>
      </c>
      <c r="D310" s="103" t="s">
        <v>23</v>
      </c>
      <c r="E310" s="103" t="s">
        <v>24</v>
      </c>
      <c r="F310" s="7" t="str">
        <f>IF(AND(D310="Amina",OR(E310="Manual",E310="Assisted Manual")),A310&amp;"_AZ",IF(AND(D310="Amina",OR(E310="De-Novo Merge",E310="Assisted Merge")),A310&amp;"_SA_AZ",IF(AND(D310="Ahmad",OR(E310="Manual",E310="Assisted Manual")),A310&amp;"_AE",IF(AND(D310="Ahmad",OR(E310="De-Novo Merge",E310="Assisted Merge")),A310&amp;"_SA_AE",IF(AND(D310="Gina",OR(E310="Manual",E310="Assisted Manual")),A310&amp;"_GB",IF(AND(D310="Gina",OR(E310="De-Novo Merge",E310="Assisted Merge")),A310&amp;"_SA_GB",IF(AND(D310="Cameron",OR(E310="Manual",E310="Assisted Manual")),A310&amp;"_CA",IF(AND(D310="Cameron",OR(E310="De-Novo Merge",E310="Assisted Merge")),A310&amp;"_SA_CA",IF(AND(D310="Bruno",OR(E310="Manual",E310="Assisted Manual")),A310&amp;"_BD",IF(AND(D310="Bruno",OR(E310="De-Novo Merge",E310="Assisted Merge")),A310&amp;"_SA_BD",IF(AND(D310="Daniel",OR(E310="Manual",E310="Assisted Manual")),A310&amp;"_DR",IF(AND(D310="Daniel",OR(E310="De-Novo Merge",E310="Assisted Merge")),A310&amp;"_SA_DR",IF(AND(D310="Monet",OR(E310="Manual",E310="Assisted Manual")),A310&amp;"_MW",IF(AND(D310="Monet",OR(E310="De-Novo Merge",E310="Assisted Merge")),A310&amp;"_SA_MW",IF(AND(D310="Rinat",OR(E310="Manual",E310="Assisted Manual")),A310&amp;"_RM",IF(AND(D310="Rinat",OR(E310="De-Novo Merge",E310="Assisted Merge")),A310&amp;"_SA_RM",""))))))))))))))))</f>
        <v>2018-08-01_G-155_CA</v>
      </c>
      <c r="G310" s="104">
        <v>43398</v>
      </c>
      <c r="H310" s="104">
        <v>43398</v>
      </c>
      <c r="I310" s="68">
        <v>0.5</v>
      </c>
      <c r="J310" s="68">
        <v>8.57</v>
      </c>
      <c r="K310" s="73">
        <f t="shared" si="4"/>
        <v>17.14</v>
      </c>
      <c r="L310" s="118">
        <v>43423</v>
      </c>
      <c r="M310" s="103" t="str">
        <f>IF(AND(NOT(OR(G310="",G310="Ø")),H310=""),"In Progress",IF(AND(NOT(OR(H310="Ø",H310="")),NOT(OR(G310="Ø",G310=""))),"Completed",IF(AND(NOT(A310=""),NOT(OR(D310="",D310="???")),G310=""),"Waiting",IF(D310="???","Waiting",""))))</f>
        <v>Completed</v>
      </c>
      <c r="N310" s="116" t="str">
        <f>IF(AND(NOT(OR(H310="Ø",H310="")),L310="Split"),"In Progress",IF(AND(NOT(OR(H310="Ø",H310="")),L310="Needs to be Split"),"Waiting",IF(AND(M310="Review",M311="Review"),"Review",IF(OR(AND(M310="Review",M311="Incomplete"),AND(M310="Incomplete",M311="Review")),"Review",IF(OR(AND(M310="Untraceable",M311="Review"),AND(M310="Review",M311="Untraceable")),"Review",IF(OR(AND(M310="Review",M311="Completed"),AND(M310="Completed",M311="Review")),"Review",IF(OR(AND(M310="Other",M311="Review"),AND(M310="Review",M311="Other")),"Review",IF(OR(AND(M310="Other",M311="Incomplete"),AND(M310="Incomplete",M311="Other")),"Review",IF(OR(AND(M310="Other",M311="Untraceable"),AND(M310="Untraceable",M311="Other")),"Review",IF(OR(AND(M310="Other",M311="Completed"),AND(M310="Completed",M311="Other")),"Review",IF(AND(M310="Waiting",M311="Waiting"),"Waiting",IF(OR(AND(M310="Review",M311="Waiting"),AND(M310="Waiting",M311="Review")),"Waiting",IF(OR(AND(M310="Other",M311="Waiting"),AND(M310="Waiting",M311="Other")),"Waiting",IF(OR(AND(M310="Incomplete",M311="Waiting"),AND(M310="Waiting",M311="Incomplete")),"Waiting",IF(OR(AND(M310="Completed",M311="Waiting"),AND(M310="Waiting",M311="Completed")),"Waiting",IF(OR(M310="In Progress",M311="In Progress"),"In Progress",IF(OR(AND(M310="Completed",M311="Untraceable"),AND(M310="Untraceable",M311="Completed")),"Review",IF(OR(AND(M310="Completed",M311="Incomplete"),AND(M310="Incomplete",M311="Completed")),"Review",IF(OR(AND(M310="Incomplete",M311="Untraceable"),AND(M310="Untraceable",M311="Incomplete")),"Untraceable",IF(AND(NOT(OR(H310="Ø",H310="")),NOT(OR(H311="Ø",H311="")),L310=""),"In Progress",IF(AND(M310="Untraceable",M311="Untraceable"),"Untraceable",IF(AND(NOT(OR(H310="Ø",H310="")),NOT(OR(H311="Ø",H311="")),NOT(OR(L310="Ø",L310="",L310="Split",L310="Needs to be Split"))),"Completed",IF(AND(M310="Incomplete",M311="Incomplete"),"Incomplete",IF(AND(M310="Other",M311="Other"),"Review",IF(AND(M310="Untraceable",M311=""),"Untraceable","")))))))))))))))))))))))))</f>
        <v>Completed</v>
      </c>
      <c r="O310" s="116" t="s">
        <v>0</v>
      </c>
      <c r="P310" s="4"/>
      <c r="Q310" s="121" t="s">
        <v>25</v>
      </c>
      <c r="R310" s="116" t="s">
        <v>5719</v>
      </c>
    </row>
    <row r="311" spans="1:18" x14ac:dyDescent="0.25">
      <c r="A311" s="116"/>
      <c r="B311" s="116"/>
      <c r="C311" s="116"/>
      <c r="D311" s="103" t="s">
        <v>161</v>
      </c>
      <c r="E311" s="103" t="s">
        <v>1512</v>
      </c>
      <c r="F311" s="7" t="str">
        <f>IF(AND(D311="Amina",OR(E311="Manual",E311="Assisted Manual")),A310&amp;"_AZ",IF(AND(D311="Amina",OR(E311="De-Novo Merge",E311="Assisted Merge")),A310&amp;"_SA_AZ",IF(AND(D311="Ahmad",OR(E311="Manual",E311="Assisted Manual")),A310&amp;"_AE",IF(AND(D311="Ahmad",OR(E311="De-Novo Merge",E311="Assisted Merge")),A310&amp;"_SA_AE",IF(AND(D311="Gina",OR(E311="Manual",E311="Assisted Manual")),A310&amp;"_GB",IF(AND(D311="Gina",OR(E311="De-Novo Merge",E311="Assisted Merge")),A310&amp;"_SA_GB",IF(AND(D311="Cameron",OR(E311="Manual",E311="Assisted Manual")),A310&amp;"_CA",IF(AND(D311="Cameron",OR(E311="De-Novo Merge",E311="Assisted Merge")),A310&amp;"_SA_CA",IF(AND(D311="Bruno",OR(E311="Manual",E311="Assisted Manual")),A310&amp;"_BD",IF(AND(D311="Bruno",OR(E311="De-Novo Merge",E311="Assisted Merge")),A310&amp;"_SA_BD",IF(AND(D311="Daniel",OR(E311="Manual",E311="Assisted Manual")),A310&amp;"_DR",IF(AND(D311="Daniel",OR(E311="De-Novo Merge",E311="Assisted Merge")),A310&amp;"_SA_DR",IF(AND(D311="Monet",OR(E311="Manual",E311="Assisted Manual")),A310&amp;"_MW",IF(AND(D311="Monet",OR(E311="De-Novo Merge",E311="Assisted Merge")),A310&amp;"_SA_MW",IF(AND(D311="Rinat",OR(E311="Manual",E311="Assisted Manual")),A310&amp;"_RM",IF(AND(D311="Rinat",OR(E311="De-Novo Merge",E311="Assisted Merge")),A310&amp;"_SA_RM",""))))))))))))))))</f>
        <v>2018-08-01_G-155_BD</v>
      </c>
      <c r="G311" s="104">
        <v>43423</v>
      </c>
      <c r="H311" s="104">
        <v>43423</v>
      </c>
      <c r="I311" s="68">
        <v>0.1</v>
      </c>
      <c r="J311" s="68">
        <v>8.57</v>
      </c>
      <c r="K311" s="73">
        <f t="shared" si="4"/>
        <v>85.7</v>
      </c>
      <c r="L311" s="116"/>
      <c r="M311" s="103" t="str">
        <f>IF(AND(NOT(OR(G311="",G311="Ø")),H311=""),"In Progress",IF(AND(NOT(OR(H311="Ø",H311="")),NOT(OR(G311="Ø",G311=""))),"Completed",IF(AND(NOT(A310=""),NOT(OR(D311="",D311="???")),G311=""),"Waiting",IF(D311="???","Waiting",""))))</f>
        <v>Completed</v>
      </c>
      <c r="N311" s="116"/>
      <c r="O311" s="116"/>
      <c r="P311" s="4"/>
      <c r="Q311" s="121"/>
      <c r="R311" s="116"/>
    </row>
    <row r="312" spans="1:18" x14ac:dyDescent="0.25">
      <c r="A312" s="122" t="s">
        <v>5718</v>
      </c>
      <c r="B312" s="117" t="s">
        <v>5717</v>
      </c>
      <c r="C312" s="116" t="s">
        <v>5470</v>
      </c>
      <c r="D312" s="103" t="s">
        <v>23</v>
      </c>
      <c r="E312" s="103" t="s">
        <v>24</v>
      </c>
      <c r="F312" s="7" t="str">
        <f>IF(AND(D312="Amina",OR(E312="Manual",E312="Assisted Manual")),A312&amp;"_AZ",IF(AND(D312="Amina",OR(E312="De-Novo Merge",E312="Assisted Merge")),A312&amp;"_SA_AZ",IF(AND(D312="Ahmad",OR(E312="Manual",E312="Assisted Manual")),A312&amp;"_AE",IF(AND(D312="Ahmad",OR(E312="De-Novo Merge",E312="Assisted Merge")),A312&amp;"_SA_AE",IF(AND(D312="Gina",OR(E312="Manual",E312="Assisted Manual")),A312&amp;"_GB",IF(AND(D312="Gina",OR(E312="De-Novo Merge",E312="Assisted Merge")),A312&amp;"_SA_GB",IF(AND(D312="Cameron",OR(E312="Manual",E312="Assisted Manual")),A312&amp;"_CA",IF(AND(D312="Cameron",OR(E312="De-Novo Merge",E312="Assisted Merge")),A312&amp;"_SA_CA",IF(AND(D312="Bruno",OR(E312="Manual",E312="Assisted Manual")),A312&amp;"_BD",IF(AND(D312="Bruno",OR(E312="De-Novo Merge",E312="Assisted Merge")),A312&amp;"_SA_BD",IF(AND(D312="Daniel",OR(E312="Manual",E312="Assisted Manual")),A312&amp;"_DR",IF(AND(D312="Daniel",OR(E312="De-Novo Merge",E312="Assisted Merge")),A312&amp;"_SA_DR",IF(AND(D312="Monet",OR(E312="Manual",E312="Assisted Manual")),A312&amp;"_MW",IF(AND(D312="Monet",OR(E312="De-Novo Merge",E312="Assisted Merge")),A312&amp;"_SA_MW",IF(AND(D312="Rinat",OR(E312="Manual",E312="Assisted Manual")),A312&amp;"_RM",IF(AND(D312="Rinat",OR(E312="De-Novo Merge",E312="Assisted Merge")),A312&amp;"_SA_RM",""))))))))))))))))</f>
        <v>2018-08-01_G-156_CA</v>
      </c>
      <c r="G312" s="104">
        <v>43398</v>
      </c>
      <c r="H312" s="104">
        <v>43398</v>
      </c>
      <c r="I312" s="68">
        <v>0.5</v>
      </c>
      <c r="J312" s="68">
        <v>6.3</v>
      </c>
      <c r="K312" s="73">
        <f t="shared" si="4"/>
        <v>12.6</v>
      </c>
      <c r="L312" s="118">
        <v>43423</v>
      </c>
      <c r="M312" s="103" t="str">
        <f>IF(AND(NOT(OR(G312="",G312="Ø")),H312=""),"In Progress",IF(AND(NOT(OR(H312="Ø",H312="")),NOT(OR(G312="Ø",G312=""))),"Completed",IF(AND(NOT(A312=""),NOT(OR(D312="",D312="???")),G312=""),"Waiting",IF(D312="???","Waiting",""))))</f>
        <v>Completed</v>
      </c>
      <c r="N312" s="116" t="str">
        <f>IF(AND(NOT(OR(H312="Ø",H312="")),L312="Split"),"In Progress",IF(AND(NOT(OR(H312="Ø",H312="")),L312="Needs to be Split"),"Waiting",IF(AND(M312="Review",M313="Review"),"Review",IF(OR(AND(M312="Review",M313="Incomplete"),AND(M312="Incomplete",M313="Review")),"Review",IF(OR(AND(M312="Untraceable",M313="Review"),AND(M312="Review",M313="Untraceable")),"Review",IF(OR(AND(M312="Review",M313="Completed"),AND(M312="Completed",M313="Review")),"Review",IF(OR(AND(M312="Other",M313="Review"),AND(M312="Review",M313="Other")),"Review",IF(OR(AND(M312="Other",M313="Incomplete"),AND(M312="Incomplete",M313="Other")),"Review",IF(OR(AND(M312="Other",M313="Untraceable"),AND(M312="Untraceable",M313="Other")),"Review",IF(OR(AND(M312="Other",M313="Completed"),AND(M312="Completed",M313="Other")),"Review",IF(AND(M312="Waiting",M313="Waiting"),"Waiting",IF(OR(AND(M312="Review",M313="Waiting"),AND(M312="Waiting",M313="Review")),"Waiting",IF(OR(AND(M312="Other",M313="Waiting"),AND(M312="Waiting",M313="Other")),"Waiting",IF(OR(AND(M312="Incomplete",M313="Waiting"),AND(M312="Waiting",M313="Incomplete")),"Waiting",IF(OR(AND(M312="Completed",M313="Waiting"),AND(M312="Waiting",M313="Completed")),"Waiting",IF(OR(M312="In Progress",M313="In Progress"),"In Progress",IF(OR(AND(M312="Completed",M313="Untraceable"),AND(M312="Untraceable",M313="Completed")),"Review",IF(OR(AND(M312="Completed",M313="Incomplete"),AND(M312="Incomplete",M313="Completed")),"Review",IF(OR(AND(M312="Incomplete",M313="Untraceable"),AND(M312="Untraceable",M313="Incomplete")),"Untraceable",IF(AND(NOT(OR(H312="Ø",H312="")),NOT(OR(H313="Ø",H313="")),L312=""),"In Progress",IF(AND(M312="Untraceable",M313="Untraceable"),"Untraceable",IF(AND(NOT(OR(H312="Ø",H312="")),NOT(OR(H313="Ø",H313="")),NOT(OR(L312="Ø",L312="",L312="Split",L312="Needs to be Split"))),"Completed",IF(AND(M312="Incomplete",M313="Incomplete"),"Incomplete",IF(AND(M312="Other",M313="Other"),"Review",IF(AND(M312="Untraceable",M313=""),"Untraceable","")))))))))))))))))))))))))</f>
        <v>Completed</v>
      </c>
      <c r="O312" s="116" t="s">
        <v>0</v>
      </c>
      <c r="P312" s="4"/>
      <c r="Q312" s="121" t="s">
        <v>25</v>
      </c>
      <c r="R312" s="116" t="s">
        <v>5716</v>
      </c>
    </row>
    <row r="313" spans="1:18" x14ac:dyDescent="0.25">
      <c r="A313" s="116"/>
      <c r="B313" s="116"/>
      <c r="C313" s="116"/>
      <c r="D313" s="103" t="s">
        <v>161</v>
      </c>
      <c r="E313" s="103" t="s">
        <v>1512</v>
      </c>
      <c r="F313" s="7" t="str">
        <f>IF(AND(D313="Amina",OR(E313="Manual",E313="Assisted Manual")),A312&amp;"_AZ",IF(AND(D313="Amina",OR(E313="De-Novo Merge",E313="Assisted Merge")),A312&amp;"_SA_AZ",IF(AND(D313="Ahmad",OR(E313="Manual",E313="Assisted Manual")),A312&amp;"_AE",IF(AND(D313="Ahmad",OR(E313="De-Novo Merge",E313="Assisted Merge")),A312&amp;"_SA_AE",IF(AND(D313="Gina",OR(E313="Manual",E313="Assisted Manual")),A312&amp;"_GB",IF(AND(D313="Gina",OR(E313="De-Novo Merge",E313="Assisted Merge")),A312&amp;"_SA_GB",IF(AND(D313="Cameron",OR(E313="Manual",E313="Assisted Manual")),A312&amp;"_CA",IF(AND(D313="Cameron",OR(E313="De-Novo Merge",E313="Assisted Merge")),A312&amp;"_SA_CA",IF(AND(D313="Bruno",OR(E313="Manual",E313="Assisted Manual")),A312&amp;"_BD",IF(AND(D313="Bruno",OR(E313="De-Novo Merge",E313="Assisted Merge")),A312&amp;"_SA_BD",IF(AND(D313="Daniel",OR(E313="Manual",E313="Assisted Manual")),A312&amp;"_DR",IF(AND(D313="Daniel",OR(E313="De-Novo Merge",E313="Assisted Merge")),A312&amp;"_SA_DR",IF(AND(D313="Monet",OR(E313="Manual",E313="Assisted Manual")),A312&amp;"_MW",IF(AND(D313="Monet",OR(E313="De-Novo Merge",E313="Assisted Merge")),A312&amp;"_SA_MW",IF(AND(D313="Rinat",OR(E313="Manual",E313="Assisted Manual")),A312&amp;"_RM",IF(AND(D313="Rinat",OR(E313="De-Novo Merge",E313="Assisted Merge")),A312&amp;"_SA_RM",""))))))))))))))))</f>
        <v>2018-08-01_G-156_BD</v>
      </c>
      <c r="G313" s="104">
        <v>43423</v>
      </c>
      <c r="H313" s="104">
        <v>43423</v>
      </c>
      <c r="I313" s="68">
        <v>0.1</v>
      </c>
      <c r="J313" s="68">
        <v>6.3</v>
      </c>
      <c r="K313" s="73">
        <f t="shared" si="4"/>
        <v>62.999999999999993</v>
      </c>
      <c r="L313" s="116"/>
      <c r="M313" s="103" t="str">
        <f>IF(AND(NOT(OR(G313="",G313="Ø")),H313=""),"In Progress",IF(AND(NOT(OR(H313="Ø",H313="")),NOT(OR(G313="Ø",G313=""))),"Completed",IF(AND(NOT(A312=""),NOT(OR(D313="",D313="???")),G313=""),"Waiting",IF(D313="???","Waiting",""))))</f>
        <v>Completed</v>
      </c>
      <c r="N313" s="116"/>
      <c r="O313" s="116"/>
      <c r="P313" s="4"/>
      <c r="Q313" s="121"/>
      <c r="R313" s="116"/>
    </row>
    <row r="314" spans="1:18" x14ac:dyDescent="0.25">
      <c r="A314" s="122" t="s">
        <v>5715</v>
      </c>
      <c r="B314" s="117" t="s">
        <v>5714</v>
      </c>
      <c r="C314" s="116" t="s">
        <v>5470</v>
      </c>
      <c r="D314" s="103" t="s">
        <v>23</v>
      </c>
      <c r="E314" s="103" t="s">
        <v>24</v>
      </c>
      <c r="F314" s="7" t="str">
        <f>IF(AND(D314="Amina",OR(E314="Manual",E314="Assisted Manual")),A314&amp;"_AZ",IF(AND(D314="Amina",OR(E314="De-Novo Merge",E314="Assisted Merge")),A314&amp;"_SA_AZ",IF(AND(D314="Ahmad",OR(E314="Manual",E314="Assisted Manual")),A314&amp;"_AE",IF(AND(D314="Ahmad",OR(E314="De-Novo Merge",E314="Assisted Merge")),A314&amp;"_SA_AE",IF(AND(D314="Gina",OR(E314="Manual",E314="Assisted Manual")),A314&amp;"_GB",IF(AND(D314="Gina",OR(E314="De-Novo Merge",E314="Assisted Merge")),A314&amp;"_SA_GB",IF(AND(D314="Cameron",OR(E314="Manual",E314="Assisted Manual")),A314&amp;"_CA",IF(AND(D314="Cameron",OR(E314="De-Novo Merge",E314="Assisted Merge")),A314&amp;"_SA_CA",IF(AND(D314="Bruno",OR(E314="Manual",E314="Assisted Manual")),A314&amp;"_BD",IF(AND(D314="Bruno",OR(E314="De-Novo Merge",E314="Assisted Merge")),A314&amp;"_SA_BD",IF(AND(D314="Daniel",OR(E314="Manual",E314="Assisted Manual")),A314&amp;"_DR",IF(AND(D314="Daniel",OR(E314="De-Novo Merge",E314="Assisted Merge")),A314&amp;"_SA_DR",IF(AND(D314="Monet",OR(E314="Manual",E314="Assisted Manual")),A314&amp;"_MW",IF(AND(D314="Monet",OR(E314="De-Novo Merge",E314="Assisted Merge")),A314&amp;"_SA_MW",IF(AND(D314="Rinat",OR(E314="Manual",E314="Assisted Manual")),A314&amp;"_RM",IF(AND(D314="Rinat",OR(E314="De-Novo Merge",E314="Assisted Merge")),A314&amp;"_SA_RM",""))))))))))))))))</f>
        <v>2018-08-01_G-157_CA</v>
      </c>
      <c r="G314" s="104">
        <v>43398</v>
      </c>
      <c r="H314" s="104">
        <v>43398</v>
      </c>
      <c r="I314" s="68">
        <v>0.21</v>
      </c>
      <c r="J314" s="68">
        <v>4.5599999999999996</v>
      </c>
      <c r="K314" s="73">
        <f t="shared" si="4"/>
        <v>21.714285714285712</v>
      </c>
      <c r="L314" s="118">
        <v>43423</v>
      </c>
      <c r="M314" s="103" t="str">
        <f>IF(AND(NOT(OR(G314="",G314="Ø")),H314=""),"In Progress",IF(AND(NOT(OR(H314="Ø",H314="")),NOT(OR(G314="Ø",G314=""))),"Completed",IF(AND(NOT(A314=""),NOT(OR(D314="",D314="???")),G314=""),"Waiting",IF(D314="???","Waiting",""))))</f>
        <v>Completed</v>
      </c>
      <c r="N314" s="116" t="str">
        <f>IF(AND(NOT(OR(H314="Ø",H314="")),L314="Split"),"In Progress",IF(AND(NOT(OR(H314="Ø",H314="")),L314="Needs to be Split"),"Waiting",IF(AND(M314="Review",M315="Review"),"Review",IF(OR(AND(M314="Review",M315="Incomplete"),AND(M314="Incomplete",M315="Review")),"Review",IF(OR(AND(M314="Untraceable",M315="Review"),AND(M314="Review",M315="Untraceable")),"Review",IF(OR(AND(M314="Review",M315="Completed"),AND(M314="Completed",M315="Review")),"Review",IF(OR(AND(M314="Other",M315="Review"),AND(M314="Review",M315="Other")),"Review",IF(OR(AND(M314="Other",M315="Incomplete"),AND(M314="Incomplete",M315="Other")),"Review",IF(OR(AND(M314="Other",M315="Untraceable"),AND(M314="Untraceable",M315="Other")),"Review",IF(OR(AND(M314="Other",M315="Completed"),AND(M314="Completed",M315="Other")),"Review",IF(AND(M314="Waiting",M315="Waiting"),"Waiting",IF(OR(AND(M314="Review",M315="Waiting"),AND(M314="Waiting",M315="Review")),"Waiting",IF(OR(AND(M314="Other",M315="Waiting"),AND(M314="Waiting",M315="Other")),"Waiting",IF(OR(AND(M314="Incomplete",M315="Waiting"),AND(M314="Waiting",M315="Incomplete")),"Waiting",IF(OR(AND(M314="Completed",M315="Waiting"),AND(M314="Waiting",M315="Completed")),"Waiting",IF(OR(M314="In Progress",M315="In Progress"),"In Progress",IF(OR(AND(M314="Completed",M315="Untraceable"),AND(M314="Untraceable",M315="Completed")),"Review",IF(OR(AND(M314="Completed",M315="Incomplete"),AND(M314="Incomplete",M315="Completed")),"Review",IF(OR(AND(M314="Incomplete",M315="Untraceable"),AND(M314="Untraceable",M315="Incomplete")),"Untraceable",IF(AND(NOT(OR(H314="Ø",H314="")),NOT(OR(H315="Ø",H315="")),L314=""),"In Progress",IF(AND(M314="Untraceable",M315="Untraceable"),"Untraceable",IF(AND(NOT(OR(H314="Ø",H314="")),NOT(OR(H315="Ø",H315="")),NOT(OR(L314="Ø",L314="",L314="Split",L314="Needs to be Split"))),"Completed",IF(AND(M314="Incomplete",M315="Incomplete"),"Incomplete",IF(AND(M314="Other",M315="Other"),"Review",IF(AND(M314="Untraceable",M315=""),"Untraceable","")))))))))))))))))))))))))</f>
        <v>Completed</v>
      </c>
      <c r="O314" s="116" t="s">
        <v>0</v>
      </c>
      <c r="P314" s="4"/>
      <c r="Q314" s="121" t="s">
        <v>25</v>
      </c>
      <c r="R314" s="116" t="s">
        <v>5713</v>
      </c>
    </row>
    <row r="315" spans="1:18" x14ac:dyDescent="0.25">
      <c r="A315" s="116"/>
      <c r="B315" s="116"/>
      <c r="C315" s="116"/>
      <c r="D315" s="103" t="s">
        <v>161</v>
      </c>
      <c r="E315" s="103" t="s">
        <v>1512</v>
      </c>
      <c r="F315" s="7" t="str">
        <f>IF(AND(D315="Amina",OR(E315="Manual",E315="Assisted Manual")),A314&amp;"_AZ",IF(AND(D315="Amina",OR(E315="De-Novo Merge",E315="Assisted Merge")),A314&amp;"_SA_AZ",IF(AND(D315="Ahmad",OR(E315="Manual",E315="Assisted Manual")),A314&amp;"_AE",IF(AND(D315="Ahmad",OR(E315="De-Novo Merge",E315="Assisted Merge")),A314&amp;"_SA_AE",IF(AND(D315="Gina",OR(E315="Manual",E315="Assisted Manual")),A314&amp;"_GB",IF(AND(D315="Gina",OR(E315="De-Novo Merge",E315="Assisted Merge")),A314&amp;"_SA_GB",IF(AND(D315="Cameron",OR(E315="Manual",E315="Assisted Manual")),A314&amp;"_CA",IF(AND(D315="Cameron",OR(E315="De-Novo Merge",E315="Assisted Merge")),A314&amp;"_SA_CA",IF(AND(D315="Bruno",OR(E315="Manual",E315="Assisted Manual")),A314&amp;"_BD",IF(AND(D315="Bruno",OR(E315="De-Novo Merge",E315="Assisted Merge")),A314&amp;"_SA_BD",IF(AND(D315="Daniel",OR(E315="Manual",E315="Assisted Manual")),A314&amp;"_DR",IF(AND(D315="Daniel",OR(E315="De-Novo Merge",E315="Assisted Merge")),A314&amp;"_SA_DR",IF(AND(D315="Monet",OR(E315="Manual",E315="Assisted Manual")),A314&amp;"_MW",IF(AND(D315="Monet",OR(E315="De-Novo Merge",E315="Assisted Merge")),A314&amp;"_SA_MW",IF(AND(D315="Rinat",OR(E315="Manual",E315="Assisted Manual")),A314&amp;"_RM",IF(AND(D315="Rinat",OR(E315="De-Novo Merge",E315="Assisted Merge")),A314&amp;"_SA_RM",""))))))))))))))))</f>
        <v>2018-08-01_G-157_BD</v>
      </c>
      <c r="G315" s="104">
        <v>43423</v>
      </c>
      <c r="H315" s="104">
        <v>43423</v>
      </c>
      <c r="I315" s="68">
        <v>0.1</v>
      </c>
      <c r="J315" s="68">
        <v>4.5599999999999996</v>
      </c>
      <c r="K315" s="73">
        <f t="shared" si="4"/>
        <v>45.599999999999994</v>
      </c>
      <c r="L315" s="116"/>
      <c r="M315" s="103" t="str">
        <f>IF(AND(NOT(OR(G315="",G315="Ø")),H315=""),"In Progress",IF(AND(NOT(OR(H315="Ø",H315="")),NOT(OR(G315="Ø",G315=""))),"Completed",IF(AND(NOT(A314=""),NOT(OR(D315="",D315="???")),G315=""),"Waiting",IF(D315="???","Waiting",""))))</f>
        <v>Completed</v>
      </c>
      <c r="N315" s="116"/>
      <c r="O315" s="116"/>
      <c r="P315" s="4"/>
      <c r="Q315" s="121"/>
      <c r="R315" s="116"/>
    </row>
    <row r="316" spans="1:18" x14ac:dyDescent="0.25">
      <c r="A316" s="122" t="s">
        <v>5712</v>
      </c>
      <c r="B316" s="117" t="s">
        <v>5711</v>
      </c>
      <c r="C316" s="116" t="s">
        <v>5470</v>
      </c>
      <c r="D316" s="103" t="s">
        <v>23</v>
      </c>
      <c r="E316" s="103" t="s">
        <v>24</v>
      </c>
      <c r="F316" s="7" t="str">
        <f>IF(AND(D316="Amina",OR(E316="Manual",E316="Assisted Manual")),A316&amp;"_AZ",IF(AND(D316="Amina",OR(E316="De-Novo Merge",E316="Assisted Merge")),A316&amp;"_SA_AZ",IF(AND(D316="Ahmad",OR(E316="Manual",E316="Assisted Manual")),A316&amp;"_AE",IF(AND(D316="Ahmad",OR(E316="De-Novo Merge",E316="Assisted Merge")),A316&amp;"_SA_AE",IF(AND(D316="Gina",OR(E316="Manual",E316="Assisted Manual")),A316&amp;"_GB",IF(AND(D316="Gina",OR(E316="De-Novo Merge",E316="Assisted Merge")),A316&amp;"_SA_GB",IF(AND(D316="Cameron",OR(E316="Manual",E316="Assisted Manual")),A316&amp;"_CA",IF(AND(D316="Cameron",OR(E316="De-Novo Merge",E316="Assisted Merge")),A316&amp;"_SA_CA",IF(AND(D316="Bruno",OR(E316="Manual",E316="Assisted Manual")),A316&amp;"_BD",IF(AND(D316="Bruno",OR(E316="De-Novo Merge",E316="Assisted Merge")),A316&amp;"_SA_BD",IF(AND(D316="Daniel",OR(E316="Manual",E316="Assisted Manual")),A316&amp;"_DR",IF(AND(D316="Daniel",OR(E316="De-Novo Merge",E316="Assisted Merge")),A316&amp;"_SA_DR",IF(AND(D316="Monet",OR(E316="Manual",E316="Assisted Manual")),A316&amp;"_MW",IF(AND(D316="Monet",OR(E316="De-Novo Merge",E316="Assisted Merge")),A316&amp;"_SA_MW",IF(AND(D316="Rinat",OR(E316="Manual",E316="Assisted Manual")),A316&amp;"_RM",IF(AND(D316="Rinat",OR(E316="De-Novo Merge",E316="Assisted Merge")),A316&amp;"_SA_RM",""))))))))))))))))</f>
        <v>2018-08-01_G-158_CA</v>
      </c>
      <c r="G316" s="104">
        <v>43398</v>
      </c>
      <c r="H316" s="104">
        <v>43398</v>
      </c>
      <c r="I316" s="68">
        <v>0.25</v>
      </c>
      <c r="J316" s="68">
        <v>4.22</v>
      </c>
      <c r="K316" s="73">
        <f t="shared" si="4"/>
        <v>16.88</v>
      </c>
      <c r="L316" s="118">
        <v>43423</v>
      </c>
      <c r="M316" s="103" t="str">
        <f>IF(AND(NOT(OR(G316="",G316="Ø")),H316=""),"In Progress",IF(AND(NOT(OR(H316="Ø",H316="")),NOT(OR(G316="Ø",G316=""))),"Completed",IF(AND(NOT(A316=""),NOT(OR(D316="",D316="???")),G316=""),"Waiting",IF(D316="???","Waiting",""))))</f>
        <v>Completed</v>
      </c>
      <c r="N316" s="116" t="str">
        <f>IF(AND(NOT(OR(H316="Ø",H316="")),L316="Split"),"In Progress",IF(AND(NOT(OR(H316="Ø",H316="")),L316="Needs to be Split"),"Waiting",IF(AND(M316="Review",M317="Review"),"Review",IF(OR(AND(M316="Review",M317="Incomplete"),AND(M316="Incomplete",M317="Review")),"Review",IF(OR(AND(M316="Untraceable",M317="Review"),AND(M316="Review",M317="Untraceable")),"Review",IF(OR(AND(M316="Review",M317="Completed"),AND(M316="Completed",M317="Review")),"Review",IF(OR(AND(M316="Other",M317="Review"),AND(M316="Review",M317="Other")),"Review",IF(OR(AND(M316="Other",M317="Incomplete"),AND(M316="Incomplete",M317="Other")),"Review",IF(OR(AND(M316="Other",M317="Untraceable"),AND(M316="Untraceable",M317="Other")),"Review",IF(OR(AND(M316="Other",M317="Completed"),AND(M316="Completed",M317="Other")),"Review",IF(AND(M316="Waiting",M317="Waiting"),"Waiting",IF(OR(AND(M316="Review",M317="Waiting"),AND(M316="Waiting",M317="Review")),"Waiting",IF(OR(AND(M316="Other",M317="Waiting"),AND(M316="Waiting",M317="Other")),"Waiting",IF(OR(AND(M316="Incomplete",M317="Waiting"),AND(M316="Waiting",M317="Incomplete")),"Waiting",IF(OR(AND(M316="Completed",M317="Waiting"),AND(M316="Waiting",M317="Completed")),"Waiting",IF(OR(M316="In Progress",M317="In Progress"),"In Progress",IF(OR(AND(M316="Completed",M317="Untraceable"),AND(M316="Untraceable",M317="Completed")),"Review",IF(OR(AND(M316="Completed",M317="Incomplete"),AND(M316="Incomplete",M317="Completed")),"Review",IF(OR(AND(M316="Incomplete",M317="Untraceable"),AND(M316="Untraceable",M317="Incomplete")),"Untraceable",IF(AND(NOT(OR(H316="Ø",H316="")),NOT(OR(H317="Ø",H317="")),L316=""),"In Progress",IF(AND(M316="Untraceable",M317="Untraceable"),"Untraceable",IF(AND(NOT(OR(H316="Ø",H316="")),NOT(OR(H317="Ø",H317="")),NOT(OR(L316="Ø",L316="",L316="Split",L316="Needs to be Split"))),"Completed",IF(AND(M316="Incomplete",M317="Incomplete"),"Incomplete",IF(AND(M316="Other",M317="Other"),"Review",IF(AND(M316="Untraceable",M317=""),"Untraceable","")))))))))))))))))))))))))</f>
        <v>Completed</v>
      </c>
      <c r="O316" s="116" t="s">
        <v>0</v>
      </c>
      <c r="P316" s="4"/>
      <c r="Q316" s="121" t="s">
        <v>25</v>
      </c>
      <c r="R316" s="116" t="s">
        <v>5710</v>
      </c>
    </row>
    <row r="317" spans="1:18" x14ac:dyDescent="0.25">
      <c r="A317" s="116"/>
      <c r="B317" s="116"/>
      <c r="C317" s="116"/>
      <c r="D317" s="103" t="s">
        <v>161</v>
      </c>
      <c r="E317" s="103" t="s">
        <v>1512</v>
      </c>
      <c r="F317" s="7" t="str">
        <f>IF(AND(D317="Amina",OR(E317="Manual",E317="Assisted Manual")),A316&amp;"_AZ",IF(AND(D317="Amina",OR(E317="De-Novo Merge",E317="Assisted Merge")),A316&amp;"_SA_AZ",IF(AND(D317="Ahmad",OR(E317="Manual",E317="Assisted Manual")),A316&amp;"_AE",IF(AND(D317="Ahmad",OR(E317="De-Novo Merge",E317="Assisted Merge")),A316&amp;"_SA_AE",IF(AND(D317="Gina",OR(E317="Manual",E317="Assisted Manual")),A316&amp;"_GB",IF(AND(D317="Gina",OR(E317="De-Novo Merge",E317="Assisted Merge")),A316&amp;"_SA_GB",IF(AND(D317="Cameron",OR(E317="Manual",E317="Assisted Manual")),A316&amp;"_CA",IF(AND(D317="Cameron",OR(E317="De-Novo Merge",E317="Assisted Merge")),A316&amp;"_SA_CA",IF(AND(D317="Bruno",OR(E317="Manual",E317="Assisted Manual")),A316&amp;"_BD",IF(AND(D317="Bruno",OR(E317="De-Novo Merge",E317="Assisted Merge")),A316&amp;"_SA_BD",IF(AND(D317="Daniel",OR(E317="Manual",E317="Assisted Manual")),A316&amp;"_DR",IF(AND(D317="Daniel",OR(E317="De-Novo Merge",E317="Assisted Merge")),A316&amp;"_SA_DR",IF(AND(D317="Monet",OR(E317="Manual",E317="Assisted Manual")),A316&amp;"_MW",IF(AND(D317="Monet",OR(E317="De-Novo Merge",E317="Assisted Merge")),A316&amp;"_SA_MW",IF(AND(D317="Rinat",OR(E317="Manual",E317="Assisted Manual")),A316&amp;"_RM",IF(AND(D317="Rinat",OR(E317="De-Novo Merge",E317="Assisted Merge")),A316&amp;"_SA_RM",""))))))))))))))))</f>
        <v>2018-08-01_G-158_BD</v>
      </c>
      <c r="G317" s="104">
        <v>43423</v>
      </c>
      <c r="H317" s="104">
        <v>43423</v>
      </c>
      <c r="I317" s="68">
        <v>0.1</v>
      </c>
      <c r="J317" s="68">
        <v>4.22</v>
      </c>
      <c r="K317" s="73">
        <f t="shared" si="4"/>
        <v>42.199999999999996</v>
      </c>
      <c r="L317" s="116"/>
      <c r="M317" s="103" t="str">
        <f>IF(AND(NOT(OR(G317="",G317="Ø")),H317=""),"In Progress",IF(AND(NOT(OR(H317="Ø",H317="")),NOT(OR(G317="Ø",G317=""))),"Completed",IF(AND(NOT(A316=""),NOT(OR(D317="",D317="???")),G317=""),"Waiting",IF(D317="???","Waiting",""))))</f>
        <v>Completed</v>
      </c>
      <c r="N317" s="116"/>
      <c r="O317" s="116"/>
      <c r="P317" s="4"/>
      <c r="Q317" s="121"/>
      <c r="R317" s="116"/>
    </row>
    <row r="318" spans="1:18" x14ac:dyDescent="0.25">
      <c r="A318" s="122" t="s">
        <v>5709</v>
      </c>
      <c r="B318" s="117" t="s">
        <v>5708</v>
      </c>
      <c r="C318" s="116" t="s">
        <v>5470</v>
      </c>
      <c r="D318" s="103" t="s">
        <v>23</v>
      </c>
      <c r="E318" s="103" t="s">
        <v>24</v>
      </c>
      <c r="F318" s="7" t="str">
        <f>IF(AND(D318="Amina",OR(E318="Manual",E318="Assisted Manual")),A318&amp;"_AZ",IF(AND(D318="Amina",OR(E318="De-Novo Merge",E318="Assisted Merge")),A318&amp;"_SA_AZ",IF(AND(D318="Ahmad",OR(E318="Manual",E318="Assisted Manual")),A318&amp;"_AE",IF(AND(D318="Ahmad",OR(E318="De-Novo Merge",E318="Assisted Merge")),A318&amp;"_SA_AE",IF(AND(D318="Gina",OR(E318="Manual",E318="Assisted Manual")),A318&amp;"_GB",IF(AND(D318="Gina",OR(E318="De-Novo Merge",E318="Assisted Merge")),A318&amp;"_SA_GB",IF(AND(D318="Cameron",OR(E318="Manual",E318="Assisted Manual")),A318&amp;"_CA",IF(AND(D318="Cameron",OR(E318="De-Novo Merge",E318="Assisted Merge")),A318&amp;"_SA_CA",IF(AND(D318="Bruno",OR(E318="Manual",E318="Assisted Manual")),A318&amp;"_BD",IF(AND(D318="Bruno",OR(E318="De-Novo Merge",E318="Assisted Merge")),A318&amp;"_SA_BD",IF(AND(D318="Daniel",OR(E318="Manual",E318="Assisted Manual")),A318&amp;"_DR",IF(AND(D318="Daniel",OR(E318="De-Novo Merge",E318="Assisted Merge")),A318&amp;"_SA_DR",IF(AND(D318="Monet",OR(E318="Manual",E318="Assisted Manual")),A318&amp;"_MW",IF(AND(D318="Monet",OR(E318="De-Novo Merge",E318="Assisted Merge")),A318&amp;"_SA_MW",IF(AND(D318="Rinat",OR(E318="Manual",E318="Assisted Manual")),A318&amp;"_RM",IF(AND(D318="Rinat",OR(E318="De-Novo Merge",E318="Assisted Merge")),A318&amp;"_SA_RM",""))))))))))))))))</f>
        <v>2018-08-01_G-159_CA</v>
      </c>
      <c r="G318" s="104">
        <v>43399</v>
      </c>
      <c r="H318" s="104">
        <v>43399</v>
      </c>
      <c r="I318" s="68">
        <v>0.5</v>
      </c>
      <c r="J318" s="68">
        <v>4.5</v>
      </c>
      <c r="K318" s="73">
        <f t="shared" si="4"/>
        <v>9</v>
      </c>
      <c r="L318" s="118">
        <v>43423</v>
      </c>
      <c r="M318" s="103" t="str">
        <f>IF(AND(NOT(OR(G318="",G318="Ø")),H318=""),"In Progress",IF(AND(NOT(OR(H318="Ø",H318="")),NOT(OR(G318="Ø",G318=""))),"Completed",IF(AND(NOT(A318=""),NOT(OR(D318="",D318="???")),G318=""),"Waiting",IF(D318="???","Waiting",""))))</f>
        <v>Completed</v>
      </c>
      <c r="N318" s="116" t="str">
        <f>IF(AND(NOT(OR(H318="Ø",H318="")),L318="Split"),"In Progress",IF(AND(NOT(OR(H318="Ø",H318="")),L318="Needs to be Split"),"Waiting",IF(AND(M318="Review",M319="Review"),"Review",IF(OR(AND(M318="Review",M319="Incomplete"),AND(M318="Incomplete",M319="Review")),"Review",IF(OR(AND(M318="Untraceable",M319="Review"),AND(M318="Review",M319="Untraceable")),"Review",IF(OR(AND(M318="Review",M319="Completed"),AND(M318="Completed",M319="Review")),"Review",IF(OR(AND(M318="Other",M319="Review"),AND(M318="Review",M319="Other")),"Review",IF(OR(AND(M318="Other",M319="Incomplete"),AND(M318="Incomplete",M319="Other")),"Review",IF(OR(AND(M318="Other",M319="Untraceable"),AND(M318="Untraceable",M319="Other")),"Review",IF(OR(AND(M318="Other",M319="Completed"),AND(M318="Completed",M319="Other")),"Review",IF(AND(M318="Waiting",M319="Waiting"),"Waiting",IF(OR(AND(M318="Review",M319="Waiting"),AND(M318="Waiting",M319="Review")),"Waiting",IF(OR(AND(M318="Other",M319="Waiting"),AND(M318="Waiting",M319="Other")),"Waiting",IF(OR(AND(M318="Incomplete",M319="Waiting"),AND(M318="Waiting",M319="Incomplete")),"Waiting",IF(OR(AND(M318="Completed",M319="Waiting"),AND(M318="Waiting",M319="Completed")),"Waiting",IF(OR(M318="In Progress",M319="In Progress"),"In Progress",IF(OR(AND(M318="Completed",M319="Untraceable"),AND(M318="Untraceable",M319="Completed")),"Review",IF(OR(AND(M318="Completed",M319="Incomplete"),AND(M318="Incomplete",M319="Completed")),"Review",IF(OR(AND(M318="Incomplete",M319="Untraceable"),AND(M318="Untraceable",M319="Incomplete")),"Untraceable",IF(AND(NOT(OR(H318="Ø",H318="")),NOT(OR(H319="Ø",H319="")),L318=""),"In Progress",IF(AND(M318="Untraceable",M319="Untraceable"),"Untraceable",IF(AND(NOT(OR(H318="Ø",H318="")),NOT(OR(H319="Ø",H319="")),NOT(OR(L318="Ø",L318="",L318="Split",L318="Needs to be Split"))),"Completed",IF(AND(M318="Incomplete",M319="Incomplete"),"Incomplete",IF(AND(M318="Other",M319="Other"),"Review",IF(AND(M318="Untraceable",M319=""),"Untraceable","")))))))))))))))))))))))))</f>
        <v>Completed</v>
      </c>
      <c r="O318" s="116" t="s">
        <v>0</v>
      </c>
      <c r="P318" s="4"/>
      <c r="Q318" s="121" t="s">
        <v>25</v>
      </c>
      <c r="R318" s="116" t="s">
        <v>5707</v>
      </c>
    </row>
    <row r="319" spans="1:18" x14ac:dyDescent="0.25">
      <c r="A319" s="116"/>
      <c r="B319" s="116"/>
      <c r="C319" s="116"/>
      <c r="D319" s="103" t="s">
        <v>161</v>
      </c>
      <c r="E319" s="103" t="s">
        <v>1512</v>
      </c>
      <c r="F319" s="7" t="str">
        <f>IF(AND(D319="Amina",OR(E319="Manual",E319="Assisted Manual")),A318&amp;"_AZ",IF(AND(D319="Amina",OR(E319="De-Novo Merge",E319="Assisted Merge")),A318&amp;"_SA_AZ",IF(AND(D319="Ahmad",OR(E319="Manual",E319="Assisted Manual")),A318&amp;"_AE",IF(AND(D319="Ahmad",OR(E319="De-Novo Merge",E319="Assisted Merge")),A318&amp;"_SA_AE",IF(AND(D319="Gina",OR(E319="Manual",E319="Assisted Manual")),A318&amp;"_GB",IF(AND(D319="Gina",OR(E319="De-Novo Merge",E319="Assisted Merge")),A318&amp;"_SA_GB",IF(AND(D319="Cameron",OR(E319="Manual",E319="Assisted Manual")),A318&amp;"_CA",IF(AND(D319="Cameron",OR(E319="De-Novo Merge",E319="Assisted Merge")),A318&amp;"_SA_CA",IF(AND(D319="Bruno",OR(E319="Manual",E319="Assisted Manual")),A318&amp;"_BD",IF(AND(D319="Bruno",OR(E319="De-Novo Merge",E319="Assisted Merge")),A318&amp;"_SA_BD",IF(AND(D319="Daniel",OR(E319="Manual",E319="Assisted Manual")),A318&amp;"_DR",IF(AND(D319="Daniel",OR(E319="De-Novo Merge",E319="Assisted Merge")),A318&amp;"_SA_DR",IF(AND(D319="Monet",OR(E319="Manual",E319="Assisted Manual")),A318&amp;"_MW",IF(AND(D319="Monet",OR(E319="De-Novo Merge",E319="Assisted Merge")),A318&amp;"_SA_MW",IF(AND(D319="Rinat",OR(E319="Manual",E319="Assisted Manual")),A318&amp;"_RM",IF(AND(D319="Rinat",OR(E319="De-Novo Merge",E319="Assisted Merge")),A318&amp;"_SA_RM",""))))))))))))))))</f>
        <v>2018-08-01_G-159_BD</v>
      </c>
      <c r="G319" s="104">
        <v>43423</v>
      </c>
      <c r="H319" s="104">
        <v>43423</v>
      </c>
      <c r="I319" s="68">
        <v>0.1</v>
      </c>
      <c r="J319" s="68">
        <v>4.5</v>
      </c>
      <c r="K319" s="73">
        <f t="shared" si="4"/>
        <v>45</v>
      </c>
      <c r="L319" s="116"/>
      <c r="M319" s="103" t="str">
        <f>IF(AND(NOT(OR(G319="",G319="Ø")),H319=""),"In Progress",IF(AND(NOT(OR(H319="Ø",H319="")),NOT(OR(G319="Ø",G319=""))),"Completed",IF(AND(NOT(A318=""),NOT(OR(D319="",D319="???")),G319=""),"Waiting",IF(D319="???","Waiting",""))))</f>
        <v>Completed</v>
      </c>
      <c r="N319" s="116"/>
      <c r="O319" s="116"/>
      <c r="P319" s="4"/>
      <c r="Q319" s="121"/>
      <c r="R319" s="116"/>
    </row>
    <row r="320" spans="1:18" x14ac:dyDescent="0.25">
      <c r="A320" s="122" t="s">
        <v>5706</v>
      </c>
      <c r="B320" s="117" t="s">
        <v>5705</v>
      </c>
      <c r="C320" s="116" t="s">
        <v>5507</v>
      </c>
      <c r="D320" s="103" t="s">
        <v>4657</v>
      </c>
      <c r="E320" s="103" t="s">
        <v>24</v>
      </c>
      <c r="F320" s="7" t="str">
        <f>IF(AND(D320="Amina",OR(E320="Manual",E320="Assisted Manual")),A320&amp;"_AZ",IF(AND(D320="Amina",OR(E320="De-Novo Merge",E320="Assisted Merge")),A320&amp;"_SA_AZ",IF(AND(D320="Ahmad",OR(E320="Manual",E320="Assisted Manual")),A320&amp;"_AE",IF(AND(D320="Ahmad",OR(E320="De-Novo Merge",E320="Assisted Merge")),A320&amp;"_SA_AE",IF(AND(D320="Gina",OR(E320="Manual",E320="Assisted Manual")),A320&amp;"_GB",IF(AND(D320="Gina",OR(E320="De-Novo Merge",E320="Assisted Merge")),A320&amp;"_SA_GB",IF(AND(D320="Cameron",OR(E320="Manual",E320="Assisted Manual")),A320&amp;"_CA",IF(AND(D320="Cameron",OR(E320="De-Novo Merge",E320="Assisted Merge")),A320&amp;"_SA_CA",IF(AND(D320="Bruno",OR(E320="Manual",E320="Assisted Manual")),A320&amp;"_BD",IF(AND(D320="Bruno",OR(E320="De-Novo Merge",E320="Assisted Merge")),A320&amp;"_SA_BD",IF(AND(D320="Daniel",OR(E320="Manual",E320="Assisted Manual")),A320&amp;"_DR",IF(AND(D320="Daniel",OR(E320="De-Novo Merge",E320="Assisted Merge")),A320&amp;"_SA_DR",IF(AND(D320="Monet",OR(E320="Manual",E320="Assisted Manual")),A320&amp;"_MW",IF(AND(D320="Monet",OR(E320="De-Novo Merge",E320="Assisted Merge")),A320&amp;"_SA_MW",IF(AND(D320="Rinat",OR(E320="Manual",E320="Assisted Manual")),A320&amp;"_RM",IF(AND(D320="Rinat",OR(E320="De-Novo Merge",E320="Assisted Merge")),A320&amp;"_SA_RM",""))))))))))))))))</f>
        <v>2018-08-01_G-160_AE</v>
      </c>
      <c r="G320" s="104">
        <v>43411</v>
      </c>
      <c r="H320" s="104">
        <v>43413</v>
      </c>
      <c r="I320" s="68">
        <v>9.5</v>
      </c>
      <c r="J320" s="68">
        <v>105.16</v>
      </c>
      <c r="K320" s="73">
        <f t="shared" si="4"/>
        <v>11.069473684210527</v>
      </c>
      <c r="L320" s="118">
        <v>43472</v>
      </c>
      <c r="M320" s="103" t="str">
        <f>IF(AND(NOT(OR(G320="",G320="Ø")),H320=""),"In Progress",IF(AND(NOT(OR(H320="Ø",H320="")),NOT(OR(G320="Ø",G320=""))),"Completed",IF(AND(NOT(A320=""),NOT(OR(D320="",D320="???")),G320=""),"Waiting",IF(D320="???","Waiting",""))))</f>
        <v>Completed</v>
      </c>
      <c r="N320" s="116" t="str">
        <f>IF(AND(NOT(OR(H320="Ø",H320="")),L320="Split"),"In Progress",IF(AND(NOT(OR(H320="Ø",H320="")),L320="Needs to be Split"),"Waiting",IF(AND(M320="Review",M321="Review"),"Review",IF(OR(AND(M320="Review",M321="Incomplete"),AND(M320="Incomplete",M321="Review")),"Review",IF(OR(AND(M320="Untraceable",M321="Review"),AND(M320="Review",M321="Untraceable")),"Review",IF(OR(AND(M320="Review",M321="Completed"),AND(M320="Completed",M321="Review")),"Review",IF(OR(AND(M320="Other",M321="Review"),AND(M320="Review",M321="Other")),"Review",IF(OR(AND(M320="Other",M321="Incomplete"),AND(M320="Incomplete",M321="Other")),"Review",IF(OR(AND(M320="Other",M321="Untraceable"),AND(M320="Untraceable",M321="Other")),"Review",IF(OR(AND(M320="Other",M321="Completed"),AND(M320="Completed",M321="Other")),"Review",IF(AND(M320="Waiting",M321="Waiting"),"Waiting",IF(OR(AND(M320="Review",M321="Waiting"),AND(M320="Waiting",M321="Review")),"Waiting",IF(OR(AND(M320="Other",M321="Waiting"),AND(M320="Waiting",M321="Other")),"Waiting",IF(OR(AND(M320="Incomplete",M321="Waiting"),AND(M320="Waiting",M321="Incomplete")),"Waiting",IF(OR(AND(M320="Completed",M321="Waiting"),AND(M320="Waiting",M321="Completed")),"Waiting",IF(OR(M320="In Progress",M321="In Progress"),"In Progress",IF(OR(AND(M320="Completed",M321="Untraceable"),AND(M320="Untraceable",M321="Completed")),"Review",IF(OR(AND(M320="Completed",M321="Incomplete"),AND(M320="Incomplete",M321="Completed")),"Review",IF(OR(AND(M320="Incomplete",M321="Untraceable"),AND(M320="Untraceable",M321="Incomplete")),"Untraceable",IF(AND(NOT(OR(H320="Ø",H320="")),NOT(OR(H321="Ø",H321="")),L320=""),"In Progress",IF(AND(M320="Untraceable",M321="Untraceable"),"Untraceable",IF(AND(NOT(OR(H320="Ø",H320="")),NOT(OR(H321="Ø",H321="")),NOT(OR(L320="Ø",L320="",L320="Split",L320="Needs to be Split"))),"Completed",IF(AND(M320="Incomplete",M321="Incomplete"),"Incomplete",IF(AND(M320="Other",M321="Other"),"Review",IF(AND(M320="Untraceable",M321=""),"Untraceable","")))))))))))))))))))))))))</f>
        <v>Completed</v>
      </c>
      <c r="O320" s="116" t="s">
        <v>0</v>
      </c>
      <c r="P320" s="4"/>
      <c r="Q320" s="121" t="str">
        <f>IF(OR(N320="Untraceable",N320="Incomplete"),"No",IF(N320="Completed","In Progress",""))</f>
        <v>In Progress</v>
      </c>
      <c r="R320" s="116"/>
    </row>
    <row r="321" spans="1:18" x14ac:dyDescent="0.25">
      <c r="A321" s="116"/>
      <c r="B321" s="116"/>
      <c r="C321" s="116"/>
      <c r="D321" s="103" t="s">
        <v>23</v>
      </c>
      <c r="E321" s="103" t="s">
        <v>1512</v>
      </c>
      <c r="F321" s="7" t="str">
        <f>IF(AND(D321="Amina",OR(E321="Manual",E321="Assisted Manual")),A320&amp;"_AZ",IF(AND(D321="Amina",OR(E321="De-Novo Merge",E321="Assisted Merge")),A320&amp;"_SA_AZ",IF(AND(D321="Ahmad",OR(E321="Manual",E321="Assisted Manual")),A320&amp;"_AE",IF(AND(D321="Ahmad",OR(E321="De-Novo Merge",E321="Assisted Merge")),A320&amp;"_SA_AE",IF(AND(D321="Gina",OR(E321="Manual",E321="Assisted Manual")),A320&amp;"_GB",IF(AND(D321="Gina",OR(E321="De-Novo Merge",E321="Assisted Merge")),A320&amp;"_SA_GB",IF(AND(D321="Cameron",OR(E321="Manual",E321="Assisted Manual")),A320&amp;"_CA",IF(AND(D321="Cameron",OR(E321="De-Novo Merge",E321="Assisted Merge")),A320&amp;"_SA_CA",IF(AND(D321="Bruno",OR(E321="Manual",E321="Assisted Manual")),A320&amp;"_BD",IF(AND(D321="Bruno",OR(E321="De-Novo Merge",E321="Assisted Merge")),A320&amp;"_SA_BD",IF(AND(D321="Daniel",OR(E321="Manual",E321="Assisted Manual")),A320&amp;"_DR",IF(AND(D321="Daniel",OR(E321="De-Novo Merge",E321="Assisted Merge")),A320&amp;"_SA_DR",IF(AND(D321="Monet",OR(E321="Manual",E321="Assisted Manual")),A320&amp;"_MW",IF(AND(D321="Monet",OR(E321="De-Novo Merge",E321="Assisted Merge")),A320&amp;"_SA_MW",IF(AND(D321="Rinat",OR(E321="Manual",E321="Assisted Manual")),A320&amp;"_RM",IF(AND(D321="Rinat",OR(E321="De-Novo Merge",E321="Assisted Merge")),A320&amp;"_SA_RM",""))))))))))))))))</f>
        <v>2018-08-01_G-160_CA</v>
      </c>
      <c r="G321" s="104">
        <v>43455</v>
      </c>
      <c r="H321" s="104">
        <v>43467</v>
      </c>
      <c r="I321" s="68">
        <v>11</v>
      </c>
      <c r="J321" s="68">
        <v>127</v>
      </c>
      <c r="K321" s="73">
        <f t="shared" si="4"/>
        <v>11.545454545454545</v>
      </c>
      <c r="L321" s="116"/>
      <c r="M321" s="103" t="str">
        <f>IF(AND(NOT(OR(G321="",G321="Ø")),H321=""),"In Progress",IF(AND(NOT(OR(H321="Ø",H321="")),NOT(OR(G321="Ø",G321=""))),"Completed",IF(AND(NOT(A320=""),NOT(OR(D321="",D321="???")),G321=""),"Waiting",IF(D321="???","Waiting",""))))</f>
        <v>Completed</v>
      </c>
      <c r="N321" s="116"/>
      <c r="O321" s="116"/>
      <c r="P321" s="4"/>
      <c r="Q321" s="121"/>
      <c r="R321" s="116"/>
    </row>
    <row r="322" spans="1:18" x14ac:dyDescent="0.25">
      <c r="A322" s="122" t="s">
        <v>5704</v>
      </c>
      <c r="B322" s="117" t="s">
        <v>5703</v>
      </c>
      <c r="C322" s="116" t="s">
        <v>5470</v>
      </c>
      <c r="D322" s="103" t="s">
        <v>23</v>
      </c>
      <c r="E322" s="103" t="s">
        <v>24</v>
      </c>
      <c r="F322" s="7" t="str">
        <f>IF(AND(D322="Amina",OR(E322="Manual",E322="Assisted Manual")),A322&amp;"_AZ",IF(AND(D322="Amina",OR(E322="De-Novo Merge",E322="Assisted Merge")),A322&amp;"_SA_AZ",IF(AND(D322="Ahmad",OR(E322="Manual",E322="Assisted Manual")),A322&amp;"_AE",IF(AND(D322="Ahmad",OR(E322="De-Novo Merge",E322="Assisted Merge")),A322&amp;"_SA_AE",IF(AND(D322="Gina",OR(E322="Manual",E322="Assisted Manual")),A322&amp;"_GB",IF(AND(D322="Gina",OR(E322="De-Novo Merge",E322="Assisted Merge")),A322&amp;"_SA_GB",IF(AND(D322="Cameron",OR(E322="Manual",E322="Assisted Manual")),A322&amp;"_CA",IF(AND(D322="Cameron",OR(E322="De-Novo Merge",E322="Assisted Merge")),A322&amp;"_SA_CA",IF(AND(D322="Bruno",OR(E322="Manual",E322="Assisted Manual")),A322&amp;"_BD",IF(AND(D322="Bruno",OR(E322="De-Novo Merge",E322="Assisted Merge")),A322&amp;"_SA_BD",IF(AND(D322="Daniel",OR(E322="Manual",E322="Assisted Manual")),A322&amp;"_DR",IF(AND(D322="Daniel",OR(E322="De-Novo Merge",E322="Assisted Merge")),A322&amp;"_SA_DR",IF(AND(D322="Monet",OR(E322="Manual",E322="Assisted Manual")),A322&amp;"_MW",IF(AND(D322="Monet",OR(E322="De-Novo Merge",E322="Assisted Merge")),A322&amp;"_SA_MW",IF(AND(D322="Rinat",OR(E322="Manual",E322="Assisted Manual")),A322&amp;"_RM",IF(AND(D322="Rinat",OR(E322="De-Novo Merge",E322="Assisted Merge")),A322&amp;"_SA_RM",""))))))))))))))))</f>
        <v>2018-08-01_G-161_CA</v>
      </c>
      <c r="G322" s="104">
        <v>43399</v>
      </c>
      <c r="H322" s="104">
        <v>43399</v>
      </c>
      <c r="I322" s="68">
        <v>0.5</v>
      </c>
      <c r="J322" s="68">
        <v>4.4000000000000004</v>
      </c>
      <c r="K322" s="73">
        <f t="shared" ref="K322:K385" si="5">IF(AND(NOT(I322=""),NOT(J322=""),NOT(H322="")),J322/I322,"")</f>
        <v>8.8000000000000007</v>
      </c>
      <c r="L322" s="118">
        <v>43423</v>
      </c>
      <c r="M322" s="103" t="str">
        <f>IF(AND(NOT(OR(G322="",G322="Ø")),H322=""),"In Progress",IF(AND(NOT(OR(H322="Ø",H322="")),NOT(OR(G322="Ø",G322=""))),"Completed",IF(AND(NOT(A322=""),NOT(OR(D322="",D322="???")),G322=""),"Waiting",IF(D322="???","Waiting",""))))</f>
        <v>Completed</v>
      </c>
      <c r="N322" s="116" t="str">
        <f>IF(AND(NOT(OR(H322="Ø",H322="")),L322="Split"),"In Progress",IF(AND(NOT(OR(H322="Ø",H322="")),L322="Needs to be Split"),"Waiting",IF(AND(M322="Review",M323="Review"),"Review",IF(OR(AND(M322="Review",M323="Incomplete"),AND(M322="Incomplete",M323="Review")),"Review",IF(OR(AND(M322="Untraceable",M323="Review"),AND(M322="Review",M323="Untraceable")),"Review",IF(OR(AND(M322="Review",M323="Completed"),AND(M322="Completed",M323="Review")),"Review",IF(OR(AND(M322="Other",M323="Review"),AND(M322="Review",M323="Other")),"Review",IF(OR(AND(M322="Other",M323="Incomplete"),AND(M322="Incomplete",M323="Other")),"Review",IF(OR(AND(M322="Other",M323="Untraceable"),AND(M322="Untraceable",M323="Other")),"Review",IF(OR(AND(M322="Other",M323="Completed"),AND(M322="Completed",M323="Other")),"Review",IF(AND(M322="Waiting",M323="Waiting"),"Waiting",IF(OR(AND(M322="Review",M323="Waiting"),AND(M322="Waiting",M323="Review")),"Waiting",IF(OR(AND(M322="Other",M323="Waiting"),AND(M322="Waiting",M323="Other")),"Waiting",IF(OR(AND(M322="Incomplete",M323="Waiting"),AND(M322="Waiting",M323="Incomplete")),"Waiting",IF(OR(AND(M322="Completed",M323="Waiting"),AND(M322="Waiting",M323="Completed")),"Waiting",IF(OR(M322="In Progress",M323="In Progress"),"In Progress",IF(OR(AND(M322="Completed",M323="Untraceable"),AND(M322="Untraceable",M323="Completed")),"Review",IF(OR(AND(M322="Completed",M323="Incomplete"),AND(M322="Incomplete",M323="Completed")),"Review",IF(OR(AND(M322="Incomplete",M323="Untraceable"),AND(M322="Untraceable",M323="Incomplete")),"Untraceable",IF(AND(NOT(OR(H322="Ø",H322="")),NOT(OR(H323="Ø",H323="")),L322=""),"In Progress",IF(AND(M322="Untraceable",M323="Untraceable"),"Untraceable",IF(AND(NOT(OR(H322="Ø",H322="")),NOT(OR(H323="Ø",H323="")),NOT(OR(L322="Ø",L322="",L322="Split",L322="Needs to be Split"))),"Completed",IF(AND(M322="Incomplete",M323="Incomplete"),"Incomplete",IF(AND(M322="Other",M323="Other"),"Review",IF(AND(M322="Untraceable",M323=""),"Untraceable","")))))))))))))))))))))))))</f>
        <v>Completed</v>
      </c>
      <c r="O322" s="116" t="s">
        <v>0</v>
      </c>
      <c r="P322" s="4"/>
      <c r="Q322" s="121" t="s">
        <v>25</v>
      </c>
      <c r="R322" s="116" t="s">
        <v>5702</v>
      </c>
    </row>
    <row r="323" spans="1:18" x14ac:dyDescent="0.25">
      <c r="A323" s="116"/>
      <c r="B323" s="116"/>
      <c r="C323" s="116"/>
      <c r="D323" s="103" t="s">
        <v>161</v>
      </c>
      <c r="E323" s="103" t="s">
        <v>1512</v>
      </c>
      <c r="F323" s="7" t="str">
        <f>IF(AND(D323="Amina",OR(E323="Manual",E323="Assisted Manual")),A322&amp;"_AZ",IF(AND(D323="Amina",OR(E323="De-Novo Merge",E323="Assisted Merge")),A322&amp;"_SA_AZ",IF(AND(D323="Ahmad",OR(E323="Manual",E323="Assisted Manual")),A322&amp;"_AE",IF(AND(D323="Ahmad",OR(E323="De-Novo Merge",E323="Assisted Merge")),A322&amp;"_SA_AE",IF(AND(D323="Gina",OR(E323="Manual",E323="Assisted Manual")),A322&amp;"_GB",IF(AND(D323="Gina",OR(E323="De-Novo Merge",E323="Assisted Merge")),A322&amp;"_SA_GB",IF(AND(D323="Cameron",OR(E323="Manual",E323="Assisted Manual")),A322&amp;"_CA",IF(AND(D323="Cameron",OR(E323="De-Novo Merge",E323="Assisted Merge")),A322&amp;"_SA_CA",IF(AND(D323="Bruno",OR(E323="Manual",E323="Assisted Manual")),A322&amp;"_BD",IF(AND(D323="Bruno",OR(E323="De-Novo Merge",E323="Assisted Merge")),A322&amp;"_SA_BD",IF(AND(D323="Daniel",OR(E323="Manual",E323="Assisted Manual")),A322&amp;"_DR",IF(AND(D323="Daniel",OR(E323="De-Novo Merge",E323="Assisted Merge")),A322&amp;"_SA_DR",IF(AND(D323="Monet",OR(E323="Manual",E323="Assisted Manual")),A322&amp;"_MW",IF(AND(D323="Monet",OR(E323="De-Novo Merge",E323="Assisted Merge")),A322&amp;"_SA_MW",IF(AND(D323="Rinat",OR(E323="Manual",E323="Assisted Manual")),A322&amp;"_RM",IF(AND(D323="Rinat",OR(E323="De-Novo Merge",E323="Assisted Merge")),A322&amp;"_SA_RM",""))))))))))))))))</f>
        <v>2018-08-01_G-161_BD</v>
      </c>
      <c r="G323" s="104">
        <v>43423</v>
      </c>
      <c r="H323" s="104">
        <v>43423</v>
      </c>
      <c r="I323" s="68">
        <v>0.1</v>
      </c>
      <c r="J323" s="68">
        <v>4.4000000000000004</v>
      </c>
      <c r="K323" s="73">
        <f t="shared" si="5"/>
        <v>44</v>
      </c>
      <c r="L323" s="116"/>
      <c r="M323" s="103" t="str">
        <f>IF(AND(NOT(OR(G323="",G323="Ø")),H323=""),"In Progress",IF(AND(NOT(OR(H323="Ø",H323="")),NOT(OR(G323="Ø",G323=""))),"Completed",IF(AND(NOT(A322=""),NOT(OR(D323="",D323="???")),G323=""),"Waiting",IF(D323="???","Waiting",""))))</f>
        <v>Completed</v>
      </c>
      <c r="N323" s="116"/>
      <c r="O323" s="116"/>
      <c r="P323" s="4"/>
      <c r="Q323" s="121"/>
      <c r="R323" s="116"/>
    </row>
    <row r="324" spans="1:18" x14ac:dyDescent="0.25">
      <c r="A324" s="122" t="s">
        <v>5701</v>
      </c>
      <c r="B324" s="117" t="s">
        <v>5700</v>
      </c>
      <c r="C324" s="116" t="s">
        <v>5470</v>
      </c>
      <c r="D324" s="103" t="s">
        <v>23</v>
      </c>
      <c r="E324" s="103" t="s">
        <v>24</v>
      </c>
      <c r="F324" s="7" t="str">
        <f>IF(AND(D324="Amina",OR(E324="Manual",E324="Assisted Manual")),A324&amp;"_AZ",IF(AND(D324="Amina",OR(E324="De-Novo Merge",E324="Assisted Merge")),A324&amp;"_SA_AZ",IF(AND(D324="Ahmad",OR(E324="Manual",E324="Assisted Manual")),A324&amp;"_AE",IF(AND(D324="Ahmad",OR(E324="De-Novo Merge",E324="Assisted Merge")),A324&amp;"_SA_AE",IF(AND(D324="Gina",OR(E324="Manual",E324="Assisted Manual")),A324&amp;"_GB",IF(AND(D324="Gina",OR(E324="De-Novo Merge",E324="Assisted Merge")),A324&amp;"_SA_GB",IF(AND(D324="Cameron",OR(E324="Manual",E324="Assisted Manual")),A324&amp;"_CA",IF(AND(D324="Cameron",OR(E324="De-Novo Merge",E324="Assisted Merge")),A324&amp;"_SA_CA",IF(AND(D324="Bruno",OR(E324="Manual",E324="Assisted Manual")),A324&amp;"_BD",IF(AND(D324="Bruno",OR(E324="De-Novo Merge",E324="Assisted Merge")),A324&amp;"_SA_BD",IF(AND(D324="Daniel",OR(E324="Manual",E324="Assisted Manual")),A324&amp;"_DR",IF(AND(D324="Daniel",OR(E324="De-Novo Merge",E324="Assisted Merge")),A324&amp;"_SA_DR",IF(AND(D324="Monet",OR(E324="Manual",E324="Assisted Manual")),A324&amp;"_MW",IF(AND(D324="Monet",OR(E324="De-Novo Merge",E324="Assisted Merge")),A324&amp;"_SA_MW",IF(AND(D324="Rinat",OR(E324="Manual",E324="Assisted Manual")),A324&amp;"_RM",IF(AND(D324="Rinat",OR(E324="De-Novo Merge",E324="Assisted Merge")),A324&amp;"_SA_RM",""))))))))))))))))</f>
        <v>2018-08-01_G-162_CA</v>
      </c>
      <c r="G324" s="104">
        <v>43399</v>
      </c>
      <c r="H324" s="104">
        <v>43399</v>
      </c>
      <c r="I324" s="68">
        <v>0.5</v>
      </c>
      <c r="J324" s="68">
        <v>5.2</v>
      </c>
      <c r="K324" s="73">
        <f t="shared" si="5"/>
        <v>10.4</v>
      </c>
      <c r="L324" s="118">
        <v>43431</v>
      </c>
      <c r="M324" s="103" t="str">
        <f>IF(AND(NOT(OR(G324="",G324="Ø")),H324=""),"In Progress",IF(AND(NOT(OR(H324="Ø",H324="")),NOT(OR(G324="Ø",G324=""))),"Completed",IF(AND(NOT(A324=""),NOT(OR(D324="",D324="???")),G324=""),"Waiting",IF(D324="???","Waiting",""))))</f>
        <v>Completed</v>
      </c>
      <c r="N324" s="116" t="str">
        <f>IF(AND(NOT(OR(H324="Ø",H324="")),L324="Split"),"In Progress",IF(AND(NOT(OR(H324="Ø",H324="")),L324="Needs to be Split"),"Waiting",IF(AND(M324="Review",M325="Review"),"Review",IF(OR(AND(M324="Review",M325="Incomplete"),AND(M324="Incomplete",M325="Review")),"Review",IF(OR(AND(M324="Untraceable",M325="Review"),AND(M324="Review",M325="Untraceable")),"Review",IF(OR(AND(M324="Review",M325="Completed"),AND(M324="Completed",M325="Review")),"Review",IF(OR(AND(M324="Other",M325="Review"),AND(M324="Review",M325="Other")),"Review",IF(OR(AND(M324="Other",M325="Incomplete"),AND(M324="Incomplete",M325="Other")),"Review",IF(OR(AND(M324="Other",M325="Untraceable"),AND(M324="Untraceable",M325="Other")),"Review",IF(OR(AND(M324="Other",M325="Completed"),AND(M324="Completed",M325="Other")),"Review",IF(AND(M324="Waiting",M325="Waiting"),"Waiting",IF(OR(AND(M324="Review",M325="Waiting"),AND(M324="Waiting",M325="Review")),"Waiting",IF(OR(AND(M324="Other",M325="Waiting"),AND(M324="Waiting",M325="Other")),"Waiting",IF(OR(AND(M324="Incomplete",M325="Waiting"),AND(M324="Waiting",M325="Incomplete")),"Waiting",IF(OR(AND(M324="Completed",M325="Waiting"),AND(M324="Waiting",M325="Completed")),"Waiting",IF(OR(M324="In Progress",M325="In Progress"),"In Progress",IF(OR(AND(M324="Completed",M325="Untraceable"),AND(M324="Untraceable",M325="Completed")),"Review",IF(OR(AND(M324="Completed",M325="Incomplete"),AND(M324="Incomplete",M325="Completed")),"Review",IF(OR(AND(M324="Incomplete",M325="Untraceable"),AND(M324="Untraceable",M325="Incomplete")),"Untraceable",IF(AND(NOT(OR(H324="Ø",H324="")),NOT(OR(H325="Ø",H325="")),L324=""),"In Progress",IF(AND(M324="Untraceable",M325="Untraceable"),"Untraceable",IF(AND(NOT(OR(H324="Ø",H324="")),NOT(OR(H325="Ø",H325="")),NOT(OR(L324="Ø",L324="",L324="Split",L324="Needs to be Split"))),"Completed",IF(AND(M324="Incomplete",M325="Incomplete"),"Incomplete",IF(AND(M324="Other",M325="Other"),"Review",IF(AND(M324="Untraceable",M325=""),"Untraceable","")))))))))))))))))))))))))</f>
        <v>Completed</v>
      </c>
      <c r="O324" s="116" t="s">
        <v>0</v>
      </c>
      <c r="P324" s="4"/>
      <c r="Q324" s="121" t="s">
        <v>25</v>
      </c>
      <c r="R324" s="116" t="s">
        <v>5699</v>
      </c>
    </row>
    <row r="325" spans="1:18" x14ac:dyDescent="0.25">
      <c r="A325" s="116"/>
      <c r="B325" s="116"/>
      <c r="C325" s="116"/>
      <c r="D325" s="103" t="s">
        <v>32</v>
      </c>
      <c r="E325" s="103" t="s">
        <v>1512</v>
      </c>
      <c r="F325" s="7" t="str">
        <f>IF(AND(D325="Amina",OR(E325="Manual",E325="Assisted Manual")),A324&amp;"_AZ",IF(AND(D325="Amina",OR(E325="De-Novo Merge",E325="Assisted Merge")),A324&amp;"_SA_AZ",IF(AND(D325="Ahmad",OR(E325="Manual",E325="Assisted Manual")),A324&amp;"_AE",IF(AND(D325="Ahmad",OR(E325="De-Novo Merge",E325="Assisted Merge")),A324&amp;"_SA_AE",IF(AND(D325="Gina",OR(E325="Manual",E325="Assisted Manual")),A324&amp;"_GB",IF(AND(D325="Gina",OR(E325="De-Novo Merge",E325="Assisted Merge")),A324&amp;"_SA_GB",IF(AND(D325="Cameron",OR(E325="Manual",E325="Assisted Manual")),A324&amp;"_CA",IF(AND(D325="Cameron",OR(E325="De-Novo Merge",E325="Assisted Merge")),A324&amp;"_SA_CA",IF(AND(D325="Bruno",OR(E325="Manual",E325="Assisted Manual")),A324&amp;"_BD",IF(AND(D325="Bruno",OR(E325="De-Novo Merge",E325="Assisted Merge")),A324&amp;"_SA_BD",IF(AND(D325="Daniel",OR(E325="Manual",E325="Assisted Manual")),A324&amp;"_DR",IF(AND(D325="Daniel",OR(E325="De-Novo Merge",E325="Assisted Merge")),A324&amp;"_SA_DR",IF(AND(D325="Monet",OR(E325="Manual",E325="Assisted Manual")),A324&amp;"_MW",IF(AND(D325="Monet",OR(E325="De-Novo Merge",E325="Assisted Merge")),A324&amp;"_SA_MW",IF(AND(D325="Rinat",OR(E325="Manual",E325="Assisted Manual")),A324&amp;"_RM",IF(AND(D325="Rinat",OR(E325="De-Novo Merge",E325="Assisted Merge")),A324&amp;"_SA_RM",""))))))))))))))))</f>
        <v>2018-08-01_G-162_AZ</v>
      </c>
      <c r="G325" s="104">
        <v>43424</v>
      </c>
      <c r="H325" s="104">
        <v>43424</v>
      </c>
      <c r="I325" s="68">
        <v>0.2</v>
      </c>
      <c r="J325" s="68"/>
      <c r="K325" s="73" t="str">
        <f t="shared" si="5"/>
        <v/>
      </c>
      <c r="L325" s="116"/>
      <c r="M325" s="103" t="str">
        <f>IF(AND(NOT(OR(G325="",G325="Ø")),H325=""),"In Progress",IF(AND(NOT(OR(H325="Ø",H325="")),NOT(OR(G325="Ø",G325=""))),"Completed",IF(AND(NOT(A324=""),NOT(OR(D325="",D325="???")),G325=""),"Waiting",IF(D325="???","Waiting",""))))</f>
        <v>Completed</v>
      </c>
      <c r="N325" s="116"/>
      <c r="O325" s="116"/>
      <c r="P325" s="4"/>
      <c r="Q325" s="121"/>
      <c r="R325" s="116"/>
    </row>
    <row r="326" spans="1:18" x14ac:dyDescent="0.25">
      <c r="A326" s="122" t="s">
        <v>5698</v>
      </c>
      <c r="B326" s="117" t="s">
        <v>5697</v>
      </c>
      <c r="C326" s="116" t="s">
        <v>5470</v>
      </c>
      <c r="D326" s="103" t="s">
        <v>23</v>
      </c>
      <c r="E326" s="103" t="s">
        <v>24</v>
      </c>
      <c r="F326" s="7" t="str">
        <f>IF(AND(D326="Amina",OR(E326="Manual",E326="Assisted Manual")),A326&amp;"_AZ",IF(AND(D326="Amina",OR(E326="De-Novo Merge",E326="Assisted Merge")),A326&amp;"_SA_AZ",IF(AND(D326="Ahmad",OR(E326="Manual",E326="Assisted Manual")),A326&amp;"_AE",IF(AND(D326="Ahmad",OR(E326="De-Novo Merge",E326="Assisted Merge")),A326&amp;"_SA_AE",IF(AND(D326="Gina",OR(E326="Manual",E326="Assisted Manual")),A326&amp;"_GB",IF(AND(D326="Gina",OR(E326="De-Novo Merge",E326="Assisted Merge")),A326&amp;"_SA_GB",IF(AND(D326="Cameron",OR(E326="Manual",E326="Assisted Manual")),A326&amp;"_CA",IF(AND(D326="Cameron",OR(E326="De-Novo Merge",E326="Assisted Merge")),A326&amp;"_SA_CA",IF(AND(D326="Bruno",OR(E326="Manual",E326="Assisted Manual")),A326&amp;"_BD",IF(AND(D326="Bruno",OR(E326="De-Novo Merge",E326="Assisted Merge")),A326&amp;"_SA_BD",IF(AND(D326="Daniel",OR(E326="Manual",E326="Assisted Manual")),A326&amp;"_DR",IF(AND(D326="Daniel",OR(E326="De-Novo Merge",E326="Assisted Merge")),A326&amp;"_SA_DR",IF(AND(D326="Monet",OR(E326="Manual",E326="Assisted Manual")),A326&amp;"_MW",IF(AND(D326="Monet",OR(E326="De-Novo Merge",E326="Assisted Merge")),A326&amp;"_SA_MW",IF(AND(D326="Rinat",OR(E326="Manual",E326="Assisted Manual")),A326&amp;"_RM",IF(AND(D326="Rinat",OR(E326="De-Novo Merge",E326="Assisted Merge")),A326&amp;"_SA_RM",""))))))))))))))))</f>
        <v>2018-08-01_G-163_CA</v>
      </c>
      <c r="G326" s="104">
        <v>43399</v>
      </c>
      <c r="H326" s="104">
        <v>43399</v>
      </c>
      <c r="I326" s="68">
        <v>0.16</v>
      </c>
      <c r="J326" s="68">
        <v>3.8</v>
      </c>
      <c r="K326" s="73">
        <f t="shared" si="5"/>
        <v>23.75</v>
      </c>
      <c r="L326" s="118">
        <v>43424</v>
      </c>
      <c r="M326" s="103" t="str">
        <f>IF(AND(NOT(OR(G326="",G326="Ø")),H326=""),"In Progress",IF(AND(NOT(OR(H326="Ø",H326="")),NOT(OR(G326="Ø",G326=""))),"Completed",IF(AND(NOT(A326=""),NOT(OR(D326="",D326="???")),G326=""),"Waiting",IF(D326="???","Waiting",""))))</f>
        <v>Completed</v>
      </c>
      <c r="N326" s="116" t="str">
        <f>IF(AND(NOT(OR(H326="Ø",H326="")),L326="Split"),"In Progress",IF(AND(NOT(OR(H326="Ø",H326="")),L326="Needs to be Split"),"Waiting",IF(AND(M326="Review",M327="Review"),"Review",IF(OR(AND(M326="Review",M327="Incomplete"),AND(M326="Incomplete",M327="Review")),"Review",IF(OR(AND(M326="Untraceable",M327="Review"),AND(M326="Review",M327="Untraceable")),"Review",IF(OR(AND(M326="Review",M327="Completed"),AND(M326="Completed",M327="Review")),"Review",IF(OR(AND(M326="Other",M327="Review"),AND(M326="Review",M327="Other")),"Review",IF(OR(AND(M326="Other",M327="Incomplete"),AND(M326="Incomplete",M327="Other")),"Review",IF(OR(AND(M326="Other",M327="Untraceable"),AND(M326="Untraceable",M327="Other")),"Review",IF(OR(AND(M326="Other",M327="Completed"),AND(M326="Completed",M327="Other")),"Review",IF(AND(M326="Waiting",M327="Waiting"),"Waiting",IF(OR(AND(M326="Review",M327="Waiting"),AND(M326="Waiting",M327="Review")),"Waiting",IF(OR(AND(M326="Other",M327="Waiting"),AND(M326="Waiting",M327="Other")),"Waiting",IF(OR(AND(M326="Incomplete",M327="Waiting"),AND(M326="Waiting",M327="Incomplete")),"Waiting",IF(OR(AND(M326="Completed",M327="Waiting"),AND(M326="Waiting",M327="Completed")),"Waiting",IF(OR(M326="In Progress",M327="In Progress"),"In Progress",IF(OR(AND(M326="Completed",M327="Untraceable"),AND(M326="Untraceable",M327="Completed")),"Review",IF(OR(AND(M326="Completed",M327="Incomplete"),AND(M326="Incomplete",M327="Completed")),"Review",IF(OR(AND(M326="Incomplete",M327="Untraceable"),AND(M326="Untraceable",M327="Incomplete")),"Untraceable",IF(AND(NOT(OR(H326="Ø",H326="")),NOT(OR(H327="Ø",H327="")),L326=""),"In Progress",IF(AND(M326="Untraceable",M327="Untraceable"),"Untraceable",IF(AND(NOT(OR(H326="Ø",H326="")),NOT(OR(H327="Ø",H327="")),NOT(OR(L326="Ø",L326="",L326="Split",L326="Needs to be Split"))),"Completed",IF(AND(M326="Incomplete",M327="Incomplete"),"Incomplete",IF(AND(M326="Other",M327="Other"),"Review",IF(AND(M326="Untraceable",M327=""),"Untraceable","")))))))))))))))))))))))))</f>
        <v>Completed</v>
      </c>
      <c r="O326" s="116" t="s">
        <v>0</v>
      </c>
      <c r="P326" s="4"/>
      <c r="Q326" s="121" t="s">
        <v>25</v>
      </c>
      <c r="R326" s="116" t="s">
        <v>5696</v>
      </c>
    </row>
    <row r="327" spans="1:18" x14ac:dyDescent="0.25">
      <c r="A327" s="116"/>
      <c r="B327" s="116"/>
      <c r="C327" s="116"/>
      <c r="D327" s="103" t="s">
        <v>161</v>
      </c>
      <c r="E327" s="103" t="s">
        <v>1512</v>
      </c>
      <c r="F327" s="7" t="str">
        <f>IF(AND(D327="Amina",OR(E327="Manual",E327="Assisted Manual")),A326&amp;"_AZ",IF(AND(D327="Amina",OR(E327="De-Novo Merge",E327="Assisted Merge")),A326&amp;"_SA_AZ",IF(AND(D327="Ahmad",OR(E327="Manual",E327="Assisted Manual")),A326&amp;"_AE",IF(AND(D327="Ahmad",OR(E327="De-Novo Merge",E327="Assisted Merge")),A326&amp;"_SA_AE",IF(AND(D327="Gina",OR(E327="Manual",E327="Assisted Manual")),A326&amp;"_GB",IF(AND(D327="Gina",OR(E327="De-Novo Merge",E327="Assisted Merge")),A326&amp;"_SA_GB",IF(AND(D327="Cameron",OR(E327="Manual",E327="Assisted Manual")),A326&amp;"_CA",IF(AND(D327="Cameron",OR(E327="De-Novo Merge",E327="Assisted Merge")),A326&amp;"_SA_CA",IF(AND(D327="Bruno",OR(E327="Manual",E327="Assisted Manual")),A326&amp;"_BD",IF(AND(D327="Bruno",OR(E327="De-Novo Merge",E327="Assisted Merge")),A326&amp;"_SA_BD",IF(AND(D327="Daniel",OR(E327="Manual",E327="Assisted Manual")),A326&amp;"_DR",IF(AND(D327="Daniel",OR(E327="De-Novo Merge",E327="Assisted Merge")),A326&amp;"_SA_DR",IF(AND(D327="Monet",OR(E327="Manual",E327="Assisted Manual")),A326&amp;"_MW",IF(AND(D327="Monet",OR(E327="De-Novo Merge",E327="Assisted Merge")),A326&amp;"_SA_MW",IF(AND(D327="Rinat",OR(E327="Manual",E327="Assisted Manual")),A326&amp;"_RM",IF(AND(D327="Rinat",OR(E327="De-Novo Merge",E327="Assisted Merge")),A326&amp;"_SA_RM",""))))))))))))))))</f>
        <v>2018-08-01_G-163_BD</v>
      </c>
      <c r="G327" s="104">
        <v>43424</v>
      </c>
      <c r="H327" s="104">
        <v>43424</v>
      </c>
      <c r="I327" s="68">
        <v>0.1</v>
      </c>
      <c r="J327" s="68">
        <v>3.8</v>
      </c>
      <c r="K327" s="73">
        <f t="shared" si="5"/>
        <v>37.999999999999993</v>
      </c>
      <c r="L327" s="116"/>
      <c r="M327" s="103" t="str">
        <f>IF(AND(NOT(OR(G327="",G327="Ø")),H327=""),"In Progress",IF(AND(NOT(OR(H327="Ø",H327="")),NOT(OR(G327="Ø",G327=""))),"Completed",IF(AND(NOT(A326=""),NOT(OR(D327="",D327="???")),G327=""),"Waiting",IF(D327="???","Waiting",""))))</f>
        <v>Completed</v>
      </c>
      <c r="N327" s="116"/>
      <c r="O327" s="116"/>
      <c r="P327" s="4"/>
      <c r="Q327" s="121"/>
      <c r="R327" s="116"/>
    </row>
    <row r="328" spans="1:18" x14ac:dyDescent="0.25">
      <c r="A328" s="122" t="s">
        <v>5695</v>
      </c>
      <c r="B328" s="117" t="s">
        <v>5694</v>
      </c>
      <c r="C328" s="116" t="s">
        <v>5470</v>
      </c>
      <c r="D328" s="103" t="s">
        <v>23</v>
      </c>
      <c r="E328" s="103" t="s">
        <v>24</v>
      </c>
      <c r="F328" s="7" t="str">
        <f>IF(AND(D328="Amina",OR(E328="Manual",E328="Assisted Manual")),A328&amp;"_AZ",IF(AND(D328="Amina",OR(E328="De-Novo Merge",E328="Assisted Merge")),A328&amp;"_SA_AZ",IF(AND(D328="Ahmad",OR(E328="Manual",E328="Assisted Manual")),A328&amp;"_AE",IF(AND(D328="Ahmad",OR(E328="De-Novo Merge",E328="Assisted Merge")),A328&amp;"_SA_AE",IF(AND(D328="Gina",OR(E328="Manual",E328="Assisted Manual")),A328&amp;"_GB",IF(AND(D328="Gina",OR(E328="De-Novo Merge",E328="Assisted Merge")),A328&amp;"_SA_GB",IF(AND(D328="Cameron",OR(E328="Manual",E328="Assisted Manual")),A328&amp;"_CA",IF(AND(D328="Cameron",OR(E328="De-Novo Merge",E328="Assisted Merge")),A328&amp;"_SA_CA",IF(AND(D328="Bruno",OR(E328="Manual",E328="Assisted Manual")),A328&amp;"_BD",IF(AND(D328="Bruno",OR(E328="De-Novo Merge",E328="Assisted Merge")),A328&amp;"_SA_BD",IF(AND(D328="Daniel",OR(E328="Manual",E328="Assisted Manual")),A328&amp;"_DR",IF(AND(D328="Daniel",OR(E328="De-Novo Merge",E328="Assisted Merge")),A328&amp;"_SA_DR",IF(AND(D328="Monet",OR(E328="Manual",E328="Assisted Manual")),A328&amp;"_MW",IF(AND(D328="Monet",OR(E328="De-Novo Merge",E328="Assisted Merge")),A328&amp;"_SA_MW",IF(AND(D328="Rinat",OR(E328="Manual",E328="Assisted Manual")),A328&amp;"_RM",IF(AND(D328="Rinat",OR(E328="De-Novo Merge",E328="Assisted Merge")),A328&amp;"_SA_RM",""))))))))))))))))</f>
        <v>2018-08-01_G-164_CA</v>
      </c>
      <c r="G328" s="104">
        <v>43399</v>
      </c>
      <c r="H328" s="104">
        <v>43399</v>
      </c>
      <c r="I328" s="68">
        <v>0.33</v>
      </c>
      <c r="J328" s="68">
        <v>5.43</v>
      </c>
      <c r="K328" s="73">
        <f t="shared" si="5"/>
        <v>16.454545454545453</v>
      </c>
      <c r="L328" s="118">
        <v>43431</v>
      </c>
      <c r="M328" s="103" t="str">
        <f>IF(AND(NOT(OR(G328="",G328="Ø")),H328=""),"In Progress",IF(AND(NOT(OR(H328="Ø",H328="")),NOT(OR(G328="Ø",G328=""))),"Completed",IF(AND(NOT(A328=""),NOT(OR(D328="",D328="???")),G328=""),"Waiting",IF(D328="???","Waiting",""))))</f>
        <v>Completed</v>
      </c>
      <c r="N328" s="116" t="str">
        <f>IF(AND(NOT(OR(H328="Ø",H328="")),L328="Split"),"In Progress",IF(AND(NOT(OR(H328="Ø",H328="")),L328="Needs to be Split"),"Waiting",IF(AND(M328="Review",M329="Review"),"Review",IF(OR(AND(M328="Review",M329="Incomplete"),AND(M328="Incomplete",M329="Review")),"Review",IF(OR(AND(M328="Untraceable",M329="Review"),AND(M328="Review",M329="Untraceable")),"Review",IF(OR(AND(M328="Review",M329="Completed"),AND(M328="Completed",M329="Review")),"Review",IF(OR(AND(M328="Other",M329="Review"),AND(M328="Review",M329="Other")),"Review",IF(OR(AND(M328="Other",M329="Incomplete"),AND(M328="Incomplete",M329="Other")),"Review",IF(OR(AND(M328="Other",M329="Untraceable"),AND(M328="Untraceable",M329="Other")),"Review",IF(OR(AND(M328="Other",M329="Completed"),AND(M328="Completed",M329="Other")),"Review",IF(AND(M328="Waiting",M329="Waiting"),"Waiting",IF(OR(AND(M328="Review",M329="Waiting"),AND(M328="Waiting",M329="Review")),"Waiting",IF(OR(AND(M328="Other",M329="Waiting"),AND(M328="Waiting",M329="Other")),"Waiting",IF(OR(AND(M328="Incomplete",M329="Waiting"),AND(M328="Waiting",M329="Incomplete")),"Waiting",IF(OR(AND(M328="Completed",M329="Waiting"),AND(M328="Waiting",M329="Completed")),"Waiting",IF(OR(M328="In Progress",M329="In Progress"),"In Progress",IF(OR(AND(M328="Completed",M329="Untraceable"),AND(M328="Untraceable",M329="Completed")),"Review",IF(OR(AND(M328="Completed",M329="Incomplete"),AND(M328="Incomplete",M329="Completed")),"Review",IF(OR(AND(M328="Incomplete",M329="Untraceable"),AND(M328="Untraceable",M329="Incomplete")),"Untraceable",IF(AND(NOT(OR(H328="Ø",H328="")),NOT(OR(H329="Ø",H329="")),L328=""),"In Progress",IF(AND(M328="Untraceable",M329="Untraceable"),"Untraceable",IF(AND(NOT(OR(H328="Ø",H328="")),NOT(OR(H329="Ø",H329="")),NOT(OR(L328="Ø",L328="",L328="Split",L328="Needs to be Split"))),"Completed",IF(AND(M328="Incomplete",M329="Incomplete"),"Incomplete",IF(AND(M328="Other",M329="Other"),"Review",IF(AND(M328="Untraceable",M329=""),"Untraceable","")))))))))))))))))))))))))</f>
        <v>Completed</v>
      </c>
      <c r="O328" s="116" t="s">
        <v>0</v>
      </c>
      <c r="P328" s="4"/>
      <c r="Q328" s="121" t="s">
        <v>25</v>
      </c>
      <c r="R328" s="116" t="s">
        <v>5693</v>
      </c>
    </row>
    <row r="329" spans="1:18" x14ac:dyDescent="0.25">
      <c r="A329" s="116"/>
      <c r="B329" s="116"/>
      <c r="C329" s="116"/>
      <c r="D329" s="103" t="s">
        <v>32</v>
      </c>
      <c r="E329" s="103" t="s">
        <v>1512</v>
      </c>
      <c r="F329" s="7" t="str">
        <f>IF(AND(D329="Amina",OR(E329="Manual",E329="Assisted Manual")),A328&amp;"_AZ",IF(AND(D329="Amina",OR(E329="De-Novo Merge",E329="Assisted Merge")),A328&amp;"_SA_AZ",IF(AND(D329="Ahmad",OR(E329="Manual",E329="Assisted Manual")),A328&amp;"_AE",IF(AND(D329="Ahmad",OR(E329="De-Novo Merge",E329="Assisted Merge")),A328&amp;"_SA_AE",IF(AND(D329="Gina",OR(E329="Manual",E329="Assisted Manual")),A328&amp;"_GB",IF(AND(D329="Gina",OR(E329="De-Novo Merge",E329="Assisted Merge")),A328&amp;"_SA_GB",IF(AND(D329="Cameron",OR(E329="Manual",E329="Assisted Manual")),A328&amp;"_CA",IF(AND(D329="Cameron",OR(E329="De-Novo Merge",E329="Assisted Merge")),A328&amp;"_SA_CA",IF(AND(D329="Bruno",OR(E329="Manual",E329="Assisted Manual")),A328&amp;"_BD",IF(AND(D329="Bruno",OR(E329="De-Novo Merge",E329="Assisted Merge")),A328&amp;"_SA_BD",IF(AND(D329="Daniel",OR(E329="Manual",E329="Assisted Manual")),A328&amp;"_DR",IF(AND(D329="Daniel",OR(E329="De-Novo Merge",E329="Assisted Merge")),A328&amp;"_SA_DR",IF(AND(D329="Monet",OR(E329="Manual",E329="Assisted Manual")),A328&amp;"_MW",IF(AND(D329="Monet",OR(E329="De-Novo Merge",E329="Assisted Merge")),A328&amp;"_SA_MW",IF(AND(D329="Rinat",OR(E329="Manual",E329="Assisted Manual")),A328&amp;"_RM",IF(AND(D329="Rinat",OR(E329="De-Novo Merge",E329="Assisted Merge")),A328&amp;"_SA_RM",""))))))))))))))))</f>
        <v>2018-08-01_G-164_AZ</v>
      </c>
      <c r="G329" s="104">
        <v>43424</v>
      </c>
      <c r="H329" s="104">
        <v>43424</v>
      </c>
      <c r="I329" s="68">
        <v>0.1</v>
      </c>
      <c r="J329" s="68"/>
      <c r="K329" s="73" t="str">
        <f t="shared" si="5"/>
        <v/>
      </c>
      <c r="L329" s="116"/>
      <c r="M329" s="103" t="str">
        <f>IF(AND(NOT(OR(G329="",G329="Ø")),H329=""),"In Progress",IF(AND(NOT(OR(H329="Ø",H329="")),NOT(OR(G329="Ø",G329=""))),"Completed",IF(AND(NOT(A328=""),NOT(OR(D329="",D329="???")),G329=""),"Waiting",IF(D329="???","Waiting",""))))</f>
        <v>Completed</v>
      </c>
      <c r="N329" s="116"/>
      <c r="O329" s="116"/>
      <c r="P329" s="4"/>
      <c r="Q329" s="121"/>
      <c r="R329" s="116"/>
    </row>
    <row r="330" spans="1:18" x14ac:dyDescent="0.25">
      <c r="A330" s="122" t="s">
        <v>5692</v>
      </c>
      <c r="B330" s="117" t="s">
        <v>5691</v>
      </c>
      <c r="C330" s="116" t="s">
        <v>5470</v>
      </c>
      <c r="D330" s="103" t="s">
        <v>23</v>
      </c>
      <c r="E330" s="103" t="s">
        <v>24</v>
      </c>
      <c r="F330" s="7" t="str">
        <f>IF(AND(D330="Amina",OR(E330="Manual",E330="Assisted Manual")),A330&amp;"_AZ",IF(AND(D330="Amina",OR(E330="De-Novo Merge",E330="Assisted Merge")),A330&amp;"_SA_AZ",IF(AND(D330="Ahmad",OR(E330="Manual",E330="Assisted Manual")),A330&amp;"_AE",IF(AND(D330="Ahmad",OR(E330="De-Novo Merge",E330="Assisted Merge")),A330&amp;"_SA_AE",IF(AND(D330="Gina",OR(E330="Manual",E330="Assisted Manual")),A330&amp;"_GB",IF(AND(D330="Gina",OR(E330="De-Novo Merge",E330="Assisted Merge")),A330&amp;"_SA_GB",IF(AND(D330="Cameron",OR(E330="Manual",E330="Assisted Manual")),A330&amp;"_CA",IF(AND(D330="Cameron",OR(E330="De-Novo Merge",E330="Assisted Merge")),A330&amp;"_SA_CA",IF(AND(D330="Bruno",OR(E330="Manual",E330="Assisted Manual")),A330&amp;"_BD",IF(AND(D330="Bruno",OR(E330="De-Novo Merge",E330="Assisted Merge")),A330&amp;"_SA_BD",IF(AND(D330="Daniel",OR(E330="Manual",E330="Assisted Manual")),A330&amp;"_DR",IF(AND(D330="Daniel",OR(E330="De-Novo Merge",E330="Assisted Merge")),A330&amp;"_SA_DR",IF(AND(D330="Monet",OR(E330="Manual",E330="Assisted Manual")),A330&amp;"_MW",IF(AND(D330="Monet",OR(E330="De-Novo Merge",E330="Assisted Merge")),A330&amp;"_SA_MW",IF(AND(D330="Rinat",OR(E330="Manual",E330="Assisted Manual")),A330&amp;"_RM",IF(AND(D330="Rinat",OR(E330="De-Novo Merge",E330="Assisted Merge")),A330&amp;"_SA_RM",""))))))))))))))))</f>
        <v>2018-08-01_G-165_CA</v>
      </c>
      <c r="G330" s="104">
        <v>43399</v>
      </c>
      <c r="H330" s="104">
        <v>43399</v>
      </c>
      <c r="I330" s="68">
        <v>0.3</v>
      </c>
      <c r="J330" s="68">
        <v>4.7</v>
      </c>
      <c r="K330" s="73">
        <f t="shared" si="5"/>
        <v>15.666666666666668</v>
      </c>
      <c r="L330" s="118">
        <v>43424</v>
      </c>
      <c r="M330" s="103" t="str">
        <f>IF(AND(NOT(OR(G330="",G330="Ø")),H330=""),"In Progress",IF(AND(NOT(OR(H330="Ø",H330="")),NOT(OR(G330="Ø",G330=""))),"Completed",IF(AND(NOT(A330=""),NOT(OR(D330="",D330="???")),G330=""),"Waiting",IF(D330="???","Waiting",""))))</f>
        <v>Completed</v>
      </c>
      <c r="N330" s="116" t="str">
        <f>IF(AND(NOT(OR(H330="Ø",H330="")),L330="Split"),"In Progress",IF(AND(NOT(OR(H330="Ø",H330="")),L330="Needs to be Split"),"Waiting",IF(AND(M330="Review",M331="Review"),"Review",IF(OR(AND(M330="Review",M331="Incomplete"),AND(M330="Incomplete",M331="Review")),"Review",IF(OR(AND(M330="Untraceable",M331="Review"),AND(M330="Review",M331="Untraceable")),"Review",IF(OR(AND(M330="Review",M331="Completed"),AND(M330="Completed",M331="Review")),"Review",IF(OR(AND(M330="Other",M331="Review"),AND(M330="Review",M331="Other")),"Review",IF(OR(AND(M330="Other",M331="Incomplete"),AND(M330="Incomplete",M331="Other")),"Review",IF(OR(AND(M330="Other",M331="Untraceable"),AND(M330="Untraceable",M331="Other")),"Review",IF(OR(AND(M330="Other",M331="Completed"),AND(M330="Completed",M331="Other")),"Review",IF(AND(M330="Waiting",M331="Waiting"),"Waiting",IF(OR(AND(M330="Review",M331="Waiting"),AND(M330="Waiting",M331="Review")),"Waiting",IF(OR(AND(M330="Other",M331="Waiting"),AND(M330="Waiting",M331="Other")),"Waiting",IF(OR(AND(M330="Incomplete",M331="Waiting"),AND(M330="Waiting",M331="Incomplete")),"Waiting",IF(OR(AND(M330="Completed",M331="Waiting"),AND(M330="Waiting",M331="Completed")),"Waiting",IF(OR(M330="In Progress",M331="In Progress"),"In Progress",IF(OR(AND(M330="Completed",M331="Untraceable"),AND(M330="Untraceable",M331="Completed")),"Review",IF(OR(AND(M330="Completed",M331="Incomplete"),AND(M330="Incomplete",M331="Completed")),"Review",IF(OR(AND(M330="Incomplete",M331="Untraceable"),AND(M330="Untraceable",M331="Incomplete")),"Untraceable",IF(AND(NOT(OR(H330="Ø",H330="")),NOT(OR(H331="Ø",H331="")),L330=""),"In Progress",IF(AND(M330="Untraceable",M331="Untraceable"),"Untraceable",IF(AND(NOT(OR(H330="Ø",H330="")),NOT(OR(H331="Ø",H331="")),NOT(OR(L330="Ø",L330="",L330="Split",L330="Needs to be Split"))),"Completed",IF(AND(M330="Incomplete",M331="Incomplete"),"Incomplete",IF(AND(M330="Other",M331="Other"),"Review",IF(AND(M330="Untraceable",M331=""),"Untraceable","")))))))))))))))))))))))))</f>
        <v>Completed</v>
      </c>
      <c r="O330" s="116" t="s">
        <v>0</v>
      </c>
      <c r="P330" s="4"/>
      <c r="Q330" s="121" t="s">
        <v>25</v>
      </c>
      <c r="R330" s="116" t="s">
        <v>5690</v>
      </c>
    </row>
    <row r="331" spans="1:18" x14ac:dyDescent="0.25">
      <c r="A331" s="116"/>
      <c r="B331" s="116"/>
      <c r="C331" s="116"/>
      <c r="D331" s="103" t="s">
        <v>161</v>
      </c>
      <c r="E331" s="103" t="s">
        <v>1512</v>
      </c>
      <c r="F331" s="7" t="str">
        <f>IF(AND(D331="Amina",OR(E331="Manual",E331="Assisted Manual")),A330&amp;"_AZ",IF(AND(D331="Amina",OR(E331="De-Novo Merge",E331="Assisted Merge")),A330&amp;"_SA_AZ",IF(AND(D331="Ahmad",OR(E331="Manual",E331="Assisted Manual")),A330&amp;"_AE",IF(AND(D331="Ahmad",OR(E331="De-Novo Merge",E331="Assisted Merge")),A330&amp;"_SA_AE",IF(AND(D331="Gina",OR(E331="Manual",E331="Assisted Manual")),A330&amp;"_GB",IF(AND(D331="Gina",OR(E331="De-Novo Merge",E331="Assisted Merge")),A330&amp;"_SA_GB",IF(AND(D331="Cameron",OR(E331="Manual",E331="Assisted Manual")),A330&amp;"_CA",IF(AND(D331="Cameron",OR(E331="De-Novo Merge",E331="Assisted Merge")),A330&amp;"_SA_CA",IF(AND(D331="Bruno",OR(E331="Manual",E331="Assisted Manual")),A330&amp;"_BD",IF(AND(D331="Bruno",OR(E331="De-Novo Merge",E331="Assisted Merge")),A330&amp;"_SA_BD",IF(AND(D331="Daniel",OR(E331="Manual",E331="Assisted Manual")),A330&amp;"_DR",IF(AND(D331="Daniel",OR(E331="De-Novo Merge",E331="Assisted Merge")),A330&amp;"_SA_DR",IF(AND(D331="Monet",OR(E331="Manual",E331="Assisted Manual")),A330&amp;"_MW",IF(AND(D331="Monet",OR(E331="De-Novo Merge",E331="Assisted Merge")),A330&amp;"_SA_MW",IF(AND(D331="Rinat",OR(E331="Manual",E331="Assisted Manual")),A330&amp;"_RM",IF(AND(D331="Rinat",OR(E331="De-Novo Merge",E331="Assisted Merge")),A330&amp;"_SA_RM",""))))))))))))))))</f>
        <v>2018-08-01_G-165_BD</v>
      </c>
      <c r="G331" s="104">
        <v>43424</v>
      </c>
      <c r="H331" s="104">
        <v>43424</v>
      </c>
      <c r="I331" s="68">
        <v>0.1</v>
      </c>
      <c r="J331" s="68">
        <v>4.7</v>
      </c>
      <c r="K331" s="73">
        <f t="shared" si="5"/>
        <v>47</v>
      </c>
      <c r="L331" s="116"/>
      <c r="M331" s="103" t="str">
        <f>IF(AND(NOT(OR(G331="",G331="Ø")),H331=""),"In Progress",IF(AND(NOT(OR(H331="Ø",H331="")),NOT(OR(G331="Ø",G331=""))),"Completed",IF(AND(NOT(A330=""),NOT(OR(D331="",D331="???")),G331=""),"Waiting",IF(D331="???","Waiting",""))))</f>
        <v>Completed</v>
      </c>
      <c r="N331" s="116"/>
      <c r="O331" s="116"/>
      <c r="P331" s="4"/>
      <c r="Q331" s="121"/>
      <c r="R331" s="116"/>
    </row>
    <row r="332" spans="1:18" x14ac:dyDescent="0.25">
      <c r="A332" s="122" t="s">
        <v>5689</v>
      </c>
      <c r="B332" s="117" t="s">
        <v>5688</v>
      </c>
      <c r="C332" s="116" t="s">
        <v>5470</v>
      </c>
      <c r="D332" s="103" t="s">
        <v>23</v>
      </c>
      <c r="E332" s="103" t="s">
        <v>24</v>
      </c>
      <c r="F332" s="7" t="str">
        <f>IF(AND(D332="Amina",OR(E332="Manual",E332="Assisted Manual")),A332&amp;"_AZ",IF(AND(D332="Amina",OR(E332="De-Novo Merge",E332="Assisted Merge")),A332&amp;"_SA_AZ",IF(AND(D332="Ahmad",OR(E332="Manual",E332="Assisted Manual")),A332&amp;"_AE",IF(AND(D332="Ahmad",OR(E332="De-Novo Merge",E332="Assisted Merge")),A332&amp;"_SA_AE",IF(AND(D332="Gina",OR(E332="Manual",E332="Assisted Manual")),A332&amp;"_GB",IF(AND(D332="Gina",OR(E332="De-Novo Merge",E332="Assisted Merge")),A332&amp;"_SA_GB",IF(AND(D332="Cameron",OR(E332="Manual",E332="Assisted Manual")),A332&amp;"_CA",IF(AND(D332="Cameron",OR(E332="De-Novo Merge",E332="Assisted Merge")),A332&amp;"_SA_CA",IF(AND(D332="Bruno",OR(E332="Manual",E332="Assisted Manual")),A332&amp;"_BD",IF(AND(D332="Bruno",OR(E332="De-Novo Merge",E332="Assisted Merge")),A332&amp;"_SA_BD",IF(AND(D332="Daniel",OR(E332="Manual",E332="Assisted Manual")),A332&amp;"_DR",IF(AND(D332="Daniel",OR(E332="De-Novo Merge",E332="Assisted Merge")),A332&amp;"_SA_DR",IF(AND(D332="Monet",OR(E332="Manual",E332="Assisted Manual")),A332&amp;"_MW",IF(AND(D332="Monet",OR(E332="De-Novo Merge",E332="Assisted Merge")),A332&amp;"_SA_MW",IF(AND(D332="Rinat",OR(E332="Manual",E332="Assisted Manual")),A332&amp;"_RM",IF(AND(D332="Rinat",OR(E332="De-Novo Merge",E332="Assisted Merge")),A332&amp;"_SA_RM",""))))))))))))))))</f>
        <v>2018-08-01_G-166_CA</v>
      </c>
      <c r="G332" s="104">
        <v>43399</v>
      </c>
      <c r="H332" s="104">
        <v>43399</v>
      </c>
      <c r="I332" s="68">
        <v>1</v>
      </c>
      <c r="J332" s="68">
        <v>14.3</v>
      </c>
      <c r="K332" s="73">
        <f t="shared" si="5"/>
        <v>14.3</v>
      </c>
      <c r="L332" s="118">
        <v>43424</v>
      </c>
      <c r="M332" s="103" t="str">
        <f>IF(AND(NOT(OR(G332="",G332="Ø")),H332=""),"In Progress",IF(AND(NOT(OR(H332="Ø",H332="")),NOT(OR(G332="Ø",G332=""))),"Completed",IF(AND(NOT(A332=""),NOT(OR(D332="",D332="???")),G332=""),"Waiting",IF(D332="???","Waiting",""))))</f>
        <v>Completed</v>
      </c>
      <c r="N332" s="116" t="str">
        <f>IF(AND(NOT(OR(H332="Ø",H332="")),L332="Split"),"In Progress",IF(AND(NOT(OR(H332="Ø",H332="")),L332="Needs to be Split"),"Waiting",IF(AND(M332="Review",M333="Review"),"Review",IF(OR(AND(M332="Review",M333="Incomplete"),AND(M332="Incomplete",M333="Review")),"Review",IF(OR(AND(M332="Untraceable",M333="Review"),AND(M332="Review",M333="Untraceable")),"Review",IF(OR(AND(M332="Review",M333="Completed"),AND(M332="Completed",M333="Review")),"Review",IF(OR(AND(M332="Other",M333="Review"),AND(M332="Review",M333="Other")),"Review",IF(OR(AND(M332="Other",M333="Incomplete"),AND(M332="Incomplete",M333="Other")),"Review",IF(OR(AND(M332="Other",M333="Untraceable"),AND(M332="Untraceable",M333="Other")),"Review",IF(OR(AND(M332="Other",M333="Completed"),AND(M332="Completed",M333="Other")),"Review",IF(AND(M332="Waiting",M333="Waiting"),"Waiting",IF(OR(AND(M332="Review",M333="Waiting"),AND(M332="Waiting",M333="Review")),"Waiting",IF(OR(AND(M332="Other",M333="Waiting"),AND(M332="Waiting",M333="Other")),"Waiting",IF(OR(AND(M332="Incomplete",M333="Waiting"),AND(M332="Waiting",M333="Incomplete")),"Waiting",IF(OR(AND(M332="Completed",M333="Waiting"),AND(M332="Waiting",M333="Completed")),"Waiting",IF(OR(M332="In Progress",M333="In Progress"),"In Progress",IF(OR(AND(M332="Completed",M333="Untraceable"),AND(M332="Untraceable",M333="Completed")),"Review",IF(OR(AND(M332="Completed",M333="Incomplete"),AND(M332="Incomplete",M333="Completed")),"Review",IF(OR(AND(M332="Incomplete",M333="Untraceable"),AND(M332="Untraceable",M333="Incomplete")),"Untraceable",IF(AND(NOT(OR(H332="Ø",H332="")),NOT(OR(H333="Ø",H333="")),L332=""),"In Progress",IF(AND(M332="Untraceable",M333="Untraceable"),"Untraceable",IF(AND(NOT(OR(H332="Ø",H332="")),NOT(OR(H333="Ø",H333="")),NOT(OR(L332="Ø",L332="",L332="Split",L332="Needs to be Split"))),"Completed",IF(AND(M332="Incomplete",M333="Incomplete"),"Incomplete",IF(AND(M332="Other",M333="Other"),"Review",IF(AND(M332="Untraceable",M333=""),"Untraceable","")))))))))))))))))))))))))</f>
        <v>Completed</v>
      </c>
      <c r="O332" s="116" t="s">
        <v>0</v>
      </c>
      <c r="P332" s="4"/>
      <c r="Q332" s="121" t="s">
        <v>25</v>
      </c>
      <c r="R332" s="116" t="s">
        <v>5687</v>
      </c>
    </row>
    <row r="333" spans="1:18" x14ac:dyDescent="0.25">
      <c r="A333" s="116"/>
      <c r="B333" s="116"/>
      <c r="C333" s="116"/>
      <c r="D333" s="103" t="s">
        <v>161</v>
      </c>
      <c r="E333" s="103" t="s">
        <v>1512</v>
      </c>
      <c r="F333" s="7" t="str">
        <f>IF(AND(D333="Amina",OR(E333="Manual",E333="Assisted Manual")),A332&amp;"_AZ",IF(AND(D333="Amina",OR(E333="De-Novo Merge",E333="Assisted Merge")),A332&amp;"_SA_AZ",IF(AND(D333="Ahmad",OR(E333="Manual",E333="Assisted Manual")),A332&amp;"_AE",IF(AND(D333="Ahmad",OR(E333="De-Novo Merge",E333="Assisted Merge")),A332&amp;"_SA_AE",IF(AND(D333="Gina",OR(E333="Manual",E333="Assisted Manual")),A332&amp;"_GB",IF(AND(D333="Gina",OR(E333="De-Novo Merge",E333="Assisted Merge")),A332&amp;"_SA_GB",IF(AND(D333="Cameron",OR(E333="Manual",E333="Assisted Manual")),A332&amp;"_CA",IF(AND(D333="Cameron",OR(E333="De-Novo Merge",E333="Assisted Merge")),A332&amp;"_SA_CA",IF(AND(D333="Bruno",OR(E333="Manual",E333="Assisted Manual")),A332&amp;"_BD",IF(AND(D333="Bruno",OR(E333="De-Novo Merge",E333="Assisted Merge")),A332&amp;"_SA_BD",IF(AND(D333="Daniel",OR(E333="Manual",E333="Assisted Manual")),A332&amp;"_DR",IF(AND(D333="Daniel",OR(E333="De-Novo Merge",E333="Assisted Merge")),A332&amp;"_SA_DR",IF(AND(D333="Monet",OR(E333="Manual",E333="Assisted Manual")),A332&amp;"_MW",IF(AND(D333="Monet",OR(E333="De-Novo Merge",E333="Assisted Merge")),A332&amp;"_SA_MW",IF(AND(D333="Rinat",OR(E333="Manual",E333="Assisted Manual")),A332&amp;"_RM",IF(AND(D333="Rinat",OR(E333="De-Novo Merge",E333="Assisted Merge")),A332&amp;"_SA_RM",""))))))))))))))))</f>
        <v>2018-08-01_G-166_BD</v>
      </c>
      <c r="G333" s="104">
        <v>43424</v>
      </c>
      <c r="H333" s="104">
        <v>43405</v>
      </c>
      <c r="I333" s="68">
        <v>0.5</v>
      </c>
      <c r="J333" s="68">
        <v>15</v>
      </c>
      <c r="K333" s="73">
        <f t="shared" si="5"/>
        <v>30</v>
      </c>
      <c r="L333" s="116"/>
      <c r="M333" s="103" t="str">
        <f>IF(AND(NOT(OR(G333="",G333="Ø")),H333=""),"In Progress",IF(AND(NOT(OR(H333="Ø",H333="")),NOT(OR(G333="Ø",G333=""))),"Completed",IF(AND(NOT(A332=""),NOT(OR(D333="",D333="???")),G333=""),"Waiting",IF(D333="???","Waiting",""))))</f>
        <v>Completed</v>
      </c>
      <c r="N333" s="116"/>
      <c r="O333" s="116"/>
      <c r="P333" s="4"/>
      <c r="Q333" s="121"/>
      <c r="R333" s="116"/>
    </row>
    <row r="334" spans="1:18" x14ac:dyDescent="0.25">
      <c r="A334" s="122" t="s">
        <v>5686</v>
      </c>
      <c r="B334" s="117" t="s">
        <v>5685</v>
      </c>
      <c r="C334" s="116" t="s">
        <v>5470</v>
      </c>
      <c r="D334" s="103" t="s">
        <v>23</v>
      </c>
      <c r="E334" s="103" t="s">
        <v>24</v>
      </c>
      <c r="F334" s="7" t="str">
        <f>IF(AND(D334="Amina",OR(E334="Manual",E334="Assisted Manual")),A334&amp;"_AZ",IF(AND(D334="Amina",OR(E334="De-Novo Merge",E334="Assisted Merge")),A334&amp;"_SA_AZ",IF(AND(D334="Ahmad",OR(E334="Manual",E334="Assisted Manual")),A334&amp;"_AE",IF(AND(D334="Ahmad",OR(E334="De-Novo Merge",E334="Assisted Merge")),A334&amp;"_SA_AE",IF(AND(D334="Gina",OR(E334="Manual",E334="Assisted Manual")),A334&amp;"_GB",IF(AND(D334="Gina",OR(E334="De-Novo Merge",E334="Assisted Merge")),A334&amp;"_SA_GB",IF(AND(D334="Cameron",OR(E334="Manual",E334="Assisted Manual")),A334&amp;"_CA",IF(AND(D334="Cameron",OR(E334="De-Novo Merge",E334="Assisted Merge")),A334&amp;"_SA_CA",IF(AND(D334="Bruno",OR(E334="Manual",E334="Assisted Manual")),A334&amp;"_BD",IF(AND(D334="Bruno",OR(E334="De-Novo Merge",E334="Assisted Merge")),A334&amp;"_SA_BD",IF(AND(D334="Daniel",OR(E334="Manual",E334="Assisted Manual")),A334&amp;"_DR",IF(AND(D334="Daniel",OR(E334="De-Novo Merge",E334="Assisted Merge")),A334&amp;"_SA_DR",IF(AND(D334="Monet",OR(E334="Manual",E334="Assisted Manual")),A334&amp;"_MW",IF(AND(D334="Monet",OR(E334="De-Novo Merge",E334="Assisted Merge")),A334&amp;"_SA_MW",IF(AND(D334="Rinat",OR(E334="Manual",E334="Assisted Manual")),A334&amp;"_RM",IF(AND(D334="Rinat",OR(E334="De-Novo Merge",E334="Assisted Merge")),A334&amp;"_SA_RM",""))))))))))))))))</f>
        <v>2018-08-01_G-167_CA</v>
      </c>
      <c r="G334" s="104">
        <v>43399</v>
      </c>
      <c r="H334" s="104">
        <v>43399</v>
      </c>
      <c r="I334" s="68">
        <v>0.28000000000000003</v>
      </c>
      <c r="J334" s="68">
        <v>5.4</v>
      </c>
      <c r="K334" s="73">
        <f t="shared" si="5"/>
        <v>19.285714285714285</v>
      </c>
      <c r="L334" s="118">
        <v>43431</v>
      </c>
      <c r="M334" s="103" t="str">
        <f>IF(AND(NOT(OR(G334="",G334="Ø")),H334=""),"In Progress",IF(AND(NOT(OR(H334="Ø",H334="")),NOT(OR(G334="Ø",G334=""))),"Completed",IF(AND(NOT(A334=""),NOT(OR(D334="",D334="???")),G334=""),"Waiting",IF(D334="???","Waiting",""))))</f>
        <v>Completed</v>
      </c>
      <c r="N334" s="116" t="str">
        <f>IF(AND(NOT(OR(H334="Ø",H334="")),L334="Split"),"In Progress",IF(AND(NOT(OR(H334="Ø",H334="")),L334="Needs to be Split"),"Waiting",IF(AND(M334="Review",M335="Review"),"Review",IF(OR(AND(M334="Review",M335="Incomplete"),AND(M334="Incomplete",M335="Review")),"Review",IF(OR(AND(M334="Untraceable",M335="Review"),AND(M334="Review",M335="Untraceable")),"Review",IF(OR(AND(M334="Review",M335="Completed"),AND(M334="Completed",M335="Review")),"Review",IF(OR(AND(M334="Other",M335="Review"),AND(M334="Review",M335="Other")),"Review",IF(OR(AND(M334="Other",M335="Incomplete"),AND(M334="Incomplete",M335="Other")),"Review",IF(OR(AND(M334="Other",M335="Untraceable"),AND(M334="Untraceable",M335="Other")),"Review",IF(OR(AND(M334="Other",M335="Completed"),AND(M334="Completed",M335="Other")),"Review",IF(AND(M334="Waiting",M335="Waiting"),"Waiting",IF(OR(AND(M334="Review",M335="Waiting"),AND(M334="Waiting",M335="Review")),"Waiting",IF(OR(AND(M334="Other",M335="Waiting"),AND(M334="Waiting",M335="Other")),"Waiting",IF(OR(AND(M334="Incomplete",M335="Waiting"),AND(M334="Waiting",M335="Incomplete")),"Waiting",IF(OR(AND(M334="Completed",M335="Waiting"),AND(M334="Waiting",M335="Completed")),"Waiting",IF(OR(M334="In Progress",M335="In Progress"),"In Progress",IF(OR(AND(M334="Completed",M335="Untraceable"),AND(M334="Untraceable",M335="Completed")),"Review",IF(OR(AND(M334="Completed",M335="Incomplete"),AND(M334="Incomplete",M335="Completed")),"Review",IF(OR(AND(M334="Incomplete",M335="Untraceable"),AND(M334="Untraceable",M335="Incomplete")),"Untraceable",IF(AND(NOT(OR(H334="Ø",H334="")),NOT(OR(H335="Ø",H335="")),L334=""),"In Progress",IF(AND(M334="Untraceable",M335="Untraceable"),"Untraceable",IF(AND(NOT(OR(H334="Ø",H334="")),NOT(OR(H335="Ø",H335="")),NOT(OR(L334="Ø",L334="",L334="Split",L334="Needs to be Split"))),"Completed",IF(AND(M334="Incomplete",M335="Incomplete"),"Incomplete",IF(AND(M334="Other",M335="Other"),"Review",IF(AND(M334="Untraceable",M335=""),"Untraceable","")))))))))))))))))))))))))</f>
        <v>Completed</v>
      </c>
      <c r="O334" s="116" t="s">
        <v>0</v>
      </c>
      <c r="P334" s="4"/>
      <c r="Q334" s="121" t="s">
        <v>25</v>
      </c>
      <c r="R334" s="116" t="s">
        <v>5684</v>
      </c>
    </row>
    <row r="335" spans="1:18" x14ac:dyDescent="0.25">
      <c r="A335" s="116"/>
      <c r="B335" s="116"/>
      <c r="C335" s="116"/>
      <c r="D335" s="103" t="s">
        <v>32</v>
      </c>
      <c r="E335" s="103" t="s">
        <v>1512</v>
      </c>
      <c r="F335" s="7" t="str">
        <f>IF(AND(D335="Amina",OR(E335="Manual",E335="Assisted Manual")),A334&amp;"_AZ",IF(AND(D335="Amina",OR(E335="De-Novo Merge",E335="Assisted Merge")),A334&amp;"_SA_AZ",IF(AND(D335="Ahmad",OR(E335="Manual",E335="Assisted Manual")),A334&amp;"_AE",IF(AND(D335="Ahmad",OR(E335="De-Novo Merge",E335="Assisted Merge")),A334&amp;"_SA_AE",IF(AND(D335="Gina",OR(E335="Manual",E335="Assisted Manual")),A334&amp;"_GB",IF(AND(D335="Gina",OR(E335="De-Novo Merge",E335="Assisted Merge")),A334&amp;"_SA_GB",IF(AND(D335="Cameron",OR(E335="Manual",E335="Assisted Manual")),A334&amp;"_CA",IF(AND(D335="Cameron",OR(E335="De-Novo Merge",E335="Assisted Merge")),A334&amp;"_SA_CA",IF(AND(D335="Bruno",OR(E335="Manual",E335="Assisted Manual")),A334&amp;"_BD",IF(AND(D335="Bruno",OR(E335="De-Novo Merge",E335="Assisted Merge")),A334&amp;"_SA_BD",IF(AND(D335="Daniel",OR(E335="Manual",E335="Assisted Manual")),A334&amp;"_DR",IF(AND(D335="Daniel",OR(E335="De-Novo Merge",E335="Assisted Merge")),A334&amp;"_SA_DR",IF(AND(D335="Monet",OR(E335="Manual",E335="Assisted Manual")),A334&amp;"_MW",IF(AND(D335="Monet",OR(E335="De-Novo Merge",E335="Assisted Merge")),A334&amp;"_SA_MW",IF(AND(D335="Rinat",OR(E335="Manual",E335="Assisted Manual")),A334&amp;"_RM",IF(AND(D335="Rinat",OR(E335="De-Novo Merge",E335="Assisted Merge")),A334&amp;"_SA_RM",""))))))))))))))))</f>
        <v>2018-08-01_G-167_AZ</v>
      </c>
      <c r="G335" s="104">
        <v>43424</v>
      </c>
      <c r="H335" s="104">
        <v>43424</v>
      </c>
      <c r="I335" s="68"/>
      <c r="J335" s="68"/>
      <c r="K335" s="73" t="str">
        <f t="shared" si="5"/>
        <v/>
      </c>
      <c r="L335" s="116"/>
      <c r="M335" s="103" t="str">
        <f>IF(AND(NOT(OR(G335="",G335="Ø")),H335=""),"In Progress",IF(AND(NOT(OR(H335="Ø",H335="")),NOT(OR(G335="Ø",G335=""))),"Completed",IF(AND(NOT(A334=""),NOT(OR(D335="",D335="???")),G335=""),"Waiting",IF(D335="???","Waiting",""))))</f>
        <v>Completed</v>
      </c>
      <c r="N335" s="116"/>
      <c r="O335" s="116"/>
      <c r="P335" s="4"/>
      <c r="Q335" s="121"/>
      <c r="R335" s="116"/>
    </row>
    <row r="336" spans="1:18" x14ac:dyDescent="0.25">
      <c r="A336" s="122" t="s">
        <v>5683</v>
      </c>
      <c r="B336" s="117" t="s">
        <v>5682</v>
      </c>
      <c r="C336" s="116"/>
      <c r="D336" s="103" t="s">
        <v>23</v>
      </c>
      <c r="E336" s="103" t="s">
        <v>24</v>
      </c>
      <c r="F336" s="7" t="str">
        <f>IF(AND(D336="Amina",OR(E336="Manual",E336="Assisted Manual")),A336&amp;"_AZ",IF(AND(D336="Amina",OR(E336="De-Novo Merge",E336="Assisted Merge")),A336&amp;"_SA_AZ",IF(AND(D336="Ahmad",OR(E336="Manual",E336="Assisted Manual")),A336&amp;"_AE",IF(AND(D336="Ahmad",OR(E336="De-Novo Merge",E336="Assisted Merge")),A336&amp;"_SA_AE",IF(AND(D336="Gina",OR(E336="Manual",E336="Assisted Manual")),A336&amp;"_GB",IF(AND(D336="Gina",OR(E336="De-Novo Merge",E336="Assisted Merge")),A336&amp;"_SA_GB",IF(AND(D336="Cameron",OR(E336="Manual",E336="Assisted Manual")),A336&amp;"_CA",IF(AND(D336="Cameron",OR(E336="De-Novo Merge",E336="Assisted Merge")),A336&amp;"_SA_CA",IF(AND(D336="Bruno",OR(E336="Manual",E336="Assisted Manual")),A336&amp;"_BD",IF(AND(D336="Bruno",OR(E336="De-Novo Merge",E336="Assisted Merge")),A336&amp;"_SA_BD",IF(AND(D336="Daniel",OR(E336="Manual",E336="Assisted Manual")),A336&amp;"_DR",IF(AND(D336="Daniel",OR(E336="De-Novo Merge",E336="Assisted Merge")),A336&amp;"_SA_DR",IF(AND(D336="Monet",OR(E336="Manual",E336="Assisted Manual")),A336&amp;"_MW",IF(AND(D336="Monet",OR(E336="De-Novo Merge",E336="Assisted Merge")),A336&amp;"_SA_MW",IF(AND(D336="Rinat",OR(E336="Manual",E336="Assisted Manual")),A336&amp;"_RM",IF(AND(D336="Rinat",OR(E336="De-Novo Merge",E336="Assisted Merge")),A336&amp;"_SA_RM",""))))))))))))))))</f>
        <v>2018-08-01_G-168_CA</v>
      </c>
      <c r="G336" s="104">
        <v>43403</v>
      </c>
      <c r="H336" s="104" t="s">
        <v>51</v>
      </c>
      <c r="I336" s="68"/>
      <c r="J336" s="68"/>
      <c r="K336" s="73" t="str">
        <f t="shared" si="5"/>
        <v/>
      </c>
      <c r="L336" s="118" t="str">
        <f>IF(AND(NOT(OR(H336="",H336="Ø")),NOT(OR(H337="",H337="Ø"))),"Needs to be Split","")</f>
        <v/>
      </c>
      <c r="M336" s="103" t="s">
        <v>2</v>
      </c>
      <c r="N336" s="116" t="s">
        <v>2</v>
      </c>
      <c r="O336" s="116" t="str">
        <f>IF(OR(N336="Untraceable",N336="Incomplete"),"Ignore",IF(N336="Completed","Waiting",IF(OR(N336="Waiting",N336="In Progress",N336="Review",N336="Other"),"HOLD","")))</f>
        <v>Ignore</v>
      </c>
      <c r="P336" s="4"/>
      <c r="Q336" s="121" t="str">
        <f>IF(OR(N336="Untraceable",N336="Incomplete"),"No",IF(N336="Completed","In Progress",""))</f>
        <v>No</v>
      </c>
      <c r="R336" s="116"/>
    </row>
    <row r="337" spans="1:18" x14ac:dyDescent="0.25">
      <c r="A337" s="116"/>
      <c r="B337" s="116"/>
      <c r="C337" s="116"/>
      <c r="D337" s="103" t="s">
        <v>187</v>
      </c>
      <c r="E337" s="103" t="s">
        <v>24</v>
      </c>
      <c r="F337" s="7" t="str">
        <f>IF(AND(D337="Amina",OR(E337="Manual",E337="Assisted Manual")),A336&amp;"_AZ",IF(AND(D337="Amina",OR(E337="De-Novo Merge",E337="Assisted Merge")),A336&amp;"_SA_AZ",IF(AND(D337="Ahmad",OR(E337="Manual",E337="Assisted Manual")),A336&amp;"_AE",IF(AND(D337="Ahmad",OR(E337="De-Novo Merge",E337="Assisted Merge")),A336&amp;"_SA_AE",IF(AND(D337="Gina",OR(E337="Manual",E337="Assisted Manual")),A336&amp;"_GB",IF(AND(D337="Gina",OR(E337="De-Novo Merge",E337="Assisted Merge")),A336&amp;"_SA_GB",IF(AND(D337="Cameron",OR(E337="Manual",E337="Assisted Manual")),A336&amp;"_CA",IF(AND(D337="Cameron",OR(E337="De-Novo Merge",E337="Assisted Merge")),A336&amp;"_SA_CA",IF(AND(D337="Bruno",OR(E337="Manual",E337="Assisted Manual")),A336&amp;"_BD",IF(AND(D337="Bruno",OR(E337="De-Novo Merge",E337="Assisted Merge")),A336&amp;"_SA_BD",IF(AND(D337="Daniel",OR(E337="Manual",E337="Assisted Manual")),A336&amp;"_DR",IF(AND(D337="Daniel",OR(E337="De-Novo Merge",E337="Assisted Merge")),A336&amp;"_SA_DR",IF(AND(D337="Monet",OR(E337="Manual",E337="Assisted Manual")),A336&amp;"_MW",IF(AND(D337="Monet",OR(E337="De-Novo Merge",E337="Assisted Merge")),A336&amp;"_SA_MW",IF(AND(D337="Rinat",OR(E337="Manual",E337="Assisted Manual")),A336&amp;"_RM",IF(AND(D337="Rinat",OR(E337="De-Novo Merge",E337="Assisted Merge")),A336&amp;"_SA_RM",""))))))))))))))))</f>
        <v>2018-08-01_G-168_MW</v>
      </c>
      <c r="G337" s="104">
        <v>43104</v>
      </c>
      <c r="H337" s="104">
        <v>43105</v>
      </c>
      <c r="I337" s="68">
        <v>8</v>
      </c>
      <c r="J337" s="68">
        <v>94.8</v>
      </c>
      <c r="K337" s="73">
        <f t="shared" si="5"/>
        <v>11.85</v>
      </c>
      <c r="L337" s="116"/>
      <c r="M337" s="103" t="str">
        <f>IF(AND(NOT(OR(G337="",G337="Ø")),H337=""),"In Progress",IF(AND(NOT(OR(H337="Ø",H337="")),NOT(OR(G337="Ø",G337=""))),"Completed",IF(AND(NOT(A336=""),NOT(OR(D337="",D337="???")),G337=""),"Waiting",IF(D337="???","Waiting",""))))</f>
        <v>Completed</v>
      </c>
      <c r="N337" s="116"/>
      <c r="O337" s="116"/>
      <c r="P337" s="4"/>
      <c r="Q337" s="121"/>
      <c r="R337" s="116"/>
    </row>
    <row r="338" spans="1:18" x14ac:dyDescent="0.25">
      <c r="A338" s="174" t="s">
        <v>5681</v>
      </c>
      <c r="B338" s="117" t="s">
        <v>5680</v>
      </c>
      <c r="C338" s="116" t="s">
        <v>3642</v>
      </c>
      <c r="D338" s="103" t="s">
        <v>23</v>
      </c>
      <c r="E338" s="103" t="s">
        <v>24</v>
      </c>
      <c r="F338" s="7" t="str">
        <f>IF(AND(D338="Amina",OR(E338="Manual",E338="Assisted Manual")),A338&amp;"_AZ",IF(AND(D338="Amina",OR(E338="De-Novo Merge",E338="Assisted Merge")),A338&amp;"_SA_AZ",IF(AND(D338="Ahmad",OR(E338="Manual",E338="Assisted Manual")),A338&amp;"_AE",IF(AND(D338="Ahmad",OR(E338="De-Novo Merge",E338="Assisted Merge")),A338&amp;"_SA_AE",IF(AND(D338="Gina",OR(E338="Manual",E338="Assisted Manual")),A338&amp;"_GB",IF(AND(D338="Gina",OR(E338="De-Novo Merge",E338="Assisted Merge")),A338&amp;"_SA_GB",IF(AND(D338="Cameron",OR(E338="Manual",E338="Assisted Manual")),A338&amp;"_CA",IF(AND(D338="Cameron",OR(E338="De-Novo Merge",E338="Assisted Merge")),A338&amp;"_SA_CA",IF(AND(D338="Bruno",OR(E338="Manual",E338="Assisted Manual")),A338&amp;"_BD",IF(AND(D338="Bruno",OR(E338="De-Novo Merge",E338="Assisted Merge")),A338&amp;"_SA_BD",IF(AND(D338="Daniel",OR(E338="Manual",E338="Assisted Manual")),A338&amp;"_DR",IF(AND(D338="Daniel",OR(E338="De-Novo Merge",E338="Assisted Merge")),A338&amp;"_SA_DR",IF(AND(D338="Monet",OR(E338="Manual",E338="Assisted Manual")),A338&amp;"_MW",IF(AND(D338="Monet",OR(E338="De-Novo Merge",E338="Assisted Merge")),A338&amp;"_SA_MW",IF(AND(D338="Rinat",OR(E338="Manual",E338="Assisted Manual")),A338&amp;"_RM",IF(AND(D338="Rinat",OR(E338="De-Novo Merge",E338="Assisted Merge")),A338&amp;"_SA_RM",""))))))))))))))))</f>
        <v>2018-08-01_G-169_CA</v>
      </c>
      <c r="G338" s="104">
        <v>43402</v>
      </c>
      <c r="H338" s="104">
        <v>43402</v>
      </c>
      <c r="I338" s="68">
        <v>5</v>
      </c>
      <c r="J338" s="68">
        <v>37.35</v>
      </c>
      <c r="K338" s="73">
        <f t="shared" si="5"/>
        <v>7.4700000000000006</v>
      </c>
      <c r="L338" s="118">
        <v>43431</v>
      </c>
      <c r="M338" s="103" t="str">
        <f>IF(AND(NOT(OR(G338="",G338="Ø")),H338=""),"In Progress",IF(AND(NOT(OR(H338="Ø",H338="")),NOT(OR(G338="Ø",G338=""))),"Completed",IF(AND(NOT(A338=""),NOT(OR(D338="",D338="???")),G338=""),"Waiting",IF(D338="???","Waiting",""))))</f>
        <v>Completed</v>
      </c>
      <c r="N338" s="116" t="str">
        <f>IF(AND(NOT(OR(H338="Ø",H338="")),L338="Split"),"In Progress",IF(AND(NOT(OR(H338="Ø",H338="")),L338="Needs to be Split"),"Waiting",IF(AND(M338="Review",M339="Review"),"Review",IF(OR(AND(M338="Review",M339="Incomplete"),AND(M338="Incomplete",M339="Review")),"Review",IF(OR(AND(M338="Untraceable",M339="Review"),AND(M338="Review",M339="Untraceable")),"Review",IF(OR(AND(M338="Review",M339="Completed"),AND(M338="Completed",M339="Review")),"Review",IF(OR(AND(M338="Other",M339="Review"),AND(M338="Review",M339="Other")),"Review",IF(OR(AND(M338="Other",M339="Incomplete"),AND(M338="Incomplete",M339="Other")),"Review",IF(OR(AND(M338="Other",M339="Untraceable"),AND(M338="Untraceable",M339="Other")),"Review",IF(OR(AND(M338="Other",M339="Completed"),AND(M338="Completed",M339="Other")),"Review",IF(AND(M338="Waiting",M339="Waiting"),"Waiting",IF(OR(AND(M338="Review",M339="Waiting"),AND(M338="Waiting",M339="Review")),"Waiting",IF(OR(AND(M338="Other",M339="Waiting"),AND(M338="Waiting",M339="Other")),"Waiting",IF(OR(AND(M338="Incomplete",M339="Waiting"),AND(M338="Waiting",M339="Incomplete")),"Waiting",IF(OR(AND(M338="Completed",M339="Waiting"),AND(M338="Waiting",M339="Completed")),"Waiting",IF(OR(M338="In Progress",M339="In Progress"),"In Progress",IF(OR(AND(M338="Completed",M339="Untraceable"),AND(M338="Untraceable",M339="Completed")),"Review",IF(OR(AND(M338="Completed",M339="Incomplete"),AND(M338="Incomplete",M339="Completed")),"Review",IF(OR(AND(M338="Incomplete",M339="Untraceable"),AND(M338="Untraceable",M339="Incomplete")),"Untraceable",IF(AND(NOT(OR(H338="Ø",H338="")),NOT(OR(H339="Ø",H339="")),L338=""),"In Progress",IF(AND(M338="Untraceable",M339="Untraceable"),"Untraceable",IF(AND(NOT(OR(H338="Ø",H338="")),NOT(OR(H339="Ø",H339="")),NOT(OR(L338="Ø",L338="",L338="Split",L338="Needs to be Split"))),"Completed",IF(AND(M338="Incomplete",M339="Incomplete"),"Incomplete",IF(AND(M338="Other",M339="Other"),"Review",IF(AND(M338="Untraceable",M339=""),"Untraceable","")))))))))))))))))))))))))</f>
        <v>Completed</v>
      </c>
      <c r="O338" s="116" t="s">
        <v>0</v>
      </c>
      <c r="P338" s="4"/>
      <c r="Q338" s="121" t="s">
        <v>25</v>
      </c>
      <c r="R338" s="116" t="s">
        <v>5679</v>
      </c>
    </row>
    <row r="339" spans="1:18" x14ac:dyDescent="0.25">
      <c r="A339" s="168"/>
      <c r="B339" s="116"/>
      <c r="C339" s="116"/>
      <c r="D339" s="103" t="s">
        <v>32</v>
      </c>
      <c r="E339" s="103" t="s">
        <v>1512</v>
      </c>
      <c r="F339" s="7" t="str">
        <f>IF(AND(D339="Amina",OR(E339="Manual",E339="Assisted Manual")),A338&amp;"_AZ",IF(AND(D339="Amina",OR(E339="De-Novo Merge",E339="Assisted Merge")),A338&amp;"_SA_AZ",IF(AND(D339="Ahmad",OR(E339="Manual",E339="Assisted Manual")),A338&amp;"_AE",IF(AND(D339="Ahmad",OR(E339="De-Novo Merge",E339="Assisted Merge")),A338&amp;"_SA_AE",IF(AND(D339="Gina",OR(E339="Manual",E339="Assisted Manual")),A338&amp;"_GB",IF(AND(D339="Gina",OR(E339="De-Novo Merge",E339="Assisted Merge")),A338&amp;"_SA_GB",IF(AND(D339="Cameron",OR(E339="Manual",E339="Assisted Manual")),A338&amp;"_CA",IF(AND(D339="Cameron",OR(E339="De-Novo Merge",E339="Assisted Merge")),A338&amp;"_SA_CA",IF(AND(D339="Bruno",OR(E339="Manual",E339="Assisted Manual")),A338&amp;"_BD",IF(AND(D339="Bruno",OR(E339="De-Novo Merge",E339="Assisted Merge")),A338&amp;"_SA_BD",IF(AND(D339="Daniel",OR(E339="Manual",E339="Assisted Manual")),A338&amp;"_DR",IF(AND(D339="Daniel",OR(E339="De-Novo Merge",E339="Assisted Merge")),A338&amp;"_SA_DR",IF(AND(D339="Monet",OR(E339="Manual",E339="Assisted Manual")),A338&amp;"_MW",IF(AND(D339="Monet",OR(E339="De-Novo Merge",E339="Assisted Merge")),A338&amp;"_SA_MW",IF(AND(D339="Rinat",OR(E339="Manual",E339="Assisted Manual")),A338&amp;"_RM",IF(AND(D339="Rinat",OR(E339="De-Novo Merge",E339="Assisted Merge")),A338&amp;"_SA_RM",""))))))))))))))))</f>
        <v>2018-08-01_G-169_AZ</v>
      </c>
      <c r="G339" s="104">
        <v>43424</v>
      </c>
      <c r="H339" s="104">
        <v>43424</v>
      </c>
      <c r="I339" s="68"/>
      <c r="J339" s="68"/>
      <c r="K339" s="73" t="str">
        <f t="shared" si="5"/>
        <v/>
      </c>
      <c r="L339" s="116"/>
      <c r="M339" s="103" t="str">
        <f>IF(AND(NOT(OR(G339="",G339="Ø")),H339=""),"In Progress",IF(AND(NOT(OR(H339="Ø",H339="")),NOT(OR(G339="Ø",G339=""))),"Completed",IF(AND(NOT(A338=""),NOT(OR(D339="",D339="???")),G339=""),"Waiting",IF(D339="???","Waiting",""))))</f>
        <v>Completed</v>
      </c>
      <c r="N339" s="116"/>
      <c r="O339" s="116"/>
      <c r="P339" s="4"/>
      <c r="Q339" s="121"/>
      <c r="R339" s="116"/>
    </row>
    <row r="340" spans="1:18" x14ac:dyDescent="0.25">
      <c r="A340" s="122" t="s">
        <v>5678</v>
      </c>
      <c r="B340" s="117" t="s">
        <v>5677</v>
      </c>
      <c r="C340" s="116" t="s">
        <v>5470</v>
      </c>
      <c r="D340" s="103" t="s">
        <v>187</v>
      </c>
      <c r="E340" s="103" t="s">
        <v>24</v>
      </c>
      <c r="F340" s="7" t="str">
        <f>IF(AND(D340="Amina",OR(E340="Manual",E340="Assisted Manual")),A340&amp;"_AZ",IF(AND(D340="Amina",OR(E340="De-Novo Merge",E340="Assisted Merge")),A340&amp;"_SA_AZ",IF(AND(D340="Ahmad",OR(E340="Manual",E340="Assisted Manual")),A340&amp;"_AE",IF(AND(D340="Ahmad",OR(E340="De-Novo Merge",E340="Assisted Merge")),A340&amp;"_SA_AE",IF(AND(D340="Gina",OR(E340="Manual",E340="Assisted Manual")),A340&amp;"_GB",IF(AND(D340="Gina",OR(E340="De-Novo Merge",E340="Assisted Merge")),A340&amp;"_SA_GB",IF(AND(D340="Cameron",OR(E340="Manual",E340="Assisted Manual")),A340&amp;"_CA",IF(AND(D340="Cameron",OR(E340="De-Novo Merge",E340="Assisted Merge")),A340&amp;"_SA_CA",IF(AND(D340="Bruno",OR(E340="Manual",E340="Assisted Manual")),A340&amp;"_BD",IF(AND(D340="Bruno",OR(E340="De-Novo Merge",E340="Assisted Merge")),A340&amp;"_SA_BD",IF(AND(D340="Daniel",OR(E340="Manual",E340="Assisted Manual")),A340&amp;"_DR",IF(AND(D340="Daniel",OR(E340="De-Novo Merge",E340="Assisted Merge")),A340&amp;"_SA_DR",IF(AND(D340="Monet",OR(E340="Manual",E340="Assisted Manual")),A340&amp;"_MW",IF(AND(D340="Monet",OR(E340="De-Novo Merge",E340="Assisted Merge")),A340&amp;"_SA_MW",IF(AND(D340="Rinat",OR(E340="Manual",E340="Assisted Manual")),A340&amp;"_RM",IF(AND(D340="Rinat",OR(E340="De-Novo Merge",E340="Assisted Merge")),A340&amp;"_SA_RM",""))))))))))))))))</f>
        <v>2018-08-01_G-170_MW</v>
      </c>
      <c r="G340" s="104">
        <v>43402</v>
      </c>
      <c r="H340" s="104">
        <v>43402</v>
      </c>
      <c r="I340" s="68">
        <v>0.5</v>
      </c>
      <c r="J340" s="68">
        <v>5</v>
      </c>
      <c r="K340" s="73">
        <f t="shared" si="5"/>
        <v>10</v>
      </c>
      <c r="L340" s="118">
        <v>43424</v>
      </c>
      <c r="M340" s="103" t="str">
        <f>IF(AND(NOT(OR(G340="",G340="Ø")),H340=""),"In Progress",IF(AND(NOT(OR(H340="Ø",H340="")),NOT(OR(G340="Ø",G340=""))),"Completed",IF(AND(NOT(A340=""),NOT(OR(D340="",D340="???")),G340=""),"Waiting",IF(D340="???","Waiting",""))))</f>
        <v>Completed</v>
      </c>
      <c r="N340" s="116" t="str">
        <f>IF(AND(NOT(OR(H340="Ø",H340="")),L340="Split"),"In Progress",IF(AND(NOT(OR(H340="Ø",H340="")),L340="Needs to be Split"),"Waiting",IF(AND(M340="Review",M341="Review"),"Review",IF(OR(AND(M340="Review",M341="Incomplete"),AND(M340="Incomplete",M341="Review")),"Review",IF(OR(AND(M340="Untraceable",M341="Review"),AND(M340="Review",M341="Untraceable")),"Review",IF(OR(AND(M340="Review",M341="Completed"),AND(M340="Completed",M341="Review")),"Review",IF(OR(AND(M340="Other",M341="Review"),AND(M340="Review",M341="Other")),"Review",IF(OR(AND(M340="Other",M341="Incomplete"),AND(M340="Incomplete",M341="Other")),"Review",IF(OR(AND(M340="Other",M341="Untraceable"),AND(M340="Untraceable",M341="Other")),"Review",IF(OR(AND(M340="Other",M341="Completed"),AND(M340="Completed",M341="Other")),"Review",IF(AND(M340="Waiting",M341="Waiting"),"Waiting",IF(OR(AND(M340="Review",M341="Waiting"),AND(M340="Waiting",M341="Review")),"Waiting",IF(OR(AND(M340="Other",M341="Waiting"),AND(M340="Waiting",M341="Other")),"Waiting",IF(OR(AND(M340="Incomplete",M341="Waiting"),AND(M340="Waiting",M341="Incomplete")),"Waiting",IF(OR(AND(M340="Completed",M341="Waiting"),AND(M340="Waiting",M341="Completed")),"Waiting",IF(OR(M340="In Progress",M341="In Progress"),"In Progress",IF(OR(AND(M340="Completed",M341="Untraceable"),AND(M340="Untraceable",M341="Completed")),"Review",IF(OR(AND(M340="Completed",M341="Incomplete"),AND(M340="Incomplete",M341="Completed")),"Review",IF(OR(AND(M340="Incomplete",M341="Untraceable"),AND(M340="Untraceable",M341="Incomplete")),"Untraceable",IF(AND(NOT(OR(H340="Ø",H340="")),NOT(OR(H341="Ø",H341="")),L340=""),"In Progress",IF(AND(M340="Untraceable",M341="Untraceable"),"Untraceable",IF(AND(NOT(OR(H340="Ø",H340="")),NOT(OR(H341="Ø",H341="")),NOT(OR(L340="Ø",L340="",L340="Split",L340="Needs to be Split"))),"Completed",IF(AND(M340="Incomplete",M341="Incomplete"),"Incomplete",IF(AND(M340="Other",M341="Other"),"Review",IF(AND(M340="Untraceable",M341=""),"Untraceable","")))))))))))))))))))))))))</f>
        <v>Completed</v>
      </c>
      <c r="O340" s="116" t="s">
        <v>0</v>
      </c>
      <c r="P340" s="4"/>
      <c r="Q340" s="121" t="s">
        <v>25</v>
      </c>
      <c r="R340" s="116" t="s">
        <v>5676</v>
      </c>
    </row>
    <row r="341" spans="1:18" x14ac:dyDescent="0.25">
      <c r="A341" s="116"/>
      <c r="B341" s="116"/>
      <c r="C341" s="116"/>
      <c r="D341" s="103" t="s">
        <v>161</v>
      </c>
      <c r="E341" s="103" t="s">
        <v>1512</v>
      </c>
      <c r="F341" s="7" t="str">
        <f>IF(AND(D341="Amina",OR(E341="Manual",E341="Assisted Manual")),A340&amp;"_AZ",IF(AND(D341="Amina",OR(E341="De-Novo Merge",E341="Assisted Merge")),A340&amp;"_SA_AZ",IF(AND(D341="Ahmad",OR(E341="Manual",E341="Assisted Manual")),A340&amp;"_AE",IF(AND(D341="Ahmad",OR(E341="De-Novo Merge",E341="Assisted Merge")),A340&amp;"_SA_AE",IF(AND(D341="Gina",OR(E341="Manual",E341="Assisted Manual")),A340&amp;"_GB",IF(AND(D341="Gina",OR(E341="De-Novo Merge",E341="Assisted Merge")),A340&amp;"_SA_GB",IF(AND(D341="Cameron",OR(E341="Manual",E341="Assisted Manual")),A340&amp;"_CA",IF(AND(D341="Cameron",OR(E341="De-Novo Merge",E341="Assisted Merge")),A340&amp;"_SA_CA",IF(AND(D341="Bruno",OR(E341="Manual",E341="Assisted Manual")),A340&amp;"_BD",IF(AND(D341="Bruno",OR(E341="De-Novo Merge",E341="Assisted Merge")),A340&amp;"_SA_BD",IF(AND(D341="Daniel",OR(E341="Manual",E341="Assisted Manual")),A340&amp;"_DR",IF(AND(D341="Daniel",OR(E341="De-Novo Merge",E341="Assisted Merge")),A340&amp;"_SA_DR",IF(AND(D341="Monet",OR(E341="Manual",E341="Assisted Manual")),A340&amp;"_MW",IF(AND(D341="Monet",OR(E341="De-Novo Merge",E341="Assisted Merge")),A340&amp;"_SA_MW",IF(AND(D341="Rinat",OR(E341="Manual",E341="Assisted Manual")),A340&amp;"_RM",IF(AND(D341="Rinat",OR(E341="De-Novo Merge",E341="Assisted Merge")),A340&amp;"_SA_RM",""))))))))))))))))</f>
        <v>2018-08-01_G-170_BD</v>
      </c>
      <c r="G341" s="104">
        <v>43424</v>
      </c>
      <c r="H341" s="104">
        <v>43424</v>
      </c>
      <c r="I341" s="68">
        <v>0.1</v>
      </c>
      <c r="J341" s="68">
        <v>5</v>
      </c>
      <c r="K341" s="73">
        <f t="shared" si="5"/>
        <v>50</v>
      </c>
      <c r="L341" s="116"/>
      <c r="M341" s="103" t="str">
        <f>IF(AND(NOT(OR(G341="",G341="Ø")),H341=""),"In Progress",IF(AND(NOT(OR(H341="Ø",H341="")),NOT(OR(G341="Ø",G341=""))),"Completed",IF(AND(NOT(A340=""),NOT(OR(D341="",D341="???")),G341=""),"Waiting",IF(D341="???","Waiting",""))))</f>
        <v>Completed</v>
      </c>
      <c r="N341" s="116"/>
      <c r="O341" s="116"/>
      <c r="P341" s="4"/>
      <c r="Q341" s="121"/>
      <c r="R341" s="116"/>
    </row>
    <row r="342" spans="1:18" x14ac:dyDescent="0.25">
      <c r="A342" s="122" t="s">
        <v>5675</v>
      </c>
      <c r="B342" s="131" t="s">
        <v>5674</v>
      </c>
      <c r="C342" s="116" t="s">
        <v>3632</v>
      </c>
      <c r="D342" s="103" t="s">
        <v>187</v>
      </c>
      <c r="E342" s="103" t="s">
        <v>24</v>
      </c>
      <c r="F342" s="7" t="str">
        <f>IF(AND(D342="Amina",OR(E342="Manual",E342="Assisted Manual")),A342&amp;"_AZ",IF(AND(D342="Amina",OR(E342="De-Novo Merge",E342="Assisted Merge")),A342&amp;"_SA_AZ",IF(AND(D342="Ahmad",OR(E342="Manual",E342="Assisted Manual")),A342&amp;"_AE",IF(AND(D342="Ahmad",OR(E342="De-Novo Merge",E342="Assisted Merge")),A342&amp;"_SA_AE",IF(AND(D342="Gina",OR(E342="Manual",E342="Assisted Manual")),A342&amp;"_GB",IF(AND(D342="Gina",OR(E342="De-Novo Merge",E342="Assisted Merge")),A342&amp;"_SA_GB",IF(AND(D342="Cameron",OR(E342="Manual",E342="Assisted Manual")),A342&amp;"_CA",IF(AND(D342="Cameron",OR(E342="De-Novo Merge",E342="Assisted Merge")),A342&amp;"_SA_CA",IF(AND(D342="Bruno",OR(E342="Manual",E342="Assisted Manual")),A342&amp;"_BD",IF(AND(D342="Bruno",OR(E342="De-Novo Merge",E342="Assisted Merge")),A342&amp;"_SA_BD",IF(AND(D342="Daniel",OR(E342="Manual",E342="Assisted Manual")),A342&amp;"_DR",IF(AND(D342="Daniel",OR(E342="De-Novo Merge",E342="Assisted Merge")),A342&amp;"_SA_DR",IF(AND(D342="Monet",OR(E342="Manual",E342="Assisted Manual")),A342&amp;"_MW",IF(AND(D342="Monet",OR(E342="De-Novo Merge",E342="Assisted Merge")),A342&amp;"_SA_MW",IF(AND(D342="Rinat",OR(E342="Manual",E342="Assisted Manual")),A342&amp;"_RM",IF(AND(D342="Rinat",OR(E342="De-Novo Merge",E342="Assisted Merge")),A342&amp;"_SA_RM",""))))))))))))))))</f>
        <v>2018-08-01_G-171_MW</v>
      </c>
      <c r="G342" s="104">
        <v>43402</v>
      </c>
      <c r="H342" s="104">
        <v>43402</v>
      </c>
      <c r="I342" s="68">
        <v>0.75</v>
      </c>
      <c r="J342" s="68">
        <v>13</v>
      </c>
      <c r="K342" s="73">
        <f t="shared" si="5"/>
        <v>17.333333333333332</v>
      </c>
      <c r="L342" s="118">
        <v>43424</v>
      </c>
      <c r="M342" s="103" t="str">
        <f>IF(AND(NOT(OR(G342="",G342="Ø")),H342=""),"In Progress",IF(AND(NOT(OR(H342="Ø",H342="")),NOT(OR(G342="Ø",G342=""))),"Completed",IF(AND(NOT(A342=""),NOT(OR(D342="",D342="???")),G342=""),"Waiting",IF(D342="???","Waiting",""))))</f>
        <v>Completed</v>
      </c>
      <c r="N342" s="116" t="str">
        <f>IF(AND(NOT(OR(H342="Ø",H342="")),L342="Split"),"In Progress",IF(AND(NOT(OR(H342="Ø",H342="")),L342="Needs to be Split"),"Waiting",IF(AND(M342="Review",M343="Review"),"Review",IF(OR(AND(M342="Review",M343="Incomplete"),AND(M342="Incomplete",M343="Review")),"Review",IF(OR(AND(M342="Untraceable",M343="Review"),AND(M342="Review",M343="Untraceable")),"Review",IF(OR(AND(M342="Review",M343="Completed"),AND(M342="Completed",M343="Review")),"Review",IF(OR(AND(M342="Other",M343="Review"),AND(M342="Review",M343="Other")),"Review",IF(OR(AND(M342="Other",M343="Incomplete"),AND(M342="Incomplete",M343="Other")),"Review",IF(OR(AND(M342="Other",M343="Untraceable"),AND(M342="Untraceable",M343="Other")),"Review",IF(OR(AND(M342="Other",M343="Completed"),AND(M342="Completed",M343="Other")),"Review",IF(AND(M342="Waiting",M343="Waiting"),"Waiting",IF(OR(AND(M342="Review",M343="Waiting"),AND(M342="Waiting",M343="Review")),"Waiting",IF(OR(AND(M342="Other",M343="Waiting"),AND(M342="Waiting",M343="Other")),"Waiting",IF(OR(AND(M342="Incomplete",M343="Waiting"),AND(M342="Waiting",M343="Incomplete")),"Waiting",IF(OR(AND(M342="Completed",M343="Waiting"),AND(M342="Waiting",M343="Completed")),"Waiting",IF(OR(M342="In Progress",M343="In Progress"),"In Progress",IF(OR(AND(M342="Completed",M343="Untraceable"),AND(M342="Untraceable",M343="Completed")),"Review",IF(OR(AND(M342="Completed",M343="Incomplete"),AND(M342="Incomplete",M343="Completed")),"Review",IF(OR(AND(M342="Incomplete",M343="Untraceable"),AND(M342="Untraceable",M343="Incomplete")),"Untraceable",IF(AND(NOT(OR(H342="Ø",H342="")),NOT(OR(H343="Ø",H343="")),L342=""),"In Progress",IF(AND(M342="Untraceable",M343="Untraceable"),"Untraceable",IF(AND(NOT(OR(H342="Ø",H342="")),NOT(OR(H343="Ø",H343="")),NOT(OR(L342="Ø",L342="",L342="Split",L342="Needs to be Split"))),"Completed",IF(AND(M342="Incomplete",M343="Incomplete"),"Incomplete",IF(AND(M342="Other",M343="Other"),"Review",IF(AND(M342="Untraceable",M343=""),"Untraceable","")))))))))))))))))))))))))</f>
        <v>Completed</v>
      </c>
      <c r="O342" s="116" t="s">
        <v>0</v>
      </c>
      <c r="P342" s="4"/>
      <c r="Q342" s="121" t="s">
        <v>25</v>
      </c>
      <c r="R342" s="116" t="s">
        <v>5673</v>
      </c>
    </row>
    <row r="343" spans="1:18" x14ac:dyDescent="0.25">
      <c r="A343" s="116"/>
      <c r="B343" s="132"/>
      <c r="C343" s="116"/>
      <c r="D343" s="103" t="s">
        <v>161</v>
      </c>
      <c r="E343" s="103" t="s">
        <v>1512</v>
      </c>
      <c r="F343" s="7" t="str">
        <f>IF(AND(D343="Amina",OR(E343="Manual",E343="Assisted Manual")),A342&amp;"_AZ",IF(AND(D343="Amina",OR(E343="De-Novo Merge",E343="Assisted Merge")),A342&amp;"_SA_AZ",IF(AND(D343="Ahmad",OR(E343="Manual",E343="Assisted Manual")),A342&amp;"_AE",IF(AND(D343="Ahmad",OR(E343="De-Novo Merge",E343="Assisted Merge")),A342&amp;"_SA_AE",IF(AND(D343="Gina",OR(E343="Manual",E343="Assisted Manual")),A342&amp;"_GB",IF(AND(D343="Gina",OR(E343="De-Novo Merge",E343="Assisted Merge")),A342&amp;"_SA_GB",IF(AND(D343="Cameron",OR(E343="Manual",E343="Assisted Manual")),A342&amp;"_CA",IF(AND(D343="Cameron",OR(E343="De-Novo Merge",E343="Assisted Merge")),A342&amp;"_SA_CA",IF(AND(D343="Bruno",OR(E343="Manual",E343="Assisted Manual")),A342&amp;"_BD",IF(AND(D343="Bruno",OR(E343="De-Novo Merge",E343="Assisted Merge")),A342&amp;"_SA_BD",IF(AND(D343="Daniel",OR(E343="Manual",E343="Assisted Manual")),A342&amp;"_DR",IF(AND(D343="Daniel",OR(E343="De-Novo Merge",E343="Assisted Merge")),A342&amp;"_SA_DR",IF(AND(D343="Monet",OR(E343="Manual",E343="Assisted Manual")),A342&amp;"_MW",IF(AND(D343="Monet",OR(E343="De-Novo Merge",E343="Assisted Merge")),A342&amp;"_SA_MW",IF(AND(D343="Rinat",OR(E343="Manual",E343="Assisted Manual")),A342&amp;"_RM",IF(AND(D343="Rinat",OR(E343="De-Novo Merge",E343="Assisted Merge")),A342&amp;"_SA_RM",""))))))))))))))))</f>
        <v>2018-08-01_G-171_BD</v>
      </c>
      <c r="G343" s="104">
        <v>43424</v>
      </c>
      <c r="H343" s="104">
        <v>43424</v>
      </c>
      <c r="I343" s="68">
        <v>0.2</v>
      </c>
      <c r="J343" s="68">
        <v>13</v>
      </c>
      <c r="K343" s="73">
        <f t="shared" si="5"/>
        <v>65</v>
      </c>
      <c r="L343" s="116"/>
      <c r="M343" s="103" t="str">
        <f>IF(AND(NOT(OR(G343="",G343="Ø")),H343=""),"In Progress",IF(AND(NOT(OR(H343="Ø",H343="")),NOT(OR(G343="Ø",G343=""))),"Completed",IF(AND(NOT(A342=""),NOT(OR(D343="",D343="???")),G343=""),"Waiting",IF(D343="???","Waiting",""))))</f>
        <v>Completed</v>
      </c>
      <c r="N343" s="116"/>
      <c r="O343" s="116"/>
      <c r="P343" s="4"/>
      <c r="Q343" s="121"/>
      <c r="R343" s="116"/>
    </row>
    <row r="344" spans="1:18" x14ac:dyDescent="0.25">
      <c r="A344" s="174" t="s">
        <v>5672</v>
      </c>
      <c r="B344" s="117" t="s">
        <v>5671</v>
      </c>
      <c r="C344" s="116" t="s">
        <v>5470</v>
      </c>
      <c r="D344" s="103" t="s">
        <v>187</v>
      </c>
      <c r="E344" s="103" t="s">
        <v>24</v>
      </c>
      <c r="F344" s="7" t="str">
        <f>IF(AND(D344="Amina",OR(E344="Manual",E344="Assisted Manual")),A344&amp;"_AZ",IF(AND(D344="Amina",OR(E344="De-Novo Merge",E344="Assisted Merge")),A344&amp;"_SA_AZ",IF(AND(D344="Ahmad",OR(E344="Manual",E344="Assisted Manual")),A344&amp;"_AE",IF(AND(D344="Ahmad",OR(E344="De-Novo Merge",E344="Assisted Merge")),A344&amp;"_SA_AE",IF(AND(D344="Gina",OR(E344="Manual",E344="Assisted Manual")),A344&amp;"_GB",IF(AND(D344="Gina",OR(E344="De-Novo Merge",E344="Assisted Merge")),A344&amp;"_SA_GB",IF(AND(D344="Cameron",OR(E344="Manual",E344="Assisted Manual")),A344&amp;"_CA",IF(AND(D344="Cameron",OR(E344="De-Novo Merge",E344="Assisted Merge")),A344&amp;"_SA_CA",IF(AND(D344="Bruno",OR(E344="Manual",E344="Assisted Manual")),A344&amp;"_BD",IF(AND(D344="Bruno",OR(E344="De-Novo Merge",E344="Assisted Merge")),A344&amp;"_SA_BD",IF(AND(D344="Daniel",OR(E344="Manual",E344="Assisted Manual")),A344&amp;"_DR",IF(AND(D344="Daniel",OR(E344="De-Novo Merge",E344="Assisted Merge")),A344&amp;"_SA_DR",IF(AND(D344="Monet",OR(E344="Manual",E344="Assisted Manual")),A344&amp;"_MW",IF(AND(D344="Monet",OR(E344="De-Novo Merge",E344="Assisted Merge")),A344&amp;"_SA_MW",IF(AND(D344="Rinat",OR(E344="Manual",E344="Assisted Manual")),A344&amp;"_RM",IF(AND(D344="Rinat",OR(E344="De-Novo Merge",E344="Assisted Merge")),A344&amp;"_SA_RM",""))))))))))))))))</f>
        <v>2018-08-01_G-172_MW</v>
      </c>
      <c r="G344" s="104">
        <v>43402</v>
      </c>
      <c r="H344" s="104">
        <v>43402</v>
      </c>
      <c r="I344" s="68">
        <v>0.5</v>
      </c>
      <c r="J344" s="68">
        <v>4</v>
      </c>
      <c r="K344" s="73">
        <f t="shared" si="5"/>
        <v>8</v>
      </c>
      <c r="L344" s="118">
        <v>43424</v>
      </c>
      <c r="M344" s="103" t="str">
        <f>IF(AND(NOT(OR(G344="",G344="Ø")),H344=""),"In Progress",IF(AND(NOT(OR(H344="Ø",H344="")),NOT(OR(G344="Ø",G344=""))),"Completed",IF(AND(NOT(A344=""),NOT(OR(D344="",D344="???")),G344=""),"Waiting",IF(D344="???","Waiting",""))))</f>
        <v>Completed</v>
      </c>
      <c r="N344" s="116" t="str">
        <f>IF(AND(NOT(OR(H344="Ø",H344="")),L344="Split"),"In Progress",IF(AND(NOT(OR(H344="Ø",H344="")),L344="Needs to be Split"),"Waiting",IF(AND(M344="Review",M345="Review"),"Review",IF(OR(AND(M344="Review",M345="Incomplete"),AND(M344="Incomplete",M345="Review")),"Review",IF(OR(AND(M344="Untraceable",M345="Review"),AND(M344="Review",M345="Untraceable")),"Review",IF(OR(AND(M344="Review",M345="Completed"),AND(M344="Completed",M345="Review")),"Review",IF(OR(AND(M344="Other",M345="Review"),AND(M344="Review",M345="Other")),"Review",IF(OR(AND(M344="Other",M345="Incomplete"),AND(M344="Incomplete",M345="Other")),"Review",IF(OR(AND(M344="Other",M345="Untraceable"),AND(M344="Untraceable",M345="Other")),"Review",IF(OR(AND(M344="Other",M345="Completed"),AND(M344="Completed",M345="Other")),"Review",IF(AND(M344="Waiting",M345="Waiting"),"Waiting",IF(OR(AND(M344="Review",M345="Waiting"),AND(M344="Waiting",M345="Review")),"Waiting",IF(OR(AND(M344="Other",M345="Waiting"),AND(M344="Waiting",M345="Other")),"Waiting",IF(OR(AND(M344="Incomplete",M345="Waiting"),AND(M344="Waiting",M345="Incomplete")),"Waiting",IF(OR(AND(M344="Completed",M345="Waiting"),AND(M344="Waiting",M345="Completed")),"Waiting",IF(OR(M344="In Progress",M345="In Progress"),"In Progress",IF(OR(AND(M344="Completed",M345="Untraceable"),AND(M344="Untraceable",M345="Completed")),"Review",IF(OR(AND(M344="Completed",M345="Incomplete"),AND(M344="Incomplete",M345="Completed")),"Review",IF(OR(AND(M344="Incomplete",M345="Untraceable"),AND(M344="Untraceable",M345="Incomplete")),"Untraceable",IF(AND(NOT(OR(H344="Ø",H344="")),NOT(OR(H345="Ø",H345="")),L344=""),"In Progress",IF(AND(M344="Untraceable",M345="Untraceable"),"Untraceable",IF(AND(NOT(OR(H344="Ø",H344="")),NOT(OR(H345="Ø",H345="")),NOT(OR(L344="Ø",L344="",L344="Split",L344="Needs to be Split"))),"Completed",IF(AND(M344="Incomplete",M345="Incomplete"),"Incomplete",IF(AND(M344="Other",M345="Other"),"Review",IF(AND(M344="Untraceable",M345=""),"Untraceable","")))))))))))))))))))))))))</f>
        <v>Completed</v>
      </c>
      <c r="O344" s="116" t="s">
        <v>0</v>
      </c>
      <c r="P344" s="4"/>
      <c r="Q344" s="121" t="s">
        <v>25</v>
      </c>
      <c r="R344" s="116" t="s">
        <v>5670</v>
      </c>
    </row>
    <row r="345" spans="1:18" x14ac:dyDescent="0.25">
      <c r="A345" s="168"/>
      <c r="B345" s="116"/>
      <c r="C345" s="116"/>
      <c r="D345" s="103" t="s">
        <v>161</v>
      </c>
      <c r="E345" s="103" t="s">
        <v>1512</v>
      </c>
      <c r="F345" s="7" t="str">
        <f>IF(AND(D345="Amina",OR(E345="Manual",E345="Assisted Manual")),A344&amp;"_AZ",IF(AND(D345="Amina",OR(E345="De-Novo Merge",E345="Assisted Merge")),A344&amp;"_SA_AZ",IF(AND(D345="Ahmad",OR(E345="Manual",E345="Assisted Manual")),A344&amp;"_AE",IF(AND(D345="Ahmad",OR(E345="De-Novo Merge",E345="Assisted Merge")),A344&amp;"_SA_AE",IF(AND(D345="Gina",OR(E345="Manual",E345="Assisted Manual")),A344&amp;"_GB",IF(AND(D345="Gina",OR(E345="De-Novo Merge",E345="Assisted Merge")),A344&amp;"_SA_GB",IF(AND(D345="Cameron",OR(E345="Manual",E345="Assisted Manual")),A344&amp;"_CA",IF(AND(D345="Cameron",OR(E345="De-Novo Merge",E345="Assisted Merge")),A344&amp;"_SA_CA",IF(AND(D345="Bruno",OR(E345="Manual",E345="Assisted Manual")),A344&amp;"_BD",IF(AND(D345="Bruno",OR(E345="De-Novo Merge",E345="Assisted Merge")),A344&amp;"_SA_BD",IF(AND(D345="Daniel",OR(E345="Manual",E345="Assisted Manual")),A344&amp;"_DR",IF(AND(D345="Daniel",OR(E345="De-Novo Merge",E345="Assisted Merge")),A344&amp;"_SA_DR",IF(AND(D345="Monet",OR(E345="Manual",E345="Assisted Manual")),A344&amp;"_MW",IF(AND(D345="Monet",OR(E345="De-Novo Merge",E345="Assisted Merge")),A344&amp;"_SA_MW",IF(AND(D345="Rinat",OR(E345="Manual",E345="Assisted Manual")),A344&amp;"_RM",IF(AND(D345="Rinat",OR(E345="De-Novo Merge",E345="Assisted Merge")),A344&amp;"_SA_RM",""))))))))))))))))</f>
        <v>2018-08-01_G-172_BD</v>
      </c>
      <c r="G345" s="104">
        <v>43424</v>
      </c>
      <c r="H345" s="104">
        <v>43424</v>
      </c>
      <c r="I345" s="68">
        <v>0.1</v>
      </c>
      <c r="J345" s="68">
        <v>4</v>
      </c>
      <c r="K345" s="73">
        <f t="shared" si="5"/>
        <v>40</v>
      </c>
      <c r="L345" s="116"/>
      <c r="M345" s="103" t="str">
        <f>IF(AND(NOT(OR(G345="",G345="Ø")),H345=""),"In Progress",IF(AND(NOT(OR(H345="Ø",H345="")),NOT(OR(G345="Ø",G345=""))),"Completed",IF(AND(NOT(A344=""),NOT(OR(D345="",D345="???")),G345=""),"Waiting",IF(D345="???","Waiting",""))))</f>
        <v>Completed</v>
      </c>
      <c r="N345" s="116"/>
      <c r="O345" s="116"/>
      <c r="P345" s="4"/>
      <c r="Q345" s="121"/>
      <c r="R345" s="116"/>
    </row>
    <row r="346" spans="1:18" x14ac:dyDescent="0.25">
      <c r="A346" s="122" t="s">
        <v>5669</v>
      </c>
      <c r="B346" s="117" t="s">
        <v>5668</v>
      </c>
      <c r="C346" s="116" t="s">
        <v>5470</v>
      </c>
      <c r="D346" s="103" t="s">
        <v>187</v>
      </c>
      <c r="E346" s="103" t="s">
        <v>24</v>
      </c>
      <c r="F346" s="7" t="str">
        <f>IF(AND(D346="Amina",OR(E346="Manual",E346="Assisted Manual")),A346&amp;"_AZ",IF(AND(D346="Amina",OR(E346="De-Novo Merge",E346="Assisted Merge")),A346&amp;"_SA_AZ",IF(AND(D346="Ahmad",OR(E346="Manual",E346="Assisted Manual")),A346&amp;"_AE",IF(AND(D346="Ahmad",OR(E346="De-Novo Merge",E346="Assisted Merge")),A346&amp;"_SA_AE",IF(AND(D346="Gina",OR(E346="Manual",E346="Assisted Manual")),A346&amp;"_GB",IF(AND(D346="Gina",OR(E346="De-Novo Merge",E346="Assisted Merge")),A346&amp;"_SA_GB",IF(AND(D346="Cameron",OR(E346="Manual",E346="Assisted Manual")),A346&amp;"_CA",IF(AND(D346="Cameron",OR(E346="De-Novo Merge",E346="Assisted Merge")),A346&amp;"_SA_CA",IF(AND(D346="Bruno",OR(E346="Manual",E346="Assisted Manual")),A346&amp;"_BD",IF(AND(D346="Bruno",OR(E346="De-Novo Merge",E346="Assisted Merge")),A346&amp;"_SA_BD",IF(AND(D346="Daniel",OR(E346="Manual",E346="Assisted Manual")),A346&amp;"_DR",IF(AND(D346="Daniel",OR(E346="De-Novo Merge",E346="Assisted Merge")),A346&amp;"_SA_DR",IF(AND(D346="Monet",OR(E346="Manual",E346="Assisted Manual")),A346&amp;"_MW",IF(AND(D346="Monet",OR(E346="De-Novo Merge",E346="Assisted Merge")),A346&amp;"_SA_MW",IF(AND(D346="Rinat",OR(E346="Manual",E346="Assisted Manual")),A346&amp;"_RM",IF(AND(D346="Rinat",OR(E346="De-Novo Merge",E346="Assisted Merge")),A346&amp;"_SA_RM",""))))))))))))))))</f>
        <v>2018-08-01_G-173_MW</v>
      </c>
      <c r="G346" s="104">
        <v>43402</v>
      </c>
      <c r="H346" s="104">
        <v>43403</v>
      </c>
      <c r="I346" s="68">
        <v>0.5</v>
      </c>
      <c r="J346" s="68"/>
      <c r="K346" s="73" t="str">
        <f t="shared" si="5"/>
        <v/>
      </c>
      <c r="L346" s="118">
        <v>43431</v>
      </c>
      <c r="M346" s="103" t="str">
        <f>IF(AND(NOT(OR(G346="",G346="Ø")),H346=""),"In Progress",IF(AND(NOT(OR(H346="Ø",H346="")),NOT(OR(G346="Ø",G346=""))),"Completed",IF(AND(NOT(A346=""),NOT(OR(D346="",D346="???")),G346=""),"Waiting",IF(D346="???","Waiting",""))))</f>
        <v>Completed</v>
      </c>
      <c r="N346" s="116" t="str">
        <f>IF(AND(NOT(OR(H346="Ø",H346="")),L346="Split"),"In Progress",IF(AND(NOT(OR(H346="Ø",H346="")),L346="Needs to be Split"),"Waiting",IF(AND(M346="Review",M347="Review"),"Review",IF(OR(AND(M346="Review",M347="Incomplete"),AND(M346="Incomplete",M347="Review")),"Review",IF(OR(AND(M346="Untraceable",M347="Review"),AND(M346="Review",M347="Untraceable")),"Review",IF(OR(AND(M346="Review",M347="Completed"),AND(M346="Completed",M347="Review")),"Review",IF(OR(AND(M346="Other",M347="Review"),AND(M346="Review",M347="Other")),"Review",IF(OR(AND(M346="Other",M347="Incomplete"),AND(M346="Incomplete",M347="Other")),"Review",IF(OR(AND(M346="Other",M347="Untraceable"),AND(M346="Untraceable",M347="Other")),"Review",IF(OR(AND(M346="Other",M347="Completed"),AND(M346="Completed",M347="Other")),"Review",IF(AND(M346="Waiting",M347="Waiting"),"Waiting",IF(OR(AND(M346="Review",M347="Waiting"),AND(M346="Waiting",M347="Review")),"Waiting",IF(OR(AND(M346="Other",M347="Waiting"),AND(M346="Waiting",M347="Other")),"Waiting",IF(OR(AND(M346="Incomplete",M347="Waiting"),AND(M346="Waiting",M347="Incomplete")),"Waiting",IF(OR(AND(M346="Completed",M347="Waiting"),AND(M346="Waiting",M347="Completed")),"Waiting",IF(OR(M346="In Progress",M347="In Progress"),"In Progress",IF(OR(AND(M346="Completed",M347="Untraceable"),AND(M346="Untraceable",M347="Completed")),"Review",IF(OR(AND(M346="Completed",M347="Incomplete"),AND(M346="Incomplete",M347="Completed")),"Review",IF(OR(AND(M346="Incomplete",M347="Untraceable"),AND(M346="Untraceable",M347="Incomplete")),"Untraceable",IF(AND(NOT(OR(H346="Ø",H346="")),NOT(OR(H347="Ø",H347="")),L346=""),"In Progress",IF(AND(M346="Untraceable",M347="Untraceable"),"Untraceable",IF(AND(NOT(OR(H346="Ø",H346="")),NOT(OR(H347="Ø",H347="")),NOT(OR(L346="Ø",L346="",L346="Split",L346="Needs to be Split"))),"Completed",IF(AND(M346="Incomplete",M347="Incomplete"),"Incomplete",IF(AND(M346="Other",M347="Other"),"Review",IF(AND(M346="Untraceable",M347=""),"Untraceable","")))))))))))))))))))))))))</f>
        <v>Completed</v>
      </c>
      <c r="O346" s="116" t="s">
        <v>0</v>
      </c>
      <c r="P346" s="4"/>
      <c r="Q346" s="121" t="s">
        <v>25</v>
      </c>
      <c r="R346" s="116" t="s">
        <v>5667</v>
      </c>
    </row>
    <row r="347" spans="1:18" x14ac:dyDescent="0.25">
      <c r="A347" s="116"/>
      <c r="B347" s="116"/>
      <c r="C347" s="116"/>
      <c r="D347" s="103" t="s">
        <v>32</v>
      </c>
      <c r="E347" s="103" t="s">
        <v>1512</v>
      </c>
      <c r="F347" s="7" t="str">
        <f>IF(AND(D347="Amina",OR(E347="Manual",E347="Assisted Manual")),A346&amp;"_AZ",IF(AND(D347="Amina",OR(E347="De-Novo Merge",E347="Assisted Merge")),A346&amp;"_SA_AZ",IF(AND(D347="Ahmad",OR(E347="Manual",E347="Assisted Manual")),A346&amp;"_AE",IF(AND(D347="Ahmad",OR(E347="De-Novo Merge",E347="Assisted Merge")),A346&amp;"_SA_AE",IF(AND(D347="Gina",OR(E347="Manual",E347="Assisted Manual")),A346&amp;"_GB",IF(AND(D347="Gina",OR(E347="De-Novo Merge",E347="Assisted Merge")),A346&amp;"_SA_GB",IF(AND(D347="Cameron",OR(E347="Manual",E347="Assisted Manual")),A346&amp;"_CA",IF(AND(D347="Cameron",OR(E347="De-Novo Merge",E347="Assisted Merge")),A346&amp;"_SA_CA",IF(AND(D347="Bruno",OR(E347="Manual",E347="Assisted Manual")),A346&amp;"_BD",IF(AND(D347="Bruno",OR(E347="De-Novo Merge",E347="Assisted Merge")),A346&amp;"_SA_BD",IF(AND(D347="Daniel",OR(E347="Manual",E347="Assisted Manual")),A346&amp;"_DR",IF(AND(D347="Daniel",OR(E347="De-Novo Merge",E347="Assisted Merge")),A346&amp;"_SA_DR",IF(AND(D347="Monet",OR(E347="Manual",E347="Assisted Manual")),A346&amp;"_MW",IF(AND(D347="Monet",OR(E347="De-Novo Merge",E347="Assisted Merge")),A346&amp;"_SA_MW",IF(AND(D347="Rinat",OR(E347="Manual",E347="Assisted Manual")),A346&amp;"_RM",IF(AND(D347="Rinat",OR(E347="De-Novo Merge",E347="Assisted Merge")),A346&amp;"_SA_RM",""))))))))))))))))</f>
        <v>2018-08-01_G-173_AZ</v>
      </c>
      <c r="G347" s="104">
        <v>43424</v>
      </c>
      <c r="H347" s="104">
        <v>43424</v>
      </c>
      <c r="I347" s="68"/>
      <c r="J347" s="68"/>
      <c r="K347" s="73" t="str">
        <f t="shared" si="5"/>
        <v/>
      </c>
      <c r="L347" s="116"/>
      <c r="M347" s="103" t="str">
        <f>IF(AND(NOT(OR(G347="",G347="Ø")),H347=""),"In Progress",IF(AND(NOT(OR(H347="Ø",H347="")),NOT(OR(G347="Ø",G347=""))),"Completed",IF(AND(NOT(A346=""),NOT(OR(D347="",D347="???")),G347=""),"Waiting",IF(D347="???","Waiting",""))))</f>
        <v>Completed</v>
      </c>
      <c r="N347" s="116"/>
      <c r="O347" s="116"/>
      <c r="P347" s="4"/>
      <c r="Q347" s="121"/>
      <c r="R347" s="116"/>
    </row>
    <row r="348" spans="1:18" x14ac:dyDescent="0.25">
      <c r="A348" s="122" t="s">
        <v>5666</v>
      </c>
      <c r="B348" s="117" t="s">
        <v>5665</v>
      </c>
      <c r="C348" s="116" t="s">
        <v>3169</v>
      </c>
      <c r="D348" s="103" t="s">
        <v>23</v>
      </c>
      <c r="E348" s="103" t="s">
        <v>24</v>
      </c>
      <c r="F348" s="7" t="str">
        <f>IF(AND(D348="Amina",OR(E348="Manual",E348="Assisted Manual")),A348&amp;"_AZ",IF(AND(D348="Amina",OR(E348="De-Novo Merge",E348="Assisted Merge")),A348&amp;"_SA_AZ",IF(AND(D348="Ahmad",OR(E348="Manual",E348="Assisted Manual")),A348&amp;"_AE",IF(AND(D348="Ahmad",OR(E348="De-Novo Merge",E348="Assisted Merge")),A348&amp;"_SA_AE",IF(AND(D348="Gina",OR(E348="Manual",E348="Assisted Manual")),A348&amp;"_GB",IF(AND(D348="Gina",OR(E348="De-Novo Merge",E348="Assisted Merge")),A348&amp;"_SA_GB",IF(AND(D348="Cameron",OR(E348="Manual",E348="Assisted Manual")),A348&amp;"_CA",IF(AND(D348="Cameron",OR(E348="De-Novo Merge",E348="Assisted Merge")),A348&amp;"_SA_CA",IF(AND(D348="Bruno",OR(E348="Manual",E348="Assisted Manual")),A348&amp;"_BD",IF(AND(D348="Bruno",OR(E348="De-Novo Merge",E348="Assisted Merge")),A348&amp;"_SA_BD",IF(AND(D348="Daniel",OR(E348="Manual",E348="Assisted Manual")),A348&amp;"_DR",IF(AND(D348="Daniel",OR(E348="De-Novo Merge",E348="Assisted Merge")),A348&amp;"_SA_DR",IF(AND(D348="Monet",OR(E348="Manual",E348="Assisted Manual")),A348&amp;"_MW",IF(AND(D348="Monet",OR(E348="De-Novo Merge",E348="Assisted Merge")),A348&amp;"_SA_MW",IF(AND(D348="Rinat",OR(E348="Manual",E348="Assisted Manual")),A348&amp;"_RM",IF(AND(D348="Rinat",OR(E348="De-Novo Merge",E348="Assisted Merge")),A348&amp;"_SA_RM",""))))))))))))))))</f>
        <v>2018-08-01_G-174_CA</v>
      </c>
      <c r="G348" s="104">
        <v>43402</v>
      </c>
      <c r="H348" s="104">
        <v>43404</v>
      </c>
      <c r="I348" s="68"/>
      <c r="J348" s="68"/>
      <c r="K348" s="73" t="str">
        <f t="shared" si="5"/>
        <v/>
      </c>
      <c r="L348" s="118">
        <v>43431</v>
      </c>
      <c r="M348" s="103" t="str">
        <f>IF(AND(NOT(OR(G348="",G348="Ø")),H348=""),"In Progress",IF(AND(NOT(OR(H348="Ø",H348="")),NOT(OR(G348="Ø",G348=""))),"Completed",IF(AND(NOT(A348=""),NOT(OR(D348="",D348="???")),G348=""),"Waiting",IF(D348="???","Waiting",""))))</f>
        <v>Completed</v>
      </c>
      <c r="N348" s="116" t="str">
        <f>IF(AND(NOT(OR(H348="Ø",H348="")),L348="Split"),"In Progress",IF(AND(NOT(OR(H348="Ø",H348="")),L348="Needs to be Split"),"Waiting",IF(AND(M348="Review",M349="Review"),"Review",IF(OR(AND(M348="Review",M349="Incomplete"),AND(M348="Incomplete",M349="Review")),"Review",IF(OR(AND(M348="Untraceable",M349="Review"),AND(M348="Review",M349="Untraceable")),"Review",IF(OR(AND(M348="Review",M349="Completed"),AND(M348="Completed",M349="Review")),"Review",IF(OR(AND(M348="Other",M349="Review"),AND(M348="Review",M349="Other")),"Review",IF(OR(AND(M348="Other",M349="Incomplete"),AND(M348="Incomplete",M349="Other")),"Review",IF(OR(AND(M348="Other",M349="Untraceable"),AND(M348="Untraceable",M349="Other")),"Review",IF(OR(AND(M348="Other",M349="Completed"),AND(M348="Completed",M349="Other")),"Review",IF(AND(M348="Waiting",M349="Waiting"),"Waiting",IF(OR(AND(M348="Review",M349="Waiting"),AND(M348="Waiting",M349="Review")),"Waiting",IF(OR(AND(M348="Other",M349="Waiting"),AND(M348="Waiting",M349="Other")),"Waiting",IF(OR(AND(M348="Incomplete",M349="Waiting"),AND(M348="Waiting",M349="Incomplete")),"Waiting",IF(OR(AND(M348="Completed",M349="Waiting"),AND(M348="Waiting",M349="Completed")),"Waiting",IF(OR(M348="In Progress",M349="In Progress"),"In Progress",IF(OR(AND(M348="Completed",M349="Untraceable"),AND(M348="Untraceable",M349="Completed")),"Review",IF(OR(AND(M348="Completed",M349="Incomplete"),AND(M348="Incomplete",M349="Completed")),"Review",IF(OR(AND(M348="Incomplete",M349="Untraceable"),AND(M348="Untraceable",M349="Incomplete")),"Untraceable",IF(AND(NOT(OR(H348="Ø",H348="")),NOT(OR(H349="Ø",H349="")),L348=""),"In Progress",IF(AND(M348="Untraceable",M349="Untraceable"),"Untraceable",IF(AND(NOT(OR(H348="Ø",H348="")),NOT(OR(H349="Ø",H349="")),NOT(OR(L348="Ø",L348="",L348="Split",L348="Needs to be Split"))),"Completed",IF(AND(M348="Incomplete",M349="Incomplete"),"Incomplete",IF(AND(M348="Other",M349="Other"),"Review",IF(AND(M348="Untraceable",M349=""),"Untraceable","")))))))))))))))))))))))))</f>
        <v>Completed</v>
      </c>
      <c r="O348" s="116" t="s">
        <v>0</v>
      </c>
      <c r="P348" s="4"/>
      <c r="Q348" s="121" t="s">
        <v>25</v>
      </c>
      <c r="R348" s="116" t="s">
        <v>5664</v>
      </c>
    </row>
    <row r="349" spans="1:18" x14ac:dyDescent="0.25">
      <c r="A349" s="116"/>
      <c r="B349" s="116"/>
      <c r="C349" s="116"/>
      <c r="D349" s="103" t="s">
        <v>32</v>
      </c>
      <c r="E349" s="103" t="s">
        <v>1512</v>
      </c>
      <c r="F349" s="7" t="str">
        <f>IF(AND(D349="Amina",OR(E349="Manual",E349="Assisted Manual")),A348&amp;"_AZ",IF(AND(D349="Amina",OR(E349="De-Novo Merge",E349="Assisted Merge")),A348&amp;"_SA_AZ",IF(AND(D349="Ahmad",OR(E349="Manual",E349="Assisted Manual")),A348&amp;"_AE",IF(AND(D349="Ahmad",OR(E349="De-Novo Merge",E349="Assisted Merge")),A348&amp;"_SA_AE",IF(AND(D349="Gina",OR(E349="Manual",E349="Assisted Manual")),A348&amp;"_GB",IF(AND(D349="Gina",OR(E349="De-Novo Merge",E349="Assisted Merge")),A348&amp;"_SA_GB",IF(AND(D349="Cameron",OR(E349="Manual",E349="Assisted Manual")),A348&amp;"_CA",IF(AND(D349="Cameron",OR(E349="De-Novo Merge",E349="Assisted Merge")),A348&amp;"_SA_CA",IF(AND(D349="Bruno",OR(E349="Manual",E349="Assisted Manual")),A348&amp;"_BD",IF(AND(D349="Bruno",OR(E349="De-Novo Merge",E349="Assisted Merge")),A348&amp;"_SA_BD",IF(AND(D349="Daniel",OR(E349="Manual",E349="Assisted Manual")),A348&amp;"_DR",IF(AND(D349="Daniel",OR(E349="De-Novo Merge",E349="Assisted Merge")),A348&amp;"_SA_DR",IF(AND(D349="Monet",OR(E349="Manual",E349="Assisted Manual")),A348&amp;"_MW",IF(AND(D349="Monet",OR(E349="De-Novo Merge",E349="Assisted Merge")),A348&amp;"_SA_MW",IF(AND(D349="Rinat",OR(E349="Manual",E349="Assisted Manual")),A348&amp;"_RM",IF(AND(D349="Rinat",OR(E349="De-Novo Merge",E349="Assisted Merge")),A348&amp;"_SA_RM",""))))))))))))))))</f>
        <v>2018-08-01_G-174_AZ</v>
      </c>
      <c r="G349" s="104">
        <v>43424</v>
      </c>
      <c r="H349" s="104">
        <v>43431</v>
      </c>
      <c r="I349" s="68"/>
      <c r="J349" s="68"/>
      <c r="K349" s="73" t="str">
        <f t="shared" si="5"/>
        <v/>
      </c>
      <c r="L349" s="116"/>
      <c r="M349" s="103" t="str">
        <f>IF(AND(NOT(OR(G349="",G349="Ø")),H349=""),"In Progress",IF(AND(NOT(OR(H349="Ø",H349="")),NOT(OR(G349="Ø",G349=""))),"Completed",IF(AND(NOT(A348=""),NOT(OR(D349="",D349="???")),G349=""),"Waiting",IF(D349="???","Waiting",""))))</f>
        <v>Completed</v>
      </c>
      <c r="N349" s="116"/>
      <c r="O349" s="116"/>
      <c r="P349" s="4"/>
      <c r="Q349" s="121"/>
      <c r="R349" s="116"/>
    </row>
    <row r="350" spans="1:18" x14ac:dyDescent="0.25">
      <c r="A350" s="174" t="s">
        <v>5663</v>
      </c>
      <c r="B350" s="117" t="s">
        <v>5662</v>
      </c>
      <c r="C350" s="116" t="s">
        <v>5470</v>
      </c>
      <c r="D350" s="103" t="s">
        <v>187</v>
      </c>
      <c r="E350" s="103" t="s">
        <v>24</v>
      </c>
      <c r="F350" s="7" t="str">
        <f>IF(AND(D350="Amina",OR(E350="Manual",E350="Assisted Manual")),A350&amp;"_AZ",IF(AND(D350="Amina",OR(E350="De-Novo Merge",E350="Assisted Merge")),A350&amp;"_SA_AZ",IF(AND(D350="Ahmad",OR(E350="Manual",E350="Assisted Manual")),A350&amp;"_AE",IF(AND(D350="Ahmad",OR(E350="De-Novo Merge",E350="Assisted Merge")),A350&amp;"_SA_AE",IF(AND(D350="Gina",OR(E350="Manual",E350="Assisted Manual")),A350&amp;"_GB",IF(AND(D350="Gina",OR(E350="De-Novo Merge",E350="Assisted Merge")),A350&amp;"_SA_GB",IF(AND(D350="Cameron",OR(E350="Manual",E350="Assisted Manual")),A350&amp;"_CA",IF(AND(D350="Cameron",OR(E350="De-Novo Merge",E350="Assisted Merge")),A350&amp;"_SA_CA",IF(AND(D350="Bruno",OR(E350="Manual",E350="Assisted Manual")),A350&amp;"_BD",IF(AND(D350="Bruno",OR(E350="De-Novo Merge",E350="Assisted Merge")),A350&amp;"_SA_BD",IF(AND(D350="Daniel",OR(E350="Manual",E350="Assisted Manual")),A350&amp;"_DR",IF(AND(D350="Daniel",OR(E350="De-Novo Merge",E350="Assisted Merge")),A350&amp;"_SA_DR",IF(AND(D350="Monet",OR(E350="Manual",E350="Assisted Manual")),A350&amp;"_MW",IF(AND(D350="Monet",OR(E350="De-Novo Merge",E350="Assisted Merge")),A350&amp;"_SA_MW",IF(AND(D350="Rinat",OR(E350="Manual",E350="Assisted Manual")),A350&amp;"_RM",IF(AND(D350="Rinat",OR(E350="De-Novo Merge",E350="Assisted Merge")),A350&amp;"_SA_RM",""))))))))))))))))</f>
        <v>2018-08-01_G-175_MW</v>
      </c>
      <c r="G350" s="104">
        <v>43403</v>
      </c>
      <c r="H350" s="104">
        <v>43403</v>
      </c>
      <c r="I350" s="68">
        <v>0.5</v>
      </c>
      <c r="J350" s="68">
        <v>5</v>
      </c>
      <c r="K350" s="73">
        <f t="shared" si="5"/>
        <v>10</v>
      </c>
      <c r="L350" s="118">
        <v>43425</v>
      </c>
      <c r="M350" s="103" t="str">
        <f>IF(AND(NOT(OR(G350="",G350="Ø")),H350=""),"In Progress",IF(AND(NOT(OR(H350="Ø",H350="")),NOT(OR(G350="Ø",G350=""))),"Completed",IF(AND(NOT(A350=""),NOT(OR(D350="",D350="???")),G350=""),"Waiting",IF(D350="???","Waiting",""))))</f>
        <v>Completed</v>
      </c>
      <c r="N350" s="116" t="str">
        <f>IF(AND(NOT(OR(H350="Ø",H350="")),L350="Split"),"In Progress",IF(AND(NOT(OR(H350="Ø",H350="")),L350="Needs to be Split"),"Waiting",IF(AND(M350="Review",M351="Review"),"Review",IF(OR(AND(M350="Review",M351="Incomplete"),AND(M350="Incomplete",M351="Review")),"Review",IF(OR(AND(M350="Untraceable",M351="Review"),AND(M350="Review",M351="Untraceable")),"Review",IF(OR(AND(M350="Review",M351="Completed"),AND(M350="Completed",M351="Review")),"Review",IF(OR(AND(M350="Other",M351="Review"),AND(M350="Review",M351="Other")),"Review",IF(OR(AND(M350="Other",M351="Incomplete"),AND(M350="Incomplete",M351="Other")),"Review",IF(OR(AND(M350="Other",M351="Untraceable"),AND(M350="Untraceable",M351="Other")),"Review",IF(OR(AND(M350="Other",M351="Completed"),AND(M350="Completed",M351="Other")),"Review",IF(AND(M350="Waiting",M351="Waiting"),"Waiting",IF(OR(AND(M350="Review",M351="Waiting"),AND(M350="Waiting",M351="Review")),"Waiting",IF(OR(AND(M350="Other",M351="Waiting"),AND(M350="Waiting",M351="Other")),"Waiting",IF(OR(AND(M350="Incomplete",M351="Waiting"),AND(M350="Waiting",M351="Incomplete")),"Waiting",IF(OR(AND(M350="Completed",M351="Waiting"),AND(M350="Waiting",M351="Completed")),"Waiting",IF(OR(M350="In Progress",M351="In Progress"),"In Progress",IF(OR(AND(M350="Completed",M351="Untraceable"),AND(M350="Untraceable",M351="Completed")),"Review",IF(OR(AND(M350="Completed",M351="Incomplete"),AND(M350="Incomplete",M351="Completed")),"Review",IF(OR(AND(M350="Incomplete",M351="Untraceable"),AND(M350="Untraceable",M351="Incomplete")),"Untraceable",IF(AND(NOT(OR(H350="Ø",H350="")),NOT(OR(H351="Ø",H351="")),L350=""),"In Progress",IF(AND(M350="Untraceable",M351="Untraceable"),"Untraceable",IF(AND(NOT(OR(H350="Ø",H350="")),NOT(OR(H351="Ø",H351="")),NOT(OR(L350="Ø",L350="",L350="Split",L350="Needs to be Split"))),"Completed",IF(AND(M350="Incomplete",M351="Incomplete"),"Incomplete",IF(AND(M350="Other",M351="Other"),"Review",IF(AND(M350="Untraceable",M351=""),"Untraceable","")))))))))))))))))))))))))</f>
        <v>Completed</v>
      </c>
      <c r="O350" s="116" t="s">
        <v>0</v>
      </c>
      <c r="P350" s="4"/>
      <c r="Q350" s="121" t="s">
        <v>25</v>
      </c>
      <c r="R350" s="116" t="s">
        <v>5661</v>
      </c>
    </row>
    <row r="351" spans="1:18" x14ac:dyDescent="0.25">
      <c r="A351" s="168"/>
      <c r="B351" s="116"/>
      <c r="C351" s="116"/>
      <c r="D351" s="103" t="s">
        <v>161</v>
      </c>
      <c r="E351" s="103" t="s">
        <v>1512</v>
      </c>
      <c r="F351" s="7" t="str">
        <f>IF(AND(D351="Amina",OR(E351="Manual",E351="Assisted Manual")),A350&amp;"_AZ",IF(AND(D351="Amina",OR(E351="De-Novo Merge",E351="Assisted Merge")),A350&amp;"_SA_AZ",IF(AND(D351="Ahmad",OR(E351="Manual",E351="Assisted Manual")),A350&amp;"_AE",IF(AND(D351="Ahmad",OR(E351="De-Novo Merge",E351="Assisted Merge")),A350&amp;"_SA_AE",IF(AND(D351="Gina",OR(E351="Manual",E351="Assisted Manual")),A350&amp;"_GB",IF(AND(D351="Gina",OR(E351="De-Novo Merge",E351="Assisted Merge")),A350&amp;"_SA_GB",IF(AND(D351="Cameron",OR(E351="Manual",E351="Assisted Manual")),A350&amp;"_CA",IF(AND(D351="Cameron",OR(E351="De-Novo Merge",E351="Assisted Merge")),A350&amp;"_SA_CA",IF(AND(D351="Bruno",OR(E351="Manual",E351="Assisted Manual")),A350&amp;"_BD",IF(AND(D351="Bruno",OR(E351="De-Novo Merge",E351="Assisted Merge")),A350&amp;"_SA_BD",IF(AND(D351="Daniel",OR(E351="Manual",E351="Assisted Manual")),A350&amp;"_DR",IF(AND(D351="Daniel",OR(E351="De-Novo Merge",E351="Assisted Merge")),A350&amp;"_SA_DR",IF(AND(D351="Monet",OR(E351="Manual",E351="Assisted Manual")),A350&amp;"_MW",IF(AND(D351="Monet",OR(E351="De-Novo Merge",E351="Assisted Merge")),A350&amp;"_SA_MW",IF(AND(D351="Rinat",OR(E351="Manual",E351="Assisted Manual")),A350&amp;"_RM",IF(AND(D351="Rinat",OR(E351="De-Novo Merge",E351="Assisted Merge")),A350&amp;"_SA_RM",""))))))))))))))))</f>
        <v>2018-08-01_G-175_BD</v>
      </c>
      <c r="G351" s="104">
        <v>43425</v>
      </c>
      <c r="H351" s="104">
        <v>43425</v>
      </c>
      <c r="I351" s="68">
        <v>0.1</v>
      </c>
      <c r="J351" s="68">
        <v>5</v>
      </c>
      <c r="K351" s="73">
        <f t="shared" si="5"/>
        <v>50</v>
      </c>
      <c r="L351" s="116"/>
      <c r="M351" s="103" t="str">
        <f>IF(AND(NOT(OR(G351="",G351="Ø")),H351=""),"In Progress",IF(AND(NOT(OR(H351="Ø",H351="")),NOT(OR(G351="Ø",G351=""))),"Completed",IF(AND(NOT(A350=""),NOT(OR(D351="",D351="???")),G351=""),"Waiting",IF(D351="???","Waiting",""))))</f>
        <v>Completed</v>
      </c>
      <c r="N351" s="116"/>
      <c r="O351" s="116"/>
      <c r="P351" s="4"/>
      <c r="Q351" s="121"/>
      <c r="R351" s="116"/>
    </row>
    <row r="352" spans="1:18" x14ac:dyDescent="0.25">
      <c r="A352" s="122" t="s">
        <v>5660</v>
      </c>
      <c r="B352" s="117" t="s">
        <v>5659</v>
      </c>
      <c r="C352" s="116" t="s">
        <v>5470</v>
      </c>
      <c r="D352" s="103" t="s">
        <v>187</v>
      </c>
      <c r="E352" s="103" t="s">
        <v>24</v>
      </c>
      <c r="F352" s="7" t="str">
        <f>IF(AND(D352="Amina",OR(E352="Manual",E352="Assisted Manual")),A352&amp;"_AZ",IF(AND(D352="Amina",OR(E352="De-Novo Merge",E352="Assisted Merge")),A352&amp;"_SA_AZ",IF(AND(D352="Ahmad",OR(E352="Manual",E352="Assisted Manual")),A352&amp;"_AE",IF(AND(D352="Ahmad",OR(E352="De-Novo Merge",E352="Assisted Merge")),A352&amp;"_SA_AE",IF(AND(D352="Gina",OR(E352="Manual",E352="Assisted Manual")),A352&amp;"_GB",IF(AND(D352="Gina",OR(E352="De-Novo Merge",E352="Assisted Merge")),A352&amp;"_SA_GB",IF(AND(D352="Cameron",OR(E352="Manual",E352="Assisted Manual")),A352&amp;"_CA",IF(AND(D352="Cameron",OR(E352="De-Novo Merge",E352="Assisted Merge")),A352&amp;"_SA_CA",IF(AND(D352="Bruno",OR(E352="Manual",E352="Assisted Manual")),A352&amp;"_BD",IF(AND(D352="Bruno",OR(E352="De-Novo Merge",E352="Assisted Merge")),A352&amp;"_SA_BD",IF(AND(D352="Daniel",OR(E352="Manual",E352="Assisted Manual")),A352&amp;"_DR",IF(AND(D352="Daniel",OR(E352="De-Novo Merge",E352="Assisted Merge")),A352&amp;"_SA_DR",IF(AND(D352="Monet",OR(E352="Manual",E352="Assisted Manual")),A352&amp;"_MW",IF(AND(D352="Monet",OR(E352="De-Novo Merge",E352="Assisted Merge")),A352&amp;"_SA_MW",IF(AND(D352="Rinat",OR(E352="Manual",E352="Assisted Manual")),A352&amp;"_RM",IF(AND(D352="Rinat",OR(E352="De-Novo Merge",E352="Assisted Merge")),A352&amp;"_SA_RM",""))))))))))))))))</f>
        <v>2018-08-01_G-176_MW</v>
      </c>
      <c r="G352" s="104">
        <v>43403</v>
      </c>
      <c r="H352" s="104">
        <v>43403</v>
      </c>
      <c r="I352" s="68">
        <v>0.5</v>
      </c>
      <c r="J352" s="68">
        <v>5</v>
      </c>
      <c r="K352" s="73">
        <f t="shared" si="5"/>
        <v>10</v>
      </c>
      <c r="L352" s="118">
        <v>43425</v>
      </c>
      <c r="M352" s="103" t="str">
        <f>IF(AND(NOT(OR(G352="",G352="Ø")),H352=""),"In Progress",IF(AND(NOT(OR(H352="Ø",H352="")),NOT(OR(G352="Ø",G352=""))),"Completed",IF(AND(NOT(A352=""),NOT(OR(D352="",D352="???")),G352=""),"Waiting",IF(D352="???","Waiting",""))))</f>
        <v>Completed</v>
      </c>
      <c r="N352" s="116" t="str">
        <f>IF(AND(NOT(OR(H352="Ø",H352="")),L352="Split"),"In Progress",IF(AND(NOT(OR(H352="Ø",H352="")),L352="Needs to be Split"),"Waiting",IF(AND(M352="Review",M353="Review"),"Review",IF(OR(AND(M352="Review",M353="Incomplete"),AND(M352="Incomplete",M353="Review")),"Review",IF(OR(AND(M352="Untraceable",M353="Review"),AND(M352="Review",M353="Untraceable")),"Review",IF(OR(AND(M352="Review",M353="Completed"),AND(M352="Completed",M353="Review")),"Review",IF(OR(AND(M352="Other",M353="Review"),AND(M352="Review",M353="Other")),"Review",IF(OR(AND(M352="Other",M353="Incomplete"),AND(M352="Incomplete",M353="Other")),"Review",IF(OR(AND(M352="Other",M353="Untraceable"),AND(M352="Untraceable",M353="Other")),"Review",IF(OR(AND(M352="Other",M353="Completed"),AND(M352="Completed",M353="Other")),"Review",IF(AND(M352="Waiting",M353="Waiting"),"Waiting",IF(OR(AND(M352="Review",M353="Waiting"),AND(M352="Waiting",M353="Review")),"Waiting",IF(OR(AND(M352="Other",M353="Waiting"),AND(M352="Waiting",M353="Other")),"Waiting",IF(OR(AND(M352="Incomplete",M353="Waiting"),AND(M352="Waiting",M353="Incomplete")),"Waiting",IF(OR(AND(M352="Completed",M353="Waiting"),AND(M352="Waiting",M353="Completed")),"Waiting",IF(OR(M352="In Progress",M353="In Progress"),"In Progress",IF(OR(AND(M352="Completed",M353="Untraceable"),AND(M352="Untraceable",M353="Completed")),"Review",IF(OR(AND(M352="Completed",M353="Incomplete"),AND(M352="Incomplete",M353="Completed")),"Review",IF(OR(AND(M352="Incomplete",M353="Untraceable"),AND(M352="Untraceable",M353="Incomplete")),"Untraceable",IF(AND(NOT(OR(H352="Ø",H352="")),NOT(OR(H353="Ø",H353="")),L352=""),"In Progress",IF(AND(M352="Untraceable",M353="Untraceable"),"Untraceable",IF(AND(NOT(OR(H352="Ø",H352="")),NOT(OR(H353="Ø",H353="")),NOT(OR(L352="Ø",L352="",L352="Split",L352="Needs to be Split"))),"Completed",IF(AND(M352="Incomplete",M353="Incomplete"),"Incomplete",IF(AND(M352="Other",M353="Other"),"Review",IF(AND(M352="Untraceable",M353=""),"Untraceable","")))))))))))))))))))))))))</f>
        <v>Completed</v>
      </c>
      <c r="O352" s="116" t="s">
        <v>0</v>
      </c>
      <c r="P352" s="4"/>
      <c r="Q352" s="121" t="s">
        <v>25</v>
      </c>
      <c r="R352" s="116" t="s">
        <v>5658</v>
      </c>
    </row>
    <row r="353" spans="1:18" x14ac:dyDescent="0.25">
      <c r="A353" s="116"/>
      <c r="B353" s="116"/>
      <c r="C353" s="116"/>
      <c r="D353" s="103" t="s">
        <v>161</v>
      </c>
      <c r="E353" s="103" t="s">
        <v>1512</v>
      </c>
      <c r="F353" s="7" t="str">
        <f>IF(AND(D353="Amina",OR(E353="Manual",E353="Assisted Manual")),A352&amp;"_AZ",IF(AND(D353="Amina",OR(E353="De-Novo Merge",E353="Assisted Merge")),A352&amp;"_SA_AZ",IF(AND(D353="Ahmad",OR(E353="Manual",E353="Assisted Manual")),A352&amp;"_AE",IF(AND(D353="Ahmad",OR(E353="De-Novo Merge",E353="Assisted Merge")),A352&amp;"_SA_AE",IF(AND(D353="Gina",OR(E353="Manual",E353="Assisted Manual")),A352&amp;"_GB",IF(AND(D353="Gina",OR(E353="De-Novo Merge",E353="Assisted Merge")),A352&amp;"_SA_GB",IF(AND(D353="Cameron",OR(E353="Manual",E353="Assisted Manual")),A352&amp;"_CA",IF(AND(D353="Cameron",OR(E353="De-Novo Merge",E353="Assisted Merge")),A352&amp;"_SA_CA",IF(AND(D353="Bruno",OR(E353="Manual",E353="Assisted Manual")),A352&amp;"_BD",IF(AND(D353="Bruno",OR(E353="De-Novo Merge",E353="Assisted Merge")),A352&amp;"_SA_BD",IF(AND(D353="Daniel",OR(E353="Manual",E353="Assisted Manual")),A352&amp;"_DR",IF(AND(D353="Daniel",OR(E353="De-Novo Merge",E353="Assisted Merge")),A352&amp;"_SA_DR",IF(AND(D353="Monet",OR(E353="Manual",E353="Assisted Manual")),A352&amp;"_MW",IF(AND(D353="Monet",OR(E353="De-Novo Merge",E353="Assisted Merge")),A352&amp;"_SA_MW",IF(AND(D353="Rinat",OR(E353="Manual",E353="Assisted Manual")),A352&amp;"_RM",IF(AND(D353="Rinat",OR(E353="De-Novo Merge",E353="Assisted Merge")),A352&amp;"_SA_RM",""))))))))))))))))</f>
        <v>2018-08-01_G-176_BD</v>
      </c>
      <c r="G353" s="104">
        <v>43425</v>
      </c>
      <c r="H353" s="104">
        <v>43425</v>
      </c>
      <c r="I353" s="68">
        <v>0.1</v>
      </c>
      <c r="J353" s="68">
        <v>5</v>
      </c>
      <c r="K353" s="73">
        <f t="shared" si="5"/>
        <v>50</v>
      </c>
      <c r="L353" s="116"/>
      <c r="M353" s="103" t="str">
        <f>IF(AND(NOT(OR(G353="",G353="Ø")),H353=""),"In Progress",IF(AND(NOT(OR(H353="Ø",H353="")),NOT(OR(G353="Ø",G353=""))),"Completed",IF(AND(NOT(A352=""),NOT(OR(D353="",D353="???")),G353=""),"Waiting",IF(D353="???","Waiting",""))))</f>
        <v>Completed</v>
      </c>
      <c r="N353" s="116"/>
      <c r="O353" s="116"/>
      <c r="P353" s="4"/>
      <c r="Q353" s="121"/>
      <c r="R353" s="116"/>
    </row>
    <row r="354" spans="1:18" x14ac:dyDescent="0.25">
      <c r="A354" s="122" t="s">
        <v>5657</v>
      </c>
      <c r="B354" s="117" t="s">
        <v>5656</v>
      </c>
      <c r="C354" s="116" t="s">
        <v>5470</v>
      </c>
      <c r="D354" s="103" t="s">
        <v>187</v>
      </c>
      <c r="E354" s="103" t="s">
        <v>24</v>
      </c>
      <c r="F354" s="7" t="str">
        <f>IF(AND(D354="Amina",OR(E354="Manual",E354="Assisted Manual")),A354&amp;"_AZ",IF(AND(D354="Amina",OR(E354="De-Novo Merge",E354="Assisted Merge")),A354&amp;"_SA_AZ",IF(AND(D354="Ahmad",OR(E354="Manual",E354="Assisted Manual")),A354&amp;"_AE",IF(AND(D354="Ahmad",OR(E354="De-Novo Merge",E354="Assisted Merge")),A354&amp;"_SA_AE",IF(AND(D354="Gina",OR(E354="Manual",E354="Assisted Manual")),A354&amp;"_GB",IF(AND(D354="Gina",OR(E354="De-Novo Merge",E354="Assisted Merge")),A354&amp;"_SA_GB",IF(AND(D354="Cameron",OR(E354="Manual",E354="Assisted Manual")),A354&amp;"_CA",IF(AND(D354="Cameron",OR(E354="De-Novo Merge",E354="Assisted Merge")),A354&amp;"_SA_CA",IF(AND(D354="Bruno",OR(E354="Manual",E354="Assisted Manual")),A354&amp;"_BD",IF(AND(D354="Bruno",OR(E354="De-Novo Merge",E354="Assisted Merge")),A354&amp;"_SA_BD",IF(AND(D354="Daniel",OR(E354="Manual",E354="Assisted Manual")),A354&amp;"_DR",IF(AND(D354="Daniel",OR(E354="De-Novo Merge",E354="Assisted Merge")),A354&amp;"_SA_DR",IF(AND(D354="Monet",OR(E354="Manual",E354="Assisted Manual")),A354&amp;"_MW",IF(AND(D354="Monet",OR(E354="De-Novo Merge",E354="Assisted Merge")),A354&amp;"_SA_MW",IF(AND(D354="Rinat",OR(E354="Manual",E354="Assisted Manual")),A354&amp;"_RM",IF(AND(D354="Rinat",OR(E354="De-Novo Merge",E354="Assisted Merge")),A354&amp;"_SA_RM",""))))))))))))))))</f>
        <v>2018-08-01_G-177_MW</v>
      </c>
      <c r="G354" s="104">
        <v>43403</v>
      </c>
      <c r="H354" s="104">
        <v>43403</v>
      </c>
      <c r="I354" s="68">
        <v>0.5</v>
      </c>
      <c r="J354" s="68">
        <v>4</v>
      </c>
      <c r="K354" s="73">
        <f t="shared" si="5"/>
        <v>8</v>
      </c>
      <c r="L354" s="118">
        <v>43425</v>
      </c>
      <c r="M354" s="103" t="str">
        <f>IF(AND(NOT(OR(G354="",G354="Ø")),H354=""),"In Progress",IF(AND(NOT(OR(H354="Ø",H354="")),NOT(OR(G354="Ø",G354=""))),"Completed",IF(AND(NOT(A354=""),NOT(OR(D354="",D354="???")),G354=""),"Waiting",IF(D354="???","Waiting",""))))</f>
        <v>Completed</v>
      </c>
      <c r="N354" s="116" t="str">
        <f>IF(AND(NOT(OR(H354="Ø",H354="")),L354="Split"),"In Progress",IF(AND(NOT(OR(H354="Ø",H354="")),L354="Needs to be Split"),"Waiting",IF(AND(M354="Review",M355="Review"),"Review",IF(OR(AND(M354="Review",M355="Incomplete"),AND(M354="Incomplete",M355="Review")),"Review",IF(OR(AND(M354="Untraceable",M355="Review"),AND(M354="Review",M355="Untraceable")),"Review",IF(OR(AND(M354="Review",M355="Completed"),AND(M354="Completed",M355="Review")),"Review",IF(OR(AND(M354="Other",M355="Review"),AND(M354="Review",M355="Other")),"Review",IF(OR(AND(M354="Other",M355="Incomplete"),AND(M354="Incomplete",M355="Other")),"Review",IF(OR(AND(M354="Other",M355="Untraceable"),AND(M354="Untraceable",M355="Other")),"Review",IF(OR(AND(M354="Other",M355="Completed"),AND(M354="Completed",M355="Other")),"Review",IF(AND(M354="Waiting",M355="Waiting"),"Waiting",IF(OR(AND(M354="Review",M355="Waiting"),AND(M354="Waiting",M355="Review")),"Waiting",IF(OR(AND(M354="Other",M355="Waiting"),AND(M354="Waiting",M355="Other")),"Waiting",IF(OR(AND(M354="Incomplete",M355="Waiting"),AND(M354="Waiting",M355="Incomplete")),"Waiting",IF(OR(AND(M354="Completed",M355="Waiting"),AND(M354="Waiting",M355="Completed")),"Waiting",IF(OR(M354="In Progress",M355="In Progress"),"In Progress",IF(OR(AND(M354="Completed",M355="Untraceable"),AND(M354="Untraceable",M355="Completed")),"Review",IF(OR(AND(M354="Completed",M355="Incomplete"),AND(M354="Incomplete",M355="Completed")),"Review",IF(OR(AND(M354="Incomplete",M355="Untraceable"),AND(M354="Untraceable",M355="Incomplete")),"Untraceable",IF(AND(NOT(OR(H354="Ø",H354="")),NOT(OR(H355="Ø",H355="")),L354=""),"In Progress",IF(AND(M354="Untraceable",M355="Untraceable"),"Untraceable",IF(AND(NOT(OR(H354="Ø",H354="")),NOT(OR(H355="Ø",H355="")),NOT(OR(L354="Ø",L354="",L354="Split",L354="Needs to be Split"))),"Completed",IF(AND(M354="Incomplete",M355="Incomplete"),"Incomplete",IF(AND(M354="Other",M355="Other"),"Review",IF(AND(M354="Untraceable",M355=""),"Untraceable","")))))))))))))))))))))))))</f>
        <v>Completed</v>
      </c>
      <c r="O354" s="116" t="s">
        <v>0</v>
      </c>
      <c r="P354" s="4"/>
      <c r="Q354" s="121" t="s">
        <v>25</v>
      </c>
      <c r="R354" s="116" t="s">
        <v>5655</v>
      </c>
    </row>
    <row r="355" spans="1:18" x14ac:dyDescent="0.25">
      <c r="A355" s="116"/>
      <c r="B355" s="116"/>
      <c r="C355" s="116"/>
      <c r="D355" s="103" t="s">
        <v>161</v>
      </c>
      <c r="E355" s="103" t="s">
        <v>1512</v>
      </c>
      <c r="F355" s="7" t="str">
        <f>IF(AND(D355="Amina",OR(E355="Manual",E355="Assisted Manual")),A354&amp;"_AZ",IF(AND(D355="Amina",OR(E355="De-Novo Merge",E355="Assisted Merge")),A354&amp;"_SA_AZ",IF(AND(D355="Ahmad",OR(E355="Manual",E355="Assisted Manual")),A354&amp;"_AE",IF(AND(D355="Ahmad",OR(E355="De-Novo Merge",E355="Assisted Merge")),A354&amp;"_SA_AE",IF(AND(D355="Gina",OR(E355="Manual",E355="Assisted Manual")),A354&amp;"_GB",IF(AND(D355="Gina",OR(E355="De-Novo Merge",E355="Assisted Merge")),A354&amp;"_SA_GB",IF(AND(D355="Cameron",OR(E355="Manual",E355="Assisted Manual")),A354&amp;"_CA",IF(AND(D355="Cameron",OR(E355="De-Novo Merge",E355="Assisted Merge")),A354&amp;"_SA_CA",IF(AND(D355="Bruno",OR(E355="Manual",E355="Assisted Manual")),A354&amp;"_BD",IF(AND(D355="Bruno",OR(E355="De-Novo Merge",E355="Assisted Merge")),A354&amp;"_SA_BD",IF(AND(D355="Daniel",OR(E355="Manual",E355="Assisted Manual")),A354&amp;"_DR",IF(AND(D355="Daniel",OR(E355="De-Novo Merge",E355="Assisted Merge")),A354&amp;"_SA_DR",IF(AND(D355="Monet",OR(E355="Manual",E355="Assisted Manual")),A354&amp;"_MW",IF(AND(D355="Monet",OR(E355="De-Novo Merge",E355="Assisted Merge")),A354&amp;"_SA_MW",IF(AND(D355="Rinat",OR(E355="Manual",E355="Assisted Manual")),A354&amp;"_RM",IF(AND(D355="Rinat",OR(E355="De-Novo Merge",E355="Assisted Merge")),A354&amp;"_SA_RM",""))))))))))))))))</f>
        <v>2018-08-01_G-177_BD</v>
      </c>
      <c r="G355" s="104">
        <v>43425</v>
      </c>
      <c r="H355" s="104">
        <v>43425</v>
      </c>
      <c r="I355" s="68">
        <v>0.1</v>
      </c>
      <c r="J355" s="68">
        <v>4</v>
      </c>
      <c r="K355" s="73">
        <f t="shared" si="5"/>
        <v>40</v>
      </c>
      <c r="L355" s="116"/>
      <c r="M355" s="103" t="str">
        <f>IF(AND(NOT(OR(G355="",G355="Ø")),H355=""),"In Progress",IF(AND(NOT(OR(H355="Ø",H355="")),NOT(OR(G355="Ø",G355=""))),"Completed",IF(AND(NOT(A354=""),NOT(OR(D355="",D355="???")),G355=""),"Waiting",IF(D355="???","Waiting",""))))</f>
        <v>Completed</v>
      </c>
      <c r="N355" s="116"/>
      <c r="O355" s="116"/>
      <c r="P355" s="4"/>
      <c r="Q355" s="121"/>
      <c r="R355" s="116"/>
    </row>
    <row r="356" spans="1:18" x14ac:dyDescent="0.25">
      <c r="A356" s="122" t="s">
        <v>5654</v>
      </c>
      <c r="B356" s="117" t="s">
        <v>5653</v>
      </c>
      <c r="C356" s="116" t="s">
        <v>5470</v>
      </c>
      <c r="D356" s="103" t="s">
        <v>187</v>
      </c>
      <c r="E356" s="103" t="s">
        <v>24</v>
      </c>
      <c r="F356" s="7" t="str">
        <f>IF(AND(D356="Amina",OR(E356="Manual",E356="Assisted Manual")),A356&amp;"_AZ",IF(AND(D356="Amina",OR(E356="De-Novo Merge",E356="Assisted Merge")),A356&amp;"_SA_AZ",IF(AND(D356="Ahmad",OR(E356="Manual",E356="Assisted Manual")),A356&amp;"_AE",IF(AND(D356="Ahmad",OR(E356="De-Novo Merge",E356="Assisted Merge")),A356&amp;"_SA_AE",IF(AND(D356="Gina",OR(E356="Manual",E356="Assisted Manual")),A356&amp;"_GB",IF(AND(D356="Gina",OR(E356="De-Novo Merge",E356="Assisted Merge")),A356&amp;"_SA_GB",IF(AND(D356="Cameron",OR(E356="Manual",E356="Assisted Manual")),A356&amp;"_CA",IF(AND(D356="Cameron",OR(E356="De-Novo Merge",E356="Assisted Merge")),A356&amp;"_SA_CA",IF(AND(D356="Bruno",OR(E356="Manual",E356="Assisted Manual")),A356&amp;"_BD",IF(AND(D356="Bruno",OR(E356="De-Novo Merge",E356="Assisted Merge")),A356&amp;"_SA_BD",IF(AND(D356="Daniel",OR(E356="Manual",E356="Assisted Manual")),A356&amp;"_DR",IF(AND(D356="Daniel",OR(E356="De-Novo Merge",E356="Assisted Merge")),A356&amp;"_SA_DR",IF(AND(D356="Monet",OR(E356="Manual",E356="Assisted Manual")),A356&amp;"_MW",IF(AND(D356="Monet",OR(E356="De-Novo Merge",E356="Assisted Merge")),A356&amp;"_SA_MW",IF(AND(D356="Rinat",OR(E356="Manual",E356="Assisted Manual")),A356&amp;"_RM",IF(AND(D356="Rinat",OR(E356="De-Novo Merge",E356="Assisted Merge")),A356&amp;"_SA_RM",""))))))))))))))))</f>
        <v>2018-08-01_G-178_MW</v>
      </c>
      <c r="G356" s="104">
        <v>43403</v>
      </c>
      <c r="H356" s="104">
        <v>43403</v>
      </c>
      <c r="I356" s="68">
        <v>0.5</v>
      </c>
      <c r="J356" s="68">
        <v>4</v>
      </c>
      <c r="K356" s="73">
        <f t="shared" si="5"/>
        <v>8</v>
      </c>
      <c r="L356" s="118">
        <v>43425</v>
      </c>
      <c r="M356" s="103" t="str">
        <f>IF(AND(NOT(OR(G356="",G356="Ø")),H356=""),"In Progress",IF(AND(NOT(OR(H356="Ø",H356="")),NOT(OR(G356="Ø",G356=""))),"Completed",IF(AND(NOT(A356=""),NOT(OR(D356="",D356="???")),G356=""),"Waiting",IF(D356="???","Waiting",""))))</f>
        <v>Completed</v>
      </c>
      <c r="N356" s="116" t="str">
        <f>IF(AND(NOT(OR(H356="Ø",H356="")),L356="Split"),"In Progress",IF(AND(NOT(OR(H356="Ø",H356="")),L356="Needs to be Split"),"Waiting",IF(AND(M356="Review",M357="Review"),"Review",IF(OR(AND(M356="Review",M357="Incomplete"),AND(M356="Incomplete",M357="Review")),"Review",IF(OR(AND(M356="Untraceable",M357="Review"),AND(M356="Review",M357="Untraceable")),"Review",IF(OR(AND(M356="Review",M357="Completed"),AND(M356="Completed",M357="Review")),"Review",IF(OR(AND(M356="Other",M357="Review"),AND(M356="Review",M357="Other")),"Review",IF(OR(AND(M356="Other",M357="Incomplete"),AND(M356="Incomplete",M357="Other")),"Review",IF(OR(AND(M356="Other",M357="Untraceable"),AND(M356="Untraceable",M357="Other")),"Review",IF(OR(AND(M356="Other",M357="Completed"),AND(M356="Completed",M357="Other")),"Review",IF(AND(M356="Waiting",M357="Waiting"),"Waiting",IF(OR(AND(M356="Review",M357="Waiting"),AND(M356="Waiting",M357="Review")),"Waiting",IF(OR(AND(M356="Other",M357="Waiting"),AND(M356="Waiting",M357="Other")),"Waiting",IF(OR(AND(M356="Incomplete",M357="Waiting"),AND(M356="Waiting",M357="Incomplete")),"Waiting",IF(OR(AND(M356="Completed",M357="Waiting"),AND(M356="Waiting",M357="Completed")),"Waiting",IF(OR(M356="In Progress",M357="In Progress"),"In Progress",IF(OR(AND(M356="Completed",M357="Untraceable"),AND(M356="Untraceable",M357="Completed")),"Review",IF(OR(AND(M356="Completed",M357="Incomplete"),AND(M356="Incomplete",M357="Completed")),"Review",IF(OR(AND(M356="Incomplete",M357="Untraceable"),AND(M356="Untraceable",M357="Incomplete")),"Untraceable",IF(AND(NOT(OR(H356="Ø",H356="")),NOT(OR(H357="Ø",H357="")),L356=""),"In Progress",IF(AND(M356="Untraceable",M357="Untraceable"),"Untraceable",IF(AND(NOT(OR(H356="Ø",H356="")),NOT(OR(H357="Ø",H357="")),NOT(OR(L356="Ø",L356="",L356="Split",L356="Needs to be Split"))),"Completed",IF(AND(M356="Incomplete",M357="Incomplete"),"Incomplete",IF(AND(M356="Other",M357="Other"),"Review",IF(AND(M356="Untraceable",M357=""),"Untraceable","")))))))))))))))))))))))))</f>
        <v>Completed</v>
      </c>
      <c r="O356" s="116" t="s">
        <v>0</v>
      </c>
      <c r="P356" s="4"/>
      <c r="Q356" s="121" t="s">
        <v>25</v>
      </c>
      <c r="R356" s="116" t="s">
        <v>5652</v>
      </c>
    </row>
    <row r="357" spans="1:18" x14ac:dyDescent="0.25">
      <c r="A357" s="116"/>
      <c r="B357" s="116"/>
      <c r="C357" s="116"/>
      <c r="D357" s="103" t="s">
        <v>161</v>
      </c>
      <c r="E357" s="103" t="s">
        <v>1512</v>
      </c>
      <c r="F357" s="7" t="str">
        <f>IF(AND(D357="Amina",OR(E357="Manual",E357="Assisted Manual")),A356&amp;"_AZ",IF(AND(D357="Amina",OR(E357="De-Novo Merge",E357="Assisted Merge")),A356&amp;"_SA_AZ",IF(AND(D357="Ahmad",OR(E357="Manual",E357="Assisted Manual")),A356&amp;"_AE",IF(AND(D357="Ahmad",OR(E357="De-Novo Merge",E357="Assisted Merge")),A356&amp;"_SA_AE",IF(AND(D357="Gina",OR(E357="Manual",E357="Assisted Manual")),A356&amp;"_GB",IF(AND(D357="Gina",OR(E357="De-Novo Merge",E357="Assisted Merge")),A356&amp;"_SA_GB",IF(AND(D357="Cameron",OR(E357="Manual",E357="Assisted Manual")),A356&amp;"_CA",IF(AND(D357="Cameron",OR(E357="De-Novo Merge",E357="Assisted Merge")),A356&amp;"_SA_CA",IF(AND(D357="Bruno",OR(E357="Manual",E357="Assisted Manual")),A356&amp;"_BD",IF(AND(D357="Bruno",OR(E357="De-Novo Merge",E357="Assisted Merge")),A356&amp;"_SA_BD",IF(AND(D357="Daniel",OR(E357="Manual",E357="Assisted Manual")),A356&amp;"_DR",IF(AND(D357="Daniel",OR(E357="De-Novo Merge",E357="Assisted Merge")),A356&amp;"_SA_DR",IF(AND(D357="Monet",OR(E357="Manual",E357="Assisted Manual")),A356&amp;"_MW",IF(AND(D357="Monet",OR(E357="De-Novo Merge",E357="Assisted Merge")),A356&amp;"_SA_MW",IF(AND(D357="Rinat",OR(E357="Manual",E357="Assisted Manual")),A356&amp;"_RM",IF(AND(D357="Rinat",OR(E357="De-Novo Merge",E357="Assisted Merge")),A356&amp;"_SA_RM",""))))))))))))))))</f>
        <v>2018-08-01_G-178_BD</v>
      </c>
      <c r="G357" s="104">
        <v>43425</v>
      </c>
      <c r="H357" s="104">
        <v>43425</v>
      </c>
      <c r="I357" s="68">
        <v>0.1</v>
      </c>
      <c r="J357" s="68"/>
      <c r="K357" s="73" t="str">
        <f t="shared" si="5"/>
        <v/>
      </c>
      <c r="L357" s="116"/>
      <c r="M357" s="103" t="str">
        <f>IF(AND(NOT(OR(G357="",G357="Ø")),H357=""),"In Progress",IF(AND(NOT(OR(H357="Ø",H357="")),NOT(OR(G357="Ø",G357=""))),"Completed",IF(AND(NOT(A356=""),NOT(OR(D357="",D357="???")),G357=""),"Waiting",IF(D357="???","Waiting",""))))</f>
        <v>Completed</v>
      </c>
      <c r="N357" s="116"/>
      <c r="O357" s="116"/>
      <c r="P357" s="4"/>
      <c r="Q357" s="121"/>
      <c r="R357" s="116"/>
    </row>
    <row r="358" spans="1:18" x14ac:dyDescent="0.25">
      <c r="A358" s="122" t="s">
        <v>5651</v>
      </c>
      <c r="B358" s="117" t="s">
        <v>5650</v>
      </c>
      <c r="C358" s="116" t="s">
        <v>5470</v>
      </c>
      <c r="D358" s="103" t="s">
        <v>187</v>
      </c>
      <c r="E358" s="103" t="s">
        <v>24</v>
      </c>
      <c r="F358" s="7" t="str">
        <f>IF(AND(D358="Amina",OR(E358="Manual",E358="Assisted Manual")),A358&amp;"_AZ",IF(AND(D358="Amina",OR(E358="De-Novo Merge",E358="Assisted Merge")),A358&amp;"_SA_AZ",IF(AND(D358="Ahmad",OR(E358="Manual",E358="Assisted Manual")),A358&amp;"_AE",IF(AND(D358="Ahmad",OR(E358="De-Novo Merge",E358="Assisted Merge")),A358&amp;"_SA_AE",IF(AND(D358="Gina",OR(E358="Manual",E358="Assisted Manual")),A358&amp;"_GB",IF(AND(D358="Gina",OR(E358="De-Novo Merge",E358="Assisted Merge")),A358&amp;"_SA_GB",IF(AND(D358="Cameron",OR(E358="Manual",E358="Assisted Manual")),A358&amp;"_CA",IF(AND(D358="Cameron",OR(E358="De-Novo Merge",E358="Assisted Merge")),A358&amp;"_SA_CA",IF(AND(D358="Bruno",OR(E358="Manual",E358="Assisted Manual")),A358&amp;"_BD",IF(AND(D358="Bruno",OR(E358="De-Novo Merge",E358="Assisted Merge")),A358&amp;"_SA_BD",IF(AND(D358="Daniel",OR(E358="Manual",E358="Assisted Manual")),A358&amp;"_DR",IF(AND(D358="Daniel",OR(E358="De-Novo Merge",E358="Assisted Merge")),A358&amp;"_SA_DR",IF(AND(D358="Monet",OR(E358="Manual",E358="Assisted Manual")),A358&amp;"_MW",IF(AND(D358="Monet",OR(E358="De-Novo Merge",E358="Assisted Merge")),A358&amp;"_SA_MW",IF(AND(D358="Rinat",OR(E358="Manual",E358="Assisted Manual")),A358&amp;"_RM",IF(AND(D358="Rinat",OR(E358="De-Novo Merge",E358="Assisted Merge")),A358&amp;"_SA_RM",""))))))))))))))))</f>
        <v>2018-08-01_G-179_MW</v>
      </c>
      <c r="G358" s="104">
        <v>43403</v>
      </c>
      <c r="H358" s="104">
        <v>43403</v>
      </c>
      <c r="I358" s="68">
        <v>0.5</v>
      </c>
      <c r="J358" s="68">
        <v>5</v>
      </c>
      <c r="K358" s="73">
        <f t="shared" si="5"/>
        <v>10</v>
      </c>
      <c r="L358" s="118">
        <v>43425</v>
      </c>
      <c r="M358" s="103" t="str">
        <f>IF(AND(NOT(OR(G358="",G358="Ø")),H358=""),"In Progress",IF(AND(NOT(OR(H358="Ø",H358="")),NOT(OR(G358="Ø",G358=""))),"Completed",IF(AND(NOT(A358=""),NOT(OR(D358="",D358="???")),G358=""),"Waiting",IF(D358="???","Waiting",""))))</f>
        <v>Completed</v>
      </c>
      <c r="N358" s="116" t="str">
        <f>IF(AND(NOT(OR(H358="Ø",H358="")),L358="Split"),"In Progress",IF(AND(NOT(OR(H358="Ø",H358="")),L358="Needs to be Split"),"Waiting",IF(AND(M358="Review",M359="Review"),"Review",IF(OR(AND(M358="Review",M359="Incomplete"),AND(M358="Incomplete",M359="Review")),"Review",IF(OR(AND(M358="Untraceable",M359="Review"),AND(M358="Review",M359="Untraceable")),"Review",IF(OR(AND(M358="Review",M359="Completed"),AND(M358="Completed",M359="Review")),"Review",IF(OR(AND(M358="Other",M359="Review"),AND(M358="Review",M359="Other")),"Review",IF(OR(AND(M358="Other",M359="Incomplete"),AND(M358="Incomplete",M359="Other")),"Review",IF(OR(AND(M358="Other",M359="Untraceable"),AND(M358="Untraceable",M359="Other")),"Review",IF(OR(AND(M358="Other",M359="Completed"),AND(M358="Completed",M359="Other")),"Review",IF(AND(M358="Waiting",M359="Waiting"),"Waiting",IF(OR(AND(M358="Review",M359="Waiting"),AND(M358="Waiting",M359="Review")),"Waiting",IF(OR(AND(M358="Other",M359="Waiting"),AND(M358="Waiting",M359="Other")),"Waiting",IF(OR(AND(M358="Incomplete",M359="Waiting"),AND(M358="Waiting",M359="Incomplete")),"Waiting",IF(OR(AND(M358="Completed",M359="Waiting"),AND(M358="Waiting",M359="Completed")),"Waiting",IF(OR(M358="In Progress",M359="In Progress"),"In Progress",IF(OR(AND(M358="Completed",M359="Untraceable"),AND(M358="Untraceable",M359="Completed")),"Review",IF(OR(AND(M358="Completed",M359="Incomplete"),AND(M358="Incomplete",M359="Completed")),"Review",IF(OR(AND(M358="Incomplete",M359="Untraceable"),AND(M358="Untraceable",M359="Incomplete")),"Untraceable",IF(AND(NOT(OR(H358="Ø",H358="")),NOT(OR(H359="Ø",H359="")),L358=""),"In Progress",IF(AND(M358="Untraceable",M359="Untraceable"),"Untraceable",IF(AND(NOT(OR(H358="Ø",H358="")),NOT(OR(H359="Ø",H359="")),NOT(OR(L358="Ø",L358="",L358="Split",L358="Needs to be Split"))),"Completed",IF(AND(M358="Incomplete",M359="Incomplete"),"Incomplete",IF(AND(M358="Other",M359="Other"),"Review",IF(AND(M358="Untraceable",M359=""),"Untraceable","")))))))))))))))))))))))))</f>
        <v>Completed</v>
      </c>
      <c r="O358" s="116" t="s">
        <v>0</v>
      </c>
      <c r="P358" s="4"/>
      <c r="Q358" s="121" t="s">
        <v>25</v>
      </c>
      <c r="R358" s="116" t="s">
        <v>5649</v>
      </c>
    </row>
    <row r="359" spans="1:18" x14ac:dyDescent="0.25">
      <c r="A359" s="116"/>
      <c r="B359" s="116"/>
      <c r="C359" s="116"/>
      <c r="D359" s="103" t="s">
        <v>161</v>
      </c>
      <c r="E359" s="103" t="s">
        <v>1512</v>
      </c>
      <c r="F359" s="7" t="str">
        <f>IF(AND(D359="Amina",OR(E359="Manual",E359="Assisted Manual")),A358&amp;"_AZ",IF(AND(D359="Amina",OR(E359="De-Novo Merge",E359="Assisted Merge")),A358&amp;"_SA_AZ",IF(AND(D359="Ahmad",OR(E359="Manual",E359="Assisted Manual")),A358&amp;"_AE",IF(AND(D359="Ahmad",OR(E359="De-Novo Merge",E359="Assisted Merge")),A358&amp;"_SA_AE",IF(AND(D359="Gina",OR(E359="Manual",E359="Assisted Manual")),A358&amp;"_GB",IF(AND(D359="Gina",OR(E359="De-Novo Merge",E359="Assisted Merge")),A358&amp;"_SA_GB",IF(AND(D359="Cameron",OR(E359="Manual",E359="Assisted Manual")),A358&amp;"_CA",IF(AND(D359="Cameron",OR(E359="De-Novo Merge",E359="Assisted Merge")),A358&amp;"_SA_CA",IF(AND(D359="Bruno",OR(E359="Manual",E359="Assisted Manual")),A358&amp;"_BD",IF(AND(D359="Bruno",OR(E359="De-Novo Merge",E359="Assisted Merge")),A358&amp;"_SA_BD",IF(AND(D359="Daniel",OR(E359="Manual",E359="Assisted Manual")),A358&amp;"_DR",IF(AND(D359="Daniel",OR(E359="De-Novo Merge",E359="Assisted Merge")),A358&amp;"_SA_DR",IF(AND(D359="Monet",OR(E359="Manual",E359="Assisted Manual")),A358&amp;"_MW",IF(AND(D359="Monet",OR(E359="De-Novo Merge",E359="Assisted Merge")),A358&amp;"_SA_MW",IF(AND(D359="Rinat",OR(E359="Manual",E359="Assisted Manual")),A358&amp;"_RM",IF(AND(D359="Rinat",OR(E359="De-Novo Merge",E359="Assisted Merge")),A358&amp;"_SA_RM",""))))))))))))))))</f>
        <v>2018-08-01_G-179_BD</v>
      </c>
      <c r="G359" s="104">
        <v>43425</v>
      </c>
      <c r="H359" s="104">
        <v>43425</v>
      </c>
      <c r="I359" s="68">
        <v>0.1</v>
      </c>
      <c r="J359" s="68">
        <v>5</v>
      </c>
      <c r="K359" s="73">
        <f t="shared" si="5"/>
        <v>50</v>
      </c>
      <c r="L359" s="116"/>
      <c r="M359" s="103" t="str">
        <f>IF(AND(NOT(OR(G359="",G359="Ø")),H359=""),"In Progress",IF(AND(NOT(OR(H359="Ø",H359="")),NOT(OR(G359="Ø",G359=""))),"Completed",IF(AND(NOT(A358=""),NOT(OR(D359="",D359="???")),G359=""),"Waiting",IF(D359="???","Waiting",""))))</f>
        <v>Completed</v>
      </c>
      <c r="N359" s="116"/>
      <c r="O359" s="116"/>
      <c r="P359" s="4"/>
      <c r="Q359" s="121"/>
      <c r="R359" s="116"/>
    </row>
    <row r="360" spans="1:18" x14ac:dyDescent="0.25">
      <c r="A360" s="122" t="s">
        <v>5648</v>
      </c>
      <c r="B360" s="117" t="s">
        <v>5647</v>
      </c>
      <c r="C360" s="116" t="s">
        <v>5470</v>
      </c>
      <c r="D360" s="103" t="s">
        <v>161</v>
      </c>
      <c r="E360" s="103" t="s">
        <v>24</v>
      </c>
      <c r="F360" s="7" t="str">
        <f>IF(AND(D360="Amina",OR(E360="Manual",E360="Assisted Manual")),A360&amp;"_AZ",IF(AND(D360="Amina",OR(E360="De-Novo Merge",E360="Assisted Merge")),A360&amp;"_SA_AZ",IF(AND(D360="Ahmad",OR(E360="Manual",E360="Assisted Manual")),A360&amp;"_AE",IF(AND(D360="Ahmad",OR(E360="De-Novo Merge",E360="Assisted Merge")),A360&amp;"_SA_AE",IF(AND(D360="Gina",OR(E360="Manual",E360="Assisted Manual")),A360&amp;"_GB",IF(AND(D360="Gina",OR(E360="De-Novo Merge",E360="Assisted Merge")),A360&amp;"_SA_GB",IF(AND(D360="Cameron",OR(E360="Manual",E360="Assisted Manual")),A360&amp;"_CA",IF(AND(D360="Cameron",OR(E360="De-Novo Merge",E360="Assisted Merge")),A360&amp;"_SA_CA",IF(AND(D360="Bruno",OR(E360="Manual",E360="Assisted Manual")),A360&amp;"_BD",IF(AND(D360="Bruno",OR(E360="De-Novo Merge",E360="Assisted Merge")),A360&amp;"_SA_BD",IF(AND(D360="Daniel",OR(E360="Manual",E360="Assisted Manual")),A360&amp;"_DR",IF(AND(D360="Daniel",OR(E360="De-Novo Merge",E360="Assisted Merge")),A360&amp;"_SA_DR",IF(AND(D360="Monet",OR(E360="Manual",E360="Assisted Manual")),A360&amp;"_MW",IF(AND(D360="Monet",OR(E360="De-Novo Merge",E360="Assisted Merge")),A360&amp;"_SA_MW",IF(AND(D360="Rinat",OR(E360="Manual",E360="Assisted Manual")),A360&amp;"_RM",IF(AND(D360="Rinat",OR(E360="De-Novo Merge",E360="Assisted Merge")),A360&amp;"_SA_RM",""))))))))))))))))</f>
        <v>2018-08-01_G-180_BD</v>
      </c>
      <c r="G360" s="104">
        <v>43403</v>
      </c>
      <c r="H360" s="104">
        <v>43403</v>
      </c>
      <c r="I360" s="111">
        <v>0.5</v>
      </c>
      <c r="J360" s="68">
        <v>5</v>
      </c>
      <c r="K360" s="73">
        <f t="shared" si="5"/>
        <v>10</v>
      </c>
      <c r="L360" s="118">
        <v>43445</v>
      </c>
      <c r="M360" s="103" t="str">
        <f>IF(AND(NOT(OR(G360="",G360="Ø")),H360=""),"In Progress",IF(AND(NOT(OR(H360="Ø",H360="")),NOT(OR(G360="Ø",G360=""))),"Completed",IF(AND(NOT(A360=""),NOT(OR(D360="",D360="???")),G360=""),"Waiting",IF(D360="???","Waiting",""))))</f>
        <v>Completed</v>
      </c>
      <c r="N360" s="116" t="str">
        <f>IF(AND(NOT(OR(H360="Ø",H360="")),L360="Split"),"In Progress",IF(AND(NOT(OR(H360="Ø",H360="")),L360="Needs to be Split"),"Waiting",IF(AND(M360="Review",M361="Review"),"Review",IF(OR(AND(M360="Review",M361="Incomplete"),AND(M360="Incomplete",M361="Review")),"Review",IF(OR(AND(M360="Untraceable",M361="Review"),AND(M360="Review",M361="Untraceable")),"Review",IF(OR(AND(M360="Review",M361="Completed"),AND(M360="Completed",M361="Review")),"Review",IF(OR(AND(M360="Other",M361="Review"),AND(M360="Review",M361="Other")),"Review",IF(OR(AND(M360="Other",M361="Incomplete"),AND(M360="Incomplete",M361="Other")),"Review",IF(OR(AND(M360="Other",M361="Untraceable"),AND(M360="Untraceable",M361="Other")),"Review",IF(OR(AND(M360="Other",M361="Completed"),AND(M360="Completed",M361="Other")),"Review",IF(AND(M360="Waiting",M361="Waiting"),"Waiting",IF(OR(AND(M360="Review",M361="Waiting"),AND(M360="Waiting",M361="Review")),"Waiting",IF(OR(AND(M360="Other",M361="Waiting"),AND(M360="Waiting",M361="Other")),"Waiting",IF(OR(AND(M360="Incomplete",M361="Waiting"),AND(M360="Waiting",M361="Incomplete")),"Waiting",IF(OR(AND(M360="Completed",M361="Waiting"),AND(M360="Waiting",M361="Completed")),"Waiting",IF(OR(M360="In Progress",M361="In Progress"),"In Progress",IF(OR(AND(M360="Completed",M361="Untraceable"),AND(M360="Untraceable",M361="Completed")),"Review",IF(OR(AND(M360="Completed",M361="Incomplete"),AND(M360="Incomplete",M361="Completed")),"Review",IF(OR(AND(M360="Incomplete",M361="Untraceable"),AND(M360="Untraceable",M361="Incomplete")),"Untraceable",IF(AND(NOT(OR(H360="Ø",H360="")),NOT(OR(H361="Ø",H361="")),L360=""),"In Progress",IF(AND(M360="Untraceable",M361="Untraceable"),"Untraceable",IF(AND(NOT(OR(H360="Ø",H360="")),NOT(OR(H361="Ø",H361="")),NOT(OR(L360="Ø",L360="",L360="Split",L360="Needs to be Split"))),"Completed",IF(AND(M360="Incomplete",M361="Incomplete"),"Incomplete",IF(AND(M360="Other",M361="Other"),"Review",IF(AND(M360="Untraceable",M361=""),"Untraceable","")))))))))))))))))))))))))</f>
        <v>Completed</v>
      </c>
      <c r="O360" s="116" t="s">
        <v>0</v>
      </c>
      <c r="P360" s="4"/>
      <c r="Q360" s="121" t="s">
        <v>25</v>
      </c>
      <c r="R360" s="116" t="s">
        <v>5646</v>
      </c>
    </row>
    <row r="361" spans="1:18" x14ac:dyDescent="0.25">
      <c r="A361" s="116"/>
      <c r="B361" s="116"/>
      <c r="C361" s="116"/>
      <c r="D361" s="103" t="s">
        <v>187</v>
      </c>
      <c r="E361" s="103" t="s">
        <v>1512</v>
      </c>
      <c r="F361" s="7" t="str">
        <f>IF(AND(D361="Amina",OR(E361="Manual",E361="Assisted Manual")),A360&amp;"_AZ",IF(AND(D361="Amina",OR(E361="De-Novo Merge",E361="Assisted Merge")),A360&amp;"_SA_AZ",IF(AND(D361="Ahmad",OR(E361="Manual",E361="Assisted Manual")),A360&amp;"_AE",IF(AND(D361="Ahmad",OR(E361="De-Novo Merge",E361="Assisted Merge")),A360&amp;"_SA_AE",IF(AND(D361="Gina",OR(E361="Manual",E361="Assisted Manual")),A360&amp;"_GB",IF(AND(D361="Gina",OR(E361="De-Novo Merge",E361="Assisted Merge")),A360&amp;"_SA_GB",IF(AND(D361="Cameron",OR(E361="Manual",E361="Assisted Manual")),A360&amp;"_CA",IF(AND(D361="Cameron",OR(E361="De-Novo Merge",E361="Assisted Merge")),A360&amp;"_SA_CA",IF(AND(D361="Bruno",OR(E361="Manual",E361="Assisted Manual")),A360&amp;"_BD",IF(AND(D361="Bruno",OR(E361="De-Novo Merge",E361="Assisted Merge")),A360&amp;"_SA_BD",IF(AND(D361="Daniel",OR(E361="Manual",E361="Assisted Manual")),A360&amp;"_DR",IF(AND(D361="Daniel",OR(E361="De-Novo Merge",E361="Assisted Merge")),A360&amp;"_SA_DR",IF(AND(D361="Monet",OR(E361="Manual",E361="Assisted Manual")),A360&amp;"_MW",IF(AND(D361="Monet",OR(E361="De-Novo Merge",E361="Assisted Merge")),A360&amp;"_SA_MW",IF(AND(D361="Rinat",OR(E361="Manual",E361="Assisted Manual")),A360&amp;"_RM",IF(AND(D361="Rinat",OR(E361="De-Novo Merge",E361="Assisted Merge")),A360&amp;"_SA_RM",""))))))))))))))))</f>
        <v>2018-08-01_G-180_MW</v>
      </c>
      <c r="G361" s="104">
        <v>43425</v>
      </c>
      <c r="H361" s="104">
        <v>43425</v>
      </c>
      <c r="I361" s="68">
        <v>0.5</v>
      </c>
      <c r="J361" s="68"/>
      <c r="K361" s="73" t="str">
        <f t="shared" si="5"/>
        <v/>
      </c>
      <c r="L361" s="116"/>
      <c r="M361" s="103" t="str">
        <f>IF(AND(NOT(OR(G361="",G361="Ø")),H361=""),"In Progress",IF(AND(NOT(OR(H361="Ø",H361="")),NOT(OR(G361="Ø",G361=""))),"Completed",IF(AND(NOT(A360=""),NOT(OR(D361="",D361="???")),G361=""),"Waiting",IF(D361="???","Waiting",""))))</f>
        <v>Completed</v>
      </c>
      <c r="N361" s="116"/>
      <c r="O361" s="116"/>
      <c r="P361" s="4" t="s">
        <v>5623</v>
      </c>
      <c r="Q361" s="121"/>
      <c r="R361" s="116"/>
    </row>
    <row r="362" spans="1:18" x14ac:dyDescent="0.25">
      <c r="A362" s="122" t="s">
        <v>5645</v>
      </c>
      <c r="B362" s="117" t="s">
        <v>5644</v>
      </c>
      <c r="C362" s="116" t="s">
        <v>5470</v>
      </c>
      <c r="D362" s="103" t="s">
        <v>187</v>
      </c>
      <c r="E362" s="103" t="s">
        <v>24</v>
      </c>
      <c r="F362" s="7" t="str">
        <f>IF(AND(D362="Amina",OR(E362="Manual",E362="Assisted Manual")),A362&amp;"_AZ",IF(AND(D362="Amina",OR(E362="De-Novo Merge",E362="Assisted Merge")),A362&amp;"_SA_AZ",IF(AND(D362="Ahmad",OR(E362="Manual",E362="Assisted Manual")),A362&amp;"_AE",IF(AND(D362="Ahmad",OR(E362="De-Novo Merge",E362="Assisted Merge")),A362&amp;"_SA_AE",IF(AND(D362="Gina",OR(E362="Manual",E362="Assisted Manual")),A362&amp;"_GB",IF(AND(D362="Gina",OR(E362="De-Novo Merge",E362="Assisted Merge")),A362&amp;"_SA_GB",IF(AND(D362="Cameron",OR(E362="Manual",E362="Assisted Manual")),A362&amp;"_CA",IF(AND(D362="Cameron",OR(E362="De-Novo Merge",E362="Assisted Merge")),A362&amp;"_SA_CA",IF(AND(D362="Bruno",OR(E362="Manual",E362="Assisted Manual")),A362&amp;"_BD",IF(AND(D362="Bruno",OR(E362="De-Novo Merge",E362="Assisted Merge")),A362&amp;"_SA_BD",IF(AND(D362="Daniel",OR(E362="Manual",E362="Assisted Manual")),A362&amp;"_DR",IF(AND(D362="Daniel",OR(E362="De-Novo Merge",E362="Assisted Merge")),A362&amp;"_SA_DR",IF(AND(D362="Monet",OR(E362="Manual",E362="Assisted Manual")),A362&amp;"_MW",IF(AND(D362="Monet",OR(E362="De-Novo Merge",E362="Assisted Merge")),A362&amp;"_SA_MW",IF(AND(D362="Rinat",OR(E362="Manual",E362="Assisted Manual")),A362&amp;"_RM",IF(AND(D362="Rinat",OR(E362="De-Novo Merge",E362="Assisted Merge")),A362&amp;"_SA_RM",""))))))))))))))))</f>
        <v>2018-08-01_G-181_MW</v>
      </c>
      <c r="G362" s="104">
        <v>43403</v>
      </c>
      <c r="H362" s="104">
        <v>43403</v>
      </c>
      <c r="I362" s="68">
        <v>0.5</v>
      </c>
      <c r="J362" s="68">
        <v>4</v>
      </c>
      <c r="K362" s="73">
        <f t="shared" si="5"/>
        <v>8</v>
      </c>
      <c r="L362" s="118">
        <v>43425</v>
      </c>
      <c r="M362" s="103" t="str">
        <f>IF(AND(NOT(OR(G362="",G362="Ø")),H362=""),"In Progress",IF(AND(NOT(OR(H362="Ø",H362="")),NOT(OR(G362="Ø",G362=""))),"Completed",IF(AND(NOT(A362=""),NOT(OR(D362="",D362="???")),G362=""),"Waiting",IF(D362="???","Waiting",""))))</f>
        <v>Completed</v>
      </c>
      <c r="N362" s="116" t="str">
        <f>IF(AND(NOT(OR(H362="Ø",H362="")),L362="Split"),"In Progress",IF(AND(NOT(OR(H362="Ø",H362="")),L362="Needs to be Split"),"Waiting",IF(AND(M362="Review",M363="Review"),"Review",IF(OR(AND(M362="Review",M363="Incomplete"),AND(M362="Incomplete",M363="Review")),"Review",IF(OR(AND(M362="Untraceable",M363="Review"),AND(M362="Review",M363="Untraceable")),"Review",IF(OR(AND(M362="Review",M363="Completed"),AND(M362="Completed",M363="Review")),"Review",IF(OR(AND(M362="Other",M363="Review"),AND(M362="Review",M363="Other")),"Review",IF(OR(AND(M362="Other",M363="Incomplete"),AND(M362="Incomplete",M363="Other")),"Review",IF(OR(AND(M362="Other",M363="Untraceable"),AND(M362="Untraceable",M363="Other")),"Review",IF(OR(AND(M362="Other",M363="Completed"),AND(M362="Completed",M363="Other")),"Review",IF(AND(M362="Waiting",M363="Waiting"),"Waiting",IF(OR(AND(M362="Review",M363="Waiting"),AND(M362="Waiting",M363="Review")),"Waiting",IF(OR(AND(M362="Other",M363="Waiting"),AND(M362="Waiting",M363="Other")),"Waiting",IF(OR(AND(M362="Incomplete",M363="Waiting"),AND(M362="Waiting",M363="Incomplete")),"Waiting",IF(OR(AND(M362="Completed",M363="Waiting"),AND(M362="Waiting",M363="Completed")),"Waiting",IF(OR(M362="In Progress",M363="In Progress"),"In Progress",IF(OR(AND(M362="Completed",M363="Untraceable"),AND(M362="Untraceable",M363="Completed")),"Review",IF(OR(AND(M362="Completed",M363="Incomplete"),AND(M362="Incomplete",M363="Completed")),"Review",IF(OR(AND(M362="Incomplete",M363="Untraceable"),AND(M362="Untraceable",M363="Incomplete")),"Untraceable",IF(AND(NOT(OR(H362="Ø",H362="")),NOT(OR(H363="Ø",H363="")),L362=""),"In Progress",IF(AND(M362="Untraceable",M363="Untraceable"),"Untraceable",IF(AND(NOT(OR(H362="Ø",H362="")),NOT(OR(H363="Ø",H363="")),NOT(OR(L362="Ø",L362="",L362="Split",L362="Needs to be Split"))),"Completed",IF(AND(M362="Incomplete",M363="Incomplete"),"Incomplete",IF(AND(M362="Other",M363="Other"),"Review",IF(AND(M362="Untraceable",M363=""),"Untraceable","")))))))))))))))))))))))))</f>
        <v>Completed</v>
      </c>
      <c r="O362" s="116" t="s">
        <v>0</v>
      </c>
      <c r="P362" s="4"/>
      <c r="Q362" s="121" t="s">
        <v>25</v>
      </c>
      <c r="R362" s="116" t="s">
        <v>5643</v>
      </c>
    </row>
    <row r="363" spans="1:18" x14ac:dyDescent="0.25">
      <c r="A363" s="116"/>
      <c r="B363" s="116"/>
      <c r="C363" s="116"/>
      <c r="D363" s="103" t="s">
        <v>161</v>
      </c>
      <c r="E363" s="103" t="s">
        <v>1512</v>
      </c>
      <c r="F363" s="7" t="str">
        <f>IF(AND(D363="Amina",OR(E363="Manual",E363="Assisted Manual")),A362&amp;"_AZ",IF(AND(D363="Amina",OR(E363="De-Novo Merge",E363="Assisted Merge")),A362&amp;"_SA_AZ",IF(AND(D363="Ahmad",OR(E363="Manual",E363="Assisted Manual")),A362&amp;"_AE",IF(AND(D363="Ahmad",OR(E363="De-Novo Merge",E363="Assisted Merge")),A362&amp;"_SA_AE",IF(AND(D363="Gina",OR(E363="Manual",E363="Assisted Manual")),A362&amp;"_GB",IF(AND(D363="Gina",OR(E363="De-Novo Merge",E363="Assisted Merge")),A362&amp;"_SA_GB",IF(AND(D363="Cameron",OR(E363="Manual",E363="Assisted Manual")),A362&amp;"_CA",IF(AND(D363="Cameron",OR(E363="De-Novo Merge",E363="Assisted Merge")),A362&amp;"_SA_CA",IF(AND(D363="Bruno",OR(E363="Manual",E363="Assisted Manual")),A362&amp;"_BD",IF(AND(D363="Bruno",OR(E363="De-Novo Merge",E363="Assisted Merge")),A362&amp;"_SA_BD",IF(AND(D363="Daniel",OR(E363="Manual",E363="Assisted Manual")),A362&amp;"_DR",IF(AND(D363="Daniel",OR(E363="De-Novo Merge",E363="Assisted Merge")),A362&amp;"_SA_DR",IF(AND(D363="Monet",OR(E363="Manual",E363="Assisted Manual")),A362&amp;"_MW",IF(AND(D363="Monet",OR(E363="De-Novo Merge",E363="Assisted Merge")),A362&amp;"_SA_MW",IF(AND(D363="Rinat",OR(E363="Manual",E363="Assisted Manual")),A362&amp;"_RM",IF(AND(D363="Rinat",OR(E363="De-Novo Merge",E363="Assisted Merge")),A362&amp;"_SA_RM",""))))))))))))))))</f>
        <v>2018-08-01_G-181_BD</v>
      </c>
      <c r="G363" s="104">
        <v>43425</v>
      </c>
      <c r="H363" s="104">
        <v>43425</v>
      </c>
      <c r="I363" s="68">
        <v>0.1</v>
      </c>
      <c r="J363" s="68">
        <v>4</v>
      </c>
      <c r="K363" s="73">
        <f t="shared" si="5"/>
        <v>40</v>
      </c>
      <c r="L363" s="116"/>
      <c r="M363" s="103" t="str">
        <f>IF(AND(NOT(OR(G363="",G363="Ø")),H363=""),"In Progress",IF(AND(NOT(OR(H363="Ø",H363="")),NOT(OR(G363="Ø",G363=""))),"Completed",IF(AND(NOT(A362=""),NOT(OR(D363="",D363="???")),G363=""),"Waiting",IF(D363="???","Waiting",""))))</f>
        <v>Completed</v>
      </c>
      <c r="N363" s="116"/>
      <c r="O363" s="116"/>
      <c r="P363" s="4"/>
      <c r="Q363" s="121"/>
      <c r="R363" s="116"/>
    </row>
    <row r="364" spans="1:18" x14ac:dyDescent="0.25">
      <c r="A364" s="122" t="s">
        <v>5642</v>
      </c>
      <c r="B364" s="117" t="s">
        <v>5641</v>
      </c>
      <c r="C364" s="116" t="s">
        <v>5470</v>
      </c>
      <c r="D364" s="103" t="s">
        <v>161</v>
      </c>
      <c r="E364" s="103" t="s">
        <v>24</v>
      </c>
      <c r="F364" s="7" t="str">
        <f>IF(AND(D364="Amina",OR(E364="Manual",E364="Assisted Manual")),A364&amp;"_AZ",IF(AND(D364="Amina",OR(E364="De-Novo Merge",E364="Assisted Merge")),A364&amp;"_SA_AZ",IF(AND(D364="Ahmad",OR(E364="Manual",E364="Assisted Manual")),A364&amp;"_AE",IF(AND(D364="Ahmad",OR(E364="De-Novo Merge",E364="Assisted Merge")),A364&amp;"_SA_AE",IF(AND(D364="Gina",OR(E364="Manual",E364="Assisted Manual")),A364&amp;"_GB",IF(AND(D364="Gina",OR(E364="De-Novo Merge",E364="Assisted Merge")),A364&amp;"_SA_GB",IF(AND(D364="Cameron",OR(E364="Manual",E364="Assisted Manual")),A364&amp;"_CA",IF(AND(D364="Cameron",OR(E364="De-Novo Merge",E364="Assisted Merge")),A364&amp;"_SA_CA",IF(AND(D364="Bruno",OR(E364="Manual",E364="Assisted Manual")),A364&amp;"_BD",IF(AND(D364="Bruno",OR(E364="De-Novo Merge",E364="Assisted Merge")),A364&amp;"_SA_BD",IF(AND(D364="Daniel",OR(E364="Manual",E364="Assisted Manual")),A364&amp;"_DR",IF(AND(D364="Daniel",OR(E364="De-Novo Merge",E364="Assisted Merge")),A364&amp;"_SA_DR",IF(AND(D364="Monet",OR(E364="Manual",E364="Assisted Manual")),A364&amp;"_MW",IF(AND(D364="Monet",OR(E364="De-Novo Merge",E364="Assisted Merge")),A364&amp;"_SA_MW",IF(AND(D364="Rinat",OR(E364="Manual",E364="Assisted Manual")),A364&amp;"_RM",IF(AND(D364="Rinat",OR(E364="De-Novo Merge",E364="Assisted Merge")),A364&amp;"_SA_RM",""))))))))))))))))</f>
        <v>2018-08-01_G-182_BD</v>
      </c>
      <c r="G364" s="104">
        <v>43403</v>
      </c>
      <c r="H364" s="104">
        <v>43403</v>
      </c>
      <c r="I364" s="68">
        <v>0.75</v>
      </c>
      <c r="J364" s="68">
        <v>6</v>
      </c>
      <c r="K364" s="73">
        <f t="shared" si="5"/>
        <v>8</v>
      </c>
      <c r="L364" s="118">
        <v>43433</v>
      </c>
      <c r="M364" s="103" t="str">
        <f>IF(AND(NOT(OR(G364="",G364="Ø")),H364=""),"In Progress",IF(AND(NOT(OR(H364="Ø",H364="")),NOT(OR(G364="Ø",G364=""))),"Completed",IF(AND(NOT(A364=""),NOT(OR(D364="",D364="???")),G364=""),"Waiting",IF(D364="???","Waiting",""))))</f>
        <v>Completed</v>
      </c>
      <c r="N364" s="116" t="str">
        <f>IF(AND(NOT(OR(H364="Ø",H364="")),L364="Split"),"In Progress",IF(AND(NOT(OR(H364="Ø",H364="")),L364="Needs to be Split"),"Waiting",IF(AND(M364="Review",M365="Review"),"Review",IF(OR(AND(M364="Review",M365="Incomplete"),AND(M364="Incomplete",M365="Review")),"Review",IF(OR(AND(M364="Untraceable",M365="Review"),AND(M364="Review",M365="Untraceable")),"Review",IF(OR(AND(M364="Review",M365="Completed"),AND(M364="Completed",M365="Review")),"Review",IF(OR(AND(M364="Other",M365="Review"),AND(M364="Review",M365="Other")),"Review",IF(OR(AND(M364="Other",M365="Incomplete"),AND(M364="Incomplete",M365="Other")),"Review",IF(OR(AND(M364="Other",M365="Untraceable"),AND(M364="Untraceable",M365="Other")),"Review",IF(OR(AND(M364="Other",M365="Completed"),AND(M364="Completed",M365="Other")),"Review",IF(AND(M364="Waiting",M365="Waiting"),"Waiting",IF(OR(AND(M364="Review",M365="Waiting"),AND(M364="Waiting",M365="Review")),"Waiting",IF(OR(AND(M364="Other",M365="Waiting"),AND(M364="Waiting",M365="Other")),"Waiting",IF(OR(AND(M364="Incomplete",M365="Waiting"),AND(M364="Waiting",M365="Incomplete")),"Waiting",IF(OR(AND(M364="Completed",M365="Waiting"),AND(M364="Waiting",M365="Completed")),"Waiting",IF(OR(M364="In Progress",M365="In Progress"),"In Progress",IF(OR(AND(M364="Completed",M365="Untraceable"),AND(M364="Untraceable",M365="Completed")),"Review",IF(OR(AND(M364="Completed",M365="Incomplete"),AND(M364="Incomplete",M365="Completed")),"Review",IF(OR(AND(M364="Incomplete",M365="Untraceable"),AND(M364="Untraceable",M365="Incomplete")),"Untraceable",IF(AND(NOT(OR(H364="Ø",H364="")),NOT(OR(H365="Ø",H365="")),L364=""),"In Progress",IF(AND(M364="Untraceable",M365="Untraceable"),"Untraceable",IF(AND(NOT(OR(H364="Ø",H364="")),NOT(OR(H365="Ø",H365="")),NOT(OR(L364="Ø",L364="",L364="Split",L364="Needs to be Split"))),"Completed",IF(AND(M364="Incomplete",M365="Incomplete"),"Incomplete",IF(AND(M364="Other",M365="Other"),"Review",IF(AND(M364="Untraceable",M365=""),"Untraceable","")))))))))))))))))))))))))</f>
        <v>Completed</v>
      </c>
      <c r="O364" s="116" t="s">
        <v>0</v>
      </c>
      <c r="P364" s="4"/>
      <c r="Q364" s="121" t="s">
        <v>25</v>
      </c>
      <c r="R364" s="116" t="s">
        <v>5640</v>
      </c>
    </row>
    <row r="365" spans="1:18" x14ac:dyDescent="0.25">
      <c r="A365" s="116"/>
      <c r="B365" s="116"/>
      <c r="C365" s="116"/>
      <c r="D365" s="103" t="s">
        <v>187</v>
      </c>
      <c r="E365" s="103" t="s">
        <v>1512</v>
      </c>
      <c r="F365" s="7" t="str">
        <f>IF(AND(D365="Amina",OR(E365="Manual",E365="Assisted Manual")),A364&amp;"_AZ",IF(AND(D365="Amina",OR(E365="De-Novo Merge",E365="Assisted Merge")),A364&amp;"_SA_AZ",IF(AND(D365="Ahmad",OR(E365="Manual",E365="Assisted Manual")),A364&amp;"_AE",IF(AND(D365="Ahmad",OR(E365="De-Novo Merge",E365="Assisted Merge")),A364&amp;"_SA_AE",IF(AND(D365="Gina",OR(E365="Manual",E365="Assisted Manual")),A364&amp;"_GB",IF(AND(D365="Gina",OR(E365="De-Novo Merge",E365="Assisted Merge")),A364&amp;"_SA_GB",IF(AND(D365="Cameron",OR(E365="Manual",E365="Assisted Manual")),A364&amp;"_CA",IF(AND(D365="Cameron",OR(E365="De-Novo Merge",E365="Assisted Merge")),A364&amp;"_SA_CA",IF(AND(D365="Bruno",OR(E365="Manual",E365="Assisted Manual")),A364&amp;"_BD",IF(AND(D365="Bruno",OR(E365="De-Novo Merge",E365="Assisted Merge")),A364&amp;"_SA_BD",IF(AND(D365="Daniel",OR(E365="Manual",E365="Assisted Manual")),A364&amp;"_DR",IF(AND(D365="Daniel",OR(E365="De-Novo Merge",E365="Assisted Merge")),A364&amp;"_SA_DR",IF(AND(D365="Monet",OR(E365="Manual",E365="Assisted Manual")),A364&amp;"_MW",IF(AND(D365="Monet",OR(E365="De-Novo Merge",E365="Assisted Merge")),A364&amp;"_SA_MW",IF(AND(D365="Rinat",OR(E365="Manual",E365="Assisted Manual")),A364&amp;"_RM",IF(AND(D365="Rinat",OR(E365="De-Novo Merge",E365="Assisted Merge")),A364&amp;"_SA_RM",""))))))))))))))))</f>
        <v>2018-08-01_G-182_MW</v>
      </c>
      <c r="G365" s="104">
        <v>43425</v>
      </c>
      <c r="H365" s="104">
        <v>43425</v>
      </c>
      <c r="I365" s="68">
        <v>0.5</v>
      </c>
      <c r="J365" s="68"/>
      <c r="K365" s="73" t="str">
        <f t="shared" si="5"/>
        <v/>
      </c>
      <c r="L365" s="116"/>
      <c r="M365" s="103" t="str">
        <f>IF(AND(NOT(OR(G365="",G365="Ø")),H365=""),"In Progress",IF(AND(NOT(OR(H365="Ø",H365="")),NOT(OR(G365="Ø",G365=""))),"Completed",IF(AND(NOT(A364=""),NOT(OR(D365="",D365="???")),G365=""),"Waiting",IF(D365="???","Waiting",""))))</f>
        <v>Completed</v>
      </c>
      <c r="N365" s="116"/>
      <c r="O365" s="116"/>
      <c r="P365" s="4"/>
      <c r="Q365" s="121"/>
      <c r="R365" s="116"/>
    </row>
    <row r="366" spans="1:18" x14ac:dyDescent="0.25">
      <c r="A366" s="122" t="s">
        <v>5639</v>
      </c>
      <c r="B366" s="117" t="s">
        <v>5638</v>
      </c>
      <c r="C366" s="116" t="s">
        <v>5470</v>
      </c>
      <c r="D366" s="103" t="s">
        <v>187</v>
      </c>
      <c r="E366" s="103" t="s">
        <v>24</v>
      </c>
      <c r="F366" s="7" t="str">
        <f>IF(AND(D366="Amina",OR(E366="Manual",E366="Assisted Manual")),A366&amp;"_AZ",IF(AND(D366="Amina",OR(E366="De-Novo Merge",E366="Assisted Merge")),A366&amp;"_SA_AZ",IF(AND(D366="Ahmad",OR(E366="Manual",E366="Assisted Manual")),A366&amp;"_AE",IF(AND(D366="Ahmad",OR(E366="De-Novo Merge",E366="Assisted Merge")),A366&amp;"_SA_AE",IF(AND(D366="Gina",OR(E366="Manual",E366="Assisted Manual")),A366&amp;"_GB",IF(AND(D366="Gina",OR(E366="De-Novo Merge",E366="Assisted Merge")),A366&amp;"_SA_GB",IF(AND(D366="Cameron",OR(E366="Manual",E366="Assisted Manual")),A366&amp;"_CA",IF(AND(D366="Cameron",OR(E366="De-Novo Merge",E366="Assisted Merge")),A366&amp;"_SA_CA",IF(AND(D366="Bruno",OR(E366="Manual",E366="Assisted Manual")),A366&amp;"_BD",IF(AND(D366="Bruno",OR(E366="De-Novo Merge",E366="Assisted Merge")),A366&amp;"_SA_BD",IF(AND(D366="Daniel",OR(E366="Manual",E366="Assisted Manual")),A366&amp;"_DR",IF(AND(D366="Daniel",OR(E366="De-Novo Merge",E366="Assisted Merge")),A366&amp;"_SA_DR",IF(AND(D366="Monet",OR(E366="Manual",E366="Assisted Manual")),A366&amp;"_MW",IF(AND(D366="Monet",OR(E366="De-Novo Merge",E366="Assisted Merge")),A366&amp;"_SA_MW",IF(AND(D366="Rinat",OR(E366="Manual",E366="Assisted Manual")),A366&amp;"_RM",IF(AND(D366="Rinat",OR(E366="De-Novo Merge",E366="Assisted Merge")),A366&amp;"_SA_RM",""))))))))))))))))</f>
        <v>2018-08-01_G-183_MW</v>
      </c>
      <c r="G366" s="104">
        <v>43403</v>
      </c>
      <c r="H366" s="104">
        <v>43403</v>
      </c>
      <c r="I366" s="68">
        <v>0.5</v>
      </c>
      <c r="J366" s="68">
        <v>4</v>
      </c>
      <c r="K366" s="73">
        <f t="shared" si="5"/>
        <v>8</v>
      </c>
      <c r="L366" s="118">
        <v>43425</v>
      </c>
      <c r="M366" s="103" t="str">
        <f>IF(AND(NOT(OR(G366="",G366="Ø")),H366=""),"In Progress",IF(AND(NOT(OR(H366="Ø",H366="")),NOT(OR(G366="Ø",G366=""))),"Completed",IF(AND(NOT(A366=""),NOT(OR(D366="",D366="???")),G366=""),"Waiting",IF(D366="???","Waiting",""))))</f>
        <v>Completed</v>
      </c>
      <c r="N366" s="116" t="str">
        <f>IF(AND(NOT(OR(H366="Ø",H366="")),L366="Split"),"In Progress",IF(AND(NOT(OR(H366="Ø",H366="")),L366="Needs to be Split"),"Waiting",IF(AND(M366="Review",M367="Review"),"Review",IF(OR(AND(M366="Review",M367="Incomplete"),AND(M366="Incomplete",M367="Review")),"Review",IF(OR(AND(M366="Untraceable",M367="Review"),AND(M366="Review",M367="Untraceable")),"Review",IF(OR(AND(M366="Review",M367="Completed"),AND(M366="Completed",M367="Review")),"Review",IF(OR(AND(M366="Other",M367="Review"),AND(M366="Review",M367="Other")),"Review",IF(OR(AND(M366="Other",M367="Incomplete"),AND(M366="Incomplete",M367="Other")),"Review",IF(OR(AND(M366="Other",M367="Untraceable"),AND(M366="Untraceable",M367="Other")),"Review",IF(OR(AND(M366="Other",M367="Completed"),AND(M366="Completed",M367="Other")),"Review",IF(AND(M366="Waiting",M367="Waiting"),"Waiting",IF(OR(AND(M366="Review",M367="Waiting"),AND(M366="Waiting",M367="Review")),"Waiting",IF(OR(AND(M366="Other",M367="Waiting"),AND(M366="Waiting",M367="Other")),"Waiting",IF(OR(AND(M366="Incomplete",M367="Waiting"),AND(M366="Waiting",M367="Incomplete")),"Waiting",IF(OR(AND(M366="Completed",M367="Waiting"),AND(M366="Waiting",M367="Completed")),"Waiting",IF(OR(M366="In Progress",M367="In Progress"),"In Progress",IF(OR(AND(M366="Completed",M367="Untraceable"),AND(M366="Untraceable",M367="Completed")),"Review",IF(OR(AND(M366="Completed",M367="Incomplete"),AND(M366="Incomplete",M367="Completed")),"Review",IF(OR(AND(M366="Incomplete",M367="Untraceable"),AND(M366="Untraceable",M367="Incomplete")),"Untraceable",IF(AND(NOT(OR(H366="Ø",H366="")),NOT(OR(H367="Ø",H367="")),L366=""),"In Progress",IF(AND(M366="Untraceable",M367="Untraceable"),"Untraceable",IF(AND(NOT(OR(H366="Ø",H366="")),NOT(OR(H367="Ø",H367="")),NOT(OR(L366="Ø",L366="",L366="Split",L366="Needs to be Split"))),"Completed",IF(AND(M366="Incomplete",M367="Incomplete"),"Incomplete",IF(AND(M366="Other",M367="Other"),"Review",IF(AND(M366="Untraceable",M367=""),"Untraceable","")))))))))))))))))))))))))</f>
        <v>Completed</v>
      </c>
      <c r="O366" s="116" t="s">
        <v>0</v>
      </c>
      <c r="P366" s="4"/>
      <c r="Q366" s="121" t="s">
        <v>25</v>
      </c>
      <c r="R366" s="116" t="s">
        <v>5637</v>
      </c>
    </row>
    <row r="367" spans="1:18" x14ac:dyDescent="0.25">
      <c r="A367" s="116"/>
      <c r="B367" s="116"/>
      <c r="C367" s="116"/>
      <c r="D367" s="103" t="s">
        <v>161</v>
      </c>
      <c r="E367" s="103" t="s">
        <v>1512</v>
      </c>
      <c r="F367" s="7" t="str">
        <f>IF(AND(D367="Amina",OR(E367="Manual",E367="Assisted Manual")),A366&amp;"_AZ",IF(AND(D367="Amina",OR(E367="De-Novo Merge",E367="Assisted Merge")),A366&amp;"_SA_AZ",IF(AND(D367="Ahmad",OR(E367="Manual",E367="Assisted Manual")),A366&amp;"_AE",IF(AND(D367="Ahmad",OR(E367="De-Novo Merge",E367="Assisted Merge")),A366&amp;"_SA_AE",IF(AND(D367="Gina",OR(E367="Manual",E367="Assisted Manual")),A366&amp;"_GB",IF(AND(D367="Gina",OR(E367="De-Novo Merge",E367="Assisted Merge")),A366&amp;"_SA_GB",IF(AND(D367="Cameron",OR(E367="Manual",E367="Assisted Manual")),A366&amp;"_CA",IF(AND(D367="Cameron",OR(E367="De-Novo Merge",E367="Assisted Merge")),A366&amp;"_SA_CA",IF(AND(D367="Bruno",OR(E367="Manual",E367="Assisted Manual")),A366&amp;"_BD",IF(AND(D367="Bruno",OR(E367="De-Novo Merge",E367="Assisted Merge")),A366&amp;"_SA_BD",IF(AND(D367="Daniel",OR(E367="Manual",E367="Assisted Manual")),A366&amp;"_DR",IF(AND(D367="Daniel",OR(E367="De-Novo Merge",E367="Assisted Merge")),A366&amp;"_SA_DR",IF(AND(D367="Monet",OR(E367="Manual",E367="Assisted Manual")),A366&amp;"_MW",IF(AND(D367="Monet",OR(E367="De-Novo Merge",E367="Assisted Merge")),A366&amp;"_SA_MW",IF(AND(D367="Rinat",OR(E367="Manual",E367="Assisted Manual")),A366&amp;"_RM",IF(AND(D367="Rinat",OR(E367="De-Novo Merge",E367="Assisted Merge")),A366&amp;"_SA_RM",""))))))))))))))))</f>
        <v>2018-08-01_G-183_BD</v>
      </c>
      <c r="G367" s="104">
        <v>43425</v>
      </c>
      <c r="H367" s="104">
        <v>43425</v>
      </c>
      <c r="I367" s="68">
        <v>0.1</v>
      </c>
      <c r="J367" s="68">
        <v>4</v>
      </c>
      <c r="K367" s="73">
        <f t="shared" si="5"/>
        <v>40</v>
      </c>
      <c r="L367" s="116"/>
      <c r="M367" s="103" t="str">
        <f>IF(AND(NOT(OR(G367="",G367="Ø")),H367=""),"In Progress",IF(AND(NOT(OR(H367="Ø",H367="")),NOT(OR(G367="Ø",G367=""))),"Completed",IF(AND(NOT(A366=""),NOT(OR(D367="",D367="???")),G367=""),"Waiting",IF(D367="???","Waiting",""))))</f>
        <v>Completed</v>
      </c>
      <c r="N367" s="116"/>
      <c r="O367" s="116"/>
      <c r="P367" s="4"/>
      <c r="Q367" s="121"/>
      <c r="R367" s="116"/>
    </row>
    <row r="368" spans="1:18" x14ac:dyDescent="0.25">
      <c r="A368" s="122" t="s">
        <v>5636</v>
      </c>
      <c r="B368" s="117" t="s">
        <v>5635</v>
      </c>
      <c r="C368" s="116" t="s">
        <v>5470</v>
      </c>
      <c r="D368" s="103" t="s">
        <v>187</v>
      </c>
      <c r="E368" s="103" t="s">
        <v>24</v>
      </c>
      <c r="F368" s="7" t="str">
        <f>IF(AND(D368="Amina",OR(E368="Manual",E368="Assisted Manual")),A368&amp;"_AZ",IF(AND(D368="Amina",OR(E368="De-Novo Merge",E368="Assisted Merge")),A368&amp;"_SA_AZ",IF(AND(D368="Ahmad",OR(E368="Manual",E368="Assisted Manual")),A368&amp;"_AE",IF(AND(D368="Ahmad",OR(E368="De-Novo Merge",E368="Assisted Merge")),A368&amp;"_SA_AE",IF(AND(D368="Gina",OR(E368="Manual",E368="Assisted Manual")),A368&amp;"_GB",IF(AND(D368="Gina",OR(E368="De-Novo Merge",E368="Assisted Merge")),A368&amp;"_SA_GB",IF(AND(D368="Cameron",OR(E368="Manual",E368="Assisted Manual")),A368&amp;"_CA",IF(AND(D368="Cameron",OR(E368="De-Novo Merge",E368="Assisted Merge")),A368&amp;"_SA_CA",IF(AND(D368="Bruno",OR(E368="Manual",E368="Assisted Manual")),A368&amp;"_BD",IF(AND(D368="Bruno",OR(E368="De-Novo Merge",E368="Assisted Merge")),A368&amp;"_SA_BD",IF(AND(D368="Daniel",OR(E368="Manual",E368="Assisted Manual")),A368&amp;"_DR",IF(AND(D368="Daniel",OR(E368="De-Novo Merge",E368="Assisted Merge")),A368&amp;"_SA_DR",IF(AND(D368="Monet",OR(E368="Manual",E368="Assisted Manual")),A368&amp;"_MW",IF(AND(D368="Monet",OR(E368="De-Novo Merge",E368="Assisted Merge")),A368&amp;"_SA_MW",IF(AND(D368="Rinat",OR(E368="Manual",E368="Assisted Manual")),A368&amp;"_RM",IF(AND(D368="Rinat",OR(E368="De-Novo Merge",E368="Assisted Merge")),A368&amp;"_SA_RM",""))))))))))))))))</f>
        <v>2018-08-01_G-184_MW</v>
      </c>
      <c r="G368" s="104">
        <v>43403</v>
      </c>
      <c r="H368" s="104">
        <v>43403</v>
      </c>
      <c r="I368" s="68">
        <v>0.3</v>
      </c>
      <c r="J368" s="68">
        <v>6</v>
      </c>
      <c r="K368" s="73">
        <f t="shared" si="5"/>
        <v>20</v>
      </c>
      <c r="L368" s="118">
        <v>43425</v>
      </c>
      <c r="M368" s="103" t="str">
        <f>IF(AND(NOT(OR(G368="",G368="Ø")),H368=""),"In Progress",IF(AND(NOT(OR(H368="Ø",H368="")),NOT(OR(G368="Ø",G368=""))),"Completed",IF(AND(NOT(A368=""),NOT(OR(D368="",D368="???")),G368=""),"Waiting",IF(D368="???","Waiting",""))))</f>
        <v>Completed</v>
      </c>
      <c r="N368" s="116" t="str">
        <f>IF(AND(NOT(OR(H368="Ø",H368="")),L368="Split"),"In Progress",IF(AND(NOT(OR(H368="Ø",H368="")),L368="Needs to be Split"),"Waiting",IF(AND(M368="Review",M369="Review"),"Review",IF(OR(AND(M368="Review",M369="Incomplete"),AND(M368="Incomplete",M369="Review")),"Review",IF(OR(AND(M368="Untraceable",M369="Review"),AND(M368="Review",M369="Untraceable")),"Review",IF(OR(AND(M368="Review",M369="Completed"),AND(M368="Completed",M369="Review")),"Review",IF(OR(AND(M368="Other",M369="Review"),AND(M368="Review",M369="Other")),"Review",IF(OR(AND(M368="Other",M369="Incomplete"),AND(M368="Incomplete",M369="Other")),"Review",IF(OR(AND(M368="Other",M369="Untraceable"),AND(M368="Untraceable",M369="Other")),"Review",IF(OR(AND(M368="Other",M369="Completed"),AND(M368="Completed",M369="Other")),"Review",IF(AND(M368="Waiting",M369="Waiting"),"Waiting",IF(OR(AND(M368="Review",M369="Waiting"),AND(M368="Waiting",M369="Review")),"Waiting",IF(OR(AND(M368="Other",M369="Waiting"),AND(M368="Waiting",M369="Other")),"Waiting",IF(OR(AND(M368="Incomplete",M369="Waiting"),AND(M368="Waiting",M369="Incomplete")),"Waiting",IF(OR(AND(M368="Completed",M369="Waiting"),AND(M368="Waiting",M369="Completed")),"Waiting",IF(OR(M368="In Progress",M369="In Progress"),"In Progress",IF(OR(AND(M368="Completed",M369="Untraceable"),AND(M368="Untraceable",M369="Completed")),"Review",IF(OR(AND(M368="Completed",M369="Incomplete"),AND(M368="Incomplete",M369="Completed")),"Review",IF(OR(AND(M368="Incomplete",M369="Untraceable"),AND(M368="Untraceable",M369="Incomplete")),"Untraceable",IF(AND(NOT(OR(H368="Ø",H368="")),NOT(OR(H369="Ø",H369="")),L368=""),"In Progress",IF(AND(M368="Untraceable",M369="Untraceable"),"Untraceable",IF(AND(NOT(OR(H368="Ø",H368="")),NOT(OR(H369="Ø",H369="")),NOT(OR(L368="Ø",L368="",L368="Split",L368="Needs to be Split"))),"Completed",IF(AND(M368="Incomplete",M369="Incomplete"),"Incomplete",IF(AND(M368="Other",M369="Other"),"Review",IF(AND(M368="Untraceable",M369=""),"Untraceable","")))))))))))))))))))))))))</f>
        <v>Completed</v>
      </c>
      <c r="O368" s="116" t="s">
        <v>0</v>
      </c>
      <c r="P368" s="4"/>
      <c r="Q368" s="121" t="s">
        <v>25</v>
      </c>
      <c r="R368" s="116" t="s">
        <v>5634</v>
      </c>
    </row>
    <row r="369" spans="1:18" x14ac:dyDescent="0.25">
      <c r="A369" s="116"/>
      <c r="B369" s="116"/>
      <c r="C369" s="116"/>
      <c r="D369" s="103" t="s">
        <v>161</v>
      </c>
      <c r="E369" s="103" t="s">
        <v>1512</v>
      </c>
      <c r="F369" s="7" t="str">
        <f>IF(AND(D369="Amina",OR(E369="Manual",E369="Assisted Manual")),A368&amp;"_AZ",IF(AND(D369="Amina",OR(E369="De-Novo Merge",E369="Assisted Merge")),A368&amp;"_SA_AZ",IF(AND(D369="Ahmad",OR(E369="Manual",E369="Assisted Manual")),A368&amp;"_AE",IF(AND(D369="Ahmad",OR(E369="De-Novo Merge",E369="Assisted Merge")),A368&amp;"_SA_AE",IF(AND(D369="Gina",OR(E369="Manual",E369="Assisted Manual")),A368&amp;"_GB",IF(AND(D369="Gina",OR(E369="De-Novo Merge",E369="Assisted Merge")),A368&amp;"_SA_GB",IF(AND(D369="Cameron",OR(E369="Manual",E369="Assisted Manual")),A368&amp;"_CA",IF(AND(D369="Cameron",OR(E369="De-Novo Merge",E369="Assisted Merge")),A368&amp;"_SA_CA",IF(AND(D369="Bruno",OR(E369="Manual",E369="Assisted Manual")),A368&amp;"_BD",IF(AND(D369="Bruno",OR(E369="De-Novo Merge",E369="Assisted Merge")),A368&amp;"_SA_BD",IF(AND(D369="Daniel",OR(E369="Manual",E369="Assisted Manual")),A368&amp;"_DR",IF(AND(D369="Daniel",OR(E369="De-Novo Merge",E369="Assisted Merge")),A368&amp;"_SA_DR",IF(AND(D369="Monet",OR(E369="Manual",E369="Assisted Manual")),A368&amp;"_MW",IF(AND(D369="Monet",OR(E369="De-Novo Merge",E369="Assisted Merge")),A368&amp;"_SA_MW",IF(AND(D369="Rinat",OR(E369="Manual",E369="Assisted Manual")),A368&amp;"_RM",IF(AND(D369="Rinat",OR(E369="De-Novo Merge",E369="Assisted Merge")),A368&amp;"_SA_RM",""))))))))))))))))</f>
        <v>2018-08-01_G-184_BD</v>
      </c>
      <c r="G369" s="104">
        <v>43425</v>
      </c>
      <c r="H369" s="104">
        <v>43425</v>
      </c>
      <c r="I369" s="68">
        <v>0.1</v>
      </c>
      <c r="J369" s="68">
        <v>6</v>
      </c>
      <c r="K369" s="73">
        <f t="shared" si="5"/>
        <v>60</v>
      </c>
      <c r="L369" s="116"/>
      <c r="M369" s="103" t="str">
        <f>IF(AND(NOT(OR(G369="",G369="Ø")),H369=""),"In Progress",IF(AND(NOT(OR(H369="Ø",H369="")),NOT(OR(G369="Ø",G369=""))),"Completed",IF(AND(NOT(A368=""),NOT(OR(D369="",D369="???")),G369=""),"Waiting",IF(D369="???","Waiting",""))))</f>
        <v>Completed</v>
      </c>
      <c r="N369" s="116"/>
      <c r="O369" s="116"/>
      <c r="P369" s="4"/>
      <c r="Q369" s="121"/>
      <c r="R369" s="116"/>
    </row>
    <row r="370" spans="1:18" x14ac:dyDescent="0.25">
      <c r="A370" s="122" t="s">
        <v>5633</v>
      </c>
      <c r="B370" s="117" t="s">
        <v>5632</v>
      </c>
      <c r="C370" s="116" t="s">
        <v>5470</v>
      </c>
      <c r="D370" s="103" t="s">
        <v>187</v>
      </c>
      <c r="E370" s="103" t="s">
        <v>24</v>
      </c>
      <c r="F370" s="7" t="str">
        <f>IF(AND(D370="Amina",OR(E370="Manual",E370="Assisted Manual")),A370&amp;"_AZ",IF(AND(D370="Amina",OR(E370="De-Novo Merge",E370="Assisted Merge")),A370&amp;"_SA_AZ",IF(AND(D370="Ahmad",OR(E370="Manual",E370="Assisted Manual")),A370&amp;"_AE",IF(AND(D370="Ahmad",OR(E370="De-Novo Merge",E370="Assisted Merge")),A370&amp;"_SA_AE",IF(AND(D370="Gina",OR(E370="Manual",E370="Assisted Manual")),A370&amp;"_GB",IF(AND(D370="Gina",OR(E370="De-Novo Merge",E370="Assisted Merge")),A370&amp;"_SA_GB",IF(AND(D370="Cameron",OR(E370="Manual",E370="Assisted Manual")),A370&amp;"_CA",IF(AND(D370="Cameron",OR(E370="De-Novo Merge",E370="Assisted Merge")),A370&amp;"_SA_CA",IF(AND(D370="Bruno",OR(E370="Manual",E370="Assisted Manual")),A370&amp;"_BD",IF(AND(D370="Bruno",OR(E370="De-Novo Merge",E370="Assisted Merge")),A370&amp;"_SA_BD",IF(AND(D370="Daniel",OR(E370="Manual",E370="Assisted Manual")),A370&amp;"_DR",IF(AND(D370="Daniel",OR(E370="De-Novo Merge",E370="Assisted Merge")),A370&amp;"_SA_DR",IF(AND(D370="Monet",OR(E370="Manual",E370="Assisted Manual")),A370&amp;"_MW",IF(AND(D370="Monet",OR(E370="De-Novo Merge",E370="Assisted Merge")),A370&amp;"_SA_MW",IF(AND(D370="Rinat",OR(E370="Manual",E370="Assisted Manual")),A370&amp;"_RM",IF(AND(D370="Rinat",OR(E370="De-Novo Merge",E370="Assisted Merge")),A370&amp;"_SA_RM",""))))))))))))))))</f>
        <v>2018-08-01_G-185_MW</v>
      </c>
      <c r="G370" s="104">
        <v>43403</v>
      </c>
      <c r="H370" s="104">
        <v>43403</v>
      </c>
      <c r="I370" s="68">
        <v>0.5</v>
      </c>
      <c r="J370" s="68">
        <v>5</v>
      </c>
      <c r="K370" s="73">
        <f t="shared" si="5"/>
        <v>10</v>
      </c>
      <c r="L370" s="118">
        <v>43445</v>
      </c>
      <c r="M370" s="103" t="str">
        <f>IF(AND(NOT(OR(G370="",G370="Ø")),H370=""),"In Progress",IF(AND(NOT(OR(H370="Ø",H370="")),NOT(OR(G370="Ø",G370=""))),"Completed",IF(AND(NOT(A370=""),NOT(OR(D370="",D370="???")),G370=""),"Waiting",IF(D370="???","Waiting",""))))</f>
        <v>Completed</v>
      </c>
      <c r="N370" s="116" t="str">
        <f>IF(AND(NOT(OR(H370="Ø",H370="")),L370="Split"),"In Progress",IF(AND(NOT(OR(H370="Ø",H370="")),L370="Needs to be Split"),"Waiting",IF(AND(M370="Review",M371="Review"),"Review",IF(OR(AND(M370="Review",M371="Incomplete"),AND(M370="Incomplete",M371="Review")),"Review",IF(OR(AND(M370="Untraceable",M371="Review"),AND(M370="Review",M371="Untraceable")),"Review",IF(OR(AND(M370="Review",M371="Completed"),AND(M370="Completed",M371="Review")),"Review",IF(OR(AND(M370="Other",M371="Review"),AND(M370="Review",M371="Other")),"Review",IF(OR(AND(M370="Other",M371="Incomplete"),AND(M370="Incomplete",M371="Other")),"Review",IF(OR(AND(M370="Other",M371="Untraceable"),AND(M370="Untraceable",M371="Other")),"Review",IF(OR(AND(M370="Other",M371="Completed"),AND(M370="Completed",M371="Other")),"Review",IF(AND(M370="Waiting",M371="Waiting"),"Waiting",IF(OR(AND(M370="Review",M371="Waiting"),AND(M370="Waiting",M371="Review")),"Waiting",IF(OR(AND(M370="Other",M371="Waiting"),AND(M370="Waiting",M371="Other")),"Waiting",IF(OR(AND(M370="Incomplete",M371="Waiting"),AND(M370="Waiting",M371="Incomplete")),"Waiting",IF(OR(AND(M370="Completed",M371="Waiting"),AND(M370="Waiting",M371="Completed")),"Waiting",IF(OR(M370="In Progress",M371="In Progress"),"In Progress",IF(OR(AND(M370="Completed",M371="Untraceable"),AND(M370="Untraceable",M371="Completed")),"Review",IF(OR(AND(M370="Completed",M371="Incomplete"),AND(M370="Incomplete",M371="Completed")),"Review",IF(OR(AND(M370="Incomplete",M371="Untraceable"),AND(M370="Untraceable",M371="Incomplete")),"Untraceable",IF(AND(NOT(OR(H370="Ø",H370="")),NOT(OR(H371="Ø",H371="")),L370=""),"In Progress",IF(AND(M370="Untraceable",M371="Untraceable"),"Untraceable",IF(AND(NOT(OR(H370="Ø",H370="")),NOT(OR(H371="Ø",H371="")),NOT(OR(L370="Ø",L370="",L370="Split",L370="Needs to be Split"))),"Completed",IF(AND(M370="Incomplete",M371="Incomplete"),"Incomplete",IF(AND(M370="Other",M371="Other"),"Review",IF(AND(M370="Untraceable",M371=""),"Untraceable","")))))))))))))))))))))))))</f>
        <v>Completed</v>
      </c>
      <c r="O370" s="116" t="s">
        <v>0</v>
      </c>
      <c r="P370" s="4"/>
      <c r="Q370" s="121" t="s">
        <v>25</v>
      </c>
      <c r="R370" s="116" t="s">
        <v>5631</v>
      </c>
    </row>
    <row r="371" spans="1:18" x14ac:dyDescent="0.25">
      <c r="A371" s="116"/>
      <c r="B371" s="116"/>
      <c r="C371" s="116"/>
      <c r="D371" s="103" t="s">
        <v>161</v>
      </c>
      <c r="E371" s="103" t="s">
        <v>1512</v>
      </c>
      <c r="F371" s="7" t="str">
        <f>IF(AND(D371="Amina",OR(E371="Manual",E371="Assisted Manual")),A370&amp;"_AZ",IF(AND(D371="Amina",OR(E371="De-Novo Merge",E371="Assisted Merge")),A370&amp;"_SA_AZ",IF(AND(D371="Ahmad",OR(E371="Manual",E371="Assisted Manual")),A370&amp;"_AE",IF(AND(D371="Ahmad",OR(E371="De-Novo Merge",E371="Assisted Merge")),A370&amp;"_SA_AE",IF(AND(D371="Gina",OR(E371="Manual",E371="Assisted Manual")),A370&amp;"_GB",IF(AND(D371="Gina",OR(E371="De-Novo Merge",E371="Assisted Merge")),A370&amp;"_SA_GB",IF(AND(D371="Cameron",OR(E371="Manual",E371="Assisted Manual")),A370&amp;"_CA",IF(AND(D371="Cameron",OR(E371="De-Novo Merge",E371="Assisted Merge")),A370&amp;"_SA_CA",IF(AND(D371="Bruno",OR(E371="Manual",E371="Assisted Manual")),A370&amp;"_BD",IF(AND(D371="Bruno",OR(E371="De-Novo Merge",E371="Assisted Merge")),A370&amp;"_SA_BD",IF(AND(D371="Daniel",OR(E371="Manual",E371="Assisted Manual")),A370&amp;"_DR",IF(AND(D371="Daniel",OR(E371="De-Novo Merge",E371="Assisted Merge")),A370&amp;"_SA_DR",IF(AND(D371="Monet",OR(E371="Manual",E371="Assisted Manual")),A370&amp;"_MW",IF(AND(D371="Monet",OR(E371="De-Novo Merge",E371="Assisted Merge")),A370&amp;"_SA_MW",IF(AND(D371="Rinat",OR(E371="Manual",E371="Assisted Manual")),A370&amp;"_RM",IF(AND(D371="Rinat",OR(E371="De-Novo Merge",E371="Assisted Merge")),A370&amp;"_SA_RM",""))))))))))))))))</f>
        <v>2018-08-01_G-185_BD</v>
      </c>
      <c r="G371" s="104">
        <v>43425</v>
      </c>
      <c r="H371" s="104">
        <v>43425</v>
      </c>
      <c r="I371" s="68">
        <v>0.1</v>
      </c>
      <c r="J371" s="68">
        <v>5</v>
      </c>
      <c r="K371" s="73">
        <f t="shared" si="5"/>
        <v>50</v>
      </c>
      <c r="L371" s="116"/>
      <c r="M371" s="103" t="str">
        <f>IF(AND(NOT(OR(G371="",G371="Ø")),H371=""),"In Progress",IF(AND(NOT(OR(H371="Ø",H371="")),NOT(OR(G371="Ø",G371=""))),"Completed",IF(AND(NOT(A370=""),NOT(OR(D371="",D371="???")),G371=""),"Waiting",IF(D371="???","Waiting",""))))</f>
        <v>Completed</v>
      </c>
      <c r="N371" s="116"/>
      <c r="O371" s="116"/>
      <c r="P371" s="4" t="s">
        <v>5623</v>
      </c>
      <c r="Q371" s="121"/>
      <c r="R371" s="116"/>
    </row>
    <row r="372" spans="1:18" x14ac:dyDescent="0.25">
      <c r="A372" s="122" t="s">
        <v>5630</v>
      </c>
      <c r="B372" s="131" t="s">
        <v>5629</v>
      </c>
      <c r="C372" s="124" t="s">
        <v>5628</v>
      </c>
      <c r="D372" s="103" t="s">
        <v>187</v>
      </c>
      <c r="E372" s="103" t="s">
        <v>24</v>
      </c>
      <c r="F372" s="7" t="str">
        <f>IF(AND(D372="Amina",OR(E372="Manual",E372="Assisted Manual")),A372&amp;"_AZ",IF(AND(D372="Amina",OR(E372="De-Novo Merge",E372="Assisted Merge")),A372&amp;"_SA_AZ",IF(AND(D372="Ahmad",OR(E372="Manual",E372="Assisted Manual")),A372&amp;"_AE",IF(AND(D372="Ahmad",OR(E372="De-Novo Merge",E372="Assisted Merge")),A372&amp;"_SA_AE",IF(AND(D372="Gina",OR(E372="Manual",E372="Assisted Manual")),A372&amp;"_GB",IF(AND(D372="Gina",OR(E372="De-Novo Merge",E372="Assisted Merge")),A372&amp;"_SA_GB",IF(AND(D372="Cameron",OR(E372="Manual",E372="Assisted Manual")),A372&amp;"_CA",IF(AND(D372="Cameron",OR(E372="De-Novo Merge",E372="Assisted Merge")),A372&amp;"_SA_CA",IF(AND(D372="Bruno",OR(E372="Manual",E372="Assisted Manual")),A372&amp;"_BD",IF(AND(D372="Bruno",OR(E372="De-Novo Merge",E372="Assisted Merge")),A372&amp;"_SA_BD",IF(AND(D372="Daniel",OR(E372="Manual",E372="Assisted Manual")),A372&amp;"_DR",IF(AND(D372="Daniel",OR(E372="De-Novo Merge",E372="Assisted Merge")),A372&amp;"_SA_DR",IF(AND(D372="Monet",OR(E372="Manual",E372="Assisted Manual")),A372&amp;"_MW",IF(AND(D372="Monet",OR(E372="De-Novo Merge",E372="Assisted Merge")),A372&amp;"_SA_MW",IF(AND(D372="Rinat",OR(E372="Manual",E372="Assisted Manual")),A372&amp;"_RM",IF(AND(D372="Rinat",OR(E372="De-Novo Merge",E372="Assisted Merge")),A372&amp;"_SA_RM",""))))))))))))))))</f>
        <v>2018-08-01_G-186_MW</v>
      </c>
      <c r="G372" s="104">
        <v>43404</v>
      </c>
      <c r="H372" s="104">
        <v>43404</v>
      </c>
      <c r="I372" s="68">
        <v>4</v>
      </c>
      <c r="J372" s="68">
        <v>53.35</v>
      </c>
      <c r="K372" s="73">
        <f t="shared" si="5"/>
        <v>13.3375</v>
      </c>
      <c r="L372" s="133">
        <v>43438</v>
      </c>
      <c r="M372" s="103" t="str">
        <f>IF(AND(NOT(OR(G372="",G372="Ø")),H372=""),"In Progress",IF(AND(NOT(OR(H372="Ø",H372="")),NOT(OR(G372="Ø",G372=""))),"Completed",IF(AND(NOT(A372=""),NOT(OR(D372="",D372="???")),G372=""),"Waiting",IF(D372="???","Waiting",""))))</f>
        <v>Completed</v>
      </c>
      <c r="N372" s="124" t="str">
        <f>IF(AND(NOT(OR(H372="Ø",H372="")),L372="Split"),"In Progress",IF(AND(NOT(OR(H372="Ø",H372="")),L372="Needs to be Split"),"Waiting",IF(AND(M372="Review",M373="Review"),"Review",IF(OR(AND(M372="Review",M373="Incomplete"),AND(M372="Incomplete",M373="Review")),"Review",IF(OR(AND(M372="Untraceable",M373="Review"),AND(M372="Review",M373="Untraceable")),"Review",IF(OR(AND(M372="Review",M373="Completed"),AND(M372="Completed",M373="Review")),"Review",IF(OR(AND(M372="Other",M373="Review"),AND(M372="Review",M373="Other")),"Review",IF(OR(AND(M372="Other",M373="Incomplete"),AND(M372="Incomplete",M373="Other")),"Review",IF(OR(AND(M372="Other",M373="Untraceable"),AND(M372="Untraceable",M373="Other")),"Review",IF(OR(AND(M372="Other",M373="Completed"),AND(M372="Completed",M373="Other")),"Review",IF(AND(M372="Waiting",M373="Waiting"),"Waiting",IF(OR(AND(M372="Review",M373="Waiting"),AND(M372="Waiting",M373="Review")),"Waiting",IF(OR(AND(M372="Other",M373="Waiting"),AND(M372="Waiting",M373="Other")),"Waiting",IF(OR(AND(M372="Incomplete",M373="Waiting"),AND(M372="Waiting",M373="Incomplete")),"Waiting",IF(OR(AND(M372="Completed",M373="Waiting"),AND(M372="Waiting",M373="Completed")),"Waiting",IF(OR(M372="In Progress",M373="In Progress"),"In Progress",IF(OR(AND(M372="Completed",M373="Untraceable"),AND(M372="Untraceable",M373="Completed")),"Review",IF(OR(AND(M372="Completed",M373="Incomplete"),AND(M372="Incomplete",M373="Completed")),"Review",IF(OR(AND(M372="Incomplete",M373="Untraceable"),AND(M372="Untraceable",M373="Incomplete")),"Untraceable",IF(AND(NOT(OR(H372="Ø",H372="")),NOT(OR(H373="Ø",H373="")),L372=""),"In Progress",IF(AND(M372="Untraceable",M373="Untraceable"),"Untraceable",IF(AND(NOT(OR(H372="Ø",H372="")),NOT(OR(H373="Ø",H373="")),NOT(OR(L372="Ø",L372="",L372="Split",L372="Needs to be Split"))),"Completed",IF(AND(M372="Incomplete",M373="Incomplete"),"Incomplete",IF(AND(M372="Other",M373="Other"),"Review",IF(AND(M372="Untraceable",M373=""),"Untraceable","")))))))))))))))))))))))))</f>
        <v>Completed</v>
      </c>
      <c r="O372" s="124" t="s">
        <v>0</v>
      </c>
      <c r="P372" s="4" t="s">
        <v>5627</v>
      </c>
      <c r="Q372" s="121" t="s">
        <v>25</v>
      </c>
      <c r="R372" s="116" t="s">
        <v>5626</v>
      </c>
    </row>
    <row r="373" spans="1:18" x14ac:dyDescent="0.25">
      <c r="A373" s="116"/>
      <c r="B373" s="132"/>
      <c r="C373" s="125"/>
      <c r="D373" s="103" t="s">
        <v>27</v>
      </c>
      <c r="E373" s="103" t="s">
        <v>1512</v>
      </c>
      <c r="F373" s="7" t="str">
        <f>IF(AND(D373="Amina",OR(E373="Manual",E373="Assisted Manual")),A372&amp;"_AZ",IF(AND(D373="Amina",OR(E373="De-Novo Merge",E373="Assisted Merge")),A372&amp;"_SA_AZ",IF(AND(D373="Ahmad",OR(E373="Manual",E373="Assisted Manual")),A372&amp;"_AE",IF(AND(D373="Ahmad",OR(E373="De-Novo Merge",E373="Assisted Merge")),A372&amp;"_SA_AE",IF(AND(D373="Gina",OR(E373="Manual",E373="Assisted Manual")),A372&amp;"_GB",IF(AND(D373="Gina",OR(E373="De-Novo Merge",E373="Assisted Merge")),A372&amp;"_SA_GB",IF(AND(D373="Cameron",OR(E373="Manual",E373="Assisted Manual")),A372&amp;"_CA",IF(AND(D373="Cameron",OR(E373="De-Novo Merge",E373="Assisted Merge")),A372&amp;"_SA_CA",IF(AND(D373="Bruno",OR(E373="Manual",E373="Assisted Manual")),A372&amp;"_BD",IF(AND(D373="Bruno",OR(E373="De-Novo Merge",E373="Assisted Merge")),A372&amp;"_SA_BD",IF(AND(D373="Daniel",OR(E373="Manual",E373="Assisted Manual")),A372&amp;"_DR",IF(AND(D373="Daniel",OR(E373="De-Novo Merge",E373="Assisted Merge")),A372&amp;"_SA_DR",IF(AND(D373="Monet",OR(E373="Manual",E373="Assisted Manual")),A372&amp;"_MW",IF(AND(D373="Monet",OR(E373="De-Novo Merge",E373="Assisted Merge")),A372&amp;"_SA_MW",IF(AND(D373="Rinat",OR(E373="Manual",E373="Assisted Manual")),A372&amp;"_RM",IF(AND(D373="Rinat",OR(E373="De-Novo Merge",E373="Assisted Merge")),A372&amp;"_SA_RM",""))))))))))))))))</f>
        <v>2018-08-01_G-186_GB</v>
      </c>
      <c r="G373" s="104">
        <v>43433</v>
      </c>
      <c r="H373" s="104">
        <v>43438</v>
      </c>
      <c r="I373" s="68">
        <v>3.25</v>
      </c>
      <c r="J373" s="68">
        <v>56.84</v>
      </c>
      <c r="K373" s="73">
        <f t="shared" si="5"/>
        <v>17.489230769230769</v>
      </c>
      <c r="L373" s="134"/>
      <c r="M373" s="103" t="str">
        <f>IF(AND(NOT(OR(G373="",G373="Ø")),H373=""),"In Progress",IF(AND(NOT(OR(H373="Ø",H373="")),NOT(OR(G373="Ø",G373=""))),"Completed",IF(AND(NOT(A372=""),NOT(OR(D373="",D373="???")),G373=""),"Waiting",IF(D373="???","Waiting",""))))</f>
        <v>Completed</v>
      </c>
      <c r="N373" s="125"/>
      <c r="O373" s="125"/>
      <c r="P373" s="4"/>
      <c r="Q373" s="121"/>
      <c r="R373" s="116"/>
    </row>
    <row r="374" spans="1:18" x14ac:dyDescent="0.25">
      <c r="A374" s="122" t="s">
        <v>5625</v>
      </c>
      <c r="B374" s="131" t="s">
        <v>5624</v>
      </c>
      <c r="C374" s="124" t="s">
        <v>5470</v>
      </c>
      <c r="D374" s="103" t="s">
        <v>161</v>
      </c>
      <c r="E374" s="103" t="s">
        <v>24</v>
      </c>
      <c r="F374" s="7" t="str">
        <f>IF(AND(D374="Amina",OR(E374="Manual",E374="Assisted Manual")),A374&amp;"_AZ",IF(AND(D374="Amina",OR(E374="De-Novo Merge",E374="Assisted Merge")),A374&amp;"_SA_AZ",IF(AND(D374="Ahmad",OR(E374="Manual",E374="Assisted Manual")),A374&amp;"_AE",IF(AND(D374="Ahmad",OR(E374="De-Novo Merge",E374="Assisted Merge")),A374&amp;"_SA_AE",IF(AND(D374="Gina",OR(E374="Manual",E374="Assisted Manual")),A374&amp;"_GB",IF(AND(D374="Gina",OR(E374="De-Novo Merge",E374="Assisted Merge")),A374&amp;"_SA_GB",IF(AND(D374="Cameron",OR(E374="Manual",E374="Assisted Manual")),A374&amp;"_CA",IF(AND(D374="Cameron",OR(E374="De-Novo Merge",E374="Assisted Merge")),A374&amp;"_SA_CA",IF(AND(D374="Bruno",OR(E374="Manual",E374="Assisted Manual")),A374&amp;"_BD",IF(AND(D374="Bruno",OR(E374="De-Novo Merge",E374="Assisted Merge")),A374&amp;"_SA_BD",IF(AND(D374="Daniel",OR(E374="Manual",E374="Assisted Manual")),A374&amp;"_DR",IF(AND(D374="Daniel",OR(E374="De-Novo Merge",E374="Assisted Merge")),A374&amp;"_SA_DR",IF(AND(D374="Monet",OR(E374="Manual",E374="Assisted Manual")),A374&amp;"_MW",IF(AND(D374="Monet",OR(E374="De-Novo Merge",E374="Assisted Merge")),A374&amp;"_SA_MW",IF(AND(D374="Rinat",OR(E374="Manual",E374="Assisted Manual")),A374&amp;"_RM",IF(AND(D374="Rinat",OR(E374="De-Novo Merge",E374="Assisted Merge")),A374&amp;"_SA_RM",""))))))))))))))))</f>
        <v>2018-08-01_G-187_BD</v>
      </c>
      <c r="G374" s="104">
        <v>43403</v>
      </c>
      <c r="H374" s="104">
        <v>43403</v>
      </c>
      <c r="I374" s="68">
        <v>0.5</v>
      </c>
      <c r="J374" s="68">
        <v>8</v>
      </c>
      <c r="K374" s="73">
        <f t="shared" si="5"/>
        <v>16</v>
      </c>
      <c r="L374" s="133">
        <v>43445</v>
      </c>
      <c r="M374" s="103" t="str">
        <f>IF(AND(NOT(OR(G374="",G374="Ø")),H374=""),"In Progress",IF(AND(NOT(OR(H374="Ø",H374="")),NOT(OR(G374="Ø",G374=""))),"Completed",IF(AND(NOT(A374=""),NOT(OR(D374="",D374="???")),G374=""),"Waiting",IF(D374="???","Waiting",""))))</f>
        <v>Completed</v>
      </c>
      <c r="N374" s="124" t="str">
        <f>IF(AND(NOT(OR(H374="Ø",H374="")),L374="Split"),"In Progress",IF(AND(NOT(OR(H374="Ø",H374="")),L374="Needs to be Split"),"Waiting",IF(AND(M374="Review",M375="Review"),"Review",IF(OR(AND(M374="Review",M375="Incomplete"),AND(M374="Incomplete",M375="Review")),"Review",IF(OR(AND(M374="Untraceable",M375="Review"),AND(M374="Review",M375="Untraceable")),"Review",IF(OR(AND(M374="Review",M375="Completed"),AND(M374="Completed",M375="Review")),"Review",IF(OR(AND(M374="Other",M375="Review"),AND(M374="Review",M375="Other")),"Review",IF(OR(AND(M374="Other",M375="Incomplete"),AND(M374="Incomplete",M375="Other")),"Review",IF(OR(AND(M374="Other",M375="Untraceable"),AND(M374="Untraceable",M375="Other")),"Review",IF(OR(AND(M374="Other",M375="Completed"),AND(M374="Completed",M375="Other")),"Review",IF(AND(M374="Waiting",M375="Waiting"),"Waiting",IF(OR(AND(M374="Review",M375="Waiting"),AND(M374="Waiting",M375="Review")),"Waiting",IF(OR(AND(M374="Other",M375="Waiting"),AND(M374="Waiting",M375="Other")),"Waiting",IF(OR(AND(M374="Incomplete",M375="Waiting"),AND(M374="Waiting",M375="Incomplete")),"Waiting",IF(OR(AND(M374="Completed",M375="Waiting"),AND(M374="Waiting",M375="Completed")),"Waiting",IF(OR(M374="In Progress",M375="In Progress"),"In Progress",IF(OR(AND(M374="Completed",M375="Untraceable"),AND(M374="Untraceable",M375="Completed")),"Review",IF(OR(AND(M374="Completed",M375="Incomplete"),AND(M374="Incomplete",M375="Completed")),"Review",IF(OR(AND(M374="Incomplete",M375="Untraceable"),AND(M374="Untraceable",M375="Incomplete")),"Untraceable",IF(AND(NOT(OR(H374="Ø",H374="")),NOT(OR(H375="Ø",H375="")),L374=""),"In Progress",IF(AND(M374="Untraceable",M375="Untraceable"),"Untraceable",IF(AND(NOT(OR(H374="Ø",H374="")),NOT(OR(H375="Ø",H375="")),NOT(OR(L374="Ø",L374="",L374="Split",L374="Needs to be Split"))),"Completed",IF(AND(M374="Incomplete",M375="Incomplete"),"Incomplete",IF(AND(M374="Other",M375="Other"),"Review",IF(AND(M374="Untraceable",M375=""),"Untraceable","")))))))))))))))))))))))))</f>
        <v>Completed</v>
      </c>
      <c r="O374" s="124" t="s">
        <v>0</v>
      </c>
      <c r="P374" t="s">
        <v>5623</v>
      </c>
      <c r="Q374" s="121" t="s">
        <v>25</v>
      </c>
      <c r="R374" s="116" t="s">
        <v>5622</v>
      </c>
    </row>
    <row r="375" spans="1:18" x14ac:dyDescent="0.25">
      <c r="A375" s="116"/>
      <c r="B375" s="132"/>
      <c r="C375" s="125"/>
      <c r="D375" s="103" t="s">
        <v>187</v>
      </c>
      <c r="E375" s="103" t="s">
        <v>1512</v>
      </c>
      <c r="F375" s="7" t="str">
        <f>IF(AND(D375="Amina",OR(E375="Manual",E375="Assisted Manual")),A374&amp;"_AZ",IF(AND(D375="Amina",OR(E375="De-Novo Merge",E375="Assisted Merge")),A374&amp;"_SA_AZ",IF(AND(D375="Ahmad",OR(E375="Manual",E375="Assisted Manual")),A374&amp;"_AE",IF(AND(D375="Ahmad",OR(E375="De-Novo Merge",E375="Assisted Merge")),A374&amp;"_SA_AE",IF(AND(D375="Gina",OR(E375="Manual",E375="Assisted Manual")),A374&amp;"_GB",IF(AND(D375="Gina",OR(E375="De-Novo Merge",E375="Assisted Merge")),A374&amp;"_SA_GB",IF(AND(D375="Cameron",OR(E375="Manual",E375="Assisted Manual")),A374&amp;"_CA",IF(AND(D375="Cameron",OR(E375="De-Novo Merge",E375="Assisted Merge")),A374&amp;"_SA_CA",IF(AND(D375="Bruno",OR(E375="Manual",E375="Assisted Manual")),A374&amp;"_BD",IF(AND(D375="Bruno",OR(E375="De-Novo Merge",E375="Assisted Merge")),A374&amp;"_SA_BD",IF(AND(D375="Daniel",OR(E375="Manual",E375="Assisted Manual")),A374&amp;"_DR",IF(AND(D375="Daniel",OR(E375="De-Novo Merge",E375="Assisted Merge")),A374&amp;"_SA_DR",IF(AND(D375="Monet",OR(E375="Manual",E375="Assisted Manual")),A374&amp;"_MW",IF(AND(D375="Monet",OR(E375="De-Novo Merge",E375="Assisted Merge")),A374&amp;"_SA_MW",IF(AND(D375="Rinat",OR(E375="Manual",E375="Assisted Manual")),A374&amp;"_RM",IF(AND(D375="Rinat",OR(E375="De-Novo Merge",E375="Assisted Merge")),A374&amp;"_SA_RM",""))))))))))))))))</f>
        <v>2018-08-01_G-187_MW</v>
      </c>
      <c r="G375" s="104">
        <v>43423</v>
      </c>
      <c r="H375" s="104">
        <v>43425</v>
      </c>
      <c r="I375" s="68">
        <v>0.25</v>
      </c>
      <c r="J375" s="68"/>
      <c r="K375" s="73" t="str">
        <f t="shared" si="5"/>
        <v/>
      </c>
      <c r="L375" s="134"/>
      <c r="M375" s="103" t="str">
        <f>IF(AND(NOT(OR(G375="",G375="Ø")),H375=""),"In Progress",IF(AND(NOT(OR(H375="Ø",H375="")),NOT(OR(G375="Ø",G375=""))),"Completed",IF(AND(NOT(A374=""),NOT(OR(D375="",D375="???")),G375=""),"Waiting",IF(D375="???","Waiting",""))))</f>
        <v>Completed</v>
      </c>
      <c r="N375" s="125"/>
      <c r="O375" s="125"/>
      <c r="Q375" s="121"/>
      <c r="R375" s="116"/>
    </row>
    <row r="376" spans="1:18" x14ac:dyDescent="0.25">
      <c r="A376" s="122" t="s">
        <v>5621</v>
      </c>
      <c r="B376" s="131" t="s">
        <v>5620</v>
      </c>
      <c r="C376" s="124" t="s">
        <v>5470</v>
      </c>
      <c r="D376" s="103" t="s">
        <v>187</v>
      </c>
      <c r="E376" s="103" t="s">
        <v>24</v>
      </c>
      <c r="F376" s="7" t="str">
        <f>IF(AND(D376="Amina",OR(E376="Manual",E376="Assisted Manual")),A376&amp;"_AZ",IF(AND(D376="Amina",OR(E376="De-Novo Merge",E376="Assisted Merge")),A376&amp;"_SA_AZ",IF(AND(D376="Ahmad",OR(E376="Manual",E376="Assisted Manual")),A376&amp;"_AE",IF(AND(D376="Ahmad",OR(E376="De-Novo Merge",E376="Assisted Merge")),A376&amp;"_SA_AE",IF(AND(D376="Gina",OR(E376="Manual",E376="Assisted Manual")),A376&amp;"_GB",IF(AND(D376="Gina",OR(E376="De-Novo Merge",E376="Assisted Merge")),A376&amp;"_SA_GB",IF(AND(D376="Cameron",OR(E376="Manual",E376="Assisted Manual")),A376&amp;"_CA",IF(AND(D376="Cameron",OR(E376="De-Novo Merge",E376="Assisted Merge")),A376&amp;"_SA_CA",IF(AND(D376="Bruno",OR(E376="Manual",E376="Assisted Manual")),A376&amp;"_BD",IF(AND(D376="Bruno",OR(E376="De-Novo Merge",E376="Assisted Merge")),A376&amp;"_SA_BD",IF(AND(D376="Daniel",OR(E376="Manual",E376="Assisted Manual")),A376&amp;"_DR",IF(AND(D376="Daniel",OR(E376="De-Novo Merge",E376="Assisted Merge")),A376&amp;"_SA_DR",IF(AND(D376="Monet",OR(E376="Manual",E376="Assisted Manual")),A376&amp;"_MW",IF(AND(D376="Monet",OR(E376="De-Novo Merge",E376="Assisted Merge")),A376&amp;"_SA_MW",IF(AND(D376="Rinat",OR(E376="Manual",E376="Assisted Manual")),A376&amp;"_RM",IF(AND(D376="Rinat",OR(E376="De-Novo Merge",E376="Assisted Merge")),A376&amp;"_SA_RM",""))))))))))))))))</f>
        <v>2018-08-01_G-188_MW</v>
      </c>
      <c r="G376" s="104">
        <v>43403</v>
      </c>
      <c r="H376" s="104">
        <v>43403</v>
      </c>
      <c r="I376" s="68">
        <v>0.25</v>
      </c>
      <c r="J376" s="68">
        <v>4</v>
      </c>
      <c r="K376" s="73">
        <f t="shared" si="5"/>
        <v>16</v>
      </c>
      <c r="L376" s="133">
        <v>43425</v>
      </c>
      <c r="M376" s="103" t="str">
        <f>IF(AND(NOT(OR(G376="",G376="Ø")),H376=""),"In Progress",IF(AND(NOT(OR(H376="Ø",H376="")),NOT(OR(G376="Ø",G376=""))),"Completed",IF(AND(NOT(A376=""),NOT(OR(D376="",D376="???")),G376=""),"Waiting",IF(D376="???","Waiting",""))))</f>
        <v>Completed</v>
      </c>
      <c r="N376" s="124" t="str">
        <f>IF(AND(NOT(OR(H376="Ø",H376="")),L376="Split"),"In Progress",IF(AND(NOT(OR(H376="Ø",H376="")),L376="Needs to be Split"),"Waiting",IF(AND(M376="Review",M377="Review"),"Review",IF(OR(AND(M376="Review",M377="Incomplete"),AND(M376="Incomplete",M377="Review")),"Review",IF(OR(AND(M376="Untraceable",M377="Review"),AND(M376="Review",M377="Untraceable")),"Review",IF(OR(AND(M376="Review",M377="Completed"),AND(M376="Completed",M377="Review")),"Review",IF(OR(AND(M376="Other",M377="Review"),AND(M376="Review",M377="Other")),"Review",IF(OR(AND(M376="Other",M377="Incomplete"),AND(M376="Incomplete",M377="Other")),"Review",IF(OR(AND(M376="Other",M377="Untraceable"),AND(M376="Untraceable",M377="Other")),"Review",IF(OR(AND(M376="Other",M377="Completed"),AND(M376="Completed",M377="Other")),"Review",IF(AND(M376="Waiting",M377="Waiting"),"Waiting",IF(OR(AND(M376="Review",M377="Waiting"),AND(M376="Waiting",M377="Review")),"Waiting",IF(OR(AND(M376="Other",M377="Waiting"),AND(M376="Waiting",M377="Other")),"Waiting",IF(OR(AND(M376="Incomplete",M377="Waiting"),AND(M376="Waiting",M377="Incomplete")),"Waiting",IF(OR(AND(M376="Completed",M377="Waiting"),AND(M376="Waiting",M377="Completed")),"Waiting",IF(OR(M376="In Progress",M377="In Progress"),"In Progress",IF(OR(AND(M376="Completed",M377="Untraceable"),AND(M376="Untraceable",M377="Completed")),"Review",IF(OR(AND(M376="Completed",M377="Incomplete"),AND(M376="Incomplete",M377="Completed")),"Review",IF(OR(AND(M376="Incomplete",M377="Untraceable"),AND(M376="Untraceable",M377="Incomplete")),"Untraceable",IF(AND(NOT(OR(H376="Ø",H376="")),NOT(OR(H377="Ø",H377="")),L376=""),"In Progress",IF(AND(M376="Untraceable",M377="Untraceable"),"Untraceable",IF(AND(NOT(OR(H376="Ø",H376="")),NOT(OR(H377="Ø",H377="")),NOT(OR(L376="Ø",L376="",L376="Split",L376="Needs to be Split"))),"Completed",IF(AND(M376="Incomplete",M377="Incomplete"),"Incomplete",IF(AND(M376="Other",M377="Other"),"Review",IF(AND(M376="Untraceable",M377=""),"Untraceable","")))))))))))))))))))))))))</f>
        <v>Completed</v>
      </c>
      <c r="O376" s="124" t="s">
        <v>0</v>
      </c>
      <c r="Q376" s="121" t="s">
        <v>25</v>
      </c>
      <c r="R376" s="116" t="s">
        <v>5619</v>
      </c>
    </row>
    <row r="377" spans="1:18" x14ac:dyDescent="0.25">
      <c r="A377" s="116"/>
      <c r="B377" s="132"/>
      <c r="C377" s="125"/>
      <c r="D377" s="103" t="s">
        <v>161</v>
      </c>
      <c r="E377" s="103" t="s">
        <v>1512</v>
      </c>
      <c r="F377" s="7" t="str">
        <f>IF(AND(D377="Amina",OR(E377="Manual",E377="Assisted Manual")),A376&amp;"_AZ",IF(AND(D377="Amina",OR(E377="De-Novo Merge",E377="Assisted Merge")),A376&amp;"_SA_AZ",IF(AND(D377="Ahmad",OR(E377="Manual",E377="Assisted Manual")),A376&amp;"_AE",IF(AND(D377="Ahmad",OR(E377="De-Novo Merge",E377="Assisted Merge")),A376&amp;"_SA_AE",IF(AND(D377="Gina",OR(E377="Manual",E377="Assisted Manual")),A376&amp;"_GB",IF(AND(D377="Gina",OR(E377="De-Novo Merge",E377="Assisted Merge")),A376&amp;"_SA_GB",IF(AND(D377="Cameron",OR(E377="Manual",E377="Assisted Manual")),A376&amp;"_CA",IF(AND(D377="Cameron",OR(E377="De-Novo Merge",E377="Assisted Merge")),A376&amp;"_SA_CA",IF(AND(D377="Bruno",OR(E377="Manual",E377="Assisted Manual")),A376&amp;"_BD",IF(AND(D377="Bruno",OR(E377="De-Novo Merge",E377="Assisted Merge")),A376&amp;"_SA_BD",IF(AND(D377="Daniel",OR(E377="Manual",E377="Assisted Manual")),A376&amp;"_DR",IF(AND(D377="Daniel",OR(E377="De-Novo Merge",E377="Assisted Merge")),A376&amp;"_SA_DR",IF(AND(D377="Monet",OR(E377="Manual",E377="Assisted Manual")),A376&amp;"_MW",IF(AND(D377="Monet",OR(E377="De-Novo Merge",E377="Assisted Merge")),A376&amp;"_SA_MW",IF(AND(D377="Rinat",OR(E377="Manual",E377="Assisted Manual")),A376&amp;"_RM",IF(AND(D377="Rinat",OR(E377="De-Novo Merge",E377="Assisted Merge")),A376&amp;"_SA_RM",""))))))))))))))))</f>
        <v>2018-08-01_G-188_BD</v>
      </c>
      <c r="G377" s="104">
        <v>43425</v>
      </c>
      <c r="H377" s="104">
        <v>43425</v>
      </c>
      <c r="I377" s="68">
        <v>0.1</v>
      </c>
      <c r="J377" s="68">
        <v>4</v>
      </c>
      <c r="K377" s="73">
        <f t="shared" si="5"/>
        <v>40</v>
      </c>
      <c r="L377" s="134"/>
      <c r="M377" s="103" t="str">
        <f>IF(AND(NOT(OR(G377="",G377="Ø")),H377=""),"In Progress",IF(AND(NOT(OR(H377="Ø",H377="")),NOT(OR(G377="Ø",G377=""))),"Completed",IF(AND(NOT(A376=""),NOT(OR(D377="",D377="???")),G377=""),"Waiting",IF(D377="???","Waiting",""))))</f>
        <v>Completed</v>
      </c>
      <c r="N377" s="125"/>
      <c r="O377" s="125"/>
      <c r="Q377" s="121"/>
      <c r="R377" s="116"/>
    </row>
    <row r="378" spans="1:18" x14ac:dyDescent="0.25">
      <c r="A378" s="122" t="s">
        <v>5618</v>
      </c>
      <c r="B378" s="131" t="s">
        <v>5617</v>
      </c>
      <c r="C378" s="124" t="s">
        <v>5470</v>
      </c>
      <c r="D378" s="103" t="s">
        <v>187</v>
      </c>
      <c r="E378" s="103" t="s">
        <v>24</v>
      </c>
      <c r="F378" s="7" t="str">
        <f>IF(AND(D378="Amina",OR(E378="Manual",E378="Assisted Manual")),A378&amp;"_AZ",IF(AND(D378="Amina",OR(E378="De-Novo Merge",E378="Assisted Merge")),A378&amp;"_SA_AZ",IF(AND(D378="Ahmad",OR(E378="Manual",E378="Assisted Manual")),A378&amp;"_AE",IF(AND(D378="Ahmad",OR(E378="De-Novo Merge",E378="Assisted Merge")),A378&amp;"_SA_AE",IF(AND(D378="Gina",OR(E378="Manual",E378="Assisted Manual")),A378&amp;"_GB",IF(AND(D378="Gina",OR(E378="De-Novo Merge",E378="Assisted Merge")),A378&amp;"_SA_GB",IF(AND(D378="Cameron",OR(E378="Manual",E378="Assisted Manual")),A378&amp;"_CA",IF(AND(D378="Cameron",OR(E378="De-Novo Merge",E378="Assisted Merge")),A378&amp;"_SA_CA",IF(AND(D378="Bruno",OR(E378="Manual",E378="Assisted Manual")),A378&amp;"_BD",IF(AND(D378="Bruno",OR(E378="De-Novo Merge",E378="Assisted Merge")),A378&amp;"_SA_BD",IF(AND(D378="Daniel",OR(E378="Manual",E378="Assisted Manual")),A378&amp;"_DR",IF(AND(D378="Daniel",OR(E378="De-Novo Merge",E378="Assisted Merge")),A378&amp;"_SA_DR",IF(AND(D378="Monet",OR(E378="Manual",E378="Assisted Manual")),A378&amp;"_MW",IF(AND(D378="Monet",OR(E378="De-Novo Merge",E378="Assisted Merge")),A378&amp;"_SA_MW",IF(AND(D378="Rinat",OR(E378="Manual",E378="Assisted Manual")),A378&amp;"_RM",IF(AND(D378="Rinat",OR(E378="De-Novo Merge",E378="Assisted Merge")),A378&amp;"_SA_RM",""))))))))))))))))</f>
        <v>2018-08-01_G-189_MW</v>
      </c>
      <c r="G378" s="104">
        <v>43403</v>
      </c>
      <c r="H378" s="104">
        <v>43403</v>
      </c>
      <c r="I378" s="68">
        <v>0.25</v>
      </c>
      <c r="J378" s="68">
        <v>4</v>
      </c>
      <c r="K378" s="73">
        <f t="shared" si="5"/>
        <v>16</v>
      </c>
      <c r="L378" s="133">
        <v>43425</v>
      </c>
      <c r="M378" s="103" t="str">
        <f>IF(AND(NOT(OR(G378="",G378="Ø")),H378=""),"In Progress",IF(AND(NOT(OR(H378="Ø",H378="")),NOT(OR(G378="Ø",G378=""))),"Completed",IF(AND(NOT(A378=""),NOT(OR(D378="",D378="???")),G378=""),"Waiting",IF(D378="???","Waiting",""))))</f>
        <v>Completed</v>
      </c>
      <c r="N378" s="124" t="str">
        <f>IF(AND(NOT(OR(H378="Ø",H378="")),L378="Split"),"In Progress",IF(AND(NOT(OR(H378="Ø",H378="")),L378="Needs to be Split"),"Waiting",IF(AND(M378="Review",M379="Review"),"Review",IF(OR(AND(M378="Review",M379="Incomplete"),AND(M378="Incomplete",M379="Review")),"Review",IF(OR(AND(M378="Untraceable",M379="Review"),AND(M378="Review",M379="Untraceable")),"Review",IF(OR(AND(M378="Review",M379="Completed"),AND(M378="Completed",M379="Review")),"Review",IF(OR(AND(M378="Other",M379="Review"),AND(M378="Review",M379="Other")),"Review",IF(OR(AND(M378="Other",M379="Incomplete"),AND(M378="Incomplete",M379="Other")),"Review",IF(OR(AND(M378="Other",M379="Untraceable"),AND(M378="Untraceable",M379="Other")),"Review",IF(OR(AND(M378="Other",M379="Completed"),AND(M378="Completed",M379="Other")),"Review",IF(AND(M378="Waiting",M379="Waiting"),"Waiting",IF(OR(AND(M378="Review",M379="Waiting"),AND(M378="Waiting",M379="Review")),"Waiting",IF(OR(AND(M378="Other",M379="Waiting"),AND(M378="Waiting",M379="Other")),"Waiting",IF(OR(AND(M378="Incomplete",M379="Waiting"),AND(M378="Waiting",M379="Incomplete")),"Waiting",IF(OR(AND(M378="Completed",M379="Waiting"),AND(M378="Waiting",M379="Completed")),"Waiting",IF(OR(M378="In Progress",M379="In Progress"),"In Progress",IF(OR(AND(M378="Completed",M379="Untraceable"),AND(M378="Untraceable",M379="Completed")),"Review",IF(OR(AND(M378="Completed",M379="Incomplete"),AND(M378="Incomplete",M379="Completed")),"Review",IF(OR(AND(M378="Incomplete",M379="Untraceable"),AND(M378="Untraceable",M379="Incomplete")),"Untraceable",IF(AND(NOT(OR(H378="Ø",H378="")),NOT(OR(H379="Ø",H379="")),L378=""),"In Progress",IF(AND(M378="Untraceable",M379="Untraceable"),"Untraceable",IF(AND(NOT(OR(H378="Ø",H378="")),NOT(OR(H379="Ø",H379="")),NOT(OR(L378="Ø",L378="",L378="Split",L378="Needs to be Split"))),"Completed",IF(AND(M378="Incomplete",M379="Incomplete"),"Incomplete",IF(AND(M378="Other",M379="Other"),"Review",IF(AND(M378="Untraceable",M379=""),"Untraceable","")))))))))))))))))))))))))</f>
        <v>Completed</v>
      </c>
      <c r="O378" s="124" t="s">
        <v>0</v>
      </c>
      <c r="Q378" s="121" t="s">
        <v>25</v>
      </c>
      <c r="R378" s="116" t="s">
        <v>5616</v>
      </c>
    </row>
    <row r="379" spans="1:18" x14ac:dyDescent="0.25">
      <c r="A379" s="116"/>
      <c r="B379" s="132"/>
      <c r="C379" s="125"/>
      <c r="D379" s="103" t="s">
        <v>161</v>
      </c>
      <c r="E379" s="103" t="s">
        <v>1512</v>
      </c>
      <c r="F379" s="7" t="str">
        <f>IF(AND(D379="Amina",OR(E379="Manual",E379="Assisted Manual")),A378&amp;"_AZ",IF(AND(D379="Amina",OR(E379="De-Novo Merge",E379="Assisted Merge")),A378&amp;"_SA_AZ",IF(AND(D379="Ahmad",OR(E379="Manual",E379="Assisted Manual")),A378&amp;"_AE",IF(AND(D379="Ahmad",OR(E379="De-Novo Merge",E379="Assisted Merge")),A378&amp;"_SA_AE",IF(AND(D379="Gina",OR(E379="Manual",E379="Assisted Manual")),A378&amp;"_GB",IF(AND(D379="Gina",OR(E379="De-Novo Merge",E379="Assisted Merge")),A378&amp;"_SA_GB",IF(AND(D379="Cameron",OR(E379="Manual",E379="Assisted Manual")),A378&amp;"_CA",IF(AND(D379="Cameron",OR(E379="De-Novo Merge",E379="Assisted Merge")),A378&amp;"_SA_CA",IF(AND(D379="Bruno",OR(E379="Manual",E379="Assisted Manual")),A378&amp;"_BD",IF(AND(D379="Bruno",OR(E379="De-Novo Merge",E379="Assisted Merge")),A378&amp;"_SA_BD",IF(AND(D379="Daniel",OR(E379="Manual",E379="Assisted Manual")),A378&amp;"_DR",IF(AND(D379="Daniel",OR(E379="De-Novo Merge",E379="Assisted Merge")),A378&amp;"_SA_DR",IF(AND(D379="Monet",OR(E379="Manual",E379="Assisted Manual")),A378&amp;"_MW",IF(AND(D379="Monet",OR(E379="De-Novo Merge",E379="Assisted Merge")),A378&amp;"_SA_MW",IF(AND(D379="Rinat",OR(E379="Manual",E379="Assisted Manual")),A378&amp;"_RM",IF(AND(D379="Rinat",OR(E379="De-Novo Merge",E379="Assisted Merge")),A378&amp;"_SA_RM",""))))))))))))))))</f>
        <v>2018-08-01_G-189_BD</v>
      </c>
      <c r="G379" s="104">
        <v>43425</v>
      </c>
      <c r="H379" s="104">
        <v>43425</v>
      </c>
      <c r="I379" s="68">
        <v>0.1</v>
      </c>
      <c r="J379" s="68">
        <v>4</v>
      </c>
      <c r="K379" s="73">
        <f t="shared" si="5"/>
        <v>40</v>
      </c>
      <c r="L379" s="134"/>
      <c r="M379" s="103" t="str">
        <f>IF(AND(NOT(OR(G379="",G379="Ø")),H379=""),"In Progress",IF(AND(NOT(OR(H379="Ø",H379="")),NOT(OR(G379="Ø",G379=""))),"Completed",IF(AND(NOT(A378=""),NOT(OR(D379="",D379="???")),G379=""),"Waiting",IF(D379="???","Waiting",""))))</f>
        <v>Completed</v>
      </c>
      <c r="N379" s="125"/>
      <c r="O379" s="125"/>
      <c r="Q379" s="121"/>
      <c r="R379" s="116"/>
    </row>
    <row r="380" spans="1:18" x14ac:dyDescent="0.25">
      <c r="A380" s="122" t="s">
        <v>5615</v>
      </c>
      <c r="B380" s="131" t="s">
        <v>5614</v>
      </c>
      <c r="C380" s="124" t="s">
        <v>5470</v>
      </c>
      <c r="D380" s="103" t="s">
        <v>161</v>
      </c>
      <c r="E380" s="103" t="s">
        <v>24</v>
      </c>
      <c r="F380" s="7" t="str">
        <f>IF(AND(D380="Amina",OR(E380="Manual",E380="Assisted Manual")),A380&amp;"_AZ",IF(AND(D380="Amina",OR(E380="De-Novo Merge",E380="Assisted Merge")),A380&amp;"_SA_AZ",IF(AND(D380="Ahmad",OR(E380="Manual",E380="Assisted Manual")),A380&amp;"_AE",IF(AND(D380="Ahmad",OR(E380="De-Novo Merge",E380="Assisted Merge")),A380&amp;"_SA_AE",IF(AND(D380="Gina",OR(E380="Manual",E380="Assisted Manual")),A380&amp;"_GB",IF(AND(D380="Gina",OR(E380="De-Novo Merge",E380="Assisted Merge")),A380&amp;"_SA_GB",IF(AND(D380="Cameron",OR(E380="Manual",E380="Assisted Manual")),A380&amp;"_CA",IF(AND(D380="Cameron",OR(E380="De-Novo Merge",E380="Assisted Merge")),A380&amp;"_SA_CA",IF(AND(D380="Bruno",OR(E380="Manual",E380="Assisted Manual")),A380&amp;"_BD",IF(AND(D380="Bruno",OR(E380="De-Novo Merge",E380="Assisted Merge")),A380&amp;"_SA_BD",IF(AND(D380="Daniel",OR(E380="Manual",E380="Assisted Manual")),A380&amp;"_DR",IF(AND(D380="Daniel",OR(E380="De-Novo Merge",E380="Assisted Merge")),A380&amp;"_SA_DR",IF(AND(D380="Monet",OR(E380="Manual",E380="Assisted Manual")),A380&amp;"_MW",IF(AND(D380="Monet",OR(E380="De-Novo Merge",E380="Assisted Merge")),A380&amp;"_SA_MW",IF(AND(D380="Rinat",OR(E380="Manual",E380="Assisted Manual")),A380&amp;"_RM",IF(AND(D380="Rinat",OR(E380="De-Novo Merge",E380="Assisted Merge")),A380&amp;"_SA_RM",""))))))))))))))))</f>
        <v>2018-08-01_G-190_BD</v>
      </c>
      <c r="G380" s="104">
        <v>43403</v>
      </c>
      <c r="H380" s="104">
        <v>43403</v>
      </c>
      <c r="I380" s="111">
        <v>0.25</v>
      </c>
      <c r="J380" s="68">
        <v>3</v>
      </c>
      <c r="K380" s="73">
        <f t="shared" si="5"/>
        <v>12</v>
      </c>
      <c r="L380" s="133">
        <v>43445</v>
      </c>
      <c r="M380" s="103" t="str">
        <f>IF(AND(NOT(OR(G380="",G380="Ø")),H380=""),"In Progress",IF(AND(NOT(OR(H380="Ø",H380="")),NOT(OR(G380="Ø",G380=""))),"Completed",IF(AND(NOT(A380=""),NOT(OR(D380="",D380="???")),G380=""),"Waiting",IF(D380="???","Waiting",""))))</f>
        <v>Completed</v>
      </c>
      <c r="N380" s="124" t="str">
        <f>IF(AND(NOT(OR(H380="Ø",H380="")),L380="Split"),"In Progress",IF(AND(NOT(OR(H380="Ø",H380="")),L380="Needs to be Split"),"Waiting",IF(AND(M380="Review",M381="Review"),"Review",IF(OR(AND(M380="Review",M381="Incomplete"),AND(M380="Incomplete",M381="Review")),"Review",IF(OR(AND(M380="Untraceable",M381="Review"),AND(M380="Review",M381="Untraceable")),"Review",IF(OR(AND(M380="Review",M381="Completed"),AND(M380="Completed",M381="Review")),"Review",IF(OR(AND(M380="Other",M381="Review"),AND(M380="Review",M381="Other")),"Review",IF(OR(AND(M380="Other",M381="Incomplete"),AND(M380="Incomplete",M381="Other")),"Review",IF(OR(AND(M380="Other",M381="Untraceable"),AND(M380="Untraceable",M381="Other")),"Review",IF(OR(AND(M380="Other",M381="Completed"),AND(M380="Completed",M381="Other")),"Review",IF(AND(M380="Waiting",M381="Waiting"),"Waiting",IF(OR(AND(M380="Review",M381="Waiting"),AND(M380="Waiting",M381="Review")),"Waiting",IF(OR(AND(M380="Other",M381="Waiting"),AND(M380="Waiting",M381="Other")),"Waiting",IF(OR(AND(M380="Incomplete",M381="Waiting"),AND(M380="Waiting",M381="Incomplete")),"Waiting",IF(OR(AND(M380="Completed",M381="Waiting"),AND(M380="Waiting",M381="Completed")),"Waiting",IF(OR(M380="In Progress",M381="In Progress"),"In Progress",IF(OR(AND(M380="Completed",M381="Untraceable"),AND(M380="Untraceable",M381="Completed")),"Review",IF(OR(AND(M380="Completed",M381="Incomplete"),AND(M380="Incomplete",M381="Completed")),"Review",IF(OR(AND(M380="Incomplete",M381="Untraceable"),AND(M380="Untraceable",M381="Incomplete")),"Untraceable",IF(AND(NOT(OR(H380="Ø",H380="")),NOT(OR(H381="Ø",H381="")),L380=""),"In Progress",IF(AND(M380="Untraceable",M381="Untraceable"),"Untraceable",IF(AND(NOT(OR(H380="Ø",H380="")),NOT(OR(H381="Ø",H381="")),NOT(OR(L380="Ø",L380="",L380="Split",L380="Needs to be Split"))),"Completed",IF(AND(M380="Incomplete",M381="Incomplete"),"Incomplete",IF(AND(M380="Other",M381="Other"),"Review",IF(AND(M380="Untraceable",M381=""),"Untraceable","")))))))))))))))))))))))))</f>
        <v>Completed</v>
      </c>
      <c r="O380" s="124" t="s">
        <v>0</v>
      </c>
      <c r="Q380" s="121" t="s">
        <v>25</v>
      </c>
      <c r="R380" s="116" t="s">
        <v>5613</v>
      </c>
    </row>
    <row r="381" spans="1:18" x14ac:dyDescent="0.25">
      <c r="A381" s="116"/>
      <c r="B381" s="132"/>
      <c r="C381" s="125"/>
      <c r="D381" s="103" t="s">
        <v>187</v>
      </c>
      <c r="E381" s="103" t="s">
        <v>1512</v>
      </c>
      <c r="F381" s="7" t="str">
        <f>IF(AND(D381="Amina",OR(E381="Manual",E381="Assisted Manual")),A380&amp;"_AZ",IF(AND(D381="Amina",OR(E381="De-Novo Merge",E381="Assisted Merge")),A380&amp;"_SA_AZ",IF(AND(D381="Ahmad",OR(E381="Manual",E381="Assisted Manual")),A380&amp;"_AE",IF(AND(D381="Ahmad",OR(E381="De-Novo Merge",E381="Assisted Merge")),A380&amp;"_SA_AE",IF(AND(D381="Gina",OR(E381="Manual",E381="Assisted Manual")),A380&amp;"_GB",IF(AND(D381="Gina",OR(E381="De-Novo Merge",E381="Assisted Merge")),A380&amp;"_SA_GB",IF(AND(D381="Cameron",OR(E381="Manual",E381="Assisted Manual")),A380&amp;"_CA",IF(AND(D381="Cameron",OR(E381="De-Novo Merge",E381="Assisted Merge")),A380&amp;"_SA_CA",IF(AND(D381="Bruno",OR(E381="Manual",E381="Assisted Manual")),A380&amp;"_BD",IF(AND(D381="Bruno",OR(E381="De-Novo Merge",E381="Assisted Merge")),A380&amp;"_SA_BD",IF(AND(D381="Daniel",OR(E381="Manual",E381="Assisted Manual")),A380&amp;"_DR",IF(AND(D381="Daniel",OR(E381="De-Novo Merge",E381="Assisted Merge")),A380&amp;"_SA_DR",IF(AND(D381="Monet",OR(E381="Manual",E381="Assisted Manual")),A380&amp;"_MW",IF(AND(D381="Monet",OR(E381="De-Novo Merge",E381="Assisted Merge")),A380&amp;"_SA_MW",IF(AND(D381="Rinat",OR(E381="Manual",E381="Assisted Manual")),A380&amp;"_RM",IF(AND(D381="Rinat",OR(E381="De-Novo Merge",E381="Assisted Merge")),A380&amp;"_SA_RM",""))))))))))))))))</f>
        <v>2018-08-01_G-190_MW</v>
      </c>
      <c r="G381" s="104">
        <v>43423</v>
      </c>
      <c r="H381" s="104">
        <v>43423</v>
      </c>
      <c r="I381" s="68">
        <v>0.15</v>
      </c>
      <c r="J381" s="68">
        <v>4.5</v>
      </c>
      <c r="K381" s="73">
        <f t="shared" si="5"/>
        <v>30</v>
      </c>
      <c r="L381" s="134"/>
      <c r="M381" s="103" t="str">
        <f>IF(AND(NOT(OR(G381="",G381="Ø")),H381=""),"In Progress",IF(AND(NOT(OR(H381="Ø",H381="")),NOT(OR(G381="Ø",G381=""))),"Completed",IF(AND(NOT(A380=""),NOT(OR(D381="",D381="???")),G381=""),"Waiting",IF(D381="???","Waiting",""))))</f>
        <v>Completed</v>
      </c>
      <c r="N381" s="125"/>
      <c r="O381" s="125"/>
      <c r="Q381" s="121"/>
      <c r="R381" s="116"/>
    </row>
    <row r="382" spans="1:18" x14ac:dyDescent="0.25">
      <c r="A382" s="122" t="s">
        <v>5612</v>
      </c>
      <c r="B382" s="131" t="s">
        <v>5611</v>
      </c>
      <c r="C382" s="124" t="s">
        <v>5470</v>
      </c>
      <c r="D382" s="103" t="s">
        <v>187</v>
      </c>
      <c r="E382" s="103" t="s">
        <v>24</v>
      </c>
      <c r="F382" s="7" t="str">
        <f>IF(AND(D382="Amina",OR(E382="Manual",E382="Assisted Manual")),A382&amp;"_AZ",IF(AND(D382="Amina",OR(E382="De-Novo Merge",E382="Assisted Merge")),A382&amp;"_SA_AZ",IF(AND(D382="Ahmad",OR(E382="Manual",E382="Assisted Manual")),A382&amp;"_AE",IF(AND(D382="Ahmad",OR(E382="De-Novo Merge",E382="Assisted Merge")),A382&amp;"_SA_AE",IF(AND(D382="Gina",OR(E382="Manual",E382="Assisted Manual")),A382&amp;"_GB",IF(AND(D382="Gina",OR(E382="De-Novo Merge",E382="Assisted Merge")),A382&amp;"_SA_GB",IF(AND(D382="Cameron",OR(E382="Manual",E382="Assisted Manual")),A382&amp;"_CA",IF(AND(D382="Cameron",OR(E382="De-Novo Merge",E382="Assisted Merge")),A382&amp;"_SA_CA",IF(AND(D382="Bruno",OR(E382="Manual",E382="Assisted Manual")),A382&amp;"_BD",IF(AND(D382="Bruno",OR(E382="De-Novo Merge",E382="Assisted Merge")),A382&amp;"_SA_BD",IF(AND(D382="Daniel",OR(E382="Manual",E382="Assisted Manual")),A382&amp;"_DR",IF(AND(D382="Daniel",OR(E382="De-Novo Merge",E382="Assisted Merge")),A382&amp;"_SA_DR",IF(AND(D382="Monet",OR(E382="Manual",E382="Assisted Manual")),A382&amp;"_MW",IF(AND(D382="Monet",OR(E382="De-Novo Merge",E382="Assisted Merge")),A382&amp;"_SA_MW",IF(AND(D382="Rinat",OR(E382="Manual",E382="Assisted Manual")),A382&amp;"_RM",IF(AND(D382="Rinat",OR(E382="De-Novo Merge",E382="Assisted Merge")),A382&amp;"_SA_RM",""))))))))))))))))</f>
        <v>2018-08-01_G-191_MW</v>
      </c>
      <c r="G382" s="104">
        <v>43404</v>
      </c>
      <c r="H382" s="104">
        <v>43404</v>
      </c>
      <c r="I382" s="68">
        <v>0.15</v>
      </c>
      <c r="J382" s="68"/>
      <c r="K382" s="73" t="str">
        <f t="shared" si="5"/>
        <v/>
      </c>
      <c r="L382" s="133" t="str">
        <f>IF(AND(NOT(OR(H382="",H382="Ø")),NOT(OR(H383="",H383="Ø"))),"Needs to be Split","")</f>
        <v/>
      </c>
      <c r="M382" s="103" t="str">
        <f>IF(AND(NOT(OR(G382="",G382="Ø")),H382=""),"In Progress",IF(AND(NOT(OR(H382="Ø",H382="")),NOT(OR(G382="Ø",G382=""))),"Completed",IF(AND(NOT(A382=""),NOT(OR(D382="",D382="???")),G382=""),"Waiting",IF(D382="???","Waiting",""))))</f>
        <v>Completed</v>
      </c>
      <c r="N382" s="124" t="s">
        <v>2</v>
      </c>
      <c r="O382" s="124" t="str">
        <f>IF(OR(N382="Untraceable",N382="Incomplete"),"Ignore",IF(N382="Completed","Waiting",IF(OR(N382="Waiting",N382="In Progress",N382="Review",N382="Other"),"HOLD","")))</f>
        <v>Ignore</v>
      </c>
      <c r="P382" t="s">
        <v>5610</v>
      </c>
      <c r="Q382" s="121" t="str">
        <f>IF(OR(N382="Untraceable",N382="Incomplete"),"No",IF(N382="Completed","In Progress",""))</f>
        <v>No</v>
      </c>
      <c r="R382" s="116"/>
    </row>
    <row r="383" spans="1:18" x14ac:dyDescent="0.25">
      <c r="A383" s="116"/>
      <c r="B383" s="132"/>
      <c r="C383" s="125"/>
      <c r="D383" s="103" t="s">
        <v>161</v>
      </c>
      <c r="E383" s="103" t="s">
        <v>1512</v>
      </c>
      <c r="F383" s="7" t="str">
        <f>IF(AND(D383="Amina",OR(E383="Manual",E383="Assisted Manual")),A382&amp;"_AZ",IF(AND(D383="Amina",OR(E383="De-Novo Merge",E383="Assisted Merge")),A382&amp;"_SA_AZ",IF(AND(D383="Ahmad",OR(E383="Manual",E383="Assisted Manual")),A382&amp;"_AE",IF(AND(D383="Ahmad",OR(E383="De-Novo Merge",E383="Assisted Merge")),A382&amp;"_SA_AE",IF(AND(D383="Gina",OR(E383="Manual",E383="Assisted Manual")),A382&amp;"_GB",IF(AND(D383="Gina",OR(E383="De-Novo Merge",E383="Assisted Merge")),A382&amp;"_SA_GB",IF(AND(D383="Cameron",OR(E383="Manual",E383="Assisted Manual")),A382&amp;"_CA",IF(AND(D383="Cameron",OR(E383="De-Novo Merge",E383="Assisted Merge")),A382&amp;"_SA_CA",IF(AND(D383="Bruno",OR(E383="Manual",E383="Assisted Manual")),A382&amp;"_BD",IF(AND(D383="Bruno",OR(E383="De-Novo Merge",E383="Assisted Merge")),A382&amp;"_SA_BD",IF(AND(D383="Daniel",OR(E383="Manual",E383="Assisted Manual")),A382&amp;"_DR",IF(AND(D383="Daniel",OR(E383="De-Novo Merge",E383="Assisted Merge")),A382&amp;"_SA_DR",IF(AND(D383="Monet",OR(E383="Manual",E383="Assisted Manual")),A382&amp;"_MW",IF(AND(D383="Monet",OR(E383="De-Novo Merge",E383="Assisted Merge")),A382&amp;"_SA_MW",IF(AND(D383="Rinat",OR(E383="Manual",E383="Assisted Manual")),A382&amp;"_RM",IF(AND(D383="Rinat",OR(E383="De-Novo Merge",E383="Assisted Merge")),A382&amp;"_SA_RM",""))))))))))))))))</f>
        <v>2018-08-01_G-191_BD</v>
      </c>
      <c r="G383" s="104">
        <v>43427</v>
      </c>
      <c r="H383" s="104" t="s">
        <v>51</v>
      </c>
      <c r="I383" s="68"/>
      <c r="J383" s="68"/>
      <c r="K383" s="73" t="str">
        <f t="shared" si="5"/>
        <v/>
      </c>
      <c r="L383" s="134"/>
      <c r="M383" s="103" t="s">
        <v>2</v>
      </c>
      <c r="N383" s="125"/>
      <c r="O383" s="125"/>
      <c r="Q383" s="121"/>
      <c r="R383" s="116"/>
    </row>
    <row r="384" spans="1:18" x14ac:dyDescent="0.25">
      <c r="A384" s="122" t="s">
        <v>5609</v>
      </c>
      <c r="B384" s="131" t="s">
        <v>5608</v>
      </c>
      <c r="C384" s="124" t="s">
        <v>5470</v>
      </c>
      <c r="D384" s="103" t="s">
        <v>187</v>
      </c>
      <c r="E384" s="103" t="s">
        <v>24</v>
      </c>
      <c r="F384" s="7" t="str">
        <f>IF(AND(D384="Amina",OR(E384="Manual",E384="Assisted Manual")),A384&amp;"_AZ",IF(AND(D384="Amina",OR(E384="De-Novo Merge",E384="Assisted Merge")),A384&amp;"_SA_AZ",IF(AND(D384="Ahmad",OR(E384="Manual",E384="Assisted Manual")),A384&amp;"_AE",IF(AND(D384="Ahmad",OR(E384="De-Novo Merge",E384="Assisted Merge")),A384&amp;"_SA_AE",IF(AND(D384="Gina",OR(E384="Manual",E384="Assisted Manual")),A384&amp;"_GB",IF(AND(D384="Gina",OR(E384="De-Novo Merge",E384="Assisted Merge")),A384&amp;"_SA_GB",IF(AND(D384="Cameron",OR(E384="Manual",E384="Assisted Manual")),A384&amp;"_CA",IF(AND(D384="Cameron",OR(E384="De-Novo Merge",E384="Assisted Merge")),A384&amp;"_SA_CA",IF(AND(D384="Bruno",OR(E384="Manual",E384="Assisted Manual")),A384&amp;"_BD",IF(AND(D384="Bruno",OR(E384="De-Novo Merge",E384="Assisted Merge")),A384&amp;"_SA_BD",IF(AND(D384="Daniel",OR(E384="Manual",E384="Assisted Manual")),A384&amp;"_DR",IF(AND(D384="Daniel",OR(E384="De-Novo Merge",E384="Assisted Merge")),A384&amp;"_SA_DR",IF(AND(D384="Monet",OR(E384="Manual",E384="Assisted Manual")),A384&amp;"_MW",IF(AND(D384="Monet",OR(E384="De-Novo Merge",E384="Assisted Merge")),A384&amp;"_SA_MW",IF(AND(D384="Rinat",OR(E384="Manual",E384="Assisted Manual")),A384&amp;"_RM",IF(AND(D384="Rinat",OR(E384="De-Novo Merge",E384="Assisted Merge")),A384&amp;"_SA_RM",""))))))))))))))))</f>
        <v>2018-08-01_G-192_MW</v>
      </c>
      <c r="G384" s="104">
        <v>43403</v>
      </c>
      <c r="H384" s="104">
        <v>43403</v>
      </c>
      <c r="I384" s="68">
        <v>0.25</v>
      </c>
      <c r="J384" s="68">
        <v>4</v>
      </c>
      <c r="K384" s="73">
        <f t="shared" si="5"/>
        <v>16</v>
      </c>
      <c r="L384" s="133">
        <v>43427</v>
      </c>
      <c r="M384" s="103" t="str">
        <f>IF(AND(NOT(OR(G384="",G384="Ø")),H384=""),"In Progress",IF(AND(NOT(OR(H384="Ø",H384="")),NOT(OR(G384="Ø",G384=""))),"Completed",IF(AND(NOT(A384=""),NOT(OR(D384="",D384="???")),G384=""),"Waiting",IF(D384="???","Waiting",""))))</f>
        <v>Completed</v>
      </c>
      <c r="N384" s="124" t="str">
        <f>IF(AND(NOT(OR(H384="Ø",H384="")),L384="Split"),"In Progress",IF(AND(NOT(OR(H384="Ø",H384="")),L384="Needs to be Split"),"Waiting",IF(AND(M384="Review",M385="Review"),"Review",IF(OR(AND(M384="Review",M385="Incomplete"),AND(M384="Incomplete",M385="Review")),"Review",IF(OR(AND(M384="Untraceable",M385="Review"),AND(M384="Review",M385="Untraceable")),"Review",IF(OR(AND(M384="Review",M385="Completed"),AND(M384="Completed",M385="Review")),"Review",IF(OR(AND(M384="Other",M385="Review"),AND(M384="Review",M385="Other")),"Review",IF(OR(AND(M384="Other",M385="Incomplete"),AND(M384="Incomplete",M385="Other")),"Review",IF(OR(AND(M384="Other",M385="Untraceable"),AND(M384="Untraceable",M385="Other")),"Review",IF(OR(AND(M384="Other",M385="Completed"),AND(M384="Completed",M385="Other")),"Review",IF(AND(M384="Waiting",M385="Waiting"),"Waiting",IF(OR(AND(M384="Review",M385="Waiting"),AND(M384="Waiting",M385="Review")),"Waiting",IF(OR(AND(M384="Other",M385="Waiting"),AND(M384="Waiting",M385="Other")),"Waiting",IF(OR(AND(M384="Incomplete",M385="Waiting"),AND(M384="Waiting",M385="Incomplete")),"Waiting",IF(OR(AND(M384="Completed",M385="Waiting"),AND(M384="Waiting",M385="Completed")),"Waiting",IF(OR(M384="In Progress",M385="In Progress"),"In Progress",IF(OR(AND(M384="Completed",M385="Untraceable"),AND(M384="Untraceable",M385="Completed")),"Review",IF(OR(AND(M384="Completed",M385="Incomplete"),AND(M384="Incomplete",M385="Completed")),"Review",IF(OR(AND(M384="Incomplete",M385="Untraceable"),AND(M384="Untraceable",M385="Incomplete")),"Untraceable",IF(AND(NOT(OR(H384="Ø",H384="")),NOT(OR(H385="Ø",H385="")),L384=""),"In Progress",IF(AND(M384="Untraceable",M385="Untraceable"),"Untraceable",IF(AND(NOT(OR(H384="Ø",H384="")),NOT(OR(H385="Ø",H385="")),NOT(OR(L384="Ø",L384="",L384="Split",L384="Needs to be Split"))),"Completed",IF(AND(M384="Incomplete",M385="Incomplete"),"Incomplete",IF(AND(M384="Other",M385="Other"),"Review",IF(AND(M384="Untraceable",M385=""),"Untraceable","")))))))))))))))))))))))))</f>
        <v>Completed</v>
      </c>
      <c r="O384" s="124" t="s">
        <v>0</v>
      </c>
      <c r="Q384" s="121" t="s">
        <v>25</v>
      </c>
      <c r="R384" s="116" t="s">
        <v>5607</v>
      </c>
    </row>
    <row r="385" spans="1:18" x14ac:dyDescent="0.25">
      <c r="A385" s="116"/>
      <c r="B385" s="132"/>
      <c r="C385" s="125"/>
      <c r="D385" s="103" t="s">
        <v>161</v>
      </c>
      <c r="E385" s="103" t="s">
        <v>1512</v>
      </c>
      <c r="F385" s="7" t="str">
        <f>IF(AND(D385="Amina",OR(E385="Manual",E385="Assisted Manual")),A384&amp;"_AZ",IF(AND(D385="Amina",OR(E385="De-Novo Merge",E385="Assisted Merge")),A384&amp;"_SA_AZ",IF(AND(D385="Ahmad",OR(E385="Manual",E385="Assisted Manual")),A384&amp;"_AE",IF(AND(D385="Ahmad",OR(E385="De-Novo Merge",E385="Assisted Merge")),A384&amp;"_SA_AE",IF(AND(D385="Gina",OR(E385="Manual",E385="Assisted Manual")),A384&amp;"_GB",IF(AND(D385="Gina",OR(E385="De-Novo Merge",E385="Assisted Merge")),A384&amp;"_SA_GB",IF(AND(D385="Cameron",OR(E385="Manual",E385="Assisted Manual")),A384&amp;"_CA",IF(AND(D385="Cameron",OR(E385="De-Novo Merge",E385="Assisted Merge")),A384&amp;"_SA_CA",IF(AND(D385="Bruno",OR(E385="Manual",E385="Assisted Manual")),A384&amp;"_BD",IF(AND(D385="Bruno",OR(E385="De-Novo Merge",E385="Assisted Merge")),A384&amp;"_SA_BD",IF(AND(D385="Daniel",OR(E385="Manual",E385="Assisted Manual")),A384&amp;"_DR",IF(AND(D385="Daniel",OR(E385="De-Novo Merge",E385="Assisted Merge")),A384&amp;"_SA_DR",IF(AND(D385="Monet",OR(E385="Manual",E385="Assisted Manual")),A384&amp;"_MW",IF(AND(D385="Monet",OR(E385="De-Novo Merge",E385="Assisted Merge")),A384&amp;"_SA_MW",IF(AND(D385="Rinat",OR(E385="Manual",E385="Assisted Manual")),A384&amp;"_RM",IF(AND(D385="Rinat",OR(E385="De-Novo Merge",E385="Assisted Merge")),A384&amp;"_SA_RM",""))))))))))))))))</f>
        <v>2018-08-01_G-192_BD</v>
      </c>
      <c r="G385" s="104">
        <v>43427</v>
      </c>
      <c r="H385" s="104">
        <v>43427</v>
      </c>
      <c r="I385" s="68">
        <v>0.1</v>
      </c>
      <c r="J385" s="68">
        <v>4</v>
      </c>
      <c r="K385" s="73">
        <f t="shared" si="5"/>
        <v>40</v>
      </c>
      <c r="L385" s="134"/>
      <c r="M385" s="103" t="str">
        <f>IF(AND(NOT(OR(G385="",G385="Ø")),H385=""),"In Progress",IF(AND(NOT(OR(H385="Ø",H385="")),NOT(OR(G385="Ø",G385=""))),"Completed",IF(AND(NOT(A384=""),NOT(OR(D385="",D385="???")),G385=""),"Waiting",IF(D385="???","Waiting",""))))</f>
        <v>Completed</v>
      </c>
      <c r="N385" s="125"/>
      <c r="O385" s="125"/>
      <c r="Q385" s="121"/>
      <c r="R385" s="116"/>
    </row>
    <row r="386" spans="1:18" x14ac:dyDescent="0.25">
      <c r="A386" s="122" t="s">
        <v>5606</v>
      </c>
      <c r="B386" s="131" t="s">
        <v>5605</v>
      </c>
      <c r="C386" s="124" t="s">
        <v>1372</v>
      </c>
      <c r="D386" s="103" t="s">
        <v>23</v>
      </c>
      <c r="E386" s="103" t="s">
        <v>24</v>
      </c>
      <c r="F386" s="7" t="str">
        <f>IF(AND(D386="Amina",OR(E386="Manual",E386="Assisted Manual")),A386&amp;"_AZ",IF(AND(D386="Amina",OR(E386="De-Novo Merge",E386="Assisted Merge")),A386&amp;"_SA_AZ",IF(AND(D386="Ahmad",OR(E386="Manual",E386="Assisted Manual")),A386&amp;"_AE",IF(AND(D386="Ahmad",OR(E386="De-Novo Merge",E386="Assisted Merge")),A386&amp;"_SA_AE",IF(AND(D386="Gina",OR(E386="Manual",E386="Assisted Manual")),A386&amp;"_GB",IF(AND(D386="Gina",OR(E386="De-Novo Merge",E386="Assisted Merge")),A386&amp;"_SA_GB",IF(AND(D386="Cameron",OR(E386="Manual",E386="Assisted Manual")),A386&amp;"_CA",IF(AND(D386="Cameron",OR(E386="De-Novo Merge",E386="Assisted Merge")),A386&amp;"_SA_CA",IF(AND(D386="Bruno",OR(E386="Manual",E386="Assisted Manual")),A386&amp;"_BD",IF(AND(D386="Bruno",OR(E386="De-Novo Merge",E386="Assisted Merge")),A386&amp;"_SA_BD",IF(AND(D386="Daniel",OR(E386="Manual",E386="Assisted Manual")),A386&amp;"_DR",IF(AND(D386="Daniel",OR(E386="De-Novo Merge",E386="Assisted Merge")),A386&amp;"_SA_DR",IF(AND(D386="Monet",OR(E386="Manual",E386="Assisted Manual")),A386&amp;"_MW",IF(AND(D386="Monet",OR(E386="De-Novo Merge",E386="Assisted Merge")),A386&amp;"_SA_MW",IF(AND(D386="Rinat",OR(E386="Manual",E386="Assisted Manual")),A386&amp;"_RM",IF(AND(D386="Rinat",OR(E386="De-Novo Merge",E386="Assisted Merge")),A386&amp;"_SA_RM",""))))))))))))))))</f>
        <v>2018-08-01_G-193_CA</v>
      </c>
      <c r="G386" s="104">
        <v>43404</v>
      </c>
      <c r="H386" s="104">
        <v>43404</v>
      </c>
      <c r="I386" s="68">
        <v>4</v>
      </c>
      <c r="J386" s="68">
        <v>29.5</v>
      </c>
      <c r="K386" s="73">
        <f t="shared" ref="K386:K449" si="6">IF(AND(NOT(I386=""),NOT(J386=""),NOT(H386="")),J386/I386,"")</f>
        <v>7.375</v>
      </c>
      <c r="L386" s="133">
        <v>43427</v>
      </c>
      <c r="M386" s="103" t="str">
        <f>IF(AND(NOT(OR(G386="",G386="Ø")),H386=""),"In Progress",IF(AND(NOT(OR(H386="Ø",H386="")),NOT(OR(G386="Ø",G386=""))),"Completed",IF(AND(NOT(A386=""),NOT(OR(D386="",D386="???")),G386=""),"Waiting",IF(D386="???","Waiting",""))))</f>
        <v>Completed</v>
      </c>
      <c r="N386" s="124" t="str">
        <f>IF(AND(NOT(OR(H386="Ø",H386="")),L386="Split"),"In Progress",IF(AND(NOT(OR(H386="Ø",H386="")),L386="Needs to be Split"),"Waiting",IF(AND(M386="Review",M387="Review"),"Review",IF(OR(AND(M386="Review",M387="Incomplete"),AND(M386="Incomplete",M387="Review")),"Review",IF(OR(AND(M386="Untraceable",M387="Review"),AND(M386="Review",M387="Untraceable")),"Review",IF(OR(AND(M386="Review",M387="Completed"),AND(M386="Completed",M387="Review")),"Review",IF(OR(AND(M386="Other",M387="Review"),AND(M386="Review",M387="Other")),"Review",IF(OR(AND(M386="Other",M387="Incomplete"),AND(M386="Incomplete",M387="Other")),"Review",IF(OR(AND(M386="Other",M387="Untraceable"),AND(M386="Untraceable",M387="Other")),"Review",IF(OR(AND(M386="Other",M387="Completed"),AND(M386="Completed",M387="Other")),"Review",IF(AND(M386="Waiting",M387="Waiting"),"Waiting",IF(OR(AND(M386="Review",M387="Waiting"),AND(M386="Waiting",M387="Review")),"Waiting",IF(OR(AND(M386="Other",M387="Waiting"),AND(M386="Waiting",M387="Other")),"Waiting",IF(OR(AND(M386="Incomplete",M387="Waiting"),AND(M386="Waiting",M387="Incomplete")),"Waiting",IF(OR(AND(M386="Completed",M387="Waiting"),AND(M386="Waiting",M387="Completed")),"Waiting",IF(OR(M386="In Progress",M387="In Progress"),"In Progress",IF(OR(AND(M386="Completed",M387="Untraceable"),AND(M386="Untraceable",M387="Completed")),"Review",IF(OR(AND(M386="Completed",M387="Incomplete"),AND(M386="Incomplete",M387="Completed")),"Review",IF(OR(AND(M386="Incomplete",M387="Untraceable"),AND(M386="Untraceable",M387="Incomplete")),"Untraceable",IF(AND(NOT(OR(H386="Ø",H386="")),NOT(OR(H387="Ø",H387="")),L386=""),"In Progress",IF(AND(M386="Untraceable",M387="Untraceable"),"Untraceable",IF(AND(NOT(OR(H386="Ø",H386="")),NOT(OR(H387="Ø",H387="")),NOT(OR(L386="Ø",L386="",L386="Split",L386="Needs to be Split"))),"Completed",IF(AND(M386="Incomplete",M387="Incomplete"),"Incomplete",IF(AND(M386="Other",M387="Other"),"Review",IF(AND(M386="Untraceable",M387=""),"Untraceable","")))))))))))))))))))))))))</f>
        <v>Completed</v>
      </c>
      <c r="O386" s="124" t="s">
        <v>0</v>
      </c>
      <c r="P386" t="s">
        <v>5604</v>
      </c>
      <c r="Q386" s="121" t="s">
        <v>25</v>
      </c>
      <c r="R386" s="116" t="s">
        <v>5603</v>
      </c>
    </row>
    <row r="387" spans="1:18" x14ac:dyDescent="0.25">
      <c r="A387" s="116"/>
      <c r="B387" s="132"/>
      <c r="C387" s="125"/>
      <c r="D387" s="103" t="s">
        <v>161</v>
      </c>
      <c r="E387" s="103" t="s">
        <v>1512</v>
      </c>
      <c r="F387" s="7" t="str">
        <f>IF(AND(D387="Amina",OR(E387="Manual",E387="Assisted Manual")),A386&amp;"_AZ",IF(AND(D387="Amina",OR(E387="De-Novo Merge",E387="Assisted Merge")),A386&amp;"_SA_AZ",IF(AND(D387="Ahmad",OR(E387="Manual",E387="Assisted Manual")),A386&amp;"_AE",IF(AND(D387="Ahmad",OR(E387="De-Novo Merge",E387="Assisted Merge")),A386&amp;"_SA_AE",IF(AND(D387="Gina",OR(E387="Manual",E387="Assisted Manual")),A386&amp;"_GB",IF(AND(D387="Gina",OR(E387="De-Novo Merge",E387="Assisted Merge")),A386&amp;"_SA_GB",IF(AND(D387="Cameron",OR(E387="Manual",E387="Assisted Manual")),A386&amp;"_CA",IF(AND(D387="Cameron",OR(E387="De-Novo Merge",E387="Assisted Merge")),A386&amp;"_SA_CA",IF(AND(D387="Bruno",OR(E387="Manual",E387="Assisted Manual")),A386&amp;"_BD",IF(AND(D387="Bruno",OR(E387="De-Novo Merge",E387="Assisted Merge")),A386&amp;"_SA_BD",IF(AND(D387="Daniel",OR(E387="Manual",E387="Assisted Manual")),A386&amp;"_DR",IF(AND(D387="Daniel",OR(E387="De-Novo Merge",E387="Assisted Merge")),A386&amp;"_SA_DR",IF(AND(D387="Monet",OR(E387="Manual",E387="Assisted Manual")),A386&amp;"_MW",IF(AND(D387="Monet",OR(E387="De-Novo Merge",E387="Assisted Merge")),A386&amp;"_SA_MW",IF(AND(D387="Rinat",OR(E387="Manual",E387="Assisted Manual")),A386&amp;"_RM",IF(AND(D387="Rinat",OR(E387="De-Novo Merge",E387="Assisted Merge")),A386&amp;"_SA_RM",""))))))))))))))))</f>
        <v>2018-08-01_G-193_BD</v>
      </c>
      <c r="G387" s="104">
        <v>43427</v>
      </c>
      <c r="H387" s="104">
        <v>43427</v>
      </c>
      <c r="I387" s="68"/>
      <c r="J387" s="68"/>
      <c r="K387" s="73" t="str">
        <f t="shared" si="6"/>
        <v/>
      </c>
      <c r="L387" s="134"/>
      <c r="M387" s="103" t="str">
        <f>IF(AND(NOT(OR(G387="",G387="Ø")),H387=""),"In Progress",IF(AND(NOT(OR(H387="Ø",H387="")),NOT(OR(G387="Ø",G387=""))),"Completed",IF(AND(NOT(A386=""),NOT(OR(D387="",D387="???")),G387=""),"Waiting",IF(D387="???","Waiting",""))))</f>
        <v>Completed</v>
      </c>
      <c r="N387" s="125"/>
      <c r="O387" s="125"/>
      <c r="Q387" s="121"/>
      <c r="R387" s="116"/>
    </row>
    <row r="388" spans="1:18" x14ac:dyDescent="0.25">
      <c r="A388" s="122" t="s">
        <v>5602</v>
      </c>
      <c r="B388" s="131" t="s">
        <v>5601</v>
      </c>
      <c r="C388" s="124" t="s">
        <v>5445</v>
      </c>
      <c r="D388" s="103" t="s">
        <v>23</v>
      </c>
      <c r="E388" s="103" t="s">
        <v>24</v>
      </c>
      <c r="F388" s="7" t="str">
        <f>IF(AND(D388="Amina",OR(E388="Manual",E388="Assisted Manual")),A388&amp;"_AZ",IF(AND(D388="Amina",OR(E388="De-Novo Merge",E388="Assisted Merge")),A388&amp;"_SA_AZ",IF(AND(D388="Ahmad",OR(E388="Manual",E388="Assisted Manual")),A388&amp;"_AE",IF(AND(D388="Ahmad",OR(E388="De-Novo Merge",E388="Assisted Merge")),A388&amp;"_SA_AE",IF(AND(D388="Gina",OR(E388="Manual",E388="Assisted Manual")),A388&amp;"_GB",IF(AND(D388="Gina",OR(E388="De-Novo Merge",E388="Assisted Merge")),A388&amp;"_SA_GB",IF(AND(D388="Cameron",OR(E388="Manual",E388="Assisted Manual")),A388&amp;"_CA",IF(AND(D388="Cameron",OR(E388="De-Novo Merge",E388="Assisted Merge")),A388&amp;"_SA_CA",IF(AND(D388="Bruno",OR(E388="Manual",E388="Assisted Manual")),A388&amp;"_BD",IF(AND(D388="Bruno",OR(E388="De-Novo Merge",E388="Assisted Merge")),A388&amp;"_SA_BD",IF(AND(D388="Daniel",OR(E388="Manual",E388="Assisted Manual")),A388&amp;"_DR",IF(AND(D388="Daniel",OR(E388="De-Novo Merge",E388="Assisted Merge")),A388&amp;"_SA_DR",IF(AND(D388="Monet",OR(E388="Manual",E388="Assisted Manual")),A388&amp;"_MW",IF(AND(D388="Monet",OR(E388="De-Novo Merge",E388="Assisted Merge")),A388&amp;"_SA_MW",IF(AND(D388="Rinat",OR(E388="Manual",E388="Assisted Manual")),A388&amp;"_RM",IF(AND(D388="Rinat",OR(E388="De-Novo Merge",E388="Assisted Merge")),A388&amp;"_SA_RM",""))))))))))))))))</f>
        <v>2018-08-01_G-194_CA</v>
      </c>
      <c r="G388" s="104">
        <v>43404</v>
      </c>
      <c r="H388" s="104">
        <v>43405</v>
      </c>
      <c r="I388" s="68">
        <v>2.25</v>
      </c>
      <c r="J388" s="68">
        <v>40.200000000000003</v>
      </c>
      <c r="K388" s="73">
        <f t="shared" si="6"/>
        <v>17.866666666666667</v>
      </c>
      <c r="L388" s="133">
        <v>43430</v>
      </c>
      <c r="M388" s="103" t="str">
        <f>IF(AND(NOT(OR(G388="",G388="Ø")),H388=""),"In Progress",IF(AND(NOT(OR(H388="Ø",H388="")),NOT(OR(G388="Ø",G388=""))),"Completed",IF(AND(NOT(A388=""),NOT(OR(D388="",D388="???")),G388=""),"Waiting",IF(D388="???","Waiting",""))))</f>
        <v>Completed</v>
      </c>
      <c r="N388" s="124" t="str">
        <f>IF(AND(NOT(OR(H388="Ø",H388="")),L388="Split"),"In Progress",IF(AND(NOT(OR(H388="Ø",H388="")),L388="Needs to be Split"),"Waiting",IF(AND(M388="Review",M389="Review"),"Review",IF(OR(AND(M388="Review",M389="Incomplete"),AND(M388="Incomplete",M389="Review")),"Review",IF(OR(AND(M388="Untraceable",M389="Review"),AND(M388="Review",M389="Untraceable")),"Review",IF(OR(AND(M388="Review",M389="Completed"),AND(M388="Completed",M389="Review")),"Review",IF(OR(AND(M388="Other",M389="Review"),AND(M388="Review",M389="Other")),"Review",IF(OR(AND(M388="Other",M389="Incomplete"),AND(M388="Incomplete",M389="Other")),"Review",IF(OR(AND(M388="Other",M389="Untraceable"),AND(M388="Untraceable",M389="Other")),"Review",IF(OR(AND(M388="Other",M389="Completed"),AND(M388="Completed",M389="Other")),"Review",IF(AND(M388="Waiting",M389="Waiting"),"Waiting",IF(OR(AND(M388="Review",M389="Waiting"),AND(M388="Waiting",M389="Review")),"Waiting",IF(OR(AND(M388="Other",M389="Waiting"),AND(M388="Waiting",M389="Other")),"Waiting",IF(OR(AND(M388="Incomplete",M389="Waiting"),AND(M388="Waiting",M389="Incomplete")),"Waiting",IF(OR(AND(M388="Completed",M389="Waiting"),AND(M388="Waiting",M389="Completed")),"Waiting",IF(OR(M388="In Progress",M389="In Progress"),"In Progress",IF(OR(AND(M388="Completed",M389="Untraceable"),AND(M388="Untraceable",M389="Completed")),"Review",IF(OR(AND(M388="Completed",M389="Incomplete"),AND(M388="Incomplete",M389="Completed")),"Review",IF(OR(AND(M388="Incomplete",M389="Untraceable"),AND(M388="Untraceable",M389="Incomplete")),"Untraceable",IF(AND(NOT(OR(H388="Ø",H388="")),NOT(OR(H389="Ø",H389="")),L388=""),"In Progress",IF(AND(M388="Untraceable",M389="Untraceable"),"Untraceable",IF(AND(NOT(OR(H388="Ø",H388="")),NOT(OR(H389="Ø",H389="")),NOT(OR(L388="Ø",L388="",L388="Split",L388="Needs to be Split"))),"Completed",IF(AND(M388="Incomplete",M389="Incomplete"),"Incomplete",IF(AND(M388="Other",M389="Other"),"Review",IF(AND(M388="Untraceable",M389=""),"Untraceable","")))))))))))))))))))))))))</f>
        <v>Completed</v>
      </c>
      <c r="O388" s="124" t="s">
        <v>0</v>
      </c>
      <c r="Q388" s="121" t="s">
        <v>25</v>
      </c>
      <c r="R388" s="116" t="s">
        <v>5600</v>
      </c>
    </row>
    <row r="389" spans="1:18" x14ac:dyDescent="0.25">
      <c r="A389" s="116"/>
      <c r="B389" s="132"/>
      <c r="C389" s="125"/>
      <c r="D389" s="103" t="s">
        <v>161</v>
      </c>
      <c r="E389" s="103" t="s">
        <v>1512</v>
      </c>
      <c r="F389" s="7" t="str">
        <f>IF(AND(D389="Amina",OR(E389="Manual",E389="Assisted Manual")),A388&amp;"_AZ",IF(AND(D389="Amina",OR(E389="De-Novo Merge",E389="Assisted Merge")),A388&amp;"_SA_AZ",IF(AND(D389="Ahmad",OR(E389="Manual",E389="Assisted Manual")),A388&amp;"_AE",IF(AND(D389="Ahmad",OR(E389="De-Novo Merge",E389="Assisted Merge")),A388&amp;"_SA_AE",IF(AND(D389="Gina",OR(E389="Manual",E389="Assisted Manual")),A388&amp;"_GB",IF(AND(D389="Gina",OR(E389="De-Novo Merge",E389="Assisted Merge")),A388&amp;"_SA_GB",IF(AND(D389="Cameron",OR(E389="Manual",E389="Assisted Manual")),A388&amp;"_CA",IF(AND(D389="Cameron",OR(E389="De-Novo Merge",E389="Assisted Merge")),A388&amp;"_SA_CA",IF(AND(D389="Bruno",OR(E389="Manual",E389="Assisted Manual")),A388&amp;"_BD",IF(AND(D389="Bruno",OR(E389="De-Novo Merge",E389="Assisted Merge")),A388&amp;"_SA_BD",IF(AND(D389="Daniel",OR(E389="Manual",E389="Assisted Manual")),A388&amp;"_DR",IF(AND(D389="Daniel",OR(E389="De-Novo Merge",E389="Assisted Merge")),A388&amp;"_SA_DR",IF(AND(D389="Monet",OR(E389="Manual",E389="Assisted Manual")),A388&amp;"_MW",IF(AND(D389="Monet",OR(E389="De-Novo Merge",E389="Assisted Merge")),A388&amp;"_SA_MW",IF(AND(D389="Rinat",OR(E389="Manual",E389="Assisted Manual")),A388&amp;"_RM",IF(AND(D389="Rinat",OR(E389="De-Novo Merge",E389="Assisted Merge")),A388&amp;"_SA_RM",""))))))))))))))))</f>
        <v>2018-08-01_G-194_BD</v>
      </c>
      <c r="G389" s="104">
        <v>43427</v>
      </c>
      <c r="H389" s="104">
        <v>43430</v>
      </c>
      <c r="I389" s="68">
        <v>1.5</v>
      </c>
      <c r="J389" s="68">
        <v>41</v>
      </c>
      <c r="K389" s="73">
        <f t="shared" si="6"/>
        <v>27.333333333333332</v>
      </c>
      <c r="L389" s="134"/>
      <c r="M389" s="103" t="str">
        <f>IF(AND(NOT(OR(G389="",G389="Ø")),H389=""),"In Progress",IF(AND(NOT(OR(H389="Ø",H389="")),NOT(OR(G389="Ø",G389=""))),"Completed",IF(AND(NOT(A388=""),NOT(OR(D389="",D389="???")),G389=""),"Waiting",IF(D389="???","Waiting",""))))</f>
        <v>Completed</v>
      </c>
      <c r="N389" s="125"/>
      <c r="O389" s="125"/>
      <c r="Q389" s="121"/>
      <c r="R389" s="116"/>
    </row>
    <row r="390" spans="1:18" x14ac:dyDescent="0.25">
      <c r="A390" s="122" t="s">
        <v>5599</v>
      </c>
      <c r="B390" s="131" t="s">
        <v>5598</v>
      </c>
      <c r="C390" s="124" t="s">
        <v>5445</v>
      </c>
      <c r="D390" s="103" t="s">
        <v>187</v>
      </c>
      <c r="E390" s="103" t="s">
        <v>24</v>
      </c>
      <c r="F390" s="7" t="str">
        <f>IF(AND(D390="Amina",OR(E390="Manual",E390="Assisted Manual")),A390&amp;"_AZ",IF(AND(D390="Amina",OR(E390="De-Novo Merge",E390="Assisted Merge")),A390&amp;"_SA_AZ",IF(AND(D390="Ahmad",OR(E390="Manual",E390="Assisted Manual")),A390&amp;"_AE",IF(AND(D390="Ahmad",OR(E390="De-Novo Merge",E390="Assisted Merge")),A390&amp;"_SA_AE",IF(AND(D390="Gina",OR(E390="Manual",E390="Assisted Manual")),A390&amp;"_GB",IF(AND(D390="Gina",OR(E390="De-Novo Merge",E390="Assisted Merge")),A390&amp;"_SA_GB",IF(AND(D390="Cameron",OR(E390="Manual",E390="Assisted Manual")),A390&amp;"_CA",IF(AND(D390="Cameron",OR(E390="De-Novo Merge",E390="Assisted Merge")),A390&amp;"_SA_CA",IF(AND(D390="Bruno",OR(E390="Manual",E390="Assisted Manual")),A390&amp;"_BD",IF(AND(D390="Bruno",OR(E390="De-Novo Merge",E390="Assisted Merge")),A390&amp;"_SA_BD",IF(AND(D390="Daniel",OR(E390="Manual",E390="Assisted Manual")),A390&amp;"_DR",IF(AND(D390="Daniel",OR(E390="De-Novo Merge",E390="Assisted Merge")),A390&amp;"_SA_DR",IF(AND(D390="Monet",OR(E390="Manual",E390="Assisted Manual")),A390&amp;"_MW",IF(AND(D390="Monet",OR(E390="De-Novo Merge",E390="Assisted Merge")),A390&amp;"_SA_MW",IF(AND(D390="Rinat",OR(E390="Manual",E390="Assisted Manual")),A390&amp;"_RM",IF(AND(D390="Rinat",OR(E390="De-Novo Merge",E390="Assisted Merge")),A390&amp;"_SA_RM",""))))))))))))))))</f>
        <v>2018-08-01_G-195_MW</v>
      </c>
      <c r="G390" s="104">
        <v>43405</v>
      </c>
      <c r="H390" s="104">
        <v>43405</v>
      </c>
      <c r="I390" s="68">
        <v>1.5</v>
      </c>
      <c r="J390" s="68">
        <v>18.989999999999998</v>
      </c>
      <c r="K390" s="73">
        <f t="shared" si="6"/>
        <v>12.659999999999998</v>
      </c>
      <c r="L390" s="133">
        <v>43438</v>
      </c>
      <c r="M390" s="103" t="str">
        <f>IF(AND(NOT(OR(G390="",G390="Ø")),H390=""),"In Progress",IF(AND(NOT(OR(H390="Ø",H390="")),NOT(OR(G390="Ø",G390=""))),"Completed",IF(AND(NOT(A390=""),NOT(OR(D390="",D390="???")),G390=""),"Waiting",IF(D390="???","Waiting",""))))</f>
        <v>Completed</v>
      </c>
      <c r="N390" s="124" t="str">
        <f>IF(AND(NOT(OR(H390="Ø",H390="")),L390="Split"),"In Progress",IF(AND(NOT(OR(H390="Ø",H390="")),L390="Needs to be Split"),"Waiting",IF(AND(M390="Review",M391="Review"),"Review",IF(OR(AND(M390="Review",M391="Incomplete"),AND(M390="Incomplete",M391="Review")),"Review",IF(OR(AND(M390="Untraceable",M391="Review"),AND(M390="Review",M391="Untraceable")),"Review",IF(OR(AND(M390="Review",M391="Completed"),AND(M390="Completed",M391="Review")),"Review",IF(OR(AND(M390="Other",M391="Review"),AND(M390="Review",M391="Other")),"Review",IF(OR(AND(M390="Other",M391="Incomplete"),AND(M390="Incomplete",M391="Other")),"Review",IF(OR(AND(M390="Other",M391="Untraceable"),AND(M390="Untraceable",M391="Other")),"Review",IF(OR(AND(M390="Other",M391="Completed"),AND(M390="Completed",M391="Other")),"Review",IF(AND(M390="Waiting",M391="Waiting"),"Waiting",IF(OR(AND(M390="Review",M391="Waiting"),AND(M390="Waiting",M391="Review")),"Waiting",IF(OR(AND(M390="Other",M391="Waiting"),AND(M390="Waiting",M391="Other")),"Waiting",IF(OR(AND(M390="Incomplete",M391="Waiting"),AND(M390="Waiting",M391="Incomplete")),"Waiting",IF(OR(AND(M390="Completed",M391="Waiting"),AND(M390="Waiting",M391="Completed")),"Waiting",IF(OR(M390="In Progress",M391="In Progress"),"In Progress",IF(OR(AND(M390="Completed",M391="Untraceable"),AND(M390="Untraceable",M391="Completed")),"Review",IF(OR(AND(M390="Completed",M391="Incomplete"),AND(M390="Incomplete",M391="Completed")),"Review",IF(OR(AND(M390="Incomplete",M391="Untraceable"),AND(M390="Untraceable",M391="Incomplete")),"Untraceable",IF(AND(NOT(OR(H390="Ø",H390="")),NOT(OR(H391="Ø",H391="")),L390=""),"In Progress",IF(AND(M390="Untraceable",M391="Untraceable"),"Untraceable",IF(AND(NOT(OR(H390="Ø",H390="")),NOT(OR(H391="Ø",H391="")),NOT(OR(L390="Ø",L390="",L390="Split",L390="Needs to be Split"))),"Completed",IF(AND(M390="Incomplete",M391="Incomplete"),"Incomplete",IF(AND(M390="Other",M391="Other"),"Review",IF(AND(M390="Untraceable",M391=""),"Untraceable","")))))))))))))))))))))))))</f>
        <v>Completed</v>
      </c>
      <c r="O390" s="124" t="s">
        <v>0</v>
      </c>
      <c r="P390" t="s">
        <v>5597</v>
      </c>
      <c r="Q390" s="121" t="s">
        <v>25</v>
      </c>
      <c r="R390" s="116" t="s">
        <v>5596</v>
      </c>
    </row>
    <row r="391" spans="1:18" x14ac:dyDescent="0.25">
      <c r="A391" s="116"/>
      <c r="B391" s="132"/>
      <c r="C391" s="125"/>
      <c r="D391" s="103" t="s">
        <v>27</v>
      </c>
      <c r="E391" s="103" t="s">
        <v>1512</v>
      </c>
      <c r="F391" s="7" t="str">
        <f>IF(AND(D391="Amina",OR(E391="Manual",E391="Assisted Manual")),A390&amp;"_AZ",IF(AND(D391="Amina",OR(E391="De-Novo Merge",E391="Assisted Merge")),A390&amp;"_SA_AZ",IF(AND(D391="Ahmad",OR(E391="Manual",E391="Assisted Manual")),A390&amp;"_AE",IF(AND(D391="Ahmad",OR(E391="De-Novo Merge",E391="Assisted Merge")),A390&amp;"_SA_AE",IF(AND(D391="Gina",OR(E391="Manual",E391="Assisted Manual")),A390&amp;"_GB",IF(AND(D391="Gina",OR(E391="De-Novo Merge",E391="Assisted Merge")),A390&amp;"_SA_GB",IF(AND(D391="Cameron",OR(E391="Manual",E391="Assisted Manual")),A390&amp;"_CA",IF(AND(D391="Cameron",OR(E391="De-Novo Merge",E391="Assisted Merge")),A390&amp;"_SA_CA",IF(AND(D391="Bruno",OR(E391="Manual",E391="Assisted Manual")),A390&amp;"_BD",IF(AND(D391="Bruno",OR(E391="De-Novo Merge",E391="Assisted Merge")),A390&amp;"_SA_BD",IF(AND(D391="Daniel",OR(E391="Manual",E391="Assisted Manual")),A390&amp;"_DR",IF(AND(D391="Daniel",OR(E391="De-Novo Merge",E391="Assisted Merge")),A390&amp;"_SA_DR",IF(AND(D391="Monet",OR(E391="Manual",E391="Assisted Manual")),A390&amp;"_MW",IF(AND(D391="Monet",OR(E391="De-Novo Merge",E391="Assisted Merge")),A390&amp;"_SA_MW",IF(AND(D391="Rinat",OR(E391="Manual",E391="Assisted Manual")),A390&amp;"_RM",IF(AND(D391="Rinat",OR(E391="De-Novo Merge",E391="Assisted Merge")),A390&amp;"_SA_RM",""))))))))))))))))</f>
        <v>2018-08-01_G-195_GB</v>
      </c>
      <c r="G391" s="104">
        <v>43438</v>
      </c>
      <c r="H391" s="104">
        <v>43438</v>
      </c>
      <c r="I391" s="68">
        <v>0.5</v>
      </c>
      <c r="J391" s="68">
        <v>19.36</v>
      </c>
      <c r="K391" s="73">
        <f t="shared" si="6"/>
        <v>38.72</v>
      </c>
      <c r="L391" s="134"/>
      <c r="M391" s="103" t="str">
        <f>IF(AND(NOT(OR(G391="",G391="Ø")),H391=""),"In Progress",IF(AND(NOT(OR(H391="Ø",H391="")),NOT(OR(G391="Ø",G391=""))),"Completed",IF(AND(NOT(A390=""),NOT(OR(D391="",D391="???")),G391=""),"Waiting",IF(D391="???","Waiting",""))))</f>
        <v>Completed</v>
      </c>
      <c r="N391" s="125"/>
      <c r="O391" s="125"/>
      <c r="Q391" s="121"/>
      <c r="R391" s="116"/>
    </row>
    <row r="392" spans="1:18" x14ac:dyDescent="0.25">
      <c r="A392" s="122" t="s">
        <v>5595</v>
      </c>
      <c r="B392" s="131" t="s">
        <v>5594</v>
      </c>
      <c r="C392" s="124" t="s">
        <v>1052</v>
      </c>
      <c r="D392" s="103" t="s">
        <v>23</v>
      </c>
      <c r="E392" s="103" t="s">
        <v>24</v>
      </c>
      <c r="F392" s="7" t="str">
        <f>IF(AND(D392="Amina",OR(E392="Manual",E392="Assisted Manual")),A392&amp;"_AZ",IF(AND(D392="Amina",OR(E392="De-Novo Merge",E392="Assisted Merge")),A392&amp;"_SA_AZ",IF(AND(D392="Ahmad",OR(E392="Manual",E392="Assisted Manual")),A392&amp;"_AE",IF(AND(D392="Ahmad",OR(E392="De-Novo Merge",E392="Assisted Merge")),A392&amp;"_SA_AE",IF(AND(D392="Gina",OR(E392="Manual",E392="Assisted Manual")),A392&amp;"_GB",IF(AND(D392="Gina",OR(E392="De-Novo Merge",E392="Assisted Merge")),A392&amp;"_SA_GB",IF(AND(D392="Cameron",OR(E392="Manual",E392="Assisted Manual")),A392&amp;"_CA",IF(AND(D392="Cameron",OR(E392="De-Novo Merge",E392="Assisted Merge")),A392&amp;"_SA_CA",IF(AND(D392="Bruno",OR(E392="Manual",E392="Assisted Manual")),A392&amp;"_BD",IF(AND(D392="Bruno",OR(E392="De-Novo Merge",E392="Assisted Merge")),A392&amp;"_SA_BD",IF(AND(D392="Daniel",OR(E392="Manual",E392="Assisted Manual")),A392&amp;"_DR",IF(AND(D392="Daniel",OR(E392="De-Novo Merge",E392="Assisted Merge")),A392&amp;"_SA_DR",IF(AND(D392="Monet",OR(E392="Manual",E392="Assisted Manual")),A392&amp;"_MW",IF(AND(D392="Monet",OR(E392="De-Novo Merge",E392="Assisted Merge")),A392&amp;"_SA_MW",IF(AND(D392="Rinat",OR(E392="Manual",E392="Assisted Manual")),A392&amp;"_RM",IF(AND(D392="Rinat",OR(E392="De-Novo Merge",E392="Assisted Merge")),A392&amp;"_SA_RM",""))))))))))))))))</f>
        <v>2018-08-01_G-196_CA</v>
      </c>
      <c r="G392" s="104">
        <v>43405</v>
      </c>
      <c r="H392" s="104"/>
      <c r="I392" s="68"/>
      <c r="J392" s="68"/>
      <c r="K392" s="73" t="str">
        <f t="shared" si="6"/>
        <v/>
      </c>
      <c r="L392" s="133" t="str">
        <f>IF(AND(NOT(OR(H392="",H392="Ø")),NOT(OR(H393="",H393="Ø"))),"Needs to be Split","")</f>
        <v/>
      </c>
      <c r="M392" s="103" t="s">
        <v>4</v>
      </c>
      <c r="N392" s="124" t="str">
        <f>IF(AND(NOT(OR(H392="Ø",H392="")),L392="Split"),"In Progress",IF(AND(NOT(OR(H392="Ø",H392="")),L392="Needs to be Split"),"Waiting",IF(AND(M392="Review",M393="Review"),"Review",IF(OR(AND(M392="Review",M393="Incomplete"),AND(M392="Incomplete",M393="Review")),"Review",IF(OR(AND(M392="Untraceable",M393="Review"),AND(M392="Review",M393="Untraceable")),"Review",IF(OR(AND(M392="Review",M393="Completed"),AND(M392="Completed",M393="Review")),"Review",IF(OR(AND(M392="Other",M393="Review"),AND(M392="Review",M393="Other")),"Review",IF(OR(AND(M392="Other",M393="Incomplete"),AND(M392="Incomplete",M393="Other")),"Review",IF(OR(AND(M392="Other",M393="Untraceable"),AND(M392="Untraceable",M393="Other")),"Review",IF(OR(AND(M392="Other",M393="Completed"),AND(M392="Completed",M393="Other")),"Review",IF(AND(M392="Waiting",M393="Waiting"),"Waiting",IF(OR(AND(M392="Review",M393="Waiting"),AND(M392="Waiting",M393="Review")),"Waiting",IF(OR(AND(M392="Other",M393="Waiting"),AND(M392="Waiting",M393="Other")),"Waiting",IF(OR(AND(M392="Incomplete",M393="Waiting"),AND(M392="Waiting",M393="Incomplete")),"Waiting",IF(OR(AND(M392="Completed",M393="Waiting"),AND(M392="Waiting",M393="Completed")),"Waiting",IF(OR(M392="In Progress",M393="In Progress"),"In Progress",IF(OR(AND(M392="Completed",M393="Untraceable"),AND(M392="Untraceable",M393="Completed")),"Review",IF(OR(AND(M392="Completed",M393="Incomplete"),AND(M392="Incomplete",M393="Completed")),"Review",IF(OR(AND(M392="Incomplete",M393="Untraceable"),AND(M392="Untraceable",M393="Incomplete")),"Untraceable",IF(AND(NOT(OR(H392="Ø",H392="")),NOT(OR(H393="Ø",H393="")),L392=""),"In Progress",IF(AND(M392="Untraceable",M393="Untraceable"),"Untraceable",IF(AND(NOT(OR(H392="Ø",H392="")),NOT(OR(H393="Ø",H393="")),NOT(OR(L392="Ø",L392="",L392="Split",L392="Needs to be Split"))),"Completed",IF(AND(M392="Incomplete",M393="Incomplete"),"Incomplete",IF(AND(M392="Other",M393="Other"),"Review",IF(AND(M392="Untraceable",M393=""),"Untraceable","")))))))))))))))))))))))))</f>
        <v>Waiting</v>
      </c>
      <c r="O392" s="124" t="str">
        <f>IF(OR(N392="Untraceable",N392="Incomplete"),"Ignore",IF(N392="Completed","Waiting",IF(OR(N392="Waiting",N392="In Progress",N392="Review",N392="Other"),"HOLD","")))</f>
        <v>HOLD</v>
      </c>
      <c r="P392" t="s">
        <v>5593</v>
      </c>
      <c r="Q392" s="121" t="str">
        <f>IF(OR(N392="Untraceable",N392="Incomplete"),"No",IF(N392="Completed","In Progress",""))</f>
        <v/>
      </c>
      <c r="R392" s="116"/>
    </row>
    <row r="393" spans="1:18" x14ac:dyDescent="0.25">
      <c r="A393" s="116"/>
      <c r="B393" s="132"/>
      <c r="C393" s="125"/>
      <c r="D393" s="103" t="str">
        <f>IF(AND(NOT(A392=""),NOT(B392=""),NOT(M392="Untraceable")),"???","")</f>
        <v>???</v>
      </c>
      <c r="E393" s="103"/>
      <c r="F393" s="7" t="str">
        <f>IF(AND(D393="Amina",OR(E393="Manual",E393="Assisted Manual")),A392&amp;"_AZ",IF(AND(D393="Amina",OR(E393="De-Novo Merge",E393="Assisted Merge")),A392&amp;"_SA_AZ",IF(AND(D393="Ahmad",OR(E393="Manual",E393="Assisted Manual")),A392&amp;"_AE",IF(AND(D393="Ahmad",OR(E393="De-Novo Merge",E393="Assisted Merge")),A392&amp;"_SA_AE",IF(AND(D393="Gina",OR(E393="Manual",E393="Assisted Manual")),A392&amp;"_GB",IF(AND(D393="Gina",OR(E393="De-Novo Merge",E393="Assisted Merge")),A392&amp;"_SA_GB",IF(AND(D393="Cameron",OR(E393="Manual",E393="Assisted Manual")),A392&amp;"_CA",IF(AND(D393="Cameron",OR(E393="De-Novo Merge",E393="Assisted Merge")),A392&amp;"_SA_CA",IF(AND(D393="Bruno",OR(E393="Manual",E393="Assisted Manual")),A392&amp;"_BD",IF(AND(D393="Bruno",OR(E393="De-Novo Merge",E393="Assisted Merge")),A392&amp;"_SA_BD",IF(AND(D393="Daniel",OR(E393="Manual",E393="Assisted Manual")),A392&amp;"_DR",IF(AND(D393="Daniel",OR(E393="De-Novo Merge",E393="Assisted Merge")),A392&amp;"_SA_DR",IF(AND(D393="Monet",OR(E393="Manual",E393="Assisted Manual")),A392&amp;"_MW",IF(AND(D393="Monet",OR(E393="De-Novo Merge",E393="Assisted Merge")),A392&amp;"_SA_MW",IF(AND(D393="Rinat",OR(E393="Manual",E393="Assisted Manual")),A392&amp;"_RM",IF(AND(D393="Rinat",OR(E393="De-Novo Merge",E393="Assisted Merge")),A392&amp;"_SA_RM",""))))))))))))))))</f>
        <v/>
      </c>
      <c r="G393" s="104"/>
      <c r="H393" s="104"/>
      <c r="I393" s="68"/>
      <c r="J393" s="68"/>
      <c r="K393" s="73" t="str">
        <f t="shared" si="6"/>
        <v/>
      </c>
      <c r="L393" s="134"/>
      <c r="M393" s="103" t="str">
        <f>IF(AND(NOT(OR(G393="",G393="Ø")),H393=""),"In Progress",IF(AND(NOT(OR(H393="Ø",H393="")),NOT(OR(G393="Ø",G393=""))),"Completed",IF(AND(NOT(A392=""),NOT(OR(D393="",D393="???")),G393=""),"Waiting",IF(D393="???","Waiting",""))))</f>
        <v>Waiting</v>
      </c>
      <c r="N393" s="125"/>
      <c r="O393" s="125"/>
      <c r="Q393" s="121"/>
      <c r="R393" s="116"/>
    </row>
    <row r="394" spans="1:18" x14ac:dyDescent="0.25">
      <c r="A394" s="122" t="s">
        <v>5592</v>
      </c>
      <c r="B394" s="131" t="s">
        <v>5591</v>
      </c>
      <c r="C394" s="124" t="s">
        <v>3632</v>
      </c>
      <c r="D394" s="103" t="s">
        <v>187</v>
      </c>
      <c r="E394" s="103" t="s">
        <v>24</v>
      </c>
      <c r="F394" s="7" t="str">
        <f>IF(AND(D394="Amina",OR(E394="Manual",E394="Assisted Manual")),A394&amp;"_AZ",IF(AND(D394="Amina",OR(E394="De-Novo Merge",E394="Assisted Merge")),A394&amp;"_SA_AZ",IF(AND(D394="Ahmad",OR(E394="Manual",E394="Assisted Manual")),A394&amp;"_AE",IF(AND(D394="Ahmad",OR(E394="De-Novo Merge",E394="Assisted Merge")),A394&amp;"_SA_AE",IF(AND(D394="Gina",OR(E394="Manual",E394="Assisted Manual")),A394&amp;"_GB",IF(AND(D394="Gina",OR(E394="De-Novo Merge",E394="Assisted Merge")),A394&amp;"_SA_GB",IF(AND(D394="Cameron",OR(E394="Manual",E394="Assisted Manual")),A394&amp;"_CA",IF(AND(D394="Cameron",OR(E394="De-Novo Merge",E394="Assisted Merge")),A394&amp;"_SA_CA",IF(AND(D394="Bruno",OR(E394="Manual",E394="Assisted Manual")),A394&amp;"_BD",IF(AND(D394="Bruno",OR(E394="De-Novo Merge",E394="Assisted Merge")),A394&amp;"_SA_BD",IF(AND(D394="Daniel",OR(E394="Manual",E394="Assisted Manual")),A394&amp;"_DR",IF(AND(D394="Daniel",OR(E394="De-Novo Merge",E394="Assisted Merge")),A394&amp;"_SA_DR",IF(AND(D394="Monet",OR(E394="Manual",E394="Assisted Manual")),A394&amp;"_MW",IF(AND(D394="Monet",OR(E394="De-Novo Merge",E394="Assisted Merge")),A394&amp;"_SA_MW",IF(AND(D394="Rinat",OR(E394="Manual",E394="Assisted Manual")),A394&amp;"_RM",IF(AND(D394="Rinat",OR(E394="De-Novo Merge",E394="Assisted Merge")),A394&amp;"_SA_RM",""))))))))))))))))</f>
        <v>2018-08-01_G-197_MW</v>
      </c>
      <c r="G394" s="104">
        <v>43405</v>
      </c>
      <c r="H394" s="104">
        <v>43405</v>
      </c>
      <c r="I394" s="68">
        <v>0.75</v>
      </c>
      <c r="J394" s="68"/>
      <c r="K394" s="73" t="str">
        <f t="shared" si="6"/>
        <v/>
      </c>
      <c r="L394" s="133">
        <v>43434</v>
      </c>
      <c r="M394" s="103" t="str">
        <f>IF(AND(NOT(OR(G394="",G394="Ø")),H394=""),"In Progress",IF(AND(NOT(OR(H394="Ø",H394="")),NOT(OR(G394="Ø",G394=""))),"Completed",IF(AND(NOT(A394=""),NOT(OR(D394="",D394="???")),G394=""),"Waiting",IF(D394="???","Waiting",""))))</f>
        <v>Completed</v>
      </c>
      <c r="N394" s="124" t="str">
        <f>IF(AND(NOT(OR(H394="Ø",H394="")),L394="Split"),"In Progress",IF(AND(NOT(OR(H394="Ø",H394="")),L394="Needs to be Split"),"Waiting",IF(AND(M394="Review",M395="Review"),"Review",IF(OR(AND(M394="Review",M395="Incomplete"),AND(M394="Incomplete",M395="Review")),"Review",IF(OR(AND(M394="Untraceable",M395="Review"),AND(M394="Review",M395="Untraceable")),"Review",IF(OR(AND(M394="Review",M395="Completed"),AND(M394="Completed",M395="Review")),"Review",IF(OR(AND(M394="Other",M395="Review"),AND(M394="Review",M395="Other")),"Review",IF(OR(AND(M394="Other",M395="Incomplete"),AND(M394="Incomplete",M395="Other")),"Review",IF(OR(AND(M394="Other",M395="Untraceable"),AND(M394="Untraceable",M395="Other")),"Review",IF(OR(AND(M394="Other",M395="Completed"),AND(M394="Completed",M395="Other")),"Review",IF(AND(M394="Waiting",M395="Waiting"),"Waiting",IF(OR(AND(M394="Review",M395="Waiting"),AND(M394="Waiting",M395="Review")),"Waiting",IF(OR(AND(M394="Other",M395="Waiting"),AND(M394="Waiting",M395="Other")),"Waiting",IF(OR(AND(M394="Incomplete",M395="Waiting"),AND(M394="Waiting",M395="Incomplete")),"Waiting",IF(OR(AND(M394="Completed",M395="Waiting"),AND(M394="Waiting",M395="Completed")),"Waiting",IF(OR(M394="In Progress",M395="In Progress"),"In Progress",IF(OR(AND(M394="Completed",M395="Untraceable"),AND(M394="Untraceable",M395="Completed")),"Review",IF(OR(AND(M394="Completed",M395="Incomplete"),AND(M394="Incomplete",M395="Completed")),"Review",IF(OR(AND(M394="Incomplete",M395="Untraceable"),AND(M394="Untraceable",M395="Incomplete")),"Untraceable",IF(AND(NOT(OR(H394="Ø",H394="")),NOT(OR(H395="Ø",H395="")),L394=""),"In Progress",IF(AND(M394="Untraceable",M395="Untraceable"),"Untraceable",IF(AND(NOT(OR(H394="Ø",H394="")),NOT(OR(H395="Ø",H395="")),NOT(OR(L394="Ø",L394="",L394="Split",L394="Needs to be Split"))),"Completed",IF(AND(M394="Incomplete",M395="Incomplete"),"Incomplete",IF(AND(M394="Other",M395="Other"),"Review",IF(AND(M394="Untraceable",M395=""),"Untraceable","")))))))))))))))))))))))))</f>
        <v>Completed</v>
      </c>
      <c r="O394" s="124" t="s">
        <v>0</v>
      </c>
      <c r="P394" t="s">
        <v>5590</v>
      </c>
      <c r="Q394" s="121" t="s">
        <v>25</v>
      </c>
      <c r="R394" s="116" t="s">
        <v>5589</v>
      </c>
    </row>
    <row r="395" spans="1:18" x14ac:dyDescent="0.25">
      <c r="A395" s="116"/>
      <c r="B395" s="132"/>
      <c r="C395" s="125"/>
      <c r="D395" s="103" t="s">
        <v>32</v>
      </c>
      <c r="E395" s="103" t="s">
        <v>1512</v>
      </c>
      <c r="F395" s="7" t="str">
        <f>IF(AND(D395="Amina",OR(E395="Manual",E395="Assisted Manual")),A394&amp;"_AZ",IF(AND(D395="Amina",OR(E395="De-Novo Merge",E395="Assisted Merge")),A394&amp;"_SA_AZ",IF(AND(D395="Ahmad",OR(E395="Manual",E395="Assisted Manual")),A394&amp;"_AE",IF(AND(D395="Ahmad",OR(E395="De-Novo Merge",E395="Assisted Merge")),A394&amp;"_SA_AE",IF(AND(D395="Gina",OR(E395="Manual",E395="Assisted Manual")),A394&amp;"_GB",IF(AND(D395="Gina",OR(E395="De-Novo Merge",E395="Assisted Merge")),A394&amp;"_SA_GB",IF(AND(D395="Cameron",OR(E395="Manual",E395="Assisted Manual")),A394&amp;"_CA",IF(AND(D395="Cameron",OR(E395="De-Novo Merge",E395="Assisted Merge")),A394&amp;"_SA_CA",IF(AND(D395="Bruno",OR(E395="Manual",E395="Assisted Manual")),A394&amp;"_BD",IF(AND(D395="Bruno",OR(E395="De-Novo Merge",E395="Assisted Merge")),A394&amp;"_SA_BD",IF(AND(D395="Daniel",OR(E395="Manual",E395="Assisted Manual")),A394&amp;"_DR",IF(AND(D395="Daniel",OR(E395="De-Novo Merge",E395="Assisted Merge")),A394&amp;"_SA_DR",IF(AND(D395="Monet",OR(E395="Manual",E395="Assisted Manual")),A394&amp;"_MW",IF(AND(D395="Monet",OR(E395="De-Novo Merge",E395="Assisted Merge")),A394&amp;"_SA_MW",IF(AND(D395="Rinat",OR(E395="Manual",E395="Assisted Manual")),A394&amp;"_RM",IF(AND(D395="Rinat",OR(E395="De-Novo Merge",E395="Assisted Merge")),A394&amp;"_SA_RM",""))))))))))))))))</f>
        <v>2018-08-01_G-197_AZ</v>
      </c>
      <c r="G395" s="104">
        <v>43431</v>
      </c>
      <c r="H395" s="104">
        <v>43431</v>
      </c>
      <c r="I395" s="68"/>
      <c r="J395" s="68"/>
      <c r="K395" s="73" t="str">
        <f t="shared" si="6"/>
        <v/>
      </c>
      <c r="L395" s="134"/>
      <c r="M395" s="103" t="str">
        <f>IF(AND(NOT(OR(G395="",G395="Ø")),H395=""),"In Progress",IF(AND(NOT(OR(H395="Ø",H395="")),NOT(OR(G395="Ø",G395=""))),"Completed",IF(AND(NOT(A394=""),NOT(OR(D395="",D395="???")),G395=""),"Waiting",IF(D395="???","Waiting",""))))</f>
        <v>Completed</v>
      </c>
      <c r="N395" s="125"/>
      <c r="O395" s="125"/>
      <c r="Q395" s="121"/>
      <c r="R395" s="116"/>
    </row>
    <row r="396" spans="1:18" x14ac:dyDescent="0.25">
      <c r="A396" s="122" t="s">
        <v>5588</v>
      </c>
      <c r="B396" s="131" t="s">
        <v>5587</v>
      </c>
      <c r="C396" s="124" t="s">
        <v>1001</v>
      </c>
      <c r="D396" s="103" t="s">
        <v>187</v>
      </c>
      <c r="E396" s="103" t="s">
        <v>24</v>
      </c>
      <c r="F396" s="7" t="str">
        <f>IF(AND(D396="Amina",OR(E396="Manual",E396="Assisted Manual")),A396&amp;"_AZ",IF(AND(D396="Amina",OR(E396="De-Novo Merge",E396="Assisted Merge")),A396&amp;"_SA_AZ",IF(AND(D396="Ahmad",OR(E396="Manual",E396="Assisted Manual")),A396&amp;"_AE",IF(AND(D396="Ahmad",OR(E396="De-Novo Merge",E396="Assisted Merge")),A396&amp;"_SA_AE",IF(AND(D396="Gina",OR(E396="Manual",E396="Assisted Manual")),A396&amp;"_GB",IF(AND(D396="Gina",OR(E396="De-Novo Merge",E396="Assisted Merge")),A396&amp;"_SA_GB",IF(AND(D396="Cameron",OR(E396="Manual",E396="Assisted Manual")),A396&amp;"_CA",IF(AND(D396="Cameron",OR(E396="De-Novo Merge",E396="Assisted Merge")),A396&amp;"_SA_CA",IF(AND(D396="Bruno",OR(E396="Manual",E396="Assisted Manual")),A396&amp;"_BD",IF(AND(D396="Bruno",OR(E396="De-Novo Merge",E396="Assisted Merge")),A396&amp;"_SA_BD",IF(AND(D396="Daniel",OR(E396="Manual",E396="Assisted Manual")),A396&amp;"_DR",IF(AND(D396="Daniel",OR(E396="De-Novo Merge",E396="Assisted Merge")),A396&amp;"_SA_DR",IF(AND(D396="Monet",OR(E396="Manual",E396="Assisted Manual")),A396&amp;"_MW",IF(AND(D396="Monet",OR(E396="De-Novo Merge",E396="Assisted Merge")),A396&amp;"_SA_MW",IF(AND(D396="Rinat",OR(E396="Manual",E396="Assisted Manual")),A396&amp;"_RM",IF(AND(D396="Rinat",OR(E396="De-Novo Merge",E396="Assisted Merge")),A396&amp;"_SA_RM",""))))))))))))))))</f>
        <v>2018-08-01_G-198_MW</v>
      </c>
      <c r="G396" s="104">
        <v>43405</v>
      </c>
      <c r="H396" s="104">
        <v>43406</v>
      </c>
      <c r="I396" s="68">
        <v>4.5</v>
      </c>
      <c r="J396" s="68"/>
      <c r="K396" s="73" t="str">
        <f t="shared" si="6"/>
        <v/>
      </c>
      <c r="L396" s="133">
        <v>43438</v>
      </c>
      <c r="M396" s="103" t="str">
        <f>IF(AND(NOT(OR(G396="",G396="Ø")),H396=""),"In Progress",IF(AND(NOT(OR(H396="Ø",H396="")),NOT(OR(G396="Ø",G396=""))),"Completed",IF(AND(NOT(A396=""),NOT(OR(D396="",D396="???")),G396=""),"Waiting",IF(D396="???","Waiting",""))))</f>
        <v>Completed</v>
      </c>
      <c r="N396" s="124" t="str">
        <f>IF(AND(NOT(OR(H396="Ø",H396="")),L396="Split"),"In Progress",IF(AND(NOT(OR(H396="Ø",H396="")),L396="Needs to be Split"),"Waiting",IF(AND(M396="Review",M397="Review"),"Review",IF(OR(AND(M396="Review",M397="Incomplete"),AND(M396="Incomplete",M397="Review")),"Review",IF(OR(AND(M396="Untraceable",M397="Review"),AND(M396="Review",M397="Untraceable")),"Review",IF(OR(AND(M396="Review",M397="Completed"),AND(M396="Completed",M397="Review")),"Review",IF(OR(AND(M396="Other",M397="Review"),AND(M396="Review",M397="Other")),"Review",IF(OR(AND(M396="Other",M397="Incomplete"),AND(M396="Incomplete",M397="Other")),"Review",IF(OR(AND(M396="Other",M397="Untraceable"),AND(M396="Untraceable",M397="Other")),"Review",IF(OR(AND(M396="Other",M397="Completed"),AND(M396="Completed",M397="Other")),"Review",IF(AND(M396="Waiting",M397="Waiting"),"Waiting",IF(OR(AND(M396="Review",M397="Waiting"),AND(M396="Waiting",M397="Review")),"Waiting",IF(OR(AND(M396="Other",M397="Waiting"),AND(M396="Waiting",M397="Other")),"Waiting",IF(OR(AND(M396="Incomplete",M397="Waiting"),AND(M396="Waiting",M397="Incomplete")),"Waiting",IF(OR(AND(M396="Completed",M397="Waiting"),AND(M396="Waiting",M397="Completed")),"Waiting",IF(OR(M396="In Progress",M397="In Progress"),"In Progress",IF(OR(AND(M396="Completed",M397="Untraceable"),AND(M396="Untraceable",M397="Completed")),"Review",IF(OR(AND(M396="Completed",M397="Incomplete"),AND(M396="Incomplete",M397="Completed")),"Review",IF(OR(AND(M396="Incomplete",M397="Untraceable"),AND(M396="Untraceable",M397="Incomplete")),"Untraceable",IF(AND(NOT(OR(H396="Ø",H396="")),NOT(OR(H397="Ø",H397="")),L396=""),"In Progress",IF(AND(M396="Untraceable",M397="Untraceable"),"Untraceable",IF(AND(NOT(OR(H396="Ø",H396="")),NOT(OR(H397="Ø",H397="")),NOT(OR(L396="Ø",L396="",L396="Split",L396="Needs to be Split"))),"Completed",IF(AND(M396="Incomplete",M397="Incomplete"),"Incomplete",IF(AND(M396="Other",M397="Other"),"Review",IF(AND(M396="Untraceable",M397=""),"Untraceable","")))))))))))))))))))))))))</f>
        <v>Completed</v>
      </c>
      <c r="O396" s="124" t="s">
        <v>0</v>
      </c>
      <c r="P396" t="s">
        <v>5586</v>
      </c>
      <c r="Q396" s="121" t="s">
        <v>25</v>
      </c>
      <c r="R396" s="116" t="s">
        <v>5585</v>
      </c>
    </row>
    <row r="397" spans="1:18" x14ac:dyDescent="0.25">
      <c r="A397" s="116"/>
      <c r="B397" s="132"/>
      <c r="C397" s="125"/>
      <c r="D397" s="103" t="s">
        <v>27</v>
      </c>
      <c r="E397" s="103" t="s">
        <v>1512</v>
      </c>
      <c r="F397" s="7" t="str">
        <f>IF(AND(D397="Amina",OR(E397="Manual",E397="Assisted Manual")),A396&amp;"_AZ",IF(AND(D397="Amina",OR(E397="De-Novo Merge",E397="Assisted Merge")),A396&amp;"_SA_AZ",IF(AND(D397="Ahmad",OR(E397="Manual",E397="Assisted Manual")),A396&amp;"_AE",IF(AND(D397="Ahmad",OR(E397="De-Novo Merge",E397="Assisted Merge")),A396&amp;"_SA_AE",IF(AND(D397="Gina",OR(E397="Manual",E397="Assisted Manual")),A396&amp;"_GB",IF(AND(D397="Gina",OR(E397="De-Novo Merge",E397="Assisted Merge")),A396&amp;"_SA_GB",IF(AND(D397="Cameron",OR(E397="Manual",E397="Assisted Manual")),A396&amp;"_CA",IF(AND(D397="Cameron",OR(E397="De-Novo Merge",E397="Assisted Merge")),A396&amp;"_SA_CA",IF(AND(D397="Bruno",OR(E397="Manual",E397="Assisted Manual")),A396&amp;"_BD",IF(AND(D397="Bruno",OR(E397="De-Novo Merge",E397="Assisted Merge")),A396&amp;"_SA_BD",IF(AND(D397="Daniel",OR(E397="Manual",E397="Assisted Manual")),A396&amp;"_DR",IF(AND(D397="Daniel",OR(E397="De-Novo Merge",E397="Assisted Merge")),A396&amp;"_SA_DR",IF(AND(D397="Monet",OR(E397="Manual",E397="Assisted Manual")),A396&amp;"_MW",IF(AND(D397="Monet",OR(E397="De-Novo Merge",E397="Assisted Merge")),A396&amp;"_SA_MW",IF(AND(D397="Rinat",OR(E397="Manual",E397="Assisted Manual")),A396&amp;"_RM",IF(AND(D397="Rinat",OR(E397="De-Novo Merge",E397="Assisted Merge")),A396&amp;"_SA_RM",""))))))))))))))))</f>
        <v>2018-08-01_G-198_GB</v>
      </c>
      <c r="G397" s="104">
        <v>43438</v>
      </c>
      <c r="H397" s="104">
        <v>43439</v>
      </c>
      <c r="I397" s="68">
        <v>1.75</v>
      </c>
      <c r="J397" s="68">
        <v>42.9</v>
      </c>
      <c r="K397" s="73">
        <f t="shared" si="6"/>
        <v>24.514285714285712</v>
      </c>
      <c r="L397" s="134"/>
      <c r="M397" s="103" t="str">
        <f>IF(AND(NOT(OR(G397="",G397="Ø")),H397=""),"In Progress",IF(AND(NOT(OR(H397="Ø",H397="")),NOT(OR(G397="Ø",G397=""))),"Completed",IF(AND(NOT(A396=""),NOT(OR(D397="",D397="???")),G397=""),"Waiting",IF(D397="???","Waiting",""))))</f>
        <v>Completed</v>
      </c>
      <c r="N397" s="125"/>
      <c r="O397" s="125"/>
      <c r="Q397" s="121"/>
      <c r="R397" s="116"/>
    </row>
    <row r="398" spans="1:18" x14ac:dyDescent="0.25">
      <c r="A398" s="122" t="s">
        <v>5584</v>
      </c>
      <c r="B398" s="131" t="s">
        <v>5583</v>
      </c>
      <c r="C398" s="124" t="s">
        <v>1001</v>
      </c>
      <c r="D398" s="103" t="s">
        <v>161</v>
      </c>
      <c r="E398" s="103" t="s">
        <v>24</v>
      </c>
      <c r="F398" s="7" t="str">
        <f>IF(AND(D398="Amina",OR(E398="Manual",E398="Assisted Manual")),A398&amp;"_AZ",IF(AND(D398="Amina",OR(E398="De-Novo Merge",E398="Assisted Merge")),A398&amp;"_SA_AZ",IF(AND(D398="Ahmad",OR(E398="Manual",E398="Assisted Manual")),A398&amp;"_AE",IF(AND(D398="Ahmad",OR(E398="De-Novo Merge",E398="Assisted Merge")),A398&amp;"_SA_AE",IF(AND(D398="Gina",OR(E398="Manual",E398="Assisted Manual")),A398&amp;"_GB",IF(AND(D398="Gina",OR(E398="De-Novo Merge",E398="Assisted Merge")),A398&amp;"_SA_GB",IF(AND(D398="Cameron",OR(E398="Manual",E398="Assisted Manual")),A398&amp;"_CA",IF(AND(D398="Cameron",OR(E398="De-Novo Merge",E398="Assisted Merge")),A398&amp;"_SA_CA",IF(AND(D398="Bruno",OR(E398="Manual",E398="Assisted Manual")),A398&amp;"_BD",IF(AND(D398="Bruno",OR(E398="De-Novo Merge",E398="Assisted Merge")),A398&amp;"_SA_BD",IF(AND(D398="Daniel",OR(E398="Manual",E398="Assisted Manual")),A398&amp;"_DR",IF(AND(D398="Daniel",OR(E398="De-Novo Merge",E398="Assisted Merge")),A398&amp;"_SA_DR",IF(AND(D398="Monet",OR(E398="Manual",E398="Assisted Manual")),A398&amp;"_MW",IF(AND(D398="Monet",OR(E398="De-Novo Merge",E398="Assisted Merge")),A398&amp;"_SA_MW",IF(AND(D398="Rinat",OR(E398="Manual",E398="Assisted Manual")),A398&amp;"_RM",IF(AND(D398="Rinat",OR(E398="De-Novo Merge",E398="Assisted Merge")),A398&amp;"_SA_RM",""))))))))))))))))</f>
        <v>2018-08-01_G-199_BD</v>
      </c>
      <c r="G398" s="104">
        <v>43406</v>
      </c>
      <c r="H398" s="104">
        <v>43406</v>
      </c>
      <c r="I398" s="68">
        <v>2.75</v>
      </c>
      <c r="J398" s="68">
        <v>22</v>
      </c>
      <c r="K398" s="73">
        <f t="shared" si="6"/>
        <v>8</v>
      </c>
      <c r="L398" s="133">
        <v>234</v>
      </c>
      <c r="M398" s="103" t="str">
        <f>IF(AND(NOT(OR(G398="",G398="Ø")),H398=""),"In Progress",IF(AND(NOT(OR(H398="Ø",H398="")),NOT(OR(G398="Ø",G398=""))),"Completed",IF(AND(NOT(A398=""),NOT(OR(D398="",D398="???")),G398=""),"Waiting",IF(D398="???","Waiting",""))))</f>
        <v>Completed</v>
      </c>
      <c r="N398" s="124" t="str">
        <f>IF(AND(NOT(OR(H398="Ø",H398="")),L398="Split"),"In Progress",IF(AND(NOT(OR(H398="Ø",H398="")),L398="Needs to be Split"),"Waiting",IF(AND(M398="Review",M399="Review"),"Review",IF(OR(AND(M398="Review",M399="Incomplete"),AND(M398="Incomplete",M399="Review")),"Review",IF(OR(AND(M398="Untraceable",M399="Review"),AND(M398="Review",M399="Untraceable")),"Review",IF(OR(AND(M398="Review",M399="Completed"),AND(M398="Completed",M399="Review")),"Review",IF(OR(AND(M398="Other",M399="Review"),AND(M398="Review",M399="Other")),"Review",IF(OR(AND(M398="Other",M399="Incomplete"),AND(M398="Incomplete",M399="Other")),"Review",IF(OR(AND(M398="Other",M399="Untraceable"),AND(M398="Untraceable",M399="Other")),"Review",IF(OR(AND(M398="Other",M399="Completed"),AND(M398="Completed",M399="Other")),"Review",IF(AND(M398="Waiting",M399="Waiting"),"Waiting",IF(OR(AND(M398="Review",M399="Waiting"),AND(M398="Waiting",M399="Review")),"Waiting",IF(OR(AND(M398="Other",M399="Waiting"),AND(M398="Waiting",M399="Other")),"Waiting",IF(OR(AND(M398="Incomplete",M399="Waiting"),AND(M398="Waiting",M399="Incomplete")),"Waiting",IF(OR(AND(M398="Completed",M399="Waiting"),AND(M398="Waiting",M399="Completed")),"Waiting",IF(OR(M398="In Progress",M399="In Progress"),"In Progress",IF(OR(AND(M398="Completed",M399="Untraceable"),AND(M398="Untraceable",M399="Completed")),"Review",IF(OR(AND(M398="Completed",M399="Incomplete"),AND(M398="Incomplete",M399="Completed")),"Review",IF(OR(AND(M398="Incomplete",M399="Untraceable"),AND(M398="Untraceable",M399="Incomplete")),"Untraceable",IF(AND(NOT(OR(H398="Ø",H398="")),NOT(OR(H399="Ø",H399="")),L398=""),"In Progress",IF(AND(M398="Untraceable",M399="Untraceable"),"Untraceable",IF(AND(NOT(OR(H398="Ø",H398="")),NOT(OR(H399="Ø",H399="")),NOT(OR(L398="Ø",L398="",L398="Split",L398="Needs to be Split"))),"Completed",IF(AND(M398="Incomplete",M399="Incomplete"),"Incomplete",IF(AND(M398="Other",M399="Other"),"Review",IF(AND(M398="Untraceable",M399=""),"Untraceable","")))))))))))))))))))))))))</f>
        <v>Completed</v>
      </c>
      <c r="O398" s="124" t="s">
        <v>0</v>
      </c>
      <c r="Q398" s="121" t="s">
        <v>25</v>
      </c>
      <c r="R398" s="116" t="s">
        <v>5582</v>
      </c>
    </row>
    <row r="399" spans="1:18" x14ac:dyDescent="0.25">
      <c r="A399" s="116"/>
      <c r="B399" s="132"/>
      <c r="C399" s="125"/>
      <c r="D399" s="103" t="s">
        <v>4657</v>
      </c>
      <c r="E399" s="103" t="s">
        <v>1512</v>
      </c>
      <c r="F399" s="7" t="str">
        <f>IF(AND(D399="Amina",OR(E399="Manual",E399="Assisted Manual")),A398&amp;"_AZ",IF(AND(D399="Amina",OR(E399="De-Novo Merge",E399="Assisted Merge")),A398&amp;"_SA_AZ",IF(AND(D399="Ahmad",OR(E399="Manual",E399="Assisted Manual")),A398&amp;"_AE",IF(AND(D399="Ahmad",OR(E399="De-Novo Merge",E399="Assisted Merge")),A398&amp;"_SA_AE",IF(AND(D399="Gina",OR(E399="Manual",E399="Assisted Manual")),A398&amp;"_GB",IF(AND(D399="Gina",OR(E399="De-Novo Merge",E399="Assisted Merge")),A398&amp;"_SA_GB",IF(AND(D399="Cameron",OR(E399="Manual",E399="Assisted Manual")),A398&amp;"_CA",IF(AND(D399="Cameron",OR(E399="De-Novo Merge",E399="Assisted Merge")),A398&amp;"_SA_CA",IF(AND(D399="Bruno",OR(E399="Manual",E399="Assisted Manual")),A398&amp;"_BD",IF(AND(D399="Bruno",OR(E399="De-Novo Merge",E399="Assisted Merge")),A398&amp;"_SA_BD",IF(AND(D399="Daniel",OR(E399="Manual",E399="Assisted Manual")),A398&amp;"_DR",IF(AND(D399="Daniel",OR(E399="De-Novo Merge",E399="Assisted Merge")),A398&amp;"_SA_DR",IF(AND(D399="Monet",OR(E399="Manual",E399="Assisted Manual")),A398&amp;"_MW",IF(AND(D399="Monet",OR(E399="De-Novo Merge",E399="Assisted Merge")),A398&amp;"_SA_MW",IF(AND(D399="Rinat",OR(E399="Manual",E399="Assisted Manual")),A398&amp;"_RM",IF(AND(D399="Rinat",OR(E399="De-Novo Merge",E399="Assisted Merge")),A398&amp;"_SA_RM",""))))))))))))))))</f>
        <v>2018-08-01_G-199_AE</v>
      </c>
      <c r="G399" s="104">
        <v>43431</v>
      </c>
      <c r="H399" s="104">
        <v>43431</v>
      </c>
      <c r="I399" s="68">
        <v>2.5</v>
      </c>
      <c r="J399" s="68">
        <v>30</v>
      </c>
      <c r="K399" s="73">
        <f t="shared" si="6"/>
        <v>12</v>
      </c>
      <c r="L399" s="134"/>
      <c r="M399" s="103" t="str">
        <f>IF(AND(NOT(OR(G399="",G399="Ø")),H399=""),"In Progress",IF(AND(NOT(OR(H399="Ø",H399="")),NOT(OR(G399="Ø",G399=""))),"Completed",IF(AND(NOT(A398=""),NOT(OR(D399="",D399="???")),G399=""),"Waiting",IF(D399="???","Waiting",""))))</f>
        <v>Completed</v>
      </c>
      <c r="N399" s="125"/>
      <c r="O399" s="125"/>
      <c r="Q399" s="121"/>
      <c r="R399" s="116"/>
    </row>
    <row r="400" spans="1:18" x14ac:dyDescent="0.25">
      <c r="A400" s="122" t="s">
        <v>5581</v>
      </c>
      <c r="B400" s="131" t="s">
        <v>5580</v>
      </c>
      <c r="C400" s="124" t="s">
        <v>2065</v>
      </c>
      <c r="D400" s="103" t="s">
        <v>187</v>
      </c>
      <c r="E400" s="103" t="s">
        <v>24</v>
      </c>
      <c r="F400" s="7" t="str">
        <f>IF(AND(D400="Amina",OR(E400="Manual",E400="Assisted Manual")),A400&amp;"_AZ",IF(AND(D400="Amina",OR(E400="De-Novo Merge",E400="Assisted Merge")),A400&amp;"_SA_AZ",IF(AND(D400="Ahmad",OR(E400="Manual",E400="Assisted Manual")),A400&amp;"_AE",IF(AND(D400="Ahmad",OR(E400="De-Novo Merge",E400="Assisted Merge")),A400&amp;"_SA_AE",IF(AND(D400="Gina",OR(E400="Manual",E400="Assisted Manual")),A400&amp;"_GB",IF(AND(D400="Gina",OR(E400="De-Novo Merge",E400="Assisted Merge")),A400&amp;"_SA_GB",IF(AND(D400="Cameron",OR(E400="Manual",E400="Assisted Manual")),A400&amp;"_CA",IF(AND(D400="Cameron",OR(E400="De-Novo Merge",E400="Assisted Merge")),A400&amp;"_SA_CA",IF(AND(D400="Bruno",OR(E400="Manual",E400="Assisted Manual")),A400&amp;"_BD",IF(AND(D400="Bruno",OR(E400="De-Novo Merge",E400="Assisted Merge")),A400&amp;"_SA_BD",IF(AND(D400="Daniel",OR(E400="Manual",E400="Assisted Manual")),A400&amp;"_DR",IF(AND(D400="Daniel",OR(E400="De-Novo Merge",E400="Assisted Merge")),A400&amp;"_SA_DR",IF(AND(D400="Monet",OR(E400="Manual",E400="Assisted Manual")),A400&amp;"_MW",IF(AND(D400="Monet",OR(E400="De-Novo Merge",E400="Assisted Merge")),A400&amp;"_SA_MW",IF(AND(D400="Rinat",OR(E400="Manual",E400="Assisted Manual")),A400&amp;"_RM",IF(AND(D400="Rinat",OR(E400="De-Novo Merge",E400="Assisted Merge")),A400&amp;"_SA_RM",""))))))))))))))))</f>
        <v>2018-08-01_G-200_MW</v>
      </c>
      <c r="G400" s="104">
        <v>43405</v>
      </c>
      <c r="H400" s="104">
        <v>43406</v>
      </c>
      <c r="I400" s="68">
        <v>1</v>
      </c>
      <c r="J400" s="68"/>
      <c r="K400" s="73" t="str">
        <f t="shared" si="6"/>
        <v/>
      </c>
      <c r="L400" s="133">
        <v>43445</v>
      </c>
      <c r="M400" s="103" t="str">
        <f>IF(AND(NOT(OR(G400="",G400="Ø")),H400=""),"In Progress",IF(AND(NOT(OR(H400="Ø",H400="")),NOT(OR(G400="Ø",G400=""))),"Completed",IF(AND(NOT(A400=""),NOT(OR(D400="",D400="???")),G400=""),"Waiting",IF(D400="???","Waiting",""))))</f>
        <v>Completed</v>
      </c>
      <c r="N400" s="124" t="str">
        <f>IF(AND(NOT(OR(H400="Ø",H400="")),L400="Split"),"In Progress",IF(AND(NOT(OR(H400="Ø",H400="")),L400="Needs to be Split"),"Waiting",IF(AND(M400="Review",M401="Review"),"Review",IF(OR(AND(M400="Review",M401="Incomplete"),AND(M400="Incomplete",M401="Review")),"Review",IF(OR(AND(M400="Untraceable",M401="Review"),AND(M400="Review",M401="Untraceable")),"Review",IF(OR(AND(M400="Review",M401="Completed"),AND(M400="Completed",M401="Review")),"Review",IF(OR(AND(M400="Other",M401="Review"),AND(M400="Review",M401="Other")),"Review",IF(OR(AND(M400="Other",M401="Incomplete"),AND(M400="Incomplete",M401="Other")),"Review",IF(OR(AND(M400="Other",M401="Untraceable"),AND(M400="Untraceable",M401="Other")),"Review",IF(OR(AND(M400="Other",M401="Completed"),AND(M400="Completed",M401="Other")),"Review",IF(AND(M400="Waiting",M401="Waiting"),"Waiting",IF(OR(AND(M400="Review",M401="Waiting"),AND(M400="Waiting",M401="Review")),"Waiting",IF(OR(AND(M400="Other",M401="Waiting"),AND(M400="Waiting",M401="Other")),"Waiting",IF(OR(AND(M400="Incomplete",M401="Waiting"),AND(M400="Waiting",M401="Incomplete")),"Waiting",IF(OR(AND(M400="Completed",M401="Waiting"),AND(M400="Waiting",M401="Completed")),"Waiting",IF(OR(M400="In Progress",M401="In Progress"),"In Progress",IF(OR(AND(M400="Completed",M401="Untraceable"),AND(M400="Untraceable",M401="Completed")),"Review",IF(OR(AND(M400="Completed",M401="Incomplete"),AND(M400="Incomplete",M401="Completed")),"Review",IF(OR(AND(M400="Incomplete",M401="Untraceable"),AND(M400="Untraceable",M401="Incomplete")),"Untraceable",IF(AND(NOT(OR(H400="Ø",H400="")),NOT(OR(H401="Ø",H401="")),L400=""),"In Progress",IF(AND(M400="Untraceable",M401="Untraceable"),"Untraceable",IF(AND(NOT(OR(H400="Ø",H400="")),NOT(OR(H401="Ø",H401="")),NOT(OR(L400="Ø",L400="",L400="Split",L400="Needs to be Split"))),"Completed",IF(AND(M400="Incomplete",M401="Incomplete"),"Incomplete",IF(AND(M400="Other",M401="Other"),"Review",IF(AND(M400="Untraceable",M401=""),"Untraceable","")))))))))))))))))))))))))</f>
        <v>Completed</v>
      </c>
      <c r="O400" s="124" t="s">
        <v>0</v>
      </c>
      <c r="P400" t="s">
        <v>5579</v>
      </c>
      <c r="Q400" s="121" t="s">
        <v>25</v>
      </c>
      <c r="R400" s="116" t="s">
        <v>5578</v>
      </c>
    </row>
    <row r="401" spans="1:18" x14ac:dyDescent="0.25">
      <c r="A401" s="116"/>
      <c r="B401" s="132"/>
      <c r="C401" s="125"/>
      <c r="D401" s="103" t="s">
        <v>23</v>
      </c>
      <c r="E401" s="103" t="s">
        <v>1512</v>
      </c>
      <c r="F401" s="7" t="str">
        <f>IF(AND(D401="Amina",OR(E401="Manual",E401="Assisted Manual")),A400&amp;"_AZ",IF(AND(D401="Amina",OR(E401="De-Novo Merge",E401="Assisted Merge")),A400&amp;"_SA_AZ",IF(AND(D401="Ahmad",OR(E401="Manual",E401="Assisted Manual")),A400&amp;"_AE",IF(AND(D401="Ahmad",OR(E401="De-Novo Merge",E401="Assisted Merge")),A400&amp;"_SA_AE",IF(AND(D401="Gina",OR(E401="Manual",E401="Assisted Manual")),A400&amp;"_GB",IF(AND(D401="Gina",OR(E401="De-Novo Merge",E401="Assisted Merge")),A400&amp;"_SA_GB",IF(AND(D401="Cameron",OR(E401="Manual",E401="Assisted Manual")),A400&amp;"_CA",IF(AND(D401="Cameron",OR(E401="De-Novo Merge",E401="Assisted Merge")),A400&amp;"_SA_CA",IF(AND(D401="Bruno",OR(E401="Manual",E401="Assisted Manual")),A400&amp;"_BD",IF(AND(D401="Bruno",OR(E401="De-Novo Merge",E401="Assisted Merge")),A400&amp;"_SA_BD",IF(AND(D401="Daniel",OR(E401="Manual",E401="Assisted Manual")),A400&amp;"_DR",IF(AND(D401="Daniel",OR(E401="De-Novo Merge",E401="Assisted Merge")),A400&amp;"_SA_DR",IF(AND(D401="Monet",OR(E401="Manual",E401="Assisted Manual")),A400&amp;"_MW",IF(AND(D401="Monet",OR(E401="De-Novo Merge",E401="Assisted Merge")),A400&amp;"_SA_MW",IF(AND(D401="Rinat",OR(E401="Manual",E401="Assisted Manual")),A400&amp;"_RM",IF(AND(D401="Rinat",OR(E401="De-Novo Merge",E401="Assisted Merge")),A400&amp;"_SA_RM",""))))))))))))))))</f>
        <v>2018-08-01_G-200_CA</v>
      </c>
      <c r="G401" s="104">
        <v>43425</v>
      </c>
      <c r="H401" s="104">
        <v>43425</v>
      </c>
      <c r="I401" s="68">
        <v>1</v>
      </c>
      <c r="J401" s="68">
        <v>17</v>
      </c>
      <c r="K401" s="73">
        <f t="shared" si="6"/>
        <v>17</v>
      </c>
      <c r="L401" s="134"/>
      <c r="M401" s="103" t="str">
        <f>IF(AND(NOT(OR(G401="",G401="Ø")),H401=""),"In Progress",IF(AND(NOT(OR(H401="Ø",H401="")),NOT(OR(G401="Ø",G401=""))),"Completed",IF(AND(NOT(A400=""),NOT(OR(D401="",D401="???")),G401=""),"Waiting",IF(D401="???","Waiting",""))))</f>
        <v>Completed</v>
      </c>
      <c r="N401" s="125"/>
      <c r="O401" s="125"/>
      <c r="Q401" s="121"/>
      <c r="R401" s="116"/>
    </row>
    <row r="402" spans="1:18" x14ac:dyDescent="0.25">
      <c r="A402" s="122" t="s">
        <v>5577</v>
      </c>
      <c r="B402" s="131" t="s">
        <v>5576</v>
      </c>
      <c r="C402" s="124" t="s">
        <v>5575</v>
      </c>
      <c r="D402" s="103" t="s">
        <v>23</v>
      </c>
      <c r="E402" s="103" t="s">
        <v>24</v>
      </c>
      <c r="F402" s="7" t="str">
        <f>IF(AND(D402="Amina",OR(E402="Manual",E402="Assisted Manual")),A402&amp;"_AZ",IF(AND(D402="Amina",OR(E402="De-Novo Merge",E402="Assisted Merge")),A402&amp;"_SA_AZ",IF(AND(D402="Ahmad",OR(E402="Manual",E402="Assisted Manual")),A402&amp;"_AE",IF(AND(D402="Ahmad",OR(E402="De-Novo Merge",E402="Assisted Merge")),A402&amp;"_SA_AE",IF(AND(D402="Gina",OR(E402="Manual",E402="Assisted Manual")),A402&amp;"_GB",IF(AND(D402="Gina",OR(E402="De-Novo Merge",E402="Assisted Merge")),A402&amp;"_SA_GB",IF(AND(D402="Cameron",OR(E402="Manual",E402="Assisted Manual")),A402&amp;"_CA",IF(AND(D402="Cameron",OR(E402="De-Novo Merge",E402="Assisted Merge")),A402&amp;"_SA_CA",IF(AND(D402="Bruno",OR(E402="Manual",E402="Assisted Manual")),A402&amp;"_BD",IF(AND(D402="Bruno",OR(E402="De-Novo Merge",E402="Assisted Merge")),A402&amp;"_SA_BD",IF(AND(D402="Daniel",OR(E402="Manual",E402="Assisted Manual")),A402&amp;"_DR",IF(AND(D402="Daniel",OR(E402="De-Novo Merge",E402="Assisted Merge")),A402&amp;"_SA_DR",IF(AND(D402="Monet",OR(E402="Manual",E402="Assisted Manual")),A402&amp;"_MW",IF(AND(D402="Monet",OR(E402="De-Novo Merge",E402="Assisted Merge")),A402&amp;"_SA_MW",IF(AND(D402="Rinat",OR(E402="Manual",E402="Assisted Manual")),A402&amp;"_RM",IF(AND(D402="Rinat",OR(E402="De-Novo Merge",E402="Assisted Merge")),A402&amp;"_SA_RM",""))))))))))))))))</f>
        <v>2018-08-01_G-201_CA</v>
      </c>
      <c r="G402" s="104">
        <v>43405</v>
      </c>
      <c r="H402" s="104">
        <v>43406</v>
      </c>
      <c r="I402" s="68">
        <v>6</v>
      </c>
      <c r="J402" s="68">
        <v>77.7</v>
      </c>
      <c r="K402" s="73">
        <f t="shared" si="6"/>
        <v>12.950000000000001</v>
      </c>
      <c r="L402" s="133">
        <v>43432</v>
      </c>
      <c r="M402" s="103" t="str">
        <f>IF(AND(NOT(OR(G402="",G402="Ø")),H402=""),"In Progress",IF(AND(NOT(OR(H402="Ø",H402="")),NOT(OR(G402="Ø",G402=""))),"Completed",IF(AND(NOT(A402=""),NOT(OR(D402="",D402="???")),G402=""),"Waiting",IF(D402="???","Waiting",""))))</f>
        <v>Completed</v>
      </c>
      <c r="N402" s="124" t="str">
        <f>IF(AND(NOT(OR(H402="Ø",H402="")),L402="Split"),"In Progress",IF(AND(NOT(OR(H402="Ø",H402="")),L402="Needs to be Split"),"Waiting",IF(AND(M402="Review",M403="Review"),"Review",IF(OR(AND(M402="Review",M403="Incomplete"),AND(M402="Incomplete",M403="Review")),"Review",IF(OR(AND(M402="Untraceable",M403="Review"),AND(M402="Review",M403="Untraceable")),"Review",IF(OR(AND(M402="Review",M403="Completed"),AND(M402="Completed",M403="Review")),"Review",IF(OR(AND(M402="Other",M403="Review"),AND(M402="Review",M403="Other")),"Review",IF(OR(AND(M402="Other",M403="Incomplete"),AND(M402="Incomplete",M403="Other")),"Review",IF(OR(AND(M402="Other",M403="Untraceable"),AND(M402="Untraceable",M403="Other")),"Review",IF(OR(AND(M402="Other",M403="Completed"),AND(M402="Completed",M403="Other")),"Review",IF(AND(M402="Waiting",M403="Waiting"),"Waiting",IF(OR(AND(M402="Review",M403="Waiting"),AND(M402="Waiting",M403="Review")),"Waiting",IF(OR(AND(M402="Other",M403="Waiting"),AND(M402="Waiting",M403="Other")),"Waiting",IF(OR(AND(M402="Incomplete",M403="Waiting"),AND(M402="Waiting",M403="Incomplete")),"Waiting",IF(OR(AND(M402="Completed",M403="Waiting"),AND(M402="Waiting",M403="Completed")),"Waiting",IF(OR(M402="In Progress",M403="In Progress"),"In Progress",IF(OR(AND(M402="Completed",M403="Untraceable"),AND(M402="Untraceable",M403="Completed")),"Review",IF(OR(AND(M402="Completed",M403="Incomplete"),AND(M402="Incomplete",M403="Completed")),"Review",IF(OR(AND(M402="Incomplete",M403="Untraceable"),AND(M402="Untraceable",M403="Incomplete")),"Untraceable",IF(AND(NOT(OR(H402="Ø",H402="")),NOT(OR(H403="Ø",H403="")),L402=""),"In Progress",IF(AND(M402="Untraceable",M403="Untraceable"),"Untraceable",IF(AND(NOT(OR(H402="Ø",H402="")),NOT(OR(H403="Ø",H403="")),NOT(OR(L402="Ø",L402="",L402="Split",L402="Needs to be Split"))),"Completed",IF(AND(M402="Incomplete",M403="Incomplete"),"Incomplete",IF(AND(M402="Other",M403="Other"),"Review",IF(AND(M402="Untraceable",M403=""),"Untraceable","")))))))))))))))))))))))))</f>
        <v>Completed</v>
      </c>
      <c r="O402" s="124" t="s">
        <v>0</v>
      </c>
      <c r="Q402" s="121" t="s">
        <v>25</v>
      </c>
      <c r="R402" s="116" t="s">
        <v>5574</v>
      </c>
    </row>
    <row r="403" spans="1:18" x14ac:dyDescent="0.25">
      <c r="A403" s="116"/>
      <c r="B403" s="132"/>
      <c r="C403" s="125"/>
      <c r="D403" s="103" t="s">
        <v>27</v>
      </c>
      <c r="E403" s="103" t="s">
        <v>1512</v>
      </c>
      <c r="F403" s="7" t="str">
        <f>IF(AND(D403="Amina",OR(E403="Manual",E403="Assisted Manual")),A402&amp;"_AZ",IF(AND(D403="Amina",OR(E403="De-Novo Merge",E403="Assisted Merge")),A402&amp;"_SA_AZ",IF(AND(D403="Ahmad",OR(E403="Manual",E403="Assisted Manual")),A402&amp;"_AE",IF(AND(D403="Ahmad",OR(E403="De-Novo Merge",E403="Assisted Merge")),A402&amp;"_SA_AE",IF(AND(D403="Gina",OR(E403="Manual",E403="Assisted Manual")),A402&amp;"_GB",IF(AND(D403="Gina",OR(E403="De-Novo Merge",E403="Assisted Merge")),A402&amp;"_SA_GB",IF(AND(D403="Cameron",OR(E403="Manual",E403="Assisted Manual")),A402&amp;"_CA",IF(AND(D403="Cameron",OR(E403="De-Novo Merge",E403="Assisted Merge")),A402&amp;"_SA_CA",IF(AND(D403="Bruno",OR(E403="Manual",E403="Assisted Manual")),A402&amp;"_BD",IF(AND(D403="Bruno",OR(E403="De-Novo Merge",E403="Assisted Merge")),A402&amp;"_SA_BD",IF(AND(D403="Daniel",OR(E403="Manual",E403="Assisted Manual")),A402&amp;"_DR",IF(AND(D403="Daniel",OR(E403="De-Novo Merge",E403="Assisted Merge")),A402&amp;"_SA_DR",IF(AND(D403="Monet",OR(E403="Manual",E403="Assisted Manual")),A402&amp;"_MW",IF(AND(D403="Monet",OR(E403="De-Novo Merge",E403="Assisted Merge")),A402&amp;"_SA_MW",IF(AND(D403="Rinat",OR(E403="Manual",E403="Assisted Manual")),A402&amp;"_RM",IF(AND(D403="Rinat",OR(E403="De-Novo Merge",E403="Assisted Merge")),A402&amp;"_SA_RM",""))))))))))))))))</f>
        <v>2018-08-01_G-201_GB</v>
      </c>
      <c r="G403" s="104">
        <v>43431</v>
      </c>
      <c r="H403" s="104">
        <v>43432</v>
      </c>
      <c r="I403" s="68">
        <v>3</v>
      </c>
      <c r="J403" s="68">
        <v>79.75</v>
      </c>
      <c r="K403" s="73">
        <f t="shared" si="6"/>
        <v>26.583333333333332</v>
      </c>
      <c r="L403" s="134"/>
      <c r="M403" s="103" t="str">
        <f>IF(AND(NOT(OR(G403="",G403="Ø")),H403=""),"In Progress",IF(AND(NOT(OR(H403="Ø",H403="")),NOT(OR(G403="Ø",G403=""))),"Completed",IF(AND(NOT(A402=""),NOT(OR(D403="",D403="???")),G403=""),"Waiting",IF(D403="???","Waiting",""))))</f>
        <v>Completed</v>
      </c>
      <c r="N403" s="125"/>
      <c r="O403" s="125"/>
      <c r="Q403" s="121"/>
      <c r="R403" s="116"/>
    </row>
    <row r="404" spans="1:18" x14ac:dyDescent="0.25">
      <c r="A404" s="122" t="s">
        <v>5573</v>
      </c>
      <c r="B404" s="131" t="s">
        <v>5572</v>
      </c>
      <c r="C404" s="124" t="s">
        <v>3632</v>
      </c>
      <c r="D404" s="103" t="s">
        <v>161</v>
      </c>
      <c r="E404" s="103" t="s">
        <v>24</v>
      </c>
      <c r="F404" s="7" t="str">
        <f>IF(AND(D404="Amina",OR(E404="Manual",E404="Assisted Manual")),A404&amp;"_AZ",IF(AND(D404="Amina",OR(E404="De-Novo Merge",E404="Assisted Merge")),A404&amp;"_SA_AZ",IF(AND(D404="Ahmad",OR(E404="Manual",E404="Assisted Manual")),A404&amp;"_AE",IF(AND(D404="Ahmad",OR(E404="De-Novo Merge",E404="Assisted Merge")),A404&amp;"_SA_AE",IF(AND(D404="Gina",OR(E404="Manual",E404="Assisted Manual")),A404&amp;"_GB",IF(AND(D404="Gina",OR(E404="De-Novo Merge",E404="Assisted Merge")),A404&amp;"_SA_GB",IF(AND(D404="Cameron",OR(E404="Manual",E404="Assisted Manual")),A404&amp;"_CA",IF(AND(D404="Cameron",OR(E404="De-Novo Merge",E404="Assisted Merge")),A404&amp;"_SA_CA",IF(AND(D404="Bruno",OR(E404="Manual",E404="Assisted Manual")),A404&amp;"_BD",IF(AND(D404="Bruno",OR(E404="De-Novo Merge",E404="Assisted Merge")),A404&amp;"_SA_BD",IF(AND(D404="Daniel",OR(E404="Manual",E404="Assisted Manual")),A404&amp;"_DR",IF(AND(D404="Daniel",OR(E404="De-Novo Merge",E404="Assisted Merge")),A404&amp;"_SA_DR",IF(AND(D404="Monet",OR(E404="Manual",E404="Assisted Manual")),A404&amp;"_MW",IF(AND(D404="Monet",OR(E404="De-Novo Merge",E404="Assisted Merge")),A404&amp;"_SA_MW",IF(AND(D404="Rinat",OR(E404="Manual",E404="Assisted Manual")),A404&amp;"_RM",IF(AND(D404="Rinat",OR(E404="De-Novo Merge",E404="Assisted Merge")),A404&amp;"_SA_RM",""))))))))))))))))</f>
        <v>2018-08-01_G-202_BD</v>
      </c>
      <c r="G404" s="104">
        <v>43405</v>
      </c>
      <c r="H404" s="104">
        <v>43405</v>
      </c>
      <c r="I404" s="68">
        <v>1.75</v>
      </c>
      <c r="J404" s="68">
        <v>29</v>
      </c>
      <c r="K404" s="73">
        <f t="shared" si="6"/>
        <v>16.571428571428573</v>
      </c>
      <c r="L404" s="133">
        <v>43445</v>
      </c>
      <c r="M404" s="103" t="str">
        <f>IF(AND(NOT(OR(G404="",G404="Ø")),H404=""),"In Progress",IF(AND(NOT(OR(H404="Ø",H404="")),NOT(OR(G404="Ø",G404=""))),"Completed",IF(AND(NOT(A404=""),NOT(OR(D404="",D404="???")),G404=""),"Waiting",IF(D404="???","Waiting",""))))</f>
        <v>Completed</v>
      </c>
      <c r="N404" s="124" t="str">
        <f>IF(AND(NOT(OR(H404="Ø",H404="")),L404="Split"),"In Progress",IF(AND(NOT(OR(H404="Ø",H404="")),L404="Needs to be Split"),"Waiting",IF(AND(M404="Review",M405="Review"),"Review",IF(OR(AND(M404="Review",M405="Incomplete"),AND(M404="Incomplete",M405="Review")),"Review",IF(OR(AND(M404="Untraceable",M405="Review"),AND(M404="Review",M405="Untraceable")),"Review",IF(OR(AND(M404="Review",M405="Completed"),AND(M404="Completed",M405="Review")),"Review",IF(OR(AND(M404="Other",M405="Review"),AND(M404="Review",M405="Other")),"Review",IF(OR(AND(M404="Other",M405="Incomplete"),AND(M404="Incomplete",M405="Other")),"Review",IF(OR(AND(M404="Other",M405="Untraceable"),AND(M404="Untraceable",M405="Other")),"Review",IF(OR(AND(M404="Other",M405="Completed"),AND(M404="Completed",M405="Other")),"Review",IF(AND(M404="Waiting",M405="Waiting"),"Waiting",IF(OR(AND(M404="Review",M405="Waiting"),AND(M404="Waiting",M405="Review")),"Waiting",IF(OR(AND(M404="Other",M405="Waiting"),AND(M404="Waiting",M405="Other")),"Waiting",IF(OR(AND(M404="Incomplete",M405="Waiting"),AND(M404="Waiting",M405="Incomplete")),"Waiting",IF(OR(AND(M404="Completed",M405="Waiting"),AND(M404="Waiting",M405="Completed")),"Waiting",IF(OR(M404="In Progress",M405="In Progress"),"In Progress",IF(OR(AND(M404="Completed",M405="Untraceable"),AND(M404="Untraceable",M405="Completed")),"Review",IF(OR(AND(M404="Completed",M405="Incomplete"),AND(M404="Incomplete",M405="Completed")),"Review",IF(OR(AND(M404="Incomplete",M405="Untraceable"),AND(M404="Untraceable",M405="Incomplete")),"Untraceable",IF(AND(NOT(OR(H404="Ø",H404="")),NOT(OR(H405="Ø",H405="")),L404=""),"In Progress",IF(AND(M404="Untraceable",M405="Untraceable"),"Untraceable",IF(AND(NOT(OR(H404="Ø",H404="")),NOT(OR(H405="Ø",H405="")),NOT(OR(L404="Ø",L404="",L404="Split",L404="Needs to be Split"))),"Completed",IF(AND(M404="Incomplete",M405="Incomplete"),"Incomplete",IF(AND(M404="Other",M405="Other"),"Review",IF(AND(M404="Untraceable",M405=""),"Untraceable","")))))))))))))))))))))))))</f>
        <v>Completed</v>
      </c>
      <c r="O404" s="124" t="s">
        <v>0</v>
      </c>
      <c r="Q404" s="121" t="s">
        <v>25</v>
      </c>
      <c r="R404" s="116" t="s">
        <v>5571</v>
      </c>
    </row>
    <row r="405" spans="1:18" x14ac:dyDescent="0.25">
      <c r="A405" s="116"/>
      <c r="B405" s="132"/>
      <c r="C405" s="125"/>
      <c r="D405" s="103" t="s">
        <v>4657</v>
      </c>
      <c r="E405" s="103" t="s">
        <v>1512</v>
      </c>
      <c r="F405" s="7" t="str">
        <f>IF(AND(D405="Amina",OR(E405="Manual",E405="Assisted Manual")),A404&amp;"_AZ",IF(AND(D405="Amina",OR(E405="De-Novo Merge",E405="Assisted Merge")),A404&amp;"_SA_AZ",IF(AND(D405="Ahmad",OR(E405="Manual",E405="Assisted Manual")),A404&amp;"_AE",IF(AND(D405="Ahmad",OR(E405="De-Novo Merge",E405="Assisted Merge")),A404&amp;"_SA_AE",IF(AND(D405="Gina",OR(E405="Manual",E405="Assisted Manual")),A404&amp;"_GB",IF(AND(D405="Gina",OR(E405="De-Novo Merge",E405="Assisted Merge")),A404&amp;"_SA_GB",IF(AND(D405="Cameron",OR(E405="Manual",E405="Assisted Manual")),A404&amp;"_CA",IF(AND(D405="Cameron",OR(E405="De-Novo Merge",E405="Assisted Merge")),A404&amp;"_SA_CA",IF(AND(D405="Bruno",OR(E405="Manual",E405="Assisted Manual")),A404&amp;"_BD",IF(AND(D405="Bruno",OR(E405="De-Novo Merge",E405="Assisted Merge")),A404&amp;"_SA_BD",IF(AND(D405="Daniel",OR(E405="Manual",E405="Assisted Manual")),A404&amp;"_DR",IF(AND(D405="Daniel",OR(E405="De-Novo Merge",E405="Assisted Merge")),A404&amp;"_SA_DR",IF(AND(D405="Monet",OR(E405="Manual",E405="Assisted Manual")),A404&amp;"_MW",IF(AND(D405="Monet",OR(E405="De-Novo Merge",E405="Assisted Merge")),A404&amp;"_SA_MW",IF(AND(D405="Rinat",OR(E405="Manual",E405="Assisted Manual")),A404&amp;"_RM",IF(AND(D405="Rinat",OR(E405="De-Novo Merge",E405="Assisted Merge")),A404&amp;"_SA_RM",""))))))))))))))))</f>
        <v>2018-08-01_G-202_AE</v>
      </c>
      <c r="G405" s="104">
        <v>43424</v>
      </c>
      <c r="H405" s="104">
        <v>43424</v>
      </c>
      <c r="I405" s="68">
        <v>1</v>
      </c>
      <c r="J405" s="68">
        <v>30.3</v>
      </c>
      <c r="K405" s="73">
        <f t="shared" si="6"/>
        <v>30.3</v>
      </c>
      <c r="L405" s="134"/>
      <c r="M405" s="103" t="str">
        <f>IF(AND(NOT(OR(G405="",G405="Ø")),H405=""),"In Progress",IF(AND(NOT(OR(H405="Ø",H405="")),NOT(OR(G405="Ø",G405=""))),"Completed",IF(AND(NOT(A404=""),NOT(OR(D405="",D405="???")),G405=""),"Waiting",IF(D405="???","Waiting",""))))</f>
        <v>Completed</v>
      </c>
      <c r="N405" s="125"/>
      <c r="O405" s="125"/>
      <c r="Q405" s="121"/>
      <c r="R405" s="116"/>
    </row>
    <row r="406" spans="1:18" x14ac:dyDescent="0.25">
      <c r="A406" s="122" t="s">
        <v>5570</v>
      </c>
      <c r="B406" s="131" t="s">
        <v>5569</v>
      </c>
      <c r="C406" s="124"/>
      <c r="D406" s="103" t="s">
        <v>4657</v>
      </c>
      <c r="E406" s="103" t="s">
        <v>24</v>
      </c>
      <c r="F406" s="7" t="str">
        <f>IF(AND(D406="Amina",OR(E406="Manual",E406="Assisted Manual")),A406&amp;"_AZ",IF(AND(D406="Amina",OR(E406="De-Novo Merge",E406="Assisted Merge")),A406&amp;"_SA_AZ",IF(AND(D406="Ahmad",OR(E406="Manual",E406="Assisted Manual")),A406&amp;"_AE",IF(AND(D406="Ahmad",OR(E406="De-Novo Merge",E406="Assisted Merge")),A406&amp;"_SA_AE",IF(AND(D406="Gina",OR(E406="Manual",E406="Assisted Manual")),A406&amp;"_GB",IF(AND(D406="Gina",OR(E406="De-Novo Merge",E406="Assisted Merge")),A406&amp;"_SA_GB",IF(AND(D406="Cameron",OR(E406="Manual",E406="Assisted Manual")),A406&amp;"_CA",IF(AND(D406="Cameron",OR(E406="De-Novo Merge",E406="Assisted Merge")),A406&amp;"_SA_CA",IF(AND(D406="Bruno",OR(E406="Manual",E406="Assisted Manual")),A406&amp;"_BD",IF(AND(D406="Bruno",OR(E406="De-Novo Merge",E406="Assisted Merge")),A406&amp;"_SA_BD",IF(AND(D406="Daniel",OR(E406="Manual",E406="Assisted Manual")),A406&amp;"_DR",IF(AND(D406="Daniel",OR(E406="De-Novo Merge",E406="Assisted Merge")),A406&amp;"_SA_DR",IF(AND(D406="Monet",OR(E406="Manual",E406="Assisted Manual")),A406&amp;"_MW",IF(AND(D406="Monet",OR(E406="De-Novo Merge",E406="Assisted Merge")),A406&amp;"_SA_MW",IF(AND(D406="Rinat",OR(E406="Manual",E406="Assisted Manual")),A406&amp;"_RM",IF(AND(D406="Rinat",OR(E406="De-Novo Merge",E406="Assisted Merge")),A406&amp;"_SA_RM",""))))))))))))))))</f>
        <v>2018-08-01_G-203_AE</v>
      </c>
      <c r="G406" s="104">
        <v>43411</v>
      </c>
      <c r="H406" s="104">
        <v>43411</v>
      </c>
      <c r="I406" s="68">
        <v>1.5</v>
      </c>
      <c r="J406" s="68">
        <v>13.3</v>
      </c>
      <c r="K406" s="73">
        <f t="shared" si="6"/>
        <v>8.8666666666666671</v>
      </c>
      <c r="L406" s="133" t="str">
        <f>IF(AND(NOT(OR(H406="",H406="Ø")),NOT(OR(H407="",H407="Ø"))),"Needs to be Split","")</f>
        <v/>
      </c>
      <c r="M406" s="103" t="s">
        <v>4</v>
      </c>
      <c r="N406" s="124" t="str">
        <f>IF(AND(NOT(OR(H406="Ø",H406="")),L406="Split"),"In Progress",IF(AND(NOT(OR(H406="Ø",H406="")),L406="Needs to be Split"),"Waiting",IF(AND(M406="Review",M407="Review"),"Review",IF(OR(AND(M406="Review",M407="Incomplete"),AND(M406="Incomplete",M407="Review")),"Review",IF(OR(AND(M406="Untraceable",M407="Review"),AND(M406="Review",M407="Untraceable")),"Review",IF(OR(AND(M406="Review",M407="Completed"),AND(M406="Completed",M407="Review")),"Review",IF(OR(AND(M406="Other",M407="Review"),AND(M406="Review",M407="Other")),"Review",IF(OR(AND(M406="Other",M407="Incomplete"),AND(M406="Incomplete",M407="Other")),"Review",IF(OR(AND(M406="Other",M407="Untraceable"),AND(M406="Untraceable",M407="Other")),"Review",IF(OR(AND(M406="Other",M407="Completed"),AND(M406="Completed",M407="Other")),"Review",IF(AND(M406="Waiting",M407="Waiting"),"Waiting",IF(OR(AND(M406="Review",M407="Waiting"),AND(M406="Waiting",M407="Review")),"Waiting",IF(OR(AND(M406="Other",M407="Waiting"),AND(M406="Waiting",M407="Other")),"Waiting",IF(OR(AND(M406="Incomplete",M407="Waiting"),AND(M406="Waiting",M407="Incomplete")),"Waiting",IF(OR(AND(M406="Completed",M407="Waiting"),AND(M406="Waiting",M407="Completed")),"Waiting",IF(OR(M406="In Progress",M407="In Progress"),"In Progress",IF(OR(AND(M406="Completed",M407="Untraceable"),AND(M406="Untraceable",M407="Completed")),"Review",IF(OR(AND(M406="Completed",M407="Incomplete"),AND(M406="Incomplete",M407="Completed")),"Review",IF(OR(AND(M406="Incomplete",M407="Untraceable"),AND(M406="Untraceable",M407="Incomplete")),"Untraceable",IF(AND(NOT(OR(H406="Ø",H406="")),NOT(OR(H407="Ø",H407="")),L406=""),"In Progress",IF(AND(M406="Untraceable",M407="Untraceable"),"Untraceable",IF(AND(NOT(OR(H406="Ø",H406="")),NOT(OR(H407="Ø",H407="")),NOT(OR(L406="Ø",L406="",L406="Split",L406="Needs to be Split"))),"Completed",IF(AND(M406="Incomplete",M407="Incomplete"),"Incomplete",IF(AND(M406="Other",M407="Other"),"Review",IF(AND(M406="Untraceable",M407=""),"Untraceable","")))))))))))))))))))))))))</f>
        <v>Waiting</v>
      </c>
      <c r="O406" s="124" t="str">
        <f>IF(OR(N406="Untraceable",N406="Incomplete"),"Ignore",IF(N406="Completed","Waiting",IF(OR(N406="Waiting",N406="In Progress",N406="Review",N406="Other"),"HOLD","")))</f>
        <v>HOLD</v>
      </c>
      <c r="P406" t="s">
        <v>5568</v>
      </c>
      <c r="Q406" s="121" t="str">
        <f>IF(OR(N406="Untraceable",N406="Incomplete"),"No",IF(N406="Completed","In Progress",""))</f>
        <v/>
      </c>
      <c r="R406" s="116"/>
    </row>
    <row r="407" spans="1:18" x14ac:dyDescent="0.25">
      <c r="A407" s="116"/>
      <c r="B407" s="132"/>
      <c r="C407" s="125"/>
      <c r="D407" s="103" t="str">
        <f>IF(AND(NOT(A406=""),NOT(B406=""),NOT(M406="Untraceable")),"???","")</f>
        <v>???</v>
      </c>
      <c r="E407" s="103"/>
      <c r="F407" s="7" t="str">
        <f>IF(AND(D407="Amina",OR(E407="Manual",E407="Assisted Manual")),A406&amp;"_AZ",IF(AND(D407="Amina",OR(E407="De-Novo Merge",E407="Assisted Merge")),A406&amp;"_SA_AZ",IF(AND(D407="Ahmad",OR(E407="Manual",E407="Assisted Manual")),A406&amp;"_AE",IF(AND(D407="Ahmad",OR(E407="De-Novo Merge",E407="Assisted Merge")),A406&amp;"_SA_AE",IF(AND(D407="Gina",OR(E407="Manual",E407="Assisted Manual")),A406&amp;"_GB",IF(AND(D407="Gina",OR(E407="De-Novo Merge",E407="Assisted Merge")),A406&amp;"_SA_GB",IF(AND(D407="Cameron",OR(E407="Manual",E407="Assisted Manual")),A406&amp;"_CA",IF(AND(D407="Cameron",OR(E407="De-Novo Merge",E407="Assisted Merge")),A406&amp;"_SA_CA",IF(AND(D407="Bruno",OR(E407="Manual",E407="Assisted Manual")),A406&amp;"_BD",IF(AND(D407="Bruno",OR(E407="De-Novo Merge",E407="Assisted Merge")),A406&amp;"_SA_BD",IF(AND(D407="Daniel",OR(E407="Manual",E407="Assisted Manual")),A406&amp;"_DR",IF(AND(D407="Daniel",OR(E407="De-Novo Merge",E407="Assisted Merge")),A406&amp;"_SA_DR",IF(AND(D407="Monet",OR(E407="Manual",E407="Assisted Manual")),A406&amp;"_MW",IF(AND(D407="Monet",OR(E407="De-Novo Merge",E407="Assisted Merge")),A406&amp;"_SA_MW",IF(AND(D407="Rinat",OR(E407="Manual",E407="Assisted Manual")),A406&amp;"_RM",IF(AND(D407="Rinat",OR(E407="De-Novo Merge",E407="Assisted Merge")),A406&amp;"_SA_RM",""))))))))))))))))</f>
        <v/>
      </c>
      <c r="G407" s="104"/>
      <c r="H407" s="104"/>
      <c r="I407" s="68"/>
      <c r="J407" s="68"/>
      <c r="K407" s="73" t="str">
        <f t="shared" si="6"/>
        <v/>
      </c>
      <c r="L407" s="134"/>
      <c r="M407" s="103" t="str">
        <f>IF(AND(NOT(OR(G407="",G407="Ø")),H407=""),"In Progress",IF(AND(NOT(OR(H407="Ø",H407="")),NOT(OR(G407="Ø",G407=""))),"Completed",IF(AND(NOT(A406=""),NOT(OR(D407="",D407="???")),G407=""),"Waiting",IF(D407="???","Waiting",""))))</f>
        <v>Waiting</v>
      </c>
      <c r="N407" s="125"/>
      <c r="O407" s="125"/>
      <c r="Q407" s="121"/>
      <c r="R407" s="116"/>
    </row>
    <row r="408" spans="1:18" x14ac:dyDescent="0.25">
      <c r="A408" s="122" t="s">
        <v>5567</v>
      </c>
      <c r="B408" s="117" t="s">
        <v>5566</v>
      </c>
      <c r="C408" s="116" t="s">
        <v>5565</v>
      </c>
      <c r="D408" s="103" t="s">
        <v>161</v>
      </c>
      <c r="E408" s="103" t="s">
        <v>24</v>
      </c>
      <c r="F408" s="7" t="str">
        <f>IF(AND(D408="Amina",OR(E408="Manual",E408="Assisted Manual")),A408&amp;"_AZ",IF(AND(D408="Amina",OR(E408="De-Novo Merge",E408="Assisted Merge")),A408&amp;"_SA_AZ",IF(AND(D408="Ahmad",OR(E408="Manual",E408="Assisted Manual")),A408&amp;"_AE",IF(AND(D408="Ahmad",OR(E408="De-Novo Merge",E408="Assisted Merge")),A408&amp;"_SA_AE",IF(AND(D408="Gina",OR(E408="Manual",E408="Assisted Manual")),A408&amp;"_GB",IF(AND(D408="Gina",OR(E408="De-Novo Merge",E408="Assisted Merge")),A408&amp;"_SA_GB",IF(AND(D408="Cameron",OR(E408="Manual",E408="Assisted Manual")),A408&amp;"_CA",IF(AND(D408="Cameron",OR(E408="De-Novo Merge",E408="Assisted Merge")),A408&amp;"_SA_CA",IF(AND(D408="Bruno",OR(E408="Manual",E408="Assisted Manual")),A408&amp;"_BD",IF(AND(D408="Bruno",OR(E408="De-Novo Merge",E408="Assisted Merge")),A408&amp;"_SA_BD",IF(AND(D408="Daniel",OR(E408="Manual",E408="Assisted Manual")),A408&amp;"_DR",IF(AND(D408="Daniel",OR(E408="De-Novo Merge",E408="Assisted Merge")),A408&amp;"_SA_DR",IF(AND(D408="Monet",OR(E408="Manual",E408="Assisted Manual")),A408&amp;"_MW",IF(AND(D408="Monet",OR(E408="De-Novo Merge",E408="Assisted Merge")),A408&amp;"_SA_MW",IF(AND(D408="Rinat",OR(E408="Manual",E408="Assisted Manual")),A408&amp;"_RM",IF(AND(D408="Rinat",OR(E408="De-Novo Merge",E408="Assisted Merge")),A408&amp;"_SA_RM",""))))))))))))))))</f>
        <v>2018-08-01_G-204_BD</v>
      </c>
      <c r="G408" s="104">
        <v>43405</v>
      </c>
      <c r="H408" s="104" t="s">
        <v>51</v>
      </c>
      <c r="I408" s="68"/>
      <c r="J408" s="68"/>
      <c r="K408" s="73" t="str">
        <f t="shared" si="6"/>
        <v/>
      </c>
      <c r="L408" s="118" t="str">
        <f>IF(AND(NOT(OR(H408="",H408="Ø")),NOT(OR(H409="",H409="Ø"))),"Needs to be Split","")</f>
        <v/>
      </c>
      <c r="M408" s="103" t="s">
        <v>2</v>
      </c>
      <c r="N408" s="116" t="s">
        <v>2</v>
      </c>
      <c r="O408" s="116" t="str">
        <f>IF(OR(N408="Untraceable",N408="Incomplete"),"Ignore",IF(N408="Completed","Waiting",IF(OR(N408="Waiting",N408="In Progress",N408="Review",N408="Other"),"HOLD","")))</f>
        <v>Ignore</v>
      </c>
      <c r="P408" t="s">
        <v>1497</v>
      </c>
      <c r="Q408" s="121" t="str">
        <f>IF(OR(N408="Untraceable",N408="Incomplete"),"No",IF(N408="Completed","In Progress",""))</f>
        <v>No</v>
      </c>
      <c r="R408" s="116"/>
    </row>
    <row r="409" spans="1:18" x14ac:dyDescent="0.25">
      <c r="A409" s="116"/>
      <c r="B409" s="116"/>
      <c r="C409" s="116"/>
      <c r="D409" s="103"/>
      <c r="E409" s="103"/>
      <c r="F409" s="7" t="str">
        <f>IF(AND(D409="Amina",OR(E409="Manual",E409="Assisted Manual")),A408&amp;"_AZ",IF(AND(D409="Amina",OR(E409="De-Novo Merge",E409="Assisted Merge")),A408&amp;"_SA_AZ",IF(AND(D409="Ahmad",OR(E409="Manual",E409="Assisted Manual")),A408&amp;"_AE",IF(AND(D409="Ahmad",OR(E409="De-Novo Merge",E409="Assisted Merge")),A408&amp;"_SA_AE",IF(AND(D409="Gina",OR(E409="Manual",E409="Assisted Manual")),A408&amp;"_GB",IF(AND(D409="Gina",OR(E409="De-Novo Merge",E409="Assisted Merge")),A408&amp;"_SA_GB",IF(AND(D409="Cameron",OR(E409="Manual",E409="Assisted Manual")),A408&amp;"_CA",IF(AND(D409="Cameron",OR(E409="De-Novo Merge",E409="Assisted Merge")),A408&amp;"_SA_CA",IF(AND(D409="Bruno",OR(E409="Manual",E409="Assisted Manual")),A408&amp;"_BD",IF(AND(D409="Bruno",OR(E409="De-Novo Merge",E409="Assisted Merge")),A408&amp;"_SA_BD",IF(AND(D409="Daniel",OR(E409="Manual",E409="Assisted Manual")),A408&amp;"_DR",IF(AND(D409="Daniel",OR(E409="De-Novo Merge",E409="Assisted Merge")),A408&amp;"_SA_DR",IF(AND(D409="Monet",OR(E409="Manual",E409="Assisted Manual")),A408&amp;"_MW",IF(AND(D409="Monet",OR(E409="De-Novo Merge",E409="Assisted Merge")),A408&amp;"_SA_MW",IF(AND(D409="Rinat",OR(E409="Manual",E409="Assisted Manual")),A408&amp;"_RM",IF(AND(D409="Rinat",OR(E409="De-Novo Merge",E409="Assisted Merge")),A408&amp;"_SA_RM",""))))))))))))))))</f>
        <v/>
      </c>
      <c r="G409" s="104"/>
      <c r="H409" s="104"/>
      <c r="I409" s="68"/>
      <c r="J409" s="68"/>
      <c r="K409" s="73" t="str">
        <f t="shared" si="6"/>
        <v/>
      </c>
      <c r="L409" s="116"/>
      <c r="M409" s="103" t="str">
        <f>IF(AND(NOT(OR(G409="",G409="Ø")),H409=""),"In Progress",IF(AND(NOT(OR(H409="Ø",H409="")),NOT(OR(G409="Ø",G409=""))),"Completed",IF(AND(NOT(A408=""),NOT(OR(D409="",D409="???")),G409=""),"Waiting",IF(D409="???","Waiting",""))))</f>
        <v/>
      </c>
      <c r="N409" s="116"/>
      <c r="O409" s="116"/>
      <c r="Q409" s="121"/>
      <c r="R409" s="116"/>
    </row>
    <row r="410" spans="1:18" x14ac:dyDescent="0.25">
      <c r="A410" s="122" t="s">
        <v>5564</v>
      </c>
      <c r="B410" s="117" t="s">
        <v>5563</v>
      </c>
      <c r="C410" s="116" t="s">
        <v>1372</v>
      </c>
      <c r="D410" s="103" t="s">
        <v>23</v>
      </c>
      <c r="E410" s="103" t="s">
        <v>24</v>
      </c>
      <c r="F410" s="7" t="str">
        <f>IF(AND(D410="Amina",OR(E410="Manual",E410="Assisted Manual")),A410&amp;"_AZ",IF(AND(D410="Amina",OR(E410="De-Novo Merge",E410="Assisted Merge")),A410&amp;"_SA_AZ",IF(AND(D410="Ahmad",OR(E410="Manual",E410="Assisted Manual")),A410&amp;"_AE",IF(AND(D410="Ahmad",OR(E410="De-Novo Merge",E410="Assisted Merge")),A410&amp;"_SA_AE",IF(AND(D410="Gina",OR(E410="Manual",E410="Assisted Manual")),A410&amp;"_GB",IF(AND(D410="Gina",OR(E410="De-Novo Merge",E410="Assisted Merge")),A410&amp;"_SA_GB",IF(AND(D410="Cameron",OR(E410="Manual",E410="Assisted Manual")),A410&amp;"_CA",IF(AND(D410="Cameron",OR(E410="De-Novo Merge",E410="Assisted Merge")),A410&amp;"_SA_CA",IF(AND(D410="Bruno",OR(E410="Manual",E410="Assisted Manual")),A410&amp;"_BD",IF(AND(D410="Bruno",OR(E410="De-Novo Merge",E410="Assisted Merge")),A410&amp;"_SA_BD",IF(AND(D410="Daniel",OR(E410="Manual",E410="Assisted Manual")),A410&amp;"_DR",IF(AND(D410="Daniel",OR(E410="De-Novo Merge",E410="Assisted Merge")),A410&amp;"_SA_DR",IF(AND(D410="Monet",OR(E410="Manual",E410="Assisted Manual")),A410&amp;"_MW",IF(AND(D410="Monet",OR(E410="De-Novo Merge",E410="Assisted Merge")),A410&amp;"_SA_MW",IF(AND(D410="Rinat",OR(E410="Manual",E410="Assisted Manual")),A410&amp;"_RM",IF(AND(D410="Rinat",OR(E410="De-Novo Merge",E410="Assisted Merge")),A410&amp;"_SA_RM",""))))))))))))))))</f>
        <v>2018-08-01_G-205_CA</v>
      </c>
      <c r="G410" s="104">
        <v>43406</v>
      </c>
      <c r="H410" s="104">
        <v>43411</v>
      </c>
      <c r="I410" s="68">
        <v>8</v>
      </c>
      <c r="J410" s="68">
        <v>125.2</v>
      </c>
      <c r="K410" s="73">
        <f t="shared" si="6"/>
        <v>15.65</v>
      </c>
      <c r="L410" s="118">
        <v>43445</v>
      </c>
      <c r="M410" s="103" t="str">
        <f>IF(AND(NOT(OR(G410="",G410="Ø")),H410=""),"In Progress",IF(AND(NOT(OR(H410="Ø",H410="")),NOT(OR(G410="Ø",G410=""))),"Completed",IF(AND(NOT(A410=""),NOT(OR(D410="",D410="???")),G410=""),"Waiting",IF(D410="???","Waiting",""))))</f>
        <v>Completed</v>
      </c>
      <c r="N410" s="116" t="str">
        <f>IF(AND(NOT(OR(H410="Ø",H410="")),L410="Split"),"In Progress",IF(AND(NOT(OR(H410="Ø",H410="")),L410="Needs to be Split"),"Waiting",IF(AND(M410="Review",M411="Review"),"Review",IF(OR(AND(M410="Review",M411="Incomplete"),AND(M410="Incomplete",M411="Review")),"Review",IF(OR(AND(M410="Untraceable",M411="Review"),AND(M410="Review",M411="Untraceable")),"Review",IF(OR(AND(M410="Review",M411="Completed"),AND(M410="Completed",M411="Review")),"Review",IF(OR(AND(M410="Other",M411="Review"),AND(M410="Review",M411="Other")),"Review",IF(OR(AND(M410="Other",M411="Incomplete"),AND(M410="Incomplete",M411="Other")),"Review",IF(OR(AND(M410="Other",M411="Untraceable"),AND(M410="Untraceable",M411="Other")),"Review",IF(OR(AND(M410="Other",M411="Completed"),AND(M410="Completed",M411="Other")),"Review",IF(AND(M410="Waiting",M411="Waiting"),"Waiting",IF(OR(AND(M410="Review",M411="Waiting"),AND(M410="Waiting",M411="Review")),"Waiting",IF(OR(AND(M410="Other",M411="Waiting"),AND(M410="Waiting",M411="Other")),"Waiting",IF(OR(AND(M410="Incomplete",M411="Waiting"),AND(M410="Waiting",M411="Incomplete")),"Waiting",IF(OR(AND(M410="Completed",M411="Waiting"),AND(M410="Waiting",M411="Completed")),"Waiting",IF(OR(M410="In Progress",M411="In Progress"),"In Progress",IF(OR(AND(M410="Completed",M411="Untraceable"),AND(M410="Untraceable",M411="Completed")),"Review",IF(OR(AND(M410="Completed",M411="Incomplete"),AND(M410="Incomplete",M411="Completed")),"Review",IF(OR(AND(M410="Incomplete",M411="Untraceable"),AND(M410="Untraceable",M411="Incomplete")),"Untraceable",IF(AND(NOT(OR(H410="Ø",H410="")),NOT(OR(H411="Ø",H411="")),L410=""),"In Progress",IF(AND(M410="Untraceable",M411="Untraceable"),"Untraceable",IF(AND(NOT(OR(H410="Ø",H410="")),NOT(OR(H411="Ø",H411="")),NOT(OR(L410="Ø",L410="",L410="Split",L410="Needs to be Split"))),"Completed",IF(AND(M410="Incomplete",M411="Incomplete"),"Incomplete",IF(AND(M410="Other",M411="Other"),"Review",IF(AND(M410="Untraceable",M411=""),"Untraceable","")))))))))))))))))))))))))</f>
        <v>Completed</v>
      </c>
      <c r="O410" s="116" t="s">
        <v>0</v>
      </c>
      <c r="Q410" s="121" t="s">
        <v>25</v>
      </c>
      <c r="R410" s="116" t="s">
        <v>5562</v>
      </c>
    </row>
    <row r="411" spans="1:18" x14ac:dyDescent="0.25">
      <c r="A411" s="116"/>
      <c r="B411" s="116"/>
      <c r="C411" s="116"/>
      <c r="D411" s="103" t="s">
        <v>4657</v>
      </c>
      <c r="E411" s="103" t="s">
        <v>1512</v>
      </c>
      <c r="F411" s="7" t="str">
        <f>IF(AND(D411="Amina",OR(E411="Manual",E411="Assisted Manual")),A410&amp;"_AZ",IF(AND(D411="Amina",OR(E411="De-Novo Merge",E411="Assisted Merge")),A410&amp;"_SA_AZ",IF(AND(D411="Ahmad",OR(E411="Manual",E411="Assisted Manual")),A410&amp;"_AE",IF(AND(D411="Ahmad",OR(E411="De-Novo Merge",E411="Assisted Merge")),A410&amp;"_SA_AE",IF(AND(D411="Gina",OR(E411="Manual",E411="Assisted Manual")),A410&amp;"_GB",IF(AND(D411="Gina",OR(E411="De-Novo Merge",E411="Assisted Merge")),A410&amp;"_SA_GB",IF(AND(D411="Cameron",OR(E411="Manual",E411="Assisted Manual")),A410&amp;"_CA",IF(AND(D411="Cameron",OR(E411="De-Novo Merge",E411="Assisted Merge")),A410&amp;"_SA_CA",IF(AND(D411="Bruno",OR(E411="Manual",E411="Assisted Manual")),A410&amp;"_BD",IF(AND(D411="Bruno",OR(E411="De-Novo Merge",E411="Assisted Merge")),A410&amp;"_SA_BD",IF(AND(D411="Daniel",OR(E411="Manual",E411="Assisted Manual")),A410&amp;"_DR",IF(AND(D411="Daniel",OR(E411="De-Novo Merge",E411="Assisted Merge")),A410&amp;"_SA_DR",IF(AND(D411="Monet",OR(E411="Manual",E411="Assisted Manual")),A410&amp;"_MW",IF(AND(D411="Monet",OR(E411="De-Novo Merge",E411="Assisted Merge")),A410&amp;"_SA_MW",IF(AND(D411="Rinat",OR(E411="Manual",E411="Assisted Manual")),A410&amp;"_RM",IF(AND(D411="Rinat",OR(E411="De-Novo Merge",E411="Assisted Merge")),A410&amp;"_SA_RM",""))))))))))))))))</f>
        <v>2018-08-01_G-205_AE</v>
      </c>
      <c r="G411" s="104">
        <v>43430</v>
      </c>
      <c r="H411" s="104">
        <v>43431</v>
      </c>
      <c r="I411" s="68">
        <v>5.5</v>
      </c>
      <c r="J411" s="68">
        <v>124</v>
      </c>
      <c r="K411" s="73">
        <f t="shared" si="6"/>
        <v>22.545454545454547</v>
      </c>
      <c r="L411" s="116"/>
      <c r="M411" s="103" t="str">
        <f>IF(AND(NOT(OR(G411="",G411="Ø")),H411=""),"In Progress",IF(AND(NOT(OR(H411="Ø",H411="")),NOT(OR(G411="Ø",G411=""))),"Completed",IF(AND(NOT(A410=""),NOT(OR(D411="",D411="???")),G411=""),"Waiting",IF(D411="???","Waiting",""))))</f>
        <v>Completed</v>
      </c>
      <c r="N411" s="116"/>
      <c r="O411" s="116"/>
      <c r="Q411" s="121"/>
      <c r="R411" s="116"/>
    </row>
    <row r="412" spans="1:18" x14ac:dyDescent="0.25">
      <c r="A412" s="122" t="s">
        <v>5561</v>
      </c>
      <c r="B412" s="117" t="s">
        <v>5560</v>
      </c>
      <c r="C412" s="116" t="s">
        <v>1372</v>
      </c>
      <c r="D412" s="103" t="s">
        <v>23</v>
      </c>
      <c r="E412" s="103" t="s">
        <v>24</v>
      </c>
      <c r="F412" s="7" t="str">
        <f>IF(AND(D412="Amina",OR(E412="Manual",E412="Assisted Manual")),A412&amp;"_AZ",IF(AND(D412="Amina",OR(E412="De-Novo Merge",E412="Assisted Merge")),A412&amp;"_SA_AZ",IF(AND(D412="Ahmad",OR(E412="Manual",E412="Assisted Manual")),A412&amp;"_AE",IF(AND(D412="Ahmad",OR(E412="De-Novo Merge",E412="Assisted Merge")),A412&amp;"_SA_AE",IF(AND(D412="Gina",OR(E412="Manual",E412="Assisted Manual")),A412&amp;"_GB",IF(AND(D412="Gina",OR(E412="De-Novo Merge",E412="Assisted Merge")),A412&amp;"_SA_GB",IF(AND(D412="Cameron",OR(E412="Manual",E412="Assisted Manual")),A412&amp;"_CA",IF(AND(D412="Cameron",OR(E412="De-Novo Merge",E412="Assisted Merge")),A412&amp;"_SA_CA",IF(AND(D412="Bruno",OR(E412="Manual",E412="Assisted Manual")),A412&amp;"_BD",IF(AND(D412="Bruno",OR(E412="De-Novo Merge",E412="Assisted Merge")),A412&amp;"_SA_BD",IF(AND(D412="Daniel",OR(E412="Manual",E412="Assisted Manual")),A412&amp;"_DR",IF(AND(D412="Daniel",OR(E412="De-Novo Merge",E412="Assisted Merge")),A412&amp;"_SA_DR",IF(AND(D412="Monet",OR(E412="Manual",E412="Assisted Manual")),A412&amp;"_MW",IF(AND(D412="Monet",OR(E412="De-Novo Merge",E412="Assisted Merge")),A412&amp;"_SA_MW",IF(AND(D412="Rinat",OR(E412="Manual",E412="Assisted Manual")),A412&amp;"_RM",IF(AND(D412="Rinat",OR(E412="De-Novo Merge",E412="Assisted Merge")),A412&amp;"_SA_RM",""))))))))))))))))</f>
        <v>2018-08-01_G-206_CA</v>
      </c>
      <c r="G412" s="104"/>
      <c r="H412" s="104"/>
      <c r="I412" s="68"/>
      <c r="J412" s="68"/>
      <c r="K412" s="73" t="str">
        <f t="shared" si="6"/>
        <v/>
      </c>
      <c r="L412" s="118" t="str">
        <f>IF(AND(NOT(OR(H412="",H412="Ø")),NOT(OR(H413="",H413="Ø"))),"Needs to be Split","")</f>
        <v/>
      </c>
      <c r="M412" s="103" t="s">
        <v>4</v>
      </c>
      <c r="N412" s="116" t="str">
        <f>IF(AND(NOT(OR(H412="Ø",H412="")),L412="Split"),"In Progress",IF(AND(NOT(OR(H412="Ø",H412="")),L412="Needs to be Split"),"Waiting",IF(AND(M412="Review",M413="Review"),"Review",IF(OR(AND(M412="Review",M413="Incomplete"),AND(M412="Incomplete",M413="Review")),"Review",IF(OR(AND(M412="Untraceable",M413="Review"),AND(M412="Review",M413="Untraceable")),"Review",IF(OR(AND(M412="Review",M413="Completed"),AND(M412="Completed",M413="Review")),"Review",IF(OR(AND(M412="Other",M413="Review"),AND(M412="Review",M413="Other")),"Review",IF(OR(AND(M412="Other",M413="Incomplete"),AND(M412="Incomplete",M413="Other")),"Review",IF(OR(AND(M412="Other",M413="Untraceable"),AND(M412="Untraceable",M413="Other")),"Review",IF(OR(AND(M412="Other",M413="Completed"),AND(M412="Completed",M413="Other")),"Review",IF(AND(M412="Waiting",M413="Waiting"),"Waiting",IF(OR(AND(M412="Review",M413="Waiting"),AND(M412="Waiting",M413="Review")),"Waiting",IF(OR(AND(M412="Other",M413="Waiting"),AND(M412="Waiting",M413="Other")),"Waiting",IF(OR(AND(M412="Incomplete",M413="Waiting"),AND(M412="Waiting",M413="Incomplete")),"Waiting",IF(OR(AND(M412="Completed",M413="Waiting"),AND(M412="Waiting",M413="Completed")),"Waiting",IF(OR(M412="In Progress",M413="In Progress"),"In Progress",IF(OR(AND(M412="Completed",M413="Untraceable"),AND(M412="Untraceable",M413="Completed")),"Review",IF(OR(AND(M412="Completed",M413="Incomplete"),AND(M412="Incomplete",M413="Completed")),"Review",IF(OR(AND(M412="Incomplete",M413="Untraceable"),AND(M412="Untraceable",M413="Incomplete")),"Untraceable",IF(AND(NOT(OR(H412="Ø",H412="")),NOT(OR(H413="Ø",H413="")),L412=""),"In Progress",IF(AND(M412="Untraceable",M413="Untraceable"),"Untraceable",IF(AND(NOT(OR(H412="Ø",H412="")),NOT(OR(H413="Ø",H413="")),NOT(OR(L412="Ø",L412="",L412="Split",L412="Needs to be Split"))),"Completed",IF(AND(M412="Incomplete",M413="Incomplete"),"Incomplete",IF(AND(M412="Other",M413="Other"),"Review",IF(AND(M412="Untraceable",M413=""),"Untraceable","")))))))))))))))))))))))))</f>
        <v>Waiting</v>
      </c>
      <c r="O412" s="116" t="str">
        <f>IF(OR(N412="Untraceable",N412="Incomplete"),"Ignore",IF(N412="Completed","Waiting",IF(OR(N412="Waiting",N412="In Progress",N412="Review",N412="Other"),"HOLD","")))</f>
        <v>HOLD</v>
      </c>
      <c r="Q412" s="121" t="str">
        <f>IF(OR(N412="Untraceable",N412="Incomplete"),"No",IF(N412="Completed","In Progress",""))</f>
        <v/>
      </c>
      <c r="R412" s="116"/>
    </row>
    <row r="413" spans="1:18" x14ac:dyDescent="0.25">
      <c r="A413" s="116"/>
      <c r="B413" s="116"/>
      <c r="C413" s="116"/>
      <c r="D413" s="103" t="str">
        <f>IF(AND(NOT(A412=""),NOT(B412=""),NOT(M412="Untraceable")),"???","")</f>
        <v>???</v>
      </c>
      <c r="E413" s="103"/>
      <c r="F413" s="7" t="str">
        <f>IF(AND(D413="Amina",OR(E413="Manual",E413="Assisted Manual")),A412&amp;"_AZ",IF(AND(D413="Amina",OR(E413="De-Novo Merge",E413="Assisted Merge")),A412&amp;"_SA_AZ",IF(AND(D413="Ahmad",OR(E413="Manual",E413="Assisted Manual")),A412&amp;"_AE",IF(AND(D413="Ahmad",OR(E413="De-Novo Merge",E413="Assisted Merge")),A412&amp;"_SA_AE",IF(AND(D413="Gina",OR(E413="Manual",E413="Assisted Manual")),A412&amp;"_GB",IF(AND(D413="Gina",OR(E413="De-Novo Merge",E413="Assisted Merge")),A412&amp;"_SA_GB",IF(AND(D413="Cameron",OR(E413="Manual",E413="Assisted Manual")),A412&amp;"_CA",IF(AND(D413="Cameron",OR(E413="De-Novo Merge",E413="Assisted Merge")),A412&amp;"_SA_CA",IF(AND(D413="Bruno",OR(E413="Manual",E413="Assisted Manual")),A412&amp;"_BD",IF(AND(D413="Bruno",OR(E413="De-Novo Merge",E413="Assisted Merge")),A412&amp;"_SA_BD",IF(AND(D413="Daniel",OR(E413="Manual",E413="Assisted Manual")),A412&amp;"_DR",IF(AND(D413="Daniel",OR(E413="De-Novo Merge",E413="Assisted Merge")),A412&amp;"_SA_DR",IF(AND(D413="Monet",OR(E413="Manual",E413="Assisted Manual")),A412&amp;"_MW",IF(AND(D413="Monet",OR(E413="De-Novo Merge",E413="Assisted Merge")),A412&amp;"_SA_MW",IF(AND(D413="Rinat",OR(E413="Manual",E413="Assisted Manual")),A412&amp;"_RM",IF(AND(D413="Rinat",OR(E413="De-Novo Merge",E413="Assisted Merge")),A412&amp;"_SA_RM",""))))))))))))))))</f>
        <v/>
      </c>
      <c r="G413" s="104"/>
      <c r="H413" s="104"/>
      <c r="I413" s="68"/>
      <c r="J413" s="68"/>
      <c r="K413" s="73" t="str">
        <f t="shared" si="6"/>
        <v/>
      </c>
      <c r="L413" s="116"/>
      <c r="M413" s="103" t="str">
        <f>IF(AND(NOT(OR(G413="",G413="Ø")),H413=""),"In Progress",IF(AND(NOT(OR(H413="Ø",H413="")),NOT(OR(G413="Ø",G413=""))),"Completed",IF(AND(NOT(A412=""),NOT(OR(D413="",D413="???")),G413=""),"Waiting",IF(D413="???","Waiting",""))))</f>
        <v>Waiting</v>
      </c>
      <c r="N413" s="116"/>
      <c r="O413" s="116"/>
      <c r="Q413" s="121"/>
      <c r="R413" s="116"/>
    </row>
    <row r="414" spans="1:18" x14ac:dyDescent="0.25">
      <c r="A414" s="122" t="s">
        <v>5559</v>
      </c>
      <c r="B414" s="117" t="s">
        <v>5558</v>
      </c>
      <c r="C414" s="116" t="s">
        <v>1372</v>
      </c>
      <c r="D414" s="103" t="s">
        <v>4657</v>
      </c>
      <c r="E414" s="103" t="s">
        <v>24</v>
      </c>
      <c r="F414" s="7" t="str">
        <f>IF(AND(D414="Amina",OR(E414="Manual",E414="Assisted Manual")),A414&amp;"_AZ",IF(AND(D414="Amina",OR(E414="De-Novo Merge",E414="Assisted Merge")),A414&amp;"_SA_AZ",IF(AND(D414="Ahmad",OR(E414="Manual",E414="Assisted Manual")),A414&amp;"_AE",IF(AND(D414="Ahmad",OR(E414="De-Novo Merge",E414="Assisted Merge")),A414&amp;"_SA_AE",IF(AND(D414="Gina",OR(E414="Manual",E414="Assisted Manual")),A414&amp;"_GB",IF(AND(D414="Gina",OR(E414="De-Novo Merge",E414="Assisted Merge")),A414&amp;"_SA_GB",IF(AND(D414="Cameron",OR(E414="Manual",E414="Assisted Manual")),A414&amp;"_CA",IF(AND(D414="Cameron",OR(E414="De-Novo Merge",E414="Assisted Merge")),A414&amp;"_SA_CA",IF(AND(D414="Bruno",OR(E414="Manual",E414="Assisted Manual")),A414&amp;"_BD",IF(AND(D414="Bruno",OR(E414="De-Novo Merge",E414="Assisted Merge")),A414&amp;"_SA_BD",IF(AND(D414="Daniel",OR(E414="Manual",E414="Assisted Manual")),A414&amp;"_DR",IF(AND(D414="Daniel",OR(E414="De-Novo Merge",E414="Assisted Merge")),A414&amp;"_SA_DR",IF(AND(D414="Monet",OR(E414="Manual",E414="Assisted Manual")),A414&amp;"_MW",IF(AND(D414="Monet",OR(E414="De-Novo Merge",E414="Assisted Merge")),A414&amp;"_SA_MW",IF(AND(D414="Rinat",OR(E414="Manual",E414="Assisted Manual")),A414&amp;"_RM",IF(AND(D414="Rinat",OR(E414="De-Novo Merge",E414="Assisted Merge")),A414&amp;"_SA_RM",""))))))))))))))))</f>
        <v>2018-08-01_G-207_AE</v>
      </c>
      <c r="G414" s="104">
        <v>43413</v>
      </c>
      <c r="H414" s="104">
        <v>43417</v>
      </c>
      <c r="I414" s="68">
        <v>7</v>
      </c>
      <c r="J414" s="68">
        <v>174.43</v>
      </c>
      <c r="K414" s="73">
        <f t="shared" si="6"/>
        <v>24.918571428571429</v>
      </c>
      <c r="L414" s="118">
        <v>43445</v>
      </c>
      <c r="M414" s="103" t="str">
        <f>IF(AND(NOT(OR(G414="",G414="Ø")),H414=""),"In Progress",IF(AND(NOT(OR(H414="Ø",H414="")),NOT(OR(G414="Ø",G414=""))),"Completed",IF(AND(NOT(A414=""),NOT(OR(D414="",D414="???")),G414=""),"Waiting",IF(D414="???","Waiting",""))))</f>
        <v>Completed</v>
      </c>
      <c r="N414" s="116" t="str">
        <f>IF(AND(NOT(OR(H414="Ø",H414="")),L414="Split"),"In Progress",IF(AND(NOT(OR(H414="Ø",H414="")),L414="Needs to be Split"),"Waiting",IF(AND(M414="Review",M415="Review"),"Review",IF(OR(AND(M414="Review",M415="Incomplete"),AND(M414="Incomplete",M415="Review")),"Review",IF(OR(AND(M414="Untraceable",M415="Review"),AND(M414="Review",M415="Untraceable")),"Review",IF(OR(AND(M414="Review",M415="Completed"),AND(M414="Completed",M415="Review")),"Review",IF(OR(AND(M414="Other",M415="Review"),AND(M414="Review",M415="Other")),"Review",IF(OR(AND(M414="Other",M415="Incomplete"),AND(M414="Incomplete",M415="Other")),"Review",IF(OR(AND(M414="Other",M415="Untraceable"),AND(M414="Untraceable",M415="Other")),"Review",IF(OR(AND(M414="Other",M415="Completed"),AND(M414="Completed",M415="Other")),"Review",IF(AND(M414="Waiting",M415="Waiting"),"Waiting",IF(OR(AND(M414="Review",M415="Waiting"),AND(M414="Waiting",M415="Review")),"Waiting",IF(OR(AND(M414="Other",M415="Waiting"),AND(M414="Waiting",M415="Other")),"Waiting",IF(OR(AND(M414="Incomplete",M415="Waiting"),AND(M414="Waiting",M415="Incomplete")),"Waiting",IF(OR(AND(M414="Completed",M415="Waiting"),AND(M414="Waiting",M415="Completed")),"Waiting",IF(OR(M414="In Progress",M415="In Progress"),"In Progress",IF(OR(AND(M414="Completed",M415="Untraceable"),AND(M414="Untraceable",M415="Completed")),"Review",IF(OR(AND(M414="Completed",M415="Incomplete"),AND(M414="Incomplete",M415="Completed")),"Review",IF(OR(AND(M414="Incomplete",M415="Untraceable"),AND(M414="Untraceable",M415="Incomplete")),"Untraceable",IF(AND(NOT(OR(H414="Ø",H414="")),NOT(OR(H415="Ø",H415="")),L414=""),"In Progress",IF(AND(M414="Untraceable",M415="Untraceable"),"Untraceable",IF(AND(NOT(OR(H414="Ø",H414="")),NOT(OR(H415="Ø",H415="")),NOT(OR(L414="Ø",L414="",L414="Split",L414="Needs to be Split"))),"Completed",IF(AND(M414="Incomplete",M415="Incomplete"),"Incomplete",IF(AND(M414="Other",M415="Other"),"Review",IF(AND(M414="Untraceable",M415=""),"Untraceable","")))))))))))))))))))))))))</f>
        <v>Completed</v>
      </c>
      <c r="O414" s="116" t="s">
        <v>0</v>
      </c>
      <c r="Q414" s="121" t="s">
        <v>25</v>
      </c>
      <c r="R414" s="116" t="s">
        <v>5557</v>
      </c>
    </row>
    <row r="415" spans="1:18" x14ac:dyDescent="0.25">
      <c r="A415" s="116"/>
      <c r="B415" s="116"/>
      <c r="C415" s="116"/>
      <c r="D415" s="103" t="s">
        <v>23</v>
      </c>
      <c r="E415" s="103" t="s">
        <v>1512</v>
      </c>
      <c r="F415" s="7" t="str">
        <f>IF(AND(D415="Amina",OR(E415="Manual",E415="Assisted Manual")),A414&amp;"_AZ",IF(AND(D415="Amina",OR(E415="De-Novo Merge",E415="Assisted Merge")),A414&amp;"_SA_AZ",IF(AND(D415="Ahmad",OR(E415="Manual",E415="Assisted Manual")),A414&amp;"_AE",IF(AND(D415="Ahmad",OR(E415="De-Novo Merge",E415="Assisted Merge")),A414&amp;"_SA_AE",IF(AND(D415="Gina",OR(E415="Manual",E415="Assisted Manual")),A414&amp;"_GB",IF(AND(D415="Gina",OR(E415="De-Novo Merge",E415="Assisted Merge")),A414&amp;"_SA_GB",IF(AND(D415="Cameron",OR(E415="Manual",E415="Assisted Manual")),A414&amp;"_CA",IF(AND(D415="Cameron",OR(E415="De-Novo Merge",E415="Assisted Merge")),A414&amp;"_SA_CA",IF(AND(D415="Bruno",OR(E415="Manual",E415="Assisted Manual")),A414&amp;"_BD",IF(AND(D415="Bruno",OR(E415="De-Novo Merge",E415="Assisted Merge")),A414&amp;"_SA_BD",IF(AND(D415="Daniel",OR(E415="Manual",E415="Assisted Manual")),A414&amp;"_DR",IF(AND(D415="Daniel",OR(E415="De-Novo Merge",E415="Assisted Merge")),A414&amp;"_SA_DR",IF(AND(D415="Monet",OR(E415="Manual",E415="Assisted Manual")),A414&amp;"_MW",IF(AND(D415="Monet",OR(E415="De-Novo Merge",E415="Assisted Merge")),A414&amp;"_SA_MW",IF(AND(D415="Rinat",OR(E415="Manual",E415="Assisted Manual")),A414&amp;"_RM",IF(AND(D415="Rinat",OR(E415="De-Novo Merge",E415="Assisted Merge")),A414&amp;"_SA_RM",""))))))))))))))))</f>
        <v>2018-08-01_G-207_CA</v>
      </c>
      <c r="G415" s="104">
        <v>43423</v>
      </c>
      <c r="H415" s="104">
        <v>43425</v>
      </c>
      <c r="I415" s="68">
        <v>7</v>
      </c>
      <c r="J415" s="68">
        <v>191.4</v>
      </c>
      <c r="K415" s="73">
        <f t="shared" si="6"/>
        <v>27.342857142857145</v>
      </c>
      <c r="L415" s="116"/>
      <c r="M415" s="103" t="str">
        <f>IF(AND(NOT(OR(G415="",G415="Ø")),H415=""),"In Progress",IF(AND(NOT(OR(H415="Ø",H415="")),NOT(OR(G415="Ø",G415=""))),"Completed",IF(AND(NOT(A414=""),NOT(OR(D415="",D415="???")),G415=""),"Waiting",IF(D415="???","Waiting",""))))</f>
        <v>Completed</v>
      </c>
      <c r="N415" s="116"/>
      <c r="O415" s="116"/>
      <c r="Q415" s="121"/>
      <c r="R415" s="116"/>
    </row>
    <row r="416" spans="1:18" x14ac:dyDescent="0.25">
      <c r="A416" s="122" t="s">
        <v>5556</v>
      </c>
      <c r="B416" s="117" t="s">
        <v>5555</v>
      </c>
      <c r="C416" s="116" t="s">
        <v>1372</v>
      </c>
      <c r="D416" s="103" t="s">
        <v>23</v>
      </c>
      <c r="E416" s="103" t="s">
        <v>24</v>
      </c>
      <c r="F416" s="7" t="str">
        <f>IF(AND(D416="Amina",OR(E416="Manual",E416="Assisted Manual")),A416&amp;"_AZ",IF(AND(D416="Amina",OR(E416="De-Novo Merge",E416="Assisted Merge")),A416&amp;"_SA_AZ",IF(AND(D416="Ahmad",OR(E416="Manual",E416="Assisted Manual")),A416&amp;"_AE",IF(AND(D416="Ahmad",OR(E416="De-Novo Merge",E416="Assisted Merge")),A416&amp;"_SA_AE",IF(AND(D416="Gina",OR(E416="Manual",E416="Assisted Manual")),A416&amp;"_GB",IF(AND(D416="Gina",OR(E416="De-Novo Merge",E416="Assisted Merge")),A416&amp;"_SA_GB",IF(AND(D416="Cameron",OR(E416="Manual",E416="Assisted Manual")),A416&amp;"_CA",IF(AND(D416="Cameron",OR(E416="De-Novo Merge",E416="Assisted Merge")),A416&amp;"_SA_CA",IF(AND(D416="Bruno",OR(E416="Manual",E416="Assisted Manual")),A416&amp;"_BD",IF(AND(D416="Bruno",OR(E416="De-Novo Merge",E416="Assisted Merge")),A416&amp;"_SA_BD",IF(AND(D416="Daniel",OR(E416="Manual",E416="Assisted Manual")),A416&amp;"_DR",IF(AND(D416="Daniel",OR(E416="De-Novo Merge",E416="Assisted Merge")),A416&amp;"_SA_DR",IF(AND(D416="Monet",OR(E416="Manual",E416="Assisted Manual")),A416&amp;"_MW",IF(AND(D416="Monet",OR(E416="De-Novo Merge",E416="Assisted Merge")),A416&amp;"_SA_MW",IF(AND(D416="Rinat",OR(E416="Manual",E416="Assisted Manual")),A416&amp;"_RM",IF(AND(D416="Rinat",OR(E416="De-Novo Merge",E416="Assisted Merge")),A416&amp;"_SA_RM",""))))))))))))))))</f>
        <v>2018-08-01_G-208_CA</v>
      </c>
      <c r="G416" s="104">
        <v>43415</v>
      </c>
      <c r="H416" s="104">
        <v>43417</v>
      </c>
      <c r="I416" s="68">
        <v>13</v>
      </c>
      <c r="J416" s="68">
        <v>148</v>
      </c>
      <c r="K416" s="73">
        <f t="shared" si="6"/>
        <v>11.384615384615385</v>
      </c>
      <c r="L416" s="118">
        <v>43445</v>
      </c>
      <c r="M416" s="103" t="str">
        <f>IF(AND(NOT(OR(G416="",G416="Ø")),H416=""),"In Progress",IF(AND(NOT(OR(H416="Ø",H416="")),NOT(OR(G416="Ø",G416=""))),"Completed",IF(AND(NOT(A416=""),NOT(OR(D416="",D416="???")),G416=""),"Waiting",IF(D416="???","Waiting",""))))</f>
        <v>Completed</v>
      </c>
      <c r="N416" s="116" t="str">
        <f>IF(AND(NOT(OR(H416="Ø",H416="")),L416="Split"),"In Progress",IF(AND(NOT(OR(H416="Ø",H416="")),L416="Needs to be Split"),"Waiting",IF(AND(M416="Review",M417="Review"),"Review",IF(OR(AND(M416="Review",M417="Incomplete"),AND(M416="Incomplete",M417="Review")),"Review",IF(OR(AND(M416="Untraceable",M417="Review"),AND(M416="Review",M417="Untraceable")),"Review",IF(OR(AND(M416="Review",M417="Completed"),AND(M416="Completed",M417="Review")),"Review",IF(OR(AND(M416="Other",M417="Review"),AND(M416="Review",M417="Other")),"Review",IF(OR(AND(M416="Other",M417="Incomplete"),AND(M416="Incomplete",M417="Other")),"Review",IF(OR(AND(M416="Other",M417="Untraceable"),AND(M416="Untraceable",M417="Other")),"Review",IF(OR(AND(M416="Other",M417="Completed"),AND(M416="Completed",M417="Other")),"Review",IF(AND(M416="Waiting",M417="Waiting"),"Waiting",IF(OR(AND(M416="Review",M417="Waiting"),AND(M416="Waiting",M417="Review")),"Waiting",IF(OR(AND(M416="Other",M417="Waiting"),AND(M416="Waiting",M417="Other")),"Waiting",IF(OR(AND(M416="Incomplete",M417="Waiting"),AND(M416="Waiting",M417="Incomplete")),"Waiting",IF(OR(AND(M416="Completed",M417="Waiting"),AND(M416="Waiting",M417="Completed")),"Waiting",IF(OR(M416="In Progress",M417="In Progress"),"In Progress",IF(OR(AND(M416="Completed",M417="Untraceable"),AND(M416="Untraceable",M417="Completed")),"Review",IF(OR(AND(M416="Completed",M417="Incomplete"),AND(M416="Incomplete",M417="Completed")),"Review",IF(OR(AND(M416="Incomplete",M417="Untraceable"),AND(M416="Untraceable",M417="Incomplete")),"Untraceable",IF(AND(NOT(OR(H416="Ø",H416="")),NOT(OR(H417="Ø",H417="")),L416=""),"In Progress",IF(AND(M416="Untraceable",M417="Untraceable"),"Untraceable",IF(AND(NOT(OR(H416="Ø",H416="")),NOT(OR(H417="Ø",H417="")),NOT(OR(L416="Ø",L416="",L416="Split",L416="Needs to be Split"))),"Completed",IF(AND(M416="Incomplete",M417="Incomplete"),"Incomplete",IF(AND(M416="Other",M417="Other"),"Review",IF(AND(M416="Untraceable",M417=""),"Untraceable","")))))))))))))))))))))))))</f>
        <v>Completed</v>
      </c>
      <c r="O416" s="116" t="s">
        <v>0</v>
      </c>
      <c r="Q416" s="121" t="s">
        <v>25</v>
      </c>
      <c r="R416" s="116" t="s">
        <v>5554</v>
      </c>
    </row>
    <row r="417" spans="1:18" x14ac:dyDescent="0.25">
      <c r="A417" s="116"/>
      <c r="B417" s="116"/>
      <c r="C417" s="116"/>
      <c r="D417" s="103" t="s">
        <v>4657</v>
      </c>
      <c r="E417" s="103" t="s">
        <v>24</v>
      </c>
      <c r="F417" s="7" t="str">
        <f>IF(AND(D417="Amina",OR(E417="Manual",E417="Assisted Manual")),A416&amp;"_AZ",IF(AND(D417="Amina",OR(E417="De-Novo Merge",E417="Assisted Merge")),A416&amp;"_SA_AZ",IF(AND(D417="Ahmad",OR(E417="Manual",E417="Assisted Manual")),A416&amp;"_AE",IF(AND(D417="Ahmad",OR(E417="De-Novo Merge",E417="Assisted Merge")),A416&amp;"_SA_AE",IF(AND(D417="Gina",OR(E417="Manual",E417="Assisted Manual")),A416&amp;"_GB",IF(AND(D417="Gina",OR(E417="De-Novo Merge",E417="Assisted Merge")),A416&amp;"_SA_GB",IF(AND(D417="Cameron",OR(E417="Manual",E417="Assisted Manual")),A416&amp;"_CA",IF(AND(D417="Cameron",OR(E417="De-Novo Merge",E417="Assisted Merge")),A416&amp;"_SA_CA",IF(AND(D417="Bruno",OR(E417="Manual",E417="Assisted Manual")),A416&amp;"_BD",IF(AND(D417="Bruno",OR(E417="De-Novo Merge",E417="Assisted Merge")),A416&amp;"_SA_BD",IF(AND(D417="Daniel",OR(E417="Manual",E417="Assisted Manual")),A416&amp;"_DR",IF(AND(D417="Daniel",OR(E417="De-Novo Merge",E417="Assisted Merge")),A416&amp;"_SA_DR",IF(AND(D417="Monet",OR(E417="Manual",E417="Assisted Manual")),A416&amp;"_MW",IF(AND(D417="Monet",OR(E417="De-Novo Merge",E417="Assisted Merge")),A416&amp;"_SA_MW",IF(AND(D417="Rinat",OR(E417="Manual",E417="Assisted Manual")),A416&amp;"_RM",IF(AND(D417="Rinat",OR(E417="De-Novo Merge",E417="Assisted Merge")),A416&amp;"_SA_RM",""))))))))))))))))</f>
        <v>2018-08-01_G-208_AE</v>
      </c>
      <c r="G417" s="104">
        <v>43420</v>
      </c>
      <c r="H417" s="104">
        <v>43424</v>
      </c>
      <c r="I417" s="68">
        <v>12.2</v>
      </c>
      <c r="J417" s="68">
        <v>186.1</v>
      </c>
      <c r="K417" s="73">
        <f t="shared" si="6"/>
        <v>15.254098360655739</v>
      </c>
      <c r="L417" s="116"/>
      <c r="M417" s="103" t="str">
        <f>IF(AND(NOT(OR(G417="",G417="Ø")),H417=""),"In Progress",IF(AND(NOT(OR(H417="Ø",H417="")),NOT(OR(G417="Ø",G417=""))),"Completed",IF(AND(NOT(A416=""),NOT(OR(D417="",D417="???")),G417=""),"Waiting",IF(D417="???","Waiting",""))))</f>
        <v>Completed</v>
      </c>
      <c r="N417" s="116"/>
      <c r="O417" s="116"/>
      <c r="Q417" s="121"/>
      <c r="R417" s="116"/>
    </row>
    <row r="418" spans="1:18" x14ac:dyDescent="0.25">
      <c r="A418" s="122" t="s">
        <v>5553</v>
      </c>
      <c r="B418" s="117" t="s">
        <v>5552</v>
      </c>
      <c r="C418" s="116"/>
      <c r="D418" s="103"/>
      <c r="E418" s="103"/>
      <c r="F418" s="7" t="str">
        <f>IF(AND(D418="Amina",OR(E418="Manual",E418="Assisted Manual")),A418&amp;"_AZ",IF(AND(D418="Amina",OR(E418="De-Novo Merge",E418="Assisted Merge")),A418&amp;"_SA_AZ",IF(AND(D418="Ahmad",OR(E418="Manual",E418="Assisted Manual")),A418&amp;"_AE",IF(AND(D418="Ahmad",OR(E418="De-Novo Merge",E418="Assisted Merge")),A418&amp;"_SA_AE",IF(AND(D418="Gina",OR(E418="Manual",E418="Assisted Manual")),A418&amp;"_GB",IF(AND(D418="Gina",OR(E418="De-Novo Merge",E418="Assisted Merge")),A418&amp;"_SA_GB",IF(AND(D418="Cameron",OR(E418="Manual",E418="Assisted Manual")),A418&amp;"_CA",IF(AND(D418="Cameron",OR(E418="De-Novo Merge",E418="Assisted Merge")),A418&amp;"_SA_CA",IF(AND(D418="Bruno",OR(E418="Manual",E418="Assisted Manual")),A418&amp;"_BD",IF(AND(D418="Bruno",OR(E418="De-Novo Merge",E418="Assisted Merge")),A418&amp;"_SA_BD",IF(AND(D418="Daniel",OR(E418="Manual",E418="Assisted Manual")),A418&amp;"_DR",IF(AND(D418="Daniel",OR(E418="De-Novo Merge",E418="Assisted Merge")),A418&amp;"_SA_DR",IF(AND(D418="Monet",OR(E418="Manual",E418="Assisted Manual")),A418&amp;"_MW",IF(AND(D418="Monet",OR(E418="De-Novo Merge",E418="Assisted Merge")),A418&amp;"_SA_MW",IF(AND(D418="Rinat",OR(E418="Manual",E418="Assisted Manual")),A418&amp;"_RM",IF(AND(D418="Rinat",OR(E418="De-Novo Merge",E418="Assisted Merge")),A418&amp;"_SA_RM",""))))))))))))))))</f>
        <v/>
      </c>
      <c r="G418" s="104"/>
      <c r="H418" s="104"/>
      <c r="I418" s="68"/>
      <c r="J418" s="68"/>
      <c r="K418" s="73" t="str">
        <f t="shared" si="6"/>
        <v/>
      </c>
      <c r="L418" s="118" t="str">
        <f>IF(AND(NOT(OR(H418="",H418="Ø")),NOT(OR(H419="",H419="Ø"))),"Needs to be Split","")</f>
        <v/>
      </c>
      <c r="M418" s="103" t="str">
        <f>IF(AND(NOT(OR(G418="",G418="Ø")),H418=""),"In Progress",IF(AND(NOT(OR(H418="Ø",H418="")),NOT(OR(G418="Ø",G418=""))),"Completed",IF(AND(NOT(A418=""),NOT(OR(D418="",D418="???")),G418=""),"Waiting",IF(D418="???","Waiting",""))))</f>
        <v/>
      </c>
      <c r="N418" s="116" t="str">
        <f>IF(AND(NOT(OR(H418="Ø",H418="")),L418="Split"),"In Progress",IF(AND(NOT(OR(H418="Ø",H418="")),L418="Needs to be Split"),"Waiting",IF(AND(M418="Review",M419="Review"),"Review",IF(OR(AND(M418="Review",M419="Incomplete"),AND(M418="Incomplete",M419="Review")),"Review",IF(OR(AND(M418="Untraceable",M419="Review"),AND(M418="Review",M419="Untraceable")),"Review",IF(OR(AND(M418="Review",M419="Completed"),AND(M418="Completed",M419="Review")),"Review",IF(OR(AND(M418="Other",M419="Review"),AND(M418="Review",M419="Other")),"Review",IF(OR(AND(M418="Other",M419="Incomplete"),AND(M418="Incomplete",M419="Other")),"Review",IF(OR(AND(M418="Other",M419="Untraceable"),AND(M418="Untraceable",M419="Other")),"Review",IF(OR(AND(M418="Other",M419="Completed"),AND(M418="Completed",M419="Other")),"Review",IF(AND(M418="Waiting",M419="Waiting"),"Waiting",IF(OR(AND(M418="Review",M419="Waiting"),AND(M418="Waiting",M419="Review")),"Waiting",IF(OR(AND(M418="Other",M419="Waiting"),AND(M418="Waiting",M419="Other")),"Waiting",IF(OR(AND(M418="Incomplete",M419="Waiting"),AND(M418="Waiting",M419="Incomplete")),"Waiting",IF(OR(AND(M418="Completed",M419="Waiting"),AND(M418="Waiting",M419="Completed")),"Waiting",IF(OR(M418="In Progress",M419="In Progress"),"In Progress",IF(OR(AND(M418="Completed",M419="Untraceable"),AND(M418="Untraceable",M419="Completed")),"Review",IF(OR(AND(M418="Completed",M419="Incomplete"),AND(M418="Incomplete",M419="Completed")),"Review",IF(OR(AND(M418="Incomplete",M419="Untraceable"),AND(M418="Untraceable",M419="Incomplete")),"Untraceable",IF(AND(NOT(OR(H418="Ø",H418="")),NOT(OR(H419="Ø",H419="")),L418=""),"In Progress",IF(AND(M418="Untraceable",M419="Untraceable"),"Untraceable",IF(AND(NOT(OR(H418="Ø",H418="")),NOT(OR(H419="Ø",H419="")),NOT(OR(L418="Ø",L418="",L418="Split",L418="Needs to be Split"))),"Completed",IF(AND(M418="Incomplete",M419="Incomplete"),"Incomplete",IF(AND(M418="Other",M419="Other"),"Review",IF(AND(M418="Untraceable",M419=""),"Untraceable","")))))))))))))))))))))))))</f>
        <v/>
      </c>
      <c r="O418" s="116" t="str">
        <f>IF(OR(N418="Untraceable",N418="Incomplete"),"Ignore",IF(N418="Completed","Waiting",IF(OR(N418="Waiting",N418="In Progress",N418="Review",N418="Other"),"HOLD","")))</f>
        <v/>
      </c>
      <c r="Q418" s="121" t="str">
        <f>IF(OR(N418="Untraceable",N418="Incomplete"),"No",IF(N418="Completed","In Progress",""))</f>
        <v/>
      </c>
      <c r="R418" s="116"/>
    </row>
    <row r="419" spans="1:18" x14ac:dyDescent="0.25">
      <c r="A419" s="116"/>
      <c r="B419" s="116"/>
      <c r="C419" s="116"/>
      <c r="D419" s="103"/>
      <c r="E419" s="103"/>
      <c r="F419" s="7" t="str">
        <f>IF(AND(D419="Amina",OR(E419="Manual",E419="Assisted Manual")),A418&amp;"_AZ",IF(AND(D419="Amina",OR(E419="De-Novo Merge",E419="Assisted Merge")),A418&amp;"_SA_AZ",IF(AND(D419="Ahmad",OR(E419="Manual",E419="Assisted Manual")),A418&amp;"_AE",IF(AND(D419="Ahmad",OR(E419="De-Novo Merge",E419="Assisted Merge")),A418&amp;"_SA_AE",IF(AND(D419="Gina",OR(E419="Manual",E419="Assisted Manual")),A418&amp;"_GB",IF(AND(D419="Gina",OR(E419="De-Novo Merge",E419="Assisted Merge")),A418&amp;"_SA_GB",IF(AND(D419="Cameron",OR(E419="Manual",E419="Assisted Manual")),A418&amp;"_CA",IF(AND(D419="Cameron",OR(E419="De-Novo Merge",E419="Assisted Merge")),A418&amp;"_SA_CA",IF(AND(D419="Bruno",OR(E419="Manual",E419="Assisted Manual")),A418&amp;"_BD",IF(AND(D419="Bruno",OR(E419="De-Novo Merge",E419="Assisted Merge")),A418&amp;"_SA_BD",IF(AND(D419="Daniel",OR(E419="Manual",E419="Assisted Manual")),A418&amp;"_DR",IF(AND(D419="Daniel",OR(E419="De-Novo Merge",E419="Assisted Merge")),A418&amp;"_SA_DR",IF(AND(D419="Monet",OR(E419="Manual",E419="Assisted Manual")),A418&amp;"_MW",IF(AND(D419="Monet",OR(E419="De-Novo Merge",E419="Assisted Merge")),A418&amp;"_SA_MW",IF(AND(D419="Rinat",OR(E419="Manual",E419="Assisted Manual")),A418&amp;"_RM",IF(AND(D419="Rinat",OR(E419="De-Novo Merge",E419="Assisted Merge")),A418&amp;"_SA_RM",""))))))))))))))))</f>
        <v/>
      </c>
      <c r="G419" s="104"/>
      <c r="H419" s="104"/>
      <c r="I419" s="68"/>
      <c r="J419" s="68"/>
      <c r="K419" s="73" t="str">
        <f t="shared" si="6"/>
        <v/>
      </c>
      <c r="L419" s="116"/>
      <c r="M419" s="103" t="str">
        <f>IF(AND(NOT(OR(G419="",G419="Ø")),H419=""),"In Progress",IF(AND(NOT(OR(H419="Ø",H419="")),NOT(OR(G419="Ø",G419=""))),"Completed",IF(AND(NOT(A418=""),NOT(OR(D419="",D419="???")),G419=""),"Waiting",IF(D419="???","Waiting",""))))</f>
        <v/>
      </c>
      <c r="N419" s="116"/>
      <c r="O419" s="116"/>
      <c r="Q419" s="121"/>
      <c r="R419" s="116"/>
    </row>
    <row r="420" spans="1:18" x14ac:dyDescent="0.25">
      <c r="A420" s="122" t="s">
        <v>5551</v>
      </c>
      <c r="B420" s="117" t="s">
        <v>5550</v>
      </c>
      <c r="C420" s="116"/>
      <c r="D420" s="103"/>
      <c r="E420" s="103"/>
      <c r="F420" s="7" t="str">
        <f>IF(AND(D420="Amina",OR(E420="Manual",E420="Assisted Manual")),A420&amp;"_AZ",IF(AND(D420="Amina",OR(E420="De-Novo Merge",E420="Assisted Merge")),A420&amp;"_SA_AZ",IF(AND(D420="Ahmad",OR(E420="Manual",E420="Assisted Manual")),A420&amp;"_AE",IF(AND(D420="Ahmad",OR(E420="De-Novo Merge",E420="Assisted Merge")),A420&amp;"_SA_AE",IF(AND(D420="Gina",OR(E420="Manual",E420="Assisted Manual")),A420&amp;"_GB",IF(AND(D420="Gina",OR(E420="De-Novo Merge",E420="Assisted Merge")),A420&amp;"_SA_GB",IF(AND(D420="Cameron",OR(E420="Manual",E420="Assisted Manual")),A420&amp;"_CA",IF(AND(D420="Cameron",OR(E420="De-Novo Merge",E420="Assisted Merge")),A420&amp;"_SA_CA",IF(AND(D420="Bruno",OR(E420="Manual",E420="Assisted Manual")),A420&amp;"_BD",IF(AND(D420="Bruno",OR(E420="De-Novo Merge",E420="Assisted Merge")),A420&amp;"_SA_BD",IF(AND(D420="Daniel",OR(E420="Manual",E420="Assisted Manual")),A420&amp;"_DR",IF(AND(D420="Daniel",OR(E420="De-Novo Merge",E420="Assisted Merge")),A420&amp;"_SA_DR",IF(AND(D420="Monet",OR(E420="Manual",E420="Assisted Manual")),A420&amp;"_MW",IF(AND(D420="Monet",OR(E420="De-Novo Merge",E420="Assisted Merge")),A420&amp;"_SA_MW",IF(AND(D420="Rinat",OR(E420="Manual",E420="Assisted Manual")),A420&amp;"_RM",IF(AND(D420="Rinat",OR(E420="De-Novo Merge",E420="Assisted Merge")),A420&amp;"_SA_RM",""))))))))))))))))</f>
        <v/>
      </c>
      <c r="G420" s="104"/>
      <c r="H420" s="104"/>
      <c r="I420" s="68"/>
      <c r="J420" s="68"/>
      <c r="K420" s="73" t="str">
        <f t="shared" si="6"/>
        <v/>
      </c>
      <c r="L420" s="118" t="str">
        <f>IF(AND(NOT(OR(H420="",H420="Ø")),NOT(OR(H421="",H421="Ø"))),"Needs to be Split","")</f>
        <v/>
      </c>
      <c r="M420" s="103" t="str">
        <f>IF(AND(NOT(OR(G420="",G420="Ø")),H420=""),"In Progress",IF(AND(NOT(OR(H420="Ø",H420="")),NOT(OR(G420="Ø",G420=""))),"Completed",IF(AND(NOT(A420=""),NOT(OR(D420="",D420="???")),G420=""),"Waiting",IF(D420="???","Waiting",""))))</f>
        <v/>
      </c>
      <c r="N420" s="116" t="str">
        <f>IF(AND(NOT(OR(H420="Ø",H420="")),L420="Split"),"In Progress",IF(AND(NOT(OR(H420="Ø",H420="")),L420="Needs to be Split"),"Waiting",IF(AND(M420="Review",M421="Review"),"Review",IF(OR(AND(M420="Review",M421="Incomplete"),AND(M420="Incomplete",M421="Review")),"Review",IF(OR(AND(M420="Untraceable",M421="Review"),AND(M420="Review",M421="Untraceable")),"Review",IF(OR(AND(M420="Review",M421="Completed"),AND(M420="Completed",M421="Review")),"Review",IF(OR(AND(M420="Other",M421="Review"),AND(M420="Review",M421="Other")),"Review",IF(OR(AND(M420="Other",M421="Incomplete"),AND(M420="Incomplete",M421="Other")),"Review",IF(OR(AND(M420="Other",M421="Untraceable"),AND(M420="Untraceable",M421="Other")),"Review",IF(OR(AND(M420="Other",M421="Completed"),AND(M420="Completed",M421="Other")),"Review",IF(AND(M420="Waiting",M421="Waiting"),"Waiting",IF(OR(AND(M420="Review",M421="Waiting"),AND(M420="Waiting",M421="Review")),"Waiting",IF(OR(AND(M420="Other",M421="Waiting"),AND(M420="Waiting",M421="Other")),"Waiting",IF(OR(AND(M420="Incomplete",M421="Waiting"),AND(M420="Waiting",M421="Incomplete")),"Waiting",IF(OR(AND(M420="Completed",M421="Waiting"),AND(M420="Waiting",M421="Completed")),"Waiting",IF(OR(M420="In Progress",M421="In Progress"),"In Progress",IF(OR(AND(M420="Completed",M421="Untraceable"),AND(M420="Untraceable",M421="Completed")),"Review",IF(OR(AND(M420="Completed",M421="Incomplete"),AND(M420="Incomplete",M421="Completed")),"Review",IF(OR(AND(M420="Incomplete",M421="Untraceable"),AND(M420="Untraceable",M421="Incomplete")),"Untraceable",IF(AND(NOT(OR(H420="Ø",H420="")),NOT(OR(H421="Ø",H421="")),L420=""),"In Progress",IF(AND(M420="Untraceable",M421="Untraceable"),"Untraceable",IF(AND(NOT(OR(H420="Ø",H420="")),NOT(OR(H421="Ø",H421="")),NOT(OR(L420="Ø",L420="",L420="Split",L420="Needs to be Split"))),"Completed",IF(AND(M420="Incomplete",M421="Incomplete"),"Incomplete",IF(AND(M420="Other",M421="Other"),"Review",IF(AND(M420="Untraceable",M421=""),"Untraceable","")))))))))))))))))))))))))</f>
        <v/>
      </c>
      <c r="O420" s="116" t="str">
        <f>IF(OR(N420="Untraceable",N420="Incomplete"),"Ignore",IF(N420="Completed","Waiting",IF(OR(N420="Waiting",N420="In Progress",N420="Review",N420="Other"),"HOLD","")))</f>
        <v/>
      </c>
      <c r="Q420" s="121" t="str">
        <f>IF(OR(N420="Untraceable",N420="Incomplete"),"No",IF(N420="Completed","In Progress",""))</f>
        <v/>
      </c>
      <c r="R420" s="116"/>
    </row>
    <row r="421" spans="1:18" x14ac:dyDescent="0.25">
      <c r="A421" s="116"/>
      <c r="B421" s="116"/>
      <c r="C421" s="116"/>
      <c r="D421" s="103"/>
      <c r="E421" s="103"/>
      <c r="F421" s="7" t="str">
        <f>IF(AND(D421="Amina",OR(E421="Manual",E421="Assisted Manual")),A420&amp;"_AZ",IF(AND(D421="Amina",OR(E421="De-Novo Merge",E421="Assisted Merge")),A420&amp;"_SA_AZ",IF(AND(D421="Ahmad",OR(E421="Manual",E421="Assisted Manual")),A420&amp;"_AE",IF(AND(D421="Ahmad",OR(E421="De-Novo Merge",E421="Assisted Merge")),A420&amp;"_SA_AE",IF(AND(D421="Gina",OR(E421="Manual",E421="Assisted Manual")),A420&amp;"_GB",IF(AND(D421="Gina",OR(E421="De-Novo Merge",E421="Assisted Merge")),A420&amp;"_SA_GB",IF(AND(D421="Cameron",OR(E421="Manual",E421="Assisted Manual")),A420&amp;"_CA",IF(AND(D421="Cameron",OR(E421="De-Novo Merge",E421="Assisted Merge")),A420&amp;"_SA_CA",IF(AND(D421="Bruno",OR(E421="Manual",E421="Assisted Manual")),A420&amp;"_BD",IF(AND(D421="Bruno",OR(E421="De-Novo Merge",E421="Assisted Merge")),A420&amp;"_SA_BD",IF(AND(D421="Daniel",OR(E421="Manual",E421="Assisted Manual")),A420&amp;"_DR",IF(AND(D421="Daniel",OR(E421="De-Novo Merge",E421="Assisted Merge")),A420&amp;"_SA_DR",IF(AND(D421="Monet",OR(E421="Manual",E421="Assisted Manual")),A420&amp;"_MW",IF(AND(D421="Monet",OR(E421="De-Novo Merge",E421="Assisted Merge")),A420&amp;"_SA_MW",IF(AND(D421="Rinat",OR(E421="Manual",E421="Assisted Manual")),A420&amp;"_RM",IF(AND(D421="Rinat",OR(E421="De-Novo Merge",E421="Assisted Merge")),A420&amp;"_SA_RM",""))))))))))))))))</f>
        <v/>
      </c>
      <c r="G421" s="104"/>
      <c r="H421" s="104"/>
      <c r="I421" s="68"/>
      <c r="J421" s="68"/>
      <c r="K421" s="73" t="str">
        <f t="shared" si="6"/>
        <v/>
      </c>
      <c r="L421" s="116"/>
      <c r="M421" s="103" t="str">
        <f>IF(AND(NOT(OR(G421="",G421="Ø")),H421=""),"In Progress",IF(AND(NOT(OR(H421="Ø",H421="")),NOT(OR(G421="Ø",G421=""))),"Completed",IF(AND(NOT(A420=""),NOT(OR(D421="",D421="???")),G421=""),"Waiting",IF(D421="???","Waiting",""))))</f>
        <v/>
      </c>
      <c r="N421" s="116"/>
      <c r="O421" s="116"/>
      <c r="Q421" s="121"/>
      <c r="R421" s="116"/>
    </row>
    <row r="422" spans="1:18" x14ac:dyDescent="0.25">
      <c r="A422" s="122" t="s">
        <v>5549</v>
      </c>
      <c r="B422" s="117" t="s">
        <v>5548</v>
      </c>
      <c r="C422" s="116"/>
      <c r="D422" s="103"/>
      <c r="E422" s="103"/>
      <c r="F422" s="7" t="str">
        <f>IF(AND(D422="Amina",OR(E422="Manual",E422="Assisted Manual")),A422&amp;"_AZ",IF(AND(D422="Amina",OR(E422="De-Novo Merge",E422="Assisted Merge")),A422&amp;"_SA_AZ",IF(AND(D422="Ahmad",OR(E422="Manual",E422="Assisted Manual")),A422&amp;"_AE",IF(AND(D422="Ahmad",OR(E422="De-Novo Merge",E422="Assisted Merge")),A422&amp;"_SA_AE",IF(AND(D422="Gina",OR(E422="Manual",E422="Assisted Manual")),A422&amp;"_GB",IF(AND(D422="Gina",OR(E422="De-Novo Merge",E422="Assisted Merge")),A422&amp;"_SA_GB",IF(AND(D422="Cameron",OR(E422="Manual",E422="Assisted Manual")),A422&amp;"_CA",IF(AND(D422="Cameron",OR(E422="De-Novo Merge",E422="Assisted Merge")),A422&amp;"_SA_CA",IF(AND(D422="Bruno",OR(E422="Manual",E422="Assisted Manual")),A422&amp;"_BD",IF(AND(D422="Bruno",OR(E422="De-Novo Merge",E422="Assisted Merge")),A422&amp;"_SA_BD",IF(AND(D422="Daniel",OR(E422="Manual",E422="Assisted Manual")),A422&amp;"_DR",IF(AND(D422="Daniel",OR(E422="De-Novo Merge",E422="Assisted Merge")),A422&amp;"_SA_DR",IF(AND(D422="Monet",OR(E422="Manual",E422="Assisted Manual")),A422&amp;"_MW",IF(AND(D422="Monet",OR(E422="De-Novo Merge",E422="Assisted Merge")),A422&amp;"_SA_MW",IF(AND(D422="Rinat",OR(E422="Manual",E422="Assisted Manual")),A422&amp;"_RM",IF(AND(D422="Rinat",OR(E422="De-Novo Merge",E422="Assisted Merge")),A422&amp;"_SA_RM",""))))))))))))))))</f>
        <v/>
      </c>
      <c r="G422" s="104"/>
      <c r="H422" s="104"/>
      <c r="I422" s="68"/>
      <c r="J422" s="68"/>
      <c r="K422" s="73" t="str">
        <f t="shared" si="6"/>
        <v/>
      </c>
      <c r="L422" s="118" t="str">
        <f>IF(AND(NOT(OR(H422="",H422="Ø")),NOT(OR(H423="",H423="Ø"))),"Needs to be Split","")</f>
        <v/>
      </c>
      <c r="M422" s="103" t="str">
        <f>IF(AND(NOT(OR(G422="",G422="Ø")),H422=""),"In Progress",IF(AND(NOT(OR(H422="Ø",H422="")),NOT(OR(G422="Ø",G422=""))),"Completed",IF(AND(NOT(A422=""),NOT(OR(D422="",D422="???")),G422=""),"Waiting",IF(D422="???","Waiting",""))))</f>
        <v/>
      </c>
      <c r="N422" s="116" t="str">
        <f>IF(AND(NOT(OR(H422="Ø",H422="")),L422="Split"),"In Progress",IF(AND(NOT(OR(H422="Ø",H422="")),L422="Needs to be Split"),"Waiting",IF(AND(M422="Review",M423="Review"),"Review",IF(OR(AND(M422="Review",M423="Incomplete"),AND(M422="Incomplete",M423="Review")),"Review",IF(OR(AND(M422="Untraceable",M423="Review"),AND(M422="Review",M423="Untraceable")),"Review",IF(OR(AND(M422="Review",M423="Completed"),AND(M422="Completed",M423="Review")),"Review",IF(OR(AND(M422="Other",M423="Review"),AND(M422="Review",M423="Other")),"Review",IF(OR(AND(M422="Other",M423="Incomplete"),AND(M422="Incomplete",M423="Other")),"Review",IF(OR(AND(M422="Other",M423="Untraceable"),AND(M422="Untraceable",M423="Other")),"Review",IF(OR(AND(M422="Other",M423="Completed"),AND(M422="Completed",M423="Other")),"Review",IF(AND(M422="Waiting",M423="Waiting"),"Waiting",IF(OR(AND(M422="Review",M423="Waiting"),AND(M422="Waiting",M423="Review")),"Waiting",IF(OR(AND(M422="Other",M423="Waiting"),AND(M422="Waiting",M423="Other")),"Waiting",IF(OR(AND(M422="Incomplete",M423="Waiting"),AND(M422="Waiting",M423="Incomplete")),"Waiting",IF(OR(AND(M422="Completed",M423="Waiting"),AND(M422="Waiting",M423="Completed")),"Waiting",IF(OR(M422="In Progress",M423="In Progress"),"In Progress",IF(OR(AND(M422="Completed",M423="Untraceable"),AND(M422="Untraceable",M423="Completed")),"Review",IF(OR(AND(M422="Completed",M423="Incomplete"),AND(M422="Incomplete",M423="Completed")),"Review",IF(OR(AND(M422="Incomplete",M423="Untraceable"),AND(M422="Untraceable",M423="Incomplete")),"Untraceable",IF(AND(NOT(OR(H422="Ø",H422="")),NOT(OR(H423="Ø",H423="")),L422=""),"In Progress",IF(AND(M422="Untraceable",M423="Untraceable"),"Untraceable",IF(AND(NOT(OR(H422="Ø",H422="")),NOT(OR(H423="Ø",H423="")),NOT(OR(L422="Ø",L422="",L422="Split",L422="Needs to be Split"))),"Completed",IF(AND(M422="Incomplete",M423="Incomplete"),"Incomplete",IF(AND(M422="Other",M423="Other"),"Review",IF(AND(M422="Untraceable",M423=""),"Untraceable","")))))))))))))))))))))))))</f>
        <v/>
      </c>
      <c r="O422" s="116" t="str">
        <f>IF(OR(N422="Untraceable",N422="Incomplete"),"Ignore",IF(N422="Completed","Waiting",IF(OR(N422="Waiting",N422="In Progress",N422="Review",N422="Other"),"HOLD","")))</f>
        <v/>
      </c>
      <c r="Q422" s="121" t="str">
        <f>IF(OR(N422="Untraceable",N422="Incomplete"),"No",IF(N422="Completed","In Progress",""))</f>
        <v/>
      </c>
      <c r="R422" s="116"/>
    </row>
    <row r="423" spans="1:18" x14ac:dyDescent="0.25">
      <c r="A423" s="116"/>
      <c r="B423" s="116"/>
      <c r="C423" s="116"/>
      <c r="D423" s="103"/>
      <c r="E423" s="103"/>
      <c r="F423" s="7" t="str">
        <f>IF(AND(D423="Amina",OR(E423="Manual",E423="Assisted Manual")),A422&amp;"_AZ",IF(AND(D423="Amina",OR(E423="De-Novo Merge",E423="Assisted Merge")),A422&amp;"_SA_AZ",IF(AND(D423="Ahmad",OR(E423="Manual",E423="Assisted Manual")),A422&amp;"_AE",IF(AND(D423="Ahmad",OR(E423="De-Novo Merge",E423="Assisted Merge")),A422&amp;"_SA_AE",IF(AND(D423="Gina",OR(E423="Manual",E423="Assisted Manual")),A422&amp;"_GB",IF(AND(D423="Gina",OR(E423="De-Novo Merge",E423="Assisted Merge")),A422&amp;"_SA_GB",IF(AND(D423="Cameron",OR(E423="Manual",E423="Assisted Manual")),A422&amp;"_CA",IF(AND(D423="Cameron",OR(E423="De-Novo Merge",E423="Assisted Merge")),A422&amp;"_SA_CA",IF(AND(D423="Bruno",OR(E423="Manual",E423="Assisted Manual")),A422&amp;"_BD",IF(AND(D423="Bruno",OR(E423="De-Novo Merge",E423="Assisted Merge")),A422&amp;"_SA_BD",IF(AND(D423="Daniel",OR(E423="Manual",E423="Assisted Manual")),A422&amp;"_DR",IF(AND(D423="Daniel",OR(E423="De-Novo Merge",E423="Assisted Merge")),A422&amp;"_SA_DR",IF(AND(D423="Monet",OR(E423="Manual",E423="Assisted Manual")),A422&amp;"_MW",IF(AND(D423="Monet",OR(E423="De-Novo Merge",E423="Assisted Merge")),A422&amp;"_SA_MW",IF(AND(D423="Rinat",OR(E423="Manual",E423="Assisted Manual")),A422&amp;"_RM",IF(AND(D423="Rinat",OR(E423="De-Novo Merge",E423="Assisted Merge")),A422&amp;"_SA_RM",""))))))))))))))))</f>
        <v/>
      </c>
      <c r="G423" s="104"/>
      <c r="H423" s="104"/>
      <c r="I423" s="68"/>
      <c r="J423" s="68"/>
      <c r="K423" s="73" t="str">
        <f t="shared" si="6"/>
        <v/>
      </c>
      <c r="L423" s="116"/>
      <c r="M423" s="103" t="str">
        <f>IF(AND(NOT(OR(G423="",G423="Ø")),H423=""),"In Progress",IF(AND(NOT(OR(H423="Ø",H423="")),NOT(OR(G423="Ø",G423=""))),"Completed",IF(AND(NOT(A422=""),NOT(OR(D423="",D423="???")),G423=""),"Waiting",IF(D423="???","Waiting",""))))</f>
        <v/>
      </c>
      <c r="N423" s="116"/>
      <c r="O423" s="116"/>
      <c r="Q423" s="121"/>
      <c r="R423" s="116"/>
    </row>
    <row r="424" spans="1:18" x14ac:dyDescent="0.25">
      <c r="A424" s="122" t="s">
        <v>5547</v>
      </c>
      <c r="B424" s="117" t="s">
        <v>5546</v>
      </c>
      <c r="C424" s="116"/>
      <c r="D424" s="103"/>
      <c r="E424" s="103"/>
      <c r="F424" s="7" t="str">
        <f>IF(AND(D424="Amina",OR(E424="Manual",E424="Assisted Manual")),A424&amp;"_AZ",IF(AND(D424="Amina",OR(E424="De-Novo Merge",E424="Assisted Merge")),A424&amp;"_SA_AZ",IF(AND(D424="Ahmad",OR(E424="Manual",E424="Assisted Manual")),A424&amp;"_AE",IF(AND(D424="Ahmad",OR(E424="De-Novo Merge",E424="Assisted Merge")),A424&amp;"_SA_AE",IF(AND(D424="Gina",OR(E424="Manual",E424="Assisted Manual")),A424&amp;"_GB",IF(AND(D424="Gina",OR(E424="De-Novo Merge",E424="Assisted Merge")),A424&amp;"_SA_GB",IF(AND(D424="Cameron",OR(E424="Manual",E424="Assisted Manual")),A424&amp;"_CA",IF(AND(D424="Cameron",OR(E424="De-Novo Merge",E424="Assisted Merge")),A424&amp;"_SA_CA",IF(AND(D424="Bruno",OR(E424="Manual",E424="Assisted Manual")),A424&amp;"_BD",IF(AND(D424="Bruno",OR(E424="De-Novo Merge",E424="Assisted Merge")),A424&amp;"_SA_BD",IF(AND(D424="Daniel",OR(E424="Manual",E424="Assisted Manual")),A424&amp;"_DR",IF(AND(D424="Daniel",OR(E424="De-Novo Merge",E424="Assisted Merge")),A424&amp;"_SA_DR",IF(AND(D424="Monet",OR(E424="Manual",E424="Assisted Manual")),A424&amp;"_MW",IF(AND(D424="Monet",OR(E424="De-Novo Merge",E424="Assisted Merge")),A424&amp;"_SA_MW",IF(AND(D424="Rinat",OR(E424="Manual",E424="Assisted Manual")),A424&amp;"_RM",IF(AND(D424="Rinat",OR(E424="De-Novo Merge",E424="Assisted Merge")),A424&amp;"_SA_RM",""))))))))))))))))</f>
        <v/>
      </c>
      <c r="G424" s="104"/>
      <c r="H424" s="104"/>
      <c r="I424" s="68"/>
      <c r="J424" s="68"/>
      <c r="K424" s="73" t="str">
        <f t="shared" si="6"/>
        <v/>
      </c>
      <c r="L424" s="118" t="str">
        <f>IF(AND(NOT(OR(H424="",H424="Ø")),NOT(OR(H425="",H425="Ø"))),"Needs to be Split","")</f>
        <v/>
      </c>
      <c r="M424" s="103" t="str">
        <f>IF(AND(NOT(OR(G424="",G424="Ø")),H424=""),"In Progress",IF(AND(NOT(OR(H424="Ø",H424="")),NOT(OR(G424="Ø",G424=""))),"Completed",IF(AND(NOT(A424=""),NOT(OR(D424="",D424="???")),G424=""),"Waiting",IF(D424="???","Waiting",""))))</f>
        <v/>
      </c>
      <c r="N424" s="116" t="str">
        <f>IF(AND(NOT(OR(H424="Ø",H424="")),L424="Split"),"In Progress",IF(AND(NOT(OR(H424="Ø",H424="")),L424="Needs to be Split"),"Waiting",IF(AND(M424="Review",M425="Review"),"Review",IF(OR(AND(M424="Review",M425="Incomplete"),AND(M424="Incomplete",M425="Review")),"Review",IF(OR(AND(M424="Untraceable",M425="Review"),AND(M424="Review",M425="Untraceable")),"Review",IF(OR(AND(M424="Review",M425="Completed"),AND(M424="Completed",M425="Review")),"Review",IF(OR(AND(M424="Other",M425="Review"),AND(M424="Review",M425="Other")),"Review",IF(OR(AND(M424="Other",M425="Incomplete"),AND(M424="Incomplete",M425="Other")),"Review",IF(OR(AND(M424="Other",M425="Untraceable"),AND(M424="Untraceable",M425="Other")),"Review",IF(OR(AND(M424="Other",M425="Completed"),AND(M424="Completed",M425="Other")),"Review",IF(AND(M424="Waiting",M425="Waiting"),"Waiting",IF(OR(AND(M424="Review",M425="Waiting"),AND(M424="Waiting",M425="Review")),"Waiting",IF(OR(AND(M424="Other",M425="Waiting"),AND(M424="Waiting",M425="Other")),"Waiting",IF(OR(AND(M424="Incomplete",M425="Waiting"),AND(M424="Waiting",M425="Incomplete")),"Waiting",IF(OR(AND(M424="Completed",M425="Waiting"),AND(M424="Waiting",M425="Completed")),"Waiting",IF(OR(M424="In Progress",M425="In Progress"),"In Progress",IF(OR(AND(M424="Completed",M425="Untraceable"),AND(M424="Untraceable",M425="Completed")),"Review",IF(OR(AND(M424="Completed",M425="Incomplete"),AND(M424="Incomplete",M425="Completed")),"Review",IF(OR(AND(M424="Incomplete",M425="Untraceable"),AND(M424="Untraceable",M425="Incomplete")),"Untraceable",IF(AND(NOT(OR(H424="Ø",H424="")),NOT(OR(H425="Ø",H425="")),L424=""),"In Progress",IF(AND(M424="Untraceable",M425="Untraceable"),"Untraceable",IF(AND(NOT(OR(H424="Ø",H424="")),NOT(OR(H425="Ø",H425="")),NOT(OR(L424="Ø",L424="",L424="Split",L424="Needs to be Split"))),"Completed",IF(AND(M424="Incomplete",M425="Incomplete"),"Incomplete",IF(AND(M424="Other",M425="Other"),"Review",IF(AND(M424="Untraceable",M425=""),"Untraceable","")))))))))))))))))))))))))</f>
        <v/>
      </c>
      <c r="O424" s="116" t="str">
        <f>IF(OR(N424="Untraceable",N424="Incomplete"),"Ignore",IF(N424="Completed","Waiting",IF(OR(N424="Waiting",N424="In Progress",N424="Review",N424="Other"),"HOLD","")))</f>
        <v/>
      </c>
      <c r="Q424" s="121" t="str">
        <f>IF(OR(N424="Untraceable",N424="Incomplete"),"No",IF(N424="Completed","In Progress",""))</f>
        <v/>
      </c>
      <c r="R424" s="116"/>
    </row>
    <row r="425" spans="1:18" x14ac:dyDescent="0.25">
      <c r="A425" s="116"/>
      <c r="B425" s="116"/>
      <c r="C425" s="116"/>
      <c r="D425" s="103"/>
      <c r="E425" s="103"/>
      <c r="F425" s="7" t="str">
        <f>IF(AND(D425="Amina",OR(E425="Manual",E425="Assisted Manual")),A424&amp;"_AZ",IF(AND(D425="Amina",OR(E425="De-Novo Merge",E425="Assisted Merge")),A424&amp;"_SA_AZ",IF(AND(D425="Ahmad",OR(E425="Manual",E425="Assisted Manual")),A424&amp;"_AE",IF(AND(D425="Ahmad",OR(E425="De-Novo Merge",E425="Assisted Merge")),A424&amp;"_SA_AE",IF(AND(D425="Gina",OR(E425="Manual",E425="Assisted Manual")),A424&amp;"_GB",IF(AND(D425="Gina",OR(E425="De-Novo Merge",E425="Assisted Merge")),A424&amp;"_SA_GB",IF(AND(D425="Cameron",OR(E425="Manual",E425="Assisted Manual")),A424&amp;"_CA",IF(AND(D425="Cameron",OR(E425="De-Novo Merge",E425="Assisted Merge")),A424&amp;"_SA_CA",IF(AND(D425="Bruno",OR(E425="Manual",E425="Assisted Manual")),A424&amp;"_BD",IF(AND(D425="Bruno",OR(E425="De-Novo Merge",E425="Assisted Merge")),A424&amp;"_SA_BD",IF(AND(D425="Daniel",OR(E425="Manual",E425="Assisted Manual")),A424&amp;"_DR",IF(AND(D425="Daniel",OR(E425="De-Novo Merge",E425="Assisted Merge")),A424&amp;"_SA_DR",IF(AND(D425="Monet",OR(E425="Manual",E425="Assisted Manual")),A424&amp;"_MW",IF(AND(D425="Monet",OR(E425="De-Novo Merge",E425="Assisted Merge")),A424&amp;"_SA_MW",IF(AND(D425="Rinat",OR(E425="Manual",E425="Assisted Manual")),A424&amp;"_RM",IF(AND(D425="Rinat",OR(E425="De-Novo Merge",E425="Assisted Merge")),A424&amp;"_SA_RM",""))))))))))))))))</f>
        <v/>
      </c>
      <c r="G425" s="104"/>
      <c r="H425" s="104"/>
      <c r="I425" s="68"/>
      <c r="J425" s="68"/>
      <c r="K425" s="73" t="str">
        <f t="shared" si="6"/>
        <v/>
      </c>
      <c r="L425" s="116"/>
      <c r="M425" s="103" t="str">
        <f>IF(AND(NOT(OR(G425="",G425="Ø")),H425=""),"In Progress",IF(AND(NOT(OR(H425="Ø",H425="")),NOT(OR(G425="Ø",G425=""))),"Completed",IF(AND(NOT(A424=""),NOT(OR(D425="",D425="???")),G425=""),"Waiting",IF(D425="???","Waiting",""))))</f>
        <v/>
      </c>
      <c r="N425" s="116"/>
      <c r="O425" s="116"/>
      <c r="Q425" s="121"/>
      <c r="R425" s="116"/>
    </row>
    <row r="426" spans="1:18" x14ac:dyDescent="0.25">
      <c r="A426" s="122" t="s">
        <v>5545</v>
      </c>
      <c r="B426" s="117" t="s">
        <v>5544</v>
      </c>
      <c r="C426" s="116"/>
      <c r="D426" s="103"/>
      <c r="E426" s="103"/>
      <c r="F426" s="7" t="str">
        <f>IF(AND(D426="Amina",OR(E426="Manual",E426="Assisted Manual")),A426&amp;"_AZ",IF(AND(D426="Amina",OR(E426="De-Novo Merge",E426="Assisted Merge")),A426&amp;"_SA_AZ",IF(AND(D426="Ahmad",OR(E426="Manual",E426="Assisted Manual")),A426&amp;"_AE",IF(AND(D426="Ahmad",OR(E426="De-Novo Merge",E426="Assisted Merge")),A426&amp;"_SA_AE",IF(AND(D426="Gina",OR(E426="Manual",E426="Assisted Manual")),A426&amp;"_GB",IF(AND(D426="Gina",OR(E426="De-Novo Merge",E426="Assisted Merge")),A426&amp;"_SA_GB",IF(AND(D426="Cameron",OR(E426="Manual",E426="Assisted Manual")),A426&amp;"_CA",IF(AND(D426="Cameron",OR(E426="De-Novo Merge",E426="Assisted Merge")),A426&amp;"_SA_CA",IF(AND(D426="Bruno",OR(E426="Manual",E426="Assisted Manual")),A426&amp;"_BD",IF(AND(D426="Bruno",OR(E426="De-Novo Merge",E426="Assisted Merge")),A426&amp;"_SA_BD",IF(AND(D426="Daniel",OR(E426="Manual",E426="Assisted Manual")),A426&amp;"_DR",IF(AND(D426="Daniel",OR(E426="De-Novo Merge",E426="Assisted Merge")),A426&amp;"_SA_DR",IF(AND(D426="Monet",OR(E426="Manual",E426="Assisted Manual")),A426&amp;"_MW",IF(AND(D426="Monet",OR(E426="De-Novo Merge",E426="Assisted Merge")),A426&amp;"_SA_MW",IF(AND(D426="Rinat",OR(E426="Manual",E426="Assisted Manual")),A426&amp;"_RM",IF(AND(D426="Rinat",OR(E426="De-Novo Merge",E426="Assisted Merge")),A426&amp;"_SA_RM",""))))))))))))))))</f>
        <v/>
      </c>
      <c r="G426" s="104"/>
      <c r="H426" s="104"/>
      <c r="I426" s="68"/>
      <c r="J426" s="68"/>
      <c r="K426" s="73" t="str">
        <f t="shared" si="6"/>
        <v/>
      </c>
      <c r="L426" s="118" t="str">
        <f>IF(AND(NOT(OR(H426="",H426="Ø")),NOT(OR(H427="",H427="Ø"))),"Needs to be Split","")</f>
        <v/>
      </c>
      <c r="M426" s="103" t="str">
        <f>IF(AND(NOT(OR(G426="",G426="Ø")),H426=""),"In Progress",IF(AND(NOT(OR(H426="Ø",H426="")),NOT(OR(G426="Ø",G426=""))),"Completed",IF(AND(NOT(A426=""),NOT(OR(D426="",D426="???")),G426=""),"Waiting",IF(D426="???","Waiting",""))))</f>
        <v/>
      </c>
      <c r="N426" s="116" t="str">
        <f>IF(AND(NOT(OR(H426="Ø",H426="")),L426="Split"),"In Progress",IF(AND(NOT(OR(H426="Ø",H426="")),L426="Needs to be Split"),"Waiting",IF(AND(M426="Review",M427="Review"),"Review",IF(OR(AND(M426="Review",M427="Incomplete"),AND(M426="Incomplete",M427="Review")),"Review",IF(OR(AND(M426="Untraceable",M427="Review"),AND(M426="Review",M427="Untraceable")),"Review",IF(OR(AND(M426="Review",M427="Completed"),AND(M426="Completed",M427="Review")),"Review",IF(OR(AND(M426="Other",M427="Review"),AND(M426="Review",M427="Other")),"Review",IF(OR(AND(M426="Other",M427="Incomplete"),AND(M426="Incomplete",M427="Other")),"Review",IF(OR(AND(M426="Other",M427="Untraceable"),AND(M426="Untraceable",M427="Other")),"Review",IF(OR(AND(M426="Other",M427="Completed"),AND(M426="Completed",M427="Other")),"Review",IF(AND(M426="Waiting",M427="Waiting"),"Waiting",IF(OR(AND(M426="Review",M427="Waiting"),AND(M426="Waiting",M427="Review")),"Waiting",IF(OR(AND(M426="Other",M427="Waiting"),AND(M426="Waiting",M427="Other")),"Waiting",IF(OR(AND(M426="Incomplete",M427="Waiting"),AND(M426="Waiting",M427="Incomplete")),"Waiting",IF(OR(AND(M426="Completed",M427="Waiting"),AND(M426="Waiting",M427="Completed")),"Waiting",IF(OR(M426="In Progress",M427="In Progress"),"In Progress",IF(OR(AND(M426="Completed",M427="Untraceable"),AND(M426="Untraceable",M427="Completed")),"Review",IF(OR(AND(M426="Completed",M427="Incomplete"),AND(M426="Incomplete",M427="Completed")),"Review",IF(OR(AND(M426="Incomplete",M427="Untraceable"),AND(M426="Untraceable",M427="Incomplete")),"Untraceable",IF(AND(NOT(OR(H426="Ø",H426="")),NOT(OR(H427="Ø",H427="")),L426=""),"In Progress",IF(AND(M426="Untraceable",M427="Untraceable"),"Untraceable",IF(AND(NOT(OR(H426="Ø",H426="")),NOT(OR(H427="Ø",H427="")),NOT(OR(L426="Ø",L426="",L426="Split",L426="Needs to be Split"))),"Completed",IF(AND(M426="Incomplete",M427="Incomplete"),"Incomplete",IF(AND(M426="Other",M427="Other"),"Review",IF(AND(M426="Untraceable",M427=""),"Untraceable","")))))))))))))))))))))))))</f>
        <v/>
      </c>
      <c r="O426" s="116" t="str">
        <f>IF(OR(N426="Untraceable",N426="Incomplete"),"Ignore",IF(N426="Completed","Waiting",IF(OR(N426="Waiting",N426="In Progress",N426="Review",N426="Other"),"HOLD","")))</f>
        <v/>
      </c>
      <c r="Q426" s="121" t="str">
        <f>IF(OR(N426="Untraceable",N426="Incomplete"),"No",IF(N426="Completed","In Progress",""))</f>
        <v/>
      </c>
      <c r="R426" s="116"/>
    </row>
    <row r="427" spans="1:18" x14ac:dyDescent="0.25">
      <c r="A427" s="116"/>
      <c r="B427" s="116"/>
      <c r="C427" s="116"/>
      <c r="D427" s="103"/>
      <c r="E427" s="103"/>
      <c r="F427" s="7" t="str">
        <f>IF(AND(D427="Amina",OR(E427="Manual",E427="Assisted Manual")),A426&amp;"_AZ",IF(AND(D427="Amina",OR(E427="De-Novo Merge",E427="Assisted Merge")),A426&amp;"_SA_AZ",IF(AND(D427="Ahmad",OR(E427="Manual",E427="Assisted Manual")),A426&amp;"_AE",IF(AND(D427="Ahmad",OR(E427="De-Novo Merge",E427="Assisted Merge")),A426&amp;"_SA_AE",IF(AND(D427="Gina",OR(E427="Manual",E427="Assisted Manual")),A426&amp;"_GB",IF(AND(D427="Gina",OR(E427="De-Novo Merge",E427="Assisted Merge")),A426&amp;"_SA_GB",IF(AND(D427="Cameron",OR(E427="Manual",E427="Assisted Manual")),A426&amp;"_CA",IF(AND(D427="Cameron",OR(E427="De-Novo Merge",E427="Assisted Merge")),A426&amp;"_SA_CA",IF(AND(D427="Bruno",OR(E427="Manual",E427="Assisted Manual")),A426&amp;"_BD",IF(AND(D427="Bruno",OR(E427="De-Novo Merge",E427="Assisted Merge")),A426&amp;"_SA_BD",IF(AND(D427="Daniel",OR(E427="Manual",E427="Assisted Manual")),A426&amp;"_DR",IF(AND(D427="Daniel",OR(E427="De-Novo Merge",E427="Assisted Merge")),A426&amp;"_SA_DR",IF(AND(D427="Monet",OR(E427="Manual",E427="Assisted Manual")),A426&amp;"_MW",IF(AND(D427="Monet",OR(E427="De-Novo Merge",E427="Assisted Merge")),A426&amp;"_SA_MW",IF(AND(D427="Rinat",OR(E427="Manual",E427="Assisted Manual")),A426&amp;"_RM",IF(AND(D427="Rinat",OR(E427="De-Novo Merge",E427="Assisted Merge")),A426&amp;"_SA_RM",""))))))))))))))))</f>
        <v/>
      </c>
      <c r="G427" s="104"/>
      <c r="H427" s="104"/>
      <c r="I427" s="68"/>
      <c r="J427" s="68"/>
      <c r="K427" s="73" t="str">
        <f t="shared" si="6"/>
        <v/>
      </c>
      <c r="L427" s="116"/>
      <c r="M427" s="103" t="str">
        <f>IF(AND(NOT(OR(G427="",G427="Ø")),H427=""),"In Progress",IF(AND(NOT(OR(H427="Ø",H427="")),NOT(OR(G427="Ø",G427=""))),"Completed",IF(AND(NOT(A426=""),NOT(OR(D427="",D427="???")),G427=""),"Waiting",IF(D427="???","Waiting",""))))</f>
        <v/>
      </c>
      <c r="N427" s="116"/>
      <c r="O427" s="116"/>
      <c r="Q427" s="121"/>
      <c r="R427" s="116"/>
    </row>
    <row r="428" spans="1:18" x14ac:dyDescent="0.25">
      <c r="A428" s="122" t="s">
        <v>5543</v>
      </c>
      <c r="B428" s="117" t="s">
        <v>5542</v>
      </c>
      <c r="C428" s="116"/>
      <c r="D428" s="103" t="s">
        <v>4657</v>
      </c>
      <c r="E428" s="103" t="s">
        <v>24</v>
      </c>
      <c r="F428" s="7" t="str">
        <f>IF(AND(D428="Amina",OR(E428="Manual",E428="Assisted Manual")),A428&amp;"_AZ",IF(AND(D428="Amina",OR(E428="De-Novo Merge",E428="Assisted Merge")),A428&amp;"_SA_AZ",IF(AND(D428="Ahmad",OR(E428="Manual",E428="Assisted Manual")),A428&amp;"_AE",IF(AND(D428="Ahmad",OR(E428="De-Novo Merge",E428="Assisted Merge")),A428&amp;"_SA_AE",IF(AND(D428="Gina",OR(E428="Manual",E428="Assisted Manual")),A428&amp;"_GB",IF(AND(D428="Gina",OR(E428="De-Novo Merge",E428="Assisted Merge")),A428&amp;"_SA_GB",IF(AND(D428="Cameron",OR(E428="Manual",E428="Assisted Manual")),A428&amp;"_CA",IF(AND(D428="Cameron",OR(E428="De-Novo Merge",E428="Assisted Merge")),A428&amp;"_SA_CA",IF(AND(D428="Bruno",OR(E428="Manual",E428="Assisted Manual")),A428&amp;"_BD",IF(AND(D428="Bruno",OR(E428="De-Novo Merge",E428="Assisted Merge")),A428&amp;"_SA_BD",IF(AND(D428="Daniel",OR(E428="Manual",E428="Assisted Manual")),A428&amp;"_DR",IF(AND(D428="Daniel",OR(E428="De-Novo Merge",E428="Assisted Merge")),A428&amp;"_SA_DR",IF(AND(D428="Monet",OR(E428="Manual",E428="Assisted Manual")),A428&amp;"_MW",IF(AND(D428="Monet",OR(E428="De-Novo Merge",E428="Assisted Merge")),A428&amp;"_SA_MW",IF(AND(D428="Rinat",OR(E428="Manual",E428="Assisted Manual")),A428&amp;"_RM",IF(AND(D428="Rinat",OR(E428="De-Novo Merge",E428="Assisted Merge")),A428&amp;"_SA_RM",""))))))))))))))))</f>
        <v>2018-08-01_G-214_AE</v>
      </c>
      <c r="G428" s="104">
        <v>43418</v>
      </c>
      <c r="H428" s="104">
        <v>43419</v>
      </c>
      <c r="I428" s="68">
        <v>0.61699999999999999</v>
      </c>
      <c r="J428" s="68">
        <v>15.14</v>
      </c>
      <c r="K428" s="73">
        <f t="shared" si="6"/>
        <v>24.538087520259321</v>
      </c>
      <c r="L428" s="118" t="str">
        <f>IF(AND(NOT(OR(H428="",H428="Ø")),NOT(OR(H429="",H429="Ø"))),"Needs to be Split","")</f>
        <v/>
      </c>
      <c r="M428" s="103" t="str">
        <f>IF(AND(NOT(OR(G428="",G428="Ø")),H428=""),"In Progress",IF(AND(NOT(OR(H428="Ø",H428="")),NOT(OR(G428="Ø",G428=""))),"Completed",IF(AND(NOT(A428=""),NOT(OR(D428="",D428="???")),G428=""),"Waiting",IF(D428="???","Waiting",""))))</f>
        <v>Completed</v>
      </c>
      <c r="N428" s="116" t="str">
        <f>IF(AND(NOT(OR(H428="Ø",H428="")),L428="Split"),"In Progress",IF(AND(NOT(OR(H428="Ø",H428="")),L428="Needs to be Split"),"Waiting",IF(AND(M428="Review",M429="Review"),"Review",IF(OR(AND(M428="Review",M429="Incomplete"),AND(M428="Incomplete",M429="Review")),"Review",IF(OR(AND(M428="Untraceable",M429="Review"),AND(M428="Review",M429="Untraceable")),"Review",IF(OR(AND(M428="Review",M429="Completed"),AND(M428="Completed",M429="Review")),"Review",IF(OR(AND(M428="Other",M429="Review"),AND(M428="Review",M429="Other")),"Review",IF(OR(AND(M428="Other",M429="Incomplete"),AND(M428="Incomplete",M429="Other")),"Review",IF(OR(AND(M428="Other",M429="Untraceable"),AND(M428="Untraceable",M429="Other")),"Review",IF(OR(AND(M428="Other",M429="Completed"),AND(M428="Completed",M429="Other")),"Review",IF(AND(M428="Waiting",M429="Waiting"),"Waiting",IF(OR(AND(M428="Review",M429="Waiting"),AND(M428="Waiting",M429="Review")),"Waiting",IF(OR(AND(M428="Other",M429="Waiting"),AND(M428="Waiting",M429="Other")),"Waiting",IF(OR(AND(M428="Incomplete",M429="Waiting"),AND(M428="Waiting",M429="Incomplete")),"Waiting",IF(OR(AND(M428="Completed",M429="Waiting"),AND(M428="Waiting",M429="Completed")),"Waiting",IF(OR(M428="In Progress",M429="In Progress"),"In Progress",IF(OR(AND(M428="Completed",M429="Untraceable"),AND(M428="Untraceable",M429="Completed")),"Review",IF(OR(AND(M428="Completed",M429="Incomplete"),AND(M428="Incomplete",M429="Completed")),"Review",IF(OR(AND(M428="Incomplete",M429="Untraceable"),AND(M428="Untraceable",M429="Incomplete")),"Untraceable",IF(AND(NOT(OR(H428="Ø",H428="")),NOT(OR(H429="Ø",H429="")),L428=""),"In Progress",IF(AND(M428="Untraceable",M429="Untraceable"),"Untraceable",IF(AND(NOT(OR(H428="Ø",H428="")),NOT(OR(H429="Ø",H429="")),NOT(OR(L428="Ø",L428="",L428="Split",L428="Needs to be Split"))),"Completed",IF(AND(M428="Incomplete",M429="Incomplete"),"Incomplete",IF(AND(M428="Other",M429="Other"),"Review",IF(AND(M428="Untraceable",M429=""),"Untraceable","")))))))))))))))))))))))))</f>
        <v>Waiting</v>
      </c>
      <c r="O428" s="116" t="s">
        <v>0</v>
      </c>
      <c r="Q428" s="121" t="str">
        <f>IF(OR(N428="Untraceable",N428="Incomplete"),"No",IF(N428="Completed","In Progress",""))</f>
        <v/>
      </c>
      <c r="R428" s="116"/>
    </row>
    <row r="429" spans="1:18" x14ac:dyDescent="0.25">
      <c r="A429" s="116"/>
      <c r="B429" s="116"/>
      <c r="C429" s="116"/>
      <c r="D429" s="103" t="str">
        <f>IF(AND(NOT(A428=""),NOT(B428=""),NOT(M428="Untraceable")),"???","")</f>
        <v>???</v>
      </c>
      <c r="E429" s="103"/>
      <c r="F429" s="7" t="str">
        <f>IF(AND(D429="Amina",OR(E429="Manual",E429="Assisted Manual")),A428&amp;"_AZ",IF(AND(D429="Amina",OR(E429="De-Novo Merge",E429="Assisted Merge")),A428&amp;"_SA_AZ",IF(AND(D429="Ahmad",OR(E429="Manual",E429="Assisted Manual")),A428&amp;"_AE",IF(AND(D429="Ahmad",OR(E429="De-Novo Merge",E429="Assisted Merge")),A428&amp;"_SA_AE",IF(AND(D429="Gina",OR(E429="Manual",E429="Assisted Manual")),A428&amp;"_GB",IF(AND(D429="Gina",OR(E429="De-Novo Merge",E429="Assisted Merge")),A428&amp;"_SA_GB",IF(AND(D429="Cameron",OR(E429="Manual",E429="Assisted Manual")),A428&amp;"_CA",IF(AND(D429="Cameron",OR(E429="De-Novo Merge",E429="Assisted Merge")),A428&amp;"_SA_CA",IF(AND(D429="Bruno",OR(E429="Manual",E429="Assisted Manual")),A428&amp;"_BD",IF(AND(D429="Bruno",OR(E429="De-Novo Merge",E429="Assisted Merge")),A428&amp;"_SA_BD",IF(AND(D429="Daniel",OR(E429="Manual",E429="Assisted Manual")),A428&amp;"_DR",IF(AND(D429="Daniel",OR(E429="De-Novo Merge",E429="Assisted Merge")),A428&amp;"_SA_DR",IF(AND(D429="Monet",OR(E429="Manual",E429="Assisted Manual")),A428&amp;"_MW",IF(AND(D429="Monet",OR(E429="De-Novo Merge",E429="Assisted Merge")),A428&amp;"_SA_MW",IF(AND(D429="Rinat",OR(E429="Manual",E429="Assisted Manual")),A428&amp;"_RM",IF(AND(D429="Rinat",OR(E429="De-Novo Merge",E429="Assisted Merge")),A428&amp;"_SA_RM",""))))))))))))))))</f>
        <v/>
      </c>
      <c r="G429" s="104"/>
      <c r="H429" s="104"/>
      <c r="I429" s="68"/>
      <c r="J429" s="68"/>
      <c r="K429" s="73" t="str">
        <f t="shared" si="6"/>
        <v/>
      </c>
      <c r="L429" s="116"/>
      <c r="M429" s="103" t="str">
        <f>IF(AND(NOT(OR(G429="",G429="Ø")),H429=""),"In Progress",IF(AND(NOT(OR(H429="Ø",H429="")),NOT(OR(G429="Ø",G429=""))),"Completed",IF(AND(NOT(A428=""),NOT(OR(D429="",D429="???")),G429=""),"Waiting",IF(D429="???","Waiting",""))))</f>
        <v>Waiting</v>
      </c>
      <c r="N429" s="116"/>
      <c r="O429" s="116"/>
      <c r="Q429" s="121"/>
      <c r="R429" s="116"/>
    </row>
    <row r="430" spans="1:18" x14ac:dyDescent="0.25">
      <c r="A430" s="122" t="s">
        <v>5541</v>
      </c>
      <c r="B430" s="117" t="s">
        <v>5540</v>
      </c>
      <c r="C430" s="116"/>
      <c r="D430" s="103"/>
      <c r="E430" s="103"/>
      <c r="F430" s="7" t="str">
        <f>IF(AND(D430="Amina",OR(E430="Manual",E430="Assisted Manual")),A430&amp;"_AZ",IF(AND(D430="Amina",OR(E430="De-Novo Merge",E430="Assisted Merge")),A430&amp;"_SA_AZ",IF(AND(D430="Ahmad",OR(E430="Manual",E430="Assisted Manual")),A430&amp;"_AE",IF(AND(D430="Ahmad",OR(E430="De-Novo Merge",E430="Assisted Merge")),A430&amp;"_SA_AE",IF(AND(D430="Gina",OR(E430="Manual",E430="Assisted Manual")),A430&amp;"_GB",IF(AND(D430="Gina",OR(E430="De-Novo Merge",E430="Assisted Merge")),A430&amp;"_SA_GB",IF(AND(D430="Cameron",OR(E430="Manual",E430="Assisted Manual")),A430&amp;"_CA",IF(AND(D430="Cameron",OR(E430="De-Novo Merge",E430="Assisted Merge")),A430&amp;"_SA_CA",IF(AND(D430="Bruno",OR(E430="Manual",E430="Assisted Manual")),A430&amp;"_BD",IF(AND(D430="Bruno",OR(E430="De-Novo Merge",E430="Assisted Merge")),A430&amp;"_SA_BD",IF(AND(D430="Daniel",OR(E430="Manual",E430="Assisted Manual")),A430&amp;"_DR",IF(AND(D430="Daniel",OR(E430="De-Novo Merge",E430="Assisted Merge")),A430&amp;"_SA_DR",IF(AND(D430="Monet",OR(E430="Manual",E430="Assisted Manual")),A430&amp;"_MW",IF(AND(D430="Monet",OR(E430="De-Novo Merge",E430="Assisted Merge")),A430&amp;"_SA_MW",IF(AND(D430="Rinat",OR(E430="Manual",E430="Assisted Manual")),A430&amp;"_RM",IF(AND(D430="Rinat",OR(E430="De-Novo Merge",E430="Assisted Merge")),A430&amp;"_SA_RM",""))))))))))))))))</f>
        <v/>
      </c>
      <c r="G430" s="104"/>
      <c r="H430" s="104"/>
      <c r="I430" s="68"/>
      <c r="J430" s="68"/>
      <c r="K430" s="73" t="str">
        <f t="shared" si="6"/>
        <v/>
      </c>
      <c r="L430" s="118" t="str">
        <f>IF(AND(NOT(OR(H430="",H430="Ø")),NOT(OR(H431="",H431="Ø"))),"Needs to be Split","")</f>
        <v/>
      </c>
      <c r="M430" s="103" t="str">
        <f>IF(AND(NOT(OR(G430="",G430="Ø")),H430=""),"In Progress",IF(AND(NOT(OR(H430="Ø",H430="")),NOT(OR(G430="Ø",G430=""))),"Completed",IF(AND(NOT(A430=""),NOT(OR(D430="",D430="???")),G430=""),"Waiting",IF(D430="???","Waiting",""))))</f>
        <v/>
      </c>
      <c r="N430" s="116" t="str">
        <f>IF(AND(NOT(OR(H430="Ø",H430="")),L430="Split"),"In Progress",IF(AND(NOT(OR(H430="Ø",H430="")),L430="Needs to be Split"),"Waiting",IF(AND(M430="Review",M431="Review"),"Review",IF(OR(AND(M430="Review",M431="Incomplete"),AND(M430="Incomplete",M431="Review")),"Review",IF(OR(AND(M430="Untraceable",M431="Review"),AND(M430="Review",M431="Untraceable")),"Review",IF(OR(AND(M430="Review",M431="Completed"),AND(M430="Completed",M431="Review")),"Review",IF(OR(AND(M430="Other",M431="Review"),AND(M430="Review",M431="Other")),"Review",IF(OR(AND(M430="Other",M431="Incomplete"),AND(M430="Incomplete",M431="Other")),"Review",IF(OR(AND(M430="Other",M431="Untraceable"),AND(M430="Untraceable",M431="Other")),"Review",IF(OR(AND(M430="Other",M431="Completed"),AND(M430="Completed",M431="Other")),"Review",IF(AND(M430="Waiting",M431="Waiting"),"Waiting",IF(OR(AND(M430="Review",M431="Waiting"),AND(M430="Waiting",M431="Review")),"Waiting",IF(OR(AND(M430="Other",M431="Waiting"),AND(M430="Waiting",M431="Other")),"Waiting",IF(OR(AND(M430="Incomplete",M431="Waiting"),AND(M430="Waiting",M431="Incomplete")),"Waiting",IF(OR(AND(M430="Completed",M431="Waiting"),AND(M430="Waiting",M431="Completed")),"Waiting",IF(OR(M430="In Progress",M431="In Progress"),"In Progress",IF(OR(AND(M430="Completed",M431="Untraceable"),AND(M430="Untraceable",M431="Completed")),"Review",IF(OR(AND(M430="Completed",M431="Incomplete"),AND(M430="Incomplete",M431="Completed")),"Review",IF(OR(AND(M430="Incomplete",M431="Untraceable"),AND(M430="Untraceable",M431="Incomplete")),"Untraceable",IF(AND(NOT(OR(H430="Ø",H430="")),NOT(OR(H431="Ø",H431="")),L430=""),"In Progress",IF(AND(M430="Untraceable",M431="Untraceable"),"Untraceable",IF(AND(NOT(OR(H430="Ø",H430="")),NOT(OR(H431="Ø",H431="")),NOT(OR(L430="Ø",L430="",L430="Split",L430="Needs to be Split"))),"Completed",IF(AND(M430="Incomplete",M431="Incomplete"),"Incomplete",IF(AND(M430="Other",M431="Other"),"Review",IF(AND(M430="Untraceable",M431=""),"Untraceable","")))))))))))))))))))))))))</f>
        <v/>
      </c>
      <c r="O430" s="116" t="str">
        <f>IF(OR(N430="Untraceable",N430="Incomplete"),"Ignore",IF(N430="Completed","Waiting",IF(OR(N430="Waiting",N430="In Progress",N430="Review",N430="Other"),"HOLD","")))</f>
        <v/>
      </c>
      <c r="Q430" s="121" t="str">
        <f>IF(OR(N430="Untraceable",N430="Incomplete"),"No",IF(N430="Completed","In Progress",""))</f>
        <v/>
      </c>
      <c r="R430" s="116"/>
    </row>
    <row r="431" spans="1:18" x14ac:dyDescent="0.25">
      <c r="A431" s="116"/>
      <c r="B431" s="116"/>
      <c r="C431" s="116"/>
      <c r="D431" s="103"/>
      <c r="E431" s="103"/>
      <c r="F431" s="7" t="str">
        <f>IF(AND(D431="Amina",OR(E431="Manual",E431="Assisted Manual")),A430&amp;"_AZ",IF(AND(D431="Amina",OR(E431="De-Novo Merge",E431="Assisted Merge")),A430&amp;"_SA_AZ",IF(AND(D431="Ahmad",OR(E431="Manual",E431="Assisted Manual")),A430&amp;"_AE",IF(AND(D431="Ahmad",OR(E431="De-Novo Merge",E431="Assisted Merge")),A430&amp;"_SA_AE",IF(AND(D431="Gina",OR(E431="Manual",E431="Assisted Manual")),A430&amp;"_GB",IF(AND(D431="Gina",OR(E431="De-Novo Merge",E431="Assisted Merge")),A430&amp;"_SA_GB",IF(AND(D431="Cameron",OR(E431="Manual",E431="Assisted Manual")),A430&amp;"_CA",IF(AND(D431="Cameron",OR(E431="De-Novo Merge",E431="Assisted Merge")),A430&amp;"_SA_CA",IF(AND(D431="Bruno",OR(E431="Manual",E431="Assisted Manual")),A430&amp;"_BD",IF(AND(D431="Bruno",OR(E431="De-Novo Merge",E431="Assisted Merge")),A430&amp;"_SA_BD",IF(AND(D431="Daniel",OR(E431="Manual",E431="Assisted Manual")),A430&amp;"_DR",IF(AND(D431="Daniel",OR(E431="De-Novo Merge",E431="Assisted Merge")),A430&amp;"_SA_DR",IF(AND(D431="Monet",OR(E431="Manual",E431="Assisted Manual")),A430&amp;"_MW",IF(AND(D431="Monet",OR(E431="De-Novo Merge",E431="Assisted Merge")),A430&amp;"_SA_MW",IF(AND(D431="Rinat",OR(E431="Manual",E431="Assisted Manual")),A430&amp;"_RM",IF(AND(D431="Rinat",OR(E431="De-Novo Merge",E431="Assisted Merge")),A430&amp;"_SA_RM",""))))))))))))))))</f>
        <v/>
      </c>
      <c r="G431" s="104"/>
      <c r="H431" s="104"/>
      <c r="I431" s="68"/>
      <c r="J431" s="68"/>
      <c r="K431" s="73" t="str">
        <f t="shared" si="6"/>
        <v/>
      </c>
      <c r="L431" s="116"/>
      <c r="M431" s="103" t="str">
        <f>IF(AND(NOT(OR(G431="",G431="Ø")),H431=""),"In Progress",IF(AND(NOT(OR(H431="Ø",H431="")),NOT(OR(G431="Ø",G431=""))),"Completed",IF(AND(NOT(A430=""),NOT(OR(D431="",D431="???")),G431=""),"Waiting",IF(D431="???","Waiting",""))))</f>
        <v/>
      </c>
      <c r="N431" s="116"/>
      <c r="O431" s="116"/>
      <c r="Q431" s="121"/>
      <c r="R431" s="116"/>
    </row>
    <row r="432" spans="1:18" x14ac:dyDescent="0.25">
      <c r="A432" s="122" t="s">
        <v>5539</v>
      </c>
      <c r="B432" s="117" t="s">
        <v>5538</v>
      </c>
      <c r="C432" s="116"/>
      <c r="D432" s="103"/>
      <c r="E432" s="103"/>
      <c r="F432" s="7" t="str">
        <f>IF(AND(D432="Amina",OR(E432="Manual",E432="Assisted Manual")),A432&amp;"_AZ",IF(AND(D432="Amina",OR(E432="De-Novo Merge",E432="Assisted Merge")),A432&amp;"_SA_AZ",IF(AND(D432="Ahmad",OR(E432="Manual",E432="Assisted Manual")),A432&amp;"_AE",IF(AND(D432="Ahmad",OR(E432="De-Novo Merge",E432="Assisted Merge")),A432&amp;"_SA_AE",IF(AND(D432="Gina",OR(E432="Manual",E432="Assisted Manual")),A432&amp;"_GB",IF(AND(D432="Gina",OR(E432="De-Novo Merge",E432="Assisted Merge")),A432&amp;"_SA_GB",IF(AND(D432="Cameron",OR(E432="Manual",E432="Assisted Manual")),A432&amp;"_CA",IF(AND(D432="Cameron",OR(E432="De-Novo Merge",E432="Assisted Merge")),A432&amp;"_SA_CA",IF(AND(D432="Bruno",OR(E432="Manual",E432="Assisted Manual")),A432&amp;"_BD",IF(AND(D432="Bruno",OR(E432="De-Novo Merge",E432="Assisted Merge")),A432&amp;"_SA_BD",IF(AND(D432="Daniel",OR(E432="Manual",E432="Assisted Manual")),A432&amp;"_DR",IF(AND(D432="Daniel",OR(E432="De-Novo Merge",E432="Assisted Merge")),A432&amp;"_SA_DR",IF(AND(D432="Monet",OR(E432="Manual",E432="Assisted Manual")),A432&amp;"_MW",IF(AND(D432="Monet",OR(E432="De-Novo Merge",E432="Assisted Merge")),A432&amp;"_SA_MW",IF(AND(D432="Rinat",OR(E432="Manual",E432="Assisted Manual")),A432&amp;"_RM",IF(AND(D432="Rinat",OR(E432="De-Novo Merge",E432="Assisted Merge")),A432&amp;"_SA_RM",""))))))))))))))))</f>
        <v/>
      </c>
      <c r="G432" s="104"/>
      <c r="H432" s="104"/>
      <c r="I432" s="68"/>
      <c r="J432" s="68"/>
      <c r="K432" s="73" t="str">
        <f t="shared" si="6"/>
        <v/>
      </c>
      <c r="L432" s="118" t="str">
        <f>IF(AND(NOT(OR(H432="",H432="Ø")),NOT(OR(H433="",H433="Ø"))),"Needs to be Split","")</f>
        <v/>
      </c>
      <c r="M432" s="103" t="str">
        <f>IF(AND(NOT(OR(G432="",G432="Ø")),H432=""),"In Progress",IF(AND(NOT(OR(H432="Ø",H432="")),NOT(OR(G432="Ø",G432=""))),"Completed",IF(AND(NOT(A432=""),NOT(OR(D432="",D432="???")),G432=""),"Waiting",IF(D432="???","Waiting",""))))</f>
        <v/>
      </c>
      <c r="N432" s="116" t="str">
        <f>IF(AND(NOT(OR(H432="Ø",H432="")),L432="Split"),"In Progress",IF(AND(NOT(OR(H432="Ø",H432="")),L432="Needs to be Split"),"Waiting",IF(AND(M432="Review",M433="Review"),"Review",IF(OR(AND(M432="Review",M433="Incomplete"),AND(M432="Incomplete",M433="Review")),"Review",IF(OR(AND(M432="Untraceable",M433="Review"),AND(M432="Review",M433="Untraceable")),"Review",IF(OR(AND(M432="Review",M433="Completed"),AND(M432="Completed",M433="Review")),"Review",IF(OR(AND(M432="Other",M433="Review"),AND(M432="Review",M433="Other")),"Review",IF(OR(AND(M432="Other",M433="Incomplete"),AND(M432="Incomplete",M433="Other")),"Review",IF(OR(AND(M432="Other",M433="Untraceable"),AND(M432="Untraceable",M433="Other")),"Review",IF(OR(AND(M432="Other",M433="Completed"),AND(M432="Completed",M433="Other")),"Review",IF(AND(M432="Waiting",M433="Waiting"),"Waiting",IF(OR(AND(M432="Review",M433="Waiting"),AND(M432="Waiting",M433="Review")),"Waiting",IF(OR(AND(M432="Other",M433="Waiting"),AND(M432="Waiting",M433="Other")),"Waiting",IF(OR(AND(M432="Incomplete",M433="Waiting"),AND(M432="Waiting",M433="Incomplete")),"Waiting",IF(OR(AND(M432="Completed",M433="Waiting"),AND(M432="Waiting",M433="Completed")),"Waiting",IF(OR(M432="In Progress",M433="In Progress"),"In Progress",IF(OR(AND(M432="Completed",M433="Untraceable"),AND(M432="Untraceable",M433="Completed")),"Review",IF(OR(AND(M432="Completed",M433="Incomplete"),AND(M432="Incomplete",M433="Completed")),"Review",IF(OR(AND(M432="Incomplete",M433="Untraceable"),AND(M432="Untraceable",M433="Incomplete")),"Untraceable",IF(AND(NOT(OR(H432="Ø",H432="")),NOT(OR(H433="Ø",H433="")),L432=""),"In Progress",IF(AND(M432="Untraceable",M433="Untraceable"),"Untraceable",IF(AND(NOT(OR(H432="Ø",H432="")),NOT(OR(H433="Ø",H433="")),NOT(OR(L432="Ø",L432="",L432="Split",L432="Needs to be Split"))),"Completed",IF(AND(M432="Incomplete",M433="Incomplete"),"Incomplete",IF(AND(M432="Other",M433="Other"),"Review",IF(AND(M432="Untraceable",M433=""),"Untraceable","")))))))))))))))))))))))))</f>
        <v/>
      </c>
      <c r="O432" s="116" t="str">
        <f>IF(OR(N432="Untraceable",N432="Incomplete"),"Ignore",IF(N432="Completed","Waiting",IF(OR(N432="Waiting",N432="In Progress",N432="Review",N432="Other"),"HOLD","")))</f>
        <v/>
      </c>
      <c r="Q432" s="121" t="str">
        <f>IF(OR(N432="Untraceable",N432="Incomplete"),"No",IF(N432="Completed","In Progress",""))</f>
        <v/>
      </c>
      <c r="R432" s="116"/>
    </row>
    <row r="433" spans="1:18" x14ac:dyDescent="0.25">
      <c r="A433" s="116"/>
      <c r="B433" s="116"/>
      <c r="C433" s="116"/>
      <c r="D433" s="103"/>
      <c r="E433" s="103"/>
      <c r="F433" s="7" t="str">
        <f>IF(AND(D433="Amina",OR(E433="Manual",E433="Assisted Manual")),A432&amp;"_AZ",IF(AND(D433="Amina",OR(E433="De-Novo Merge",E433="Assisted Merge")),A432&amp;"_SA_AZ",IF(AND(D433="Ahmad",OR(E433="Manual",E433="Assisted Manual")),A432&amp;"_AE",IF(AND(D433="Ahmad",OR(E433="De-Novo Merge",E433="Assisted Merge")),A432&amp;"_SA_AE",IF(AND(D433="Gina",OR(E433="Manual",E433="Assisted Manual")),A432&amp;"_GB",IF(AND(D433="Gina",OR(E433="De-Novo Merge",E433="Assisted Merge")),A432&amp;"_SA_GB",IF(AND(D433="Cameron",OR(E433="Manual",E433="Assisted Manual")),A432&amp;"_CA",IF(AND(D433="Cameron",OR(E433="De-Novo Merge",E433="Assisted Merge")),A432&amp;"_SA_CA",IF(AND(D433="Bruno",OR(E433="Manual",E433="Assisted Manual")),A432&amp;"_BD",IF(AND(D433="Bruno",OR(E433="De-Novo Merge",E433="Assisted Merge")),A432&amp;"_SA_BD",IF(AND(D433="Daniel",OR(E433="Manual",E433="Assisted Manual")),A432&amp;"_DR",IF(AND(D433="Daniel",OR(E433="De-Novo Merge",E433="Assisted Merge")),A432&amp;"_SA_DR",IF(AND(D433="Monet",OR(E433="Manual",E433="Assisted Manual")),A432&amp;"_MW",IF(AND(D433="Monet",OR(E433="De-Novo Merge",E433="Assisted Merge")),A432&amp;"_SA_MW",IF(AND(D433="Rinat",OR(E433="Manual",E433="Assisted Manual")),A432&amp;"_RM",IF(AND(D433="Rinat",OR(E433="De-Novo Merge",E433="Assisted Merge")),A432&amp;"_SA_RM",""))))))))))))))))</f>
        <v/>
      </c>
      <c r="G433" s="104"/>
      <c r="H433" s="104"/>
      <c r="I433" s="68"/>
      <c r="J433" s="68"/>
      <c r="K433" s="73" t="str">
        <f t="shared" si="6"/>
        <v/>
      </c>
      <c r="L433" s="116"/>
      <c r="M433" s="103" t="str">
        <f>IF(AND(NOT(OR(G433="",G433="Ø")),H433=""),"In Progress",IF(AND(NOT(OR(H433="Ø",H433="")),NOT(OR(G433="Ø",G433=""))),"Completed",IF(AND(NOT(A432=""),NOT(OR(D433="",D433="???")),G433=""),"Waiting",IF(D433="???","Waiting",""))))</f>
        <v/>
      </c>
      <c r="N433" s="116"/>
      <c r="O433" s="116"/>
      <c r="Q433" s="121"/>
      <c r="R433" s="116"/>
    </row>
    <row r="434" spans="1:18" x14ac:dyDescent="0.25">
      <c r="A434" s="122" t="s">
        <v>5537</v>
      </c>
      <c r="B434" s="117" t="s">
        <v>5536</v>
      </c>
      <c r="C434" s="116"/>
      <c r="D434" s="103"/>
      <c r="E434" s="103"/>
      <c r="F434" s="7" t="str">
        <f>IF(AND(D434="Amina",OR(E434="Manual",E434="Assisted Manual")),A434&amp;"_AZ",IF(AND(D434="Amina",OR(E434="De-Novo Merge",E434="Assisted Merge")),A434&amp;"_SA_AZ",IF(AND(D434="Ahmad",OR(E434="Manual",E434="Assisted Manual")),A434&amp;"_AE",IF(AND(D434="Ahmad",OR(E434="De-Novo Merge",E434="Assisted Merge")),A434&amp;"_SA_AE",IF(AND(D434="Gina",OR(E434="Manual",E434="Assisted Manual")),A434&amp;"_GB",IF(AND(D434="Gina",OR(E434="De-Novo Merge",E434="Assisted Merge")),A434&amp;"_SA_GB",IF(AND(D434="Cameron",OR(E434="Manual",E434="Assisted Manual")),A434&amp;"_CA",IF(AND(D434="Cameron",OR(E434="De-Novo Merge",E434="Assisted Merge")),A434&amp;"_SA_CA",IF(AND(D434="Bruno",OR(E434="Manual",E434="Assisted Manual")),A434&amp;"_BD",IF(AND(D434="Bruno",OR(E434="De-Novo Merge",E434="Assisted Merge")),A434&amp;"_SA_BD",IF(AND(D434="Daniel",OR(E434="Manual",E434="Assisted Manual")),A434&amp;"_DR",IF(AND(D434="Daniel",OR(E434="De-Novo Merge",E434="Assisted Merge")),A434&amp;"_SA_DR",IF(AND(D434="Monet",OR(E434="Manual",E434="Assisted Manual")),A434&amp;"_MW",IF(AND(D434="Monet",OR(E434="De-Novo Merge",E434="Assisted Merge")),A434&amp;"_SA_MW",IF(AND(D434="Rinat",OR(E434="Manual",E434="Assisted Manual")),A434&amp;"_RM",IF(AND(D434="Rinat",OR(E434="De-Novo Merge",E434="Assisted Merge")),A434&amp;"_SA_RM",""))))))))))))))))</f>
        <v/>
      </c>
      <c r="G434" s="104"/>
      <c r="H434" s="104"/>
      <c r="I434" s="68"/>
      <c r="J434" s="68"/>
      <c r="K434" s="73" t="str">
        <f t="shared" si="6"/>
        <v/>
      </c>
      <c r="L434" s="118" t="str">
        <f>IF(AND(NOT(OR(H434="",H434="Ø")),NOT(OR(H435="",H435="Ø"))),"Needs to be Split","")</f>
        <v/>
      </c>
      <c r="M434" s="103" t="str">
        <f>IF(AND(NOT(OR(G434="",G434="Ø")),H434=""),"In Progress",IF(AND(NOT(OR(H434="Ø",H434="")),NOT(OR(G434="Ø",G434=""))),"Completed",IF(AND(NOT(A434=""),NOT(OR(D434="",D434="???")),G434=""),"Waiting",IF(D434="???","Waiting",""))))</f>
        <v/>
      </c>
      <c r="N434" s="116" t="str">
        <f>IF(AND(NOT(OR(H434="Ø",H434="")),L434="Split"),"In Progress",IF(AND(NOT(OR(H434="Ø",H434="")),L434="Needs to be Split"),"Waiting",IF(AND(M434="Review",M435="Review"),"Review",IF(OR(AND(M434="Review",M435="Incomplete"),AND(M434="Incomplete",M435="Review")),"Review",IF(OR(AND(M434="Untraceable",M435="Review"),AND(M434="Review",M435="Untraceable")),"Review",IF(OR(AND(M434="Review",M435="Completed"),AND(M434="Completed",M435="Review")),"Review",IF(OR(AND(M434="Other",M435="Review"),AND(M434="Review",M435="Other")),"Review",IF(OR(AND(M434="Other",M435="Incomplete"),AND(M434="Incomplete",M435="Other")),"Review",IF(OR(AND(M434="Other",M435="Untraceable"),AND(M434="Untraceable",M435="Other")),"Review",IF(OR(AND(M434="Other",M435="Completed"),AND(M434="Completed",M435="Other")),"Review",IF(AND(M434="Waiting",M435="Waiting"),"Waiting",IF(OR(AND(M434="Review",M435="Waiting"),AND(M434="Waiting",M435="Review")),"Waiting",IF(OR(AND(M434="Other",M435="Waiting"),AND(M434="Waiting",M435="Other")),"Waiting",IF(OR(AND(M434="Incomplete",M435="Waiting"),AND(M434="Waiting",M435="Incomplete")),"Waiting",IF(OR(AND(M434="Completed",M435="Waiting"),AND(M434="Waiting",M435="Completed")),"Waiting",IF(OR(M434="In Progress",M435="In Progress"),"In Progress",IF(OR(AND(M434="Completed",M435="Untraceable"),AND(M434="Untraceable",M435="Completed")),"Review",IF(OR(AND(M434="Completed",M435="Incomplete"),AND(M434="Incomplete",M435="Completed")),"Review",IF(OR(AND(M434="Incomplete",M435="Untraceable"),AND(M434="Untraceable",M435="Incomplete")),"Untraceable",IF(AND(NOT(OR(H434="Ø",H434="")),NOT(OR(H435="Ø",H435="")),L434=""),"In Progress",IF(AND(M434="Untraceable",M435="Untraceable"),"Untraceable",IF(AND(NOT(OR(H434="Ø",H434="")),NOT(OR(H435="Ø",H435="")),NOT(OR(L434="Ø",L434="",L434="Split",L434="Needs to be Split"))),"Completed",IF(AND(M434="Incomplete",M435="Incomplete"),"Incomplete",IF(AND(M434="Other",M435="Other"),"Review",IF(AND(M434="Untraceable",M435=""),"Untraceable","")))))))))))))))))))))))))</f>
        <v/>
      </c>
      <c r="O434" s="116" t="str">
        <f>IF(OR(N434="Untraceable",N434="Incomplete"),"Ignore",IF(N434="Completed","Waiting",IF(OR(N434="Waiting",N434="In Progress",N434="Review",N434="Other"),"HOLD","")))</f>
        <v/>
      </c>
      <c r="Q434" s="121" t="str">
        <f>IF(OR(N434="Untraceable",N434="Incomplete"),"No",IF(N434="Completed","In Progress",""))</f>
        <v/>
      </c>
      <c r="R434" s="116"/>
    </row>
    <row r="435" spans="1:18" x14ac:dyDescent="0.25">
      <c r="A435" s="116"/>
      <c r="B435" s="116"/>
      <c r="C435" s="116"/>
      <c r="D435" s="103"/>
      <c r="E435" s="103"/>
      <c r="F435" s="7" t="str">
        <f>IF(AND(D435="Amina",OR(E435="Manual",E435="Assisted Manual")),A434&amp;"_AZ",IF(AND(D435="Amina",OR(E435="De-Novo Merge",E435="Assisted Merge")),A434&amp;"_SA_AZ",IF(AND(D435="Ahmad",OR(E435="Manual",E435="Assisted Manual")),A434&amp;"_AE",IF(AND(D435="Ahmad",OR(E435="De-Novo Merge",E435="Assisted Merge")),A434&amp;"_SA_AE",IF(AND(D435="Gina",OR(E435="Manual",E435="Assisted Manual")),A434&amp;"_GB",IF(AND(D435="Gina",OR(E435="De-Novo Merge",E435="Assisted Merge")),A434&amp;"_SA_GB",IF(AND(D435="Cameron",OR(E435="Manual",E435="Assisted Manual")),A434&amp;"_CA",IF(AND(D435="Cameron",OR(E435="De-Novo Merge",E435="Assisted Merge")),A434&amp;"_SA_CA",IF(AND(D435="Bruno",OR(E435="Manual",E435="Assisted Manual")),A434&amp;"_BD",IF(AND(D435="Bruno",OR(E435="De-Novo Merge",E435="Assisted Merge")),A434&amp;"_SA_BD",IF(AND(D435="Daniel",OR(E435="Manual",E435="Assisted Manual")),A434&amp;"_DR",IF(AND(D435="Daniel",OR(E435="De-Novo Merge",E435="Assisted Merge")),A434&amp;"_SA_DR",IF(AND(D435="Monet",OR(E435="Manual",E435="Assisted Manual")),A434&amp;"_MW",IF(AND(D435="Monet",OR(E435="De-Novo Merge",E435="Assisted Merge")),A434&amp;"_SA_MW",IF(AND(D435="Rinat",OR(E435="Manual",E435="Assisted Manual")),A434&amp;"_RM",IF(AND(D435="Rinat",OR(E435="De-Novo Merge",E435="Assisted Merge")),A434&amp;"_SA_RM",""))))))))))))))))</f>
        <v/>
      </c>
      <c r="G435" s="104"/>
      <c r="H435" s="104"/>
      <c r="I435" s="68"/>
      <c r="J435" s="68"/>
      <c r="K435" s="73" t="str">
        <f t="shared" si="6"/>
        <v/>
      </c>
      <c r="L435" s="116"/>
      <c r="M435" s="103" t="str">
        <f>IF(AND(NOT(OR(G435="",G435="Ø")),H435=""),"In Progress",IF(AND(NOT(OR(H435="Ø",H435="")),NOT(OR(G435="Ø",G435=""))),"Completed",IF(AND(NOT(A434=""),NOT(OR(D435="",D435="???")),G435=""),"Waiting",IF(D435="???","Waiting",""))))</f>
        <v/>
      </c>
      <c r="N435" s="116"/>
      <c r="O435" s="116"/>
      <c r="Q435" s="121"/>
      <c r="R435" s="116"/>
    </row>
    <row r="436" spans="1:18" x14ac:dyDescent="0.25">
      <c r="A436" s="122" t="s">
        <v>5535</v>
      </c>
      <c r="B436" s="117" t="s">
        <v>5534</v>
      </c>
      <c r="C436" s="116"/>
      <c r="D436" s="103"/>
      <c r="E436" s="103"/>
      <c r="F436" s="7" t="str">
        <f>IF(AND(D436="Amina",OR(E436="Manual",E436="Assisted Manual")),A436&amp;"_AZ",IF(AND(D436="Amina",OR(E436="De-Novo Merge",E436="Assisted Merge")),A436&amp;"_SA_AZ",IF(AND(D436="Ahmad",OR(E436="Manual",E436="Assisted Manual")),A436&amp;"_AE",IF(AND(D436="Ahmad",OR(E436="De-Novo Merge",E436="Assisted Merge")),A436&amp;"_SA_AE",IF(AND(D436="Gina",OR(E436="Manual",E436="Assisted Manual")),A436&amp;"_GB",IF(AND(D436="Gina",OR(E436="De-Novo Merge",E436="Assisted Merge")),A436&amp;"_SA_GB",IF(AND(D436="Cameron",OR(E436="Manual",E436="Assisted Manual")),A436&amp;"_CA",IF(AND(D436="Cameron",OR(E436="De-Novo Merge",E436="Assisted Merge")),A436&amp;"_SA_CA",IF(AND(D436="Bruno",OR(E436="Manual",E436="Assisted Manual")),A436&amp;"_BD",IF(AND(D436="Bruno",OR(E436="De-Novo Merge",E436="Assisted Merge")),A436&amp;"_SA_BD",IF(AND(D436="Daniel",OR(E436="Manual",E436="Assisted Manual")),A436&amp;"_DR",IF(AND(D436="Daniel",OR(E436="De-Novo Merge",E436="Assisted Merge")),A436&amp;"_SA_DR",IF(AND(D436="Monet",OR(E436="Manual",E436="Assisted Manual")),A436&amp;"_MW",IF(AND(D436="Monet",OR(E436="De-Novo Merge",E436="Assisted Merge")),A436&amp;"_SA_MW",IF(AND(D436="Rinat",OR(E436="Manual",E436="Assisted Manual")),A436&amp;"_RM",IF(AND(D436="Rinat",OR(E436="De-Novo Merge",E436="Assisted Merge")),A436&amp;"_SA_RM",""))))))))))))))))</f>
        <v/>
      </c>
      <c r="G436" s="104"/>
      <c r="H436" s="104"/>
      <c r="I436" s="68"/>
      <c r="J436" s="68"/>
      <c r="K436" s="73" t="str">
        <f t="shared" si="6"/>
        <v/>
      </c>
      <c r="L436" s="118" t="str">
        <f>IF(AND(NOT(OR(H436="",H436="Ø")),NOT(OR(H437="",H437="Ø"))),"Needs to be Split","")</f>
        <v/>
      </c>
      <c r="M436" s="103" t="str">
        <f>IF(AND(NOT(OR(G436="",G436="Ø")),H436=""),"In Progress",IF(AND(NOT(OR(H436="Ø",H436="")),NOT(OR(G436="Ø",G436=""))),"Completed",IF(AND(NOT(A436=""),NOT(OR(D436="",D436="???")),G436=""),"Waiting",IF(D436="???","Waiting",""))))</f>
        <v/>
      </c>
      <c r="N436" s="116" t="str">
        <f>IF(AND(NOT(OR(H436="Ø",H436="")),L436="Split"),"In Progress",IF(AND(NOT(OR(H436="Ø",H436="")),L436="Needs to be Split"),"Waiting",IF(AND(M436="Review",M437="Review"),"Review",IF(OR(AND(M436="Review",M437="Incomplete"),AND(M436="Incomplete",M437="Review")),"Review",IF(OR(AND(M436="Untraceable",M437="Review"),AND(M436="Review",M437="Untraceable")),"Review",IF(OR(AND(M436="Review",M437="Completed"),AND(M436="Completed",M437="Review")),"Review",IF(OR(AND(M436="Other",M437="Review"),AND(M436="Review",M437="Other")),"Review",IF(OR(AND(M436="Other",M437="Incomplete"),AND(M436="Incomplete",M437="Other")),"Review",IF(OR(AND(M436="Other",M437="Untraceable"),AND(M436="Untraceable",M437="Other")),"Review",IF(OR(AND(M436="Other",M437="Completed"),AND(M436="Completed",M437="Other")),"Review",IF(AND(M436="Waiting",M437="Waiting"),"Waiting",IF(OR(AND(M436="Review",M437="Waiting"),AND(M436="Waiting",M437="Review")),"Waiting",IF(OR(AND(M436="Other",M437="Waiting"),AND(M436="Waiting",M437="Other")),"Waiting",IF(OR(AND(M436="Incomplete",M437="Waiting"),AND(M436="Waiting",M437="Incomplete")),"Waiting",IF(OR(AND(M436="Completed",M437="Waiting"),AND(M436="Waiting",M437="Completed")),"Waiting",IF(OR(M436="In Progress",M437="In Progress"),"In Progress",IF(OR(AND(M436="Completed",M437="Untraceable"),AND(M436="Untraceable",M437="Completed")),"Review",IF(OR(AND(M436="Completed",M437="Incomplete"),AND(M436="Incomplete",M437="Completed")),"Review",IF(OR(AND(M436="Incomplete",M437="Untraceable"),AND(M436="Untraceable",M437="Incomplete")),"Untraceable",IF(AND(NOT(OR(H436="Ø",H436="")),NOT(OR(H437="Ø",H437="")),L436=""),"In Progress",IF(AND(M436="Untraceable",M437="Untraceable"),"Untraceable",IF(AND(NOT(OR(H436="Ø",H436="")),NOT(OR(H437="Ø",H437="")),NOT(OR(L436="Ø",L436="",L436="Split",L436="Needs to be Split"))),"Completed",IF(AND(M436="Incomplete",M437="Incomplete"),"Incomplete",IF(AND(M436="Other",M437="Other"),"Review",IF(AND(M436="Untraceable",M437=""),"Untraceable","")))))))))))))))))))))))))</f>
        <v/>
      </c>
      <c r="O436" s="116" t="str">
        <f>IF(OR(N436="Untraceable",N436="Incomplete"),"Ignore",IF(N436="Completed","Waiting",IF(OR(N436="Waiting",N436="In Progress",N436="Review",N436="Other"),"HOLD","")))</f>
        <v/>
      </c>
      <c r="Q436" s="121" t="str">
        <f>IF(OR(N436="Untraceable",N436="Incomplete"),"No",IF(N436="Completed","In Progress",""))</f>
        <v/>
      </c>
      <c r="R436" s="116"/>
    </row>
    <row r="437" spans="1:18" x14ac:dyDescent="0.25">
      <c r="A437" s="116"/>
      <c r="B437" s="116"/>
      <c r="C437" s="116"/>
      <c r="D437" s="103"/>
      <c r="E437" s="103"/>
      <c r="F437" s="7" t="str">
        <f>IF(AND(D437="Amina",OR(E437="Manual",E437="Assisted Manual")),A436&amp;"_AZ",IF(AND(D437="Amina",OR(E437="De-Novo Merge",E437="Assisted Merge")),A436&amp;"_SA_AZ",IF(AND(D437="Ahmad",OR(E437="Manual",E437="Assisted Manual")),A436&amp;"_AE",IF(AND(D437="Ahmad",OR(E437="De-Novo Merge",E437="Assisted Merge")),A436&amp;"_SA_AE",IF(AND(D437="Gina",OR(E437="Manual",E437="Assisted Manual")),A436&amp;"_GB",IF(AND(D437="Gina",OR(E437="De-Novo Merge",E437="Assisted Merge")),A436&amp;"_SA_GB",IF(AND(D437="Cameron",OR(E437="Manual",E437="Assisted Manual")),A436&amp;"_CA",IF(AND(D437="Cameron",OR(E437="De-Novo Merge",E437="Assisted Merge")),A436&amp;"_SA_CA",IF(AND(D437="Bruno",OR(E437="Manual",E437="Assisted Manual")),A436&amp;"_BD",IF(AND(D437="Bruno",OR(E437="De-Novo Merge",E437="Assisted Merge")),A436&amp;"_SA_BD",IF(AND(D437="Daniel",OR(E437="Manual",E437="Assisted Manual")),A436&amp;"_DR",IF(AND(D437="Daniel",OR(E437="De-Novo Merge",E437="Assisted Merge")),A436&amp;"_SA_DR",IF(AND(D437="Monet",OR(E437="Manual",E437="Assisted Manual")),A436&amp;"_MW",IF(AND(D437="Monet",OR(E437="De-Novo Merge",E437="Assisted Merge")),A436&amp;"_SA_MW",IF(AND(D437="Rinat",OR(E437="Manual",E437="Assisted Manual")),A436&amp;"_RM",IF(AND(D437="Rinat",OR(E437="De-Novo Merge",E437="Assisted Merge")),A436&amp;"_SA_RM",""))))))))))))))))</f>
        <v/>
      </c>
      <c r="G437" s="104"/>
      <c r="H437" s="104"/>
      <c r="I437" s="68"/>
      <c r="J437" s="68"/>
      <c r="K437" s="73" t="str">
        <f t="shared" si="6"/>
        <v/>
      </c>
      <c r="L437" s="116"/>
      <c r="M437" s="103" t="str">
        <f>IF(AND(NOT(OR(G437="",G437="Ø")),H437=""),"In Progress",IF(AND(NOT(OR(H437="Ø",H437="")),NOT(OR(G437="Ø",G437=""))),"Completed",IF(AND(NOT(A436=""),NOT(OR(D437="",D437="???")),G437=""),"Waiting",IF(D437="???","Waiting",""))))</f>
        <v/>
      </c>
      <c r="N437" s="116"/>
      <c r="O437" s="116"/>
      <c r="Q437" s="121"/>
      <c r="R437" s="116"/>
    </row>
    <row r="438" spans="1:18" x14ac:dyDescent="0.25">
      <c r="A438" s="122" t="s">
        <v>5533</v>
      </c>
      <c r="B438" s="117" t="s">
        <v>5532</v>
      </c>
      <c r="C438" s="116"/>
      <c r="D438" s="103"/>
      <c r="E438" s="103"/>
      <c r="F438" s="7" t="str">
        <f>IF(AND(D438="Amina",OR(E438="Manual",E438="Assisted Manual")),A438&amp;"_AZ",IF(AND(D438="Amina",OR(E438="De-Novo Merge",E438="Assisted Merge")),A438&amp;"_SA_AZ",IF(AND(D438="Ahmad",OR(E438="Manual",E438="Assisted Manual")),A438&amp;"_AE",IF(AND(D438="Ahmad",OR(E438="De-Novo Merge",E438="Assisted Merge")),A438&amp;"_SA_AE",IF(AND(D438="Gina",OR(E438="Manual",E438="Assisted Manual")),A438&amp;"_GB",IF(AND(D438="Gina",OR(E438="De-Novo Merge",E438="Assisted Merge")),A438&amp;"_SA_GB",IF(AND(D438="Cameron",OR(E438="Manual",E438="Assisted Manual")),A438&amp;"_CA",IF(AND(D438="Cameron",OR(E438="De-Novo Merge",E438="Assisted Merge")),A438&amp;"_SA_CA",IF(AND(D438="Bruno",OR(E438="Manual",E438="Assisted Manual")),A438&amp;"_BD",IF(AND(D438="Bruno",OR(E438="De-Novo Merge",E438="Assisted Merge")),A438&amp;"_SA_BD",IF(AND(D438="Daniel",OR(E438="Manual",E438="Assisted Manual")),A438&amp;"_DR",IF(AND(D438="Daniel",OR(E438="De-Novo Merge",E438="Assisted Merge")),A438&amp;"_SA_DR",IF(AND(D438="Monet",OR(E438="Manual",E438="Assisted Manual")),A438&amp;"_MW",IF(AND(D438="Monet",OR(E438="De-Novo Merge",E438="Assisted Merge")),A438&amp;"_SA_MW",IF(AND(D438="Rinat",OR(E438="Manual",E438="Assisted Manual")),A438&amp;"_RM",IF(AND(D438="Rinat",OR(E438="De-Novo Merge",E438="Assisted Merge")),A438&amp;"_SA_RM",""))))))))))))))))</f>
        <v/>
      </c>
      <c r="G438" s="104"/>
      <c r="H438" s="104"/>
      <c r="I438" s="68"/>
      <c r="J438" s="68"/>
      <c r="K438" s="73" t="str">
        <f t="shared" si="6"/>
        <v/>
      </c>
      <c r="L438" s="118" t="str">
        <f>IF(AND(NOT(OR(H438="",H438="Ø")),NOT(OR(H439="",H439="Ø"))),"Needs to be Split","")</f>
        <v/>
      </c>
      <c r="M438" s="103" t="str">
        <f>IF(AND(NOT(OR(G438="",G438="Ø")),H438=""),"In Progress",IF(AND(NOT(OR(H438="Ø",H438="")),NOT(OR(G438="Ø",G438=""))),"Completed",IF(AND(NOT(A438=""),NOT(OR(D438="",D438="???")),G438=""),"Waiting",IF(D438="???","Waiting",""))))</f>
        <v/>
      </c>
      <c r="N438" s="116" t="str">
        <f>IF(AND(NOT(OR(H438="Ø",H438="")),L438="Split"),"In Progress",IF(AND(NOT(OR(H438="Ø",H438="")),L438="Needs to be Split"),"Waiting",IF(AND(M438="Review",M439="Review"),"Review",IF(OR(AND(M438="Review",M439="Incomplete"),AND(M438="Incomplete",M439="Review")),"Review",IF(OR(AND(M438="Untraceable",M439="Review"),AND(M438="Review",M439="Untraceable")),"Review",IF(OR(AND(M438="Review",M439="Completed"),AND(M438="Completed",M439="Review")),"Review",IF(OR(AND(M438="Other",M439="Review"),AND(M438="Review",M439="Other")),"Review",IF(OR(AND(M438="Other",M439="Incomplete"),AND(M438="Incomplete",M439="Other")),"Review",IF(OR(AND(M438="Other",M439="Untraceable"),AND(M438="Untraceable",M439="Other")),"Review",IF(OR(AND(M438="Other",M439="Completed"),AND(M438="Completed",M439="Other")),"Review",IF(AND(M438="Waiting",M439="Waiting"),"Waiting",IF(OR(AND(M438="Review",M439="Waiting"),AND(M438="Waiting",M439="Review")),"Waiting",IF(OR(AND(M438="Other",M439="Waiting"),AND(M438="Waiting",M439="Other")),"Waiting",IF(OR(AND(M438="Incomplete",M439="Waiting"),AND(M438="Waiting",M439="Incomplete")),"Waiting",IF(OR(AND(M438="Completed",M439="Waiting"),AND(M438="Waiting",M439="Completed")),"Waiting",IF(OR(M438="In Progress",M439="In Progress"),"In Progress",IF(OR(AND(M438="Completed",M439="Untraceable"),AND(M438="Untraceable",M439="Completed")),"Review",IF(OR(AND(M438="Completed",M439="Incomplete"),AND(M438="Incomplete",M439="Completed")),"Review",IF(OR(AND(M438="Incomplete",M439="Untraceable"),AND(M438="Untraceable",M439="Incomplete")),"Untraceable",IF(AND(NOT(OR(H438="Ø",H438="")),NOT(OR(H439="Ø",H439="")),L438=""),"In Progress",IF(AND(M438="Untraceable",M439="Untraceable"),"Untraceable",IF(AND(NOT(OR(H438="Ø",H438="")),NOT(OR(H439="Ø",H439="")),NOT(OR(L438="Ø",L438="",L438="Split",L438="Needs to be Split"))),"Completed",IF(AND(M438="Incomplete",M439="Incomplete"),"Incomplete",IF(AND(M438="Other",M439="Other"),"Review",IF(AND(M438="Untraceable",M439=""),"Untraceable","")))))))))))))))))))))))))</f>
        <v/>
      </c>
      <c r="O438" s="116" t="str">
        <f>IF(OR(N438="Untraceable",N438="Incomplete"),"Ignore",IF(N438="Completed","Waiting",IF(OR(N438="Waiting",N438="In Progress",N438="Review",N438="Other"),"HOLD","")))</f>
        <v/>
      </c>
      <c r="Q438" s="121" t="str">
        <f>IF(OR(N438="Untraceable",N438="Incomplete"),"No",IF(N438="Completed","In Progress",""))</f>
        <v/>
      </c>
      <c r="R438" s="116"/>
    </row>
    <row r="439" spans="1:18" x14ac:dyDescent="0.25">
      <c r="A439" s="116"/>
      <c r="B439" s="116"/>
      <c r="C439" s="116"/>
      <c r="D439" s="103"/>
      <c r="E439" s="103"/>
      <c r="F439" s="7" t="str">
        <f>IF(AND(D439="Amina",OR(E439="Manual",E439="Assisted Manual")),A438&amp;"_AZ",IF(AND(D439="Amina",OR(E439="De-Novo Merge",E439="Assisted Merge")),A438&amp;"_SA_AZ",IF(AND(D439="Ahmad",OR(E439="Manual",E439="Assisted Manual")),A438&amp;"_AE",IF(AND(D439="Ahmad",OR(E439="De-Novo Merge",E439="Assisted Merge")),A438&amp;"_SA_AE",IF(AND(D439="Gina",OR(E439="Manual",E439="Assisted Manual")),A438&amp;"_GB",IF(AND(D439="Gina",OR(E439="De-Novo Merge",E439="Assisted Merge")),A438&amp;"_SA_GB",IF(AND(D439="Cameron",OR(E439="Manual",E439="Assisted Manual")),A438&amp;"_CA",IF(AND(D439="Cameron",OR(E439="De-Novo Merge",E439="Assisted Merge")),A438&amp;"_SA_CA",IF(AND(D439="Bruno",OR(E439="Manual",E439="Assisted Manual")),A438&amp;"_BD",IF(AND(D439="Bruno",OR(E439="De-Novo Merge",E439="Assisted Merge")),A438&amp;"_SA_BD",IF(AND(D439="Daniel",OR(E439="Manual",E439="Assisted Manual")),A438&amp;"_DR",IF(AND(D439="Daniel",OR(E439="De-Novo Merge",E439="Assisted Merge")),A438&amp;"_SA_DR",IF(AND(D439="Monet",OR(E439="Manual",E439="Assisted Manual")),A438&amp;"_MW",IF(AND(D439="Monet",OR(E439="De-Novo Merge",E439="Assisted Merge")),A438&amp;"_SA_MW",IF(AND(D439="Rinat",OR(E439="Manual",E439="Assisted Manual")),A438&amp;"_RM",IF(AND(D439="Rinat",OR(E439="De-Novo Merge",E439="Assisted Merge")),A438&amp;"_SA_RM",""))))))))))))))))</f>
        <v/>
      </c>
      <c r="G439" s="104"/>
      <c r="H439" s="104"/>
      <c r="I439" s="68"/>
      <c r="J439" s="68"/>
      <c r="K439" s="73" t="str">
        <f t="shared" si="6"/>
        <v/>
      </c>
      <c r="L439" s="116"/>
      <c r="M439" s="103" t="str">
        <f>IF(AND(NOT(OR(G439="",G439="Ø")),H439=""),"In Progress",IF(AND(NOT(OR(H439="Ø",H439="")),NOT(OR(G439="Ø",G439=""))),"Completed",IF(AND(NOT(A438=""),NOT(OR(D439="",D439="???")),G439=""),"Waiting",IF(D439="???","Waiting",""))))</f>
        <v/>
      </c>
      <c r="N439" s="116"/>
      <c r="O439" s="116"/>
      <c r="Q439" s="121"/>
      <c r="R439" s="116"/>
    </row>
    <row r="440" spans="1:18" x14ac:dyDescent="0.25">
      <c r="A440" s="122" t="s">
        <v>5531</v>
      </c>
      <c r="B440" s="117" t="s">
        <v>5530</v>
      </c>
      <c r="C440" s="116"/>
      <c r="D440" s="103"/>
      <c r="E440" s="103"/>
      <c r="F440" s="7" t="str">
        <f>IF(AND(D440="Amina",OR(E440="Manual",E440="Assisted Manual")),A440&amp;"_AZ",IF(AND(D440="Amina",OR(E440="De-Novo Merge",E440="Assisted Merge")),A440&amp;"_SA_AZ",IF(AND(D440="Ahmad",OR(E440="Manual",E440="Assisted Manual")),A440&amp;"_AE",IF(AND(D440="Ahmad",OR(E440="De-Novo Merge",E440="Assisted Merge")),A440&amp;"_SA_AE",IF(AND(D440="Gina",OR(E440="Manual",E440="Assisted Manual")),A440&amp;"_GB",IF(AND(D440="Gina",OR(E440="De-Novo Merge",E440="Assisted Merge")),A440&amp;"_SA_GB",IF(AND(D440="Cameron",OR(E440="Manual",E440="Assisted Manual")),A440&amp;"_CA",IF(AND(D440="Cameron",OR(E440="De-Novo Merge",E440="Assisted Merge")),A440&amp;"_SA_CA",IF(AND(D440="Bruno",OR(E440="Manual",E440="Assisted Manual")),A440&amp;"_BD",IF(AND(D440="Bruno",OR(E440="De-Novo Merge",E440="Assisted Merge")),A440&amp;"_SA_BD",IF(AND(D440="Daniel",OR(E440="Manual",E440="Assisted Manual")),A440&amp;"_DR",IF(AND(D440="Daniel",OR(E440="De-Novo Merge",E440="Assisted Merge")),A440&amp;"_SA_DR",IF(AND(D440="Monet",OR(E440="Manual",E440="Assisted Manual")),A440&amp;"_MW",IF(AND(D440="Monet",OR(E440="De-Novo Merge",E440="Assisted Merge")),A440&amp;"_SA_MW",IF(AND(D440="Rinat",OR(E440="Manual",E440="Assisted Manual")),A440&amp;"_RM",IF(AND(D440="Rinat",OR(E440="De-Novo Merge",E440="Assisted Merge")),A440&amp;"_SA_RM",""))))))))))))))))</f>
        <v/>
      </c>
      <c r="G440" s="104"/>
      <c r="H440" s="104"/>
      <c r="I440" s="68"/>
      <c r="J440" s="68"/>
      <c r="K440" s="73" t="str">
        <f t="shared" si="6"/>
        <v/>
      </c>
      <c r="L440" s="118" t="str">
        <f>IF(AND(NOT(OR(H440="",H440="Ø")),NOT(OR(H441="",H441="Ø"))),"Needs to be Split","")</f>
        <v/>
      </c>
      <c r="M440" s="103" t="str">
        <f>IF(AND(NOT(OR(G440="",G440="Ø")),H440=""),"In Progress",IF(AND(NOT(OR(H440="Ø",H440="")),NOT(OR(G440="Ø",G440=""))),"Completed",IF(AND(NOT(A440=""),NOT(OR(D440="",D440="???")),G440=""),"Waiting",IF(D440="???","Waiting",""))))</f>
        <v/>
      </c>
      <c r="N440" s="116" t="str">
        <f>IF(AND(NOT(OR(H440="Ø",H440="")),L440="Split"),"In Progress",IF(AND(NOT(OR(H440="Ø",H440="")),L440="Needs to be Split"),"Waiting",IF(AND(M440="Review",M441="Review"),"Review",IF(OR(AND(M440="Review",M441="Incomplete"),AND(M440="Incomplete",M441="Review")),"Review",IF(OR(AND(M440="Untraceable",M441="Review"),AND(M440="Review",M441="Untraceable")),"Review",IF(OR(AND(M440="Review",M441="Completed"),AND(M440="Completed",M441="Review")),"Review",IF(OR(AND(M440="Other",M441="Review"),AND(M440="Review",M441="Other")),"Review",IF(OR(AND(M440="Other",M441="Incomplete"),AND(M440="Incomplete",M441="Other")),"Review",IF(OR(AND(M440="Other",M441="Untraceable"),AND(M440="Untraceable",M441="Other")),"Review",IF(OR(AND(M440="Other",M441="Completed"),AND(M440="Completed",M441="Other")),"Review",IF(AND(M440="Waiting",M441="Waiting"),"Waiting",IF(OR(AND(M440="Review",M441="Waiting"),AND(M440="Waiting",M441="Review")),"Waiting",IF(OR(AND(M440="Other",M441="Waiting"),AND(M440="Waiting",M441="Other")),"Waiting",IF(OR(AND(M440="Incomplete",M441="Waiting"),AND(M440="Waiting",M441="Incomplete")),"Waiting",IF(OR(AND(M440="Completed",M441="Waiting"),AND(M440="Waiting",M441="Completed")),"Waiting",IF(OR(M440="In Progress",M441="In Progress"),"In Progress",IF(OR(AND(M440="Completed",M441="Untraceable"),AND(M440="Untraceable",M441="Completed")),"Review",IF(OR(AND(M440="Completed",M441="Incomplete"),AND(M440="Incomplete",M441="Completed")),"Review",IF(OR(AND(M440="Incomplete",M441="Untraceable"),AND(M440="Untraceable",M441="Incomplete")),"Untraceable",IF(AND(NOT(OR(H440="Ø",H440="")),NOT(OR(H441="Ø",H441="")),L440=""),"In Progress",IF(AND(M440="Untraceable",M441="Untraceable"),"Untraceable",IF(AND(NOT(OR(H440="Ø",H440="")),NOT(OR(H441="Ø",H441="")),NOT(OR(L440="Ø",L440="",L440="Split",L440="Needs to be Split"))),"Completed",IF(AND(M440="Incomplete",M441="Incomplete"),"Incomplete",IF(AND(M440="Other",M441="Other"),"Review",IF(AND(M440="Untraceable",M441=""),"Untraceable","")))))))))))))))))))))))))</f>
        <v/>
      </c>
      <c r="O440" s="116" t="str">
        <f>IF(OR(N440="Untraceable",N440="Incomplete"),"Ignore",IF(N440="Completed","Waiting",IF(OR(N440="Waiting",N440="In Progress",N440="Review",N440="Other"),"HOLD","")))</f>
        <v/>
      </c>
      <c r="Q440" s="121" t="str">
        <f>IF(OR(N440="Untraceable",N440="Incomplete"),"No",IF(N440="Completed","In Progress",""))</f>
        <v/>
      </c>
      <c r="R440" s="116"/>
    </row>
    <row r="441" spans="1:18" x14ac:dyDescent="0.25">
      <c r="A441" s="116"/>
      <c r="B441" s="116"/>
      <c r="C441" s="116"/>
      <c r="D441" s="103"/>
      <c r="E441" s="103"/>
      <c r="F441" s="7" t="str">
        <f>IF(AND(D441="Amina",OR(E441="Manual",E441="Assisted Manual")),A440&amp;"_AZ",IF(AND(D441="Amina",OR(E441="De-Novo Merge",E441="Assisted Merge")),A440&amp;"_SA_AZ",IF(AND(D441="Ahmad",OR(E441="Manual",E441="Assisted Manual")),A440&amp;"_AE",IF(AND(D441="Ahmad",OR(E441="De-Novo Merge",E441="Assisted Merge")),A440&amp;"_SA_AE",IF(AND(D441="Gina",OR(E441="Manual",E441="Assisted Manual")),A440&amp;"_GB",IF(AND(D441="Gina",OR(E441="De-Novo Merge",E441="Assisted Merge")),A440&amp;"_SA_GB",IF(AND(D441="Cameron",OR(E441="Manual",E441="Assisted Manual")),A440&amp;"_CA",IF(AND(D441="Cameron",OR(E441="De-Novo Merge",E441="Assisted Merge")),A440&amp;"_SA_CA",IF(AND(D441="Bruno",OR(E441="Manual",E441="Assisted Manual")),A440&amp;"_BD",IF(AND(D441="Bruno",OR(E441="De-Novo Merge",E441="Assisted Merge")),A440&amp;"_SA_BD",IF(AND(D441="Daniel",OR(E441="Manual",E441="Assisted Manual")),A440&amp;"_DR",IF(AND(D441="Daniel",OR(E441="De-Novo Merge",E441="Assisted Merge")),A440&amp;"_SA_DR",IF(AND(D441="Monet",OR(E441="Manual",E441="Assisted Manual")),A440&amp;"_MW",IF(AND(D441="Monet",OR(E441="De-Novo Merge",E441="Assisted Merge")),A440&amp;"_SA_MW",IF(AND(D441="Rinat",OR(E441="Manual",E441="Assisted Manual")),A440&amp;"_RM",IF(AND(D441="Rinat",OR(E441="De-Novo Merge",E441="Assisted Merge")),A440&amp;"_SA_RM",""))))))))))))))))</f>
        <v/>
      </c>
      <c r="G441" s="104"/>
      <c r="H441" s="104"/>
      <c r="I441" s="68"/>
      <c r="J441" s="68"/>
      <c r="K441" s="73" t="str">
        <f t="shared" si="6"/>
        <v/>
      </c>
      <c r="L441" s="116"/>
      <c r="M441" s="103" t="str">
        <f>IF(AND(NOT(OR(G441="",G441="Ø")),H441=""),"In Progress",IF(AND(NOT(OR(H441="Ø",H441="")),NOT(OR(G441="Ø",G441=""))),"Completed",IF(AND(NOT(A440=""),NOT(OR(D441="",D441="???")),G441=""),"Waiting",IF(D441="???","Waiting",""))))</f>
        <v/>
      </c>
      <c r="N441" s="116"/>
      <c r="O441" s="116"/>
      <c r="Q441" s="121"/>
      <c r="R441" s="116"/>
    </row>
    <row r="442" spans="1:18" x14ac:dyDescent="0.25">
      <c r="A442" s="122" t="s">
        <v>5529</v>
      </c>
      <c r="B442" s="117" t="s">
        <v>5528</v>
      </c>
      <c r="C442" s="116"/>
      <c r="D442" s="103"/>
      <c r="E442" s="103"/>
      <c r="F442" s="7" t="str">
        <f>IF(AND(D442="Amina",OR(E442="Manual",E442="Assisted Manual")),A442&amp;"_AZ",IF(AND(D442="Amina",OR(E442="De-Novo Merge",E442="Assisted Merge")),A442&amp;"_SA_AZ",IF(AND(D442="Ahmad",OR(E442="Manual",E442="Assisted Manual")),A442&amp;"_AE",IF(AND(D442="Ahmad",OR(E442="De-Novo Merge",E442="Assisted Merge")),A442&amp;"_SA_AE",IF(AND(D442="Gina",OR(E442="Manual",E442="Assisted Manual")),A442&amp;"_GB",IF(AND(D442="Gina",OR(E442="De-Novo Merge",E442="Assisted Merge")),A442&amp;"_SA_GB",IF(AND(D442="Cameron",OR(E442="Manual",E442="Assisted Manual")),A442&amp;"_CA",IF(AND(D442="Cameron",OR(E442="De-Novo Merge",E442="Assisted Merge")),A442&amp;"_SA_CA",IF(AND(D442="Bruno",OR(E442="Manual",E442="Assisted Manual")),A442&amp;"_BD",IF(AND(D442="Bruno",OR(E442="De-Novo Merge",E442="Assisted Merge")),A442&amp;"_SA_BD",IF(AND(D442="Daniel",OR(E442="Manual",E442="Assisted Manual")),A442&amp;"_DR",IF(AND(D442="Daniel",OR(E442="De-Novo Merge",E442="Assisted Merge")),A442&amp;"_SA_DR",IF(AND(D442="Monet",OR(E442="Manual",E442="Assisted Manual")),A442&amp;"_MW",IF(AND(D442="Monet",OR(E442="De-Novo Merge",E442="Assisted Merge")),A442&amp;"_SA_MW",IF(AND(D442="Rinat",OR(E442="Manual",E442="Assisted Manual")),A442&amp;"_RM",IF(AND(D442="Rinat",OR(E442="De-Novo Merge",E442="Assisted Merge")),A442&amp;"_SA_RM",""))))))))))))))))</f>
        <v/>
      </c>
      <c r="G442" s="104"/>
      <c r="H442" s="104"/>
      <c r="I442" s="68"/>
      <c r="J442" s="68"/>
      <c r="K442" s="73" t="str">
        <f t="shared" si="6"/>
        <v/>
      </c>
      <c r="L442" s="118" t="str">
        <f>IF(AND(NOT(OR(H442="",H442="Ø")),NOT(OR(H443="",H443="Ø"))),"Needs to be Split","")</f>
        <v/>
      </c>
      <c r="M442" s="103" t="str">
        <f>IF(AND(NOT(OR(G442="",G442="Ø")),H442=""),"In Progress",IF(AND(NOT(OR(H442="Ø",H442="")),NOT(OR(G442="Ø",G442=""))),"Completed",IF(AND(NOT(A442=""),NOT(OR(D442="",D442="???")),G442=""),"Waiting",IF(D442="???","Waiting",""))))</f>
        <v/>
      </c>
      <c r="N442" s="116" t="str">
        <f>IF(AND(NOT(OR(H442="Ø",H442="")),L442="Split"),"In Progress",IF(AND(NOT(OR(H442="Ø",H442="")),L442="Needs to be Split"),"Waiting",IF(AND(M442="Review",M443="Review"),"Review",IF(OR(AND(M442="Review",M443="Incomplete"),AND(M442="Incomplete",M443="Review")),"Review",IF(OR(AND(M442="Untraceable",M443="Review"),AND(M442="Review",M443="Untraceable")),"Review",IF(OR(AND(M442="Review",M443="Completed"),AND(M442="Completed",M443="Review")),"Review",IF(OR(AND(M442="Other",M443="Review"),AND(M442="Review",M443="Other")),"Review",IF(OR(AND(M442="Other",M443="Incomplete"),AND(M442="Incomplete",M443="Other")),"Review",IF(OR(AND(M442="Other",M443="Untraceable"),AND(M442="Untraceable",M443="Other")),"Review",IF(OR(AND(M442="Other",M443="Completed"),AND(M442="Completed",M443="Other")),"Review",IF(AND(M442="Waiting",M443="Waiting"),"Waiting",IF(OR(AND(M442="Review",M443="Waiting"),AND(M442="Waiting",M443="Review")),"Waiting",IF(OR(AND(M442="Other",M443="Waiting"),AND(M442="Waiting",M443="Other")),"Waiting",IF(OR(AND(M442="Incomplete",M443="Waiting"),AND(M442="Waiting",M443="Incomplete")),"Waiting",IF(OR(AND(M442="Completed",M443="Waiting"),AND(M442="Waiting",M443="Completed")),"Waiting",IF(OR(M442="In Progress",M443="In Progress"),"In Progress",IF(OR(AND(M442="Completed",M443="Untraceable"),AND(M442="Untraceable",M443="Completed")),"Review",IF(OR(AND(M442="Completed",M443="Incomplete"),AND(M442="Incomplete",M443="Completed")),"Review",IF(OR(AND(M442="Incomplete",M443="Untraceable"),AND(M442="Untraceable",M443="Incomplete")),"Untraceable",IF(AND(NOT(OR(H442="Ø",H442="")),NOT(OR(H443="Ø",H443="")),L442=""),"In Progress",IF(AND(M442="Untraceable",M443="Untraceable"),"Untraceable",IF(AND(NOT(OR(H442="Ø",H442="")),NOT(OR(H443="Ø",H443="")),NOT(OR(L442="Ø",L442="",L442="Split",L442="Needs to be Split"))),"Completed",IF(AND(M442="Incomplete",M443="Incomplete"),"Incomplete",IF(AND(M442="Other",M443="Other"),"Review",IF(AND(M442="Untraceable",M443=""),"Untraceable","")))))))))))))))))))))))))</f>
        <v/>
      </c>
      <c r="O442" s="116" t="str">
        <f>IF(OR(N442="Untraceable",N442="Incomplete"),"Ignore",IF(N442="Completed","Waiting",IF(OR(N442="Waiting",N442="In Progress",N442="Review",N442="Other"),"HOLD","")))</f>
        <v/>
      </c>
      <c r="Q442" s="121" t="str">
        <f>IF(OR(N442="Untraceable",N442="Incomplete"),"No",IF(N442="Completed","In Progress",""))</f>
        <v/>
      </c>
      <c r="R442" s="116"/>
    </row>
    <row r="443" spans="1:18" x14ac:dyDescent="0.25">
      <c r="A443" s="116"/>
      <c r="B443" s="116"/>
      <c r="C443" s="116"/>
      <c r="D443" s="103"/>
      <c r="E443" s="103"/>
      <c r="F443" s="7" t="str">
        <f>IF(AND(D443="Amina",OR(E443="Manual",E443="Assisted Manual")),A442&amp;"_AZ",IF(AND(D443="Amina",OR(E443="De-Novo Merge",E443="Assisted Merge")),A442&amp;"_SA_AZ",IF(AND(D443="Ahmad",OR(E443="Manual",E443="Assisted Manual")),A442&amp;"_AE",IF(AND(D443="Ahmad",OR(E443="De-Novo Merge",E443="Assisted Merge")),A442&amp;"_SA_AE",IF(AND(D443="Gina",OR(E443="Manual",E443="Assisted Manual")),A442&amp;"_GB",IF(AND(D443="Gina",OR(E443="De-Novo Merge",E443="Assisted Merge")),A442&amp;"_SA_GB",IF(AND(D443="Cameron",OR(E443="Manual",E443="Assisted Manual")),A442&amp;"_CA",IF(AND(D443="Cameron",OR(E443="De-Novo Merge",E443="Assisted Merge")),A442&amp;"_SA_CA",IF(AND(D443="Bruno",OR(E443="Manual",E443="Assisted Manual")),A442&amp;"_BD",IF(AND(D443="Bruno",OR(E443="De-Novo Merge",E443="Assisted Merge")),A442&amp;"_SA_BD",IF(AND(D443="Daniel",OR(E443="Manual",E443="Assisted Manual")),A442&amp;"_DR",IF(AND(D443="Daniel",OR(E443="De-Novo Merge",E443="Assisted Merge")),A442&amp;"_SA_DR",IF(AND(D443="Monet",OR(E443="Manual",E443="Assisted Manual")),A442&amp;"_MW",IF(AND(D443="Monet",OR(E443="De-Novo Merge",E443="Assisted Merge")),A442&amp;"_SA_MW",IF(AND(D443="Rinat",OR(E443="Manual",E443="Assisted Manual")),A442&amp;"_RM",IF(AND(D443="Rinat",OR(E443="De-Novo Merge",E443="Assisted Merge")),A442&amp;"_SA_RM",""))))))))))))))))</f>
        <v/>
      </c>
      <c r="G443" s="104"/>
      <c r="H443" s="104"/>
      <c r="I443" s="68"/>
      <c r="J443" s="68"/>
      <c r="K443" s="73" t="str">
        <f t="shared" si="6"/>
        <v/>
      </c>
      <c r="L443" s="116"/>
      <c r="M443" s="103" t="str">
        <f>IF(AND(NOT(OR(G443="",G443="Ø")),H443=""),"In Progress",IF(AND(NOT(OR(H443="Ø",H443="")),NOT(OR(G443="Ø",G443=""))),"Completed",IF(AND(NOT(A442=""),NOT(OR(D443="",D443="???")),G443=""),"Waiting",IF(D443="???","Waiting",""))))</f>
        <v/>
      </c>
      <c r="N443" s="116"/>
      <c r="O443" s="116"/>
      <c r="Q443" s="121"/>
      <c r="R443" s="116"/>
    </row>
    <row r="444" spans="1:18" x14ac:dyDescent="0.25">
      <c r="A444" s="122" t="s">
        <v>5527</v>
      </c>
      <c r="B444" s="117" t="s">
        <v>5526</v>
      </c>
      <c r="C444" s="116"/>
      <c r="D444" s="103"/>
      <c r="E444" s="103"/>
      <c r="F444" s="7" t="str">
        <f>IF(AND(D444="Amina",OR(E444="Manual",E444="Assisted Manual")),A444&amp;"_AZ",IF(AND(D444="Amina",OR(E444="De-Novo Merge",E444="Assisted Merge")),A444&amp;"_SA_AZ",IF(AND(D444="Ahmad",OR(E444="Manual",E444="Assisted Manual")),A444&amp;"_AE",IF(AND(D444="Ahmad",OR(E444="De-Novo Merge",E444="Assisted Merge")),A444&amp;"_SA_AE",IF(AND(D444="Gina",OR(E444="Manual",E444="Assisted Manual")),A444&amp;"_GB",IF(AND(D444="Gina",OR(E444="De-Novo Merge",E444="Assisted Merge")),A444&amp;"_SA_GB",IF(AND(D444="Cameron",OR(E444="Manual",E444="Assisted Manual")),A444&amp;"_CA",IF(AND(D444="Cameron",OR(E444="De-Novo Merge",E444="Assisted Merge")),A444&amp;"_SA_CA",IF(AND(D444="Bruno",OR(E444="Manual",E444="Assisted Manual")),A444&amp;"_BD",IF(AND(D444="Bruno",OR(E444="De-Novo Merge",E444="Assisted Merge")),A444&amp;"_SA_BD",IF(AND(D444="Daniel",OR(E444="Manual",E444="Assisted Manual")),A444&amp;"_DR",IF(AND(D444="Daniel",OR(E444="De-Novo Merge",E444="Assisted Merge")),A444&amp;"_SA_DR",IF(AND(D444="Monet",OR(E444="Manual",E444="Assisted Manual")),A444&amp;"_MW",IF(AND(D444="Monet",OR(E444="De-Novo Merge",E444="Assisted Merge")),A444&amp;"_SA_MW",IF(AND(D444="Rinat",OR(E444="Manual",E444="Assisted Manual")),A444&amp;"_RM",IF(AND(D444="Rinat",OR(E444="De-Novo Merge",E444="Assisted Merge")),A444&amp;"_SA_RM",""))))))))))))))))</f>
        <v/>
      </c>
      <c r="G444" s="104"/>
      <c r="H444" s="104"/>
      <c r="I444" s="68"/>
      <c r="J444" s="68"/>
      <c r="K444" s="73" t="str">
        <f t="shared" si="6"/>
        <v/>
      </c>
      <c r="L444" s="118" t="str">
        <f>IF(AND(NOT(OR(H444="",H444="Ø")),NOT(OR(H445="",H445="Ø"))),"Needs to be Split","")</f>
        <v/>
      </c>
      <c r="M444" s="103" t="str">
        <f>IF(AND(NOT(OR(G444="",G444="Ø")),H444=""),"In Progress",IF(AND(NOT(OR(H444="Ø",H444="")),NOT(OR(G444="Ø",G444=""))),"Completed",IF(AND(NOT(A444=""),NOT(OR(D444="",D444="???")),G444=""),"Waiting",IF(D444="???","Waiting",""))))</f>
        <v/>
      </c>
      <c r="N444" s="116" t="str">
        <f>IF(AND(NOT(OR(H444="Ø",H444="")),L444="Split"),"In Progress",IF(AND(NOT(OR(H444="Ø",H444="")),L444="Needs to be Split"),"Waiting",IF(AND(M444="Review",M445="Review"),"Review",IF(OR(AND(M444="Review",M445="Incomplete"),AND(M444="Incomplete",M445="Review")),"Review",IF(OR(AND(M444="Untraceable",M445="Review"),AND(M444="Review",M445="Untraceable")),"Review",IF(OR(AND(M444="Review",M445="Completed"),AND(M444="Completed",M445="Review")),"Review",IF(OR(AND(M444="Other",M445="Review"),AND(M444="Review",M445="Other")),"Review",IF(OR(AND(M444="Other",M445="Incomplete"),AND(M444="Incomplete",M445="Other")),"Review",IF(OR(AND(M444="Other",M445="Untraceable"),AND(M444="Untraceable",M445="Other")),"Review",IF(OR(AND(M444="Other",M445="Completed"),AND(M444="Completed",M445="Other")),"Review",IF(AND(M444="Waiting",M445="Waiting"),"Waiting",IF(OR(AND(M444="Review",M445="Waiting"),AND(M444="Waiting",M445="Review")),"Waiting",IF(OR(AND(M444="Other",M445="Waiting"),AND(M444="Waiting",M445="Other")),"Waiting",IF(OR(AND(M444="Incomplete",M445="Waiting"),AND(M444="Waiting",M445="Incomplete")),"Waiting",IF(OR(AND(M444="Completed",M445="Waiting"),AND(M444="Waiting",M445="Completed")),"Waiting",IF(OR(M444="In Progress",M445="In Progress"),"In Progress",IF(OR(AND(M444="Completed",M445="Untraceable"),AND(M444="Untraceable",M445="Completed")),"Review",IF(OR(AND(M444="Completed",M445="Incomplete"),AND(M444="Incomplete",M445="Completed")),"Review",IF(OR(AND(M444="Incomplete",M445="Untraceable"),AND(M444="Untraceable",M445="Incomplete")),"Untraceable",IF(AND(NOT(OR(H444="Ø",H444="")),NOT(OR(H445="Ø",H445="")),L444=""),"In Progress",IF(AND(M444="Untraceable",M445="Untraceable"),"Untraceable",IF(AND(NOT(OR(H444="Ø",H444="")),NOT(OR(H445="Ø",H445="")),NOT(OR(L444="Ø",L444="",L444="Split",L444="Needs to be Split"))),"Completed",IF(AND(M444="Incomplete",M445="Incomplete"),"Incomplete",IF(AND(M444="Other",M445="Other"),"Review",IF(AND(M444="Untraceable",M445=""),"Untraceable","")))))))))))))))))))))))))</f>
        <v/>
      </c>
      <c r="O444" s="116" t="str">
        <f>IF(OR(N444="Untraceable",N444="Incomplete"),"Ignore",IF(N444="Completed","Waiting",IF(OR(N444="Waiting",N444="In Progress",N444="Review",N444="Other"),"HOLD","")))</f>
        <v/>
      </c>
      <c r="Q444" s="121" t="str">
        <f>IF(OR(N444="Untraceable",N444="Incomplete"),"No",IF(N444="Completed","In Progress",""))</f>
        <v/>
      </c>
      <c r="R444" s="116"/>
    </row>
    <row r="445" spans="1:18" x14ac:dyDescent="0.25">
      <c r="A445" s="116"/>
      <c r="B445" s="116"/>
      <c r="C445" s="116"/>
      <c r="D445" s="103"/>
      <c r="E445" s="103"/>
      <c r="F445" s="7" t="str">
        <f>IF(AND(D445="Amina",OR(E445="Manual",E445="Assisted Manual")),A444&amp;"_AZ",IF(AND(D445="Amina",OR(E445="De-Novo Merge",E445="Assisted Merge")),A444&amp;"_SA_AZ",IF(AND(D445="Ahmad",OR(E445="Manual",E445="Assisted Manual")),A444&amp;"_AE",IF(AND(D445="Ahmad",OR(E445="De-Novo Merge",E445="Assisted Merge")),A444&amp;"_SA_AE",IF(AND(D445="Gina",OR(E445="Manual",E445="Assisted Manual")),A444&amp;"_GB",IF(AND(D445="Gina",OR(E445="De-Novo Merge",E445="Assisted Merge")),A444&amp;"_SA_GB",IF(AND(D445="Cameron",OR(E445="Manual",E445="Assisted Manual")),A444&amp;"_CA",IF(AND(D445="Cameron",OR(E445="De-Novo Merge",E445="Assisted Merge")),A444&amp;"_SA_CA",IF(AND(D445="Bruno",OR(E445="Manual",E445="Assisted Manual")),A444&amp;"_BD",IF(AND(D445="Bruno",OR(E445="De-Novo Merge",E445="Assisted Merge")),A444&amp;"_SA_BD",IF(AND(D445="Daniel",OR(E445="Manual",E445="Assisted Manual")),A444&amp;"_DR",IF(AND(D445="Daniel",OR(E445="De-Novo Merge",E445="Assisted Merge")),A444&amp;"_SA_DR",IF(AND(D445="Monet",OR(E445="Manual",E445="Assisted Manual")),A444&amp;"_MW",IF(AND(D445="Monet",OR(E445="De-Novo Merge",E445="Assisted Merge")),A444&amp;"_SA_MW",IF(AND(D445="Rinat",OR(E445="Manual",E445="Assisted Manual")),A444&amp;"_RM",IF(AND(D445="Rinat",OR(E445="De-Novo Merge",E445="Assisted Merge")),A444&amp;"_SA_RM",""))))))))))))))))</f>
        <v/>
      </c>
      <c r="G445" s="104"/>
      <c r="H445" s="104"/>
      <c r="I445" s="68"/>
      <c r="J445" s="68"/>
      <c r="K445" s="73" t="str">
        <f t="shared" si="6"/>
        <v/>
      </c>
      <c r="L445" s="116"/>
      <c r="M445" s="103" t="str">
        <f>IF(AND(NOT(OR(G445="",G445="Ø")),H445=""),"In Progress",IF(AND(NOT(OR(H445="Ø",H445="")),NOT(OR(G445="Ø",G445=""))),"Completed",IF(AND(NOT(A444=""),NOT(OR(D445="",D445="???")),G445=""),"Waiting",IF(D445="???","Waiting",""))))</f>
        <v/>
      </c>
      <c r="N445" s="116"/>
      <c r="O445" s="116"/>
      <c r="Q445" s="121"/>
      <c r="R445" s="116"/>
    </row>
    <row r="446" spans="1:18" x14ac:dyDescent="0.25">
      <c r="A446" s="122" t="s">
        <v>5525</v>
      </c>
      <c r="B446" s="117" t="s">
        <v>5524</v>
      </c>
      <c r="C446" s="116"/>
      <c r="D446" s="103" t="s">
        <v>4657</v>
      </c>
      <c r="E446" s="103" t="s">
        <v>24</v>
      </c>
      <c r="F446" s="7" t="str">
        <f>IF(AND(D446="Amina",OR(E446="Manual",E446="Assisted Manual")),A446&amp;"_AZ",IF(AND(D446="Amina",OR(E446="De-Novo Merge",E446="Assisted Merge")),A446&amp;"_SA_AZ",IF(AND(D446="Ahmad",OR(E446="Manual",E446="Assisted Manual")),A446&amp;"_AE",IF(AND(D446="Ahmad",OR(E446="De-Novo Merge",E446="Assisted Merge")),A446&amp;"_SA_AE",IF(AND(D446="Gina",OR(E446="Manual",E446="Assisted Manual")),A446&amp;"_GB",IF(AND(D446="Gina",OR(E446="De-Novo Merge",E446="Assisted Merge")),A446&amp;"_SA_GB",IF(AND(D446="Cameron",OR(E446="Manual",E446="Assisted Manual")),A446&amp;"_CA",IF(AND(D446="Cameron",OR(E446="De-Novo Merge",E446="Assisted Merge")),A446&amp;"_SA_CA",IF(AND(D446="Bruno",OR(E446="Manual",E446="Assisted Manual")),A446&amp;"_BD",IF(AND(D446="Bruno",OR(E446="De-Novo Merge",E446="Assisted Merge")),A446&amp;"_SA_BD",IF(AND(D446="Daniel",OR(E446="Manual",E446="Assisted Manual")),A446&amp;"_DR",IF(AND(D446="Daniel",OR(E446="De-Novo Merge",E446="Assisted Merge")),A446&amp;"_SA_DR",IF(AND(D446="Monet",OR(E446="Manual",E446="Assisted Manual")),A446&amp;"_MW",IF(AND(D446="Monet",OR(E446="De-Novo Merge",E446="Assisted Merge")),A446&amp;"_SA_MW",IF(AND(D446="Rinat",OR(E446="Manual",E446="Assisted Manual")),A446&amp;"_RM",IF(AND(D446="Rinat",OR(E446="De-Novo Merge",E446="Assisted Merge")),A446&amp;"_SA_RM",""))))))))))))))))</f>
        <v>2018-08-01_G-223_AE</v>
      </c>
      <c r="G446" s="104">
        <v>43419</v>
      </c>
      <c r="H446" s="104">
        <v>43419</v>
      </c>
      <c r="I446" s="68">
        <v>1.33</v>
      </c>
      <c r="J446" s="68">
        <v>21.05</v>
      </c>
      <c r="K446" s="73">
        <f t="shared" si="6"/>
        <v>15.827067669172932</v>
      </c>
      <c r="L446" s="118" t="str">
        <f>IF(AND(NOT(OR(H446="",H446="Ø")),NOT(OR(H447="",H447="Ø"))),"Needs to be Split","")</f>
        <v/>
      </c>
      <c r="M446" s="103" t="s">
        <v>3</v>
      </c>
      <c r="N446" s="116" t="str">
        <f>IF(AND(NOT(OR(H446="Ø",H446="")),L446="Split"),"In Progress",IF(AND(NOT(OR(H446="Ø",H446="")),L446="Needs to be Split"),"Waiting",IF(AND(M446="Review",M447="Review"),"Review",IF(OR(AND(M446="Review",M447="Incomplete"),AND(M446="Incomplete",M447="Review")),"Review",IF(OR(AND(M446="Untraceable",M447="Review"),AND(M446="Review",M447="Untraceable")),"Review",IF(OR(AND(M446="Review",M447="Completed"),AND(M446="Completed",M447="Review")),"Review",IF(OR(AND(M446="Other",M447="Review"),AND(M446="Review",M447="Other")),"Review",IF(OR(AND(M446="Other",M447="Incomplete"),AND(M446="Incomplete",M447="Other")),"Review",IF(OR(AND(M446="Other",M447="Untraceable"),AND(M446="Untraceable",M447="Other")),"Review",IF(OR(AND(M446="Other",M447="Completed"),AND(M446="Completed",M447="Other")),"Review",IF(AND(M446="Waiting",M447="Waiting"),"Waiting",IF(OR(AND(M446="Review",M447="Waiting"),AND(M446="Waiting",M447="Review")),"Waiting",IF(OR(AND(M446="Other",M447="Waiting"),AND(M446="Waiting",M447="Other")),"Waiting",IF(OR(AND(M446="Incomplete",M447="Waiting"),AND(M446="Waiting",M447="Incomplete")),"Waiting",IF(OR(AND(M446="Completed",M447="Waiting"),AND(M446="Waiting",M447="Completed")),"Waiting",IF(OR(M446="In Progress",M447="In Progress"),"In Progress",IF(OR(AND(M446="Completed",M447="Untraceable"),AND(M446="Untraceable",M447="Completed")),"Review",IF(OR(AND(M446="Completed",M447="Incomplete"),AND(M446="Incomplete",M447="Completed")),"Review",IF(OR(AND(M446="Incomplete",M447="Untraceable"),AND(M446="Untraceable",M447="Incomplete")),"Untraceable",IF(AND(NOT(OR(H446="Ø",H446="")),NOT(OR(H447="Ø",H447="")),L446=""),"In Progress",IF(AND(M446="Untraceable",M447="Untraceable"),"Untraceable",IF(AND(NOT(OR(H446="Ø",H446="")),NOT(OR(H447="Ø",H447="")),NOT(OR(L446="Ø",L446="",L446="Split",L446="Needs to be Split"))),"Completed",IF(AND(M446="Incomplete",M447="Incomplete"),"Incomplete",IF(AND(M446="Other",M447="Other"),"Review",IF(AND(M446="Untraceable",M447=""),"Untraceable","")))))))))))))))))))))))))</f>
        <v>Waiting</v>
      </c>
      <c r="O446" s="116" t="str">
        <f>IF(OR(N446="Untraceable",N446="Incomplete"),"Ignore",IF(N446="Completed","Waiting",IF(OR(N446="Waiting",N446="In Progress",N446="Review",N446="Other"),"HOLD","")))</f>
        <v>HOLD</v>
      </c>
      <c r="Q446" s="121" t="str">
        <f>IF(OR(N446="Untraceable",N446="Incomplete"),"No",IF(N446="Completed","In Progress",""))</f>
        <v/>
      </c>
      <c r="R446" s="116"/>
    </row>
    <row r="447" spans="1:18" x14ac:dyDescent="0.25">
      <c r="A447" s="116"/>
      <c r="B447" s="116"/>
      <c r="C447" s="116"/>
      <c r="D447" s="103" t="str">
        <f>IF(AND(NOT(A446=""),NOT(B446=""),NOT(M446="Untraceable")),"???","")</f>
        <v>???</v>
      </c>
      <c r="E447" s="103"/>
      <c r="F447" s="7" t="str">
        <f>IF(AND(D447="Amina",OR(E447="Manual",E447="Assisted Manual")),A446&amp;"_AZ",IF(AND(D447="Amina",OR(E447="De-Novo Merge",E447="Assisted Merge")),A446&amp;"_SA_AZ",IF(AND(D447="Ahmad",OR(E447="Manual",E447="Assisted Manual")),A446&amp;"_AE",IF(AND(D447="Ahmad",OR(E447="De-Novo Merge",E447="Assisted Merge")),A446&amp;"_SA_AE",IF(AND(D447="Gina",OR(E447="Manual",E447="Assisted Manual")),A446&amp;"_GB",IF(AND(D447="Gina",OR(E447="De-Novo Merge",E447="Assisted Merge")),A446&amp;"_SA_GB",IF(AND(D447="Cameron",OR(E447="Manual",E447="Assisted Manual")),A446&amp;"_CA",IF(AND(D447="Cameron",OR(E447="De-Novo Merge",E447="Assisted Merge")),A446&amp;"_SA_CA",IF(AND(D447="Bruno",OR(E447="Manual",E447="Assisted Manual")),A446&amp;"_BD",IF(AND(D447="Bruno",OR(E447="De-Novo Merge",E447="Assisted Merge")),A446&amp;"_SA_BD",IF(AND(D447="Daniel",OR(E447="Manual",E447="Assisted Manual")),A446&amp;"_DR",IF(AND(D447="Daniel",OR(E447="De-Novo Merge",E447="Assisted Merge")),A446&amp;"_SA_DR",IF(AND(D447="Monet",OR(E447="Manual",E447="Assisted Manual")),A446&amp;"_MW",IF(AND(D447="Monet",OR(E447="De-Novo Merge",E447="Assisted Merge")),A446&amp;"_SA_MW",IF(AND(D447="Rinat",OR(E447="Manual",E447="Assisted Manual")),A446&amp;"_RM",IF(AND(D447="Rinat",OR(E447="De-Novo Merge",E447="Assisted Merge")),A446&amp;"_SA_RM",""))))))))))))))))</f>
        <v/>
      </c>
      <c r="G447" s="104"/>
      <c r="H447" s="104"/>
      <c r="I447" s="68"/>
      <c r="J447" s="68"/>
      <c r="K447" s="73" t="str">
        <f t="shared" si="6"/>
        <v/>
      </c>
      <c r="L447" s="116"/>
      <c r="M447" s="103" t="str">
        <f>IF(AND(NOT(OR(G447="",G447="Ø")),H447=""),"In Progress",IF(AND(NOT(OR(H447="Ø",H447="")),NOT(OR(G447="Ø",G447=""))),"Completed",IF(AND(NOT(A446=""),NOT(OR(D447="",D447="???")),G447=""),"Waiting",IF(D447="???","Waiting",""))))</f>
        <v>Waiting</v>
      </c>
      <c r="N447" s="116"/>
      <c r="O447" s="116"/>
      <c r="Q447" s="121"/>
      <c r="R447" s="116"/>
    </row>
    <row r="448" spans="1:18" x14ac:dyDescent="0.25">
      <c r="A448" s="122" t="s">
        <v>5523</v>
      </c>
      <c r="B448" s="117" t="s">
        <v>5522</v>
      </c>
      <c r="C448" s="116" t="s">
        <v>2065</v>
      </c>
      <c r="D448" s="103" t="s">
        <v>4657</v>
      </c>
      <c r="E448" s="103" t="s">
        <v>24</v>
      </c>
      <c r="F448" s="7" t="str">
        <f>IF(AND(D448="Amina",OR(E448="Manual",E448="Assisted Manual")),A448&amp;"_AZ",IF(AND(D448="Amina",OR(E448="De-Novo Merge",E448="Assisted Merge")),A448&amp;"_SA_AZ",IF(AND(D448="Ahmad",OR(E448="Manual",E448="Assisted Manual")),A448&amp;"_AE",IF(AND(D448="Ahmad",OR(E448="De-Novo Merge",E448="Assisted Merge")),A448&amp;"_SA_AE",IF(AND(D448="Gina",OR(E448="Manual",E448="Assisted Manual")),A448&amp;"_GB",IF(AND(D448="Gina",OR(E448="De-Novo Merge",E448="Assisted Merge")),A448&amp;"_SA_GB",IF(AND(D448="Cameron",OR(E448="Manual",E448="Assisted Manual")),A448&amp;"_CA",IF(AND(D448="Cameron",OR(E448="De-Novo Merge",E448="Assisted Merge")),A448&amp;"_SA_CA",IF(AND(D448="Bruno",OR(E448="Manual",E448="Assisted Manual")),A448&amp;"_BD",IF(AND(D448="Bruno",OR(E448="De-Novo Merge",E448="Assisted Merge")),A448&amp;"_SA_BD",IF(AND(D448="Daniel",OR(E448="Manual",E448="Assisted Manual")),A448&amp;"_DR",IF(AND(D448="Daniel",OR(E448="De-Novo Merge",E448="Assisted Merge")),A448&amp;"_SA_DR",IF(AND(D448="Monet",OR(E448="Manual",E448="Assisted Manual")),A448&amp;"_MW",IF(AND(D448="Monet",OR(E448="De-Novo Merge",E448="Assisted Merge")),A448&amp;"_SA_MW",IF(AND(D448="Rinat",OR(E448="Manual",E448="Assisted Manual")),A448&amp;"_RM",IF(AND(D448="Rinat",OR(E448="De-Novo Merge",E448="Assisted Merge")),A448&amp;"_SA_RM",""))))))))))))))))</f>
        <v>2018-08-01_G-224_AE</v>
      </c>
      <c r="G448" s="104">
        <v>43418</v>
      </c>
      <c r="H448" s="104">
        <v>43418</v>
      </c>
      <c r="I448" s="68">
        <v>1</v>
      </c>
      <c r="J448" s="68">
        <v>19.88</v>
      </c>
      <c r="K448" s="73">
        <f t="shared" si="6"/>
        <v>19.88</v>
      </c>
      <c r="L448" s="118">
        <v>43445</v>
      </c>
      <c r="M448" s="103" t="str">
        <f>IF(AND(NOT(OR(G448="",G448="Ø")),H448=""),"In Progress",IF(AND(NOT(OR(H448="Ø",H448="")),NOT(OR(G448="Ø",G448=""))),"Completed",IF(AND(NOT(A448=""),NOT(OR(D448="",D448="???")),G448=""),"Waiting",IF(D448="???","Waiting",""))))</f>
        <v>Completed</v>
      </c>
      <c r="N448" s="116" t="str">
        <f>IF(AND(NOT(OR(H448="Ø",H448="")),L448="Split"),"In Progress",IF(AND(NOT(OR(H448="Ø",H448="")),L448="Needs to be Split"),"Waiting",IF(AND(M448="Review",M449="Review"),"Review",IF(OR(AND(M448="Review",M449="Incomplete"),AND(M448="Incomplete",M449="Review")),"Review",IF(OR(AND(M448="Untraceable",M449="Review"),AND(M448="Review",M449="Untraceable")),"Review",IF(OR(AND(M448="Review",M449="Completed"),AND(M448="Completed",M449="Review")),"Review",IF(OR(AND(M448="Other",M449="Review"),AND(M448="Review",M449="Other")),"Review",IF(OR(AND(M448="Other",M449="Incomplete"),AND(M448="Incomplete",M449="Other")),"Review",IF(OR(AND(M448="Other",M449="Untraceable"),AND(M448="Untraceable",M449="Other")),"Review",IF(OR(AND(M448="Other",M449="Completed"),AND(M448="Completed",M449="Other")),"Review",IF(AND(M448="Waiting",M449="Waiting"),"Waiting",IF(OR(AND(M448="Review",M449="Waiting"),AND(M448="Waiting",M449="Review")),"Waiting",IF(OR(AND(M448="Other",M449="Waiting"),AND(M448="Waiting",M449="Other")),"Waiting",IF(OR(AND(M448="Incomplete",M449="Waiting"),AND(M448="Waiting",M449="Incomplete")),"Waiting",IF(OR(AND(M448="Completed",M449="Waiting"),AND(M448="Waiting",M449="Completed")),"Waiting",IF(OR(M448="In Progress",M449="In Progress"),"In Progress",IF(OR(AND(M448="Completed",M449="Untraceable"),AND(M448="Untraceable",M449="Completed")),"Review",IF(OR(AND(M448="Completed",M449="Incomplete"),AND(M448="Incomplete",M449="Completed")),"Review",IF(OR(AND(M448="Incomplete",M449="Untraceable"),AND(M448="Untraceable",M449="Incomplete")),"Untraceable",IF(AND(NOT(OR(H448="Ø",H448="")),NOT(OR(H449="Ø",H449="")),L448=""),"In Progress",IF(AND(M448="Untraceable",M449="Untraceable"),"Untraceable",IF(AND(NOT(OR(H448="Ø",H448="")),NOT(OR(H449="Ø",H449="")),NOT(OR(L448="Ø",L448="",L448="Split",L448="Needs to be Split"))),"Completed",IF(AND(M448="Incomplete",M449="Incomplete"),"Incomplete",IF(AND(M448="Other",M449="Other"),"Review",IF(AND(M448="Untraceable",M449=""),"Untraceable","")))))))))))))))))))))))))</f>
        <v>Completed</v>
      </c>
      <c r="O448" s="116" t="s">
        <v>0</v>
      </c>
      <c r="Q448" s="121" t="s">
        <v>25</v>
      </c>
      <c r="R448" s="116" t="s">
        <v>5521</v>
      </c>
    </row>
    <row r="449" spans="1:18" x14ac:dyDescent="0.25">
      <c r="A449" s="116"/>
      <c r="B449" s="116"/>
      <c r="C449" s="116"/>
      <c r="D449" s="103" t="s">
        <v>23</v>
      </c>
      <c r="E449" s="103" t="s">
        <v>1512</v>
      </c>
      <c r="F449" s="7" t="str">
        <f>IF(AND(D449="Amina",OR(E449="Manual",E449="Assisted Manual")),A448&amp;"_AZ",IF(AND(D449="Amina",OR(E449="De-Novo Merge",E449="Assisted Merge")),A448&amp;"_SA_AZ",IF(AND(D449="Ahmad",OR(E449="Manual",E449="Assisted Manual")),A448&amp;"_AE",IF(AND(D449="Ahmad",OR(E449="De-Novo Merge",E449="Assisted Merge")),A448&amp;"_SA_AE",IF(AND(D449="Gina",OR(E449="Manual",E449="Assisted Manual")),A448&amp;"_GB",IF(AND(D449="Gina",OR(E449="De-Novo Merge",E449="Assisted Merge")),A448&amp;"_SA_GB",IF(AND(D449="Cameron",OR(E449="Manual",E449="Assisted Manual")),A448&amp;"_CA",IF(AND(D449="Cameron",OR(E449="De-Novo Merge",E449="Assisted Merge")),A448&amp;"_SA_CA",IF(AND(D449="Bruno",OR(E449="Manual",E449="Assisted Manual")),A448&amp;"_BD",IF(AND(D449="Bruno",OR(E449="De-Novo Merge",E449="Assisted Merge")),A448&amp;"_SA_BD",IF(AND(D449="Daniel",OR(E449="Manual",E449="Assisted Manual")),A448&amp;"_DR",IF(AND(D449="Daniel",OR(E449="De-Novo Merge",E449="Assisted Merge")),A448&amp;"_SA_DR",IF(AND(D449="Monet",OR(E449="Manual",E449="Assisted Manual")),A448&amp;"_MW",IF(AND(D449="Monet",OR(E449="De-Novo Merge",E449="Assisted Merge")),A448&amp;"_SA_MW",IF(AND(D449="Rinat",OR(E449="Manual",E449="Assisted Manual")),A448&amp;"_RM",IF(AND(D449="Rinat",OR(E449="De-Novo Merge",E449="Assisted Merge")),A448&amp;"_SA_RM",""))))))))))))))))</f>
        <v>2018-08-01_G-224_CA</v>
      </c>
      <c r="G449" s="104">
        <v>43425</v>
      </c>
      <c r="H449" s="104">
        <v>43427</v>
      </c>
      <c r="I449" s="68">
        <v>1.5</v>
      </c>
      <c r="J449" s="68">
        <v>24.9</v>
      </c>
      <c r="K449" s="73">
        <f t="shared" si="6"/>
        <v>16.599999999999998</v>
      </c>
      <c r="L449" s="116"/>
      <c r="M449" s="103" t="str">
        <f>IF(AND(NOT(OR(G449="",G449="Ø")),H449=""),"In Progress",IF(AND(NOT(OR(H449="Ø",H449="")),NOT(OR(G449="Ø",G449=""))),"Completed",IF(AND(NOT(A448=""),NOT(OR(D449="",D449="???")),G449=""),"Waiting",IF(D449="???","Waiting",""))))</f>
        <v>Completed</v>
      </c>
      <c r="N449" s="116"/>
      <c r="O449" s="116"/>
      <c r="Q449" s="121"/>
      <c r="R449" s="116"/>
    </row>
    <row r="450" spans="1:18" x14ac:dyDescent="0.25">
      <c r="A450" s="122" t="s">
        <v>5520</v>
      </c>
      <c r="B450" s="117" t="s">
        <v>5519</v>
      </c>
      <c r="C450" s="116"/>
      <c r="D450" s="103" t="s">
        <v>4657</v>
      </c>
      <c r="E450" s="103" t="s">
        <v>24</v>
      </c>
      <c r="F450" s="7" t="str">
        <f>IF(AND(D450="Amina",OR(E450="Manual",E450="Assisted Manual")),A450&amp;"_AZ",IF(AND(D450="Amina",OR(E450="De-Novo Merge",E450="Assisted Merge")),A450&amp;"_SA_AZ",IF(AND(D450="Ahmad",OR(E450="Manual",E450="Assisted Manual")),A450&amp;"_AE",IF(AND(D450="Ahmad",OR(E450="De-Novo Merge",E450="Assisted Merge")),A450&amp;"_SA_AE",IF(AND(D450="Gina",OR(E450="Manual",E450="Assisted Manual")),A450&amp;"_GB",IF(AND(D450="Gina",OR(E450="De-Novo Merge",E450="Assisted Merge")),A450&amp;"_SA_GB",IF(AND(D450="Cameron",OR(E450="Manual",E450="Assisted Manual")),A450&amp;"_CA",IF(AND(D450="Cameron",OR(E450="De-Novo Merge",E450="Assisted Merge")),A450&amp;"_SA_CA",IF(AND(D450="Bruno",OR(E450="Manual",E450="Assisted Manual")),A450&amp;"_BD",IF(AND(D450="Bruno",OR(E450="De-Novo Merge",E450="Assisted Merge")),A450&amp;"_SA_BD",IF(AND(D450="Daniel",OR(E450="Manual",E450="Assisted Manual")),A450&amp;"_DR",IF(AND(D450="Daniel",OR(E450="De-Novo Merge",E450="Assisted Merge")),A450&amp;"_SA_DR",IF(AND(D450="Monet",OR(E450="Manual",E450="Assisted Manual")),A450&amp;"_MW",IF(AND(D450="Monet",OR(E450="De-Novo Merge",E450="Assisted Merge")),A450&amp;"_SA_MW",IF(AND(D450="Rinat",OR(E450="Manual",E450="Assisted Manual")),A450&amp;"_RM",IF(AND(D450="Rinat",OR(E450="De-Novo Merge",E450="Assisted Merge")),A450&amp;"_SA_RM",""))))))))))))))))</f>
        <v>2018-08-01_G-225_AE</v>
      </c>
      <c r="G450" s="104">
        <v>43419</v>
      </c>
      <c r="H450" s="104">
        <v>43419</v>
      </c>
      <c r="I450" s="68">
        <v>2.62</v>
      </c>
      <c r="J450" s="68">
        <v>59.89</v>
      </c>
      <c r="K450" s="73">
        <f t="shared" ref="K450:K513" si="7">IF(AND(NOT(I450=""),NOT(J450=""),NOT(H450="")),J450/I450,"")</f>
        <v>22.858778625954198</v>
      </c>
      <c r="L450" s="118">
        <v>43474</v>
      </c>
      <c r="M450" s="103" t="str">
        <f>IF(AND(NOT(OR(G450="",G450="Ø")),H450=""),"In Progress",IF(AND(NOT(OR(H450="Ø",H450="")),NOT(OR(G450="Ø",G450=""))),"Completed",IF(AND(NOT(A450=""),NOT(OR(D450="",D450="???")),G450=""),"Waiting",IF(D450="???","Waiting",""))))</f>
        <v>Completed</v>
      </c>
      <c r="N450" s="116" t="str">
        <f>IF(AND(NOT(OR(H450="Ø",H450="")),L450="Split"),"In Progress",IF(AND(NOT(OR(H450="Ø",H450="")),L450="Needs to be Split"),"Waiting",IF(AND(M450="Review",M451="Review"),"Review",IF(OR(AND(M450="Review",M451="Incomplete"),AND(M450="Incomplete",M451="Review")),"Review",IF(OR(AND(M450="Untraceable",M451="Review"),AND(M450="Review",M451="Untraceable")),"Review",IF(OR(AND(M450="Review",M451="Completed"),AND(M450="Completed",M451="Review")),"Review",IF(OR(AND(M450="Other",M451="Review"),AND(M450="Review",M451="Other")),"Review",IF(OR(AND(M450="Other",M451="Incomplete"),AND(M450="Incomplete",M451="Other")),"Review",IF(OR(AND(M450="Other",M451="Untraceable"),AND(M450="Untraceable",M451="Other")),"Review",IF(OR(AND(M450="Other",M451="Completed"),AND(M450="Completed",M451="Other")),"Review",IF(AND(M450="Waiting",M451="Waiting"),"Waiting",IF(OR(AND(M450="Review",M451="Waiting"),AND(M450="Waiting",M451="Review")),"Waiting",IF(OR(AND(M450="Other",M451="Waiting"),AND(M450="Waiting",M451="Other")),"Waiting",IF(OR(AND(M450="Incomplete",M451="Waiting"),AND(M450="Waiting",M451="Incomplete")),"Waiting",IF(OR(AND(M450="Completed",M451="Waiting"),AND(M450="Waiting",M451="Completed")),"Waiting",IF(OR(M450="In Progress",M451="In Progress"),"In Progress",IF(OR(AND(M450="Completed",M451="Untraceable"),AND(M450="Untraceable",M451="Completed")),"Review",IF(OR(AND(M450="Completed",M451="Incomplete"),AND(M450="Incomplete",M451="Completed")),"Review",IF(OR(AND(M450="Incomplete",M451="Untraceable"),AND(M450="Untraceable",M451="Incomplete")),"Untraceable",IF(AND(NOT(OR(H450="Ø",H450="")),NOT(OR(H451="Ø",H451="")),L450=""),"In Progress",IF(AND(M450="Untraceable",M451="Untraceable"),"Untraceable",IF(AND(NOT(OR(H450="Ø",H450="")),NOT(OR(H451="Ø",H451="")),NOT(OR(L450="Ø",L450="",L450="Split",L450="Needs to be Split"))),"Completed",IF(AND(M450="Incomplete",M451="Incomplete"),"Incomplete",IF(AND(M450="Other",M451="Other"),"Review",IF(AND(M450="Untraceable",M451=""),"Untraceable","")))))))))))))))))))))))))</f>
        <v>Completed</v>
      </c>
      <c r="O450" s="116" t="s">
        <v>0</v>
      </c>
      <c r="Q450" s="121" t="str">
        <f>IF(OR(N450="Untraceable",N450="Incomplete"),"No",IF(N450="Completed","In Progress",""))</f>
        <v>In Progress</v>
      </c>
      <c r="R450" s="116"/>
    </row>
    <row r="451" spans="1:18" x14ac:dyDescent="0.25">
      <c r="A451" s="116"/>
      <c r="B451" s="116"/>
      <c r="C451" s="116"/>
      <c r="D451" s="103" t="s">
        <v>27</v>
      </c>
      <c r="E451" s="103" t="s">
        <v>1512</v>
      </c>
      <c r="F451" s="7" t="str">
        <f>IF(AND(D451="Amina",OR(E451="Manual",E451="Assisted Manual")),A450&amp;"_AZ",IF(AND(D451="Amina",OR(E451="De-Novo Merge",E451="Assisted Merge")),A450&amp;"_SA_AZ",IF(AND(D451="Ahmad",OR(E451="Manual",E451="Assisted Manual")),A450&amp;"_AE",IF(AND(D451="Ahmad",OR(E451="De-Novo Merge",E451="Assisted Merge")),A450&amp;"_SA_AE",IF(AND(D451="Gina",OR(E451="Manual",E451="Assisted Manual")),A450&amp;"_GB",IF(AND(D451="Gina",OR(E451="De-Novo Merge",E451="Assisted Merge")),A450&amp;"_SA_GB",IF(AND(D451="Cameron",OR(E451="Manual",E451="Assisted Manual")),A450&amp;"_CA",IF(AND(D451="Cameron",OR(E451="De-Novo Merge",E451="Assisted Merge")),A450&amp;"_SA_CA",IF(AND(D451="Bruno",OR(E451="Manual",E451="Assisted Manual")),A450&amp;"_BD",IF(AND(D451="Bruno",OR(E451="De-Novo Merge",E451="Assisted Merge")),A450&amp;"_SA_BD",IF(AND(D451="Daniel",OR(E451="Manual",E451="Assisted Manual")),A450&amp;"_DR",IF(AND(D451="Daniel",OR(E451="De-Novo Merge",E451="Assisted Merge")),A450&amp;"_SA_DR",IF(AND(D451="Monet",OR(E451="Manual",E451="Assisted Manual")),A450&amp;"_MW",IF(AND(D451="Monet",OR(E451="De-Novo Merge",E451="Assisted Merge")),A450&amp;"_SA_MW",IF(AND(D451="Rinat",OR(E451="Manual",E451="Assisted Manual")),A450&amp;"_RM",IF(AND(D451="Rinat",OR(E451="De-Novo Merge",E451="Assisted Merge")),A450&amp;"_SA_RM",""))))))))))))))))</f>
        <v>2018-08-01_G-225_GB</v>
      </c>
      <c r="G451" s="104">
        <v>43472</v>
      </c>
      <c r="H451" s="104">
        <v>43473</v>
      </c>
      <c r="I451" s="68">
        <v>3</v>
      </c>
      <c r="J451" s="68">
        <v>80.372</v>
      </c>
      <c r="K451" s="73">
        <f t="shared" si="7"/>
        <v>26.790666666666667</v>
      </c>
      <c r="L451" s="116"/>
      <c r="M451" s="103" t="str">
        <f t="shared" ref="M451:M463" si="8">IF(AND(NOT(OR(G451="",G451="Ø")),H451=""),"In Progress",IF(AND(NOT(OR(H451="Ø",H451="")),NOT(OR(G451="Ø",G451=""))),"Completed",IF(AND(NOT(A450=""),NOT(OR(D451="",D451="???")),G451=""),"Waiting",IF(D451="???","Waiting",""))))</f>
        <v>Completed</v>
      </c>
      <c r="N451" s="116"/>
      <c r="O451" s="116"/>
      <c r="P451" t="s">
        <v>5518</v>
      </c>
      <c r="Q451" s="121"/>
      <c r="R451" s="116"/>
    </row>
    <row r="452" spans="1:18" x14ac:dyDescent="0.25">
      <c r="A452" s="122" t="s">
        <v>5517</v>
      </c>
      <c r="B452" s="117" t="s">
        <v>5516</v>
      </c>
      <c r="C452" s="116"/>
      <c r="D452" s="103" t="s">
        <v>187</v>
      </c>
      <c r="E452" s="103" t="s">
        <v>24</v>
      </c>
      <c r="F452" s="7" t="str">
        <f>IF(AND(D452="Amina",OR(E452="Manual",E452="Assisted Manual")),A452&amp;"_AZ",IF(AND(D452="Amina",OR(E452="De-Novo Merge",E452="Assisted Merge")),A452&amp;"_SA_AZ",IF(AND(D452="Ahmad",OR(E452="Manual",E452="Assisted Manual")),A452&amp;"_AE",IF(AND(D452="Ahmad",OR(E452="De-Novo Merge",E452="Assisted Merge")),A452&amp;"_SA_AE",IF(AND(D452="Gina",OR(E452="Manual",E452="Assisted Manual")),A452&amp;"_GB",IF(AND(D452="Gina",OR(E452="De-Novo Merge",E452="Assisted Merge")),A452&amp;"_SA_GB",IF(AND(D452="Cameron",OR(E452="Manual",E452="Assisted Manual")),A452&amp;"_CA",IF(AND(D452="Cameron",OR(E452="De-Novo Merge",E452="Assisted Merge")),A452&amp;"_SA_CA",IF(AND(D452="Bruno",OR(E452="Manual",E452="Assisted Manual")),A452&amp;"_BD",IF(AND(D452="Bruno",OR(E452="De-Novo Merge",E452="Assisted Merge")),A452&amp;"_SA_BD",IF(AND(D452="Daniel",OR(E452="Manual",E452="Assisted Manual")),A452&amp;"_DR",IF(AND(D452="Daniel",OR(E452="De-Novo Merge",E452="Assisted Merge")),A452&amp;"_SA_DR",IF(AND(D452="Monet",OR(E452="Manual",E452="Assisted Manual")),A452&amp;"_MW",IF(AND(D452="Monet",OR(E452="De-Novo Merge",E452="Assisted Merge")),A452&amp;"_SA_MW",IF(AND(D452="Rinat",OR(E452="Manual",E452="Assisted Manual")),A452&amp;"_RM",IF(AND(D452="Rinat",OR(E452="De-Novo Merge",E452="Assisted Merge")),A452&amp;"_SA_RM",""))))))))))))))))</f>
        <v>2018-08-01_G-226_MW</v>
      </c>
      <c r="G452" s="104">
        <v>43419</v>
      </c>
      <c r="H452" s="104">
        <v>43423</v>
      </c>
      <c r="I452" s="68">
        <v>0.75</v>
      </c>
      <c r="J452" s="68">
        <v>5.4</v>
      </c>
      <c r="K452" s="73">
        <f t="shared" si="7"/>
        <v>7.2</v>
      </c>
      <c r="L452" s="118">
        <v>43432</v>
      </c>
      <c r="M452" s="103" t="str">
        <f t="shared" si="8"/>
        <v>Completed</v>
      </c>
      <c r="N452" s="116" t="s">
        <v>1</v>
      </c>
      <c r="O452" s="116" t="s">
        <v>190</v>
      </c>
      <c r="P452" t="s">
        <v>5515</v>
      </c>
      <c r="Q452" s="121" t="s">
        <v>53</v>
      </c>
      <c r="R452" s="116"/>
    </row>
    <row r="453" spans="1:18" x14ac:dyDescent="0.25">
      <c r="A453" s="116"/>
      <c r="B453" s="116"/>
      <c r="C453" s="116"/>
      <c r="D453" s="103" t="s">
        <v>32</v>
      </c>
      <c r="E453" s="103" t="s">
        <v>1512</v>
      </c>
      <c r="F453" s="7" t="str">
        <f>IF(AND(D453="Amina",OR(E453="Manual",E453="Assisted Manual")),A452&amp;"_AZ",IF(AND(D453="Amina",OR(E453="De-Novo Merge",E453="Assisted Merge")),A452&amp;"_SA_AZ",IF(AND(D453="Ahmad",OR(E453="Manual",E453="Assisted Manual")),A452&amp;"_AE",IF(AND(D453="Ahmad",OR(E453="De-Novo Merge",E453="Assisted Merge")),A452&amp;"_SA_AE",IF(AND(D453="Gina",OR(E453="Manual",E453="Assisted Manual")),A452&amp;"_GB",IF(AND(D453="Gina",OR(E453="De-Novo Merge",E453="Assisted Merge")),A452&amp;"_SA_GB",IF(AND(D453="Cameron",OR(E453="Manual",E453="Assisted Manual")),A452&amp;"_CA",IF(AND(D453="Cameron",OR(E453="De-Novo Merge",E453="Assisted Merge")),A452&amp;"_SA_CA",IF(AND(D453="Bruno",OR(E453="Manual",E453="Assisted Manual")),A452&amp;"_BD",IF(AND(D453="Bruno",OR(E453="De-Novo Merge",E453="Assisted Merge")),A452&amp;"_SA_BD",IF(AND(D453="Daniel",OR(E453="Manual",E453="Assisted Manual")),A452&amp;"_DR",IF(AND(D453="Daniel",OR(E453="De-Novo Merge",E453="Assisted Merge")),A452&amp;"_SA_DR",IF(AND(D453="Monet",OR(E453="Manual",E453="Assisted Manual")),A452&amp;"_MW",IF(AND(D453="Monet",OR(E453="De-Novo Merge",E453="Assisted Merge")),A452&amp;"_SA_MW",IF(AND(D453="Rinat",OR(E453="Manual",E453="Assisted Manual")),A452&amp;"_RM",IF(AND(D453="Rinat",OR(E453="De-Novo Merge",E453="Assisted Merge")),A452&amp;"_SA_RM",""))))))))))))))))</f>
        <v>2018-08-01_G-226_AZ</v>
      </c>
      <c r="G453" s="104">
        <v>43432</v>
      </c>
      <c r="H453" s="104">
        <v>43432</v>
      </c>
      <c r="I453" s="68"/>
      <c r="J453" s="68"/>
      <c r="K453" s="73" t="str">
        <f t="shared" si="7"/>
        <v/>
      </c>
      <c r="L453" s="116"/>
      <c r="M453" s="103" t="str">
        <f t="shared" si="8"/>
        <v>Completed</v>
      </c>
      <c r="N453" s="116"/>
      <c r="O453" s="116"/>
      <c r="P453" t="s">
        <v>5514</v>
      </c>
      <c r="Q453" s="121"/>
      <c r="R453" s="116"/>
    </row>
    <row r="454" spans="1:18" x14ac:dyDescent="0.25">
      <c r="A454" s="122" t="s">
        <v>5513</v>
      </c>
      <c r="B454" s="117" t="s">
        <v>5512</v>
      </c>
      <c r="C454" s="116" t="s">
        <v>5511</v>
      </c>
      <c r="D454" s="103" t="s">
        <v>23</v>
      </c>
      <c r="E454" s="103" t="s">
        <v>24</v>
      </c>
      <c r="F454" s="7" t="str">
        <f>IF(AND(D454="Amina",OR(E454="Manual",E454="Assisted Manual")),A454&amp;"_AZ",IF(AND(D454="Amina",OR(E454="De-Novo Merge",E454="Assisted Merge")),A454&amp;"_SA_AZ",IF(AND(D454="Ahmad",OR(E454="Manual",E454="Assisted Manual")),A454&amp;"_AE",IF(AND(D454="Ahmad",OR(E454="De-Novo Merge",E454="Assisted Merge")),A454&amp;"_SA_AE",IF(AND(D454="Gina",OR(E454="Manual",E454="Assisted Manual")),A454&amp;"_GB",IF(AND(D454="Gina",OR(E454="De-Novo Merge",E454="Assisted Merge")),A454&amp;"_SA_GB",IF(AND(D454="Cameron",OR(E454="Manual",E454="Assisted Manual")),A454&amp;"_CA",IF(AND(D454="Cameron",OR(E454="De-Novo Merge",E454="Assisted Merge")),A454&amp;"_SA_CA",IF(AND(D454="Bruno",OR(E454="Manual",E454="Assisted Manual")),A454&amp;"_BD",IF(AND(D454="Bruno",OR(E454="De-Novo Merge",E454="Assisted Merge")),A454&amp;"_SA_BD",IF(AND(D454="Daniel",OR(E454="Manual",E454="Assisted Manual")),A454&amp;"_DR",IF(AND(D454="Daniel",OR(E454="De-Novo Merge",E454="Assisted Merge")),A454&amp;"_SA_DR",IF(AND(D454="Monet",OR(E454="Manual",E454="Assisted Manual")),A454&amp;"_MW",IF(AND(D454="Monet",OR(E454="De-Novo Merge",E454="Assisted Merge")),A454&amp;"_SA_MW",IF(AND(D454="Rinat",OR(E454="Manual",E454="Assisted Manual")),A454&amp;"_RM",IF(AND(D454="Rinat",OR(E454="De-Novo Merge",E454="Assisted Merge")),A454&amp;"_SA_RM",""))))))))))))))))</f>
        <v>2018-08-01_G-227_CA</v>
      </c>
      <c r="G454" s="104">
        <v>43427</v>
      </c>
      <c r="H454" s="104">
        <v>43427</v>
      </c>
      <c r="I454" s="68">
        <v>0.25</v>
      </c>
      <c r="J454" s="68">
        <v>8</v>
      </c>
      <c r="K454" s="73">
        <f t="shared" si="7"/>
        <v>32</v>
      </c>
      <c r="L454" s="118">
        <v>43438</v>
      </c>
      <c r="M454" s="103" t="str">
        <f t="shared" si="8"/>
        <v>Completed</v>
      </c>
      <c r="N454" s="116" t="str">
        <f>IF(AND(NOT(OR(H454="Ø",H454="")),L454="Split"),"In Progress",IF(AND(NOT(OR(H454="Ø",H454="")),L454="Needs to be Split"),"Waiting",IF(AND(M454="Review",M455="Review"),"Review",IF(OR(AND(M454="Review",M455="Incomplete"),AND(M454="Incomplete",M455="Review")),"Review",IF(OR(AND(M454="Untraceable",M455="Review"),AND(M454="Review",M455="Untraceable")),"Review",IF(OR(AND(M454="Review",M455="Completed"),AND(M454="Completed",M455="Review")),"Review",IF(OR(AND(M454="Other",M455="Review"),AND(M454="Review",M455="Other")),"Review",IF(OR(AND(M454="Other",M455="Incomplete"),AND(M454="Incomplete",M455="Other")),"Review",IF(OR(AND(M454="Other",M455="Untraceable"),AND(M454="Untraceable",M455="Other")),"Review",IF(OR(AND(M454="Other",M455="Completed"),AND(M454="Completed",M455="Other")),"Review",IF(AND(M454="Waiting",M455="Waiting"),"Waiting",IF(OR(AND(M454="Review",M455="Waiting"),AND(M454="Waiting",M455="Review")),"Waiting",IF(OR(AND(M454="Other",M455="Waiting"),AND(M454="Waiting",M455="Other")),"Waiting",IF(OR(AND(M454="Incomplete",M455="Waiting"),AND(M454="Waiting",M455="Incomplete")),"Waiting",IF(OR(AND(M454="Completed",M455="Waiting"),AND(M454="Waiting",M455="Completed")),"Waiting",IF(OR(M454="In Progress",M455="In Progress"),"In Progress",IF(OR(AND(M454="Completed",M455="Untraceable"),AND(M454="Untraceable",M455="Completed")),"Review",IF(OR(AND(M454="Completed",M455="Incomplete"),AND(M454="Incomplete",M455="Completed")),"Review",IF(OR(AND(M454="Incomplete",M455="Untraceable"),AND(M454="Untraceable",M455="Incomplete")),"Untraceable",IF(AND(NOT(OR(H454="Ø",H454="")),NOT(OR(H455="Ø",H455="")),L454=""),"In Progress",IF(AND(M454="Untraceable",M455="Untraceable"),"Untraceable",IF(AND(NOT(OR(H454="Ø",H454="")),NOT(OR(H455="Ø",H455="")),NOT(OR(L454="Ø",L454="",L454="Split",L454="Needs to be Split"))),"Completed",IF(AND(M454="Incomplete",M455="Incomplete"),"Incomplete",IF(AND(M454="Other",M455="Other"),"Review",IF(AND(M454="Untraceable",M455=""),"Untraceable","")))))))))))))))))))))))))</f>
        <v>Completed</v>
      </c>
      <c r="O454" s="116" t="s">
        <v>0</v>
      </c>
      <c r="Q454" s="121" t="s">
        <v>25</v>
      </c>
      <c r="R454" s="116" t="s">
        <v>5510</v>
      </c>
    </row>
    <row r="455" spans="1:18" x14ac:dyDescent="0.25">
      <c r="A455" s="116"/>
      <c r="B455" s="116"/>
      <c r="C455" s="116"/>
      <c r="D455" s="103" t="s">
        <v>27</v>
      </c>
      <c r="E455" s="103" t="s">
        <v>1512</v>
      </c>
      <c r="F455" s="7" t="str">
        <f>IF(AND(D455="Amina",OR(E455="Manual",E455="Assisted Manual")),A454&amp;"_AZ",IF(AND(D455="Amina",OR(E455="De-Novo Merge",E455="Assisted Merge")),A454&amp;"_SA_AZ",IF(AND(D455="Ahmad",OR(E455="Manual",E455="Assisted Manual")),A454&amp;"_AE",IF(AND(D455="Ahmad",OR(E455="De-Novo Merge",E455="Assisted Merge")),A454&amp;"_SA_AE",IF(AND(D455="Gina",OR(E455="Manual",E455="Assisted Manual")),A454&amp;"_GB",IF(AND(D455="Gina",OR(E455="De-Novo Merge",E455="Assisted Merge")),A454&amp;"_SA_GB",IF(AND(D455="Cameron",OR(E455="Manual",E455="Assisted Manual")),A454&amp;"_CA",IF(AND(D455="Cameron",OR(E455="De-Novo Merge",E455="Assisted Merge")),A454&amp;"_SA_CA",IF(AND(D455="Bruno",OR(E455="Manual",E455="Assisted Manual")),A454&amp;"_BD",IF(AND(D455="Bruno",OR(E455="De-Novo Merge",E455="Assisted Merge")),A454&amp;"_SA_BD",IF(AND(D455="Daniel",OR(E455="Manual",E455="Assisted Manual")),A454&amp;"_DR",IF(AND(D455="Daniel",OR(E455="De-Novo Merge",E455="Assisted Merge")),A454&amp;"_SA_DR",IF(AND(D455="Monet",OR(E455="Manual",E455="Assisted Manual")),A454&amp;"_MW",IF(AND(D455="Monet",OR(E455="De-Novo Merge",E455="Assisted Merge")),A454&amp;"_SA_MW",IF(AND(D455="Rinat",OR(E455="Manual",E455="Assisted Manual")),A454&amp;"_RM",IF(AND(D455="Rinat",OR(E455="De-Novo Merge",E455="Assisted Merge")),A454&amp;"_SA_RM",""))))))))))))))))</f>
        <v>2018-08-01_G-227_GB</v>
      </c>
      <c r="G455" s="104">
        <v>43438</v>
      </c>
      <c r="H455" s="104">
        <v>43438</v>
      </c>
      <c r="I455" s="68">
        <v>0.25</v>
      </c>
      <c r="J455" s="68">
        <v>8.9930000000000003</v>
      </c>
      <c r="K455" s="73">
        <f t="shared" si="7"/>
        <v>35.972000000000001</v>
      </c>
      <c r="L455" s="116"/>
      <c r="M455" s="103" t="str">
        <f t="shared" si="8"/>
        <v>Completed</v>
      </c>
      <c r="N455" s="116"/>
      <c r="O455" s="116"/>
      <c r="Q455" s="121"/>
      <c r="R455" s="116"/>
    </row>
    <row r="456" spans="1:18" x14ac:dyDescent="0.25">
      <c r="A456" s="122" t="s">
        <v>5509</v>
      </c>
      <c r="B456" s="117" t="s">
        <v>5508</v>
      </c>
      <c r="C456" s="116" t="s">
        <v>5507</v>
      </c>
      <c r="D456" s="103" t="s">
        <v>23</v>
      </c>
      <c r="E456" s="103" t="s">
        <v>24</v>
      </c>
      <c r="F456" s="7" t="str">
        <f>IF(AND(D456="Amina",OR(E456="Manual",E456="Assisted Manual")),A456&amp;"_AZ",IF(AND(D456="Amina",OR(E456="De-Novo Merge",E456="Assisted Merge")),A456&amp;"_SA_AZ",IF(AND(D456="Ahmad",OR(E456="Manual",E456="Assisted Manual")),A456&amp;"_AE",IF(AND(D456="Ahmad",OR(E456="De-Novo Merge",E456="Assisted Merge")),A456&amp;"_SA_AE",IF(AND(D456="Gina",OR(E456="Manual",E456="Assisted Manual")),A456&amp;"_GB",IF(AND(D456="Gina",OR(E456="De-Novo Merge",E456="Assisted Merge")),A456&amp;"_SA_GB",IF(AND(D456="Cameron",OR(E456="Manual",E456="Assisted Manual")),A456&amp;"_CA",IF(AND(D456="Cameron",OR(E456="De-Novo Merge",E456="Assisted Merge")),A456&amp;"_SA_CA",IF(AND(D456="Bruno",OR(E456="Manual",E456="Assisted Manual")),A456&amp;"_BD",IF(AND(D456="Bruno",OR(E456="De-Novo Merge",E456="Assisted Merge")),A456&amp;"_SA_BD",IF(AND(D456="Daniel",OR(E456="Manual",E456="Assisted Manual")),A456&amp;"_DR",IF(AND(D456="Daniel",OR(E456="De-Novo Merge",E456="Assisted Merge")),A456&amp;"_SA_DR",IF(AND(D456="Monet",OR(E456="Manual",E456="Assisted Manual")),A456&amp;"_MW",IF(AND(D456="Monet",OR(E456="De-Novo Merge",E456="Assisted Merge")),A456&amp;"_SA_MW",IF(AND(D456="Rinat",OR(E456="Manual",E456="Assisted Manual")),A456&amp;"_RM",IF(AND(D456="Rinat",OR(E456="De-Novo Merge",E456="Assisted Merge")),A456&amp;"_SA_RM",""))))))))))))))))</f>
        <v>2018-08-01_G-228_CA</v>
      </c>
      <c r="G456" s="104">
        <v>43427</v>
      </c>
      <c r="H456" s="104">
        <v>43432</v>
      </c>
      <c r="I456" s="68"/>
      <c r="J456" s="68"/>
      <c r="K456" s="73" t="str">
        <f t="shared" si="7"/>
        <v/>
      </c>
      <c r="L456" s="118">
        <v>43447</v>
      </c>
      <c r="M456" s="103" t="str">
        <f t="shared" si="8"/>
        <v>Completed</v>
      </c>
      <c r="N456" s="116" t="str">
        <f>IF(AND(NOT(OR(H456="Ø",H456="")),L456="Split"),"In Progress",IF(AND(NOT(OR(H456="Ø",H456="")),L456="Needs to be Split"),"Waiting",IF(AND(M456="Review",M457="Review"),"Review",IF(OR(AND(M456="Review",M457="Incomplete"),AND(M456="Incomplete",M457="Review")),"Review",IF(OR(AND(M456="Untraceable",M457="Review"),AND(M456="Review",M457="Untraceable")),"Review",IF(OR(AND(M456="Review",M457="Completed"),AND(M456="Completed",M457="Review")),"Review",IF(OR(AND(M456="Other",M457="Review"),AND(M456="Review",M457="Other")),"Review",IF(OR(AND(M456="Other",M457="Incomplete"),AND(M456="Incomplete",M457="Other")),"Review",IF(OR(AND(M456="Other",M457="Untraceable"),AND(M456="Untraceable",M457="Other")),"Review",IF(OR(AND(M456="Other",M457="Completed"),AND(M456="Completed",M457="Other")),"Review",IF(AND(M456="Waiting",M457="Waiting"),"Waiting",IF(OR(AND(M456="Review",M457="Waiting"),AND(M456="Waiting",M457="Review")),"Waiting",IF(OR(AND(M456="Other",M457="Waiting"),AND(M456="Waiting",M457="Other")),"Waiting",IF(OR(AND(M456="Incomplete",M457="Waiting"),AND(M456="Waiting",M457="Incomplete")),"Waiting",IF(OR(AND(M456="Completed",M457="Waiting"),AND(M456="Waiting",M457="Completed")),"Waiting",IF(OR(M456="In Progress",M457="In Progress"),"In Progress",IF(OR(AND(M456="Completed",M457="Untraceable"),AND(M456="Untraceable",M457="Completed")),"Review",IF(OR(AND(M456="Completed",M457="Incomplete"),AND(M456="Incomplete",M457="Completed")),"Review",IF(OR(AND(M456="Incomplete",M457="Untraceable"),AND(M456="Untraceable",M457="Incomplete")),"Untraceable",IF(AND(NOT(OR(H456="Ø",H456="")),NOT(OR(H457="Ø",H457="")),L456=""),"In Progress",IF(AND(M456="Untraceable",M457="Untraceable"),"Untraceable",IF(AND(NOT(OR(H456="Ø",H456="")),NOT(OR(H457="Ø",H457="")),NOT(OR(L456="Ø",L456="",L456="Split",L456="Needs to be Split"))),"Completed",IF(AND(M456="Incomplete",M457="Incomplete"),"Incomplete",IF(AND(M456="Other",M457="Other"),"Review",IF(AND(M456="Untraceable",M457=""),"Untraceable","")))))))))))))))))))))))))</f>
        <v>Completed</v>
      </c>
      <c r="O456" s="116" t="s">
        <v>0</v>
      </c>
      <c r="P456" t="s">
        <v>5506</v>
      </c>
      <c r="Q456" s="121" t="s">
        <v>25</v>
      </c>
      <c r="R456" s="116" t="s">
        <v>5505</v>
      </c>
    </row>
    <row r="457" spans="1:18" x14ac:dyDescent="0.25">
      <c r="A457" s="116"/>
      <c r="B457" s="116"/>
      <c r="C457" s="116"/>
      <c r="D457" s="103" t="s">
        <v>27</v>
      </c>
      <c r="E457" s="103" t="s">
        <v>1512</v>
      </c>
      <c r="F457" s="7" t="str">
        <f>IF(AND(D457="Amina",OR(E457="Manual",E457="Assisted Manual")),A456&amp;"_AZ",IF(AND(D457="Amina",OR(E457="De-Novo Merge",E457="Assisted Merge")),A456&amp;"_SA_AZ",IF(AND(D457="Ahmad",OR(E457="Manual",E457="Assisted Manual")),A456&amp;"_AE",IF(AND(D457="Ahmad",OR(E457="De-Novo Merge",E457="Assisted Merge")),A456&amp;"_SA_AE",IF(AND(D457="Gina",OR(E457="Manual",E457="Assisted Manual")),A456&amp;"_GB",IF(AND(D457="Gina",OR(E457="De-Novo Merge",E457="Assisted Merge")),A456&amp;"_SA_GB",IF(AND(D457="Cameron",OR(E457="Manual",E457="Assisted Manual")),A456&amp;"_CA",IF(AND(D457="Cameron",OR(E457="De-Novo Merge",E457="Assisted Merge")),A456&amp;"_SA_CA",IF(AND(D457="Bruno",OR(E457="Manual",E457="Assisted Manual")),A456&amp;"_BD",IF(AND(D457="Bruno",OR(E457="De-Novo Merge",E457="Assisted Merge")),A456&amp;"_SA_BD",IF(AND(D457="Daniel",OR(E457="Manual",E457="Assisted Manual")),A456&amp;"_DR",IF(AND(D457="Daniel",OR(E457="De-Novo Merge",E457="Assisted Merge")),A456&amp;"_SA_DR",IF(AND(D457="Monet",OR(E457="Manual",E457="Assisted Manual")),A456&amp;"_MW",IF(AND(D457="Monet",OR(E457="De-Novo Merge",E457="Assisted Merge")),A456&amp;"_SA_MW",IF(AND(D457="Rinat",OR(E457="Manual",E457="Assisted Manual")),A456&amp;"_RM",IF(AND(D457="Rinat",OR(E457="De-Novo Merge",E457="Assisted Merge")),A456&amp;"_SA_RM",""))))))))))))))))</f>
        <v>2018-08-01_G-228_GB</v>
      </c>
      <c r="G457" s="104">
        <v>43439</v>
      </c>
      <c r="H457" s="104">
        <v>43447</v>
      </c>
      <c r="I457" s="68">
        <v>10.75</v>
      </c>
      <c r="J457" s="68">
        <v>250.65</v>
      </c>
      <c r="K457" s="73">
        <f t="shared" si="7"/>
        <v>23.316279069767443</v>
      </c>
      <c r="L457" s="116"/>
      <c r="M457" s="103" t="str">
        <f t="shared" si="8"/>
        <v>Completed</v>
      </c>
      <c r="N457" s="116"/>
      <c r="O457" s="116"/>
      <c r="Q457" s="121"/>
      <c r="R457" s="116"/>
    </row>
    <row r="458" spans="1:18" x14ac:dyDescent="0.25">
      <c r="A458" s="122" t="s">
        <v>5504</v>
      </c>
      <c r="B458" s="117" t="s">
        <v>5503</v>
      </c>
      <c r="C458" s="116" t="s">
        <v>5445</v>
      </c>
      <c r="D458" s="103" t="s">
        <v>23</v>
      </c>
      <c r="E458" s="103" t="s">
        <v>24</v>
      </c>
      <c r="F458" s="7" t="str">
        <f>IF(AND(D458="Amina",OR(E458="Manual",E458="Assisted Manual")),A458&amp;"_AZ",IF(AND(D458="Amina",OR(E458="De-Novo Merge",E458="Assisted Merge")),A458&amp;"_SA_AZ",IF(AND(D458="Ahmad",OR(E458="Manual",E458="Assisted Manual")),A458&amp;"_AE",IF(AND(D458="Ahmad",OR(E458="De-Novo Merge",E458="Assisted Merge")),A458&amp;"_SA_AE",IF(AND(D458="Gina",OR(E458="Manual",E458="Assisted Manual")),A458&amp;"_GB",IF(AND(D458="Gina",OR(E458="De-Novo Merge",E458="Assisted Merge")),A458&amp;"_SA_GB",IF(AND(D458="Cameron",OR(E458="Manual",E458="Assisted Manual")),A458&amp;"_CA",IF(AND(D458="Cameron",OR(E458="De-Novo Merge",E458="Assisted Merge")),A458&amp;"_SA_CA",IF(AND(D458="Bruno",OR(E458="Manual",E458="Assisted Manual")),A458&amp;"_BD",IF(AND(D458="Bruno",OR(E458="De-Novo Merge",E458="Assisted Merge")),A458&amp;"_SA_BD",IF(AND(D458="Daniel",OR(E458="Manual",E458="Assisted Manual")),A458&amp;"_DR",IF(AND(D458="Daniel",OR(E458="De-Novo Merge",E458="Assisted Merge")),A458&amp;"_SA_DR",IF(AND(D458="Monet",OR(E458="Manual",E458="Assisted Manual")),A458&amp;"_MW",IF(AND(D458="Monet",OR(E458="De-Novo Merge",E458="Assisted Merge")),A458&amp;"_SA_MW",IF(AND(D458="Rinat",OR(E458="Manual",E458="Assisted Manual")),A458&amp;"_RM",IF(AND(D458="Rinat",OR(E458="De-Novo Merge",E458="Assisted Merge")),A458&amp;"_SA_RM",""))))))))))))))))</f>
        <v>2018-08-01_G-229_CA</v>
      </c>
      <c r="G458" s="104">
        <v>43433</v>
      </c>
      <c r="H458" s="104">
        <v>43433</v>
      </c>
      <c r="I458" s="68">
        <v>3</v>
      </c>
      <c r="J458" s="68"/>
      <c r="K458" s="73" t="str">
        <f t="shared" si="7"/>
        <v/>
      </c>
      <c r="L458" s="118">
        <v>43445</v>
      </c>
      <c r="M458" s="103" t="str">
        <f t="shared" si="8"/>
        <v>Completed</v>
      </c>
      <c r="N458" s="116" t="str">
        <f>IF(AND(NOT(OR(H458="Ø",H458="")),L458="Split"),"In Progress",IF(AND(NOT(OR(H458="Ø",H458="")),L458="Needs to be Split"),"Waiting",IF(AND(M458="Review",M459="Review"),"Review",IF(OR(AND(M458="Review",M459="Incomplete"),AND(M458="Incomplete",M459="Review")),"Review",IF(OR(AND(M458="Untraceable",M459="Review"),AND(M458="Review",M459="Untraceable")),"Review",IF(OR(AND(M458="Review",M459="Completed"),AND(M458="Completed",M459="Review")),"Review",IF(OR(AND(M458="Other",M459="Review"),AND(M458="Review",M459="Other")),"Review",IF(OR(AND(M458="Other",M459="Incomplete"),AND(M458="Incomplete",M459="Other")),"Review",IF(OR(AND(M458="Other",M459="Untraceable"),AND(M458="Untraceable",M459="Other")),"Review",IF(OR(AND(M458="Other",M459="Completed"),AND(M458="Completed",M459="Other")),"Review",IF(AND(M458="Waiting",M459="Waiting"),"Waiting",IF(OR(AND(M458="Review",M459="Waiting"),AND(M458="Waiting",M459="Review")),"Waiting",IF(OR(AND(M458="Other",M459="Waiting"),AND(M458="Waiting",M459="Other")),"Waiting",IF(OR(AND(M458="Incomplete",M459="Waiting"),AND(M458="Waiting",M459="Incomplete")),"Waiting",IF(OR(AND(M458="Completed",M459="Waiting"),AND(M458="Waiting",M459="Completed")),"Waiting",IF(OR(M458="In Progress",M459="In Progress"),"In Progress",IF(OR(AND(M458="Completed",M459="Untraceable"),AND(M458="Untraceable",M459="Completed")),"Review",IF(OR(AND(M458="Completed",M459="Incomplete"),AND(M458="Incomplete",M459="Completed")),"Review",IF(OR(AND(M458="Incomplete",M459="Untraceable"),AND(M458="Untraceable",M459="Incomplete")),"Untraceable",IF(AND(NOT(OR(H458="Ø",H458="")),NOT(OR(H459="Ø",H459="")),L458=""),"In Progress",IF(AND(M458="Untraceable",M459="Untraceable"),"Untraceable",IF(AND(NOT(OR(H458="Ø",H458="")),NOT(OR(H459="Ø",H459="")),NOT(OR(L458="Ø",L458="",L458="Split",L458="Needs to be Split"))),"Completed",IF(AND(M458="Incomplete",M459="Incomplete"),"Incomplete",IF(AND(M458="Other",M459="Other"),"Review",IF(AND(M458="Untraceable",M459=""),"Untraceable","")))))))))))))))))))))))))</f>
        <v>Completed</v>
      </c>
      <c r="O458" s="116" t="s">
        <v>0</v>
      </c>
      <c r="Q458" s="121" t="s">
        <v>25</v>
      </c>
      <c r="R458" s="116" t="s">
        <v>5502</v>
      </c>
    </row>
    <row r="459" spans="1:18" x14ac:dyDescent="0.25">
      <c r="A459" s="116"/>
      <c r="B459" s="116"/>
      <c r="C459" s="116"/>
      <c r="D459" s="103" t="s">
        <v>4657</v>
      </c>
      <c r="E459" s="103" t="s">
        <v>1512</v>
      </c>
      <c r="F459" s="7" t="str">
        <f>IF(AND(D459="Amina",OR(E459="Manual",E459="Assisted Manual")),A458&amp;"_AZ",IF(AND(D459="Amina",OR(E459="De-Novo Merge",E459="Assisted Merge")),A458&amp;"_SA_AZ",IF(AND(D459="Ahmad",OR(E459="Manual",E459="Assisted Manual")),A458&amp;"_AE",IF(AND(D459="Ahmad",OR(E459="De-Novo Merge",E459="Assisted Merge")),A458&amp;"_SA_AE",IF(AND(D459="Gina",OR(E459="Manual",E459="Assisted Manual")),A458&amp;"_GB",IF(AND(D459="Gina",OR(E459="De-Novo Merge",E459="Assisted Merge")),A458&amp;"_SA_GB",IF(AND(D459="Cameron",OR(E459="Manual",E459="Assisted Manual")),A458&amp;"_CA",IF(AND(D459="Cameron",OR(E459="De-Novo Merge",E459="Assisted Merge")),A458&amp;"_SA_CA",IF(AND(D459="Bruno",OR(E459="Manual",E459="Assisted Manual")),A458&amp;"_BD",IF(AND(D459="Bruno",OR(E459="De-Novo Merge",E459="Assisted Merge")),A458&amp;"_SA_BD",IF(AND(D459="Daniel",OR(E459="Manual",E459="Assisted Manual")),A458&amp;"_DR",IF(AND(D459="Daniel",OR(E459="De-Novo Merge",E459="Assisted Merge")),A458&amp;"_SA_DR",IF(AND(D459="Monet",OR(E459="Manual",E459="Assisted Manual")),A458&amp;"_MW",IF(AND(D459="Monet",OR(E459="De-Novo Merge",E459="Assisted Merge")),A458&amp;"_SA_MW",IF(AND(D459="Rinat",OR(E459="Manual",E459="Assisted Manual")),A458&amp;"_RM",IF(AND(D459="Rinat",OR(E459="De-Novo Merge",E459="Assisted Merge")),A458&amp;"_SA_RM",""))))))))))))))))</f>
        <v>2018-08-01_G-229_AE</v>
      </c>
      <c r="G459" s="104">
        <v>43806</v>
      </c>
      <c r="H459" s="104">
        <v>43441</v>
      </c>
      <c r="I459" s="68">
        <v>1.86</v>
      </c>
      <c r="J459" s="68">
        <v>38.6</v>
      </c>
      <c r="K459" s="73">
        <f t="shared" si="7"/>
        <v>20.752688172043012</v>
      </c>
      <c r="L459" s="116"/>
      <c r="M459" s="103" t="str">
        <f t="shared" si="8"/>
        <v>Completed</v>
      </c>
      <c r="N459" s="116"/>
      <c r="O459" s="116"/>
      <c r="Q459" s="121"/>
      <c r="R459" s="116"/>
    </row>
    <row r="460" spans="1:18" x14ac:dyDescent="0.25">
      <c r="A460" s="122" t="s">
        <v>5501</v>
      </c>
      <c r="B460" s="117" t="s">
        <v>5500</v>
      </c>
      <c r="C460" s="116" t="s">
        <v>5445</v>
      </c>
      <c r="D460" s="103" t="s">
        <v>187</v>
      </c>
      <c r="E460" s="103" t="s">
        <v>24</v>
      </c>
      <c r="F460" s="7" t="str">
        <f>IF(AND(D460="Amina",OR(E460="Manual",E460="Assisted Manual")),A460&amp;"_AZ",IF(AND(D460="Amina",OR(E460="De-Novo Merge",E460="Assisted Merge")),A460&amp;"_SA_AZ",IF(AND(D460="Ahmad",OR(E460="Manual",E460="Assisted Manual")),A460&amp;"_AE",IF(AND(D460="Ahmad",OR(E460="De-Novo Merge",E460="Assisted Merge")),A460&amp;"_SA_AE",IF(AND(D460="Gina",OR(E460="Manual",E460="Assisted Manual")),A460&amp;"_GB",IF(AND(D460="Gina",OR(E460="De-Novo Merge",E460="Assisted Merge")),A460&amp;"_SA_GB",IF(AND(D460="Cameron",OR(E460="Manual",E460="Assisted Manual")),A460&amp;"_CA",IF(AND(D460="Cameron",OR(E460="De-Novo Merge",E460="Assisted Merge")),A460&amp;"_SA_CA",IF(AND(D460="Bruno",OR(E460="Manual",E460="Assisted Manual")),A460&amp;"_BD",IF(AND(D460="Bruno",OR(E460="De-Novo Merge",E460="Assisted Merge")),A460&amp;"_SA_BD",IF(AND(D460="Daniel",OR(E460="Manual",E460="Assisted Manual")),A460&amp;"_DR",IF(AND(D460="Daniel",OR(E460="De-Novo Merge",E460="Assisted Merge")),A460&amp;"_SA_DR",IF(AND(D460="Monet",OR(E460="Manual",E460="Assisted Manual")),A460&amp;"_MW",IF(AND(D460="Monet",OR(E460="De-Novo Merge",E460="Assisted Merge")),A460&amp;"_SA_MW",IF(AND(D460="Rinat",OR(E460="Manual",E460="Assisted Manual")),A460&amp;"_RM",IF(AND(D460="Rinat",OR(E460="De-Novo Merge",E460="Assisted Merge")),A460&amp;"_SA_RM",""))))))))))))))))</f>
        <v>2018-08-01_G-230_MW</v>
      </c>
      <c r="G460" s="104">
        <v>43444</v>
      </c>
      <c r="H460" s="104">
        <v>76316</v>
      </c>
      <c r="I460" s="68">
        <v>0.5</v>
      </c>
      <c r="J460" s="68">
        <v>21.858000000000001</v>
      </c>
      <c r="K460" s="73">
        <f t="shared" si="7"/>
        <v>43.716000000000001</v>
      </c>
      <c r="L460" s="118">
        <v>43451</v>
      </c>
      <c r="M460" s="103" t="str">
        <f t="shared" si="8"/>
        <v>Completed</v>
      </c>
      <c r="N460" s="116" t="str">
        <f>IF(AND(NOT(OR(H460="Ø",H460="")),L460="Split"),"In Progress",IF(AND(NOT(OR(H460="Ø",H460="")),L460="Needs to be Split"),"Waiting",IF(AND(M460="Review",M461="Review"),"Review",IF(OR(AND(M460="Review",M461="Incomplete"),AND(M460="Incomplete",M461="Review")),"Review",IF(OR(AND(M460="Untraceable",M461="Review"),AND(M460="Review",M461="Untraceable")),"Review",IF(OR(AND(M460="Review",M461="Completed"),AND(M460="Completed",M461="Review")),"Review",IF(OR(AND(M460="Other",M461="Review"),AND(M460="Review",M461="Other")),"Review",IF(OR(AND(M460="Other",M461="Incomplete"),AND(M460="Incomplete",M461="Other")),"Review",IF(OR(AND(M460="Other",M461="Untraceable"),AND(M460="Untraceable",M461="Other")),"Review",IF(OR(AND(M460="Other",M461="Completed"),AND(M460="Completed",M461="Other")),"Review",IF(AND(M460="Waiting",M461="Waiting"),"Waiting",IF(OR(AND(M460="Review",M461="Waiting"),AND(M460="Waiting",M461="Review")),"Waiting",IF(OR(AND(M460="Other",M461="Waiting"),AND(M460="Waiting",M461="Other")),"Waiting",IF(OR(AND(M460="Incomplete",M461="Waiting"),AND(M460="Waiting",M461="Incomplete")),"Waiting",IF(OR(AND(M460="Completed",M461="Waiting"),AND(M460="Waiting",M461="Completed")),"Waiting",IF(OR(M460="In Progress",M461="In Progress"),"In Progress",IF(OR(AND(M460="Completed",M461="Untraceable"),AND(M460="Untraceable",M461="Completed")),"Review",IF(OR(AND(M460="Completed",M461="Incomplete"),AND(M460="Incomplete",M461="Completed")),"Review",IF(OR(AND(M460="Incomplete",M461="Untraceable"),AND(M460="Untraceable",M461="Incomplete")),"Untraceable",IF(AND(NOT(OR(H460="Ø",H460="")),NOT(OR(H461="Ø",H461="")),L460=""),"In Progress",IF(AND(M460="Untraceable",M461="Untraceable"),"Untraceable",IF(AND(NOT(OR(H460="Ø",H460="")),NOT(OR(H461="Ø",H461="")),NOT(OR(L460="Ø",L460="",L460="Split",L460="Needs to be Split"))),"Completed",IF(AND(M460="Incomplete",M461="Incomplete"),"Incomplete",IF(AND(M460="Other",M461="Other"),"Review",IF(AND(M460="Untraceable",M461=""),"Untraceable","")))))))))))))))))))))))))</f>
        <v>Completed</v>
      </c>
      <c r="O460" s="116" t="s">
        <v>0</v>
      </c>
      <c r="Q460" s="121" t="s">
        <v>25</v>
      </c>
      <c r="R460" s="116" t="s">
        <v>5499</v>
      </c>
    </row>
    <row r="461" spans="1:18" x14ac:dyDescent="0.25">
      <c r="A461" s="116"/>
      <c r="B461" s="116"/>
      <c r="C461" s="116"/>
      <c r="D461" s="103" t="s">
        <v>27</v>
      </c>
      <c r="E461" s="103" t="s">
        <v>1512</v>
      </c>
      <c r="F461" s="7" t="str">
        <f>IF(AND(D461="Amina",OR(E461="Manual",E461="Assisted Manual")),A460&amp;"_AZ",IF(AND(D461="Amina",OR(E461="De-Novo Merge",E461="Assisted Merge")),A460&amp;"_SA_AZ",IF(AND(D461="Ahmad",OR(E461="Manual",E461="Assisted Manual")),A460&amp;"_AE",IF(AND(D461="Ahmad",OR(E461="De-Novo Merge",E461="Assisted Merge")),A460&amp;"_SA_AE",IF(AND(D461="Gina",OR(E461="Manual",E461="Assisted Manual")),A460&amp;"_GB",IF(AND(D461="Gina",OR(E461="De-Novo Merge",E461="Assisted Merge")),A460&amp;"_SA_GB",IF(AND(D461="Cameron",OR(E461="Manual",E461="Assisted Manual")),A460&amp;"_CA",IF(AND(D461="Cameron",OR(E461="De-Novo Merge",E461="Assisted Merge")),A460&amp;"_SA_CA",IF(AND(D461="Bruno",OR(E461="Manual",E461="Assisted Manual")),A460&amp;"_BD",IF(AND(D461="Bruno",OR(E461="De-Novo Merge",E461="Assisted Merge")),A460&amp;"_SA_BD",IF(AND(D461="Daniel",OR(E461="Manual",E461="Assisted Manual")),A460&amp;"_DR",IF(AND(D461="Daniel",OR(E461="De-Novo Merge",E461="Assisted Merge")),A460&amp;"_SA_DR",IF(AND(D461="Monet",OR(E461="Manual",E461="Assisted Manual")),A460&amp;"_MW",IF(AND(D461="Monet",OR(E461="De-Novo Merge",E461="Assisted Merge")),A460&amp;"_SA_MW",IF(AND(D461="Rinat",OR(E461="Manual",E461="Assisted Manual")),A460&amp;"_RM",IF(AND(D461="Rinat",OR(E461="De-Novo Merge",E461="Assisted Merge")),A460&amp;"_SA_RM",""))))))))))))))))</f>
        <v>2018-08-01_G-230_GB</v>
      </c>
      <c r="G461" s="104">
        <v>43447</v>
      </c>
      <c r="H461" s="104">
        <v>43447</v>
      </c>
      <c r="I461" s="68">
        <v>1</v>
      </c>
      <c r="J461" s="68">
        <v>24.146999999999998</v>
      </c>
      <c r="K461" s="73">
        <f t="shared" si="7"/>
        <v>24.146999999999998</v>
      </c>
      <c r="L461" s="116"/>
      <c r="M461" s="103" t="str">
        <f t="shared" si="8"/>
        <v>Completed</v>
      </c>
      <c r="N461" s="116"/>
      <c r="O461" s="116"/>
      <c r="Q461" s="121"/>
      <c r="R461" s="116"/>
    </row>
    <row r="462" spans="1:18" x14ac:dyDescent="0.25">
      <c r="A462" s="122" t="s">
        <v>5498</v>
      </c>
      <c r="B462" s="117" t="s">
        <v>5497</v>
      </c>
      <c r="C462" s="116"/>
      <c r="D462" s="103"/>
      <c r="E462" s="103"/>
      <c r="F462" s="7" t="str">
        <f>IF(AND(D462="Amina",OR(E462="Manual",E462="Assisted Manual")),A462&amp;"_AZ",IF(AND(D462="Amina",OR(E462="De-Novo Merge",E462="Assisted Merge")),A462&amp;"_SA_AZ",IF(AND(D462="Ahmad",OR(E462="Manual",E462="Assisted Manual")),A462&amp;"_AE",IF(AND(D462="Ahmad",OR(E462="De-Novo Merge",E462="Assisted Merge")),A462&amp;"_SA_AE",IF(AND(D462="Gina",OR(E462="Manual",E462="Assisted Manual")),A462&amp;"_GB",IF(AND(D462="Gina",OR(E462="De-Novo Merge",E462="Assisted Merge")),A462&amp;"_SA_GB",IF(AND(D462="Cameron",OR(E462="Manual",E462="Assisted Manual")),A462&amp;"_CA",IF(AND(D462="Cameron",OR(E462="De-Novo Merge",E462="Assisted Merge")),A462&amp;"_SA_CA",IF(AND(D462="Bruno",OR(E462="Manual",E462="Assisted Manual")),A462&amp;"_BD",IF(AND(D462="Bruno",OR(E462="De-Novo Merge",E462="Assisted Merge")),A462&amp;"_SA_BD",IF(AND(D462="Daniel",OR(E462="Manual",E462="Assisted Manual")),A462&amp;"_DR",IF(AND(D462="Daniel",OR(E462="De-Novo Merge",E462="Assisted Merge")),A462&amp;"_SA_DR",IF(AND(D462="Monet",OR(E462="Manual",E462="Assisted Manual")),A462&amp;"_MW",IF(AND(D462="Monet",OR(E462="De-Novo Merge",E462="Assisted Merge")),A462&amp;"_SA_MW",IF(AND(D462="Rinat",OR(E462="Manual",E462="Assisted Manual")),A462&amp;"_RM",IF(AND(D462="Rinat",OR(E462="De-Novo Merge",E462="Assisted Merge")),A462&amp;"_SA_RM",""))))))))))))))))</f>
        <v/>
      </c>
      <c r="G462" s="104"/>
      <c r="H462" s="104"/>
      <c r="I462" s="68"/>
      <c r="J462" s="68"/>
      <c r="K462" s="73" t="str">
        <f t="shared" si="7"/>
        <v/>
      </c>
      <c r="L462" s="118" t="str">
        <f>IF(AND(NOT(OR(H462="",H462="Ø")),NOT(OR(H463="",H463="Ø"))),"Needs to be Split","")</f>
        <v/>
      </c>
      <c r="M462" s="103" t="str">
        <f t="shared" si="8"/>
        <v/>
      </c>
      <c r="N462" s="116" t="str">
        <f>IF(AND(NOT(OR(H462="Ø",H462="")),L462="Split"),"In Progress",IF(AND(NOT(OR(H462="Ø",H462="")),L462="Needs to be Split"),"Waiting",IF(AND(M462="Review",M463="Review"),"Review",IF(OR(AND(M462="Review",M463="Incomplete"),AND(M462="Incomplete",M463="Review")),"Review",IF(OR(AND(M462="Untraceable",M463="Review"),AND(M462="Review",M463="Untraceable")),"Review",IF(OR(AND(M462="Review",M463="Completed"),AND(M462="Completed",M463="Review")),"Review",IF(OR(AND(M462="Other",M463="Review"),AND(M462="Review",M463="Other")),"Review",IF(OR(AND(M462="Other",M463="Incomplete"),AND(M462="Incomplete",M463="Other")),"Review",IF(OR(AND(M462="Other",M463="Untraceable"),AND(M462="Untraceable",M463="Other")),"Review",IF(OR(AND(M462="Other",M463="Completed"),AND(M462="Completed",M463="Other")),"Review",IF(AND(M462="Waiting",M463="Waiting"),"Waiting",IF(OR(AND(M462="Review",M463="Waiting"),AND(M462="Waiting",M463="Review")),"Waiting",IF(OR(AND(M462="Other",M463="Waiting"),AND(M462="Waiting",M463="Other")),"Waiting",IF(OR(AND(M462="Incomplete",M463="Waiting"),AND(M462="Waiting",M463="Incomplete")),"Waiting",IF(OR(AND(M462="Completed",M463="Waiting"),AND(M462="Waiting",M463="Completed")),"Waiting",IF(OR(M462="In Progress",M463="In Progress"),"In Progress",IF(OR(AND(M462="Completed",M463="Untraceable"),AND(M462="Untraceable",M463="Completed")),"Review",IF(OR(AND(M462="Completed",M463="Incomplete"),AND(M462="Incomplete",M463="Completed")),"Review",IF(OR(AND(M462="Incomplete",M463="Untraceable"),AND(M462="Untraceable",M463="Incomplete")),"Untraceable",IF(AND(NOT(OR(H462="Ø",H462="")),NOT(OR(H463="Ø",H463="")),L462=""),"In Progress",IF(AND(M462="Untraceable",M463="Untraceable"),"Untraceable",IF(AND(NOT(OR(H462="Ø",H462="")),NOT(OR(H463="Ø",H463="")),NOT(OR(L462="Ø",L462="",L462="Split",L462="Needs to be Split"))),"Completed",IF(AND(M462="Incomplete",M463="Incomplete"),"Incomplete",IF(AND(M462="Other",M463="Other"),"Review",IF(AND(M462="Untraceable",M463=""),"Untraceable","")))))))))))))))))))))))))</f>
        <v/>
      </c>
      <c r="O462" s="116" t="str">
        <f>IF(OR(N462="Untraceable",N462="Incomplete"),"Ignore",IF(N462="Completed","Waiting",IF(OR(N462="Waiting",N462="In Progress",N462="Review",N462="Other"),"HOLD","")))</f>
        <v/>
      </c>
      <c r="Q462" s="121" t="str">
        <f>IF(OR(N462="Untraceable",N462="Incomplete"),"No",IF(N462="Completed","In Progress",""))</f>
        <v/>
      </c>
      <c r="R462" s="116"/>
    </row>
    <row r="463" spans="1:18" x14ac:dyDescent="0.25">
      <c r="A463" s="116"/>
      <c r="B463" s="116"/>
      <c r="C463" s="116"/>
      <c r="D463" s="103"/>
      <c r="E463" s="103"/>
      <c r="F463" s="7" t="str">
        <f>IF(AND(D463="Amina",OR(E463="Manual",E463="Assisted Manual")),A462&amp;"_AZ",IF(AND(D463="Amina",OR(E463="De-Novo Merge",E463="Assisted Merge")),A462&amp;"_SA_AZ",IF(AND(D463="Ahmad",OR(E463="Manual",E463="Assisted Manual")),A462&amp;"_AE",IF(AND(D463="Ahmad",OR(E463="De-Novo Merge",E463="Assisted Merge")),A462&amp;"_SA_AE",IF(AND(D463="Gina",OR(E463="Manual",E463="Assisted Manual")),A462&amp;"_GB",IF(AND(D463="Gina",OR(E463="De-Novo Merge",E463="Assisted Merge")),A462&amp;"_SA_GB",IF(AND(D463="Cameron",OR(E463="Manual",E463="Assisted Manual")),A462&amp;"_CA",IF(AND(D463="Cameron",OR(E463="De-Novo Merge",E463="Assisted Merge")),A462&amp;"_SA_CA",IF(AND(D463="Bruno",OR(E463="Manual",E463="Assisted Manual")),A462&amp;"_BD",IF(AND(D463="Bruno",OR(E463="De-Novo Merge",E463="Assisted Merge")),A462&amp;"_SA_BD",IF(AND(D463="Daniel",OR(E463="Manual",E463="Assisted Manual")),A462&amp;"_DR",IF(AND(D463="Daniel",OR(E463="De-Novo Merge",E463="Assisted Merge")),A462&amp;"_SA_DR",IF(AND(D463="Monet",OR(E463="Manual",E463="Assisted Manual")),A462&amp;"_MW",IF(AND(D463="Monet",OR(E463="De-Novo Merge",E463="Assisted Merge")),A462&amp;"_SA_MW",IF(AND(D463="Rinat",OR(E463="Manual",E463="Assisted Manual")),A462&amp;"_RM",IF(AND(D463="Rinat",OR(E463="De-Novo Merge",E463="Assisted Merge")),A462&amp;"_SA_RM",""))))))))))))))))</f>
        <v/>
      </c>
      <c r="G463" s="104"/>
      <c r="H463" s="104"/>
      <c r="I463" s="68"/>
      <c r="J463" s="68"/>
      <c r="K463" s="73" t="str">
        <f t="shared" si="7"/>
        <v/>
      </c>
      <c r="L463" s="116"/>
      <c r="M463" s="103" t="str">
        <f t="shared" si="8"/>
        <v/>
      </c>
      <c r="N463" s="116"/>
      <c r="O463" s="116"/>
      <c r="Q463" s="121"/>
      <c r="R463" s="116"/>
    </row>
    <row r="464" spans="1:18" x14ac:dyDescent="0.25">
      <c r="A464" s="122" t="s">
        <v>5496</v>
      </c>
      <c r="B464" s="117" t="s">
        <v>5495</v>
      </c>
      <c r="C464" s="116"/>
      <c r="D464" s="103" t="s">
        <v>32</v>
      </c>
      <c r="E464" s="103" t="s">
        <v>24</v>
      </c>
      <c r="F464" s="7" t="str">
        <f>IF(AND(D464="Amina",OR(E464="Manual",E464="Assisted Manual")),A464&amp;"_AZ",IF(AND(D464="Amina",OR(E464="De-Novo Merge",E464="Assisted Merge")),A464&amp;"_SA_AZ",IF(AND(D464="Ahmad",OR(E464="Manual",E464="Assisted Manual")),A464&amp;"_AE",IF(AND(D464="Ahmad",OR(E464="De-Novo Merge",E464="Assisted Merge")),A464&amp;"_SA_AE",IF(AND(D464="Gina",OR(E464="Manual",E464="Assisted Manual")),A464&amp;"_GB",IF(AND(D464="Gina",OR(E464="De-Novo Merge",E464="Assisted Merge")),A464&amp;"_SA_GB",IF(AND(D464="Cameron",OR(E464="Manual",E464="Assisted Manual")),A464&amp;"_CA",IF(AND(D464="Cameron",OR(E464="De-Novo Merge",E464="Assisted Merge")),A464&amp;"_SA_CA",IF(AND(D464="Bruno",OR(E464="Manual",E464="Assisted Manual")),A464&amp;"_BD",IF(AND(D464="Bruno",OR(E464="De-Novo Merge",E464="Assisted Merge")),A464&amp;"_SA_BD",IF(AND(D464="Daniel",OR(E464="Manual",E464="Assisted Manual")),A464&amp;"_DR",IF(AND(D464="Daniel",OR(E464="De-Novo Merge",E464="Assisted Merge")),A464&amp;"_SA_DR",IF(AND(D464="Monet",OR(E464="Manual",E464="Assisted Manual")),A464&amp;"_MW",IF(AND(D464="Monet",OR(E464="De-Novo Merge",E464="Assisted Merge")),A464&amp;"_SA_MW",IF(AND(D464="Rinat",OR(E464="Manual",E464="Assisted Manual")),A464&amp;"_RM",IF(AND(D464="Rinat",OR(E464="De-Novo Merge",E464="Assisted Merge")),A464&amp;"_SA_RM",""))))))))))))))))</f>
        <v>2018-08-01_G-232_AZ</v>
      </c>
      <c r="G464" s="104">
        <v>43433</v>
      </c>
      <c r="H464" s="104">
        <v>43433</v>
      </c>
      <c r="I464" s="68">
        <v>1</v>
      </c>
      <c r="J464" s="68"/>
      <c r="K464" s="73" t="str">
        <f t="shared" si="7"/>
        <v/>
      </c>
      <c r="L464" s="118">
        <v>43454</v>
      </c>
      <c r="M464" s="103" t="s">
        <v>0</v>
      </c>
      <c r="N464" s="116" t="str">
        <f>IF(AND(NOT(OR(H464="Ø",H464="")),L464="Split"),"In Progress",IF(AND(NOT(OR(H464="Ø",H464="")),L464="Needs to be Split"),"Waiting",IF(AND(M464="Review",M465="Review"),"Review",IF(OR(AND(M464="Review",M465="Incomplete"),AND(M464="Incomplete",M465="Review")),"Review",IF(OR(AND(M464="Untraceable",M465="Review"),AND(M464="Review",M465="Untraceable")),"Review",IF(OR(AND(M464="Review",M465="Completed"),AND(M464="Completed",M465="Review")),"Review",IF(OR(AND(M464="Other",M465="Review"),AND(M464="Review",M465="Other")),"Review",IF(OR(AND(M464="Other",M465="Incomplete"),AND(M464="Incomplete",M465="Other")),"Review",IF(OR(AND(M464="Other",M465="Untraceable"),AND(M464="Untraceable",M465="Other")),"Review",IF(OR(AND(M464="Other",M465="Completed"),AND(M464="Completed",M465="Other")),"Review",IF(AND(M464="Waiting",M465="Waiting"),"Waiting",IF(OR(AND(M464="Review",M465="Waiting"),AND(M464="Waiting",M465="Review")),"Waiting",IF(OR(AND(M464="Other",M465="Waiting"),AND(M464="Waiting",M465="Other")),"Waiting",IF(OR(AND(M464="Incomplete",M465="Waiting"),AND(M464="Waiting",M465="Incomplete")),"Waiting",IF(OR(AND(M464="Completed",M465="Waiting"),AND(M464="Waiting",M465="Completed")),"Waiting",IF(OR(M464="In Progress",M465="In Progress"),"In Progress",IF(OR(AND(M464="Completed",M465="Untraceable"),AND(M464="Untraceable",M465="Completed")),"Review",IF(OR(AND(M464="Completed",M465="Incomplete"),AND(M464="Incomplete",M465="Completed")),"Review",IF(OR(AND(M464="Incomplete",M465="Untraceable"),AND(M464="Untraceable",M465="Incomplete")),"Untraceable",IF(AND(NOT(OR(H464="Ø",H464="")),NOT(OR(H465="Ø",H465="")),L464=""),"In Progress",IF(AND(M464="Untraceable",M465="Untraceable"),"Untraceable",IF(AND(NOT(OR(H464="Ø",H464="")),NOT(OR(H465="Ø",H465="")),NOT(OR(L464="Ø",L464="",L464="Split",L464="Needs to be Split"))),"Completed",IF(AND(M464="Incomplete",M465="Incomplete"),"Incomplete",IF(AND(M464="Other",M465="Other"),"Review",IF(AND(M464="Untraceable",M465=""),"Untraceable","")))))))))))))))))))))))))</f>
        <v>Completed</v>
      </c>
      <c r="O464" s="116" t="s">
        <v>0</v>
      </c>
      <c r="Q464" s="121" t="str">
        <f>IF(OR(N464="Untraceable",N464="Incomplete"),"No",IF(N464="Completed","In Progress",""))</f>
        <v>In Progress</v>
      </c>
      <c r="R464" s="116"/>
    </row>
    <row r="465" spans="1:18" x14ac:dyDescent="0.25">
      <c r="A465" s="116"/>
      <c r="B465" s="116"/>
      <c r="C465" s="116"/>
      <c r="D465" s="103" t="s">
        <v>4657</v>
      </c>
      <c r="E465" s="103" t="s">
        <v>1512</v>
      </c>
      <c r="F465" s="7" t="str">
        <f>IF(AND(D465="Amina",OR(E465="Manual",E465="Assisted Manual")),A464&amp;"_AZ",IF(AND(D465="Amina",OR(E465="De-Novo Merge",E465="Assisted Merge")),A464&amp;"_SA_AZ",IF(AND(D465="Ahmad",OR(E465="Manual",E465="Assisted Manual")),A464&amp;"_AE",IF(AND(D465="Ahmad",OR(E465="De-Novo Merge",E465="Assisted Merge")),A464&amp;"_SA_AE",IF(AND(D465="Gina",OR(E465="Manual",E465="Assisted Manual")),A464&amp;"_GB",IF(AND(D465="Gina",OR(E465="De-Novo Merge",E465="Assisted Merge")),A464&amp;"_SA_GB",IF(AND(D465="Cameron",OR(E465="Manual",E465="Assisted Manual")),A464&amp;"_CA",IF(AND(D465="Cameron",OR(E465="De-Novo Merge",E465="Assisted Merge")),A464&amp;"_SA_CA",IF(AND(D465="Bruno",OR(E465="Manual",E465="Assisted Manual")),A464&amp;"_BD",IF(AND(D465="Bruno",OR(E465="De-Novo Merge",E465="Assisted Merge")),A464&amp;"_SA_BD",IF(AND(D465="Daniel",OR(E465="Manual",E465="Assisted Manual")),A464&amp;"_DR",IF(AND(D465="Daniel",OR(E465="De-Novo Merge",E465="Assisted Merge")),A464&amp;"_SA_DR",IF(AND(D465="Monet",OR(E465="Manual",E465="Assisted Manual")),A464&amp;"_MW",IF(AND(D465="Monet",OR(E465="De-Novo Merge",E465="Assisted Merge")),A464&amp;"_SA_MW",IF(AND(D465="Rinat",OR(E465="Manual",E465="Assisted Manual")),A464&amp;"_RM",IF(AND(D465="Rinat",OR(E465="De-Novo Merge",E465="Assisted Merge")),A464&amp;"_SA_RM",""))))))))))))))))</f>
        <v>2018-08-01_G-232_AE</v>
      </c>
      <c r="G465" s="104">
        <v>43454</v>
      </c>
      <c r="H465" s="104">
        <v>43454</v>
      </c>
      <c r="I465" s="68">
        <v>0.83</v>
      </c>
      <c r="J465" s="68">
        <v>24.4</v>
      </c>
      <c r="K465" s="73">
        <f t="shared" si="7"/>
        <v>29.397590361445783</v>
      </c>
      <c r="L465" s="116"/>
      <c r="M465" s="103" t="str">
        <f t="shared" ref="M465:M470" si="9">IF(AND(NOT(OR(G465="",G465="Ø")),H465=""),"In Progress",IF(AND(NOT(OR(H465="Ø",H465="")),NOT(OR(G465="Ø",G465=""))),"Completed",IF(AND(NOT(A464=""),NOT(OR(D465="",D465="???")),G465=""),"Waiting",IF(D465="???","Waiting",""))))</f>
        <v>Completed</v>
      </c>
      <c r="N465" s="116"/>
      <c r="O465" s="116"/>
      <c r="Q465" s="121"/>
      <c r="R465" s="116"/>
    </row>
    <row r="466" spans="1:18" x14ac:dyDescent="0.25">
      <c r="A466" s="122" t="s">
        <v>5494</v>
      </c>
      <c r="B466" s="117" t="s">
        <v>5493</v>
      </c>
      <c r="C466" s="116"/>
      <c r="D466" s="103"/>
      <c r="E466" s="103"/>
      <c r="F466" s="7" t="str">
        <f>IF(AND(D466="Amina",OR(E466="Manual",E466="Assisted Manual")),A466&amp;"_AZ",IF(AND(D466="Amina",OR(E466="De-Novo Merge",E466="Assisted Merge")),A466&amp;"_SA_AZ",IF(AND(D466="Ahmad",OR(E466="Manual",E466="Assisted Manual")),A466&amp;"_AE",IF(AND(D466="Ahmad",OR(E466="De-Novo Merge",E466="Assisted Merge")),A466&amp;"_SA_AE",IF(AND(D466="Gina",OR(E466="Manual",E466="Assisted Manual")),A466&amp;"_GB",IF(AND(D466="Gina",OR(E466="De-Novo Merge",E466="Assisted Merge")),A466&amp;"_SA_GB",IF(AND(D466="Cameron",OR(E466="Manual",E466="Assisted Manual")),A466&amp;"_CA",IF(AND(D466="Cameron",OR(E466="De-Novo Merge",E466="Assisted Merge")),A466&amp;"_SA_CA",IF(AND(D466="Bruno",OR(E466="Manual",E466="Assisted Manual")),A466&amp;"_BD",IF(AND(D466="Bruno",OR(E466="De-Novo Merge",E466="Assisted Merge")),A466&amp;"_SA_BD",IF(AND(D466="Daniel",OR(E466="Manual",E466="Assisted Manual")),A466&amp;"_DR",IF(AND(D466="Daniel",OR(E466="De-Novo Merge",E466="Assisted Merge")),A466&amp;"_SA_DR",IF(AND(D466="Monet",OR(E466="Manual",E466="Assisted Manual")),A466&amp;"_MW",IF(AND(D466="Monet",OR(E466="De-Novo Merge",E466="Assisted Merge")),A466&amp;"_SA_MW",IF(AND(D466="Rinat",OR(E466="Manual",E466="Assisted Manual")),A466&amp;"_RM",IF(AND(D466="Rinat",OR(E466="De-Novo Merge",E466="Assisted Merge")),A466&amp;"_SA_RM",""))))))))))))))))</f>
        <v/>
      </c>
      <c r="G466" s="104"/>
      <c r="H466" s="104"/>
      <c r="I466" s="68"/>
      <c r="J466" s="68"/>
      <c r="K466" s="73" t="str">
        <f t="shared" si="7"/>
        <v/>
      </c>
      <c r="L466" s="118" t="str">
        <f>IF(AND(NOT(OR(H466="",H466="Ø")),NOT(OR(H467="",H467="Ø"))),"Needs to be Split","")</f>
        <v/>
      </c>
      <c r="M466" s="103" t="str">
        <f t="shared" si="9"/>
        <v/>
      </c>
      <c r="N466" s="116" t="str">
        <f>IF(AND(NOT(OR(H466="Ø",H466="")),L466="Split"),"In Progress",IF(AND(NOT(OR(H466="Ø",H466="")),L466="Needs to be Split"),"Waiting",IF(AND(M466="Review",M467="Review"),"Review",IF(OR(AND(M466="Review",M467="Incomplete"),AND(M466="Incomplete",M467="Review")),"Review",IF(OR(AND(M466="Untraceable",M467="Review"),AND(M466="Review",M467="Untraceable")),"Review",IF(OR(AND(M466="Review",M467="Completed"),AND(M466="Completed",M467="Review")),"Review",IF(OR(AND(M466="Other",M467="Review"),AND(M466="Review",M467="Other")),"Review",IF(OR(AND(M466="Other",M467="Incomplete"),AND(M466="Incomplete",M467="Other")),"Review",IF(OR(AND(M466="Other",M467="Untraceable"),AND(M466="Untraceable",M467="Other")),"Review",IF(OR(AND(M466="Other",M467="Completed"),AND(M466="Completed",M467="Other")),"Review",IF(AND(M466="Waiting",M467="Waiting"),"Waiting",IF(OR(AND(M466="Review",M467="Waiting"),AND(M466="Waiting",M467="Review")),"Waiting",IF(OR(AND(M466="Other",M467="Waiting"),AND(M466="Waiting",M467="Other")),"Waiting",IF(OR(AND(M466="Incomplete",M467="Waiting"),AND(M466="Waiting",M467="Incomplete")),"Waiting",IF(OR(AND(M466="Completed",M467="Waiting"),AND(M466="Waiting",M467="Completed")),"Waiting",IF(OR(M466="In Progress",M467="In Progress"),"In Progress",IF(OR(AND(M466="Completed",M467="Untraceable"),AND(M466="Untraceable",M467="Completed")),"Review",IF(OR(AND(M466="Completed",M467="Incomplete"),AND(M466="Incomplete",M467="Completed")),"Review",IF(OR(AND(M466="Incomplete",M467="Untraceable"),AND(M466="Untraceable",M467="Incomplete")),"Untraceable",IF(AND(NOT(OR(H466="Ø",H466="")),NOT(OR(H467="Ø",H467="")),L466=""),"In Progress",IF(AND(M466="Untraceable",M467="Untraceable"),"Untraceable",IF(AND(NOT(OR(H466="Ø",H466="")),NOT(OR(H467="Ø",H467="")),NOT(OR(L466="Ø",L466="",L466="Split",L466="Needs to be Split"))),"Completed",IF(AND(M466="Incomplete",M467="Incomplete"),"Incomplete",IF(AND(M466="Other",M467="Other"),"Review",IF(AND(M466="Untraceable",M467=""),"Untraceable","")))))))))))))))))))))))))</f>
        <v/>
      </c>
      <c r="O466" s="116" t="str">
        <f>IF(OR(N466="Untraceable",N466="Incomplete"),"Ignore",IF(N466="Completed","Waiting",IF(OR(N466="Waiting",N466="In Progress",N466="Review",N466="Other"),"HOLD","")))</f>
        <v/>
      </c>
      <c r="Q466" s="121" t="str">
        <f>IF(OR(N466="Untraceable",N466="Incomplete"),"No",IF(N466="Completed","In Progress",""))</f>
        <v/>
      </c>
      <c r="R466" s="116"/>
    </row>
    <row r="467" spans="1:18" x14ac:dyDescent="0.25">
      <c r="A467" s="116"/>
      <c r="B467" s="116"/>
      <c r="C467" s="116"/>
      <c r="D467" s="103"/>
      <c r="E467" s="103"/>
      <c r="F467" s="7" t="str">
        <f>IF(AND(D467="Amina",OR(E467="Manual",E467="Assisted Manual")),A466&amp;"_AZ",IF(AND(D467="Amina",OR(E467="De-Novo Merge",E467="Assisted Merge")),A466&amp;"_SA_AZ",IF(AND(D467="Ahmad",OR(E467="Manual",E467="Assisted Manual")),A466&amp;"_AE",IF(AND(D467="Ahmad",OR(E467="De-Novo Merge",E467="Assisted Merge")),A466&amp;"_SA_AE",IF(AND(D467="Gina",OR(E467="Manual",E467="Assisted Manual")),A466&amp;"_GB",IF(AND(D467="Gina",OR(E467="De-Novo Merge",E467="Assisted Merge")),A466&amp;"_SA_GB",IF(AND(D467="Cameron",OR(E467="Manual",E467="Assisted Manual")),A466&amp;"_CA",IF(AND(D467="Cameron",OR(E467="De-Novo Merge",E467="Assisted Merge")),A466&amp;"_SA_CA",IF(AND(D467="Bruno",OR(E467="Manual",E467="Assisted Manual")),A466&amp;"_BD",IF(AND(D467="Bruno",OR(E467="De-Novo Merge",E467="Assisted Merge")),A466&amp;"_SA_BD",IF(AND(D467="Daniel",OR(E467="Manual",E467="Assisted Manual")),A466&amp;"_DR",IF(AND(D467="Daniel",OR(E467="De-Novo Merge",E467="Assisted Merge")),A466&amp;"_SA_DR",IF(AND(D467="Monet",OR(E467="Manual",E467="Assisted Manual")),A466&amp;"_MW",IF(AND(D467="Monet",OR(E467="De-Novo Merge",E467="Assisted Merge")),A466&amp;"_SA_MW",IF(AND(D467="Rinat",OR(E467="Manual",E467="Assisted Manual")),A466&amp;"_RM",IF(AND(D467="Rinat",OR(E467="De-Novo Merge",E467="Assisted Merge")),A466&amp;"_SA_RM",""))))))))))))))))</f>
        <v/>
      </c>
      <c r="G467" s="104"/>
      <c r="H467" s="104"/>
      <c r="I467" s="68"/>
      <c r="J467" s="68"/>
      <c r="K467" s="73" t="str">
        <f t="shared" si="7"/>
        <v/>
      </c>
      <c r="L467" s="116"/>
      <c r="M467" s="103" t="str">
        <f t="shared" si="9"/>
        <v/>
      </c>
      <c r="N467" s="116"/>
      <c r="O467" s="116"/>
      <c r="Q467" s="121"/>
      <c r="R467" s="116"/>
    </row>
    <row r="468" spans="1:18" x14ac:dyDescent="0.25">
      <c r="A468" s="122" t="s">
        <v>5492</v>
      </c>
      <c r="B468" s="117" t="s">
        <v>5491</v>
      </c>
      <c r="C468" s="116" t="s">
        <v>5445</v>
      </c>
      <c r="D468" s="103" t="s">
        <v>32</v>
      </c>
      <c r="E468" s="103" t="s">
        <v>24</v>
      </c>
      <c r="F468" s="7" t="str">
        <f>IF(AND(D468="Amina",OR(E468="Manual",E468="Assisted Manual")),A468&amp;"_AZ",IF(AND(D468="Amina",OR(E468="De-Novo Merge",E468="Assisted Merge")),A468&amp;"_SA_AZ",IF(AND(D468="Ahmad",OR(E468="Manual",E468="Assisted Manual")),A468&amp;"_AE",IF(AND(D468="Ahmad",OR(E468="De-Novo Merge",E468="Assisted Merge")),A468&amp;"_SA_AE",IF(AND(D468="Gina",OR(E468="Manual",E468="Assisted Manual")),A468&amp;"_GB",IF(AND(D468="Gina",OR(E468="De-Novo Merge",E468="Assisted Merge")),A468&amp;"_SA_GB",IF(AND(D468="Cameron",OR(E468="Manual",E468="Assisted Manual")),A468&amp;"_CA",IF(AND(D468="Cameron",OR(E468="De-Novo Merge",E468="Assisted Merge")),A468&amp;"_SA_CA",IF(AND(D468="Bruno",OR(E468="Manual",E468="Assisted Manual")),A468&amp;"_BD",IF(AND(D468="Bruno",OR(E468="De-Novo Merge",E468="Assisted Merge")),A468&amp;"_SA_BD",IF(AND(D468="Daniel",OR(E468="Manual",E468="Assisted Manual")),A468&amp;"_DR",IF(AND(D468="Daniel",OR(E468="De-Novo Merge",E468="Assisted Merge")),A468&amp;"_SA_DR",IF(AND(D468="Monet",OR(E468="Manual",E468="Assisted Manual")),A468&amp;"_MW",IF(AND(D468="Monet",OR(E468="De-Novo Merge",E468="Assisted Merge")),A468&amp;"_SA_MW",IF(AND(D468="Rinat",OR(E468="Manual",E468="Assisted Manual")),A468&amp;"_RM",IF(AND(D468="Rinat",OR(E468="De-Novo Merge",E468="Assisted Merge")),A468&amp;"_SA_RM",""))))))))))))))))</f>
        <v>2018-08-01_G-234_AZ</v>
      </c>
      <c r="G468" s="104">
        <v>43433</v>
      </c>
      <c r="H468" s="104">
        <v>43434</v>
      </c>
      <c r="I468" s="68"/>
      <c r="J468" s="68"/>
      <c r="K468" s="73" t="str">
        <f t="shared" si="7"/>
        <v/>
      </c>
      <c r="L468" s="118">
        <v>43445</v>
      </c>
      <c r="M468" s="103" t="str">
        <f t="shared" si="9"/>
        <v>Completed</v>
      </c>
      <c r="N468" s="116" t="str">
        <f>IF(AND(NOT(OR(H468="Ø",H468="")),L468="Split"),"In Progress",IF(AND(NOT(OR(H468="Ø",H468="")),L468="Needs to be Split"),"Waiting",IF(AND(M468="Review",M469="Review"),"Review",IF(OR(AND(M468="Review",M469="Incomplete"),AND(M468="Incomplete",M469="Review")),"Review",IF(OR(AND(M468="Untraceable",M469="Review"),AND(M468="Review",M469="Untraceable")),"Review",IF(OR(AND(M468="Review",M469="Completed"),AND(M468="Completed",M469="Review")),"Review",IF(OR(AND(M468="Other",M469="Review"),AND(M468="Review",M469="Other")),"Review",IF(OR(AND(M468="Other",M469="Incomplete"),AND(M468="Incomplete",M469="Other")),"Review",IF(OR(AND(M468="Other",M469="Untraceable"),AND(M468="Untraceable",M469="Other")),"Review",IF(OR(AND(M468="Other",M469="Completed"),AND(M468="Completed",M469="Other")),"Review",IF(AND(M468="Waiting",M469="Waiting"),"Waiting",IF(OR(AND(M468="Review",M469="Waiting"),AND(M468="Waiting",M469="Review")),"Waiting",IF(OR(AND(M468="Other",M469="Waiting"),AND(M468="Waiting",M469="Other")),"Waiting",IF(OR(AND(M468="Incomplete",M469="Waiting"),AND(M468="Waiting",M469="Incomplete")),"Waiting",IF(OR(AND(M468="Completed",M469="Waiting"),AND(M468="Waiting",M469="Completed")),"Waiting",IF(OR(M468="In Progress",M469="In Progress"),"In Progress",IF(OR(AND(M468="Completed",M469="Untraceable"),AND(M468="Untraceable",M469="Completed")),"Review",IF(OR(AND(M468="Completed",M469="Incomplete"),AND(M468="Incomplete",M469="Completed")),"Review",IF(OR(AND(M468="Incomplete",M469="Untraceable"),AND(M468="Untraceable",M469="Incomplete")),"Untraceable",IF(AND(NOT(OR(H468="Ø",H468="")),NOT(OR(H469="Ø",H469="")),L468=""),"In Progress",IF(AND(M468="Untraceable",M469="Untraceable"),"Untraceable",IF(AND(NOT(OR(H468="Ø",H468="")),NOT(OR(H469="Ø",H469="")),NOT(OR(L468="Ø",L468="",L468="Split",L468="Needs to be Split"))),"Completed",IF(AND(M468="Incomplete",M469="Incomplete"),"Incomplete",IF(AND(M468="Other",M469="Other"),"Review",IF(AND(M468="Untraceable",M469=""),"Untraceable","")))))))))))))))))))))))))</f>
        <v>Completed</v>
      </c>
      <c r="O468" s="116" t="s">
        <v>0</v>
      </c>
      <c r="Q468" s="121" t="s">
        <v>25</v>
      </c>
      <c r="R468" s="116" t="s">
        <v>5490</v>
      </c>
    </row>
    <row r="469" spans="1:18" x14ac:dyDescent="0.25">
      <c r="A469" s="116"/>
      <c r="B469" s="116"/>
      <c r="C469" s="116"/>
      <c r="D469" s="103" t="s">
        <v>23</v>
      </c>
      <c r="E469" s="103" t="s">
        <v>1512</v>
      </c>
      <c r="F469" s="7" t="str">
        <f>IF(AND(D469="Amina",OR(E469="Manual",E469="Assisted Manual")),A468&amp;"_AZ",IF(AND(D469="Amina",OR(E469="De-Novo Merge",E469="Assisted Merge")),A468&amp;"_SA_AZ",IF(AND(D469="Ahmad",OR(E469="Manual",E469="Assisted Manual")),A468&amp;"_AE",IF(AND(D469="Ahmad",OR(E469="De-Novo Merge",E469="Assisted Merge")),A468&amp;"_SA_AE",IF(AND(D469="Gina",OR(E469="Manual",E469="Assisted Manual")),A468&amp;"_GB",IF(AND(D469="Gina",OR(E469="De-Novo Merge",E469="Assisted Merge")),A468&amp;"_SA_GB",IF(AND(D469="Cameron",OR(E469="Manual",E469="Assisted Manual")),A468&amp;"_CA",IF(AND(D469="Cameron",OR(E469="De-Novo Merge",E469="Assisted Merge")),A468&amp;"_SA_CA",IF(AND(D469="Bruno",OR(E469="Manual",E469="Assisted Manual")),A468&amp;"_BD",IF(AND(D469="Bruno",OR(E469="De-Novo Merge",E469="Assisted Merge")),A468&amp;"_SA_BD",IF(AND(D469="Daniel",OR(E469="Manual",E469="Assisted Manual")),A468&amp;"_DR",IF(AND(D469="Daniel",OR(E469="De-Novo Merge",E469="Assisted Merge")),A468&amp;"_SA_DR",IF(AND(D469="Monet",OR(E469="Manual",E469="Assisted Manual")),A468&amp;"_MW",IF(AND(D469="Monet",OR(E469="De-Novo Merge",E469="Assisted Merge")),A468&amp;"_SA_MW",IF(AND(D469="Rinat",OR(E469="Manual",E469="Assisted Manual")),A468&amp;"_RM",IF(AND(D469="Rinat",OR(E469="De-Novo Merge",E469="Assisted Merge")),A468&amp;"_SA_RM",""))))))))))))))))</f>
        <v>2018-08-01_G-234_CA</v>
      </c>
      <c r="G469" s="104">
        <v>43434</v>
      </c>
      <c r="H469" s="104">
        <v>43436</v>
      </c>
      <c r="I469" s="68"/>
      <c r="J469" s="68"/>
      <c r="K469" s="73" t="str">
        <f t="shared" si="7"/>
        <v/>
      </c>
      <c r="L469" s="116"/>
      <c r="M469" s="103" t="str">
        <f t="shared" si="9"/>
        <v>Completed</v>
      </c>
      <c r="N469" s="116"/>
      <c r="O469" s="116"/>
      <c r="Q469" s="121"/>
      <c r="R469" s="116"/>
    </row>
    <row r="470" spans="1:18" x14ac:dyDescent="0.25">
      <c r="A470" s="122" t="s">
        <v>5489</v>
      </c>
      <c r="B470" s="117" t="s">
        <v>5488</v>
      </c>
      <c r="C470" s="116"/>
      <c r="D470" s="103" t="s">
        <v>187</v>
      </c>
      <c r="E470" s="103" t="s">
        <v>24</v>
      </c>
      <c r="F470" s="7" t="str">
        <f>IF(AND(D470="Amina",OR(E470="Manual",E470="Assisted Manual")),A470&amp;"_AZ",IF(AND(D470="Amina",OR(E470="De-Novo Merge",E470="Assisted Merge")),A470&amp;"_SA_AZ",IF(AND(D470="Ahmad",OR(E470="Manual",E470="Assisted Manual")),A470&amp;"_AE",IF(AND(D470="Ahmad",OR(E470="De-Novo Merge",E470="Assisted Merge")),A470&amp;"_SA_AE",IF(AND(D470="Gina",OR(E470="Manual",E470="Assisted Manual")),A470&amp;"_GB",IF(AND(D470="Gina",OR(E470="De-Novo Merge",E470="Assisted Merge")),A470&amp;"_SA_GB",IF(AND(D470="Cameron",OR(E470="Manual",E470="Assisted Manual")),A470&amp;"_CA",IF(AND(D470="Cameron",OR(E470="De-Novo Merge",E470="Assisted Merge")),A470&amp;"_SA_CA",IF(AND(D470="Bruno",OR(E470="Manual",E470="Assisted Manual")),A470&amp;"_BD",IF(AND(D470="Bruno",OR(E470="De-Novo Merge",E470="Assisted Merge")),A470&amp;"_SA_BD",IF(AND(D470="Daniel",OR(E470="Manual",E470="Assisted Manual")),A470&amp;"_DR",IF(AND(D470="Daniel",OR(E470="De-Novo Merge",E470="Assisted Merge")),A470&amp;"_SA_DR",IF(AND(D470="Monet",OR(E470="Manual",E470="Assisted Manual")),A470&amp;"_MW",IF(AND(D470="Monet",OR(E470="De-Novo Merge",E470="Assisted Merge")),A470&amp;"_SA_MW",IF(AND(D470="Rinat",OR(E470="Manual",E470="Assisted Manual")),A470&amp;"_RM",IF(AND(D470="Rinat",OR(E470="De-Novo Merge",E470="Assisted Merge")),A470&amp;"_SA_RM",""))))))))))))))))</f>
        <v>2018-08-01_G-235_MW</v>
      </c>
      <c r="G470" s="104">
        <v>43435</v>
      </c>
      <c r="H470" s="104">
        <v>43438</v>
      </c>
      <c r="I470" s="68">
        <v>3</v>
      </c>
      <c r="J470" s="68">
        <v>79.36</v>
      </c>
      <c r="K470" s="73">
        <f t="shared" si="7"/>
        <v>26.453333333333333</v>
      </c>
      <c r="L470" s="118"/>
      <c r="M470" s="103" t="str">
        <f t="shared" si="9"/>
        <v>Completed</v>
      </c>
      <c r="N470" s="116" t="s">
        <v>4</v>
      </c>
      <c r="O470" s="116" t="str">
        <f>IF(OR(N470="Untraceable",N470="Incomplete"),"Ignore",IF(N470="Completed","Waiting",IF(OR(N470="Waiting",N470="In Progress",N470="Review",N470="Other"),"HOLD","")))</f>
        <v>HOLD</v>
      </c>
      <c r="Q470" s="121" t="str">
        <f>IF(OR(N470="Untraceable",N470="Incomplete"),"No",IF(N470="Completed","In Progress",""))</f>
        <v/>
      </c>
      <c r="R470" s="116"/>
    </row>
    <row r="471" spans="1:18" x14ac:dyDescent="0.25">
      <c r="A471" s="116"/>
      <c r="B471" s="116"/>
      <c r="C471" s="116"/>
      <c r="D471" s="103" t="s">
        <v>23</v>
      </c>
      <c r="E471" s="103" t="s">
        <v>1512</v>
      </c>
      <c r="F471" s="7" t="str">
        <f>IF(AND(D471="Amina",OR(E471="Manual",E471="Assisted Manual")),A470&amp;"_AZ",IF(AND(D471="Amina",OR(E471="De-Novo Merge",E471="Assisted Merge")),A470&amp;"_SA_AZ",IF(AND(D471="Ahmad",OR(E471="Manual",E471="Assisted Manual")),A470&amp;"_AE",IF(AND(D471="Ahmad",OR(E471="De-Novo Merge",E471="Assisted Merge")),A470&amp;"_SA_AE",IF(AND(D471="Gina",OR(E471="Manual",E471="Assisted Manual")),A470&amp;"_GB",IF(AND(D471="Gina",OR(E471="De-Novo Merge",E471="Assisted Merge")),A470&amp;"_SA_GB",IF(AND(D471="Cameron",OR(E471="Manual",E471="Assisted Manual")),A470&amp;"_CA",IF(AND(D471="Cameron",OR(E471="De-Novo Merge",E471="Assisted Merge")),A470&amp;"_SA_CA",IF(AND(D471="Bruno",OR(E471="Manual",E471="Assisted Manual")),A470&amp;"_BD",IF(AND(D471="Bruno",OR(E471="De-Novo Merge",E471="Assisted Merge")),A470&amp;"_SA_BD",IF(AND(D471="Daniel",OR(E471="Manual",E471="Assisted Manual")),A470&amp;"_DR",IF(AND(D471="Daniel",OR(E471="De-Novo Merge",E471="Assisted Merge")),A470&amp;"_SA_DR",IF(AND(D471="Monet",OR(E471="Manual",E471="Assisted Manual")),A470&amp;"_MW",IF(AND(D471="Monet",OR(E471="De-Novo Merge",E471="Assisted Merge")),A470&amp;"_SA_MW",IF(AND(D471="Rinat",OR(E471="Manual",E471="Assisted Manual")),A470&amp;"_RM",IF(AND(D471="Rinat",OR(E471="De-Novo Merge",E471="Assisted Merge")),A470&amp;"_SA_RM",""))))))))))))))))</f>
        <v>2018-08-01_G-235_CA</v>
      </c>
      <c r="G471" s="104">
        <v>43451</v>
      </c>
      <c r="H471" s="104">
        <v>43452</v>
      </c>
      <c r="I471" s="68"/>
      <c r="J471" s="68"/>
      <c r="K471" s="73" t="str">
        <f t="shared" si="7"/>
        <v/>
      </c>
      <c r="L471" s="116"/>
      <c r="M471" s="103" t="s">
        <v>4</v>
      </c>
      <c r="N471" s="116"/>
      <c r="O471" s="116"/>
      <c r="P471" t="s">
        <v>5487</v>
      </c>
      <c r="Q471" s="121"/>
      <c r="R471" s="116"/>
    </row>
    <row r="472" spans="1:18" x14ac:dyDescent="0.25">
      <c r="A472" s="122" t="s">
        <v>5486</v>
      </c>
      <c r="B472" s="117" t="s">
        <v>5485</v>
      </c>
      <c r="C472" s="116" t="s">
        <v>5445</v>
      </c>
      <c r="D472" s="103" t="s">
        <v>32</v>
      </c>
      <c r="E472" s="103" t="s">
        <v>24</v>
      </c>
      <c r="F472" s="7" t="str">
        <f>IF(AND(D472="Amina",OR(E472="Manual",E472="Assisted Manual")),A472&amp;"_AZ",IF(AND(D472="Amina",OR(E472="De-Novo Merge",E472="Assisted Merge")),A472&amp;"_SA_AZ",IF(AND(D472="Ahmad",OR(E472="Manual",E472="Assisted Manual")),A472&amp;"_AE",IF(AND(D472="Ahmad",OR(E472="De-Novo Merge",E472="Assisted Merge")),A472&amp;"_SA_AE",IF(AND(D472="Gina",OR(E472="Manual",E472="Assisted Manual")),A472&amp;"_GB",IF(AND(D472="Gina",OR(E472="De-Novo Merge",E472="Assisted Merge")),A472&amp;"_SA_GB",IF(AND(D472="Cameron",OR(E472="Manual",E472="Assisted Manual")),A472&amp;"_CA",IF(AND(D472="Cameron",OR(E472="De-Novo Merge",E472="Assisted Merge")),A472&amp;"_SA_CA",IF(AND(D472="Bruno",OR(E472="Manual",E472="Assisted Manual")),A472&amp;"_BD",IF(AND(D472="Bruno",OR(E472="De-Novo Merge",E472="Assisted Merge")),A472&amp;"_SA_BD",IF(AND(D472="Daniel",OR(E472="Manual",E472="Assisted Manual")),A472&amp;"_DR",IF(AND(D472="Daniel",OR(E472="De-Novo Merge",E472="Assisted Merge")),A472&amp;"_SA_DR",IF(AND(D472="Monet",OR(E472="Manual",E472="Assisted Manual")),A472&amp;"_MW",IF(AND(D472="Monet",OR(E472="De-Novo Merge",E472="Assisted Merge")),A472&amp;"_SA_MW",IF(AND(D472="Rinat",OR(E472="Manual",E472="Assisted Manual")),A472&amp;"_RM",IF(AND(D472="Rinat",OR(E472="De-Novo Merge",E472="Assisted Merge")),A472&amp;"_SA_RM",""))))))))))))))))</f>
        <v>2018-08-01_G-236_AZ</v>
      </c>
      <c r="G472" s="104">
        <v>43433</v>
      </c>
      <c r="H472" s="104">
        <v>43433</v>
      </c>
      <c r="I472" s="68"/>
      <c r="J472" s="68"/>
      <c r="K472" s="73" t="str">
        <f t="shared" si="7"/>
        <v/>
      </c>
      <c r="L472" s="118">
        <v>43445</v>
      </c>
      <c r="M472" s="103" t="str">
        <f t="shared" ref="M472:M479" si="10">IF(AND(NOT(OR(G472="",G472="Ø")),H472=""),"In Progress",IF(AND(NOT(OR(H472="Ø",H472="")),NOT(OR(G472="Ø",G472=""))),"Completed",IF(AND(NOT(A471=""),NOT(OR(D472="",D472="???")),G472=""),"Waiting",IF(D472="???","Waiting",""))))</f>
        <v>Completed</v>
      </c>
      <c r="N472" s="116" t="str">
        <f>IF(AND(NOT(OR(H472="Ø",H472="")),L472="Split"),"In Progress",IF(AND(NOT(OR(H472="Ø",H472="")),L472="Needs to be Split"),"Waiting",IF(AND(M472="Review",M473="Review"),"Review",IF(OR(AND(M472="Review",M473="Incomplete"),AND(M472="Incomplete",M473="Review")),"Review",IF(OR(AND(M472="Untraceable",M473="Review"),AND(M472="Review",M473="Untraceable")),"Review",IF(OR(AND(M472="Review",M473="Completed"),AND(M472="Completed",M473="Review")),"Review",IF(OR(AND(M472="Other",M473="Review"),AND(M472="Review",M473="Other")),"Review",IF(OR(AND(M472="Other",M473="Incomplete"),AND(M472="Incomplete",M473="Other")),"Review",IF(OR(AND(M472="Other",M473="Untraceable"),AND(M472="Untraceable",M473="Other")),"Review",IF(OR(AND(M472="Other",M473="Completed"),AND(M472="Completed",M473="Other")),"Review",IF(AND(M472="Waiting",M473="Waiting"),"Waiting",IF(OR(AND(M472="Review",M473="Waiting"),AND(M472="Waiting",M473="Review")),"Waiting",IF(OR(AND(M472="Other",M473="Waiting"),AND(M472="Waiting",M473="Other")),"Waiting",IF(OR(AND(M472="Incomplete",M473="Waiting"),AND(M472="Waiting",M473="Incomplete")),"Waiting",IF(OR(AND(M472="Completed",M473="Waiting"),AND(M472="Waiting",M473="Completed")),"Waiting",IF(OR(M472="In Progress",M473="In Progress"),"In Progress",IF(OR(AND(M472="Completed",M473="Untraceable"),AND(M472="Untraceable",M473="Completed")),"Review",IF(OR(AND(M472="Completed",M473="Incomplete"),AND(M472="Incomplete",M473="Completed")),"Review",IF(OR(AND(M472="Incomplete",M473="Untraceable"),AND(M472="Untraceable",M473="Incomplete")),"Untraceable",IF(AND(NOT(OR(H472="Ø",H472="")),NOT(OR(H473="Ø",H473="")),L472=""),"In Progress",IF(AND(M472="Untraceable",M473="Untraceable"),"Untraceable",IF(AND(NOT(OR(H472="Ø",H472="")),NOT(OR(H473="Ø",H473="")),NOT(OR(L472="Ø",L472="",L472="Split",L472="Needs to be Split"))),"Completed",IF(AND(M472="Incomplete",M473="Incomplete"),"Incomplete",IF(AND(M472="Other",M473="Other"),"Review",IF(AND(M472="Untraceable",M473=""),"Untraceable","")))))))))))))))))))))))))</f>
        <v>Completed</v>
      </c>
      <c r="O472" s="116" t="s">
        <v>0</v>
      </c>
      <c r="P472" t="s">
        <v>5484</v>
      </c>
      <c r="Q472" s="121" t="s">
        <v>25</v>
      </c>
      <c r="R472" s="116" t="s">
        <v>5483</v>
      </c>
    </row>
    <row r="473" spans="1:18" x14ac:dyDescent="0.25">
      <c r="A473" s="116"/>
      <c r="B473" s="116"/>
      <c r="C473" s="116"/>
      <c r="D473" s="103" t="s">
        <v>23</v>
      </c>
      <c r="E473" s="103" t="s">
        <v>1512</v>
      </c>
      <c r="F473" s="7" t="str">
        <f>IF(AND(D473="Amina",OR(E473="Manual",E473="Assisted Manual")),A472&amp;"_AZ",IF(AND(D473="Amina",OR(E473="De-Novo Merge",E473="Assisted Merge")),A472&amp;"_SA_AZ",IF(AND(D473="Ahmad",OR(E473="Manual",E473="Assisted Manual")),A472&amp;"_AE",IF(AND(D473="Ahmad",OR(E473="De-Novo Merge",E473="Assisted Merge")),A472&amp;"_SA_AE",IF(AND(D473="Gina",OR(E473="Manual",E473="Assisted Manual")),A472&amp;"_GB",IF(AND(D473="Gina",OR(E473="De-Novo Merge",E473="Assisted Merge")),A472&amp;"_SA_GB",IF(AND(D473="Cameron",OR(E473="Manual",E473="Assisted Manual")),A472&amp;"_CA",IF(AND(D473="Cameron",OR(E473="De-Novo Merge",E473="Assisted Merge")),A472&amp;"_SA_CA",IF(AND(D473="Bruno",OR(E473="Manual",E473="Assisted Manual")),A472&amp;"_BD",IF(AND(D473="Bruno",OR(E473="De-Novo Merge",E473="Assisted Merge")),A472&amp;"_SA_BD",IF(AND(D473="Daniel",OR(E473="Manual",E473="Assisted Manual")),A472&amp;"_DR",IF(AND(D473="Daniel",OR(E473="De-Novo Merge",E473="Assisted Merge")),A472&amp;"_SA_DR",IF(AND(D473="Monet",OR(E473="Manual",E473="Assisted Manual")),A472&amp;"_MW",IF(AND(D473="Monet",OR(E473="De-Novo Merge",E473="Assisted Merge")),A472&amp;"_SA_MW",IF(AND(D473="Rinat",OR(E473="Manual",E473="Assisted Manual")),A472&amp;"_RM",IF(AND(D473="Rinat",OR(E473="De-Novo Merge",E473="Assisted Merge")),A472&amp;"_SA_RM",""))))))))))))))))</f>
        <v>2018-08-01_G-236_CA</v>
      </c>
      <c r="G473" s="104">
        <v>43436</v>
      </c>
      <c r="H473" s="104">
        <v>43436</v>
      </c>
      <c r="I473" s="68"/>
      <c r="J473" s="68"/>
      <c r="K473" s="73" t="str">
        <f t="shared" si="7"/>
        <v/>
      </c>
      <c r="L473" s="116"/>
      <c r="M473" s="103" t="str">
        <f t="shared" si="10"/>
        <v>Completed</v>
      </c>
      <c r="N473" s="116"/>
      <c r="O473" s="116"/>
      <c r="Q473" s="121"/>
      <c r="R473" s="116"/>
    </row>
    <row r="474" spans="1:18" x14ac:dyDescent="0.25">
      <c r="A474" s="122" t="s">
        <v>5482</v>
      </c>
      <c r="B474" s="117" t="s">
        <v>5481</v>
      </c>
      <c r="C474" s="116" t="s">
        <v>5470</v>
      </c>
      <c r="D474" s="103"/>
      <c r="E474" s="103"/>
      <c r="F474" s="7" t="str">
        <f>IF(AND(D474="Amina",OR(E474="Manual",E474="Assisted Manual")),A474&amp;"_AZ",IF(AND(D474="Amina",OR(E474="De-Novo Merge",E474="Assisted Merge")),A474&amp;"_SA_AZ",IF(AND(D474="Ahmad",OR(E474="Manual",E474="Assisted Manual")),A474&amp;"_AE",IF(AND(D474="Ahmad",OR(E474="De-Novo Merge",E474="Assisted Merge")),A474&amp;"_SA_AE",IF(AND(D474="Gina",OR(E474="Manual",E474="Assisted Manual")),A474&amp;"_GB",IF(AND(D474="Gina",OR(E474="De-Novo Merge",E474="Assisted Merge")),A474&amp;"_SA_GB",IF(AND(D474="Cameron",OR(E474="Manual",E474="Assisted Manual")),A474&amp;"_CA",IF(AND(D474="Cameron",OR(E474="De-Novo Merge",E474="Assisted Merge")),A474&amp;"_SA_CA",IF(AND(D474="Bruno",OR(E474="Manual",E474="Assisted Manual")),A474&amp;"_BD",IF(AND(D474="Bruno",OR(E474="De-Novo Merge",E474="Assisted Merge")),A474&amp;"_SA_BD",IF(AND(D474="Daniel",OR(E474="Manual",E474="Assisted Manual")),A474&amp;"_DR",IF(AND(D474="Daniel",OR(E474="De-Novo Merge",E474="Assisted Merge")),A474&amp;"_SA_DR",IF(AND(D474="Monet",OR(E474="Manual",E474="Assisted Manual")),A474&amp;"_MW",IF(AND(D474="Monet",OR(E474="De-Novo Merge",E474="Assisted Merge")),A474&amp;"_SA_MW",IF(AND(D474="Rinat",OR(E474="Manual",E474="Assisted Manual")),A474&amp;"_RM",IF(AND(D474="Rinat",OR(E474="De-Novo Merge",E474="Assisted Merge")),A474&amp;"_SA_RM",""))))))))))))))))</f>
        <v/>
      </c>
      <c r="G474" s="104"/>
      <c r="H474" s="104"/>
      <c r="I474" s="68"/>
      <c r="J474" s="68"/>
      <c r="K474" s="73" t="str">
        <f t="shared" si="7"/>
        <v/>
      </c>
      <c r="L474" s="118" t="str">
        <f>IF(AND(NOT(OR(H474="",H474="Ø")),NOT(OR(H475="",H475="Ø"))),"Needs to be Split","")</f>
        <v/>
      </c>
      <c r="M474" s="103" t="str">
        <f t="shared" si="10"/>
        <v/>
      </c>
      <c r="N474" s="116" t="str">
        <f>IF(AND(NOT(OR(H474="Ø",H474="")),L474="Split"),"In Progress",IF(AND(NOT(OR(H474="Ø",H474="")),L474="Needs to be Split"),"Waiting",IF(AND(M474="Review",M475="Review"),"Review",IF(OR(AND(M474="Review",M475="Incomplete"),AND(M474="Incomplete",M475="Review")),"Review",IF(OR(AND(M474="Untraceable",M475="Review"),AND(M474="Review",M475="Untraceable")),"Review",IF(OR(AND(M474="Review",M475="Completed"),AND(M474="Completed",M475="Review")),"Review",IF(OR(AND(M474="Other",M475="Review"),AND(M474="Review",M475="Other")),"Review",IF(OR(AND(M474="Other",M475="Incomplete"),AND(M474="Incomplete",M475="Other")),"Review",IF(OR(AND(M474="Other",M475="Untraceable"),AND(M474="Untraceable",M475="Other")),"Review",IF(OR(AND(M474="Other",M475="Completed"),AND(M474="Completed",M475="Other")),"Review",IF(AND(M474="Waiting",M475="Waiting"),"Waiting",IF(OR(AND(M474="Review",M475="Waiting"),AND(M474="Waiting",M475="Review")),"Waiting",IF(OR(AND(M474="Other",M475="Waiting"),AND(M474="Waiting",M475="Other")),"Waiting",IF(OR(AND(M474="Incomplete",M475="Waiting"),AND(M474="Waiting",M475="Incomplete")),"Waiting",IF(OR(AND(M474="Completed",M475="Waiting"),AND(M474="Waiting",M475="Completed")),"Waiting",IF(OR(M474="In Progress",M475="In Progress"),"In Progress",IF(OR(AND(M474="Completed",M475="Untraceable"),AND(M474="Untraceable",M475="Completed")),"Review",IF(OR(AND(M474="Completed",M475="Incomplete"),AND(M474="Incomplete",M475="Completed")),"Review",IF(OR(AND(M474="Incomplete",M475="Untraceable"),AND(M474="Untraceable",M475="Incomplete")),"Untraceable",IF(AND(NOT(OR(H474="Ø",H474="")),NOT(OR(H475="Ø",H475="")),L474=""),"In Progress",IF(AND(M474="Untraceable",M475="Untraceable"),"Untraceable",IF(AND(NOT(OR(H474="Ø",H474="")),NOT(OR(H475="Ø",H475="")),NOT(OR(L474="Ø",L474="",L474="Split",L474="Needs to be Split"))),"Completed",IF(AND(M474="Incomplete",M475="Incomplete"),"Incomplete",IF(AND(M474="Other",M475="Other"),"Review",IF(AND(M474="Untraceable",M475=""),"Untraceable","")))))))))))))))))))))))))</f>
        <v/>
      </c>
      <c r="O474" s="116" t="str">
        <f>IF(OR(N474="Untraceable",N474="Incomplete"),"Ignore",IF(N474="Completed","Waiting",IF(OR(N474="Waiting",N474="In Progress",N474="Review",N474="Other"),"HOLD","")))</f>
        <v/>
      </c>
      <c r="Q474" s="121" t="str">
        <f>IF(OR(N474="Untraceable",N474="Incomplete"),"No",IF(N474="Completed","In Progress",""))</f>
        <v/>
      </c>
      <c r="R474" s="116"/>
    </row>
    <row r="475" spans="1:18" x14ac:dyDescent="0.25">
      <c r="A475" s="116"/>
      <c r="B475" s="116"/>
      <c r="C475" s="116"/>
      <c r="D475" s="103"/>
      <c r="E475" s="103"/>
      <c r="F475" s="7" t="str">
        <f>IF(AND(D475="Amina",OR(E475="Manual",E475="Assisted Manual")),A474&amp;"_AZ",IF(AND(D475="Amina",OR(E475="De-Novo Merge",E475="Assisted Merge")),A474&amp;"_SA_AZ",IF(AND(D475="Ahmad",OR(E475="Manual",E475="Assisted Manual")),A474&amp;"_AE",IF(AND(D475="Ahmad",OR(E475="De-Novo Merge",E475="Assisted Merge")),A474&amp;"_SA_AE",IF(AND(D475="Gina",OR(E475="Manual",E475="Assisted Manual")),A474&amp;"_GB",IF(AND(D475="Gina",OR(E475="De-Novo Merge",E475="Assisted Merge")),A474&amp;"_SA_GB",IF(AND(D475="Cameron",OR(E475="Manual",E475="Assisted Manual")),A474&amp;"_CA",IF(AND(D475="Cameron",OR(E475="De-Novo Merge",E475="Assisted Merge")),A474&amp;"_SA_CA",IF(AND(D475="Bruno",OR(E475="Manual",E475="Assisted Manual")),A474&amp;"_BD",IF(AND(D475="Bruno",OR(E475="De-Novo Merge",E475="Assisted Merge")),A474&amp;"_SA_BD",IF(AND(D475="Daniel",OR(E475="Manual",E475="Assisted Manual")),A474&amp;"_DR",IF(AND(D475="Daniel",OR(E475="De-Novo Merge",E475="Assisted Merge")),A474&amp;"_SA_DR",IF(AND(D475="Monet",OR(E475="Manual",E475="Assisted Manual")),A474&amp;"_MW",IF(AND(D475="Monet",OR(E475="De-Novo Merge",E475="Assisted Merge")),A474&amp;"_SA_MW",IF(AND(D475="Rinat",OR(E475="Manual",E475="Assisted Manual")),A474&amp;"_RM",IF(AND(D475="Rinat",OR(E475="De-Novo Merge",E475="Assisted Merge")),A474&amp;"_SA_RM",""))))))))))))))))</f>
        <v/>
      </c>
      <c r="G475" s="104"/>
      <c r="H475" s="104"/>
      <c r="I475" s="68"/>
      <c r="J475" s="68"/>
      <c r="K475" s="73" t="str">
        <f t="shared" si="7"/>
        <v/>
      </c>
      <c r="L475" s="116"/>
      <c r="M475" s="103" t="str">
        <f t="shared" si="10"/>
        <v/>
      </c>
      <c r="N475" s="116"/>
      <c r="O475" s="116"/>
      <c r="Q475" s="121"/>
      <c r="R475" s="116"/>
    </row>
    <row r="476" spans="1:18" x14ac:dyDescent="0.25">
      <c r="A476" s="122" t="s">
        <v>5480</v>
      </c>
      <c r="B476" s="117" t="s">
        <v>5479</v>
      </c>
      <c r="C476" s="116"/>
      <c r="D476" s="103"/>
      <c r="E476" s="103"/>
      <c r="F476" s="7" t="str">
        <f>IF(AND(D476="Amina",OR(E476="Manual",E476="Assisted Manual")),A476&amp;"_AZ",IF(AND(D476="Amina",OR(E476="De-Novo Merge",E476="Assisted Merge")),A476&amp;"_SA_AZ",IF(AND(D476="Ahmad",OR(E476="Manual",E476="Assisted Manual")),A476&amp;"_AE",IF(AND(D476="Ahmad",OR(E476="De-Novo Merge",E476="Assisted Merge")),A476&amp;"_SA_AE",IF(AND(D476="Gina",OR(E476="Manual",E476="Assisted Manual")),A476&amp;"_GB",IF(AND(D476="Gina",OR(E476="De-Novo Merge",E476="Assisted Merge")),A476&amp;"_SA_GB",IF(AND(D476="Cameron",OR(E476="Manual",E476="Assisted Manual")),A476&amp;"_CA",IF(AND(D476="Cameron",OR(E476="De-Novo Merge",E476="Assisted Merge")),A476&amp;"_SA_CA",IF(AND(D476="Bruno",OR(E476="Manual",E476="Assisted Manual")),A476&amp;"_BD",IF(AND(D476="Bruno",OR(E476="De-Novo Merge",E476="Assisted Merge")),A476&amp;"_SA_BD",IF(AND(D476="Daniel",OR(E476="Manual",E476="Assisted Manual")),A476&amp;"_DR",IF(AND(D476="Daniel",OR(E476="De-Novo Merge",E476="Assisted Merge")),A476&amp;"_SA_DR",IF(AND(D476="Monet",OR(E476="Manual",E476="Assisted Manual")),A476&amp;"_MW",IF(AND(D476="Monet",OR(E476="De-Novo Merge",E476="Assisted Merge")),A476&amp;"_SA_MW",IF(AND(D476="Rinat",OR(E476="Manual",E476="Assisted Manual")),A476&amp;"_RM",IF(AND(D476="Rinat",OR(E476="De-Novo Merge",E476="Assisted Merge")),A476&amp;"_SA_RM",""))))))))))))))))</f>
        <v/>
      </c>
      <c r="G476" s="104"/>
      <c r="H476" s="104"/>
      <c r="I476" s="68"/>
      <c r="J476" s="68"/>
      <c r="K476" s="73" t="str">
        <f t="shared" si="7"/>
        <v/>
      </c>
      <c r="L476" s="118" t="str">
        <f>IF(AND(NOT(OR(H476="",H476="Ø")),NOT(OR(H477="",H477="Ø"))),"Needs to be Split","")</f>
        <v/>
      </c>
      <c r="M476" s="103" t="str">
        <f t="shared" si="10"/>
        <v/>
      </c>
      <c r="N476" s="116" t="str">
        <f>IF(AND(NOT(OR(H476="Ø",H476="")),L476="Split"),"In Progress",IF(AND(NOT(OR(H476="Ø",H476="")),L476="Needs to be Split"),"Waiting",IF(AND(M476="Review",M477="Review"),"Review",IF(OR(AND(M476="Review",M477="Incomplete"),AND(M476="Incomplete",M477="Review")),"Review",IF(OR(AND(M476="Untraceable",M477="Review"),AND(M476="Review",M477="Untraceable")),"Review",IF(OR(AND(M476="Review",M477="Completed"),AND(M476="Completed",M477="Review")),"Review",IF(OR(AND(M476="Other",M477="Review"),AND(M476="Review",M477="Other")),"Review",IF(OR(AND(M476="Other",M477="Incomplete"),AND(M476="Incomplete",M477="Other")),"Review",IF(OR(AND(M476="Other",M477="Untraceable"),AND(M476="Untraceable",M477="Other")),"Review",IF(OR(AND(M476="Other",M477="Completed"),AND(M476="Completed",M477="Other")),"Review",IF(AND(M476="Waiting",M477="Waiting"),"Waiting",IF(OR(AND(M476="Review",M477="Waiting"),AND(M476="Waiting",M477="Review")),"Waiting",IF(OR(AND(M476="Other",M477="Waiting"),AND(M476="Waiting",M477="Other")),"Waiting",IF(OR(AND(M476="Incomplete",M477="Waiting"),AND(M476="Waiting",M477="Incomplete")),"Waiting",IF(OR(AND(M476="Completed",M477="Waiting"),AND(M476="Waiting",M477="Completed")),"Waiting",IF(OR(M476="In Progress",M477="In Progress"),"In Progress",IF(OR(AND(M476="Completed",M477="Untraceable"),AND(M476="Untraceable",M477="Completed")),"Review",IF(OR(AND(M476="Completed",M477="Incomplete"),AND(M476="Incomplete",M477="Completed")),"Review",IF(OR(AND(M476="Incomplete",M477="Untraceable"),AND(M476="Untraceable",M477="Incomplete")),"Untraceable",IF(AND(NOT(OR(H476="Ø",H476="")),NOT(OR(H477="Ø",H477="")),L476=""),"In Progress",IF(AND(M476="Untraceable",M477="Untraceable"),"Untraceable",IF(AND(NOT(OR(H476="Ø",H476="")),NOT(OR(H477="Ø",H477="")),NOT(OR(L476="Ø",L476="",L476="Split",L476="Needs to be Split"))),"Completed",IF(AND(M476="Incomplete",M477="Incomplete"),"Incomplete",IF(AND(M476="Other",M477="Other"),"Review",IF(AND(M476="Untraceable",M477=""),"Untraceable","")))))))))))))))))))))))))</f>
        <v/>
      </c>
      <c r="O476" s="116" t="str">
        <f>IF(OR(N476="Untraceable",N476="Incomplete"),"Ignore",IF(N476="Completed","Waiting",IF(OR(N476="Waiting",N476="In Progress",N476="Review",N476="Other"),"HOLD","")))</f>
        <v/>
      </c>
      <c r="Q476" s="121" t="str">
        <f>IF(OR(N476="Untraceable",N476="Incomplete"),"No",IF(N476="Completed","In Progress",""))</f>
        <v/>
      </c>
      <c r="R476" s="116"/>
    </row>
    <row r="477" spans="1:18" x14ac:dyDescent="0.25">
      <c r="A477" s="116"/>
      <c r="B477" s="116"/>
      <c r="C477" s="116"/>
      <c r="D477" s="103"/>
      <c r="E477" s="103"/>
      <c r="F477" s="7" t="str">
        <f>IF(AND(D477="Amina",OR(E477="Manual",E477="Assisted Manual")),A476&amp;"_AZ",IF(AND(D477="Amina",OR(E477="De-Novo Merge",E477="Assisted Merge")),A476&amp;"_SA_AZ",IF(AND(D477="Ahmad",OR(E477="Manual",E477="Assisted Manual")),A476&amp;"_AE",IF(AND(D477="Ahmad",OR(E477="De-Novo Merge",E477="Assisted Merge")),A476&amp;"_SA_AE",IF(AND(D477="Gina",OR(E477="Manual",E477="Assisted Manual")),A476&amp;"_GB",IF(AND(D477="Gina",OR(E477="De-Novo Merge",E477="Assisted Merge")),A476&amp;"_SA_GB",IF(AND(D477="Cameron",OR(E477="Manual",E477="Assisted Manual")),A476&amp;"_CA",IF(AND(D477="Cameron",OR(E477="De-Novo Merge",E477="Assisted Merge")),A476&amp;"_SA_CA",IF(AND(D477="Bruno",OR(E477="Manual",E477="Assisted Manual")),A476&amp;"_BD",IF(AND(D477="Bruno",OR(E477="De-Novo Merge",E477="Assisted Merge")),A476&amp;"_SA_BD",IF(AND(D477="Daniel",OR(E477="Manual",E477="Assisted Manual")),A476&amp;"_DR",IF(AND(D477="Daniel",OR(E477="De-Novo Merge",E477="Assisted Merge")),A476&amp;"_SA_DR",IF(AND(D477="Monet",OR(E477="Manual",E477="Assisted Manual")),A476&amp;"_MW",IF(AND(D477="Monet",OR(E477="De-Novo Merge",E477="Assisted Merge")),A476&amp;"_SA_MW",IF(AND(D477="Rinat",OR(E477="Manual",E477="Assisted Manual")),A476&amp;"_RM",IF(AND(D477="Rinat",OR(E477="De-Novo Merge",E477="Assisted Merge")),A476&amp;"_SA_RM",""))))))))))))))))</f>
        <v/>
      </c>
      <c r="G477" s="104"/>
      <c r="H477" s="104"/>
      <c r="I477" s="68"/>
      <c r="J477" s="68"/>
      <c r="K477" s="73" t="str">
        <f t="shared" si="7"/>
        <v/>
      </c>
      <c r="L477" s="116"/>
      <c r="M477" s="103" t="str">
        <f t="shared" si="10"/>
        <v/>
      </c>
      <c r="N477" s="116"/>
      <c r="O477" s="116"/>
      <c r="Q477" s="121"/>
      <c r="R477" s="116"/>
    </row>
    <row r="478" spans="1:18" x14ac:dyDescent="0.25">
      <c r="A478" s="122" t="s">
        <v>5478</v>
      </c>
      <c r="B478" s="117" t="s">
        <v>5477</v>
      </c>
      <c r="C478" s="116"/>
      <c r="D478" s="103"/>
      <c r="E478" s="103"/>
      <c r="F478" s="7" t="str">
        <f>IF(AND(D478="Amina",OR(E478="Manual",E478="Assisted Manual")),A478&amp;"_AZ",IF(AND(D478="Amina",OR(E478="De-Novo Merge",E478="Assisted Merge")),A478&amp;"_SA_AZ",IF(AND(D478="Ahmad",OR(E478="Manual",E478="Assisted Manual")),A478&amp;"_AE",IF(AND(D478="Ahmad",OR(E478="De-Novo Merge",E478="Assisted Merge")),A478&amp;"_SA_AE",IF(AND(D478="Gina",OR(E478="Manual",E478="Assisted Manual")),A478&amp;"_GB",IF(AND(D478="Gina",OR(E478="De-Novo Merge",E478="Assisted Merge")),A478&amp;"_SA_GB",IF(AND(D478="Cameron",OR(E478="Manual",E478="Assisted Manual")),A478&amp;"_CA",IF(AND(D478="Cameron",OR(E478="De-Novo Merge",E478="Assisted Merge")),A478&amp;"_SA_CA",IF(AND(D478="Bruno",OR(E478="Manual",E478="Assisted Manual")),A478&amp;"_BD",IF(AND(D478="Bruno",OR(E478="De-Novo Merge",E478="Assisted Merge")),A478&amp;"_SA_BD",IF(AND(D478="Daniel",OR(E478="Manual",E478="Assisted Manual")),A478&amp;"_DR",IF(AND(D478="Daniel",OR(E478="De-Novo Merge",E478="Assisted Merge")),A478&amp;"_SA_DR",IF(AND(D478="Monet",OR(E478="Manual",E478="Assisted Manual")),A478&amp;"_MW",IF(AND(D478="Monet",OR(E478="De-Novo Merge",E478="Assisted Merge")),A478&amp;"_SA_MW",IF(AND(D478="Rinat",OR(E478="Manual",E478="Assisted Manual")),A478&amp;"_RM",IF(AND(D478="Rinat",OR(E478="De-Novo Merge",E478="Assisted Merge")),A478&amp;"_SA_RM",""))))))))))))))))</f>
        <v/>
      </c>
      <c r="G478" s="104"/>
      <c r="H478" s="104"/>
      <c r="I478" s="68"/>
      <c r="J478" s="68"/>
      <c r="K478" s="73" t="str">
        <f t="shared" si="7"/>
        <v/>
      </c>
      <c r="L478" s="118" t="str">
        <f>IF(AND(NOT(OR(H478="",H478="Ø")),NOT(OR(H479="",H479="Ø"))),"Needs to be Split","")</f>
        <v/>
      </c>
      <c r="M478" s="103" t="str">
        <f t="shared" si="10"/>
        <v/>
      </c>
      <c r="N478" s="116" t="str">
        <f>IF(AND(NOT(OR(H478="Ø",H478="")),L478="Split"),"In Progress",IF(AND(NOT(OR(H478="Ø",H478="")),L478="Needs to be Split"),"Waiting",IF(AND(M478="Review",M479="Review"),"Review",IF(OR(AND(M478="Review",M479="Incomplete"),AND(M478="Incomplete",M479="Review")),"Review",IF(OR(AND(M478="Untraceable",M479="Review"),AND(M478="Review",M479="Untraceable")),"Review",IF(OR(AND(M478="Review",M479="Completed"),AND(M478="Completed",M479="Review")),"Review",IF(OR(AND(M478="Other",M479="Review"),AND(M478="Review",M479="Other")),"Review",IF(OR(AND(M478="Other",M479="Incomplete"),AND(M478="Incomplete",M479="Other")),"Review",IF(OR(AND(M478="Other",M479="Untraceable"),AND(M478="Untraceable",M479="Other")),"Review",IF(OR(AND(M478="Other",M479="Completed"),AND(M478="Completed",M479="Other")),"Review",IF(AND(M478="Waiting",M479="Waiting"),"Waiting",IF(OR(AND(M478="Review",M479="Waiting"),AND(M478="Waiting",M479="Review")),"Waiting",IF(OR(AND(M478="Other",M479="Waiting"),AND(M478="Waiting",M479="Other")),"Waiting",IF(OR(AND(M478="Incomplete",M479="Waiting"),AND(M478="Waiting",M479="Incomplete")),"Waiting",IF(OR(AND(M478="Completed",M479="Waiting"),AND(M478="Waiting",M479="Completed")),"Waiting",IF(OR(M478="In Progress",M479="In Progress"),"In Progress",IF(OR(AND(M478="Completed",M479="Untraceable"),AND(M478="Untraceable",M479="Completed")),"Review",IF(OR(AND(M478="Completed",M479="Incomplete"),AND(M478="Incomplete",M479="Completed")),"Review",IF(OR(AND(M478="Incomplete",M479="Untraceable"),AND(M478="Untraceable",M479="Incomplete")),"Untraceable",IF(AND(NOT(OR(H478="Ø",H478="")),NOT(OR(H479="Ø",H479="")),L478=""),"In Progress",IF(AND(M478="Untraceable",M479="Untraceable"),"Untraceable",IF(AND(NOT(OR(H478="Ø",H478="")),NOT(OR(H479="Ø",H479="")),NOT(OR(L478="Ø",L478="",L478="Split",L478="Needs to be Split"))),"Completed",IF(AND(M478="Incomplete",M479="Incomplete"),"Incomplete",IF(AND(M478="Other",M479="Other"),"Review",IF(AND(M478="Untraceable",M479=""),"Untraceable","")))))))))))))))))))))))))</f>
        <v/>
      </c>
      <c r="O478" s="116" t="str">
        <f>IF(OR(N478="Untraceable",N478="Incomplete"),"Ignore",IF(N478="Completed","Waiting",IF(OR(N478="Waiting",N478="In Progress",N478="Review",N478="Other"),"HOLD","")))</f>
        <v/>
      </c>
      <c r="Q478" s="121" t="str">
        <f>IF(OR(N478="Untraceable",N478="Incomplete"),"No",IF(N478="Completed","In Progress",""))</f>
        <v/>
      </c>
      <c r="R478" s="116"/>
    </row>
    <row r="479" spans="1:18" x14ac:dyDescent="0.25">
      <c r="A479" s="116"/>
      <c r="B479" s="116"/>
      <c r="C479" s="116"/>
      <c r="D479" s="103"/>
      <c r="E479" s="103"/>
      <c r="F479" s="7" t="str">
        <f>IF(AND(D479="Amina",OR(E479="Manual",E479="Assisted Manual")),A478&amp;"_AZ",IF(AND(D479="Amina",OR(E479="De-Novo Merge",E479="Assisted Merge")),A478&amp;"_SA_AZ",IF(AND(D479="Ahmad",OR(E479="Manual",E479="Assisted Manual")),A478&amp;"_AE",IF(AND(D479="Ahmad",OR(E479="De-Novo Merge",E479="Assisted Merge")),A478&amp;"_SA_AE",IF(AND(D479="Gina",OR(E479="Manual",E479="Assisted Manual")),A478&amp;"_GB",IF(AND(D479="Gina",OR(E479="De-Novo Merge",E479="Assisted Merge")),A478&amp;"_SA_GB",IF(AND(D479="Cameron",OR(E479="Manual",E479="Assisted Manual")),A478&amp;"_CA",IF(AND(D479="Cameron",OR(E479="De-Novo Merge",E479="Assisted Merge")),A478&amp;"_SA_CA",IF(AND(D479="Bruno",OR(E479="Manual",E479="Assisted Manual")),A478&amp;"_BD",IF(AND(D479="Bruno",OR(E479="De-Novo Merge",E479="Assisted Merge")),A478&amp;"_SA_BD",IF(AND(D479="Daniel",OR(E479="Manual",E479="Assisted Manual")),A478&amp;"_DR",IF(AND(D479="Daniel",OR(E479="De-Novo Merge",E479="Assisted Merge")),A478&amp;"_SA_DR",IF(AND(D479="Monet",OR(E479="Manual",E479="Assisted Manual")),A478&amp;"_MW",IF(AND(D479="Monet",OR(E479="De-Novo Merge",E479="Assisted Merge")),A478&amp;"_SA_MW",IF(AND(D479="Rinat",OR(E479="Manual",E479="Assisted Manual")),A478&amp;"_RM",IF(AND(D479="Rinat",OR(E479="De-Novo Merge",E479="Assisted Merge")),A478&amp;"_SA_RM",""))))))))))))))))</f>
        <v/>
      </c>
      <c r="G479" s="104"/>
      <c r="H479" s="104"/>
      <c r="I479" s="68"/>
      <c r="J479" s="68"/>
      <c r="K479" s="73" t="str">
        <f t="shared" si="7"/>
        <v/>
      </c>
      <c r="L479" s="116"/>
      <c r="M479" s="103" t="str">
        <f t="shared" si="10"/>
        <v/>
      </c>
      <c r="N479" s="116"/>
      <c r="O479" s="116"/>
      <c r="Q479" s="121"/>
      <c r="R479" s="116"/>
    </row>
    <row r="480" spans="1:18" x14ac:dyDescent="0.25">
      <c r="A480" s="122" t="s">
        <v>5476</v>
      </c>
      <c r="B480" s="117" t="s">
        <v>5475</v>
      </c>
      <c r="C480" s="116" t="s">
        <v>5407</v>
      </c>
      <c r="D480" s="103" t="s">
        <v>23</v>
      </c>
      <c r="E480" s="103" t="s">
        <v>24</v>
      </c>
      <c r="F480" s="7" t="str">
        <f>IF(AND(D480="Amina",OR(E480="Manual",E480="Assisted Manual")),A480&amp;"_AZ",IF(AND(D480="Amina",OR(E480="De-Novo Merge",E480="Assisted Merge")),A480&amp;"_SA_AZ",IF(AND(D480="Ahmad",OR(E480="Manual",E480="Assisted Manual")),A480&amp;"_AE",IF(AND(D480="Ahmad",OR(E480="De-Novo Merge",E480="Assisted Merge")),A480&amp;"_SA_AE",IF(AND(D480="Gina",OR(E480="Manual",E480="Assisted Manual")),A480&amp;"_GB",IF(AND(D480="Gina",OR(E480="De-Novo Merge",E480="Assisted Merge")),A480&amp;"_SA_GB",IF(AND(D480="Cameron",OR(E480="Manual",E480="Assisted Manual")),A480&amp;"_CA",IF(AND(D480="Cameron",OR(E480="De-Novo Merge",E480="Assisted Merge")),A480&amp;"_SA_CA",IF(AND(D480="Bruno",OR(E480="Manual",E480="Assisted Manual")),A480&amp;"_BD",IF(AND(D480="Bruno",OR(E480="De-Novo Merge",E480="Assisted Merge")),A480&amp;"_SA_BD",IF(AND(D480="Daniel",OR(E480="Manual",E480="Assisted Manual")),A480&amp;"_DR",IF(AND(D480="Daniel",OR(E480="De-Novo Merge",E480="Assisted Merge")),A480&amp;"_SA_DR",IF(AND(D480="Monet",OR(E480="Manual",E480="Assisted Manual")),A480&amp;"_MW",IF(AND(D480="Monet",OR(E480="De-Novo Merge",E480="Assisted Merge")),A480&amp;"_SA_MW",IF(AND(D480="Rinat",OR(E480="Manual",E480="Assisted Manual")),A480&amp;"_RM",IF(AND(D480="Rinat",OR(E480="De-Novo Merge",E480="Assisted Merge")),A480&amp;"_SA_RM",""))))))))))))))))</f>
        <v>2018-08-01_G-240_CA</v>
      </c>
      <c r="G480" s="104">
        <v>43432</v>
      </c>
      <c r="H480" s="104"/>
      <c r="I480" s="68"/>
      <c r="J480" s="68"/>
      <c r="K480" s="73" t="str">
        <f t="shared" si="7"/>
        <v/>
      </c>
      <c r="L480" s="118" t="str">
        <f>IF(AND(NOT(OR(H480="",H480="Ø")),NOT(OR(H481="",H481="Ø"))),"Needs to be Split","")</f>
        <v/>
      </c>
      <c r="M480" s="103" t="s">
        <v>1136</v>
      </c>
      <c r="N480" s="116" t="str">
        <f>IF(AND(NOT(OR(H480="Ø",H480="")),L480="Split"),"In Progress",IF(AND(NOT(OR(H480="Ø",H480="")),L480="Needs to be Split"),"Waiting",IF(AND(M480="Review",M481="Review"),"Review",IF(OR(AND(M480="Review",M481="Incomplete"),AND(M480="Incomplete",M481="Review")),"Review",IF(OR(AND(M480="Untraceable",M481="Review"),AND(M480="Review",M481="Untraceable")),"Review",IF(OR(AND(M480="Review",M481="Completed"),AND(M480="Completed",M481="Review")),"Review",IF(OR(AND(M480="Other",M481="Review"),AND(M480="Review",M481="Other")),"Review",IF(OR(AND(M480="Other",M481="Incomplete"),AND(M480="Incomplete",M481="Other")),"Review",IF(OR(AND(M480="Other",M481="Untraceable"),AND(M480="Untraceable",M481="Other")),"Review",IF(OR(AND(M480="Other",M481="Completed"),AND(M480="Completed",M481="Other")),"Review",IF(AND(M480="Waiting",M481="Waiting"),"Waiting",IF(OR(AND(M480="Review",M481="Waiting"),AND(M480="Waiting",M481="Review")),"Waiting",IF(OR(AND(M480="Other",M481="Waiting"),AND(M480="Waiting",M481="Other")),"Waiting",IF(OR(AND(M480="Incomplete",M481="Waiting"),AND(M480="Waiting",M481="Incomplete")),"Waiting",IF(OR(AND(M480="Completed",M481="Waiting"),AND(M480="Waiting",M481="Completed")),"Waiting",IF(OR(M480="In Progress",M481="In Progress"),"In Progress",IF(OR(AND(M480="Completed",M481="Untraceable"),AND(M480="Untraceable",M481="Completed")),"Review",IF(OR(AND(M480="Completed",M481="Incomplete"),AND(M480="Incomplete",M481="Completed")),"Review",IF(OR(AND(M480="Incomplete",M481="Untraceable"),AND(M480="Untraceable",M481="Incomplete")),"Untraceable",IF(AND(NOT(OR(H480="Ø",H480="")),NOT(OR(H481="Ø",H481="")),L480=""),"In Progress",IF(AND(M480="Untraceable",M481="Untraceable"),"Untraceable",IF(AND(NOT(OR(H480="Ø",H480="")),NOT(OR(H481="Ø",H481="")),NOT(OR(L480="Ø",L480="",L480="Split",L480="Needs to be Split"))),"Completed",IF(AND(M480="Incomplete",M481="Incomplete"),"Incomplete",IF(AND(M480="Other",M481="Other"),"Review",IF(AND(M480="Untraceable",M481=""),"Untraceable","")))))))))))))))))))))))))</f>
        <v>In Progress</v>
      </c>
      <c r="O480" s="116" t="s">
        <v>0</v>
      </c>
      <c r="Q480" s="121" t="str">
        <f>IF(OR(N480="Untraceable",N480="Incomplete"),"No",IF(N480="Completed","In Progress",""))</f>
        <v/>
      </c>
      <c r="R480" s="116"/>
    </row>
    <row r="481" spans="1:18" x14ac:dyDescent="0.25">
      <c r="A481" s="116"/>
      <c r="B481" s="116"/>
      <c r="C481" s="116"/>
      <c r="D481" s="103" t="s">
        <v>187</v>
      </c>
      <c r="E481" s="103" t="s">
        <v>24</v>
      </c>
      <c r="F481" s="7" t="str">
        <f>IF(AND(D481="Amina",OR(E481="Manual",E481="Assisted Manual")),A480&amp;"_AZ",IF(AND(D481="Amina",OR(E481="De-Novo Merge",E481="Assisted Merge")),A480&amp;"_SA_AZ",IF(AND(D481="Ahmad",OR(E481="Manual",E481="Assisted Manual")),A480&amp;"_AE",IF(AND(D481="Ahmad",OR(E481="De-Novo Merge",E481="Assisted Merge")),A480&amp;"_SA_AE",IF(AND(D481="Gina",OR(E481="Manual",E481="Assisted Manual")),A480&amp;"_GB",IF(AND(D481="Gina",OR(E481="De-Novo Merge",E481="Assisted Merge")),A480&amp;"_SA_GB",IF(AND(D481="Cameron",OR(E481="Manual",E481="Assisted Manual")),A480&amp;"_CA",IF(AND(D481="Cameron",OR(E481="De-Novo Merge",E481="Assisted Merge")),A480&amp;"_SA_CA",IF(AND(D481="Bruno",OR(E481="Manual",E481="Assisted Manual")),A480&amp;"_BD",IF(AND(D481="Bruno",OR(E481="De-Novo Merge",E481="Assisted Merge")),A480&amp;"_SA_BD",IF(AND(D481="Daniel",OR(E481="Manual",E481="Assisted Manual")),A480&amp;"_DR",IF(AND(D481="Daniel",OR(E481="De-Novo Merge",E481="Assisted Merge")),A480&amp;"_SA_DR",IF(AND(D481="Monet",OR(E481="Manual",E481="Assisted Manual")),A480&amp;"_MW",IF(AND(D481="Monet",OR(E481="De-Novo Merge",E481="Assisted Merge")),A480&amp;"_SA_MW",IF(AND(D481="Rinat",OR(E481="Manual",E481="Assisted Manual")),A480&amp;"_RM",IF(AND(D481="Rinat",OR(E481="De-Novo Merge",E481="Assisted Merge")),A480&amp;"_SA_RM",""))))))))))))))))</f>
        <v>2018-08-01_G-240_MW</v>
      </c>
      <c r="G481" s="104">
        <v>43105</v>
      </c>
      <c r="H481" s="104">
        <v>43108</v>
      </c>
      <c r="I481" s="68">
        <v>5</v>
      </c>
      <c r="J481" s="68">
        <v>64</v>
      </c>
      <c r="K481" s="73">
        <f t="shared" si="7"/>
        <v>12.8</v>
      </c>
      <c r="L481" s="116"/>
      <c r="M481" s="103" t="str">
        <f t="shared" ref="M481:M487" si="11">IF(AND(NOT(OR(G481="",G481="Ø")),H481=""),"In Progress",IF(AND(NOT(OR(H481="Ø",H481="")),NOT(OR(G481="Ø",G481=""))),"Completed",IF(AND(NOT(A480=""),NOT(OR(D481="",D481="???")),G481=""),"Waiting",IF(D481="???","Waiting",""))))</f>
        <v>Completed</v>
      </c>
      <c r="N481" s="116"/>
      <c r="O481" s="116"/>
      <c r="Q481" s="121"/>
      <c r="R481" s="116"/>
    </row>
    <row r="482" spans="1:18" x14ac:dyDescent="0.25">
      <c r="A482" s="122" t="s">
        <v>5474</v>
      </c>
      <c r="B482" s="117" t="s">
        <v>5473</v>
      </c>
      <c r="C482" s="116" t="s">
        <v>5463</v>
      </c>
      <c r="D482" s="103"/>
      <c r="E482" s="103"/>
      <c r="F482" s="7" t="str">
        <f>IF(AND(D482="Amina",OR(E482="Manual",E482="Assisted Manual")),A482&amp;"_AZ",IF(AND(D482="Amina",OR(E482="De-Novo Merge",E482="Assisted Merge")),A482&amp;"_SA_AZ",IF(AND(D482="Ahmad",OR(E482="Manual",E482="Assisted Manual")),A482&amp;"_AE",IF(AND(D482="Ahmad",OR(E482="De-Novo Merge",E482="Assisted Merge")),A482&amp;"_SA_AE",IF(AND(D482="Gina",OR(E482="Manual",E482="Assisted Manual")),A482&amp;"_GB",IF(AND(D482="Gina",OR(E482="De-Novo Merge",E482="Assisted Merge")),A482&amp;"_SA_GB",IF(AND(D482="Cameron",OR(E482="Manual",E482="Assisted Manual")),A482&amp;"_CA",IF(AND(D482="Cameron",OR(E482="De-Novo Merge",E482="Assisted Merge")),A482&amp;"_SA_CA",IF(AND(D482="Bruno",OR(E482="Manual",E482="Assisted Manual")),A482&amp;"_BD",IF(AND(D482="Bruno",OR(E482="De-Novo Merge",E482="Assisted Merge")),A482&amp;"_SA_BD",IF(AND(D482="Daniel",OR(E482="Manual",E482="Assisted Manual")),A482&amp;"_DR",IF(AND(D482="Daniel",OR(E482="De-Novo Merge",E482="Assisted Merge")),A482&amp;"_SA_DR",IF(AND(D482="Monet",OR(E482="Manual",E482="Assisted Manual")),A482&amp;"_MW",IF(AND(D482="Monet",OR(E482="De-Novo Merge",E482="Assisted Merge")),A482&amp;"_SA_MW",IF(AND(D482="Rinat",OR(E482="Manual",E482="Assisted Manual")),A482&amp;"_RM",IF(AND(D482="Rinat",OR(E482="De-Novo Merge",E482="Assisted Merge")),A482&amp;"_SA_RM",""))))))))))))))))</f>
        <v/>
      </c>
      <c r="G482" s="104"/>
      <c r="H482" s="104"/>
      <c r="I482" s="68"/>
      <c r="J482" s="68"/>
      <c r="K482" s="73" t="str">
        <f t="shared" si="7"/>
        <v/>
      </c>
      <c r="L482" s="118" t="str">
        <f>IF(AND(NOT(OR(H482="",H482="Ø")),NOT(OR(H483="",H483="Ø"))),"Needs to be Split","")</f>
        <v/>
      </c>
      <c r="M482" s="103" t="str">
        <f t="shared" si="11"/>
        <v/>
      </c>
      <c r="N482" s="116" t="str">
        <f>IF(AND(NOT(OR(H482="Ø",H482="")),L482="Split"),"In Progress",IF(AND(NOT(OR(H482="Ø",H482="")),L482="Needs to be Split"),"Waiting",IF(AND(M482="Review",M483="Review"),"Review",IF(OR(AND(M482="Review",M483="Incomplete"),AND(M482="Incomplete",M483="Review")),"Review",IF(OR(AND(M482="Untraceable",M483="Review"),AND(M482="Review",M483="Untraceable")),"Review",IF(OR(AND(M482="Review",M483="Completed"),AND(M482="Completed",M483="Review")),"Review",IF(OR(AND(M482="Other",M483="Review"),AND(M482="Review",M483="Other")),"Review",IF(OR(AND(M482="Other",M483="Incomplete"),AND(M482="Incomplete",M483="Other")),"Review",IF(OR(AND(M482="Other",M483="Untraceable"),AND(M482="Untraceable",M483="Other")),"Review",IF(OR(AND(M482="Other",M483="Completed"),AND(M482="Completed",M483="Other")),"Review",IF(AND(M482="Waiting",M483="Waiting"),"Waiting",IF(OR(AND(M482="Review",M483="Waiting"),AND(M482="Waiting",M483="Review")),"Waiting",IF(OR(AND(M482="Other",M483="Waiting"),AND(M482="Waiting",M483="Other")),"Waiting",IF(OR(AND(M482="Incomplete",M483="Waiting"),AND(M482="Waiting",M483="Incomplete")),"Waiting",IF(OR(AND(M482="Completed",M483="Waiting"),AND(M482="Waiting",M483="Completed")),"Waiting",IF(OR(M482="In Progress",M483="In Progress"),"In Progress",IF(OR(AND(M482="Completed",M483="Untraceable"),AND(M482="Untraceable",M483="Completed")),"Review",IF(OR(AND(M482="Completed",M483="Incomplete"),AND(M482="Incomplete",M483="Completed")),"Review",IF(OR(AND(M482="Incomplete",M483="Untraceable"),AND(M482="Untraceable",M483="Incomplete")),"Untraceable",IF(AND(NOT(OR(H482="Ø",H482="")),NOT(OR(H483="Ø",H483="")),L482=""),"In Progress",IF(AND(M482="Untraceable",M483="Untraceable"),"Untraceable",IF(AND(NOT(OR(H482="Ø",H482="")),NOT(OR(H483="Ø",H483="")),NOT(OR(L482="Ø",L482="",L482="Split",L482="Needs to be Split"))),"Completed",IF(AND(M482="Incomplete",M483="Incomplete"),"Incomplete",IF(AND(M482="Other",M483="Other"),"Review",IF(AND(M482="Untraceable",M483=""),"Untraceable","")))))))))))))))))))))))))</f>
        <v/>
      </c>
      <c r="O482" s="116" t="str">
        <f>IF(OR(N482="Untraceable",N482="Incomplete"),"Ignore",IF(N482="Completed","Waiting",IF(OR(N482="Waiting",N482="In Progress",N482="Review",N482="Other"),"HOLD","")))</f>
        <v/>
      </c>
      <c r="Q482" s="121" t="str">
        <f>IF(OR(N482="Untraceable",N482="Incomplete"),"No",IF(N482="Completed","In Progress",""))</f>
        <v/>
      </c>
      <c r="R482" s="116"/>
    </row>
    <row r="483" spans="1:18" x14ac:dyDescent="0.25">
      <c r="A483" s="116"/>
      <c r="B483" s="116"/>
      <c r="C483" s="116"/>
      <c r="D483" s="103"/>
      <c r="E483" s="103"/>
      <c r="F483" s="7" t="str">
        <f>IF(AND(D483="Amina",OR(E483="Manual",E483="Assisted Manual")),A482&amp;"_AZ",IF(AND(D483="Amina",OR(E483="De-Novo Merge",E483="Assisted Merge")),A482&amp;"_SA_AZ",IF(AND(D483="Ahmad",OR(E483="Manual",E483="Assisted Manual")),A482&amp;"_AE",IF(AND(D483="Ahmad",OR(E483="De-Novo Merge",E483="Assisted Merge")),A482&amp;"_SA_AE",IF(AND(D483="Gina",OR(E483="Manual",E483="Assisted Manual")),A482&amp;"_GB",IF(AND(D483="Gina",OR(E483="De-Novo Merge",E483="Assisted Merge")),A482&amp;"_SA_GB",IF(AND(D483="Cameron",OR(E483="Manual",E483="Assisted Manual")),A482&amp;"_CA",IF(AND(D483="Cameron",OR(E483="De-Novo Merge",E483="Assisted Merge")),A482&amp;"_SA_CA",IF(AND(D483="Bruno",OR(E483="Manual",E483="Assisted Manual")),A482&amp;"_BD",IF(AND(D483="Bruno",OR(E483="De-Novo Merge",E483="Assisted Merge")),A482&amp;"_SA_BD",IF(AND(D483="Daniel",OR(E483="Manual",E483="Assisted Manual")),A482&amp;"_DR",IF(AND(D483="Daniel",OR(E483="De-Novo Merge",E483="Assisted Merge")),A482&amp;"_SA_DR",IF(AND(D483="Monet",OR(E483="Manual",E483="Assisted Manual")),A482&amp;"_MW",IF(AND(D483="Monet",OR(E483="De-Novo Merge",E483="Assisted Merge")),A482&amp;"_SA_MW",IF(AND(D483="Rinat",OR(E483="Manual",E483="Assisted Manual")),A482&amp;"_RM",IF(AND(D483="Rinat",OR(E483="De-Novo Merge",E483="Assisted Merge")),A482&amp;"_SA_RM",""))))))))))))))))</f>
        <v/>
      </c>
      <c r="G483" s="104"/>
      <c r="H483" s="104"/>
      <c r="I483" s="68"/>
      <c r="J483" s="68"/>
      <c r="K483" s="73" t="str">
        <f t="shared" si="7"/>
        <v/>
      </c>
      <c r="L483" s="116"/>
      <c r="M483" s="103" t="str">
        <f t="shared" si="11"/>
        <v/>
      </c>
      <c r="N483" s="116"/>
      <c r="O483" s="116"/>
      <c r="Q483" s="121"/>
      <c r="R483" s="116"/>
    </row>
    <row r="484" spans="1:18" x14ac:dyDescent="0.25">
      <c r="A484" s="122" t="s">
        <v>5472</v>
      </c>
      <c r="B484" s="117" t="s">
        <v>5471</v>
      </c>
      <c r="C484" s="116" t="s">
        <v>5470</v>
      </c>
      <c r="D484" s="103"/>
      <c r="E484" s="103"/>
      <c r="F484" s="7" t="str">
        <f>IF(AND(D484="Amina",OR(E484="Manual",E484="Assisted Manual")),A484&amp;"_AZ",IF(AND(D484="Amina",OR(E484="De-Novo Merge",E484="Assisted Merge")),A484&amp;"_SA_AZ",IF(AND(D484="Ahmad",OR(E484="Manual",E484="Assisted Manual")),A484&amp;"_AE",IF(AND(D484="Ahmad",OR(E484="De-Novo Merge",E484="Assisted Merge")),A484&amp;"_SA_AE",IF(AND(D484="Gina",OR(E484="Manual",E484="Assisted Manual")),A484&amp;"_GB",IF(AND(D484="Gina",OR(E484="De-Novo Merge",E484="Assisted Merge")),A484&amp;"_SA_GB",IF(AND(D484="Cameron",OR(E484="Manual",E484="Assisted Manual")),A484&amp;"_CA",IF(AND(D484="Cameron",OR(E484="De-Novo Merge",E484="Assisted Merge")),A484&amp;"_SA_CA",IF(AND(D484="Bruno",OR(E484="Manual",E484="Assisted Manual")),A484&amp;"_BD",IF(AND(D484="Bruno",OR(E484="De-Novo Merge",E484="Assisted Merge")),A484&amp;"_SA_BD",IF(AND(D484="Daniel",OR(E484="Manual",E484="Assisted Manual")),A484&amp;"_DR",IF(AND(D484="Daniel",OR(E484="De-Novo Merge",E484="Assisted Merge")),A484&amp;"_SA_DR",IF(AND(D484="Monet",OR(E484="Manual",E484="Assisted Manual")),A484&amp;"_MW",IF(AND(D484="Monet",OR(E484="De-Novo Merge",E484="Assisted Merge")),A484&amp;"_SA_MW",IF(AND(D484="Rinat",OR(E484="Manual",E484="Assisted Manual")),A484&amp;"_RM",IF(AND(D484="Rinat",OR(E484="De-Novo Merge",E484="Assisted Merge")),A484&amp;"_SA_RM",""))))))))))))))))</f>
        <v/>
      </c>
      <c r="G484" s="104"/>
      <c r="H484" s="104"/>
      <c r="I484" s="68"/>
      <c r="J484" s="68"/>
      <c r="K484" s="73" t="str">
        <f t="shared" si="7"/>
        <v/>
      </c>
      <c r="L484" s="118" t="str">
        <f>IF(AND(NOT(OR(H484="",H484="Ø")),NOT(OR(H485="",H485="Ø"))),"Needs to be Split","")</f>
        <v/>
      </c>
      <c r="M484" s="103" t="str">
        <f t="shared" si="11"/>
        <v/>
      </c>
      <c r="N484" s="116" t="str">
        <f>IF(AND(NOT(OR(H484="Ø",H484="")),L484="Split"),"In Progress",IF(AND(NOT(OR(H484="Ø",H484="")),L484="Needs to be Split"),"Waiting",IF(AND(M484="Review",M485="Review"),"Review",IF(OR(AND(M484="Review",M485="Incomplete"),AND(M484="Incomplete",M485="Review")),"Review",IF(OR(AND(M484="Untraceable",M485="Review"),AND(M484="Review",M485="Untraceable")),"Review",IF(OR(AND(M484="Review",M485="Completed"),AND(M484="Completed",M485="Review")),"Review",IF(OR(AND(M484="Other",M485="Review"),AND(M484="Review",M485="Other")),"Review",IF(OR(AND(M484="Other",M485="Incomplete"),AND(M484="Incomplete",M485="Other")),"Review",IF(OR(AND(M484="Other",M485="Untraceable"),AND(M484="Untraceable",M485="Other")),"Review",IF(OR(AND(M484="Other",M485="Completed"),AND(M484="Completed",M485="Other")),"Review",IF(AND(M484="Waiting",M485="Waiting"),"Waiting",IF(OR(AND(M484="Review",M485="Waiting"),AND(M484="Waiting",M485="Review")),"Waiting",IF(OR(AND(M484="Other",M485="Waiting"),AND(M484="Waiting",M485="Other")),"Waiting",IF(OR(AND(M484="Incomplete",M485="Waiting"),AND(M484="Waiting",M485="Incomplete")),"Waiting",IF(OR(AND(M484="Completed",M485="Waiting"),AND(M484="Waiting",M485="Completed")),"Waiting",IF(OR(M484="In Progress",M485="In Progress"),"In Progress",IF(OR(AND(M484="Completed",M485="Untraceable"),AND(M484="Untraceable",M485="Completed")),"Review",IF(OR(AND(M484="Completed",M485="Incomplete"),AND(M484="Incomplete",M485="Completed")),"Review",IF(OR(AND(M484="Incomplete",M485="Untraceable"),AND(M484="Untraceable",M485="Incomplete")),"Untraceable",IF(AND(NOT(OR(H484="Ø",H484="")),NOT(OR(H485="Ø",H485="")),L484=""),"In Progress",IF(AND(M484="Untraceable",M485="Untraceable"),"Untraceable",IF(AND(NOT(OR(H484="Ø",H484="")),NOT(OR(H485="Ø",H485="")),NOT(OR(L484="Ø",L484="",L484="Split",L484="Needs to be Split"))),"Completed",IF(AND(M484="Incomplete",M485="Incomplete"),"Incomplete",IF(AND(M484="Other",M485="Other"),"Review",IF(AND(M484="Untraceable",M485=""),"Untraceable","")))))))))))))))))))))))))</f>
        <v/>
      </c>
      <c r="O484" s="116" t="str">
        <f>IF(OR(N484="Untraceable",N484="Incomplete"),"Ignore",IF(N484="Completed","Waiting",IF(OR(N484="Waiting",N484="In Progress",N484="Review",N484="Other"),"HOLD","")))</f>
        <v/>
      </c>
      <c r="Q484" s="121" t="str">
        <f>IF(OR(N484="Untraceable",N484="Incomplete"),"No",IF(N484="Completed","In Progress",""))</f>
        <v/>
      </c>
      <c r="R484" s="116"/>
    </row>
    <row r="485" spans="1:18" x14ac:dyDescent="0.25">
      <c r="A485" s="116"/>
      <c r="B485" s="116"/>
      <c r="C485" s="116"/>
      <c r="D485" s="103"/>
      <c r="E485" s="103"/>
      <c r="F485" s="7" t="str">
        <f>IF(AND(D485="Amina",OR(E485="Manual",E485="Assisted Manual")),A484&amp;"_AZ",IF(AND(D485="Amina",OR(E485="De-Novo Merge",E485="Assisted Merge")),A484&amp;"_SA_AZ",IF(AND(D485="Ahmad",OR(E485="Manual",E485="Assisted Manual")),A484&amp;"_AE",IF(AND(D485="Ahmad",OR(E485="De-Novo Merge",E485="Assisted Merge")),A484&amp;"_SA_AE",IF(AND(D485="Gina",OR(E485="Manual",E485="Assisted Manual")),A484&amp;"_GB",IF(AND(D485="Gina",OR(E485="De-Novo Merge",E485="Assisted Merge")),A484&amp;"_SA_GB",IF(AND(D485="Cameron",OR(E485="Manual",E485="Assisted Manual")),A484&amp;"_CA",IF(AND(D485="Cameron",OR(E485="De-Novo Merge",E485="Assisted Merge")),A484&amp;"_SA_CA",IF(AND(D485="Bruno",OR(E485="Manual",E485="Assisted Manual")),A484&amp;"_BD",IF(AND(D485="Bruno",OR(E485="De-Novo Merge",E485="Assisted Merge")),A484&amp;"_SA_BD",IF(AND(D485="Daniel",OR(E485="Manual",E485="Assisted Manual")),A484&amp;"_DR",IF(AND(D485="Daniel",OR(E485="De-Novo Merge",E485="Assisted Merge")),A484&amp;"_SA_DR",IF(AND(D485="Monet",OR(E485="Manual",E485="Assisted Manual")),A484&amp;"_MW",IF(AND(D485="Monet",OR(E485="De-Novo Merge",E485="Assisted Merge")),A484&amp;"_SA_MW",IF(AND(D485="Rinat",OR(E485="Manual",E485="Assisted Manual")),A484&amp;"_RM",IF(AND(D485="Rinat",OR(E485="De-Novo Merge",E485="Assisted Merge")),A484&amp;"_SA_RM",""))))))))))))))))</f>
        <v/>
      </c>
      <c r="G485" s="104"/>
      <c r="H485" s="104"/>
      <c r="I485" s="68"/>
      <c r="J485" s="68"/>
      <c r="K485" s="73" t="str">
        <f t="shared" si="7"/>
        <v/>
      </c>
      <c r="L485" s="116"/>
      <c r="M485" s="103" t="str">
        <f t="shared" si="11"/>
        <v/>
      </c>
      <c r="N485" s="116"/>
      <c r="O485" s="116"/>
      <c r="Q485" s="121"/>
      <c r="R485" s="116"/>
    </row>
    <row r="486" spans="1:18" x14ac:dyDescent="0.25">
      <c r="A486" s="122" t="s">
        <v>5469</v>
      </c>
      <c r="B486" s="117" t="s">
        <v>5468</v>
      </c>
      <c r="C486" s="116" t="s">
        <v>5463</v>
      </c>
      <c r="D486" s="103" t="s">
        <v>187</v>
      </c>
      <c r="E486" s="103" t="s">
        <v>24</v>
      </c>
      <c r="F486" s="7" t="str">
        <f>IF(AND(D486="Amina",OR(E486="Manual",E486="Assisted Manual")),A486&amp;"_AZ",IF(AND(D486="Amina",OR(E486="De-Novo Merge",E486="Assisted Merge")),A486&amp;"_SA_AZ",IF(AND(D486="Ahmad",OR(E486="Manual",E486="Assisted Manual")),A486&amp;"_AE",IF(AND(D486="Ahmad",OR(E486="De-Novo Merge",E486="Assisted Merge")),A486&amp;"_SA_AE",IF(AND(D486="Gina",OR(E486="Manual",E486="Assisted Manual")),A486&amp;"_GB",IF(AND(D486="Gina",OR(E486="De-Novo Merge",E486="Assisted Merge")),A486&amp;"_SA_GB",IF(AND(D486="Cameron",OR(E486="Manual",E486="Assisted Manual")),A486&amp;"_CA",IF(AND(D486="Cameron",OR(E486="De-Novo Merge",E486="Assisted Merge")),A486&amp;"_SA_CA",IF(AND(D486="Bruno",OR(E486="Manual",E486="Assisted Manual")),A486&amp;"_BD",IF(AND(D486="Bruno",OR(E486="De-Novo Merge",E486="Assisted Merge")),A486&amp;"_SA_BD",IF(AND(D486="Daniel",OR(E486="Manual",E486="Assisted Manual")),A486&amp;"_DR",IF(AND(D486="Daniel",OR(E486="De-Novo Merge",E486="Assisted Merge")),A486&amp;"_SA_DR",IF(AND(D486="Monet",OR(E486="Manual",E486="Assisted Manual")),A486&amp;"_MW",IF(AND(D486="Monet",OR(E486="De-Novo Merge",E486="Assisted Merge")),A486&amp;"_SA_MW",IF(AND(D486="Rinat",OR(E486="Manual",E486="Assisted Manual")),A486&amp;"_RM",IF(AND(D486="Rinat",OR(E486="De-Novo Merge",E486="Assisted Merge")),A486&amp;"_SA_RM",""))))))))))))))))</f>
        <v>2018-08-01_G-243_MW</v>
      </c>
      <c r="G486" s="104">
        <v>43434</v>
      </c>
      <c r="H486" s="104">
        <v>43437</v>
      </c>
      <c r="I486" s="68">
        <v>1.5</v>
      </c>
      <c r="J486" s="68">
        <v>17</v>
      </c>
      <c r="K486" s="73">
        <f t="shared" si="7"/>
        <v>11.333333333333334</v>
      </c>
      <c r="L486" s="118">
        <v>43818</v>
      </c>
      <c r="M486" s="103" t="str">
        <f t="shared" si="11"/>
        <v>Completed</v>
      </c>
      <c r="N486" s="116" t="str">
        <f>IF(AND(NOT(OR(H486="Ø",H486="")),L486="Split"),"In Progress",IF(AND(NOT(OR(H486="Ø",H486="")),L486="Needs to be Split"),"Waiting",IF(AND(M486="Review",M487="Review"),"Review",IF(OR(AND(M486="Review",M487="Incomplete"),AND(M486="Incomplete",M487="Review")),"Review",IF(OR(AND(M486="Untraceable",M487="Review"),AND(M486="Review",M487="Untraceable")),"Review",IF(OR(AND(M486="Review",M487="Completed"),AND(M486="Completed",M487="Review")),"Review",IF(OR(AND(M486="Other",M487="Review"),AND(M486="Review",M487="Other")),"Review",IF(OR(AND(M486="Other",M487="Incomplete"),AND(M486="Incomplete",M487="Other")),"Review",IF(OR(AND(M486="Other",M487="Untraceable"),AND(M486="Untraceable",M487="Other")),"Review",IF(OR(AND(M486="Other",M487="Completed"),AND(M486="Completed",M487="Other")),"Review",IF(AND(M486="Waiting",M487="Waiting"),"Waiting",IF(OR(AND(M486="Review",M487="Waiting"),AND(M486="Waiting",M487="Review")),"Waiting",IF(OR(AND(M486="Other",M487="Waiting"),AND(M486="Waiting",M487="Other")),"Waiting",IF(OR(AND(M486="Incomplete",M487="Waiting"),AND(M486="Waiting",M487="Incomplete")),"Waiting",IF(OR(AND(M486="Completed",M487="Waiting"),AND(M486="Waiting",M487="Completed")),"Waiting",IF(OR(M486="In Progress",M487="In Progress"),"In Progress",IF(OR(AND(M486="Completed",M487="Untraceable"),AND(M486="Untraceable",M487="Completed")),"Review",IF(OR(AND(M486="Completed",M487="Incomplete"),AND(M486="Incomplete",M487="Completed")),"Review",IF(OR(AND(M486="Incomplete",M487="Untraceable"),AND(M486="Untraceable",M487="Incomplete")),"Untraceable",IF(AND(NOT(OR(H486="Ø",H486="")),NOT(OR(H487="Ø",H487="")),L486=""),"In Progress",IF(AND(M486="Untraceable",M487="Untraceable"),"Untraceable",IF(AND(NOT(OR(H486="Ø",H486="")),NOT(OR(H487="Ø",H487="")),NOT(OR(L486="Ø",L486="",L486="Split",L486="Needs to be Split"))),"Completed",IF(AND(M486="Incomplete",M487="Incomplete"),"Incomplete",IF(AND(M486="Other",M487="Other"),"Review",IF(AND(M486="Untraceable",M487=""),"Untraceable","")))))))))))))))))))))))))</f>
        <v>Completed</v>
      </c>
      <c r="O486" s="116" t="s">
        <v>0</v>
      </c>
      <c r="P486" t="s">
        <v>5467</v>
      </c>
      <c r="Q486" s="121" t="str">
        <f>IF(OR(N486="Untraceable",N486="Incomplete"),"No",IF(N486="Completed","In Progress",""))</f>
        <v>In Progress</v>
      </c>
      <c r="R486" s="116"/>
    </row>
    <row r="487" spans="1:18" x14ac:dyDescent="0.25">
      <c r="A487" s="116"/>
      <c r="B487" s="116"/>
      <c r="C487" s="116"/>
      <c r="D487" s="103" t="s">
        <v>4657</v>
      </c>
      <c r="E487" s="103" t="s">
        <v>1512</v>
      </c>
      <c r="F487" s="7" t="str">
        <f>IF(AND(D487="Amina",OR(E487="Manual",E487="Assisted Manual")),A486&amp;"_AZ",IF(AND(D487="Amina",OR(E487="De-Novo Merge",E487="Assisted Merge")),A486&amp;"_SA_AZ",IF(AND(D487="Ahmad",OR(E487="Manual",E487="Assisted Manual")),A486&amp;"_AE",IF(AND(D487="Ahmad",OR(E487="De-Novo Merge",E487="Assisted Merge")),A486&amp;"_SA_AE",IF(AND(D487="Gina",OR(E487="Manual",E487="Assisted Manual")),A486&amp;"_GB",IF(AND(D487="Gina",OR(E487="De-Novo Merge",E487="Assisted Merge")),A486&amp;"_SA_GB",IF(AND(D487="Cameron",OR(E487="Manual",E487="Assisted Manual")),A486&amp;"_CA",IF(AND(D487="Cameron",OR(E487="De-Novo Merge",E487="Assisted Merge")),A486&amp;"_SA_CA",IF(AND(D487="Bruno",OR(E487="Manual",E487="Assisted Manual")),A486&amp;"_BD",IF(AND(D487="Bruno",OR(E487="De-Novo Merge",E487="Assisted Merge")),A486&amp;"_SA_BD",IF(AND(D487="Daniel",OR(E487="Manual",E487="Assisted Manual")),A486&amp;"_DR",IF(AND(D487="Daniel",OR(E487="De-Novo Merge",E487="Assisted Merge")),A486&amp;"_SA_DR",IF(AND(D487="Monet",OR(E487="Manual",E487="Assisted Manual")),A486&amp;"_MW",IF(AND(D487="Monet",OR(E487="De-Novo Merge",E487="Assisted Merge")),A486&amp;"_SA_MW",IF(AND(D487="Rinat",OR(E487="Manual",E487="Assisted Manual")),A486&amp;"_RM",IF(AND(D487="Rinat",OR(E487="De-Novo Merge",E487="Assisted Merge")),A486&amp;"_SA_RM",""))))))))))))))))</f>
        <v>2018-08-01_G-243_AE</v>
      </c>
      <c r="G487" s="104">
        <v>43445</v>
      </c>
      <c r="H487" s="104">
        <v>43453</v>
      </c>
      <c r="I487" s="68"/>
      <c r="J487" s="68"/>
      <c r="K487" s="73" t="str">
        <f t="shared" si="7"/>
        <v/>
      </c>
      <c r="L487" s="116"/>
      <c r="M487" s="103" t="str">
        <f t="shared" si="11"/>
        <v>Completed</v>
      </c>
      <c r="N487" s="116"/>
      <c r="O487" s="116"/>
      <c r="P487" t="s">
        <v>5466</v>
      </c>
      <c r="Q487" s="121"/>
      <c r="R487" s="116"/>
    </row>
    <row r="488" spans="1:18" x14ac:dyDescent="0.25">
      <c r="A488" s="122" t="s">
        <v>5465</v>
      </c>
      <c r="B488" s="117" t="s">
        <v>5464</v>
      </c>
      <c r="C488" s="116" t="s">
        <v>5463</v>
      </c>
      <c r="D488" s="103" t="s">
        <v>187</v>
      </c>
      <c r="E488" s="103" t="s">
        <v>24</v>
      </c>
      <c r="F488" s="7" t="str">
        <f>IF(AND(D488="Amina",OR(E488="Manual",E488="Assisted Manual")),A488&amp;"_AZ",IF(AND(D488="Amina",OR(E488="De-Novo Merge",E488="Assisted Merge")),A488&amp;"_SA_AZ",IF(AND(D488="Ahmad",OR(E488="Manual",E488="Assisted Manual")),A488&amp;"_AE",IF(AND(D488="Ahmad",OR(E488="De-Novo Merge",E488="Assisted Merge")),A488&amp;"_SA_AE",IF(AND(D488="Gina",OR(E488="Manual",E488="Assisted Manual")),A488&amp;"_GB",IF(AND(D488="Gina",OR(E488="De-Novo Merge",E488="Assisted Merge")),A488&amp;"_SA_GB",IF(AND(D488="Cameron",OR(E488="Manual",E488="Assisted Manual")),A488&amp;"_CA",IF(AND(D488="Cameron",OR(E488="De-Novo Merge",E488="Assisted Merge")),A488&amp;"_SA_CA",IF(AND(D488="Bruno",OR(E488="Manual",E488="Assisted Manual")),A488&amp;"_BD",IF(AND(D488="Bruno",OR(E488="De-Novo Merge",E488="Assisted Merge")),A488&amp;"_SA_BD",IF(AND(D488="Daniel",OR(E488="Manual",E488="Assisted Manual")),A488&amp;"_DR",IF(AND(D488="Daniel",OR(E488="De-Novo Merge",E488="Assisted Merge")),A488&amp;"_SA_DR",IF(AND(D488="Monet",OR(E488="Manual",E488="Assisted Manual")),A488&amp;"_MW",IF(AND(D488="Monet",OR(E488="De-Novo Merge",E488="Assisted Merge")),A488&amp;"_SA_MW",IF(AND(D488="Rinat",OR(E488="Manual",E488="Assisted Manual")),A488&amp;"_RM",IF(AND(D488="Rinat",OR(E488="De-Novo Merge",E488="Assisted Merge")),A488&amp;"_SA_RM",""))))))))))))))))</f>
        <v>2018-08-01_G-244_MW</v>
      </c>
      <c r="G488" s="104">
        <v>43433</v>
      </c>
      <c r="H488" s="104">
        <v>43434</v>
      </c>
      <c r="I488" s="68"/>
      <c r="J488" s="68">
        <v>12.4</v>
      </c>
      <c r="K488" s="73" t="str">
        <f t="shared" si="7"/>
        <v/>
      </c>
      <c r="L488" s="118" t="str">
        <f>IF(AND(NOT(OR(H488="",H488="Ø")),NOT(OR(H489="",H489="Ø"))),"Needs to be Split","")</f>
        <v/>
      </c>
      <c r="M488" s="103" t="s">
        <v>2</v>
      </c>
      <c r="N488" s="116" t="str">
        <f>IF(AND(NOT(OR(H488="Ø",H488="")),L488="Split"),"In Progress",IF(AND(NOT(OR(H488="Ø",H488="")),L488="Needs to be Split"),"Waiting",IF(AND(M488="Review",M489="Review"),"Review",IF(OR(AND(M488="Review",M489="Incomplete"),AND(M488="Incomplete",M489="Review")),"Review",IF(OR(AND(M488="Untraceable",M489="Review"),AND(M488="Review",M489="Untraceable")),"Review",IF(OR(AND(M488="Review",M489="Completed"),AND(M488="Completed",M489="Review")),"Review",IF(OR(AND(M488="Other",M489="Review"),AND(M488="Review",M489="Other")),"Review",IF(OR(AND(M488="Other",M489="Incomplete"),AND(M488="Incomplete",M489="Other")),"Review",IF(OR(AND(M488="Other",M489="Untraceable"),AND(M488="Untraceable",M489="Other")),"Review",IF(OR(AND(M488="Other",M489="Completed"),AND(M488="Completed",M489="Other")),"Review",IF(AND(M488="Waiting",M489="Waiting"),"Waiting",IF(OR(AND(M488="Review",M489="Waiting"),AND(M488="Waiting",M489="Review")),"Waiting",IF(OR(AND(M488="Other",M489="Waiting"),AND(M488="Waiting",M489="Other")),"Waiting",IF(OR(AND(M488="Incomplete",M489="Waiting"),AND(M488="Waiting",M489="Incomplete")),"Waiting",IF(OR(AND(M488="Completed",M489="Waiting"),AND(M488="Waiting",M489="Completed")),"Waiting",IF(OR(M488="In Progress",M489="In Progress"),"In Progress",IF(OR(AND(M488="Completed",M489="Untraceable"),AND(M488="Untraceable",M489="Completed")),"Review",IF(OR(AND(M488="Completed",M489="Incomplete"),AND(M488="Incomplete",M489="Completed")),"Review",IF(OR(AND(M488="Incomplete",M489="Untraceable"),AND(M488="Untraceable",M489="Incomplete")),"Untraceable",IF(AND(NOT(OR(H488="Ø",H488="")),NOT(OR(H489="Ø",H489="")),L488=""),"In Progress",IF(AND(M488="Untraceable",M489="Untraceable"),"Untraceable",IF(AND(NOT(OR(H488="Ø",H488="")),NOT(OR(H489="Ø",H489="")),NOT(OR(L488="Ø",L488="",L488="Split",L488="Needs to be Split"))),"Completed",IF(AND(M488="Incomplete",M489="Incomplete"),"Incomplete",IF(AND(M488="Other",M489="Other"),"Review",IF(AND(M488="Untraceable",M489=""),"Untraceable","")))))))))))))))))))))))))</f>
        <v>Review</v>
      </c>
      <c r="O488" s="116" t="str">
        <f>IF(OR(N488="Untraceable",N488="Incomplete"),"Ignore",IF(N488="Completed","Waiting",IF(OR(N488="Waiting",N488="In Progress",N488="Review",N488="Other"),"HOLD","")))</f>
        <v>HOLD</v>
      </c>
      <c r="P488" t="s">
        <v>5462</v>
      </c>
      <c r="Q488" s="121" t="str">
        <f>IF(OR(N488="Untraceable",N488="Incomplete"),"No",IF(N488="Completed","In Progress",""))</f>
        <v/>
      </c>
      <c r="R488" s="116"/>
    </row>
    <row r="489" spans="1:18" x14ac:dyDescent="0.25">
      <c r="A489" s="116"/>
      <c r="B489" s="116"/>
      <c r="C489" s="116"/>
      <c r="D489" s="103" t="s">
        <v>4657</v>
      </c>
      <c r="E489" s="103" t="s">
        <v>1512</v>
      </c>
      <c r="F489" s="7" t="str">
        <f>IF(AND(D489="Amina",OR(E489="Manual",E489="Assisted Manual")),A488&amp;"_AZ",IF(AND(D489="Amina",OR(E489="De-Novo Merge",E489="Assisted Merge")),A488&amp;"_SA_AZ",IF(AND(D489="Ahmad",OR(E489="Manual",E489="Assisted Manual")),A488&amp;"_AE",IF(AND(D489="Ahmad",OR(E489="De-Novo Merge",E489="Assisted Merge")),A488&amp;"_SA_AE",IF(AND(D489="Gina",OR(E489="Manual",E489="Assisted Manual")),A488&amp;"_GB",IF(AND(D489="Gina",OR(E489="De-Novo Merge",E489="Assisted Merge")),A488&amp;"_SA_GB",IF(AND(D489="Cameron",OR(E489="Manual",E489="Assisted Manual")),A488&amp;"_CA",IF(AND(D489="Cameron",OR(E489="De-Novo Merge",E489="Assisted Merge")),A488&amp;"_SA_CA",IF(AND(D489="Bruno",OR(E489="Manual",E489="Assisted Manual")),A488&amp;"_BD",IF(AND(D489="Bruno",OR(E489="De-Novo Merge",E489="Assisted Merge")),A488&amp;"_SA_BD",IF(AND(D489="Daniel",OR(E489="Manual",E489="Assisted Manual")),A488&amp;"_DR",IF(AND(D489="Daniel",OR(E489="De-Novo Merge",E489="Assisted Merge")),A488&amp;"_SA_DR",IF(AND(D489="Monet",OR(E489="Manual",E489="Assisted Manual")),A488&amp;"_MW",IF(AND(D489="Monet",OR(E489="De-Novo Merge",E489="Assisted Merge")),A488&amp;"_SA_MW",IF(AND(D489="Rinat",OR(E489="Manual",E489="Assisted Manual")),A488&amp;"_RM",IF(AND(D489="Rinat",OR(E489="De-Novo Merge",E489="Assisted Merge")),A488&amp;"_SA_RM",""))))))))))))))))</f>
        <v>2018-08-01_G-244_AE</v>
      </c>
      <c r="G489" s="104">
        <v>43441</v>
      </c>
      <c r="H489" s="104"/>
      <c r="I489" s="68"/>
      <c r="J489" s="68"/>
      <c r="K489" s="73" t="str">
        <f t="shared" si="7"/>
        <v/>
      </c>
      <c r="L489" s="116"/>
      <c r="M489" s="103" t="s">
        <v>3</v>
      </c>
      <c r="N489" s="116"/>
      <c r="O489" s="116"/>
      <c r="P489" t="s">
        <v>5461</v>
      </c>
      <c r="Q489" s="121"/>
      <c r="R489" s="116"/>
    </row>
    <row r="490" spans="1:18" x14ac:dyDescent="0.25">
      <c r="A490" s="122" t="s">
        <v>5460</v>
      </c>
      <c r="B490" s="117" t="s">
        <v>5459</v>
      </c>
      <c r="C490" s="116"/>
      <c r="D490" s="103"/>
      <c r="E490" s="103"/>
      <c r="F490" s="7" t="str">
        <f>IF(AND(D490="Amina",OR(E490="Manual",E490="Assisted Manual")),A490&amp;"_AZ",IF(AND(D490="Amina",OR(E490="De-Novo Merge",E490="Assisted Merge")),A490&amp;"_SA_AZ",IF(AND(D490="Ahmad",OR(E490="Manual",E490="Assisted Manual")),A490&amp;"_AE",IF(AND(D490="Ahmad",OR(E490="De-Novo Merge",E490="Assisted Merge")),A490&amp;"_SA_AE",IF(AND(D490="Gina",OR(E490="Manual",E490="Assisted Manual")),A490&amp;"_GB",IF(AND(D490="Gina",OR(E490="De-Novo Merge",E490="Assisted Merge")),A490&amp;"_SA_GB",IF(AND(D490="Cameron",OR(E490="Manual",E490="Assisted Manual")),A490&amp;"_CA",IF(AND(D490="Cameron",OR(E490="De-Novo Merge",E490="Assisted Merge")),A490&amp;"_SA_CA",IF(AND(D490="Bruno",OR(E490="Manual",E490="Assisted Manual")),A490&amp;"_BD",IF(AND(D490="Bruno",OR(E490="De-Novo Merge",E490="Assisted Merge")),A490&amp;"_SA_BD",IF(AND(D490="Daniel",OR(E490="Manual",E490="Assisted Manual")),A490&amp;"_DR",IF(AND(D490="Daniel",OR(E490="De-Novo Merge",E490="Assisted Merge")),A490&amp;"_SA_DR",IF(AND(D490="Monet",OR(E490="Manual",E490="Assisted Manual")),A490&amp;"_MW",IF(AND(D490="Monet",OR(E490="De-Novo Merge",E490="Assisted Merge")),A490&amp;"_SA_MW",IF(AND(D490="Rinat",OR(E490="Manual",E490="Assisted Manual")),A490&amp;"_RM",IF(AND(D490="Rinat",OR(E490="De-Novo Merge",E490="Assisted Merge")),A490&amp;"_SA_RM",""))))))))))))))))</f>
        <v/>
      </c>
      <c r="G490" s="104"/>
      <c r="H490" s="104"/>
      <c r="I490" s="68"/>
      <c r="J490" s="68"/>
      <c r="K490" s="73" t="str">
        <f t="shared" si="7"/>
        <v/>
      </c>
      <c r="L490" s="118" t="str">
        <f>IF(AND(NOT(OR(H490="",H490="Ø")),NOT(OR(H491="",H491="Ø"))),"Needs to be Split","")</f>
        <v/>
      </c>
      <c r="M490" s="103" t="str">
        <f t="shared" ref="M490:M525" si="12">IF(AND(NOT(OR(G490="",G490="Ø")),H490=""),"In Progress",IF(AND(NOT(OR(H490="Ø",H490="")),NOT(OR(G490="Ø",G490=""))),"Completed",IF(AND(NOT(A489=""),NOT(OR(D490="",D490="???")),G490=""),"Waiting",IF(D490="???","Waiting",""))))</f>
        <v/>
      </c>
      <c r="N490" s="116" t="str">
        <f>IF(AND(NOT(OR(H490="Ø",H490="")),L490="Split"),"In Progress",IF(AND(NOT(OR(H490="Ø",H490="")),L490="Needs to be Split"),"Waiting",IF(AND(M490="Review",M491="Review"),"Review",IF(OR(AND(M490="Review",M491="Incomplete"),AND(M490="Incomplete",M491="Review")),"Review",IF(OR(AND(M490="Untraceable",M491="Review"),AND(M490="Review",M491="Untraceable")),"Review",IF(OR(AND(M490="Review",M491="Completed"),AND(M490="Completed",M491="Review")),"Review",IF(OR(AND(M490="Other",M491="Review"),AND(M490="Review",M491="Other")),"Review",IF(OR(AND(M490="Other",M491="Incomplete"),AND(M490="Incomplete",M491="Other")),"Review",IF(OR(AND(M490="Other",M491="Untraceable"),AND(M490="Untraceable",M491="Other")),"Review",IF(OR(AND(M490="Other",M491="Completed"),AND(M490="Completed",M491="Other")),"Review",IF(AND(M490="Waiting",M491="Waiting"),"Waiting",IF(OR(AND(M490="Review",M491="Waiting"),AND(M490="Waiting",M491="Review")),"Waiting",IF(OR(AND(M490="Other",M491="Waiting"),AND(M490="Waiting",M491="Other")),"Waiting",IF(OR(AND(M490="Incomplete",M491="Waiting"),AND(M490="Waiting",M491="Incomplete")),"Waiting",IF(OR(AND(M490="Completed",M491="Waiting"),AND(M490="Waiting",M491="Completed")),"Waiting",IF(OR(M490="In Progress",M491="In Progress"),"In Progress",IF(OR(AND(M490="Completed",M491="Untraceable"),AND(M490="Untraceable",M491="Completed")),"Review",IF(OR(AND(M490="Completed",M491="Incomplete"),AND(M490="Incomplete",M491="Completed")),"Review",IF(OR(AND(M490="Incomplete",M491="Untraceable"),AND(M490="Untraceable",M491="Incomplete")),"Untraceable",IF(AND(NOT(OR(H490="Ø",H490="")),NOT(OR(H491="Ø",H491="")),L490=""),"In Progress",IF(AND(M490="Untraceable",M491="Untraceable"),"Untraceable",IF(AND(NOT(OR(H490="Ø",H490="")),NOT(OR(H491="Ø",H491="")),NOT(OR(L490="Ø",L490="",L490="Split",L490="Needs to be Split"))),"Completed",IF(AND(M490="Incomplete",M491="Incomplete"),"Incomplete",IF(AND(M490="Other",M491="Other"),"Review",IF(AND(M490="Untraceable",M491=""),"Untraceable","")))))))))))))))))))))))))</f>
        <v/>
      </c>
      <c r="O490" s="116" t="str">
        <f>IF(OR(N490="Untraceable",N490="Incomplete"),"Ignore",IF(N490="Completed","Waiting",IF(OR(N490="Waiting",N490="In Progress",N490="Review",N490="Other"),"HOLD","")))</f>
        <v/>
      </c>
      <c r="Q490" s="121" t="str">
        <f>IF(OR(N490="Untraceable",N490="Incomplete"),"No",IF(N490="Completed","In Progress",""))</f>
        <v/>
      </c>
      <c r="R490" s="116"/>
    </row>
    <row r="491" spans="1:18" x14ac:dyDescent="0.25">
      <c r="A491" s="116"/>
      <c r="B491" s="116"/>
      <c r="C491" s="116"/>
      <c r="D491" s="103"/>
      <c r="E491" s="103"/>
      <c r="F491" s="7" t="str">
        <f>IF(AND(D491="Amina",OR(E491="Manual",E491="Assisted Manual")),A490&amp;"_AZ",IF(AND(D491="Amina",OR(E491="De-Novo Merge",E491="Assisted Merge")),A490&amp;"_SA_AZ",IF(AND(D491="Ahmad",OR(E491="Manual",E491="Assisted Manual")),A490&amp;"_AE",IF(AND(D491="Ahmad",OR(E491="De-Novo Merge",E491="Assisted Merge")),A490&amp;"_SA_AE",IF(AND(D491="Gina",OR(E491="Manual",E491="Assisted Manual")),A490&amp;"_GB",IF(AND(D491="Gina",OR(E491="De-Novo Merge",E491="Assisted Merge")),A490&amp;"_SA_GB",IF(AND(D491="Cameron",OR(E491="Manual",E491="Assisted Manual")),A490&amp;"_CA",IF(AND(D491="Cameron",OR(E491="De-Novo Merge",E491="Assisted Merge")),A490&amp;"_SA_CA",IF(AND(D491="Bruno",OR(E491="Manual",E491="Assisted Manual")),A490&amp;"_BD",IF(AND(D491="Bruno",OR(E491="De-Novo Merge",E491="Assisted Merge")),A490&amp;"_SA_BD",IF(AND(D491="Daniel",OR(E491="Manual",E491="Assisted Manual")),A490&amp;"_DR",IF(AND(D491="Daniel",OR(E491="De-Novo Merge",E491="Assisted Merge")),A490&amp;"_SA_DR",IF(AND(D491="Monet",OR(E491="Manual",E491="Assisted Manual")),A490&amp;"_MW",IF(AND(D491="Monet",OR(E491="De-Novo Merge",E491="Assisted Merge")),A490&amp;"_SA_MW",IF(AND(D491="Rinat",OR(E491="Manual",E491="Assisted Manual")),A490&amp;"_RM",IF(AND(D491="Rinat",OR(E491="De-Novo Merge",E491="Assisted Merge")),A490&amp;"_SA_RM",""))))))))))))))))</f>
        <v/>
      </c>
      <c r="G491" s="104"/>
      <c r="H491" s="104"/>
      <c r="I491" s="68"/>
      <c r="J491" s="68"/>
      <c r="K491" s="73" t="str">
        <f t="shared" si="7"/>
        <v/>
      </c>
      <c r="L491" s="116"/>
      <c r="M491" s="103" t="str">
        <f t="shared" si="12"/>
        <v/>
      </c>
      <c r="N491" s="116"/>
      <c r="O491" s="116"/>
      <c r="Q491" s="121"/>
      <c r="R491" s="116"/>
    </row>
    <row r="492" spans="1:18" x14ac:dyDescent="0.25">
      <c r="A492" s="122" t="s">
        <v>5458</v>
      </c>
      <c r="B492" s="117" t="s">
        <v>5457</v>
      </c>
      <c r="C492" s="116" t="s">
        <v>5445</v>
      </c>
      <c r="D492" s="103" t="s">
        <v>187</v>
      </c>
      <c r="E492" s="103" t="s">
        <v>24</v>
      </c>
      <c r="F492" s="7" t="str">
        <f>IF(AND(D492="Amina",OR(E492="Manual",E492="Assisted Manual")),A492&amp;"_AZ",IF(AND(D492="Amina",OR(E492="De-Novo Merge",E492="Assisted Merge")),A492&amp;"_SA_AZ",IF(AND(D492="Ahmad",OR(E492="Manual",E492="Assisted Manual")),A492&amp;"_AE",IF(AND(D492="Ahmad",OR(E492="De-Novo Merge",E492="Assisted Merge")),A492&amp;"_SA_AE",IF(AND(D492="Gina",OR(E492="Manual",E492="Assisted Manual")),A492&amp;"_GB",IF(AND(D492="Gina",OR(E492="De-Novo Merge",E492="Assisted Merge")),A492&amp;"_SA_GB",IF(AND(D492="Cameron",OR(E492="Manual",E492="Assisted Manual")),A492&amp;"_CA",IF(AND(D492="Cameron",OR(E492="De-Novo Merge",E492="Assisted Merge")),A492&amp;"_SA_CA",IF(AND(D492="Bruno",OR(E492="Manual",E492="Assisted Manual")),A492&amp;"_BD",IF(AND(D492="Bruno",OR(E492="De-Novo Merge",E492="Assisted Merge")),A492&amp;"_SA_BD",IF(AND(D492="Daniel",OR(E492="Manual",E492="Assisted Manual")),A492&amp;"_DR",IF(AND(D492="Daniel",OR(E492="De-Novo Merge",E492="Assisted Merge")),A492&amp;"_SA_DR",IF(AND(D492="Monet",OR(E492="Manual",E492="Assisted Manual")),A492&amp;"_MW",IF(AND(D492="Monet",OR(E492="De-Novo Merge",E492="Assisted Merge")),A492&amp;"_SA_MW",IF(AND(D492="Rinat",OR(E492="Manual",E492="Assisted Manual")),A492&amp;"_RM",IF(AND(D492="Rinat",OR(E492="De-Novo Merge",E492="Assisted Merge")),A492&amp;"_SA_RM",""))))))))))))))))</f>
        <v>2018-08-01_G-246_MW</v>
      </c>
      <c r="G492" s="104">
        <v>43433</v>
      </c>
      <c r="H492" s="104">
        <v>43433</v>
      </c>
      <c r="I492" s="68">
        <v>0.75</v>
      </c>
      <c r="J492" s="68"/>
      <c r="K492" s="73" t="str">
        <f t="shared" si="7"/>
        <v/>
      </c>
      <c r="L492" s="118">
        <v>43446</v>
      </c>
      <c r="M492" s="103" t="str">
        <f t="shared" si="12"/>
        <v>Completed</v>
      </c>
      <c r="N492" s="116" t="s">
        <v>0</v>
      </c>
      <c r="O492" s="116" t="s">
        <v>0</v>
      </c>
      <c r="P492" t="s">
        <v>5456</v>
      </c>
      <c r="Q492" s="121" t="s">
        <v>25</v>
      </c>
      <c r="R492" s="116" t="s">
        <v>5455</v>
      </c>
    </row>
    <row r="493" spans="1:18" x14ac:dyDescent="0.25">
      <c r="A493" s="116"/>
      <c r="B493" s="116"/>
      <c r="C493" s="116"/>
      <c r="D493" s="103" t="s">
        <v>23</v>
      </c>
      <c r="E493" s="103" t="s">
        <v>1512</v>
      </c>
      <c r="F493" s="7" t="str">
        <f>IF(AND(D493="Amina",OR(E493="Manual",E493="Assisted Manual")),A492&amp;"_AZ",IF(AND(D493="Amina",OR(E493="De-Novo Merge",E493="Assisted Merge")),A492&amp;"_SA_AZ",IF(AND(D493="Ahmad",OR(E493="Manual",E493="Assisted Manual")),A492&amp;"_AE",IF(AND(D493="Ahmad",OR(E493="De-Novo Merge",E493="Assisted Merge")),A492&amp;"_SA_AE",IF(AND(D493="Gina",OR(E493="Manual",E493="Assisted Manual")),A492&amp;"_GB",IF(AND(D493="Gina",OR(E493="De-Novo Merge",E493="Assisted Merge")),A492&amp;"_SA_GB",IF(AND(D493="Cameron",OR(E493="Manual",E493="Assisted Manual")),A492&amp;"_CA",IF(AND(D493="Cameron",OR(E493="De-Novo Merge",E493="Assisted Merge")),A492&amp;"_SA_CA",IF(AND(D493="Bruno",OR(E493="Manual",E493="Assisted Manual")),A492&amp;"_BD",IF(AND(D493="Bruno",OR(E493="De-Novo Merge",E493="Assisted Merge")),A492&amp;"_SA_BD",IF(AND(D493="Daniel",OR(E493="Manual",E493="Assisted Manual")),A492&amp;"_DR",IF(AND(D493="Daniel",OR(E493="De-Novo Merge",E493="Assisted Merge")),A492&amp;"_SA_DR",IF(AND(D493="Monet",OR(E493="Manual",E493="Assisted Manual")),A492&amp;"_MW",IF(AND(D493="Monet",OR(E493="De-Novo Merge",E493="Assisted Merge")),A492&amp;"_SA_MW",IF(AND(D493="Rinat",OR(E493="Manual",E493="Assisted Manual")),A492&amp;"_RM",IF(AND(D493="Rinat",OR(E493="De-Novo Merge",E493="Assisted Merge")),A492&amp;"_SA_RM",""))))))))))))))))</f>
        <v>2018-08-01_G-246_CA</v>
      </c>
      <c r="G493" s="104">
        <v>43439</v>
      </c>
      <c r="H493" s="104">
        <v>43439</v>
      </c>
      <c r="I493" s="68"/>
      <c r="J493" s="68"/>
      <c r="K493" s="73" t="str">
        <f t="shared" si="7"/>
        <v/>
      </c>
      <c r="L493" s="116"/>
      <c r="M493" s="103" t="str">
        <f t="shared" si="12"/>
        <v>Completed</v>
      </c>
      <c r="N493" s="116"/>
      <c r="O493" s="116"/>
      <c r="Q493" s="121"/>
      <c r="R493" s="116"/>
    </row>
    <row r="494" spans="1:18" x14ac:dyDescent="0.25">
      <c r="A494" s="122" t="s">
        <v>5454</v>
      </c>
      <c r="B494" s="117" t="s">
        <v>5453</v>
      </c>
      <c r="C494" s="116" t="s">
        <v>5445</v>
      </c>
      <c r="D494" s="103" t="s">
        <v>187</v>
      </c>
      <c r="E494" s="103" t="s">
        <v>24</v>
      </c>
      <c r="F494" s="7" t="str">
        <f>IF(AND(D494="Amina",OR(E494="Manual",E494="Assisted Manual")),A494&amp;"_AZ",IF(AND(D494="Amina",OR(E494="De-Novo Merge",E494="Assisted Merge")),A494&amp;"_SA_AZ",IF(AND(D494="Ahmad",OR(E494="Manual",E494="Assisted Manual")),A494&amp;"_AE",IF(AND(D494="Ahmad",OR(E494="De-Novo Merge",E494="Assisted Merge")),A494&amp;"_SA_AE",IF(AND(D494="Gina",OR(E494="Manual",E494="Assisted Manual")),A494&amp;"_GB",IF(AND(D494="Gina",OR(E494="De-Novo Merge",E494="Assisted Merge")),A494&amp;"_SA_GB",IF(AND(D494="Cameron",OR(E494="Manual",E494="Assisted Manual")),A494&amp;"_CA",IF(AND(D494="Cameron",OR(E494="De-Novo Merge",E494="Assisted Merge")),A494&amp;"_SA_CA",IF(AND(D494="Bruno",OR(E494="Manual",E494="Assisted Manual")),A494&amp;"_BD",IF(AND(D494="Bruno",OR(E494="De-Novo Merge",E494="Assisted Merge")),A494&amp;"_SA_BD",IF(AND(D494="Daniel",OR(E494="Manual",E494="Assisted Manual")),A494&amp;"_DR",IF(AND(D494="Daniel",OR(E494="De-Novo Merge",E494="Assisted Merge")),A494&amp;"_SA_DR",IF(AND(D494="Monet",OR(E494="Manual",E494="Assisted Manual")),A494&amp;"_MW",IF(AND(D494="Monet",OR(E494="De-Novo Merge",E494="Assisted Merge")),A494&amp;"_SA_MW",IF(AND(D494="Rinat",OR(E494="Manual",E494="Assisted Manual")),A494&amp;"_RM",IF(AND(D494="Rinat",OR(E494="De-Novo Merge",E494="Assisted Merge")),A494&amp;"_SA_RM",""))))))))))))))))</f>
        <v>2018-08-01_G-247_MW</v>
      </c>
      <c r="G494" s="104">
        <v>43432</v>
      </c>
      <c r="H494" s="104">
        <v>43433</v>
      </c>
      <c r="I494" s="68">
        <v>2</v>
      </c>
      <c r="J494" s="68"/>
      <c r="K494" s="73" t="str">
        <f t="shared" si="7"/>
        <v/>
      </c>
      <c r="L494" s="118">
        <v>43446</v>
      </c>
      <c r="M494" s="103" t="str">
        <f t="shared" si="12"/>
        <v>Completed</v>
      </c>
      <c r="N494" s="116" t="s">
        <v>0</v>
      </c>
      <c r="O494" s="116" t="s">
        <v>0</v>
      </c>
      <c r="P494" t="s">
        <v>5452</v>
      </c>
      <c r="Q494" s="121" t="s">
        <v>25</v>
      </c>
      <c r="R494" s="116" t="s">
        <v>5451</v>
      </c>
    </row>
    <row r="495" spans="1:18" x14ac:dyDescent="0.25">
      <c r="A495" s="116"/>
      <c r="B495" s="116"/>
      <c r="C495" s="116"/>
      <c r="D495" s="103" t="s">
        <v>23</v>
      </c>
      <c r="E495" s="103" t="s">
        <v>1512</v>
      </c>
      <c r="F495" s="7" t="str">
        <f>IF(AND(D495="Amina",OR(E495="Manual",E495="Assisted Manual")),A494&amp;"_AZ",IF(AND(D495="Amina",OR(E495="De-Novo Merge",E495="Assisted Merge")),A494&amp;"_SA_AZ",IF(AND(D495="Ahmad",OR(E495="Manual",E495="Assisted Manual")),A494&amp;"_AE",IF(AND(D495="Ahmad",OR(E495="De-Novo Merge",E495="Assisted Merge")),A494&amp;"_SA_AE",IF(AND(D495="Gina",OR(E495="Manual",E495="Assisted Manual")),A494&amp;"_GB",IF(AND(D495="Gina",OR(E495="De-Novo Merge",E495="Assisted Merge")),A494&amp;"_SA_GB",IF(AND(D495="Cameron",OR(E495="Manual",E495="Assisted Manual")),A494&amp;"_CA",IF(AND(D495="Cameron",OR(E495="De-Novo Merge",E495="Assisted Merge")),A494&amp;"_SA_CA",IF(AND(D495="Bruno",OR(E495="Manual",E495="Assisted Manual")),A494&amp;"_BD",IF(AND(D495="Bruno",OR(E495="De-Novo Merge",E495="Assisted Merge")),A494&amp;"_SA_BD",IF(AND(D495="Daniel",OR(E495="Manual",E495="Assisted Manual")),A494&amp;"_DR",IF(AND(D495="Daniel",OR(E495="De-Novo Merge",E495="Assisted Merge")),A494&amp;"_SA_DR",IF(AND(D495="Monet",OR(E495="Manual",E495="Assisted Manual")),A494&amp;"_MW",IF(AND(D495="Monet",OR(E495="De-Novo Merge",E495="Assisted Merge")),A494&amp;"_SA_MW",IF(AND(D495="Rinat",OR(E495="Manual",E495="Assisted Manual")),A494&amp;"_RM",IF(AND(D495="Rinat",OR(E495="De-Novo Merge",E495="Assisted Merge")),A494&amp;"_SA_RM",""))))))))))))))))</f>
        <v>2018-08-01_G-247_CA</v>
      </c>
      <c r="G495" s="104">
        <v>43437</v>
      </c>
      <c r="H495" s="104">
        <v>43437</v>
      </c>
      <c r="I495" s="68">
        <v>1</v>
      </c>
      <c r="J495" s="68"/>
      <c r="K495" s="73" t="str">
        <f t="shared" si="7"/>
        <v/>
      </c>
      <c r="L495" s="116"/>
      <c r="M495" s="103" t="str">
        <f t="shared" si="12"/>
        <v>Completed</v>
      </c>
      <c r="N495" s="116"/>
      <c r="O495" s="116"/>
      <c r="Q495" s="121"/>
      <c r="R495" s="116"/>
    </row>
    <row r="496" spans="1:18" x14ac:dyDescent="0.25">
      <c r="A496" s="122" t="s">
        <v>5450</v>
      </c>
      <c r="B496" s="117" t="s">
        <v>5449</v>
      </c>
      <c r="C496" s="116" t="s">
        <v>5445</v>
      </c>
      <c r="D496" s="103" t="s">
        <v>23</v>
      </c>
      <c r="E496" s="103" t="s">
        <v>24</v>
      </c>
      <c r="F496" s="7" t="str">
        <f>IF(AND(D496="Amina",OR(E496="Manual",E496="Assisted Manual")),A496&amp;"_AZ",IF(AND(D496="Amina",OR(E496="De-Novo Merge",E496="Assisted Merge")),A496&amp;"_SA_AZ",IF(AND(D496="Ahmad",OR(E496="Manual",E496="Assisted Manual")),A496&amp;"_AE",IF(AND(D496="Ahmad",OR(E496="De-Novo Merge",E496="Assisted Merge")),A496&amp;"_SA_AE",IF(AND(D496="Gina",OR(E496="Manual",E496="Assisted Manual")),A496&amp;"_GB",IF(AND(D496="Gina",OR(E496="De-Novo Merge",E496="Assisted Merge")),A496&amp;"_SA_GB",IF(AND(D496="Cameron",OR(E496="Manual",E496="Assisted Manual")),A496&amp;"_CA",IF(AND(D496="Cameron",OR(E496="De-Novo Merge",E496="Assisted Merge")),A496&amp;"_SA_CA",IF(AND(D496="Bruno",OR(E496="Manual",E496="Assisted Manual")),A496&amp;"_BD",IF(AND(D496="Bruno",OR(E496="De-Novo Merge",E496="Assisted Merge")),A496&amp;"_SA_BD",IF(AND(D496="Daniel",OR(E496="Manual",E496="Assisted Manual")),A496&amp;"_DR",IF(AND(D496="Daniel",OR(E496="De-Novo Merge",E496="Assisted Merge")),A496&amp;"_SA_DR",IF(AND(D496="Monet",OR(E496="Manual",E496="Assisted Manual")),A496&amp;"_MW",IF(AND(D496="Monet",OR(E496="De-Novo Merge",E496="Assisted Merge")),A496&amp;"_SA_MW",IF(AND(D496="Rinat",OR(E496="Manual",E496="Assisted Manual")),A496&amp;"_RM",IF(AND(D496="Rinat",OR(E496="De-Novo Merge",E496="Assisted Merge")),A496&amp;"_SA_RM",""))))))))))))))))</f>
        <v>2018-08-01_G-248_CA</v>
      </c>
      <c r="G496" s="104">
        <v>43432</v>
      </c>
      <c r="H496" s="104">
        <v>43432</v>
      </c>
      <c r="I496" s="68"/>
      <c r="J496" s="68"/>
      <c r="K496" s="73" t="str">
        <f t="shared" si="7"/>
        <v/>
      </c>
      <c r="L496" s="118">
        <v>43438</v>
      </c>
      <c r="M496" s="103" t="str">
        <f t="shared" si="12"/>
        <v>Completed</v>
      </c>
      <c r="N496" s="116" t="str">
        <f>IF(AND(NOT(OR(H496="Ø",H496="")),L496="Split"),"In Progress",IF(AND(NOT(OR(H496="Ø",H496="")),L496="Needs to be Split"),"Waiting",IF(AND(M496="Review",M497="Review"),"Review",IF(OR(AND(M496="Review",M497="Incomplete"),AND(M496="Incomplete",M497="Review")),"Review",IF(OR(AND(M496="Untraceable",M497="Review"),AND(M496="Review",M497="Untraceable")),"Review",IF(OR(AND(M496="Review",M497="Completed"),AND(M496="Completed",M497="Review")),"Review",IF(OR(AND(M496="Other",M497="Review"),AND(M496="Review",M497="Other")),"Review",IF(OR(AND(M496="Other",M497="Incomplete"),AND(M496="Incomplete",M497="Other")),"Review",IF(OR(AND(M496="Other",M497="Untraceable"),AND(M496="Untraceable",M497="Other")),"Review",IF(OR(AND(M496="Other",M497="Completed"),AND(M496="Completed",M497="Other")),"Review",IF(AND(M496="Waiting",M497="Waiting"),"Waiting",IF(OR(AND(M496="Review",M497="Waiting"),AND(M496="Waiting",M497="Review")),"Waiting",IF(OR(AND(M496="Other",M497="Waiting"),AND(M496="Waiting",M497="Other")),"Waiting",IF(OR(AND(M496="Incomplete",M497="Waiting"),AND(M496="Waiting",M497="Incomplete")),"Waiting",IF(OR(AND(M496="Completed",M497="Waiting"),AND(M496="Waiting",M497="Completed")),"Waiting",IF(OR(M496="In Progress",M497="In Progress"),"In Progress",IF(OR(AND(M496="Completed",M497="Untraceable"),AND(M496="Untraceable",M497="Completed")),"Review",IF(OR(AND(M496="Completed",M497="Incomplete"),AND(M496="Incomplete",M497="Completed")),"Review",IF(OR(AND(M496="Incomplete",M497="Untraceable"),AND(M496="Untraceable",M497="Incomplete")),"Untraceable",IF(AND(NOT(OR(H496="Ø",H496="")),NOT(OR(H497="Ø",H497="")),L496=""),"In Progress",IF(AND(M496="Untraceable",M497="Untraceable"),"Untraceable",IF(AND(NOT(OR(H496="Ø",H496="")),NOT(OR(H497="Ø",H497="")),NOT(OR(L496="Ø",L496="",L496="Split",L496="Needs to be Split"))),"Completed",IF(AND(M496="Incomplete",M497="Incomplete"),"Incomplete",IF(AND(M496="Other",M497="Other"),"Review",IF(AND(M496="Untraceable",M497=""),"Untraceable","")))))))))))))))))))))))))</f>
        <v>Completed</v>
      </c>
      <c r="O496" s="116" t="s">
        <v>0</v>
      </c>
      <c r="Q496" s="121" t="s">
        <v>25</v>
      </c>
      <c r="R496" s="116" t="s">
        <v>5448</v>
      </c>
    </row>
    <row r="497" spans="1:18" x14ac:dyDescent="0.25">
      <c r="A497" s="116"/>
      <c r="B497" s="116"/>
      <c r="C497" s="116"/>
      <c r="D497" s="103" t="s">
        <v>4657</v>
      </c>
      <c r="E497" s="103" t="s">
        <v>1512</v>
      </c>
      <c r="F497" s="7" t="str">
        <f>IF(AND(D497="Amina",OR(E497="Manual",E497="Assisted Manual")),A496&amp;"_AZ",IF(AND(D497="Amina",OR(E497="De-Novo Merge",E497="Assisted Merge")),A496&amp;"_SA_AZ",IF(AND(D497="Ahmad",OR(E497="Manual",E497="Assisted Manual")),A496&amp;"_AE",IF(AND(D497="Ahmad",OR(E497="De-Novo Merge",E497="Assisted Merge")),A496&amp;"_SA_AE",IF(AND(D497="Gina",OR(E497="Manual",E497="Assisted Manual")),A496&amp;"_GB",IF(AND(D497="Gina",OR(E497="De-Novo Merge",E497="Assisted Merge")),A496&amp;"_SA_GB",IF(AND(D497="Cameron",OR(E497="Manual",E497="Assisted Manual")),A496&amp;"_CA",IF(AND(D497="Cameron",OR(E497="De-Novo Merge",E497="Assisted Merge")),A496&amp;"_SA_CA",IF(AND(D497="Bruno",OR(E497="Manual",E497="Assisted Manual")),A496&amp;"_BD",IF(AND(D497="Bruno",OR(E497="De-Novo Merge",E497="Assisted Merge")),A496&amp;"_SA_BD",IF(AND(D497="Daniel",OR(E497="Manual",E497="Assisted Manual")),A496&amp;"_DR",IF(AND(D497="Daniel",OR(E497="De-Novo Merge",E497="Assisted Merge")),A496&amp;"_SA_DR",IF(AND(D497="Monet",OR(E497="Manual",E497="Assisted Manual")),A496&amp;"_MW",IF(AND(D497="Monet",OR(E497="De-Novo Merge",E497="Assisted Merge")),A496&amp;"_SA_MW",IF(AND(D497="Rinat",OR(E497="Manual",E497="Assisted Manual")),A496&amp;"_RM",IF(AND(D497="Rinat",OR(E497="De-Novo Merge",E497="Assisted Merge")),A496&amp;"_SA_RM",""))))))))))))))))</f>
        <v>2018-08-01_G-248_AE</v>
      </c>
      <c r="G497" s="104">
        <v>43438</v>
      </c>
      <c r="H497" s="104">
        <v>43438</v>
      </c>
      <c r="I497" s="68">
        <v>0.86</v>
      </c>
      <c r="J497" s="68">
        <v>31.3</v>
      </c>
      <c r="K497" s="73">
        <f t="shared" si="7"/>
        <v>36.395348837209305</v>
      </c>
      <c r="L497" s="116"/>
      <c r="M497" s="103" t="str">
        <f t="shared" si="12"/>
        <v>Completed</v>
      </c>
      <c r="N497" s="116"/>
      <c r="O497" s="116"/>
      <c r="Q497" s="121"/>
      <c r="R497" s="116"/>
    </row>
    <row r="498" spans="1:18" x14ac:dyDescent="0.25">
      <c r="A498" s="122" t="s">
        <v>5447</v>
      </c>
      <c r="B498" s="117" t="s">
        <v>5446</v>
      </c>
      <c r="C498" s="116" t="s">
        <v>5445</v>
      </c>
      <c r="D498" s="103" t="s">
        <v>32</v>
      </c>
      <c r="E498" s="103" t="s">
        <v>24</v>
      </c>
      <c r="F498" s="7" t="str">
        <f>IF(AND(D498="Amina",OR(E498="Manual",E498="Assisted Manual")),A498&amp;"_AZ",IF(AND(D498="Amina",OR(E498="De-Novo Merge",E498="Assisted Merge")),A498&amp;"_SA_AZ",IF(AND(D498="Ahmad",OR(E498="Manual",E498="Assisted Manual")),A498&amp;"_AE",IF(AND(D498="Ahmad",OR(E498="De-Novo Merge",E498="Assisted Merge")),A498&amp;"_SA_AE",IF(AND(D498="Gina",OR(E498="Manual",E498="Assisted Manual")),A498&amp;"_GB",IF(AND(D498="Gina",OR(E498="De-Novo Merge",E498="Assisted Merge")),A498&amp;"_SA_GB",IF(AND(D498="Cameron",OR(E498="Manual",E498="Assisted Manual")),A498&amp;"_CA",IF(AND(D498="Cameron",OR(E498="De-Novo Merge",E498="Assisted Merge")),A498&amp;"_SA_CA",IF(AND(D498="Bruno",OR(E498="Manual",E498="Assisted Manual")),A498&amp;"_BD",IF(AND(D498="Bruno",OR(E498="De-Novo Merge",E498="Assisted Merge")),A498&amp;"_SA_BD",IF(AND(D498="Daniel",OR(E498="Manual",E498="Assisted Manual")),A498&amp;"_DR",IF(AND(D498="Daniel",OR(E498="De-Novo Merge",E498="Assisted Merge")),A498&amp;"_SA_DR",IF(AND(D498="Monet",OR(E498="Manual",E498="Assisted Manual")),A498&amp;"_MW",IF(AND(D498="Monet",OR(E498="De-Novo Merge",E498="Assisted Merge")),A498&amp;"_SA_MW",IF(AND(D498="Rinat",OR(E498="Manual",E498="Assisted Manual")),A498&amp;"_RM",IF(AND(D498="Rinat",OR(E498="De-Novo Merge",E498="Assisted Merge")),A498&amp;"_SA_RM",""))))))))))))))))</f>
        <v>2018-08-01_G-249_AZ</v>
      </c>
      <c r="G498" s="104">
        <v>43433</v>
      </c>
      <c r="H498" s="104">
        <v>43433</v>
      </c>
      <c r="I498" s="68"/>
      <c r="J498" s="68"/>
      <c r="K498" s="73" t="str">
        <f t="shared" si="7"/>
        <v/>
      </c>
      <c r="L498" s="118">
        <v>43446</v>
      </c>
      <c r="M498" s="103" t="str">
        <f t="shared" si="12"/>
        <v>Completed</v>
      </c>
      <c r="N498" s="116" t="s">
        <v>0</v>
      </c>
      <c r="O498" s="116" t="s">
        <v>0</v>
      </c>
      <c r="P498" t="s">
        <v>5444</v>
      </c>
      <c r="Q498" s="121" t="s">
        <v>25</v>
      </c>
      <c r="R498" s="116" t="s">
        <v>5443</v>
      </c>
    </row>
    <row r="499" spans="1:18" x14ac:dyDescent="0.25">
      <c r="A499" s="116"/>
      <c r="B499" s="116"/>
      <c r="C499" s="116"/>
      <c r="D499" s="103" t="s">
        <v>23</v>
      </c>
      <c r="E499" s="103" t="s">
        <v>1512</v>
      </c>
      <c r="F499" s="7" t="str">
        <f>IF(AND(D499="Amina",OR(E499="Manual",E499="Assisted Manual")),A498&amp;"_AZ",IF(AND(D499="Amina",OR(E499="De-Novo Merge",E499="Assisted Merge")),A498&amp;"_SA_AZ",IF(AND(D499="Ahmad",OR(E499="Manual",E499="Assisted Manual")),A498&amp;"_AE",IF(AND(D499="Ahmad",OR(E499="De-Novo Merge",E499="Assisted Merge")),A498&amp;"_SA_AE",IF(AND(D499="Gina",OR(E499="Manual",E499="Assisted Manual")),A498&amp;"_GB",IF(AND(D499="Gina",OR(E499="De-Novo Merge",E499="Assisted Merge")),A498&amp;"_SA_GB",IF(AND(D499="Cameron",OR(E499="Manual",E499="Assisted Manual")),A498&amp;"_CA",IF(AND(D499="Cameron",OR(E499="De-Novo Merge",E499="Assisted Merge")),A498&amp;"_SA_CA",IF(AND(D499="Bruno",OR(E499="Manual",E499="Assisted Manual")),A498&amp;"_BD",IF(AND(D499="Bruno",OR(E499="De-Novo Merge",E499="Assisted Merge")),A498&amp;"_SA_BD",IF(AND(D499="Daniel",OR(E499="Manual",E499="Assisted Manual")),A498&amp;"_DR",IF(AND(D499="Daniel",OR(E499="De-Novo Merge",E499="Assisted Merge")),A498&amp;"_SA_DR",IF(AND(D499="Monet",OR(E499="Manual",E499="Assisted Manual")),A498&amp;"_MW",IF(AND(D499="Monet",OR(E499="De-Novo Merge",E499="Assisted Merge")),A498&amp;"_SA_MW",IF(AND(D499="Rinat",OR(E499="Manual",E499="Assisted Manual")),A498&amp;"_RM",IF(AND(D499="Rinat",OR(E499="De-Novo Merge",E499="Assisted Merge")),A498&amp;"_SA_RM",""))))))))))))))))</f>
        <v>2018-08-01_G-249_CA</v>
      </c>
      <c r="G499" s="104">
        <v>43437</v>
      </c>
      <c r="H499" s="104">
        <v>43437</v>
      </c>
      <c r="I499" s="68">
        <v>0.5</v>
      </c>
      <c r="J499" s="68">
        <v>18</v>
      </c>
      <c r="K499" s="73">
        <f t="shared" si="7"/>
        <v>36</v>
      </c>
      <c r="L499" s="116"/>
      <c r="M499" s="103" t="str">
        <f t="shared" si="12"/>
        <v>Completed</v>
      </c>
      <c r="N499" s="116"/>
      <c r="O499" s="116"/>
      <c r="Q499" s="121"/>
      <c r="R499" s="116"/>
    </row>
    <row r="500" spans="1:18" x14ac:dyDescent="0.25">
      <c r="A500" s="122" t="s">
        <v>5442</v>
      </c>
      <c r="B500" s="117" t="s">
        <v>5441</v>
      </c>
      <c r="C500" s="116"/>
      <c r="D500" s="103" t="s">
        <v>4657</v>
      </c>
      <c r="E500" s="103" t="s">
        <v>24</v>
      </c>
      <c r="F500" s="7" t="str">
        <f>IF(AND(D500="Amina",OR(E500="Manual",E500="Assisted Manual")),A500&amp;"_AZ",IF(AND(D500="Amina",OR(E500="De-Novo Merge",E500="Assisted Merge")),A500&amp;"_SA_AZ",IF(AND(D500="Ahmad",OR(E500="Manual",E500="Assisted Manual")),A500&amp;"_AE",IF(AND(D500="Ahmad",OR(E500="De-Novo Merge",E500="Assisted Merge")),A500&amp;"_SA_AE",IF(AND(D500="Gina",OR(E500="Manual",E500="Assisted Manual")),A500&amp;"_GB",IF(AND(D500="Gina",OR(E500="De-Novo Merge",E500="Assisted Merge")),A500&amp;"_SA_GB",IF(AND(D500="Cameron",OR(E500="Manual",E500="Assisted Manual")),A500&amp;"_CA",IF(AND(D500="Cameron",OR(E500="De-Novo Merge",E500="Assisted Merge")),A500&amp;"_SA_CA",IF(AND(D500="Bruno",OR(E500="Manual",E500="Assisted Manual")),A500&amp;"_BD",IF(AND(D500="Bruno",OR(E500="De-Novo Merge",E500="Assisted Merge")),A500&amp;"_SA_BD",IF(AND(D500="Daniel",OR(E500="Manual",E500="Assisted Manual")),A500&amp;"_DR",IF(AND(D500="Daniel",OR(E500="De-Novo Merge",E500="Assisted Merge")),A500&amp;"_SA_DR",IF(AND(D500="Monet",OR(E500="Manual",E500="Assisted Manual")),A500&amp;"_MW",IF(AND(D500="Monet",OR(E500="De-Novo Merge",E500="Assisted Merge")),A500&amp;"_SA_MW",IF(AND(D500="Rinat",OR(E500="Manual",E500="Assisted Manual")),A500&amp;"_RM",IF(AND(D500="Rinat",OR(E500="De-Novo Merge",E500="Assisted Merge")),A500&amp;"_SA_RM",""))))))))))))))))</f>
        <v>2018-08-01_G-250_AE</v>
      </c>
      <c r="G500" s="104">
        <v>43433</v>
      </c>
      <c r="H500" s="104">
        <v>43433</v>
      </c>
      <c r="I500" s="68">
        <v>0.25</v>
      </c>
      <c r="J500" s="68">
        <v>8.4</v>
      </c>
      <c r="K500" s="73">
        <f t="shared" si="7"/>
        <v>33.6</v>
      </c>
      <c r="L500" s="118">
        <v>43473</v>
      </c>
      <c r="M500" s="103" t="str">
        <f t="shared" si="12"/>
        <v>Completed</v>
      </c>
      <c r="N500" s="116" t="str">
        <f>IF(AND(NOT(OR(H500="Ø",H500="")),L500="Split"),"In Progress",IF(AND(NOT(OR(H500="Ø",H500="")),L500="Needs to be Split"),"Waiting",IF(AND(M500="Review",M501="Review"),"Review",IF(OR(AND(M500="Review",M501="Incomplete"),AND(M500="Incomplete",M501="Review")),"Review",IF(OR(AND(M500="Untraceable",M501="Review"),AND(M500="Review",M501="Untraceable")),"Review",IF(OR(AND(M500="Review",M501="Completed"),AND(M500="Completed",M501="Review")),"Review",IF(OR(AND(M500="Other",M501="Review"),AND(M500="Review",M501="Other")),"Review",IF(OR(AND(M500="Other",M501="Incomplete"),AND(M500="Incomplete",M501="Other")),"Review",IF(OR(AND(M500="Other",M501="Untraceable"),AND(M500="Untraceable",M501="Other")),"Review",IF(OR(AND(M500="Other",M501="Completed"),AND(M500="Completed",M501="Other")),"Review",IF(AND(M500="Waiting",M501="Waiting"),"Waiting",IF(OR(AND(M500="Review",M501="Waiting"),AND(M500="Waiting",M501="Review")),"Waiting",IF(OR(AND(M500="Other",M501="Waiting"),AND(M500="Waiting",M501="Other")),"Waiting",IF(OR(AND(M500="Incomplete",M501="Waiting"),AND(M500="Waiting",M501="Incomplete")),"Waiting",IF(OR(AND(M500="Completed",M501="Waiting"),AND(M500="Waiting",M501="Completed")),"Waiting",IF(OR(M500="In Progress",M501="In Progress"),"In Progress",IF(OR(AND(M500="Completed",M501="Untraceable"),AND(M500="Untraceable",M501="Completed")),"Review",IF(OR(AND(M500="Completed",M501="Incomplete"),AND(M500="Incomplete",M501="Completed")),"Review",IF(OR(AND(M500="Incomplete",M501="Untraceable"),AND(M500="Untraceable",M501="Incomplete")),"Untraceable",IF(AND(NOT(OR(H500="Ø",H500="")),NOT(OR(H501="Ø",H501="")),L500=""),"In Progress",IF(AND(M500="Untraceable",M501="Untraceable"),"Untraceable",IF(AND(NOT(OR(H500="Ø",H500="")),NOT(OR(H501="Ø",H501="")),NOT(OR(L500="Ø",L500="",L500="Split",L500="Needs to be Split"))),"Completed",IF(AND(M500="Incomplete",M501="Incomplete"),"Incomplete",IF(AND(M500="Other",M501="Other"),"Review",IF(AND(M500="Untraceable",M501=""),"Untraceable","")))))))))))))))))))))))))</f>
        <v>Completed</v>
      </c>
      <c r="O500" s="116" t="s">
        <v>0</v>
      </c>
      <c r="Q500" s="121" t="str">
        <f>IF(OR(N500="Untraceable",N500="Incomplete"),"No",IF(N500="Completed","In Progress",""))</f>
        <v>In Progress</v>
      </c>
      <c r="R500" s="116"/>
    </row>
    <row r="501" spans="1:18" x14ac:dyDescent="0.25">
      <c r="A501" s="116"/>
      <c r="B501" s="116"/>
      <c r="C501" s="116"/>
      <c r="D501" s="103" t="s">
        <v>23</v>
      </c>
      <c r="E501" s="103" t="s">
        <v>1512</v>
      </c>
      <c r="F501" s="7" t="str">
        <f>IF(AND(D501="Amina",OR(E501="Manual",E501="Assisted Manual")),A500&amp;"_AZ",IF(AND(D501="Amina",OR(E501="De-Novo Merge",E501="Assisted Merge")),A500&amp;"_SA_AZ",IF(AND(D501="Ahmad",OR(E501="Manual",E501="Assisted Manual")),A500&amp;"_AE",IF(AND(D501="Ahmad",OR(E501="De-Novo Merge",E501="Assisted Merge")),A500&amp;"_SA_AE",IF(AND(D501="Gina",OR(E501="Manual",E501="Assisted Manual")),A500&amp;"_GB",IF(AND(D501="Gina",OR(E501="De-Novo Merge",E501="Assisted Merge")),A500&amp;"_SA_GB",IF(AND(D501="Cameron",OR(E501="Manual",E501="Assisted Manual")),A500&amp;"_CA",IF(AND(D501="Cameron",OR(E501="De-Novo Merge",E501="Assisted Merge")),A500&amp;"_SA_CA",IF(AND(D501="Bruno",OR(E501="Manual",E501="Assisted Manual")),A500&amp;"_BD",IF(AND(D501="Bruno",OR(E501="De-Novo Merge",E501="Assisted Merge")),A500&amp;"_SA_BD",IF(AND(D501="Daniel",OR(E501="Manual",E501="Assisted Manual")),A500&amp;"_DR",IF(AND(D501="Daniel",OR(E501="De-Novo Merge",E501="Assisted Merge")),A500&amp;"_SA_DR",IF(AND(D501="Monet",OR(E501="Manual",E501="Assisted Manual")),A500&amp;"_MW",IF(AND(D501="Monet",OR(E501="De-Novo Merge",E501="Assisted Merge")),A500&amp;"_SA_MW",IF(AND(D501="Rinat",OR(E501="Manual",E501="Assisted Manual")),A500&amp;"_RM",IF(AND(D501="Rinat",OR(E501="De-Novo Merge",E501="Assisted Merge")),A500&amp;"_SA_RM",""))))))))))))))))</f>
        <v>2018-08-01_G-250_CA</v>
      </c>
      <c r="G501" s="104">
        <v>43468</v>
      </c>
      <c r="H501" s="104">
        <v>43468</v>
      </c>
      <c r="I501" s="68">
        <v>0.25</v>
      </c>
      <c r="J501" s="68"/>
      <c r="K501" s="73" t="str">
        <f t="shared" si="7"/>
        <v/>
      </c>
      <c r="L501" s="116"/>
      <c r="M501" s="103" t="str">
        <f t="shared" si="12"/>
        <v>Completed</v>
      </c>
      <c r="N501" s="116"/>
      <c r="O501" s="116"/>
      <c r="Q501" s="121"/>
      <c r="R501" s="116"/>
    </row>
    <row r="502" spans="1:18" x14ac:dyDescent="0.25">
      <c r="A502" s="122" t="s">
        <v>5440</v>
      </c>
      <c r="B502" s="117" t="s">
        <v>5439</v>
      </c>
      <c r="C502" s="116"/>
      <c r="D502" s="103"/>
      <c r="E502" s="103"/>
      <c r="F502" s="7" t="str">
        <f>IF(AND(D502="Amina",OR(E502="Manual",E502="Assisted Manual")),A502&amp;"_AZ",IF(AND(D502="Amina",OR(E502="De-Novo Merge",E502="Assisted Merge")),A502&amp;"_SA_AZ",IF(AND(D502="Ahmad",OR(E502="Manual",E502="Assisted Manual")),A502&amp;"_AE",IF(AND(D502="Ahmad",OR(E502="De-Novo Merge",E502="Assisted Merge")),A502&amp;"_SA_AE",IF(AND(D502="Gina",OR(E502="Manual",E502="Assisted Manual")),A502&amp;"_GB",IF(AND(D502="Gina",OR(E502="De-Novo Merge",E502="Assisted Merge")),A502&amp;"_SA_GB",IF(AND(D502="Cameron",OR(E502="Manual",E502="Assisted Manual")),A502&amp;"_CA",IF(AND(D502="Cameron",OR(E502="De-Novo Merge",E502="Assisted Merge")),A502&amp;"_SA_CA",IF(AND(D502="Bruno",OR(E502="Manual",E502="Assisted Manual")),A502&amp;"_BD",IF(AND(D502="Bruno",OR(E502="De-Novo Merge",E502="Assisted Merge")),A502&amp;"_SA_BD",IF(AND(D502="Daniel",OR(E502="Manual",E502="Assisted Manual")),A502&amp;"_DR",IF(AND(D502="Daniel",OR(E502="De-Novo Merge",E502="Assisted Merge")),A502&amp;"_SA_DR",IF(AND(D502="Monet",OR(E502="Manual",E502="Assisted Manual")),A502&amp;"_MW",IF(AND(D502="Monet",OR(E502="De-Novo Merge",E502="Assisted Merge")),A502&amp;"_SA_MW",IF(AND(D502="Rinat",OR(E502="Manual",E502="Assisted Manual")),A502&amp;"_RM",IF(AND(D502="Rinat",OR(E502="De-Novo Merge",E502="Assisted Merge")),A502&amp;"_SA_RM",""))))))))))))))))</f>
        <v/>
      </c>
      <c r="G502" s="104"/>
      <c r="H502" s="104"/>
      <c r="I502" s="68"/>
      <c r="J502" s="68"/>
      <c r="K502" s="73" t="str">
        <f t="shared" si="7"/>
        <v/>
      </c>
      <c r="L502" s="118" t="str">
        <f>IF(AND(NOT(OR(H502="",H502="Ø")),NOT(OR(H503="",H503="Ø"))),"Needs to be Split","")</f>
        <v/>
      </c>
      <c r="M502" s="103" t="str">
        <f t="shared" si="12"/>
        <v/>
      </c>
      <c r="N502" s="116" t="str">
        <f>IF(AND(NOT(OR(H502="Ø",H502="")),L502="Split"),"In Progress",IF(AND(NOT(OR(H502="Ø",H502="")),L502="Needs to be Split"),"Waiting",IF(AND(M502="Review",M503="Review"),"Review",IF(OR(AND(M502="Review",M503="Incomplete"),AND(M502="Incomplete",M503="Review")),"Review",IF(OR(AND(M502="Untraceable",M503="Review"),AND(M502="Review",M503="Untraceable")),"Review",IF(OR(AND(M502="Review",M503="Completed"),AND(M502="Completed",M503="Review")),"Review",IF(OR(AND(M502="Other",M503="Review"),AND(M502="Review",M503="Other")),"Review",IF(OR(AND(M502="Other",M503="Incomplete"),AND(M502="Incomplete",M503="Other")),"Review",IF(OR(AND(M502="Other",M503="Untraceable"),AND(M502="Untraceable",M503="Other")),"Review",IF(OR(AND(M502="Other",M503="Completed"),AND(M502="Completed",M503="Other")),"Review",IF(AND(M502="Waiting",M503="Waiting"),"Waiting",IF(OR(AND(M502="Review",M503="Waiting"),AND(M502="Waiting",M503="Review")),"Waiting",IF(OR(AND(M502="Other",M503="Waiting"),AND(M502="Waiting",M503="Other")),"Waiting",IF(OR(AND(M502="Incomplete",M503="Waiting"),AND(M502="Waiting",M503="Incomplete")),"Waiting",IF(OR(AND(M502="Completed",M503="Waiting"),AND(M502="Waiting",M503="Completed")),"Waiting",IF(OR(M502="In Progress",M503="In Progress"),"In Progress",IF(OR(AND(M502="Completed",M503="Untraceable"),AND(M502="Untraceable",M503="Completed")),"Review",IF(OR(AND(M502="Completed",M503="Incomplete"),AND(M502="Incomplete",M503="Completed")),"Review",IF(OR(AND(M502="Incomplete",M503="Untraceable"),AND(M502="Untraceable",M503="Incomplete")),"Untraceable",IF(AND(NOT(OR(H502="Ø",H502="")),NOT(OR(H503="Ø",H503="")),L502=""),"In Progress",IF(AND(M502="Untraceable",M503="Untraceable"),"Untraceable",IF(AND(NOT(OR(H502="Ø",H502="")),NOT(OR(H503="Ø",H503="")),NOT(OR(L502="Ø",L502="",L502="Split",L502="Needs to be Split"))),"Completed",IF(AND(M502="Incomplete",M503="Incomplete"),"Incomplete",IF(AND(M502="Other",M503="Other"),"Review",IF(AND(M502="Untraceable",M503=""),"Untraceable","")))))))))))))))))))))))))</f>
        <v/>
      </c>
      <c r="O502" s="116" t="str">
        <f>IF(OR(N502="Untraceable",N502="Incomplete"),"Ignore",IF(N502="Completed","Waiting",IF(OR(N502="Waiting",N502="In Progress",N502="Review",N502="Other"),"HOLD","")))</f>
        <v/>
      </c>
      <c r="Q502" s="121" t="str">
        <f>IF(OR(N502="Untraceable",N502="Incomplete"),"No",IF(N502="Completed","In Progress",""))</f>
        <v/>
      </c>
      <c r="R502" s="116"/>
    </row>
    <row r="503" spans="1:18" x14ac:dyDescent="0.25">
      <c r="A503" s="116"/>
      <c r="B503" s="116"/>
      <c r="C503" s="116"/>
      <c r="D503" s="103"/>
      <c r="E503" s="103"/>
      <c r="F503" s="7" t="str">
        <f>IF(AND(D503="Amina",OR(E503="Manual",E503="Assisted Manual")),A502&amp;"_AZ",IF(AND(D503="Amina",OR(E503="De-Novo Merge",E503="Assisted Merge")),A502&amp;"_SA_AZ",IF(AND(D503="Ahmad",OR(E503="Manual",E503="Assisted Manual")),A502&amp;"_AE",IF(AND(D503="Ahmad",OR(E503="De-Novo Merge",E503="Assisted Merge")),A502&amp;"_SA_AE",IF(AND(D503="Gina",OR(E503="Manual",E503="Assisted Manual")),A502&amp;"_GB",IF(AND(D503="Gina",OR(E503="De-Novo Merge",E503="Assisted Merge")),A502&amp;"_SA_GB",IF(AND(D503="Cameron",OR(E503="Manual",E503="Assisted Manual")),A502&amp;"_CA",IF(AND(D503="Cameron",OR(E503="De-Novo Merge",E503="Assisted Merge")),A502&amp;"_SA_CA",IF(AND(D503="Bruno",OR(E503="Manual",E503="Assisted Manual")),A502&amp;"_BD",IF(AND(D503="Bruno",OR(E503="De-Novo Merge",E503="Assisted Merge")),A502&amp;"_SA_BD",IF(AND(D503="Daniel",OR(E503="Manual",E503="Assisted Manual")),A502&amp;"_DR",IF(AND(D503="Daniel",OR(E503="De-Novo Merge",E503="Assisted Merge")),A502&amp;"_SA_DR",IF(AND(D503="Monet",OR(E503="Manual",E503="Assisted Manual")),A502&amp;"_MW",IF(AND(D503="Monet",OR(E503="De-Novo Merge",E503="Assisted Merge")),A502&amp;"_SA_MW",IF(AND(D503="Rinat",OR(E503="Manual",E503="Assisted Manual")),A502&amp;"_RM",IF(AND(D503="Rinat",OR(E503="De-Novo Merge",E503="Assisted Merge")),A502&amp;"_SA_RM",""))))))))))))))))</f>
        <v/>
      </c>
      <c r="G503" s="104"/>
      <c r="H503" s="104"/>
      <c r="I503" s="68"/>
      <c r="J503" s="68"/>
      <c r="K503" s="73" t="str">
        <f t="shared" si="7"/>
        <v/>
      </c>
      <c r="L503" s="116"/>
      <c r="M503" s="103" t="str">
        <f t="shared" si="12"/>
        <v/>
      </c>
      <c r="N503" s="116"/>
      <c r="O503" s="116"/>
      <c r="Q503" s="121"/>
      <c r="R503" s="116"/>
    </row>
    <row r="504" spans="1:18" x14ac:dyDescent="0.25">
      <c r="A504" s="122" t="s">
        <v>5438</v>
      </c>
      <c r="B504" s="117" t="s">
        <v>5437</v>
      </c>
      <c r="C504" s="116"/>
      <c r="D504" s="103" t="s">
        <v>4657</v>
      </c>
      <c r="E504" s="103" t="s">
        <v>24</v>
      </c>
      <c r="F504" s="7" t="str">
        <f>IF(AND(D504="Amina",OR(E504="Manual",E504="Assisted Manual")),A504&amp;"_AZ",IF(AND(D504="Amina",OR(E504="De-Novo Merge",E504="Assisted Merge")),A504&amp;"_SA_AZ",IF(AND(D504="Ahmad",OR(E504="Manual",E504="Assisted Manual")),A504&amp;"_AE",IF(AND(D504="Ahmad",OR(E504="De-Novo Merge",E504="Assisted Merge")),A504&amp;"_SA_AE",IF(AND(D504="Gina",OR(E504="Manual",E504="Assisted Manual")),A504&amp;"_GB",IF(AND(D504="Gina",OR(E504="De-Novo Merge",E504="Assisted Merge")),A504&amp;"_SA_GB",IF(AND(D504="Cameron",OR(E504="Manual",E504="Assisted Manual")),A504&amp;"_CA",IF(AND(D504="Cameron",OR(E504="De-Novo Merge",E504="Assisted Merge")),A504&amp;"_SA_CA",IF(AND(D504="Bruno",OR(E504="Manual",E504="Assisted Manual")),A504&amp;"_BD",IF(AND(D504="Bruno",OR(E504="De-Novo Merge",E504="Assisted Merge")),A504&amp;"_SA_BD",IF(AND(D504="Daniel",OR(E504="Manual",E504="Assisted Manual")),A504&amp;"_DR",IF(AND(D504="Daniel",OR(E504="De-Novo Merge",E504="Assisted Merge")),A504&amp;"_SA_DR",IF(AND(D504="Monet",OR(E504="Manual",E504="Assisted Manual")),A504&amp;"_MW",IF(AND(D504="Monet",OR(E504="De-Novo Merge",E504="Assisted Merge")),A504&amp;"_SA_MW",IF(AND(D504="Rinat",OR(E504="Manual",E504="Assisted Manual")),A504&amp;"_RM",IF(AND(D504="Rinat",OR(E504="De-Novo Merge",E504="Assisted Merge")),A504&amp;"_SA_RM",""))))))))))))))))</f>
        <v>2018-08-01_G-252_AE</v>
      </c>
      <c r="G504" s="104">
        <v>43433</v>
      </c>
      <c r="H504" s="104">
        <v>43433</v>
      </c>
      <c r="I504" s="68">
        <v>0.8</v>
      </c>
      <c r="J504" s="68">
        <v>19.16</v>
      </c>
      <c r="K504" s="73">
        <f t="shared" si="7"/>
        <v>23.95</v>
      </c>
      <c r="L504" s="118">
        <v>43446</v>
      </c>
      <c r="M504" s="103" t="str">
        <f t="shared" si="12"/>
        <v>Completed</v>
      </c>
      <c r="N504" s="116" t="s">
        <v>0</v>
      </c>
      <c r="O504" s="116" t="s">
        <v>0</v>
      </c>
      <c r="Q504" s="121" t="str">
        <f>IF(OR(N504="Untraceable",N504="Incomplete"),"No",IF(N504="Completed","In Progress",""))</f>
        <v>In Progress</v>
      </c>
      <c r="R504" s="116"/>
    </row>
    <row r="505" spans="1:18" x14ac:dyDescent="0.25">
      <c r="A505" s="116"/>
      <c r="B505" s="116"/>
      <c r="C505" s="116"/>
      <c r="D505" s="103" t="s">
        <v>23</v>
      </c>
      <c r="E505" s="103" t="s">
        <v>1512</v>
      </c>
      <c r="F505" s="7" t="str">
        <f>IF(AND(D505="Amina",OR(E505="Manual",E505="Assisted Manual")),A504&amp;"_AZ",IF(AND(D505="Amina",OR(E505="De-Novo Merge",E505="Assisted Merge")),A504&amp;"_SA_AZ",IF(AND(D505="Ahmad",OR(E505="Manual",E505="Assisted Manual")),A504&amp;"_AE",IF(AND(D505="Ahmad",OR(E505="De-Novo Merge",E505="Assisted Merge")),A504&amp;"_SA_AE",IF(AND(D505="Gina",OR(E505="Manual",E505="Assisted Manual")),A504&amp;"_GB",IF(AND(D505="Gina",OR(E505="De-Novo Merge",E505="Assisted Merge")),A504&amp;"_SA_GB",IF(AND(D505="Cameron",OR(E505="Manual",E505="Assisted Manual")),A504&amp;"_CA",IF(AND(D505="Cameron",OR(E505="De-Novo Merge",E505="Assisted Merge")),A504&amp;"_SA_CA",IF(AND(D505="Bruno",OR(E505="Manual",E505="Assisted Manual")),A504&amp;"_BD",IF(AND(D505="Bruno",OR(E505="De-Novo Merge",E505="Assisted Merge")),A504&amp;"_SA_BD",IF(AND(D505="Daniel",OR(E505="Manual",E505="Assisted Manual")),A504&amp;"_DR",IF(AND(D505="Daniel",OR(E505="De-Novo Merge",E505="Assisted Merge")),A504&amp;"_SA_DR",IF(AND(D505="Monet",OR(E505="Manual",E505="Assisted Manual")),A504&amp;"_MW",IF(AND(D505="Monet",OR(E505="De-Novo Merge",E505="Assisted Merge")),A504&amp;"_SA_MW",IF(AND(D505="Rinat",OR(E505="Manual",E505="Assisted Manual")),A504&amp;"_RM",IF(AND(D505="Rinat",OR(E505="De-Novo Merge",E505="Assisted Merge")),A504&amp;"_SA_RM",""))))))))))))))))</f>
        <v>2018-08-01_G-252_CA</v>
      </c>
      <c r="G505" s="104">
        <v>43437</v>
      </c>
      <c r="H505" s="104">
        <v>43437</v>
      </c>
      <c r="I505" s="68">
        <v>1</v>
      </c>
      <c r="J505" s="68"/>
      <c r="K505" s="73" t="str">
        <f t="shared" si="7"/>
        <v/>
      </c>
      <c r="L505" s="116"/>
      <c r="M505" s="103" t="str">
        <f t="shared" si="12"/>
        <v>Completed</v>
      </c>
      <c r="N505" s="116"/>
      <c r="O505" s="116"/>
      <c r="Q505" s="121"/>
      <c r="R505" s="116"/>
    </row>
    <row r="506" spans="1:18" x14ac:dyDescent="0.25">
      <c r="A506" s="122" t="s">
        <v>5436</v>
      </c>
      <c r="B506" s="117" t="s">
        <v>5435</v>
      </c>
      <c r="C506" s="116"/>
      <c r="D506" s="103" t="s">
        <v>23</v>
      </c>
      <c r="E506" s="103" t="s">
        <v>24</v>
      </c>
      <c r="F506" s="7" t="str">
        <f>IF(AND(D506="Amina",OR(E506="Manual",E506="Assisted Manual")),A506&amp;"_AZ",IF(AND(D506="Amina",OR(E506="De-Novo Merge",E506="Assisted Merge")),A506&amp;"_SA_AZ",IF(AND(D506="Ahmad",OR(E506="Manual",E506="Assisted Manual")),A506&amp;"_AE",IF(AND(D506="Ahmad",OR(E506="De-Novo Merge",E506="Assisted Merge")),A506&amp;"_SA_AE",IF(AND(D506="Gina",OR(E506="Manual",E506="Assisted Manual")),A506&amp;"_GB",IF(AND(D506="Gina",OR(E506="De-Novo Merge",E506="Assisted Merge")),A506&amp;"_SA_GB",IF(AND(D506="Cameron",OR(E506="Manual",E506="Assisted Manual")),A506&amp;"_CA",IF(AND(D506="Cameron",OR(E506="De-Novo Merge",E506="Assisted Merge")),A506&amp;"_SA_CA",IF(AND(D506="Bruno",OR(E506="Manual",E506="Assisted Manual")),A506&amp;"_BD",IF(AND(D506="Bruno",OR(E506="De-Novo Merge",E506="Assisted Merge")),A506&amp;"_SA_BD",IF(AND(D506="Daniel",OR(E506="Manual",E506="Assisted Manual")),A506&amp;"_DR",IF(AND(D506="Daniel",OR(E506="De-Novo Merge",E506="Assisted Merge")),A506&amp;"_SA_DR",IF(AND(D506="Monet",OR(E506="Manual",E506="Assisted Manual")),A506&amp;"_MW",IF(AND(D506="Monet",OR(E506="De-Novo Merge",E506="Assisted Merge")),A506&amp;"_SA_MW",IF(AND(D506="Rinat",OR(E506="Manual",E506="Assisted Manual")),A506&amp;"_RM",IF(AND(D506="Rinat",OR(E506="De-Novo Merge",E506="Assisted Merge")),A506&amp;"_SA_RM",""))))))))))))))))</f>
        <v>2018-08-01_G-253_CA</v>
      </c>
      <c r="G506" s="104">
        <v>43432</v>
      </c>
      <c r="H506" s="104">
        <v>43433</v>
      </c>
      <c r="I506" s="68">
        <v>2</v>
      </c>
      <c r="J506" s="68"/>
      <c r="K506" s="73" t="str">
        <f t="shared" si="7"/>
        <v/>
      </c>
      <c r="L506" s="118">
        <v>43441</v>
      </c>
      <c r="M506" s="103" t="str">
        <f t="shared" si="12"/>
        <v>Completed</v>
      </c>
      <c r="N506" s="116" t="str">
        <f>IF(AND(NOT(OR(H506="Ø",H506="")),L506="Split"),"In Progress",IF(AND(NOT(OR(H506="Ø",H506="")),L506="Needs to be Split"),"Waiting",IF(AND(M506="Review",M507="Review"),"Review",IF(OR(AND(M506="Review",M507="Incomplete"),AND(M506="Incomplete",M507="Review")),"Review",IF(OR(AND(M506="Untraceable",M507="Review"),AND(M506="Review",M507="Untraceable")),"Review",IF(OR(AND(M506="Review",M507="Completed"),AND(M506="Completed",M507="Review")),"Review",IF(OR(AND(M506="Other",M507="Review"),AND(M506="Review",M507="Other")),"Review",IF(OR(AND(M506="Other",M507="Incomplete"),AND(M506="Incomplete",M507="Other")),"Review",IF(OR(AND(M506="Other",M507="Untraceable"),AND(M506="Untraceable",M507="Other")),"Review",IF(OR(AND(M506="Other",M507="Completed"),AND(M506="Completed",M507="Other")),"Review",IF(AND(M506="Waiting",M507="Waiting"),"Waiting",IF(OR(AND(M506="Review",M507="Waiting"),AND(M506="Waiting",M507="Review")),"Waiting",IF(OR(AND(M506="Other",M507="Waiting"),AND(M506="Waiting",M507="Other")),"Waiting",IF(OR(AND(M506="Incomplete",M507="Waiting"),AND(M506="Waiting",M507="Incomplete")),"Waiting",IF(OR(AND(M506="Completed",M507="Waiting"),AND(M506="Waiting",M507="Completed")),"Waiting",IF(OR(M506="In Progress",M507="In Progress"),"In Progress",IF(OR(AND(M506="Completed",M507="Untraceable"),AND(M506="Untraceable",M507="Completed")),"Review",IF(OR(AND(M506="Completed",M507="Incomplete"),AND(M506="Incomplete",M507="Completed")),"Review",IF(OR(AND(M506="Incomplete",M507="Untraceable"),AND(M506="Untraceable",M507="Incomplete")),"Untraceable",IF(AND(NOT(OR(H506="Ø",H506="")),NOT(OR(H507="Ø",H507="")),L506=""),"In Progress",IF(AND(M506="Untraceable",M507="Untraceable"),"Untraceable",IF(AND(NOT(OR(H506="Ø",H506="")),NOT(OR(H507="Ø",H507="")),NOT(OR(L506="Ø",L506="",L506="Split",L506="Needs to be Split"))),"Completed",IF(AND(M506="Incomplete",M507="Incomplete"),"Incomplete",IF(AND(M506="Other",M507="Other"),"Review",IF(AND(M506="Untraceable",M507=""),"Untraceable","")))))))))))))))))))))))))</f>
        <v>Completed</v>
      </c>
      <c r="O506" s="116" t="s">
        <v>0</v>
      </c>
      <c r="Q506" s="121" t="str">
        <f>IF(OR(N506="Untraceable",N506="Incomplete"),"No",IF(N506="Completed","In Progress",""))</f>
        <v>In Progress</v>
      </c>
      <c r="R506" s="124"/>
    </row>
    <row r="507" spans="1:18" x14ac:dyDescent="0.25">
      <c r="A507" s="116"/>
      <c r="B507" s="116"/>
      <c r="C507" s="116"/>
      <c r="D507" s="103" t="s">
        <v>4657</v>
      </c>
      <c r="E507" s="103" t="s">
        <v>1512</v>
      </c>
      <c r="F507" s="7" t="str">
        <f>IF(AND(D507="Amina",OR(E507="Manual",E507="Assisted Manual")),A506&amp;"_AZ",IF(AND(D507="Amina",OR(E507="De-Novo Merge",E507="Assisted Merge")),A506&amp;"_SA_AZ",IF(AND(D507="Ahmad",OR(E507="Manual",E507="Assisted Manual")),A506&amp;"_AE",IF(AND(D507="Ahmad",OR(E507="De-Novo Merge",E507="Assisted Merge")),A506&amp;"_SA_AE",IF(AND(D507="Gina",OR(E507="Manual",E507="Assisted Manual")),A506&amp;"_GB",IF(AND(D507="Gina",OR(E507="De-Novo Merge",E507="Assisted Merge")),A506&amp;"_SA_GB",IF(AND(D507="Cameron",OR(E507="Manual",E507="Assisted Manual")),A506&amp;"_CA",IF(AND(D507="Cameron",OR(E507="De-Novo Merge",E507="Assisted Merge")),A506&amp;"_SA_CA",IF(AND(D507="Bruno",OR(E507="Manual",E507="Assisted Manual")),A506&amp;"_BD",IF(AND(D507="Bruno",OR(E507="De-Novo Merge",E507="Assisted Merge")),A506&amp;"_SA_BD",IF(AND(D507="Daniel",OR(E507="Manual",E507="Assisted Manual")),A506&amp;"_DR",IF(AND(D507="Daniel",OR(E507="De-Novo Merge",E507="Assisted Merge")),A506&amp;"_SA_DR",IF(AND(D507="Monet",OR(E507="Manual",E507="Assisted Manual")),A506&amp;"_MW",IF(AND(D507="Monet",OR(E507="De-Novo Merge",E507="Assisted Merge")),A506&amp;"_SA_MW",IF(AND(D507="Rinat",OR(E507="Manual",E507="Assisted Manual")),A506&amp;"_RM",IF(AND(D507="Rinat",OR(E507="De-Novo Merge",E507="Assisted Merge")),A506&amp;"_SA_RM",""))))))))))))))))</f>
        <v>2018-08-01_G-253_AE</v>
      </c>
      <c r="G507" s="104">
        <v>43440</v>
      </c>
      <c r="H507" s="104">
        <v>43441</v>
      </c>
      <c r="I507" s="68">
        <v>1.75</v>
      </c>
      <c r="J507" s="68">
        <v>30.3</v>
      </c>
      <c r="K507" s="73">
        <f t="shared" si="7"/>
        <v>17.314285714285713</v>
      </c>
      <c r="L507" s="116"/>
      <c r="M507" s="103" t="str">
        <f t="shared" si="12"/>
        <v>Completed</v>
      </c>
      <c r="N507" s="116"/>
      <c r="O507" s="116"/>
      <c r="Q507" s="121"/>
      <c r="R507" s="125"/>
    </row>
    <row r="508" spans="1:18" x14ac:dyDescent="0.25">
      <c r="A508" s="122" t="s">
        <v>5434</v>
      </c>
      <c r="B508" s="117" t="s">
        <v>5433</v>
      </c>
      <c r="C508" s="116"/>
      <c r="D508" s="103" t="s">
        <v>4657</v>
      </c>
      <c r="E508" s="103" t="s">
        <v>24</v>
      </c>
      <c r="F508" s="7" t="str">
        <f>IF(AND(D508="Amina",OR(E508="Manual",E508="Assisted Manual")),A508&amp;"_AZ",IF(AND(D508="Amina",OR(E508="De-Novo Merge",E508="Assisted Merge")),A508&amp;"_SA_AZ",IF(AND(D508="Ahmad",OR(E508="Manual",E508="Assisted Manual")),A508&amp;"_AE",IF(AND(D508="Ahmad",OR(E508="De-Novo Merge",E508="Assisted Merge")),A508&amp;"_SA_AE",IF(AND(D508="Gina",OR(E508="Manual",E508="Assisted Manual")),A508&amp;"_GB",IF(AND(D508="Gina",OR(E508="De-Novo Merge",E508="Assisted Merge")),A508&amp;"_SA_GB",IF(AND(D508="Cameron",OR(E508="Manual",E508="Assisted Manual")),A508&amp;"_CA",IF(AND(D508="Cameron",OR(E508="De-Novo Merge",E508="Assisted Merge")),A508&amp;"_SA_CA",IF(AND(D508="Bruno",OR(E508="Manual",E508="Assisted Manual")),A508&amp;"_BD",IF(AND(D508="Bruno",OR(E508="De-Novo Merge",E508="Assisted Merge")),A508&amp;"_SA_BD",IF(AND(D508="Daniel",OR(E508="Manual",E508="Assisted Manual")),A508&amp;"_DR",IF(AND(D508="Daniel",OR(E508="De-Novo Merge",E508="Assisted Merge")),A508&amp;"_SA_DR",IF(AND(D508="Monet",OR(E508="Manual",E508="Assisted Manual")),A508&amp;"_MW",IF(AND(D508="Monet",OR(E508="De-Novo Merge",E508="Assisted Merge")),A508&amp;"_SA_MW",IF(AND(D508="Rinat",OR(E508="Manual",E508="Assisted Manual")),A508&amp;"_RM",IF(AND(D508="Rinat",OR(E508="De-Novo Merge",E508="Assisted Merge")),A508&amp;"_SA_RM",""))))))))))))))))</f>
        <v>2018-08-01_G-254_AE</v>
      </c>
      <c r="G508" s="104">
        <v>43434</v>
      </c>
      <c r="H508" s="104">
        <v>43434</v>
      </c>
      <c r="I508" s="68">
        <v>1.34</v>
      </c>
      <c r="J508" s="68">
        <v>38.840000000000003</v>
      </c>
      <c r="K508" s="73">
        <f t="shared" si="7"/>
        <v>28.985074626865671</v>
      </c>
      <c r="L508" s="118">
        <v>43446</v>
      </c>
      <c r="M508" s="103" t="str">
        <f t="shared" si="12"/>
        <v>Completed</v>
      </c>
      <c r="N508" s="116" t="s">
        <v>0</v>
      </c>
      <c r="O508" s="116" t="s">
        <v>0</v>
      </c>
      <c r="Q508" s="121" t="str">
        <f>IF(OR(N508="Untraceable",N508="Incomplete"),"No",IF(N508="Completed","In Progress",""))</f>
        <v>In Progress</v>
      </c>
      <c r="R508" s="124"/>
    </row>
    <row r="509" spans="1:18" x14ac:dyDescent="0.25">
      <c r="A509" s="116"/>
      <c r="B509" s="116"/>
      <c r="C509" s="116"/>
      <c r="D509" s="103" t="s">
        <v>23</v>
      </c>
      <c r="E509" s="103" t="s">
        <v>1512</v>
      </c>
      <c r="F509" s="7" t="str">
        <f>IF(AND(D509="Amina",OR(E509="Manual",E509="Assisted Manual")),A508&amp;"_AZ",IF(AND(D509="Amina",OR(E509="De-Novo Merge",E509="Assisted Merge")),A508&amp;"_SA_AZ",IF(AND(D509="Ahmad",OR(E509="Manual",E509="Assisted Manual")),A508&amp;"_AE",IF(AND(D509="Ahmad",OR(E509="De-Novo Merge",E509="Assisted Merge")),A508&amp;"_SA_AE",IF(AND(D509="Gina",OR(E509="Manual",E509="Assisted Manual")),A508&amp;"_GB",IF(AND(D509="Gina",OR(E509="De-Novo Merge",E509="Assisted Merge")),A508&amp;"_SA_GB",IF(AND(D509="Cameron",OR(E509="Manual",E509="Assisted Manual")),A508&amp;"_CA",IF(AND(D509="Cameron",OR(E509="De-Novo Merge",E509="Assisted Merge")),A508&amp;"_SA_CA",IF(AND(D509="Bruno",OR(E509="Manual",E509="Assisted Manual")),A508&amp;"_BD",IF(AND(D509="Bruno",OR(E509="De-Novo Merge",E509="Assisted Merge")),A508&amp;"_SA_BD",IF(AND(D509="Daniel",OR(E509="Manual",E509="Assisted Manual")),A508&amp;"_DR",IF(AND(D509="Daniel",OR(E509="De-Novo Merge",E509="Assisted Merge")),A508&amp;"_SA_DR",IF(AND(D509="Monet",OR(E509="Manual",E509="Assisted Manual")),A508&amp;"_MW",IF(AND(D509="Monet",OR(E509="De-Novo Merge",E509="Assisted Merge")),A508&amp;"_SA_MW",IF(AND(D509="Rinat",OR(E509="Manual",E509="Assisted Manual")),A508&amp;"_RM",IF(AND(D509="Rinat",OR(E509="De-Novo Merge",E509="Assisted Merge")),A508&amp;"_SA_RM",""))))))))))))))))</f>
        <v>2018-08-01_G-254_CA</v>
      </c>
      <c r="G509" s="104">
        <v>43436</v>
      </c>
      <c r="H509" s="104">
        <v>43437</v>
      </c>
      <c r="I509" s="68"/>
      <c r="J509" s="68"/>
      <c r="K509" s="73" t="str">
        <f t="shared" si="7"/>
        <v/>
      </c>
      <c r="L509" s="116"/>
      <c r="M509" s="103" t="str">
        <f t="shared" si="12"/>
        <v>Completed</v>
      </c>
      <c r="N509" s="116"/>
      <c r="O509" s="116"/>
      <c r="Q509" s="121"/>
      <c r="R509" s="125"/>
    </row>
    <row r="510" spans="1:18" x14ac:dyDescent="0.25">
      <c r="A510" s="122" t="s">
        <v>5432</v>
      </c>
      <c r="B510" s="117" t="s">
        <v>5431</v>
      </c>
      <c r="C510" s="116" t="s">
        <v>5407</v>
      </c>
      <c r="D510" s="103" t="s">
        <v>23</v>
      </c>
      <c r="E510" s="103" t="s">
        <v>24</v>
      </c>
      <c r="F510" s="7" t="str">
        <f>IF(AND(D510="Amina",OR(E510="Manual",E510="Assisted Manual")),A510&amp;"_AZ",IF(AND(D510="Amina",OR(E510="De-Novo Merge",E510="Assisted Merge")),A510&amp;"_SA_AZ",IF(AND(D510="Ahmad",OR(E510="Manual",E510="Assisted Manual")),A510&amp;"_AE",IF(AND(D510="Ahmad",OR(E510="De-Novo Merge",E510="Assisted Merge")),A510&amp;"_SA_AE",IF(AND(D510="Gina",OR(E510="Manual",E510="Assisted Manual")),A510&amp;"_GB",IF(AND(D510="Gina",OR(E510="De-Novo Merge",E510="Assisted Merge")),A510&amp;"_SA_GB",IF(AND(D510="Cameron",OR(E510="Manual",E510="Assisted Manual")),A510&amp;"_CA",IF(AND(D510="Cameron",OR(E510="De-Novo Merge",E510="Assisted Merge")),A510&amp;"_SA_CA",IF(AND(D510="Bruno",OR(E510="Manual",E510="Assisted Manual")),A510&amp;"_BD",IF(AND(D510="Bruno",OR(E510="De-Novo Merge",E510="Assisted Merge")),A510&amp;"_SA_BD",IF(AND(D510="Daniel",OR(E510="Manual",E510="Assisted Manual")),A510&amp;"_DR",IF(AND(D510="Daniel",OR(E510="De-Novo Merge",E510="Assisted Merge")),A510&amp;"_SA_DR",IF(AND(D510="Monet",OR(E510="Manual",E510="Assisted Manual")),A510&amp;"_MW",IF(AND(D510="Monet",OR(E510="De-Novo Merge",E510="Assisted Merge")),A510&amp;"_SA_MW",IF(AND(D510="Rinat",OR(E510="Manual",E510="Assisted Manual")),A510&amp;"_RM",IF(AND(D510="Rinat",OR(E510="De-Novo Merge",E510="Assisted Merge")),A510&amp;"_SA_RM",""))))))))))))))))</f>
        <v>2018-08-01_G-255_CA</v>
      </c>
      <c r="G510" s="104">
        <v>43434</v>
      </c>
      <c r="H510" s="104">
        <v>43434</v>
      </c>
      <c r="I510" s="68">
        <v>2</v>
      </c>
      <c r="J510" s="68"/>
      <c r="K510" s="73" t="str">
        <f t="shared" si="7"/>
        <v/>
      </c>
      <c r="L510" s="118" t="s">
        <v>4897</v>
      </c>
      <c r="M510" s="103" t="str">
        <f t="shared" si="12"/>
        <v>Completed</v>
      </c>
      <c r="N510" s="116" t="str">
        <f>IF(AND(NOT(OR(H510="Ø",H510="")),L510="Split"),"In Progress",IF(AND(NOT(OR(H510="Ø",H510="")),L510="Needs to be Split"),"Waiting",IF(AND(M510="Review",M511="Review"),"Review",IF(OR(AND(M510="Review",M511="Incomplete"),AND(M510="Incomplete",M511="Review")),"Review",IF(OR(AND(M510="Untraceable",M511="Review"),AND(M510="Review",M511="Untraceable")),"Review",IF(OR(AND(M510="Review",M511="Completed"),AND(M510="Completed",M511="Review")),"Review",IF(OR(AND(M510="Other",M511="Review"),AND(M510="Review",M511="Other")),"Review",IF(OR(AND(M510="Other",M511="Incomplete"),AND(M510="Incomplete",M511="Other")),"Review",IF(OR(AND(M510="Other",M511="Untraceable"),AND(M510="Untraceable",M511="Other")),"Review",IF(OR(AND(M510="Other",M511="Completed"),AND(M510="Completed",M511="Other")),"Review",IF(AND(M510="Waiting",M511="Waiting"),"Waiting",IF(OR(AND(M510="Review",M511="Waiting"),AND(M510="Waiting",M511="Review")),"Waiting",IF(OR(AND(M510="Other",M511="Waiting"),AND(M510="Waiting",M511="Other")),"Waiting",IF(OR(AND(M510="Incomplete",M511="Waiting"),AND(M510="Waiting",M511="Incomplete")),"Waiting",IF(OR(AND(M510="Completed",M511="Waiting"),AND(M510="Waiting",M511="Completed")),"Waiting",IF(OR(M510="In Progress",M511="In Progress"),"In Progress",IF(OR(AND(M510="Completed",M511="Untraceable"),AND(M510="Untraceable",M511="Completed")),"Review",IF(OR(AND(M510="Completed",M511="Incomplete"),AND(M510="Incomplete",M511="Completed")),"Review",IF(OR(AND(M510="Incomplete",M511="Untraceable"),AND(M510="Untraceable",M511="Incomplete")),"Untraceable",IF(AND(NOT(OR(H510="Ø",H510="")),NOT(OR(H511="Ø",H511="")),L510=""),"In Progress",IF(AND(M510="Untraceable",M511="Untraceable"),"Untraceable",IF(AND(NOT(OR(H510="Ø",H510="")),NOT(OR(H511="Ø",H511="")),NOT(OR(L510="Ø",L510="",L510="Split",L510="Needs to be Split"))),"Completed",IF(AND(M510="Incomplete",M511="Incomplete"),"Incomplete",IF(AND(M510="Other",M511="Other"),"Review",IF(AND(M510="Untraceable",M511=""),"Untraceable","")))))))))))))))))))))))))</f>
        <v>In Progress</v>
      </c>
      <c r="O510" s="116" t="s">
        <v>0</v>
      </c>
      <c r="Q510" s="121" t="str">
        <f>IF(OR(N510="Untraceable",N510="Incomplete"),"No",IF(N510="Completed","In Progress",""))</f>
        <v/>
      </c>
      <c r="R510" s="124"/>
    </row>
    <row r="511" spans="1:18" x14ac:dyDescent="0.25">
      <c r="A511" s="116"/>
      <c r="B511" s="116"/>
      <c r="C511" s="116"/>
      <c r="D511" s="103" t="s">
        <v>113</v>
      </c>
      <c r="E511" s="103" t="s">
        <v>1512</v>
      </c>
      <c r="F511" s="7" t="str">
        <f>IF(AND(D511="Amina",OR(E511="Manual",E511="Assisted Manual")),A510&amp;"_AZ",IF(AND(D511="Amina",OR(E511="De-Novo Merge",E511="Assisted Merge")),A510&amp;"_SA_AZ",IF(AND(D511="Ahmad",OR(E511="Manual",E511="Assisted Manual")),A510&amp;"_AE",IF(AND(D511="Ahmad",OR(E511="De-Novo Merge",E511="Assisted Merge")),A510&amp;"_SA_AE",IF(AND(D511="Gina",OR(E511="Manual",E511="Assisted Manual")),A510&amp;"_GB",IF(AND(D511="Gina",OR(E511="De-Novo Merge",E511="Assisted Merge")),A510&amp;"_SA_GB",IF(AND(D511="Cameron",OR(E511="Manual",E511="Assisted Manual")),A510&amp;"_CA",IF(AND(D511="Cameron",OR(E511="De-Novo Merge",E511="Assisted Merge")),A510&amp;"_SA_CA",IF(AND(D511="Bruno",OR(E511="Manual",E511="Assisted Manual")),A510&amp;"_BD",IF(AND(D511="Bruno",OR(E511="De-Novo Merge",E511="Assisted Merge")),A510&amp;"_SA_BD",IF(AND(D511="Daniel",OR(E511="Manual",E511="Assisted Manual")),A510&amp;"_DR",IF(AND(D511="Daniel",OR(E511="De-Novo Merge",E511="Assisted Merge")),A510&amp;"_SA_DR",IF(AND(D511="Monet",OR(E511="Manual",E511="Assisted Manual")),A510&amp;"_MW",IF(AND(D511="Monet",OR(E511="De-Novo Merge",E511="Assisted Merge")),A510&amp;"_SA_MW",IF(AND(D511="Rinat",OR(E511="Manual",E511="Assisted Manual")),A510&amp;"_RM",IF(AND(D511="Rinat",OR(E511="De-Novo Merge",E511="Assisted Merge")),A510&amp;"_SA_RM",""))))))))))))))))</f>
        <v>2018-08-01_G-255_DR</v>
      </c>
      <c r="G511" s="104">
        <v>43440</v>
      </c>
      <c r="H511" s="104">
        <v>43446</v>
      </c>
      <c r="I511" s="68">
        <v>1.25</v>
      </c>
      <c r="J511" s="68">
        <v>34.752000000000002</v>
      </c>
      <c r="K511" s="73">
        <f t="shared" si="7"/>
        <v>27.801600000000001</v>
      </c>
      <c r="L511" s="116"/>
      <c r="M511" s="103" t="str">
        <f t="shared" si="12"/>
        <v>Completed</v>
      </c>
      <c r="N511" s="116"/>
      <c r="O511" s="116"/>
      <c r="Q511" s="121"/>
      <c r="R511" s="125"/>
    </row>
    <row r="512" spans="1:18" x14ac:dyDescent="0.25">
      <c r="A512" s="122" t="s">
        <v>5430</v>
      </c>
      <c r="B512" s="117" t="s">
        <v>5429</v>
      </c>
      <c r="C512" s="116"/>
      <c r="D512" s="103" t="s">
        <v>4657</v>
      </c>
      <c r="E512" s="103" t="s">
        <v>24</v>
      </c>
      <c r="F512" s="7" t="str">
        <f>IF(AND(D512="Amina",OR(E512="Manual",E512="Assisted Manual")),A512&amp;"_AZ",IF(AND(D512="Amina",OR(E512="De-Novo Merge",E512="Assisted Merge")),A512&amp;"_SA_AZ",IF(AND(D512="Ahmad",OR(E512="Manual",E512="Assisted Manual")),A512&amp;"_AE",IF(AND(D512="Ahmad",OR(E512="De-Novo Merge",E512="Assisted Merge")),A512&amp;"_SA_AE",IF(AND(D512="Gina",OR(E512="Manual",E512="Assisted Manual")),A512&amp;"_GB",IF(AND(D512="Gina",OR(E512="De-Novo Merge",E512="Assisted Merge")),A512&amp;"_SA_GB",IF(AND(D512="Cameron",OR(E512="Manual",E512="Assisted Manual")),A512&amp;"_CA",IF(AND(D512="Cameron",OR(E512="De-Novo Merge",E512="Assisted Merge")),A512&amp;"_SA_CA",IF(AND(D512="Bruno",OR(E512="Manual",E512="Assisted Manual")),A512&amp;"_BD",IF(AND(D512="Bruno",OR(E512="De-Novo Merge",E512="Assisted Merge")),A512&amp;"_SA_BD",IF(AND(D512="Daniel",OR(E512="Manual",E512="Assisted Manual")),A512&amp;"_DR",IF(AND(D512="Daniel",OR(E512="De-Novo Merge",E512="Assisted Merge")),A512&amp;"_SA_DR",IF(AND(D512="Monet",OR(E512="Manual",E512="Assisted Manual")),A512&amp;"_MW",IF(AND(D512="Monet",OR(E512="De-Novo Merge",E512="Assisted Merge")),A512&amp;"_SA_MW",IF(AND(D512="Rinat",OR(E512="Manual",E512="Assisted Manual")),A512&amp;"_RM",IF(AND(D512="Rinat",OR(E512="De-Novo Merge",E512="Assisted Merge")),A512&amp;"_SA_RM",""))))))))))))))))</f>
        <v>2018-08-01_G-256_AE</v>
      </c>
      <c r="G512" s="104">
        <v>43434</v>
      </c>
      <c r="H512" s="104">
        <v>43437</v>
      </c>
      <c r="I512" s="68">
        <v>3</v>
      </c>
      <c r="J512" s="68">
        <v>56.3</v>
      </c>
      <c r="K512" s="73">
        <f t="shared" si="7"/>
        <v>18.766666666666666</v>
      </c>
      <c r="L512" s="118">
        <v>43474</v>
      </c>
      <c r="M512" s="103" t="str">
        <f t="shared" si="12"/>
        <v>Completed</v>
      </c>
      <c r="N512" s="116" t="str">
        <f>IF(AND(NOT(OR(H512="Ø",H512="")),L512="Split"),"In Progress",IF(AND(NOT(OR(H512="Ø",H512="")),L512="Needs to be Split"),"Waiting",IF(AND(M512="Review",M513="Review"),"Review",IF(OR(AND(M512="Review",M513="Incomplete"),AND(M512="Incomplete",M513="Review")),"Review",IF(OR(AND(M512="Untraceable",M513="Review"),AND(M512="Review",M513="Untraceable")),"Review",IF(OR(AND(M512="Review",M513="Completed"),AND(M512="Completed",M513="Review")),"Review",IF(OR(AND(M512="Other",M513="Review"),AND(M512="Review",M513="Other")),"Review",IF(OR(AND(M512="Other",M513="Incomplete"),AND(M512="Incomplete",M513="Other")),"Review",IF(OR(AND(M512="Other",M513="Untraceable"),AND(M512="Untraceable",M513="Other")),"Review",IF(OR(AND(M512="Other",M513="Completed"),AND(M512="Completed",M513="Other")),"Review",IF(AND(M512="Waiting",M513="Waiting"),"Waiting",IF(OR(AND(M512="Review",M513="Waiting"),AND(M512="Waiting",M513="Review")),"Waiting",IF(OR(AND(M512="Other",M513="Waiting"),AND(M512="Waiting",M513="Other")),"Waiting",IF(OR(AND(M512="Incomplete",M513="Waiting"),AND(M512="Waiting",M513="Incomplete")),"Waiting",IF(OR(AND(M512="Completed",M513="Waiting"),AND(M512="Waiting",M513="Completed")),"Waiting",IF(OR(M512="In Progress",M513="In Progress"),"In Progress",IF(OR(AND(M512="Completed",M513="Untraceable"),AND(M512="Untraceable",M513="Completed")),"Review",IF(OR(AND(M512="Completed",M513="Incomplete"),AND(M512="Incomplete",M513="Completed")),"Review",IF(OR(AND(M512="Incomplete",M513="Untraceable"),AND(M512="Untraceable",M513="Incomplete")),"Untraceable",IF(AND(NOT(OR(H512="Ø",H512="")),NOT(OR(H513="Ø",H513="")),L512=""),"In Progress",IF(AND(M512="Untraceable",M513="Untraceable"),"Untraceable",IF(AND(NOT(OR(H512="Ø",H512="")),NOT(OR(H513="Ø",H513="")),NOT(OR(L512="Ø",L512="",L512="Split",L512="Needs to be Split"))),"Completed",IF(AND(M512="Incomplete",M513="Incomplete"),"Incomplete",IF(AND(M512="Other",M513="Other"),"Review",IF(AND(M512="Untraceable",M513=""),"Untraceable","")))))))))))))))))))))))))</f>
        <v>Completed</v>
      </c>
      <c r="O512" s="116" t="s">
        <v>0</v>
      </c>
      <c r="P512" t="s">
        <v>5428</v>
      </c>
      <c r="Q512" s="121" t="str">
        <f>IF(OR(N512="Untraceable",N512="Incomplete"),"No",IF(N512="Completed","In Progress",""))</f>
        <v>In Progress</v>
      </c>
      <c r="R512" s="124"/>
    </row>
    <row r="513" spans="1:18" x14ac:dyDescent="0.25">
      <c r="A513" s="116"/>
      <c r="B513" s="116"/>
      <c r="C513" s="116"/>
      <c r="D513" s="103" t="s">
        <v>27</v>
      </c>
      <c r="E513" s="103" t="s">
        <v>1512</v>
      </c>
      <c r="F513" s="7" t="str">
        <f>IF(AND(D513="Amina",OR(E513="Manual",E513="Assisted Manual")),A512&amp;"_AZ",IF(AND(D513="Amina",OR(E513="De-Novo Merge",E513="Assisted Merge")),A512&amp;"_SA_AZ",IF(AND(D513="Ahmad",OR(E513="Manual",E513="Assisted Manual")),A512&amp;"_AE",IF(AND(D513="Ahmad",OR(E513="De-Novo Merge",E513="Assisted Merge")),A512&amp;"_SA_AE",IF(AND(D513="Gina",OR(E513="Manual",E513="Assisted Manual")),A512&amp;"_GB",IF(AND(D513="Gina",OR(E513="De-Novo Merge",E513="Assisted Merge")),A512&amp;"_SA_GB",IF(AND(D513="Cameron",OR(E513="Manual",E513="Assisted Manual")),A512&amp;"_CA",IF(AND(D513="Cameron",OR(E513="De-Novo Merge",E513="Assisted Merge")),A512&amp;"_SA_CA",IF(AND(D513="Bruno",OR(E513="Manual",E513="Assisted Manual")),A512&amp;"_BD",IF(AND(D513="Bruno",OR(E513="De-Novo Merge",E513="Assisted Merge")),A512&amp;"_SA_BD",IF(AND(D513="Daniel",OR(E513="Manual",E513="Assisted Manual")),A512&amp;"_DR",IF(AND(D513="Daniel",OR(E513="De-Novo Merge",E513="Assisted Merge")),A512&amp;"_SA_DR",IF(AND(D513="Monet",OR(E513="Manual",E513="Assisted Manual")),A512&amp;"_MW",IF(AND(D513="Monet",OR(E513="De-Novo Merge",E513="Assisted Merge")),A512&amp;"_SA_MW",IF(AND(D513="Rinat",OR(E513="Manual",E513="Assisted Manual")),A512&amp;"_RM",IF(AND(D513="Rinat",OR(E513="De-Novo Merge",E513="Assisted Merge")),A512&amp;"_SA_RM",""))))))))))))))))</f>
        <v>2018-08-01_G-256_GB</v>
      </c>
      <c r="G513" s="104">
        <v>43474</v>
      </c>
      <c r="H513" s="104">
        <v>43474</v>
      </c>
      <c r="I513" s="68">
        <v>2</v>
      </c>
      <c r="J513" s="68">
        <v>58.314</v>
      </c>
      <c r="K513" s="73">
        <f t="shared" si="7"/>
        <v>29.157</v>
      </c>
      <c r="L513" s="116"/>
      <c r="M513" s="103" t="str">
        <f t="shared" si="12"/>
        <v>Completed</v>
      </c>
      <c r="N513" s="116"/>
      <c r="O513" s="116"/>
      <c r="Q513" s="121"/>
      <c r="R513" s="125"/>
    </row>
    <row r="514" spans="1:18" x14ac:dyDescent="0.25">
      <c r="A514" s="122" t="s">
        <v>5427</v>
      </c>
      <c r="B514" s="117" t="s">
        <v>5426</v>
      </c>
      <c r="C514" s="116"/>
      <c r="D514" s="103" t="s">
        <v>187</v>
      </c>
      <c r="E514" s="103" t="s">
        <v>24</v>
      </c>
      <c r="F514" s="7" t="str">
        <f>IF(AND(D514="Amina",OR(E514="Manual",E514="Assisted Manual")),A514&amp;"_AZ",IF(AND(D514="Amina",OR(E514="De-Novo Merge",E514="Assisted Merge")),A514&amp;"_SA_AZ",IF(AND(D514="Ahmad",OR(E514="Manual",E514="Assisted Manual")),A514&amp;"_AE",IF(AND(D514="Ahmad",OR(E514="De-Novo Merge",E514="Assisted Merge")),A514&amp;"_SA_AE",IF(AND(D514="Gina",OR(E514="Manual",E514="Assisted Manual")),A514&amp;"_GB",IF(AND(D514="Gina",OR(E514="De-Novo Merge",E514="Assisted Merge")),A514&amp;"_SA_GB",IF(AND(D514="Cameron",OR(E514="Manual",E514="Assisted Manual")),A514&amp;"_CA",IF(AND(D514="Cameron",OR(E514="De-Novo Merge",E514="Assisted Merge")),A514&amp;"_SA_CA",IF(AND(D514="Bruno",OR(E514="Manual",E514="Assisted Manual")),A514&amp;"_BD",IF(AND(D514="Bruno",OR(E514="De-Novo Merge",E514="Assisted Merge")),A514&amp;"_SA_BD",IF(AND(D514="Daniel",OR(E514="Manual",E514="Assisted Manual")),A514&amp;"_DR",IF(AND(D514="Daniel",OR(E514="De-Novo Merge",E514="Assisted Merge")),A514&amp;"_SA_DR",IF(AND(D514="Monet",OR(E514="Manual",E514="Assisted Manual")),A514&amp;"_MW",IF(AND(D514="Monet",OR(E514="De-Novo Merge",E514="Assisted Merge")),A514&amp;"_SA_MW",IF(AND(D514="Rinat",OR(E514="Manual",E514="Assisted Manual")),A514&amp;"_RM",IF(AND(D514="Rinat",OR(E514="De-Novo Merge",E514="Assisted Merge")),A514&amp;"_SA_RM",""))))))))))))))))</f>
        <v>2018-08-01_G-257_MW</v>
      </c>
      <c r="G514" s="104">
        <v>43439</v>
      </c>
      <c r="H514" s="104">
        <v>43439</v>
      </c>
      <c r="I514" s="68">
        <v>2.5</v>
      </c>
      <c r="J514" s="68">
        <v>40.299999999999997</v>
      </c>
      <c r="K514" s="73">
        <f t="shared" ref="K514:K577" si="13">IF(AND(NOT(I514=""),NOT(J514=""),NOT(H514="")),J514/I514,"")</f>
        <v>16.119999999999997</v>
      </c>
      <c r="L514" s="118">
        <v>43445</v>
      </c>
      <c r="M514" s="103" t="str">
        <f t="shared" si="12"/>
        <v>Completed</v>
      </c>
      <c r="N514" s="116" t="s">
        <v>0</v>
      </c>
      <c r="O514" s="116" t="s">
        <v>0</v>
      </c>
      <c r="Q514" s="121" t="str">
        <f>IF(OR(N514="Untraceable",N514="Incomplete"),"No",IF(N514="Completed","In Progress",""))</f>
        <v>In Progress</v>
      </c>
      <c r="R514" s="124"/>
    </row>
    <row r="515" spans="1:18" x14ac:dyDescent="0.25">
      <c r="A515" s="116"/>
      <c r="B515" s="116"/>
      <c r="C515" s="116"/>
      <c r="D515" s="103" t="s">
        <v>4657</v>
      </c>
      <c r="E515" s="103" t="s">
        <v>1512</v>
      </c>
      <c r="F515" s="7" t="str">
        <f>IF(AND(D515="Amina",OR(E515="Manual",E515="Assisted Manual")),A514&amp;"_AZ",IF(AND(D515="Amina",OR(E515="De-Novo Merge",E515="Assisted Merge")),A514&amp;"_SA_AZ",IF(AND(D515="Ahmad",OR(E515="Manual",E515="Assisted Manual")),A514&amp;"_AE",IF(AND(D515="Ahmad",OR(E515="De-Novo Merge",E515="Assisted Merge")),A514&amp;"_SA_AE",IF(AND(D515="Gina",OR(E515="Manual",E515="Assisted Manual")),A514&amp;"_GB",IF(AND(D515="Gina",OR(E515="De-Novo Merge",E515="Assisted Merge")),A514&amp;"_SA_GB",IF(AND(D515="Cameron",OR(E515="Manual",E515="Assisted Manual")),A514&amp;"_CA",IF(AND(D515="Cameron",OR(E515="De-Novo Merge",E515="Assisted Merge")),A514&amp;"_SA_CA",IF(AND(D515="Bruno",OR(E515="Manual",E515="Assisted Manual")),A514&amp;"_BD",IF(AND(D515="Bruno",OR(E515="De-Novo Merge",E515="Assisted Merge")),A514&amp;"_SA_BD",IF(AND(D515="Daniel",OR(E515="Manual",E515="Assisted Manual")),A514&amp;"_DR",IF(AND(D515="Daniel",OR(E515="De-Novo Merge",E515="Assisted Merge")),A514&amp;"_SA_DR",IF(AND(D515="Monet",OR(E515="Manual",E515="Assisted Manual")),A514&amp;"_MW",IF(AND(D515="Monet",OR(E515="De-Novo Merge",E515="Assisted Merge")),A514&amp;"_SA_MW",IF(AND(D515="Rinat",OR(E515="Manual",E515="Assisted Manual")),A514&amp;"_RM",IF(AND(D515="Rinat",OR(E515="De-Novo Merge",E515="Assisted Merge")),A514&amp;"_SA_RM",""))))))))))))))))</f>
        <v>2018-08-01_G-257_AE</v>
      </c>
      <c r="G515" s="104">
        <v>43439</v>
      </c>
      <c r="H515" s="104">
        <v>43440</v>
      </c>
      <c r="I515" s="68">
        <v>2.2999999999999998</v>
      </c>
      <c r="J515" s="68">
        <v>43.1</v>
      </c>
      <c r="K515" s="73">
        <f t="shared" si="13"/>
        <v>18.739130434782609</v>
      </c>
      <c r="L515" s="116"/>
      <c r="M515" s="103" t="str">
        <f t="shared" si="12"/>
        <v>Completed</v>
      </c>
      <c r="N515" s="116"/>
      <c r="O515" s="116"/>
      <c r="Q515" s="121"/>
      <c r="R515" s="125"/>
    </row>
    <row r="516" spans="1:18" x14ac:dyDescent="0.25">
      <c r="A516" s="122" t="s">
        <v>5425</v>
      </c>
      <c r="B516" s="117" t="s">
        <v>5424</v>
      </c>
      <c r="C516" s="116" t="s">
        <v>5407</v>
      </c>
      <c r="D516" s="103" t="s">
        <v>4657</v>
      </c>
      <c r="E516" s="103" t="s">
        <v>24</v>
      </c>
      <c r="F516" s="7" t="str">
        <f>IF(AND(D516="Amina",OR(E516="Manual",E516="Assisted Manual")),A516&amp;"_AZ",IF(AND(D516="Amina",OR(E516="De-Novo Merge",E516="Assisted Merge")),A516&amp;"_SA_AZ",IF(AND(D516="Ahmad",OR(E516="Manual",E516="Assisted Manual")),A516&amp;"_AE",IF(AND(D516="Ahmad",OR(E516="De-Novo Merge",E516="Assisted Merge")),A516&amp;"_SA_AE",IF(AND(D516="Gina",OR(E516="Manual",E516="Assisted Manual")),A516&amp;"_GB",IF(AND(D516="Gina",OR(E516="De-Novo Merge",E516="Assisted Merge")),A516&amp;"_SA_GB",IF(AND(D516="Cameron",OR(E516="Manual",E516="Assisted Manual")),A516&amp;"_CA",IF(AND(D516="Cameron",OR(E516="De-Novo Merge",E516="Assisted Merge")),A516&amp;"_SA_CA",IF(AND(D516="Bruno",OR(E516="Manual",E516="Assisted Manual")),A516&amp;"_BD",IF(AND(D516="Bruno",OR(E516="De-Novo Merge",E516="Assisted Merge")),A516&amp;"_SA_BD",IF(AND(D516="Daniel",OR(E516="Manual",E516="Assisted Manual")),A516&amp;"_DR",IF(AND(D516="Daniel",OR(E516="De-Novo Merge",E516="Assisted Merge")),A516&amp;"_SA_DR",IF(AND(D516="Monet",OR(E516="Manual",E516="Assisted Manual")),A516&amp;"_MW",IF(AND(D516="Monet",OR(E516="De-Novo Merge",E516="Assisted Merge")),A516&amp;"_SA_MW",IF(AND(D516="Rinat",OR(E516="Manual",E516="Assisted Manual")),A516&amp;"_RM",IF(AND(D516="Rinat",OR(E516="De-Novo Merge",E516="Assisted Merge")),A516&amp;"_SA_RM",""))))))))))))))))</f>
        <v>2018-08-01_G-258_AE</v>
      </c>
      <c r="G516" s="104">
        <v>43437</v>
      </c>
      <c r="H516" s="104">
        <v>43437</v>
      </c>
      <c r="I516" s="68">
        <v>2.93</v>
      </c>
      <c r="J516" s="68">
        <v>90.9</v>
      </c>
      <c r="K516" s="73">
        <f t="shared" si="13"/>
        <v>31.023890784982935</v>
      </c>
      <c r="L516" s="118">
        <v>43453</v>
      </c>
      <c r="M516" s="103" t="str">
        <f t="shared" si="12"/>
        <v>Completed</v>
      </c>
      <c r="N516" s="116" t="str">
        <f>IF(AND(NOT(OR(H516="Ø",H516="")),L516="Split"),"In Progress",IF(AND(NOT(OR(H516="Ø",H516="")),L516="Needs to be Split"),"Waiting",IF(AND(M516="Review",M517="Review"),"Review",IF(OR(AND(M516="Review",M517="Incomplete"),AND(M516="Incomplete",M517="Review")),"Review",IF(OR(AND(M516="Untraceable",M517="Review"),AND(M516="Review",M517="Untraceable")),"Review",IF(OR(AND(M516="Review",M517="Completed"),AND(M516="Completed",M517="Review")),"Review",IF(OR(AND(M516="Other",M517="Review"),AND(M516="Review",M517="Other")),"Review",IF(OR(AND(M516="Other",M517="Incomplete"),AND(M516="Incomplete",M517="Other")),"Review",IF(OR(AND(M516="Other",M517="Untraceable"),AND(M516="Untraceable",M517="Other")),"Review",IF(OR(AND(M516="Other",M517="Completed"),AND(M516="Completed",M517="Other")),"Review",IF(AND(M516="Waiting",M517="Waiting"),"Waiting",IF(OR(AND(M516="Review",M517="Waiting"),AND(M516="Waiting",M517="Review")),"Waiting",IF(OR(AND(M516="Other",M517="Waiting"),AND(M516="Waiting",M517="Other")),"Waiting",IF(OR(AND(M516="Incomplete",M517="Waiting"),AND(M516="Waiting",M517="Incomplete")),"Waiting",IF(OR(AND(M516="Completed",M517="Waiting"),AND(M516="Waiting",M517="Completed")),"Waiting",IF(OR(M516="In Progress",M517="In Progress"),"In Progress",IF(OR(AND(M516="Completed",M517="Untraceable"),AND(M516="Untraceable",M517="Completed")),"Review",IF(OR(AND(M516="Completed",M517="Incomplete"),AND(M516="Incomplete",M517="Completed")),"Review",IF(OR(AND(M516="Incomplete",M517="Untraceable"),AND(M516="Untraceable",M517="Incomplete")),"Untraceable",IF(AND(NOT(OR(H516="Ø",H516="")),NOT(OR(H517="Ø",H517="")),L516=""),"In Progress",IF(AND(M516="Untraceable",M517="Untraceable"),"Untraceable",IF(AND(NOT(OR(H516="Ø",H516="")),NOT(OR(H517="Ø",H517="")),NOT(OR(L516="Ø",L516="",L516="Split",L516="Needs to be Split"))),"Completed",IF(AND(M516="Incomplete",M517="Incomplete"),"Incomplete",IF(AND(M516="Other",M517="Other"),"Review",IF(AND(M516="Untraceable",M517=""),"Untraceable","")))))))))))))))))))))))))</f>
        <v>Completed</v>
      </c>
      <c r="O516" s="116" t="s">
        <v>0</v>
      </c>
      <c r="P516" t="s">
        <v>5423</v>
      </c>
      <c r="Q516" s="121" t="str">
        <f>IF(OR(N516="Untraceable",N516="Incomplete"),"No",IF(N516="Completed","In Progress",""))</f>
        <v>In Progress</v>
      </c>
      <c r="R516" s="124"/>
    </row>
    <row r="517" spans="1:18" x14ac:dyDescent="0.25">
      <c r="A517" s="116"/>
      <c r="B517" s="116"/>
      <c r="C517" s="116"/>
      <c r="D517" s="103" t="s">
        <v>23</v>
      </c>
      <c r="E517" s="103" t="s">
        <v>1512</v>
      </c>
      <c r="F517" s="7" t="str">
        <f>IF(AND(D517="Amina",OR(E517="Manual",E517="Assisted Manual")),A516&amp;"_AZ",IF(AND(D517="Amina",OR(E517="De-Novo Merge",E517="Assisted Merge")),A516&amp;"_SA_AZ",IF(AND(D517="Ahmad",OR(E517="Manual",E517="Assisted Manual")),A516&amp;"_AE",IF(AND(D517="Ahmad",OR(E517="De-Novo Merge",E517="Assisted Merge")),A516&amp;"_SA_AE",IF(AND(D517="Gina",OR(E517="Manual",E517="Assisted Manual")),A516&amp;"_GB",IF(AND(D517="Gina",OR(E517="De-Novo Merge",E517="Assisted Merge")),A516&amp;"_SA_GB",IF(AND(D517="Cameron",OR(E517="Manual",E517="Assisted Manual")),A516&amp;"_CA",IF(AND(D517="Cameron",OR(E517="De-Novo Merge",E517="Assisted Merge")),A516&amp;"_SA_CA",IF(AND(D517="Bruno",OR(E517="Manual",E517="Assisted Manual")),A516&amp;"_BD",IF(AND(D517="Bruno",OR(E517="De-Novo Merge",E517="Assisted Merge")),A516&amp;"_SA_BD",IF(AND(D517="Daniel",OR(E517="Manual",E517="Assisted Manual")),A516&amp;"_DR",IF(AND(D517="Daniel",OR(E517="De-Novo Merge",E517="Assisted Merge")),A516&amp;"_SA_DR",IF(AND(D517="Monet",OR(E517="Manual",E517="Assisted Manual")),A516&amp;"_MW",IF(AND(D517="Monet",OR(E517="De-Novo Merge",E517="Assisted Merge")),A516&amp;"_SA_MW",IF(AND(D517="Rinat",OR(E517="Manual",E517="Assisted Manual")),A516&amp;"_RM",IF(AND(D517="Rinat",OR(E517="De-Novo Merge",E517="Assisted Merge")),A516&amp;"_SA_RM",""))))))))))))))))</f>
        <v>2018-08-01_G-258_CA</v>
      </c>
      <c r="G517" s="104">
        <v>43446</v>
      </c>
      <c r="H517" s="104">
        <v>43448</v>
      </c>
      <c r="I517" s="68">
        <v>5</v>
      </c>
      <c r="J517" s="68">
        <v>96.7</v>
      </c>
      <c r="K517" s="73">
        <f t="shared" si="13"/>
        <v>19.34</v>
      </c>
      <c r="L517" s="116"/>
      <c r="M517" s="103" t="str">
        <f t="shared" si="12"/>
        <v>Completed</v>
      </c>
      <c r="N517" s="116"/>
      <c r="O517" s="116"/>
      <c r="Q517" s="121"/>
      <c r="R517" s="125"/>
    </row>
    <row r="518" spans="1:18" x14ac:dyDescent="0.25">
      <c r="A518" s="122" t="s">
        <v>5422</v>
      </c>
      <c r="B518" s="117" t="s">
        <v>5421</v>
      </c>
      <c r="C518" s="116"/>
      <c r="D518" s="103" t="s">
        <v>4657</v>
      </c>
      <c r="E518" s="103" t="s">
        <v>24</v>
      </c>
      <c r="F518" s="7" t="str">
        <f>IF(AND(D518="Amina",OR(E518="Manual",E518="Assisted Manual")),A518&amp;"_AZ",IF(AND(D518="Amina",OR(E518="De-Novo Merge",E518="Assisted Merge")),A518&amp;"_SA_AZ",IF(AND(D518="Ahmad",OR(E518="Manual",E518="Assisted Manual")),A518&amp;"_AE",IF(AND(D518="Ahmad",OR(E518="De-Novo Merge",E518="Assisted Merge")),A518&amp;"_SA_AE",IF(AND(D518="Gina",OR(E518="Manual",E518="Assisted Manual")),A518&amp;"_GB",IF(AND(D518="Gina",OR(E518="De-Novo Merge",E518="Assisted Merge")),A518&amp;"_SA_GB",IF(AND(D518="Cameron",OR(E518="Manual",E518="Assisted Manual")),A518&amp;"_CA",IF(AND(D518="Cameron",OR(E518="De-Novo Merge",E518="Assisted Merge")),A518&amp;"_SA_CA",IF(AND(D518="Bruno",OR(E518="Manual",E518="Assisted Manual")),A518&amp;"_BD",IF(AND(D518="Bruno",OR(E518="De-Novo Merge",E518="Assisted Merge")),A518&amp;"_SA_BD",IF(AND(D518="Daniel",OR(E518="Manual",E518="Assisted Manual")),A518&amp;"_DR",IF(AND(D518="Daniel",OR(E518="De-Novo Merge",E518="Assisted Merge")),A518&amp;"_SA_DR",IF(AND(D518="Monet",OR(E518="Manual",E518="Assisted Manual")),A518&amp;"_MW",IF(AND(D518="Monet",OR(E518="De-Novo Merge",E518="Assisted Merge")),A518&amp;"_SA_MW",IF(AND(D518="Rinat",OR(E518="Manual",E518="Assisted Manual")),A518&amp;"_RM",IF(AND(D518="Rinat",OR(E518="De-Novo Merge",E518="Assisted Merge")),A518&amp;"_SA_RM",""))))))))))))))))</f>
        <v>2018-08-01_G-259_AE</v>
      </c>
      <c r="G518" s="104">
        <v>43438</v>
      </c>
      <c r="H518" s="104">
        <v>43438</v>
      </c>
      <c r="I518" s="68">
        <v>0.8</v>
      </c>
      <c r="J518" s="68">
        <v>23.5</v>
      </c>
      <c r="K518" s="73">
        <f t="shared" si="13"/>
        <v>29.375</v>
      </c>
      <c r="L518" s="118">
        <v>43446</v>
      </c>
      <c r="M518" s="103" t="str">
        <f t="shared" si="12"/>
        <v>Completed</v>
      </c>
      <c r="N518" s="116" t="s">
        <v>0</v>
      </c>
      <c r="O518" s="116" t="s">
        <v>0</v>
      </c>
      <c r="Q518" s="121" t="str">
        <f>IF(OR(N518="Untraceable",N518="Incomplete"),"No",IF(N518="Completed","In Progress",""))</f>
        <v>In Progress</v>
      </c>
      <c r="R518" s="124"/>
    </row>
    <row r="519" spans="1:18" x14ac:dyDescent="0.25">
      <c r="A519" s="116"/>
      <c r="B519" s="116"/>
      <c r="C519" s="116"/>
      <c r="D519" s="103" t="s">
        <v>23</v>
      </c>
      <c r="E519" s="103" t="s">
        <v>1512</v>
      </c>
      <c r="F519" s="7" t="str">
        <f>IF(AND(D519="Amina",OR(E519="Manual",E519="Assisted Manual")),A518&amp;"_AZ",IF(AND(D519="Amina",OR(E519="De-Novo Merge",E519="Assisted Merge")),A518&amp;"_SA_AZ",IF(AND(D519="Ahmad",OR(E519="Manual",E519="Assisted Manual")),A518&amp;"_AE",IF(AND(D519="Ahmad",OR(E519="De-Novo Merge",E519="Assisted Merge")),A518&amp;"_SA_AE",IF(AND(D519="Gina",OR(E519="Manual",E519="Assisted Manual")),A518&amp;"_GB",IF(AND(D519="Gina",OR(E519="De-Novo Merge",E519="Assisted Merge")),A518&amp;"_SA_GB",IF(AND(D519="Cameron",OR(E519="Manual",E519="Assisted Manual")),A518&amp;"_CA",IF(AND(D519="Cameron",OR(E519="De-Novo Merge",E519="Assisted Merge")),A518&amp;"_SA_CA",IF(AND(D519="Bruno",OR(E519="Manual",E519="Assisted Manual")),A518&amp;"_BD",IF(AND(D519="Bruno",OR(E519="De-Novo Merge",E519="Assisted Merge")),A518&amp;"_SA_BD",IF(AND(D519="Daniel",OR(E519="Manual",E519="Assisted Manual")),A518&amp;"_DR",IF(AND(D519="Daniel",OR(E519="De-Novo Merge",E519="Assisted Merge")),A518&amp;"_SA_DR",IF(AND(D519="Monet",OR(E519="Manual",E519="Assisted Manual")),A518&amp;"_MW",IF(AND(D519="Monet",OR(E519="De-Novo Merge",E519="Assisted Merge")),A518&amp;"_SA_MW",IF(AND(D519="Rinat",OR(E519="Manual",E519="Assisted Manual")),A518&amp;"_RM",IF(AND(D519="Rinat",OR(E519="De-Novo Merge",E519="Assisted Merge")),A518&amp;"_SA_RM",""))))))))))))))))</f>
        <v>2018-08-01_G-259_CA</v>
      </c>
      <c r="G519" s="104">
        <v>43439</v>
      </c>
      <c r="H519" s="104">
        <v>43439</v>
      </c>
      <c r="I519" s="68"/>
      <c r="J519" s="68"/>
      <c r="K519" s="73" t="str">
        <f t="shared" si="13"/>
        <v/>
      </c>
      <c r="L519" s="116"/>
      <c r="M519" s="103" t="str">
        <f t="shared" si="12"/>
        <v>Completed</v>
      </c>
      <c r="N519" s="116"/>
      <c r="O519" s="116"/>
      <c r="Q519" s="121"/>
      <c r="R519" s="125"/>
    </row>
    <row r="520" spans="1:18" x14ac:dyDescent="0.25">
      <c r="A520" s="122" t="s">
        <v>5420</v>
      </c>
      <c r="B520" s="117" t="s">
        <v>5419</v>
      </c>
      <c r="C520" s="116"/>
      <c r="D520" s="103" t="s">
        <v>187</v>
      </c>
      <c r="E520" s="103" t="s">
        <v>24</v>
      </c>
      <c r="F520" s="7" t="str">
        <f>IF(AND(D520="Amina",OR(E520="Manual",E520="Assisted Manual")),A520&amp;"_AZ",IF(AND(D520="Amina",OR(E520="De-Novo Merge",E520="Assisted Merge")),A520&amp;"_SA_AZ",IF(AND(D520="Ahmad",OR(E520="Manual",E520="Assisted Manual")),A520&amp;"_AE",IF(AND(D520="Ahmad",OR(E520="De-Novo Merge",E520="Assisted Merge")),A520&amp;"_SA_AE",IF(AND(D520="Gina",OR(E520="Manual",E520="Assisted Manual")),A520&amp;"_GB",IF(AND(D520="Gina",OR(E520="De-Novo Merge",E520="Assisted Merge")),A520&amp;"_SA_GB",IF(AND(D520="Cameron",OR(E520="Manual",E520="Assisted Manual")),A520&amp;"_CA",IF(AND(D520="Cameron",OR(E520="De-Novo Merge",E520="Assisted Merge")),A520&amp;"_SA_CA",IF(AND(D520="Bruno",OR(E520="Manual",E520="Assisted Manual")),A520&amp;"_BD",IF(AND(D520="Bruno",OR(E520="De-Novo Merge",E520="Assisted Merge")),A520&amp;"_SA_BD",IF(AND(D520="Daniel",OR(E520="Manual",E520="Assisted Manual")),A520&amp;"_DR",IF(AND(D520="Daniel",OR(E520="De-Novo Merge",E520="Assisted Merge")),A520&amp;"_SA_DR",IF(AND(D520="Monet",OR(E520="Manual",E520="Assisted Manual")),A520&amp;"_MW",IF(AND(D520="Monet",OR(E520="De-Novo Merge",E520="Assisted Merge")),A520&amp;"_SA_MW",IF(AND(D520="Rinat",OR(E520="Manual",E520="Assisted Manual")),A520&amp;"_RM",IF(AND(D520="Rinat",OR(E520="De-Novo Merge",E520="Assisted Merge")),A520&amp;"_SA_RM",""))))))))))))))))</f>
        <v>2018-08-01_G-260_MW</v>
      </c>
      <c r="G520" s="104">
        <v>43438</v>
      </c>
      <c r="H520" s="104" t="s">
        <v>51</v>
      </c>
      <c r="I520" s="68"/>
      <c r="J520" s="68"/>
      <c r="K520" s="73" t="str">
        <f t="shared" si="13"/>
        <v/>
      </c>
      <c r="L520" s="118" t="str">
        <f>IF(AND(NOT(OR(H520="",H520="Ø")),NOT(OR(H521="",H521="Ø"))),"Needs to be Split","")</f>
        <v/>
      </c>
      <c r="M520" s="103" t="str">
        <f t="shared" si="12"/>
        <v/>
      </c>
      <c r="N520" s="116" t="str">
        <f>IF(AND(NOT(OR(H520="Ø",H520="")),L520="Split"),"In Progress",IF(AND(NOT(OR(H520="Ø",H520="")),L520="Needs to be Split"),"Waiting",IF(AND(M520="Review",M521="Review"),"Review",IF(OR(AND(M520="Review",M521="Incomplete"),AND(M520="Incomplete",M521="Review")),"Review",IF(OR(AND(M520="Untraceable",M521="Review"),AND(M520="Review",M521="Untraceable")),"Review",IF(OR(AND(M520="Review",M521="Completed"),AND(M520="Completed",M521="Review")),"Review",IF(OR(AND(M520="Other",M521="Review"),AND(M520="Review",M521="Other")),"Review",IF(OR(AND(M520="Other",M521="Incomplete"),AND(M520="Incomplete",M521="Other")),"Review",IF(OR(AND(M520="Other",M521="Untraceable"),AND(M520="Untraceable",M521="Other")),"Review",IF(OR(AND(M520="Other",M521="Completed"),AND(M520="Completed",M521="Other")),"Review",IF(AND(M520="Waiting",M521="Waiting"),"Waiting",IF(OR(AND(M520="Review",M521="Waiting"),AND(M520="Waiting",M521="Review")),"Waiting",IF(OR(AND(M520="Other",M521="Waiting"),AND(M520="Waiting",M521="Other")),"Waiting",IF(OR(AND(M520="Incomplete",M521="Waiting"),AND(M520="Waiting",M521="Incomplete")),"Waiting",IF(OR(AND(M520="Completed",M521="Waiting"),AND(M520="Waiting",M521="Completed")),"Waiting",IF(OR(M520="In Progress",M521="In Progress"),"In Progress",IF(OR(AND(M520="Completed",M521="Untraceable"),AND(M520="Untraceable",M521="Completed")),"Review",IF(OR(AND(M520="Completed",M521="Incomplete"),AND(M520="Incomplete",M521="Completed")),"Review",IF(OR(AND(M520="Incomplete",M521="Untraceable"),AND(M520="Untraceable",M521="Incomplete")),"Untraceable",IF(AND(NOT(OR(H520="Ø",H520="")),NOT(OR(H521="Ø",H521="")),L520=""),"In Progress",IF(AND(M520="Untraceable",M521="Untraceable"),"Untraceable",IF(AND(NOT(OR(H520="Ø",H520="")),NOT(OR(H521="Ø",H521="")),NOT(OR(L520="Ø",L520="",L520="Split",L520="Needs to be Split"))),"Completed",IF(AND(M520="Incomplete",M521="Incomplete"),"Incomplete",IF(AND(M520="Other",M521="Other"),"Review",IF(AND(M520="Untraceable",M521=""),"Untraceable","")))))))))))))))))))))))))</f>
        <v/>
      </c>
      <c r="O520" s="116" t="str">
        <f>IF(OR(N520="Untraceable",N520="Incomplete"),"Ignore",IF(N520="Completed","Waiting",IF(OR(N520="Waiting",N520="In Progress",N520="Review",N520="Other"),"HOLD","")))</f>
        <v/>
      </c>
      <c r="Q520" s="121" t="str">
        <f>IF(OR(N520="Untraceable",N520="Incomplete"),"No",IF(N520="Completed","In Progress",""))</f>
        <v/>
      </c>
      <c r="R520" s="124"/>
    </row>
    <row r="521" spans="1:18" x14ac:dyDescent="0.25">
      <c r="A521" s="116"/>
      <c r="B521" s="116"/>
      <c r="C521" s="116"/>
      <c r="D521" s="103" t="str">
        <f>IF(AND(NOT(A520=""),NOT(B520=""),NOT(M520="Untraceable")),"???","")</f>
        <v>???</v>
      </c>
      <c r="E521" s="103"/>
      <c r="F521" s="7" t="str">
        <f>IF(AND(D521="Amina",OR(E521="Manual",E521="Assisted Manual")),A520&amp;"_AZ",IF(AND(D521="Amina",OR(E521="De-Novo Merge",E521="Assisted Merge")),A520&amp;"_SA_AZ",IF(AND(D521="Ahmad",OR(E521="Manual",E521="Assisted Manual")),A520&amp;"_AE",IF(AND(D521="Ahmad",OR(E521="De-Novo Merge",E521="Assisted Merge")),A520&amp;"_SA_AE",IF(AND(D521="Gina",OR(E521="Manual",E521="Assisted Manual")),A520&amp;"_GB",IF(AND(D521="Gina",OR(E521="De-Novo Merge",E521="Assisted Merge")),A520&amp;"_SA_GB",IF(AND(D521="Cameron",OR(E521="Manual",E521="Assisted Manual")),A520&amp;"_CA",IF(AND(D521="Cameron",OR(E521="De-Novo Merge",E521="Assisted Merge")),A520&amp;"_SA_CA",IF(AND(D521="Bruno",OR(E521="Manual",E521="Assisted Manual")),A520&amp;"_BD",IF(AND(D521="Bruno",OR(E521="De-Novo Merge",E521="Assisted Merge")),A520&amp;"_SA_BD",IF(AND(D521="Daniel",OR(E521="Manual",E521="Assisted Manual")),A520&amp;"_DR",IF(AND(D521="Daniel",OR(E521="De-Novo Merge",E521="Assisted Merge")),A520&amp;"_SA_DR",IF(AND(D521="Monet",OR(E521="Manual",E521="Assisted Manual")),A520&amp;"_MW",IF(AND(D521="Monet",OR(E521="De-Novo Merge",E521="Assisted Merge")),A520&amp;"_SA_MW",IF(AND(D521="Rinat",OR(E521="Manual",E521="Assisted Manual")),A520&amp;"_RM",IF(AND(D521="Rinat",OR(E521="De-Novo Merge",E521="Assisted Merge")),A520&amp;"_SA_RM",""))))))))))))))))</f>
        <v/>
      </c>
      <c r="G521" s="104"/>
      <c r="H521" s="104"/>
      <c r="I521" s="68"/>
      <c r="J521" s="68"/>
      <c r="K521" s="73" t="str">
        <f t="shared" si="13"/>
        <v/>
      </c>
      <c r="L521" s="116"/>
      <c r="M521" s="103" t="str">
        <f t="shared" si="12"/>
        <v>Waiting</v>
      </c>
      <c r="N521" s="116"/>
      <c r="O521" s="116"/>
      <c r="Q521" s="121"/>
      <c r="R521" s="125"/>
    </row>
    <row r="522" spans="1:18" x14ac:dyDescent="0.25">
      <c r="A522" s="122" t="s">
        <v>5418</v>
      </c>
      <c r="B522" s="117" t="s">
        <v>5417</v>
      </c>
      <c r="C522" s="116" t="s">
        <v>5416</v>
      </c>
      <c r="D522" s="103" t="s">
        <v>4657</v>
      </c>
      <c r="E522" s="103" t="s">
        <v>24</v>
      </c>
      <c r="F522" s="7" t="str">
        <f>IF(AND(D522="Amina",OR(E522="Manual",E522="Assisted Manual")),A522&amp;"_AZ",IF(AND(D522="Amina",OR(E522="De-Novo Merge",E522="Assisted Merge")),A522&amp;"_SA_AZ",IF(AND(D522="Ahmad",OR(E522="Manual",E522="Assisted Manual")),A522&amp;"_AE",IF(AND(D522="Ahmad",OR(E522="De-Novo Merge",E522="Assisted Merge")),A522&amp;"_SA_AE",IF(AND(D522="Gina",OR(E522="Manual",E522="Assisted Manual")),A522&amp;"_GB",IF(AND(D522="Gina",OR(E522="De-Novo Merge",E522="Assisted Merge")),A522&amp;"_SA_GB",IF(AND(D522="Cameron",OR(E522="Manual",E522="Assisted Manual")),A522&amp;"_CA",IF(AND(D522="Cameron",OR(E522="De-Novo Merge",E522="Assisted Merge")),A522&amp;"_SA_CA",IF(AND(D522="Bruno",OR(E522="Manual",E522="Assisted Manual")),A522&amp;"_BD",IF(AND(D522="Bruno",OR(E522="De-Novo Merge",E522="Assisted Merge")),A522&amp;"_SA_BD",IF(AND(D522="Daniel",OR(E522="Manual",E522="Assisted Manual")),A522&amp;"_DR",IF(AND(D522="Daniel",OR(E522="De-Novo Merge",E522="Assisted Merge")),A522&amp;"_SA_DR",IF(AND(D522="Monet",OR(E522="Manual",E522="Assisted Manual")),A522&amp;"_MW",IF(AND(D522="Monet",OR(E522="De-Novo Merge",E522="Assisted Merge")),A522&amp;"_SA_MW",IF(AND(D522="Rinat",OR(E522="Manual",E522="Assisted Manual")),A522&amp;"_RM",IF(AND(D522="Rinat",OR(E522="De-Novo Merge",E522="Assisted Merge")),A522&amp;"_SA_RM",""))))))))))))))))</f>
        <v>2018-08-01_G-261_AE</v>
      </c>
      <c r="G522" s="104">
        <v>43438</v>
      </c>
      <c r="H522" s="104">
        <v>43438</v>
      </c>
      <c r="I522" s="68">
        <v>0.8</v>
      </c>
      <c r="J522" s="68">
        <v>20.2</v>
      </c>
      <c r="K522" s="73">
        <f t="shared" si="13"/>
        <v>25.249999999999996</v>
      </c>
      <c r="L522" s="118">
        <v>43472</v>
      </c>
      <c r="M522" s="103" t="str">
        <f t="shared" si="12"/>
        <v>Completed</v>
      </c>
      <c r="N522" s="116" t="str">
        <f>IF(AND(NOT(OR(H522="Ø",H522="")),L522="Split"),"In Progress",IF(AND(NOT(OR(H522="Ø",H522="")),L522="Needs to be Split"),"Waiting",IF(AND(M522="Review",M523="Review"),"Review",IF(OR(AND(M522="Review",M523="Incomplete"),AND(M522="Incomplete",M523="Review")),"Review",IF(OR(AND(M522="Untraceable",M523="Review"),AND(M522="Review",M523="Untraceable")),"Review",IF(OR(AND(M522="Review",M523="Completed"),AND(M522="Completed",M523="Review")),"Review",IF(OR(AND(M522="Other",M523="Review"),AND(M522="Review",M523="Other")),"Review",IF(OR(AND(M522="Other",M523="Incomplete"),AND(M522="Incomplete",M523="Other")),"Review",IF(OR(AND(M522="Other",M523="Untraceable"),AND(M522="Untraceable",M523="Other")),"Review",IF(OR(AND(M522="Other",M523="Completed"),AND(M522="Completed",M523="Other")),"Review",IF(AND(M522="Waiting",M523="Waiting"),"Waiting",IF(OR(AND(M522="Review",M523="Waiting"),AND(M522="Waiting",M523="Review")),"Waiting",IF(OR(AND(M522="Other",M523="Waiting"),AND(M522="Waiting",M523="Other")),"Waiting",IF(OR(AND(M522="Incomplete",M523="Waiting"),AND(M522="Waiting",M523="Incomplete")),"Waiting",IF(OR(AND(M522="Completed",M523="Waiting"),AND(M522="Waiting",M523="Completed")),"Waiting",IF(OR(M522="In Progress",M523="In Progress"),"In Progress",IF(OR(AND(M522="Completed",M523="Untraceable"),AND(M522="Untraceable",M523="Completed")),"Review",IF(OR(AND(M522="Completed",M523="Incomplete"),AND(M522="Incomplete",M523="Completed")),"Review",IF(OR(AND(M522="Incomplete",M523="Untraceable"),AND(M522="Untraceable",M523="Incomplete")),"Untraceable",IF(AND(NOT(OR(H522="Ø",H522="")),NOT(OR(H523="Ø",H523="")),L522=""),"In Progress",IF(AND(M522="Untraceable",M523="Untraceable"),"Untraceable",IF(AND(NOT(OR(H522="Ø",H522="")),NOT(OR(H523="Ø",H523="")),NOT(OR(L522="Ø",L522="",L522="Split",L522="Needs to be Split"))),"Completed",IF(AND(M522="Incomplete",M523="Incomplete"),"Incomplete",IF(AND(M522="Other",M523="Other"),"Review",IF(AND(M522="Untraceable",M523=""),"Untraceable","")))))))))))))))))))))))))</f>
        <v>Completed</v>
      </c>
      <c r="O522" s="116" t="s">
        <v>0</v>
      </c>
      <c r="Q522" s="121" t="str">
        <f>IF(OR(N522="Untraceable",N522="Incomplete"),"No",IF(N522="Completed","In Progress",""))</f>
        <v>In Progress</v>
      </c>
      <c r="R522" s="124"/>
    </row>
    <row r="523" spans="1:18" x14ac:dyDescent="0.25">
      <c r="A523" s="116"/>
      <c r="B523" s="116"/>
      <c r="C523" s="116"/>
      <c r="D523" s="103" t="s">
        <v>23</v>
      </c>
      <c r="E523" s="103" t="s">
        <v>1512</v>
      </c>
      <c r="F523" s="7" t="str">
        <f>IF(AND(D523="Amina",OR(E523="Manual",E523="Assisted Manual")),A522&amp;"_AZ",IF(AND(D523="Amina",OR(E523="De-Novo Merge",E523="Assisted Merge")),A522&amp;"_SA_AZ",IF(AND(D523="Ahmad",OR(E523="Manual",E523="Assisted Manual")),A522&amp;"_AE",IF(AND(D523="Ahmad",OR(E523="De-Novo Merge",E523="Assisted Merge")),A522&amp;"_SA_AE",IF(AND(D523="Gina",OR(E523="Manual",E523="Assisted Manual")),A522&amp;"_GB",IF(AND(D523="Gina",OR(E523="De-Novo Merge",E523="Assisted Merge")),A522&amp;"_SA_GB",IF(AND(D523="Cameron",OR(E523="Manual",E523="Assisted Manual")),A522&amp;"_CA",IF(AND(D523="Cameron",OR(E523="De-Novo Merge",E523="Assisted Merge")),A522&amp;"_SA_CA",IF(AND(D523="Bruno",OR(E523="Manual",E523="Assisted Manual")),A522&amp;"_BD",IF(AND(D523="Bruno",OR(E523="De-Novo Merge",E523="Assisted Merge")),A522&amp;"_SA_BD",IF(AND(D523="Daniel",OR(E523="Manual",E523="Assisted Manual")),A522&amp;"_DR",IF(AND(D523="Daniel",OR(E523="De-Novo Merge",E523="Assisted Merge")),A522&amp;"_SA_DR",IF(AND(D523="Monet",OR(E523="Manual",E523="Assisted Manual")),A522&amp;"_MW",IF(AND(D523="Monet",OR(E523="De-Novo Merge",E523="Assisted Merge")),A522&amp;"_SA_MW",IF(AND(D523="Rinat",OR(E523="Manual",E523="Assisted Manual")),A522&amp;"_RM",IF(AND(D523="Rinat",OR(E523="De-Novo Merge",E523="Assisted Merge")),A522&amp;"_SA_RM",""))))))))))))))))</f>
        <v>2018-08-01_G-261_CA</v>
      </c>
      <c r="G523" s="104">
        <v>43439</v>
      </c>
      <c r="H523" s="104">
        <v>43439</v>
      </c>
      <c r="I523" s="68">
        <v>1</v>
      </c>
      <c r="J523" s="68">
        <v>21.4</v>
      </c>
      <c r="K523" s="73">
        <f t="shared" si="13"/>
        <v>21.4</v>
      </c>
      <c r="L523" s="116"/>
      <c r="M523" s="103" t="str">
        <f t="shared" si="12"/>
        <v>Completed</v>
      </c>
      <c r="N523" s="116"/>
      <c r="O523" s="116"/>
      <c r="Q523" s="121"/>
      <c r="R523" s="125"/>
    </row>
    <row r="524" spans="1:18" x14ac:dyDescent="0.25">
      <c r="A524" s="122" t="s">
        <v>5415</v>
      </c>
      <c r="B524" s="117" t="s">
        <v>5414</v>
      </c>
      <c r="C524" s="116" t="s">
        <v>5413</v>
      </c>
      <c r="D524" s="103" t="s">
        <v>23</v>
      </c>
      <c r="E524" s="103" t="s">
        <v>24</v>
      </c>
      <c r="F524" s="7" t="str">
        <f>IF(AND(D524="Amina",OR(E524="Manual",E524="Assisted Manual")),A524&amp;"_AZ",IF(AND(D524="Amina",OR(E524="De-Novo Merge",E524="Assisted Merge")),A524&amp;"_SA_AZ",IF(AND(D524="Ahmad",OR(E524="Manual",E524="Assisted Manual")),A524&amp;"_AE",IF(AND(D524="Ahmad",OR(E524="De-Novo Merge",E524="Assisted Merge")),A524&amp;"_SA_AE",IF(AND(D524="Gina",OR(E524="Manual",E524="Assisted Manual")),A524&amp;"_GB",IF(AND(D524="Gina",OR(E524="De-Novo Merge",E524="Assisted Merge")),A524&amp;"_SA_GB",IF(AND(D524="Cameron",OR(E524="Manual",E524="Assisted Manual")),A524&amp;"_CA",IF(AND(D524="Cameron",OR(E524="De-Novo Merge",E524="Assisted Merge")),A524&amp;"_SA_CA",IF(AND(D524="Bruno",OR(E524="Manual",E524="Assisted Manual")),A524&amp;"_BD",IF(AND(D524="Bruno",OR(E524="De-Novo Merge",E524="Assisted Merge")),A524&amp;"_SA_BD",IF(AND(D524="Daniel",OR(E524="Manual",E524="Assisted Manual")),A524&amp;"_DR",IF(AND(D524="Daniel",OR(E524="De-Novo Merge",E524="Assisted Merge")),A524&amp;"_SA_DR",IF(AND(D524="Monet",OR(E524="Manual",E524="Assisted Manual")),A524&amp;"_MW",IF(AND(D524="Monet",OR(E524="De-Novo Merge",E524="Assisted Merge")),A524&amp;"_SA_MW",IF(AND(D524="Rinat",OR(E524="Manual",E524="Assisted Manual")),A524&amp;"_RM",IF(AND(D524="Rinat",OR(E524="De-Novo Merge",E524="Assisted Merge")),A524&amp;"_SA_RM",""))))))))))))))))</f>
        <v>2018-08-01_G-262_CA</v>
      </c>
      <c r="G524" s="104">
        <v>43438</v>
      </c>
      <c r="H524" s="104">
        <v>43438</v>
      </c>
      <c r="I524" s="68">
        <v>1.5</v>
      </c>
      <c r="J524" s="68"/>
      <c r="K524" s="73" t="str">
        <f t="shared" si="13"/>
        <v/>
      </c>
      <c r="L524" s="118" t="s">
        <v>4897</v>
      </c>
      <c r="M524" s="103" t="str">
        <f t="shared" si="12"/>
        <v>Completed</v>
      </c>
      <c r="N524" s="116" t="str">
        <f>IF(AND(NOT(OR(H524="Ø",H524="")),L524="Split"),"In Progress",IF(AND(NOT(OR(H524="Ø",H524="")),L524="Needs to be Split"),"Waiting",IF(AND(M524="Review",M525="Review"),"Review",IF(OR(AND(M524="Review",M525="Incomplete"),AND(M524="Incomplete",M525="Review")),"Review",IF(OR(AND(M524="Untraceable",M525="Review"),AND(M524="Review",M525="Untraceable")),"Review",IF(OR(AND(M524="Review",M525="Completed"),AND(M524="Completed",M525="Review")),"Review",IF(OR(AND(M524="Other",M525="Review"),AND(M524="Review",M525="Other")),"Review",IF(OR(AND(M524="Other",M525="Incomplete"),AND(M524="Incomplete",M525="Other")),"Review",IF(OR(AND(M524="Other",M525="Untraceable"),AND(M524="Untraceable",M525="Other")),"Review",IF(OR(AND(M524="Other",M525="Completed"),AND(M524="Completed",M525="Other")),"Review",IF(AND(M524="Waiting",M525="Waiting"),"Waiting",IF(OR(AND(M524="Review",M525="Waiting"),AND(M524="Waiting",M525="Review")),"Waiting",IF(OR(AND(M524="Other",M525="Waiting"),AND(M524="Waiting",M525="Other")),"Waiting",IF(OR(AND(M524="Incomplete",M525="Waiting"),AND(M524="Waiting",M525="Incomplete")),"Waiting",IF(OR(AND(M524="Completed",M525="Waiting"),AND(M524="Waiting",M525="Completed")),"Waiting",IF(OR(M524="In Progress",M525="In Progress"),"In Progress",IF(OR(AND(M524="Completed",M525="Untraceable"),AND(M524="Untraceable",M525="Completed")),"Review",IF(OR(AND(M524="Completed",M525="Incomplete"),AND(M524="Incomplete",M525="Completed")),"Review",IF(OR(AND(M524="Incomplete",M525="Untraceable"),AND(M524="Untraceable",M525="Incomplete")),"Untraceable",IF(AND(NOT(OR(H524="Ø",H524="")),NOT(OR(H525="Ø",H525="")),L524=""),"In Progress",IF(AND(M524="Untraceable",M525="Untraceable"),"Untraceable",IF(AND(NOT(OR(H524="Ø",H524="")),NOT(OR(H525="Ø",H525="")),NOT(OR(L524="Ø",L524="",L524="Split",L524="Needs to be Split"))),"Completed",IF(AND(M524="Incomplete",M525="Incomplete"),"Incomplete",IF(AND(M524="Other",M525="Other"),"Review",IF(AND(M524="Untraceable",M525=""),"Untraceable","")))))))))))))))))))))))))</f>
        <v>In Progress</v>
      </c>
      <c r="O524" s="116" t="s">
        <v>0</v>
      </c>
      <c r="Q524" s="121" t="str">
        <f>IF(OR(N524="Untraceable",N524="Incomplete"),"No",IF(N524="Completed","In Progress",""))</f>
        <v/>
      </c>
      <c r="R524" s="124"/>
    </row>
    <row r="525" spans="1:18" x14ac:dyDescent="0.25">
      <c r="A525" s="116"/>
      <c r="B525" s="116"/>
      <c r="C525" s="116"/>
      <c r="D525" s="103" t="s">
        <v>113</v>
      </c>
      <c r="E525" s="103" t="s">
        <v>1512</v>
      </c>
      <c r="F525" s="7" t="str">
        <f>IF(AND(D525="Amina",OR(E525="Manual",E525="Assisted Manual")),A524&amp;"_AZ",IF(AND(D525="Amina",OR(E525="De-Novo Merge",E525="Assisted Merge")),A524&amp;"_SA_AZ",IF(AND(D525="Ahmad",OR(E525="Manual",E525="Assisted Manual")),A524&amp;"_AE",IF(AND(D525="Ahmad",OR(E525="De-Novo Merge",E525="Assisted Merge")),A524&amp;"_SA_AE",IF(AND(D525="Gina",OR(E525="Manual",E525="Assisted Manual")),A524&amp;"_GB",IF(AND(D525="Gina",OR(E525="De-Novo Merge",E525="Assisted Merge")),A524&amp;"_SA_GB",IF(AND(D525="Cameron",OR(E525="Manual",E525="Assisted Manual")),A524&amp;"_CA",IF(AND(D525="Cameron",OR(E525="De-Novo Merge",E525="Assisted Merge")),A524&amp;"_SA_CA",IF(AND(D525="Bruno",OR(E525="Manual",E525="Assisted Manual")),A524&amp;"_BD",IF(AND(D525="Bruno",OR(E525="De-Novo Merge",E525="Assisted Merge")),A524&amp;"_SA_BD",IF(AND(D525="Daniel",OR(E525="Manual",E525="Assisted Manual")),A524&amp;"_DR",IF(AND(D525="Daniel",OR(E525="De-Novo Merge",E525="Assisted Merge")),A524&amp;"_SA_DR",IF(AND(D525="Monet",OR(E525="Manual",E525="Assisted Manual")),A524&amp;"_MW",IF(AND(D525="Monet",OR(E525="De-Novo Merge",E525="Assisted Merge")),A524&amp;"_SA_MW",IF(AND(D525="Rinat",OR(E525="Manual",E525="Assisted Manual")),A524&amp;"_RM",IF(AND(D525="Rinat",OR(E525="De-Novo Merge",E525="Assisted Merge")),A524&amp;"_SA_RM",""))))))))))))))))</f>
        <v>2018-08-01_G-262_DR</v>
      </c>
      <c r="G525" s="104">
        <v>43439</v>
      </c>
      <c r="H525" s="104">
        <v>43440</v>
      </c>
      <c r="I525" s="68">
        <v>3</v>
      </c>
      <c r="J525" s="68">
        <v>20.427</v>
      </c>
      <c r="K525" s="73">
        <f t="shared" si="13"/>
        <v>6.8090000000000002</v>
      </c>
      <c r="L525" s="116"/>
      <c r="M525" s="103" t="str">
        <f t="shared" si="12"/>
        <v>Completed</v>
      </c>
      <c r="N525" s="116"/>
      <c r="O525" s="116"/>
      <c r="Q525" s="121"/>
      <c r="R525" s="125"/>
    </row>
    <row r="526" spans="1:18" x14ac:dyDescent="0.25">
      <c r="A526" s="122" t="s">
        <v>5412</v>
      </c>
      <c r="B526" s="117" t="s">
        <v>5411</v>
      </c>
      <c r="C526" s="116" t="s">
        <v>3754</v>
      </c>
      <c r="D526" s="103" t="s">
        <v>23</v>
      </c>
      <c r="E526" s="103" t="s">
        <v>24</v>
      </c>
      <c r="F526" s="7" t="str">
        <f>IF(AND(D526="Amina",OR(E526="Manual",E526="Assisted Manual")),A526&amp;"_AZ",IF(AND(D526="Amina",OR(E526="De-Novo Merge",E526="Assisted Merge")),A526&amp;"_SA_AZ",IF(AND(D526="Ahmad",OR(E526="Manual",E526="Assisted Manual")),A526&amp;"_AE",IF(AND(D526="Ahmad",OR(E526="De-Novo Merge",E526="Assisted Merge")),A526&amp;"_SA_AE",IF(AND(D526="Gina",OR(E526="Manual",E526="Assisted Manual")),A526&amp;"_GB",IF(AND(D526="Gina",OR(E526="De-Novo Merge",E526="Assisted Merge")),A526&amp;"_SA_GB",IF(AND(D526="Cameron",OR(E526="Manual",E526="Assisted Manual")),A526&amp;"_CA",IF(AND(D526="Cameron",OR(E526="De-Novo Merge",E526="Assisted Merge")),A526&amp;"_SA_CA",IF(AND(D526="Bruno",OR(E526="Manual",E526="Assisted Manual")),A526&amp;"_BD",IF(AND(D526="Bruno",OR(E526="De-Novo Merge",E526="Assisted Merge")),A526&amp;"_SA_BD",IF(AND(D526="Daniel",OR(E526="Manual",E526="Assisted Manual")),A526&amp;"_DR",IF(AND(D526="Daniel",OR(E526="De-Novo Merge",E526="Assisted Merge")),A526&amp;"_SA_DR",IF(AND(D526="Monet",OR(E526="Manual",E526="Assisted Manual")),A526&amp;"_MW",IF(AND(D526="Monet",OR(E526="De-Novo Merge",E526="Assisted Merge")),A526&amp;"_SA_MW",IF(AND(D526="Rinat",OR(E526="Manual",E526="Assisted Manual")),A526&amp;"_RM",IF(AND(D526="Rinat",OR(E526="De-Novo Merge",E526="Assisted Merge")),A526&amp;"_SA_RM",""))))))))))))))))</f>
        <v>2018-08-01_G-263_CA</v>
      </c>
      <c r="G526" s="104">
        <v>43438</v>
      </c>
      <c r="H526" s="104">
        <v>43438</v>
      </c>
      <c r="I526" s="68"/>
      <c r="J526" s="68"/>
      <c r="K526" s="73" t="str">
        <f t="shared" si="13"/>
        <v/>
      </c>
      <c r="L526" s="118" t="str">
        <f>IF(AND(NOT(OR(H526="",H526="Ø")),NOT(OR(H527="",H527="Ø"))),"Needs to be Split","")</f>
        <v/>
      </c>
      <c r="M526" s="103" t="s">
        <v>4</v>
      </c>
      <c r="N526" s="116" t="str">
        <f>IF(AND(NOT(OR(H526="Ø",H526="")),L526="Split"),"In Progress",IF(AND(NOT(OR(H526="Ø",H526="")),L526="Needs to be Split"),"Waiting",IF(AND(M526="Review",M527="Review"),"Review",IF(OR(AND(M526="Review",M527="Incomplete"),AND(M526="Incomplete",M527="Review")),"Review",IF(OR(AND(M526="Untraceable",M527="Review"),AND(M526="Review",M527="Untraceable")),"Review",IF(OR(AND(M526="Review",M527="Completed"),AND(M526="Completed",M527="Review")),"Review",IF(OR(AND(M526="Other",M527="Review"),AND(M526="Review",M527="Other")),"Review",IF(OR(AND(M526="Other",M527="Incomplete"),AND(M526="Incomplete",M527="Other")),"Review",IF(OR(AND(M526="Other",M527="Untraceable"),AND(M526="Untraceable",M527="Other")),"Review",IF(OR(AND(M526="Other",M527="Completed"),AND(M526="Completed",M527="Other")),"Review",IF(AND(M526="Waiting",M527="Waiting"),"Waiting",IF(OR(AND(M526="Review",M527="Waiting"),AND(M526="Waiting",M527="Review")),"Waiting",IF(OR(AND(M526="Other",M527="Waiting"),AND(M526="Waiting",M527="Other")),"Waiting",IF(OR(AND(M526="Incomplete",M527="Waiting"),AND(M526="Waiting",M527="Incomplete")),"Waiting",IF(OR(AND(M526="Completed",M527="Waiting"),AND(M526="Waiting",M527="Completed")),"Waiting",IF(OR(M526="In Progress",M527="In Progress"),"In Progress",IF(OR(AND(M526="Completed",M527="Untraceable"),AND(M526="Untraceable",M527="Completed")),"Review",IF(OR(AND(M526="Completed",M527="Incomplete"),AND(M526="Incomplete",M527="Completed")),"Review",IF(OR(AND(M526="Incomplete",M527="Untraceable"),AND(M526="Untraceable",M527="Incomplete")),"Untraceable",IF(AND(NOT(OR(H526="Ø",H526="")),NOT(OR(H527="Ø",H527="")),L526=""),"In Progress",IF(AND(M526="Untraceable",M527="Untraceable"),"Untraceable",IF(AND(NOT(OR(H526="Ø",H526="")),NOT(OR(H527="Ø",H527="")),NOT(OR(L526="Ø",L526="",L526="Split",L526="Needs to be Split"))),"Completed",IF(AND(M526="Incomplete",M527="Incomplete"),"Incomplete",IF(AND(M526="Other",M527="Other"),"Review",IF(AND(M526="Untraceable",M527=""),"Untraceable","")))))))))))))))))))))))))</f>
        <v>Waiting</v>
      </c>
      <c r="O526" s="116" t="str">
        <f>IF(OR(N526="Untraceable",N526="Incomplete"),"Ignore",IF(N526="Completed","Waiting",IF(OR(N526="Waiting",N526="In Progress",N526="Review",N526="Other"),"HOLD","")))</f>
        <v>HOLD</v>
      </c>
      <c r="P526" t="s">
        <v>5410</v>
      </c>
      <c r="Q526" s="121" t="str">
        <f>IF(OR(N526="Untraceable",N526="Incomplete"),"No",IF(N526="Completed","In Progress",""))</f>
        <v/>
      </c>
      <c r="R526" s="124"/>
    </row>
    <row r="527" spans="1:18" x14ac:dyDescent="0.25">
      <c r="A527" s="116"/>
      <c r="B527" s="116"/>
      <c r="C527" s="116"/>
      <c r="D527" s="103" t="str">
        <f>IF(AND(NOT(A526=""),NOT(B526=""),NOT(M526="Untraceable")),"???","")</f>
        <v>???</v>
      </c>
      <c r="E527" s="103"/>
      <c r="F527" s="7" t="str">
        <f>IF(AND(D527="Amina",OR(E527="Manual",E527="Assisted Manual")),A526&amp;"_AZ",IF(AND(D527="Amina",OR(E527="De-Novo Merge",E527="Assisted Merge")),A526&amp;"_SA_AZ",IF(AND(D527="Ahmad",OR(E527="Manual",E527="Assisted Manual")),A526&amp;"_AE",IF(AND(D527="Ahmad",OR(E527="De-Novo Merge",E527="Assisted Merge")),A526&amp;"_SA_AE",IF(AND(D527="Gina",OR(E527="Manual",E527="Assisted Manual")),A526&amp;"_GB",IF(AND(D527="Gina",OR(E527="De-Novo Merge",E527="Assisted Merge")),A526&amp;"_SA_GB",IF(AND(D527="Cameron",OR(E527="Manual",E527="Assisted Manual")),A526&amp;"_CA",IF(AND(D527="Cameron",OR(E527="De-Novo Merge",E527="Assisted Merge")),A526&amp;"_SA_CA",IF(AND(D527="Bruno",OR(E527="Manual",E527="Assisted Manual")),A526&amp;"_BD",IF(AND(D527="Bruno",OR(E527="De-Novo Merge",E527="Assisted Merge")),A526&amp;"_SA_BD",IF(AND(D527="Daniel",OR(E527="Manual",E527="Assisted Manual")),A526&amp;"_DR",IF(AND(D527="Daniel",OR(E527="De-Novo Merge",E527="Assisted Merge")),A526&amp;"_SA_DR",IF(AND(D527="Monet",OR(E527="Manual",E527="Assisted Manual")),A526&amp;"_MW",IF(AND(D527="Monet",OR(E527="De-Novo Merge",E527="Assisted Merge")),A526&amp;"_SA_MW",IF(AND(D527="Rinat",OR(E527="Manual",E527="Assisted Manual")),A526&amp;"_RM",IF(AND(D527="Rinat",OR(E527="De-Novo Merge",E527="Assisted Merge")),A526&amp;"_SA_RM",""))))))))))))))))</f>
        <v/>
      </c>
      <c r="G527" s="104"/>
      <c r="H527" s="104"/>
      <c r="I527" s="68"/>
      <c r="J527" s="68"/>
      <c r="K527" s="73" t="str">
        <f t="shared" si="13"/>
        <v/>
      </c>
      <c r="L527" s="116"/>
      <c r="M527" s="103" t="str">
        <f>IF(AND(NOT(OR(G527="",G527="Ø")),H527=""),"In Progress",IF(AND(NOT(OR(H527="Ø",H527="")),NOT(OR(G527="Ø",G527=""))),"Completed",IF(AND(NOT(A526=""),NOT(OR(D527="",D527="???")),G527=""),"Waiting",IF(D527="???","Waiting",""))))</f>
        <v>Waiting</v>
      </c>
      <c r="N527" s="116"/>
      <c r="O527" s="116"/>
      <c r="Q527" s="121"/>
      <c r="R527" s="125"/>
    </row>
    <row r="528" spans="1:18" x14ac:dyDescent="0.25">
      <c r="A528" s="122" t="s">
        <v>5409</v>
      </c>
      <c r="B528" s="117" t="s">
        <v>5408</v>
      </c>
      <c r="C528" s="116" t="s">
        <v>5407</v>
      </c>
      <c r="D528" s="103" t="s">
        <v>23</v>
      </c>
      <c r="E528" s="103" t="s">
        <v>24</v>
      </c>
      <c r="F528" s="7" t="str">
        <f>IF(AND(D528="Amina",OR(E528="Manual",E528="Assisted Manual")),A528&amp;"_AZ",IF(AND(D528="Amina",OR(E528="De-Novo Merge",E528="Assisted Merge")),A528&amp;"_SA_AZ",IF(AND(D528="Ahmad",OR(E528="Manual",E528="Assisted Manual")),A528&amp;"_AE",IF(AND(D528="Ahmad",OR(E528="De-Novo Merge",E528="Assisted Merge")),A528&amp;"_SA_AE",IF(AND(D528="Gina",OR(E528="Manual",E528="Assisted Manual")),A528&amp;"_GB",IF(AND(D528="Gina",OR(E528="De-Novo Merge",E528="Assisted Merge")),A528&amp;"_SA_GB",IF(AND(D528="Cameron",OR(E528="Manual",E528="Assisted Manual")),A528&amp;"_CA",IF(AND(D528="Cameron",OR(E528="De-Novo Merge",E528="Assisted Merge")),A528&amp;"_SA_CA",IF(AND(D528="Bruno",OR(E528="Manual",E528="Assisted Manual")),A528&amp;"_BD",IF(AND(D528="Bruno",OR(E528="De-Novo Merge",E528="Assisted Merge")),A528&amp;"_SA_BD",IF(AND(D528="Daniel",OR(E528="Manual",E528="Assisted Manual")),A528&amp;"_DR",IF(AND(D528="Daniel",OR(E528="De-Novo Merge",E528="Assisted Merge")),A528&amp;"_SA_DR",IF(AND(D528="Monet",OR(E528="Manual",E528="Assisted Manual")),A528&amp;"_MW",IF(AND(D528="Monet",OR(E528="De-Novo Merge",E528="Assisted Merge")),A528&amp;"_SA_MW",IF(AND(D528="Rinat",OR(E528="Manual",E528="Assisted Manual")),A528&amp;"_RM",IF(AND(D528="Rinat",OR(E528="De-Novo Merge",E528="Assisted Merge")),A528&amp;"_SA_RM",""))))))))))))))))</f>
        <v>2018-08-01_G-264_CA</v>
      </c>
      <c r="G528" s="104">
        <v>43438</v>
      </c>
      <c r="H528" s="104"/>
      <c r="I528" s="68"/>
      <c r="J528" s="68"/>
      <c r="K528" s="73" t="str">
        <f t="shared" si="13"/>
        <v/>
      </c>
      <c r="L528" s="118" t="str">
        <f>IF(AND(NOT(OR(H528="",H528="Ø")),NOT(OR(H529="",H529="Ø"))),"Needs to be Split","")</f>
        <v/>
      </c>
      <c r="M528" s="103" t="s">
        <v>2</v>
      </c>
      <c r="N528" s="116" t="str">
        <f>IF(AND(NOT(OR(H528="Ø",H528="")),L528="Split"),"In Progress",IF(AND(NOT(OR(H528="Ø",H528="")),L528="Needs to be Split"),"Waiting",IF(AND(M528="Review",M529="Review"),"Review",IF(OR(AND(M528="Review",M529="Incomplete"),AND(M528="Incomplete",M529="Review")),"Review",IF(OR(AND(M528="Untraceable",M529="Review"),AND(M528="Review",M529="Untraceable")),"Review",IF(OR(AND(M528="Review",M529="Completed"),AND(M528="Completed",M529="Review")),"Review",IF(OR(AND(M528="Other",M529="Review"),AND(M528="Review",M529="Other")),"Review",IF(OR(AND(M528="Other",M529="Incomplete"),AND(M528="Incomplete",M529="Other")),"Review",IF(OR(AND(M528="Other",M529="Untraceable"),AND(M528="Untraceable",M529="Other")),"Review",IF(OR(AND(M528="Other",M529="Completed"),AND(M528="Completed",M529="Other")),"Review",IF(AND(M528="Waiting",M529="Waiting"),"Waiting",IF(OR(AND(M528="Review",M529="Waiting"),AND(M528="Waiting",M529="Review")),"Waiting",IF(OR(AND(M528="Other",M529="Waiting"),AND(M528="Waiting",M529="Other")),"Waiting",IF(OR(AND(M528="Incomplete",M529="Waiting"),AND(M528="Waiting",M529="Incomplete")),"Waiting",IF(OR(AND(M528="Completed",M529="Waiting"),AND(M528="Waiting",M529="Completed")),"Waiting",IF(OR(M528="In Progress",M529="In Progress"),"In Progress",IF(OR(AND(M528="Completed",M529="Untraceable"),AND(M528="Untraceable",M529="Completed")),"Review",IF(OR(AND(M528="Completed",M529="Incomplete"),AND(M528="Incomplete",M529="Completed")),"Review",IF(OR(AND(M528="Incomplete",M529="Untraceable"),AND(M528="Untraceable",M529="Incomplete")),"Untraceable",IF(AND(NOT(OR(H528="Ø",H528="")),NOT(OR(H529="Ø",H529="")),L528=""),"In Progress",IF(AND(M528="Untraceable",M529="Untraceable"),"Untraceable",IF(AND(NOT(OR(H528="Ø",H528="")),NOT(OR(H529="Ø",H529="")),NOT(OR(L528="Ø",L528="",L528="Split",L528="Needs to be Split"))),"Completed",IF(AND(M528="Incomplete",M529="Incomplete"),"Incomplete",IF(AND(M528="Other",M529="Other"),"Review",IF(AND(M528="Untraceable",M529=""),"Untraceable","")))))))))))))))))))))))))</f>
        <v>Waiting</v>
      </c>
      <c r="O528" s="116" t="str">
        <f>IF(OR(N528="Untraceable",N528="Incomplete"),"Ignore",IF(N528="Completed","Waiting",IF(OR(N528="Waiting",N528="In Progress",N528="Review",N528="Other"),"HOLD","")))</f>
        <v>HOLD</v>
      </c>
      <c r="Q528" s="121" t="str">
        <f>IF(OR(N528="Untraceable",N528="Incomplete"),"No",IF(N528="Completed","In Progress",""))</f>
        <v/>
      </c>
      <c r="R528" s="124"/>
    </row>
    <row r="529" spans="1:18" x14ac:dyDescent="0.25">
      <c r="A529" s="116"/>
      <c r="B529" s="116"/>
      <c r="C529" s="116"/>
      <c r="D529" s="103" t="str">
        <f>IF(AND(NOT(A528=""),NOT(B528=""),NOT(M528="Untraceable")),"???","")</f>
        <v>???</v>
      </c>
      <c r="E529" s="103"/>
      <c r="F529" s="7" t="str">
        <f>IF(AND(D529="Amina",OR(E529="Manual",E529="Assisted Manual")),A528&amp;"_AZ",IF(AND(D529="Amina",OR(E529="De-Novo Merge",E529="Assisted Merge")),A528&amp;"_SA_AZ",IF(AND(D529="Ahmad",OR(E529="Manual",E529="Assisted Manual")),A528&amp;"_AE",IF(AND(D529="Ahmad",OR(E529="De-Novo Merge",E529="Assisted Merge")),A528&amp;"_SA_AE",IF(AND(D529="Gina",OR(E529="Manual",E529="Assisted Manual")),A528&amp;"_GB",IF(AND(D529="Gina",OR(E529="De-Novo Merge",E529="Assisted Merge")),A528&amp;"_SA_GB",IF(AND(D529="Cameron",OR(E529="Manual",E529="Assisted Manual")),A528&amp;"_CA",IF(AND(D529="Cameron",OR(E529="De-Novo Merge",E529="Assisted Merge")),A528&amp;"_SA_CA",IF(AND(D529="Bruno",OR(E529="Manual",E529="Assisted Manual")),A528&amp;"_BD",IF(AND(D529="Bruno",OR(E529="De-Novo Merge",E529="Assisted Merge")),A528&amp;"_SA_BD",IF(AND(D529="Daniel",OR(E529="Manual",E529="Assisted Manual")),A528&amp;"_DR",IF(AND(D529="Daniel",OR(E529="De-Novo Merge",E529="Assisted Merge")),A528&amp;"_SA_DR",IF(AND(D529="Monet",OR(E529="Manual",E529="Assisted Manual")),A528&amp;"_MW",IF(AND(D529="Monet",OR(E529="De-Novo Merge",E529="Assisted Merge")),A528&amp;"_SA_MW",IF(AND(D529="Rinat",OR(E529="Manual",E529="Assisted Manual")),A528&amp;"_RM",IF(AND(D529="Rinat",OR(E529="De-Novo Merge",E529="Assisted Merge")),A528&amp;"_SA_RM",""))))))))))))))))</f>
        <v/>
      </c>
      <c r="G529" s="104"/>
      <c r="H529" s="104"/>
      <c r="I529" s="68"/>
      <c r="J529" s="68"/>
      <c r="K529" s="73" t="str">
        <f t="shared" si="13"/>
        <v/>
      </c>
      <c r="L529" s="116"/>
      <c r="M529" s="103" t="str">
        <f t="shared" ref="M529:M535" si="14">IF(AND(NOT(OR(G529="",G529="Ø")),H529=""),"In Progress",IF(AND(NOT(OR(H529="Ø",H529="")),NOT(OR(G529="Ø",G529=""))),"Completed",IF(AND(NOT(A528=""),NOT(OR(D529="",D529="???")),G529=""),"Waiting",IF(D529="???","Waiting",""))))</f>
        <v>Waiting</v>
      </c>
      <c r="N529" s="116"/>
      <c r="O529" s="116"/>
      <c r="Q529" s="121"/>
      <c r="R529" s="125"/>
    </row>
    <row r="530" spans="1:18" x14ac:dyDescent="0.25">
      <c r="A530" s="122" t="s">
        <v>5406</v>
      </c>
      <c r="B530" s="117" t="s">
        <v>5405</v>
      </c>
      <c r="C530" s="116" t="s">
        <v>1052</v>
      </c>
      <c r="D530" s="103" t="s">
        <v>4657</v>
      </c>
      <c r="E530" s="103" t="s">
        <v>24</v>
      </c>
      <c r="F530" s="7" t="str">
        <f>IF(AND(D530="Amina",OR(E530="Manual",E530="Assisted Manual")),A530&amp;"_AZ",IF(AND(D530="Amina",OR(E530="De-Novo Merge",E530="Assisted Merge")),A530&amp;"_SA_AZ",IF(AND(D530="Ahmad",OR(E530="Manual",E530="Assisted Manual")),A530&amp;"_AE",IF(AND(D530="Ahmad",OR(E530="De-Novo Merge",E530="Assisted Merge")),A530&amp;"_SA_AE",IF(AND(D530="Gina",OR(E530="Manual",E530="Assisted Manual")),A530&amp;"_GB",IF(AND(D530="Gina",OR(E530="De-Novo Merge",E530="Assisted Merge")),A530&amp;"_SA_GB",IF(AND(D530="Cameron",OR(E530="Manual",E530="Assisted Manual")),A530&amp;"_CA",IF(AND(D530="Cameron",OR(E530="De-Novo Merge",E530="Assisted Merge")),A530&amp;"_SA_CA",IF(AND(D530="Bruno",OR(E530="Manual",E530="Assisted Manual")),A530&amp;"_BD",IF(AND(D530="Bruno",OR(E530="De-Novo Merge",E530="Assisted Merge")),A530&amp;"_SA_BD",IF(AND(D530="Daniel",OR(E530="Manual",E530="Assisted Manual")),A530&amp;"_DR",IF(AND(D530="Daniel",OR(E530="De-Novo Merge",E530="Assisted Merge")),A530&amp;"_SA_DR",IF(AND(D530="Monet",OR(E530="Manual",E530="Assisted Manual")),A530&amp;"_MW",IF(AND(D530="Monet",OR(E530="De-Novo Merge",E530="Assisted Merge")),A530&amp;"_SA_MW",IF(AND(D530="Rinat",OR(E530="Manual",E530="Assisted Manual")),A530&amp;"_RM",IF(AND(D530="Rinat",OR(E530="De-Novo Merge",E530="Assisted Merge")),A530&amp;"_SA_RM",""))))))))))))))))</f>
        <v>2018-08-01_G-265_AE</v>
      </c>
      <c r="G530" s="104">
        <v>43439</v>
      </c>
      <c r="H530" s="104">
        <v>43439</v>
      </c>
      <c r="I530" s="68">
        <v>2.5</v>
      </c>
      <c r="J530" s="68">
        <v>21.15</v>
      </c>
      <c r="K530" s="73">
        <f t="shared" si="13"/>
        <v>8.4599999999999991</v>
      </c>
      <c r="L530" s="118" t="s">
        <v>1850</v>
      </c>
      <c r="M530" s="103" t="str">
        <f t="shared" si="14"/>
        <v>Completed</v>
      </c>
      <c r="N530" s="116" t="str">
        <f>IF(AND(NOT(OR(H530="Ø",H530="")),L530="Split"),"In Progress",IF(AND(NOT(OR(H530="Ø",H530="")),L530="Needs to be Split"),"Waiting",IF(AND(M530="Review",M531="Review"),"Review",IF(OR(AND(M530="Review",M531="Incomplete"),AND(M530="Incomplete",M531="Review")),"Review",IF(OR(AND(M530="Untraceable",M531="Review"),AND(M530="Review",M531="Untraceable")),"Review",IF(OR(AND(M530="Review",M531="Completed"),AND(M530="Completed",M531="Review")),"Review",IF(OR(AND(M530="Other",M531="Review"),AND(M530="Review",M531="Other")),"Review",IF(OR(AND(M530="Other",M531="Incomplete"),AND(M530="Incomplete",M531="Other")),"Review",IF(OR(AND(M530="Other",M531="Untraceable"),AND(M530="Untraceable",M531="Other")),"Review",IF(OR(AND(M530="Other",M531="Completed"),AND(M530="Completed",M531="Other")),"Review",IF(AND(M530="Waiting",M531="Waiting"),"Waiting",IF(OR(AND(M530="Review",M531="Waiting"),AND(M530="Waiting",M531="Review")),"Waiting",IF(OR(AND(M530="Other",M531="Waiting"),AND(M530="Waiting",M531="Other")),"Waiting",IF(OR(AND(M530="Incomplete",M531="Waiting"),AND(M530="Waiting",M531="Incomplete")),"Waiting",IF(OR(AND(M530="Completed",M531="Waiting"),AND(M530="Waiting",M531="Completed")),"Waiting",IF(OR(M530="In Progress",M531="In Progress"),"In Progress",IF(OR(AND(M530="Completed",M531="Untraceable"),AND(M530="Untraceable",M531="Completed")),"Review",IF(OR(AND(M530="Completed",M531="Incomplete"),AND(M530="Incomplete",M531="Completed")),"Review",IF(OR(AND(M530="Incomplete",M531="Untraceable"),AND(M530="Untraceable",M531="Incomplete")),"Untraceable",IF(AND(NOT(OR(H530="Ø",H530="")),NOT(OR(H531="Ø",H531="")),L530=""),"In Progress",IF(AND(M530="Untraceable",M531="Untraceable"),"Untraceable",IF(AND(NOT(OR(H530="Ø",H530="")),NOT(OR(H531="Ø",H531="")),NOT(OR(L530="Ø",L530="",L530="Split",L530="Needs to be Split"))),"Completed",IF(AND(M530="Incomplete",M531="Incomplete"),"Incomplete",IF(AND(M530="Other",M531="Other"),"Review",IF(AND(M530="Untraceable",M531=""),"Untraceable","")))))))))))))))))))))))))</f>
        <v>In Progress</v>
      </c>
      <c r="O530" s="116" t="s">
        <v>0</v>
      </c>
      <c r="Q530" s="121" t="str">
        <f>IF(OR(N530="Untraceable",N530="Incomplete"),"No",IF(N530="Completed","In Progress",""))</f>
        <v/>
      </c>
      <c r="R530" s="124"/>
    </row>
    <row r="531" spans="1:18" x14ac:dyDescent="0.25">
      <c r="A531" s="116"/>
      <c r="B531" s="116"/>
      <c r="C531" s="116"/>
      <c r="D531" s="103" t="s">
        <v>23</v>
      </c>
      <c r="E531" s="103" t="s">
        <v>1512</v>
      </c>
      <c r="F531" s="7" t="str">
        <f>IF(AND(D531="Amina",OR(E531="Manual",E531="Assisted Manual")),A530&amp;"_AZ",IF(AND(D531="Amina",OR(E531="De-Novo Merge",E531="Assisted Merge")),A530&amp;"_SA_AZ",IF(AND(D531="Ahmad",OR(E531="Manual",E531="Assisted Manual")),A530&amp;"_AE",IF(AND(D531="Ahmad",OR(E531="De-Novo Merge",E531="Assisted Merge")),A530&amp;"_SA_AE",IF(AND(D531="Gina",OR(E531="Manual",E531="Assisted Manual")),A530&amp;"_GB",IF(AND(D531="Gina",OR(E531="De-Novo Merge",E531="Assisted Merge")),A530&amp;"_SA_GB",IF(AND(D531="Cameron",OR(E531="Manual",E531="Assisted Manual")),A530&amp;"_CA",IF(AND(D531="Cameron",OR(E531="De-Novo Merge",E531="Assisted Merge")),A530&amp;"_SA_CA",IF(AND(D531="Bruno",OR(E531="Manual",E531="Assisted Manual")),A530&amp;"_BD",IF(AND(D531="Bruno",OR(E531="De-Novo Merge",E531="Assisted Merge")),A530&amp;"_SA_BD",IF(AND(D531="Daniel",OR(E531="Manual",E531="Assisted Manual")),A530&amp;"_DR",IF(AND(D531="Daniel",OR(E531="De-Novo Merge",E531="Assisted Merge")),A530&amp;"_SA_DR",IF(AND(D531="Monet",OR(E531="Manual",E531="Assisted Manual")),A530&amp;"_MW",IF(AND(D531="Monet",OR(E531="De-Novo Merge",E531="Assisted Merge")),A530&amp;"_SA_MW",IF(AND(D531="Rinat",OR(E531="Manual",E531="Assisted Manual")),A530&amp;"_RM",IF(AND(D531="Rinat",OR(E531="De-Novo Merge",E531="Assisted Merge")),A530&amp;"_SA_RM",""))))))))))))))))</f>
        <v>2018-08-01_G-265_CA</v>
      </c>
      <c r="G531" s="104">
        <v>43468</v>
      </c>
      <c r="H531" s="104">
        <v>43468</v>
      </c>
      <c r="I531" s="68">
        <v>1</v>
      </c>
      <c r="J531" s="68">
        <v>15.6</v>
      </c>
      <c r="K531" s="73">
        <f t="shared" si="13"/>
        <v>15.6</v>
      </c>
      <c r="L531" s="116"/>
      <c r="M531" s="103" t="str">
        <f t="shared" si="14"/>
        <v>Completed</v>
      </c>
      <c r="N531" s="116"/>
      <c r="O531" s="116"/>
      <c r="Q531" s="121"/>
      <c r="R531" s="125"/>
    </row>
    <row r="532" spans="1:18" x14ac:dyDescent="0.25">
      <c r="A532" s="122" t="s">
        <v>5404</v>
      </c>
      <c r="B532" s="117" t="s">
        <v>5403</v>
      </c>
      <c r="C532" s="116"/>
      <c r="D532" s="103" t="s">
        <v>187</v>
      </c>
      <c r="E532" s="103" t="s">
        <v>24</v>
      </c>
      <c r="F532" s="7" t="str">
        <f>IF(AND(D532="Amina",OR(E532="Manual",E532="Assisted Manual")),A532&amp;"_AZ",IF(AND(D532="Amina",OR(E532="De-Novo Merge",E532="Assisted Merge")),A532&amp;"_SA_AZ",IF(AND(D532="Ahmad",OR(E532="Manual",E532="Assisted Manual")),A532&amp;"_AE",IF(AND(D532="Ahmad",OR(E532="De-Novo Merge",E532="Assisted Merge")),A532&amp;"_SA_AE",IF(AND(D532="Gina",OR(E532="Manual",E532="Assisted Manual")),A532&amp;"_GB",IF(AND(D532="Gina",OR(E532="De-Novo Merge",E532="Assisted Merge")),A532&amp;"_SA_GB",IF(AND(D532="Cameron",OR(E532="Manual",E532="Assisted Manual")),A532&amp;"_CA",IF(AND(D532="Cameron",OR(E532="De-Novo Merge",E532="Assisted Merge")),A532&amp;"_SA_CA",IF(AND(D532="Bruno",OR(E532="Manual",E532="Assisted Manual")),A532&amp;"_BD",IF(AND(D532="Bruno",OR(E532="De-Novo Merge",E532="Assisted Merge")),A532&amp;"_SA_BD",IF(AND(D532="Daniel",OR(E532="Manual",E532="Assisted Manual")),A532&amp;"_DR",IF(AND(D532="Daniel",OR(E532="De-Novo Merge",E532="Assisted Merge")),A532&amp;"_SA_DR",IF(AND(D532="Monet",OR(E532="Manual",E532="Assisted Manual")),A532&amp;"_MW",IF(AND(D532="Monet",OR(E532="De-Novo Merge",E532="Assisted Merge")),A532&amp;"_SA_MW",IF(AND(D532="Rinat",OR(E532="Manual",E532="Assisted Manual")),A532&amp;"_RM",IF(AND(D532="Rinat",OR(E532="De-Novo Merge",E532="Assisted Merge")),A532&amp;"_SA_RM",""))))))))))))))))</f>
        <v>2018-08-01_G-266_MW</v>
      </c>
      <c r="G532" s="104">
        <v>43439</v>
      </c>
      <c r="H532" s="104">
        <v>43439</v>
      </c>
      <c r="I532" s="68">
        <v>1</v>
      </c>
      <c r="J532" s="68">
        <v>17</v>
      </c>
      <c r="K532" s="73">
        <f t="shared" si="13"/>
        <v>17</v>
      </c>
      <c r="L532" s="118">
        <v>43445</v>
      </c>
      <c r="M532" s="103" t="str">
        <f t="shared" si="14"/>
        <v>Completed</v>
      </c>
      <c r="N532" s="116" t="str">
        <f>IF(AND(NOT(OR(H532="Ø",H532="")),L532="Split"),"In Progress",IF(AND(NOT(OR(H532="Ø",H532="")),L532="Needs to be Split"),"Waiting",IF(AND(M532="Review",M533="Review"),"Review",IF(OR(AND(M532="Review",M533="Incomplete"),AND(M532="Incomplete",M533="Review")),"Review",IF(OR(AND(M532="Untraceable",M533="Review"),AND(M532="Review",M533="Untraceable")),"Review",IF(OR(AND(M532="Review",M533="Completed"),AND(M532="Completed",M533="Review")),"Review",IF(OR(AND(M532="Other",M533="Review"),AND(M532="Review",M533="Other")),"Review",IF(OR(AND(M532="Other",M533="Incomplete"),AND(M532="Incomplete",M533="Other")),"Review",IF(OR(AND(M532="Other",M533="Untraceable"),AND(M532="Untraceable",M533="Other")),"Review",IF(OR(AND(M532="Other",M533="Completed"),AND(M532="Completed",M533="Other")),"Review",IF(AND(M532="Waiting",M533="Waiting"),"Waiting",IF(OR(AND(M532="Review",M533="Waiting"),AND(M532="Waiting",M533="Review")),"Waiting",IF(OR(AND(M532="Other",M533="Waiting"),AND(M532="Waiting",M533="Other")),"Waiting",IF(OR(AND(M532="Incomplete",M533="Waiting"),AND(M532="Waiting",M533="Incomplete")),"Waiting",IF(OR(AND(M532="Completed",M533="Waiting"),AND(M532="Waiting",M533="Completed")),"Waiting",IF(OR(M532="In Progress",M533="In Progress"),"In Progress",IF(OR(AND(M532="Completed",M533="Untraceable"),AND(M532="Untraceable",M533="Completed")),"Review",IF(OR(AND(M532="Completed",M533="Incomplete"),AND(M532="Incomplete",M533="Completed")),"Review",IF(OR(AND(M532="Incomplete",M533="Untraceable"),AND(M532="Untraceable",M533="Incomplete")),"Untraceable",IF(AND(NOT(OR(H532="Ø",H532="")),NOT(OR(H533="Ø",H533="")),L532=""),"In Progress",IF(AND(M532="Untraceable",M533="Untraceable"),"Untraceable",IF(AND(NOT(OR(H532="Ø",H532="")),NOT(OR(H533="Ø",H533="")),NOT(OR(L532="Ø",L532="",L532="Split",L532="Needs to be Split"))),"Completed",IF(AND(M532="Incomplete",M533="Incomplete"),"Incomplete",IF(AND(M532="Other",M533="Other"),"Review",IF(AND(M532="Untraceable",M533=""),"Untraceable","")))))))))))))))))))))))))</f>
        <v>Completed</v>
      </c>
      <c r="O532" s="116" t="s">
        <v>0</v>
      </c>
      <c r="Q532" s="121" t="str">
        <f>IF(OR(N532="Untraceable",N532="Incomplete"),"No",IF(N532="Completed","In Progress",""))</f>
        <v>In Progress</v>
      </c>
      <c r="R532" s="124"/>
    </row>
    <row r="533" spans="1:18" x14ac:dyDescent="0.25">
      <c r="A533" s="116"/>
      <c r="B533" s="116"/>
      <c r="C533" s="116"/>
      <c r="D533" s="103" t="s">
        <v>4657</v>
      </c>
      <c r="E533" s="103" t="s">
        <v>1512</v>
      </c>
      <c r="F533" s="7" t="str">
        <f>IF(AND(D533="Amina",OR(E533="Manual",E533="Assisted Manual")),A532&amp;"_AZ",IF(AND(D533="Amina",OR(E533="De-Novo Merge",E533="Assisted Merge")),A532&amp;"_SA_AZ",IF(AND(D533="Ahmad",OR(E533="Manual",E533="Assisted Manual")),A532&amp;"_AE",IF(AND(D533="Ahmad",OR(E533="De-Novo Merge",E533="Assisted Merge")),A532&amp;"_SA_AE",IF(AND(D533="Gina",OR(E533="Manual",E533="Assisted Manual")),A532&amp;"_GB",IF(AND(D533="Gina",OR(E533="De-Novo Merge",E533="Assisted Merge")),A532&amp;"_SA_GB",IF(AND(D533="Cameron",OR(E533="Manual",E533="Assisted Manual")),A532&amp;"_CA",IF(AND(D533="Cameron",OR(E533="De-Novo Merge",E533="Assisted Merge")),A532&amp;"_SA_CA",IF(AND(D533="Bruno",OR(E533="Manual",E533="Assisted Manual")),A532&amp;"_BD",IF(AND(D533="Bruno",OR(E533="De-Novo Merge",E533="Assisted Merge")),A532&amp;"_SA_BD",IF(AND(D533="Daniel",OR(E533="Manual",E533="Assisted Manual")),A532&amp;"_DR",IF(AND(D533="Daniel",OR(E533="De-Novo Merge",E533="Assisted Merge")),A532&amp;"_SA_DR",IF(AND(D533="Monet",OR(E533="Manual",E533="Assisted Manual")),A532&amp;"_MW",IF(AND(D533="Monet",OR(E533="De-Novo Merge",E533="Assisted Merge")),A532&amp;"_SA_MW",IF(AND(D533="Rinat",OR(E533="Manual",E533="Assisted Manual")),A532&amp;"_RM",IF(AND(D533="Rinat",OR(E533="De-Novo Merge",E533="Assisted Merge")),A532&amp;"_SA_RM",""))))))))))))))))</f>
        <v>2018-08-01_G-266_AE</v>
      </c>
      <c r="G533" s="104">
        <v>43440</v>
      </c>
      <c r="H533" s="104">
        <v>43440</v>
      </c>
      <c r="I533" s="68">
        <v>0.75</v>
      </c>
      <c r="J533" s="68">
        <v>19.2</v>
      </c>
      <c r="K533" s="73">
        <f t="shared" si="13"/>
        <v>25.599999999999998</v>
      </c>
      <c r="L533" s="116"/>
      <c r="M533" s="103" t="str">
        <f t="shared" si="14"/>
        <v>Completed</v>
      </c>
      <c r="N533" s="116"/>
      <c r="O533" s="116"/>
      <c r="Q533" s="121"/>
      <c r="R533" s="125"/>
    </row>
    <row r="534" spans="1:18" x14ac:dyDescent="0.25">
      <c r="A534" s="122" t="s">
        <v>5402</v>
      </c>
      <c r="B534" s="117" t="s">
        <v>5401</v>
      </c>
      <c r="C534" s="116"/>
      <c r="D534" s="103" t="s">
        <v>23</v>
      </c>
      <c r="E534" s="103" t="s">
        <v>24</v>
      </c>
      <c r="F534" s="7" t="str">
        <f>IF(AND(D534="Amina",OR(E534="Manual",E534="Assisted Manual")),A534&amp;"_AZ",IF(AND(D534="Amina",OR(E534="De-Novo Merge",E534="Assisted Merge")),A534&amp;"_SA_AZ",IF(AND(D534="Ahmad",OR(E534="Manual",E534="Assisted Manual")),A534&amp;"_AE",IF(AND(D534="Ahmad",OR(E534="De-Novo Merge",E534="Assisted Merge")),A534&amp;"_SA_AE",IF(AND(D534="Gina",OR(E534="Manual",E534="Assisted Manual")),A534&amp;"_GB",IF(AND(D534="Gina",OR(E534="De-Novo Merge",E534="Assisted Merge")),A534&amp;"_SA_GB",IF(AND(D534="Cameron",OR(E534="Manual",E534="Assisted Manual")),A534&amp;"_CA",IF(AND(D534="Cameron",OR(E534="De-Novo Merge",E534="Assisted Merge")),A534&amp;"_SA_CA",IF(AND(D534="Bruno",OR(E534="Manual",E534="Assisted Manual")),A534&amp;"_BD",IF(AND(D534="Bruno",OR(E534="De-Novo Merge",E534="Assisted Merge")),A534&amp;"_SA_BD",IF(AND(D534="Daniel",OR(E534="Manual",E534="Assisted Manual")),A534&amp;"_DR",IF(AND(D534="Daniel",OR(E534="De-Novo Merge",E534="Assisted Merge")),A534&amp;"_SA_DR",IF(AND(D534="Monet",OR(E534="Manual",E534="Assisted Manual")),A534&amp;"_MW",IF(AND(D534="Monet",OR(E534="De-Novo Merge",E534="Assisted Merge")),A534&amp;"_SA_MW",IF(AND(D534="Rinat",OR(E534="Manual",E534="Assisted Manual")),A534&amp;"_RM",IF(AND(D534="Rinat",OR(E534="De-Novo Merge",E534="Assisted Merge")),A534&amp;"_SA_RM",""))))))))))))))))</f>
        <v>2018-08-01_G-267_CA</v>
      </c>
      <c r="G534" s="104">
        <v>43439</v>
      </c>
      <c r="H534" s="104">
        <v>43444</v>
      </c>
      <c r="I534" s="68">
        <v>8</v>
      </c>
      <c r="J534" s="68">
        <v>109.6</v>
      </c>
      <c r="K534" s="73">
        <f t="shared" si="13"/>
        <v>13.7</v>
      </c>
      <c r="L534" s="118">
        <v>43454</v>
      </c>
      <c r="M534" s="103" t="str">
        <f t="shared" si="14"/>
        <v>Completed</v>
      </c>
      <c r="N534" s="116" t="str">
        <f>IF(AND(NOT(OR(H534="Ø",H534="")),L534="Split"),"In Progress",IF(AND(NOT(OR(H534="Ø",H534="")),L534="Needs to be Split"),"Waiting",IF(AND(M534="Review",M535="Review"),"Review",IF(OR(AND(M534="Review",M535="Incomplete"),AND(M534="Incomplete",M535="Review")),"Review",IF(OR(AND(M534="Untraceable",M535="Review"),AND(M534="Review",M535="Untraceable")),"Review",IF(OR(AND(M534="Review",M535="Completed"),AND(M534="Completed",M535="Review")),"Review",IF(OR(AND(M534="Other",M535="Review"),AND(M534="Review",M535="Other")),"Review",IF(OR(AND(M534="Other",M535="Incomplete"),AND(M534="Incomplete",M535="Other")),"Review",IF(OR(AND(M534="Other",M535="Untraceable"),AND(M534="Untraceable",M535="Other")),"Review",IF(OR(AND(M534="Other",M535="Completed"),AND(M534="Completed",M535="Other")),"Review",IF(AND(M534="Waiting",M535="Waiting"),"Waiting",IF(OR(AND(M534="Review",M535="Waiting"),AND(M534="Waiting",M535="Review")),"Waiting",IF(OR(AND(M534="Other",M535="Waiting"),AND(M534="Waiting",M535="Other")),"Waiting",IF(OR(AND(M534="Incomplete",M535="Waiting"),AND(M534="Waiting",M535="Incomplete")),"Waiting",IF(OR(AND(M534="Completed",M535="Waiting"),AND(M534="Waiting",M535="Completed")),"Waiting",IF(OR(M534="In Progress",M535="In Progress"),"In Progress",IF(OR(AND(M534="Completed",M535="Untraceable"),AND(M534="Untraceable",M535="Completed")),"Review",IF(OR(AND(M534="Completed",M535="Incomplete"),AND(M534="Incomplete",M535="Completed")),"Review",IF(OR(AND(M534="Incomplete",M535="Untraceable"),AND(M534="Untraceable",M535="Incomplete")),"Untraceable",IF(AND(NOT(OR(H534="Ø",H534="")),NOT(OR(H535="Ø",H535="")),L534=""),"In Progress",IF(AND(M534="Untraceable",M535="Untraceable"),"Untraceable",IF(AND(NOT(OR(H534="Ø",H534="")),NOT(OR(H535="Ø",H535="")),NOT(OR(L534="Ø",L534="",L534="Split",L534="Needs to be Split"))),"Completed",IF(AND(M534="Incomplete",M535="Incomplete"),"Incomplete",IF(AND(M534="Other",M535="Other"),"Review",IF(AND(M534="Untraceable",M535=""),"Untraceable","")))))))))))))))))))))))))</f>
        <v>Completed</v>
      </c>
      <c r="O534" s="116" t="s">
        <v>0</v>
      </c>
      <c r="Q534" s="121" t="str">
        <f>IF(OR(N534="Untraceable",N534="Incomplete"),"No",IF(N534="Completed","In Progress",""))</f>
        <v>In Progress</v>
      </c>
      <c r="R534" s="124"/>
    </row>
    <row r="535" spans="1:18" x14ac:dyDescent="0.25">
      <c r="A535" s="116"/>
      <c r="B535" s="116"/>
      <c r="C535" s="116"/>
      <c r="D535" s="103" t="s">
        <v>27</v>
      </c>
      <c r="E535" s="103" t="s">
        <v>1512</v>
      </c>
      <c r="F535" s="7" t="str">
        <f>IF(AND(D535="Amina",OR(E535="Manual",E535="Assisted Manual")),A534&amp;"_AZ",IF(AND(D535="Amina",OR(E535="De-Novo Merge",E535="Assisted Merge")),A534&amp;"_SA_AZ",IF(AND(D535="Ahmad",OR(E535="Manual",E535="Assisted Manual")),A534&amp;"_AE",IF(AND(D535="Ahmad",OR(E535="De-Novo Merge",E535="Assisted Merge")),A534&amp;"_SA_AE",IF(AND(D535="Gina",OR(E535="Manual",E535="Assisted Manual")),A534&amp;"_GB",IF(AND(D535="Gina",OR(E535="De-Novo Merge",E535="Assisted Merge")),A534&amp;"_SA_GB",IF(AND(D535="Cameron",OR(E535="Manual",E535="Assisted Manual")),A534&amp;"_CA",IF(AND(D535="Cameron",OR(E535="De-Novo Merge",E535="Assisted Merge")),A534&amp;"_SA_CA",IF(AND(D535="Bruno",OR(E535="Manual",E535="Assisted Manual")),A534&amp;"_BD",IF(AND(D535="Bruno",OR(E535="De-Novo Merge",E535="Assisted Merge")),A534&amp;"_SA_BD",IF(AND(D535="Daniel",OR(E535="Manual",E535="Assisted Manual")),A534&amp;"_DR",IF(AND(D535="Daniel",OR(E535="De-Novo Merge",E535="Assisted Merge")),A534&amp;"_SA_DR",IF(AND(D535="Monet",OR(E535="Manual",E535="Assisted Manual")),A534&amp;"_MW",IF(AND(D535="Monet",OR(E535="De-Novo Merge",E535="Assisted Merge")),A534&amp;"_SA_MW",IF(AND(D535="Rinat",OR(E535="Manual",E535="Assisted Manual")),A534&amp;"_RM",IF(AND(D535="Rinat",OR(E535="De-Novo Merge",E535="Assisted Merge")),A534&amp;"_SA_RM",""))))))))))))))))</f>
        <v>2018-08-01_G-267_GB</v>
      </c>
      <c r="G535" s="104">
        <v>43453</v>
      </c>
      <c r="H535" s="104">
        <v>43454</v>
      </c>
      <c r="I535" s="68">
        <v>5.25</v>
      </c>
      <c r="J535" s="68">
        <v>113.47</v>
      </c>
      <c r="K535" s="73">
        <f t="shared" si="13"/>
        <v>21.613333333333333</v>
      </c>
      <c r="L535" s="116"/>
      <c r="M535" s="103" t="str">
        <f t="shared" si="14"/>
        <v>Completed</v>
      </c>
      <c r="N535" s="116"/>
      <c r="O535" s="116"/>
      <c r="Q535" s="121"/>
      <c r="R535" s="125"/>
    </row>
    <row r="536" spans="1:18" x14ac:dyDescent="0.25">
      <c r="A536" s="122" t="s">
        <v>5400</v>
      </c>
      <c r="B536" s="117" t="s">
        <v>5399</v>
      </c>
      <c r="C536" s="116"/>
      <c r="D536" s="103" t="s">
        <v>187</v>
      </c>
      <c r="E536" s="103" t="s">
        <v>24</v>
      </c>
      <c r="F536" s="7" t="str">
        <f>IF(AND(D536="Amina",OR(E536="Manual",E536="Assisted Manual")),A536&amp;"_AZ",IF(AND(D536="Amina",OR(E536="De-Novo Merge",E536="Assisted Merge")),A536&amp;"_SA_AZ",IF(AND(D536="Ahmad",OR(E536="Manual",E536="Assisted Manual")),A536&amp;"_AE",IF(AND(D536="Ahmad",OR(E536="De-Novo Merge",E536="Assisted Merge")),A536&amp;"_SA_AE",IF(AND(D536="Gina",OR(E536="Manual",E536="Assisted Manual")),A536&amp;"_GB",IF(AND(D536="Gina",OR(E536="De-Novo Merge",E536="Assisted Merge")),A536&amp;"_SA_GB",IF(AND(D536="Cameron",OR(E536="Manual",E536="Assisted Manual")),A536&amp;"_CA",IF(AND(D536="Cameron",OR(E536="De-Novo Merge",E536="Assisted Merge")),A536&amp;"_SA_CA",IF(AND(D536="Bruno",OR(E536="Manual",E536="Assisted Manual")),A536&amp;"_BD",IF(AND(D536="Bruno",OR(E536="De-Novo Merge",E536="Assisted Merge")),A536&amp;"_SA_BD",IF(AND(D536="Daniel",OR(E536="Manual",E536="Assisted Manual")),A536&amp;"_DR",IF(AND(D536="Daniel",OR(E536="De-Novo Merge",E536="Assisted Merge")),A536&amp;"_SA_DR",IF(AND(D536="Monet",OR(E536="Manual",E536="Assisted Manual")),A536&amp;"_MW",IF(AND(D536="Monet",OR(E536="De-Novo Merge",E536="Assisted Merge")),A536&amp;"_SA_MW",IF(AND(D536="Rinat",OR(E536="Manual",E536="Assisted Manual")),A536&amp;"_RM",IF(AND(D536="Rinat",OR(E536="De-Novo Merge",E536="Assisted Merge")),A536&amp;"_SA_RM",""))))))))))))))))</f>
        <v>2018-08-01_G-268_MW</v>
      </c>
      <c r="G536" s="104">
        <v>43440</v>
      </c>
      <c r="H536" s="104">
        <v>43440</v>
      </c>
      <c r="I536" s="68">
        <v>1</v>
      </c>
      <c r="J536" s="68"/>
      <c r="K536" s="73" t="str">
        <f t="shared" si="13"/>
        <v/>
      </c>
      <c r="L536" s="118" t="str">
        <f>IF(AND(NOT(OR(H536="",H536="Ø")),NOT(OR(H537="",H537="Ø"))),"Needs to be Split","")</f>
        <v/>
      </c>
      <c r="M536" s="103" t="s">
        <v>4</v>
      </c>
      <c r="N536" s="116" t="str">
        <f>IF(AND(NOT(OR(H536="Ø",H536="")),L536="Split"),"In Progress",IF(AND(NOT(OR(H536="Ø",H536="")),L536="Needs to be Split"),"Waiting",IF(AND(M536="Review",M537="Review"),"Review",IF(OR(AND(M536="Review",M537="Incomplete"),AND(M536="Incomplete",M537="Review")),"Review",IF(OR(AND(M536="Untraceable",M537="Review"),AND(M536="Review",M537="Untraceable")),"Review",IF(OR(AND(M536="Review",M537="Completed"),AND(M536="Completed",M537="Review")),"Review",IF(OR(AND(M536="Other",M537="Review"),AND(M536="Review",M537="Other")),"Review",IF(OR(AND(M536="Other",M537="Incomplete"),AND(M536="Incomplete",M537="Other")),"Review",IF(OR(AND(M536="Other",M537="Untraceable"),AND(M536="Untraceable",M537="Other")),"Review",IF(OR(AND(M536="Other",M537="Completed"),AND(M536="Completed",M537="Other")),"Review",IF(AND(M536="Waiting",M537="Waiting"),"Waiting",IF(OR(AND(M536="Review",M537="Waiting"),AND(M536="Waiting",M537="Review")),"Waiting",IF(OR(AND(M536="Other",M537="Waiting"),AND(M536="Waiting",M537="Other")),"Waiting",IF(OR(AND(M536="Incomplete",M537="Waiting"),AND(M536="Waiting",M537="Incomplete")),"Waiting",IF(OR(AND(M536="Completed",M537="Waiting"),AND(M536="Waiting",M537="Completed")),"Waiting",IF(OR(M536="In Progress",M537="In Progress"),"In Progress",IF(OR(AND(M536="Completed",M537="Untraceable"),AND(M536="Untraceable",M537="Completed")),"Review",IF(OR(AND(M536="Completed",M537="Incomplete"),AND(M536="Incomplete",M537="Completed")),"Review",IF(OR(AND(M536="Incomplete",M537="Untraceable"),AND(M536="Untraceable",M537="Incomplete")),"Untraceable",IF(AND(NOT(OR(H536="Ø",H536="")),NOT(OR(H537="Ø",H537="")),L536=""),"In Progress",IF(AND(M536="Untraceable",M537="Untraceable"),"Untraceable",IF(AND(NOT(OR(H536="Ø",H536="")),NOT(OR(H537="Ø",H537="")),NOT(OR(L536="Ø",L536="",L536="Split",L536="Needs to be Split"))),"Completed",IF(AND(M536="Incomplete",M537="Incomplete"),"Incomplete",IF(AND(M536="Other",M537="Other"),"Review",IF(AND(M536="Untraceable",M537=""),"Untraceable","")))))))))))))))))))))))))</f>
        <v>Waiting</v>
      </c>
      <c r="O536" s="116" t="str">
        <f>IF(OR(N536="Untraceable",N536="Incomplete"),"Ignore",IF(N536="Completed","Waiting",IF(OR(N536="Waiting",N536="In Progress",N536="Review",N536="Other"),"HOLD","")))</f>
        <v>HOLD</v>
      </c>
      <c r="Q536" s="121" t="str">
        <f>IF(OR(N536="Untraceable",N536="Incomplete"),"No",IF(N536="Completed","In Progress",""))</f>
        <v/>
      </c>
      <c r="R536" s="124"/>
    </row>
    <row r="537" spans="1:18" x14ac:dyDescent="0.25">
      <c r="A537" s="116"/>
      <c r="B537" s="116"/>
      <c r="C537" s="116"/>
      <c r="D537" s="103" t="str">
        <f>IF(AND(NOT(A536=""),NOT(B536=""),NOT(M536="Untraceable")),"???","")</f>
        <v>???</v>
      </c>
      <c r="E537" s="103"/>
      <c r="F537" s="7" t="str">
        <f>IF(AND(D537="Amina",OR(E537="Manual",E537="Assisted Manual")),A536&amp;"_AZ",IF(AND(D537="Amina",OR(E537="De-Novo Merge",E537="Assisted Merge")),A536&amp;"_SA_AZ",IF(AND(D537="Ahmad",OR(E537="Manual",E537="Assisted Manual")),A536&amp;"_AE",IF(AND(D537="Ahmad",OR(E537="De-Novo Merge",E537="Assisted Merge")),A536&amp;"_SA_AE",IF(AND(D537="Gina",OR(E537="Manual",E537="Assisted Manual")),A536&amp;"_GB",IF(AND(D537="Gina",OR(E537="De-Novo Merge",E537="Assisted Merge")),A536&amp;"_SA_GB",IF(AND(D537="Cameron",OR(E537="Manual",E537="Assisted Manual")),A536&amp;"_CA",IF(AND(D537="Cameron",OR(E537="De-Novo Merge",E537="Assisted Merge")),A536&amp;"_SA_CA",IF(AND(D537="Bruno",OR(E537="Manual",E537="Assisted Manual")),A536&amp;"_BD",IF(AND(D537="Bruno",OR(E537="De-Novo Merge",E537="Assisted Merge")),A536&amp;"_SA_BD",IF(AND(D537="Daniel",OR(E537="Manual",E537="Assisted Manual")),A536&amp;"_DR",IF(AND(D537="Daniel",OR(E537="De-Novo Merge",E537="Assisted Merge")),A536&amp;"_SA_DR",IF(AND(D537="Monet",OR(E537="Manual",E537="Assisted Manual")),A536&amp;"_MW",IF(AND(D537="Monet",OR(E537="De-Novo Merge",E537="Assisted Merge")),A536&amp;"_SA_MW",IF(AND(D537="Rinat",OR(E537="Manual",E537="Assisted Manual")),A536&amp;"_RM",IF(AND(D537="Rinat",OR(E537="De-Novo Merge",E537="Assisted Merge")),A536&amp;"_SA_RM",""))))))))))))))))</f>
        <v/>
      </c>
      <c r="G537" s="104"/>
      <c r="H537" s="104"/>
      <c r="I537" s="68"/>
      <c r="J537" s="68"/>
      <c r="K537" s="73" t="str">
        <f t="shared" si="13"/>
        <v/>
      </c>
      <c r="L537" s="116"/>
      <c r="M537" s="103" t="str">
        <f t="shared" ref="M537:M545" si="15">IF(AND(NOT(OR(G537="",G537="Ø")),H537=""),"In Progress",IF(AND(NOT(OR(H537="Ø",H537="")),NOT(OR(G537="Ø",G537=""))),"Completed",IF(AND(NOT(A536=""),NOT(OR(D537="",D537="???")),G537=""),"Waiting",IF(D537="???","Waiting",""))))</f>
        <v>Waiting</v>
      </c>
      <c r="N537" s="116"/>
      <c r="O537" s="116"/>
      <c r="Q537" s="121"/>
      <c r="R537" s="125"/>
    </row>
    <row r="538" spans="1:18" x14ac:dyDescent="0.25">
      <c r="A538" s="122" t="s">
        <v>5398</v>
      </c>
      <c r="B538" s="117" t="s">
        <v>5397</v>
      </c>
      <c r="C538" s="116"/>
      <c r="D538" s="103" t="s">
        <v>187</v>
      </c>
      <c r="E538" s="103" t="s">
        <v>24</v>
      </c>
      <c r="F538" s="7" t="str">
        <f>IF(AND(D538="Amina",OR(E538="Manual",E538="Assisted Manual")),A538&amp;"_AZ",IF(AND(D538="Amina",OR(E538="De-Novo Merge",E538="Assisted Merge")),A538&amp;"_SA_AZ",IF(AND(D538="Ahmad",OR(E538="Manual",E538="Assisted Manual")),A538&amp;"_AE",IF(AND(D538="Ahmad",OR(E538="De-Novo Merge",E538="Assisted Merge")),A538&amp;"_SA_AE",IF(AND(D538="Gina",OR(E538="Manual",E538="Assisted Manual")),A538&amp;"_GB",IF(AND(D538="Gina",OR(E538="De-Novo Merge",E538="Assisted Merge")),A538&amp;"_SA_GB",IF(AND(D538="Cameron",OR(E538="Manual",E538="Assisted Manual")),A538&amp;"_CA",IF(AND(D538="Cameron",OR(E538="De-Novo Merge",E538="Assisted Merge")),A538&amp;"_SA_CA",IF(AND(D538="Bruno",OR(E538="Manual",E538="Assisted Manual")),A538&amp;"_BD",IF(AND(D538="Bruno",OR(E538="De-Novo Merge",E538="Assisted Merge")),A538&amp;"_SA_BD",IF(AND(D538="Daniel",OR(E538="Manual",E538="Assisted Manual")),A538&amp;"_DR",IF(AND(D538="Daniel",OR(E538="De-Novo Merge",E538="Assisted Merge")),A538&amp;"_SA_DR",IF(AND(D538="Monet",OR(E538="Manual",E538="Assisted Manual")),A538&amp;"_MW",IF(AND(D538="Monet",OR(E538="De-Novo Merge",E538="Assisted Merge")),A538&amp;"_SA_MW",IF(AND(D538="Rinat",OR(E538="Manual",E538="Assisted Manual")),A538&amp;"_RM",IF(AND(D538="Rinat",OR(E538="De-Novo Merge",E538="Assisted Merge")),A538&amp;"_SA_RM",""))))))))))))))))</f>
        <v>2018-08-01_G-269_MW</v>
      </c>
      <c r="G538" s="104">
        <v>43440</v>
      </c>
      <c r="H538" s="104">
        <v>43440</v>
      </c>
      <c r="I538" s="68">
        <v>2</v>
      </c>
      <c r="J538" s="68">
        <v>15.9</v>
      </c>
      <c r="K538" s="73">
        <f t="shared" si="13"/>
        <v>7.95</v>
      </c>
      <c r="L538" s="118">
        <v>43474</v>
      </c>
      <c r="M538" s="103" t="str">
        <f t="shared" si="15"/>
        <v>Completed</v>
      </c>
      <c r="N538" s="116" t="str">
        <f>IF(AND(NOT(OR(H538="Ø",H538="")),L538="Split"),"In Progress",IF(AND(NOT(OR(H538="Ø",H538="")),L538="Needs to be Split"),"Waiting",IF(AND(M538="Review",M539="Review"),"Review",IF(OR(AND(M538="Review",M539="Incomplete"),AND(M538="Incomplete",M539="Review")),"Review",IF(OR(AND(M538="Untraceable",M539="Review"),AND(M538="Review",M539="Untraceable")),"Review",IF(OR(AND(M538="Review",M539="Completed"),AND(M538="Completed",M539="Review")),"Review",IF(OR(AND(M538="Other",M539="Review"),AND(M538="Review",M539="Other")),"Review",IF(OR(AND(M538="Other",M539="Incomplete"),AND(M538="Incomplete",M539="Other")),"Review",IF(OR(AND(M538="Other",M539="Untraceable"),AND(M538="Untraceable",M539="Other")),"Review",IF(OR(AND(M538="Other",M539="Completed"),AND(M538="Completed",M539="Other")),"Review",IF(AND(M538="Waiting",M539="Waiting"),"Waiting",IF(OR(AND(M538="Review",M539="Waiting"),AND(M538="Waiting",M539="Review")),"Waiting",IF(OR(AND(M538="Other",M539="Waiting"),AND(M538="Waiting",M539="Other")),"Waiting",IF(OR(AND(M538="Incomplete",M539="Waiting"),AND(M538="Waiting",M539="Incomplete")),"Waiting",IF(OR(AND(M538="Completed",M539="Waiting"),AND(M538="Waiting",M539="Completed")),"Waiting",IF(OR(M538="In Progress",M539="In Progress"),"In Progress",IF(OR(AND(M538="Completed",M539="Untraceable"),AND(M538="Untraceable",M539="Completed")),"Review",IF(OR(AND(M538="Completed",M539="Incomplete"),AND(M538="Incomplete",M539="Completed")),"Review",IF(OR(AND(M538="Incomplete",M539="Untraceable"),AND(M538="Untraceable",M539="Incomplete")),"Untraceable",IF(AND(NOT(OR(H538="Ø",H538="")),NOT(OR(H539="Ø",H539="")),L538=""),"In Progress",IF(AND(M538="Untraceable",M539="Untraceable"),"Untraceable",IF(AND(NOT(OR(H538="Ø",H538="")),NOT(OR(H539="Ø",H539="")),NOT(OR(L538="Ø",L538="",L538="Split",L538="Needs to be Split"))),"Completed",IF(AND(M538="Incomplete",M539="Incomplete"),"Incomplete",IF(AND(M538="Other",M539="Other"),"Review",IF(AND(M538="Untraceable",M539=""),"Untraceable","")))))))))))))))))))))))))</f>
        <v>Completed</v>
      </c>
      <c r="O538" s="116" t="s">
        <v>1</v>
      </c>
      <c r="P538" t="s">
        <v>5396</v>
      </c>
      <c r="Q538" s="121" t="str">
        <f>IF(OR(N538="Untraceable",N538="Incomplete"),"No",IF(N538="Completed","In Progress",""))</f>
        <v>In Progress</v>
      </c>
      <c r="R538" s="124"/>
    </row>
    <row r="539" spans="1:18" x14ac:dyDescent="0.25">
      <c r="A539" s="116"/>
      <c r="B539" s="116"/>
      <c r="C539" s="116"/>
      <c r="D539" s="103" t="s">
        <v>23</v>
      </c>
      <c r="E539" s="103" t="s">
        <v>1512</v>
      </c>
      <c r="F539" s="7" t="str">
        <f>IF(AND(D539="Amina",OR(E539="Manual",E539="Assisted Manual")),A538&amp;"_AZ",IF(AND(D539="Amina",OR(E539="De-Novo Merge",E539="Assisted Merge")),A538&amp;"_SA_AZ",IF(AND(D539="Ahmad",OR(E539="Manual",E539="Assisted Manual")),A538&amp;"_AE",IF(AND(D539="Ahmad",OR(E539="De-Novo Merge",E539="Assisted Merge")),A538&amp;"_SA_AE",IF(AND(D539="Gina",OR(E539="Manual",E539="Assisted Manual")),A538&amp;"_GB",IF(AND(D539="Gina",OR(E539="De-Novo Merge",E539="Assisted Merge")),A538&amp;"_SA_GB",IF(AND(D539="Cameron",OR(E539="Manual",E539="Assisted Manual")),A538&amp;"_CA",IF(AND(D539="Cameron",OR(E539="De-Novo Merge",E539="Assisted Merge")),A538&amp;"_SA_CA",IF(AND(D539="Bruno",OR(E539="Manual",E539="Assisted Manual")),A538&amp;"_BD",IF(AND(D539="Bruno",OR(E539="De-Novo Merge",E539="Assisted Merge")),A538&amp;"_SA_BD",IF(AND(D539="Daniel",OR(E539="Manual",E539="Assisted Manual")),A538&amp;"_DR",IF(AND(D539="Daniel",OR(E539="De-Novo Merge",E539="Assisted Merge")),A538&amp;"_SA_DR",IF(AND(D539="Monet",OR(E539="Manual",E539="Assisted Manual")),A538&amp;"_MW",IF(AND(D539="Monet",OR(E539="De-Novo Merge",E539="Assisted Merge")),A538&amp;"_SA_MW",IF(AND(D539="Rinat",OR(E539="Manual",E539="Assisted Manual")),A538&amp;"_RM",IF(AND(D539="Rinat",OR(E539="De-Novo Merge",E539="Assisted Merge")),A538&amp;"_SA_RM",""))))))))))))))))</f>
        <v>2018-08-01_G-269_CA</v>
      </c>
      <c r="G539" s="104">
        <v>43446</v>
      </c>
      <c r="H539" s="104">
        <v>43446</v>
      </c>
      <c r="I539" s="68">
        <v>0.67</v>
      </c>
      <c r="J539" s="68">
        <v>19</v>
      </c>
      <c r="K539" s="73">
        <f t="shared" si="13"/>
        <v>28.35820895522388</v>
      </c>
      <c r="L539" s="116"/>
      <c r="M539" s="103" t="str">
        <f t="shared" si="15"/>
        <v>Completed</v>
      </c>
      <c r="N539" s="116"/>
      <c r="O539" s="116"/>
      <c r="Q539" s="121"/>
      <c r="R539" s="125"/>
    </row>
    <row r="540" spans="1:18" x14ac:dyDescent="0.25">
      <c r="A540" s="122" t="s">
        <v>5395</v>
      </c>
      <c r="B540" s="117" t="s">
        <v>5394</v>
      </c>
      <c r="C540" s="116"/>
      <c r="D540" s="103" t="s">
        <v>187</v>
      </c>
      <c r="E540" s="103" t="s">
        <v>24</v>
      </c>
      <c r="F540" s="7" t="str">
        <f>IF(AND(D540="Amina",OR(E540="Manual",E540="Assisted Manual")),A540&amp;"_AZ",IF(AND(D540="Amina",OR(E540="De-Novo Merge",E540="Assisted Merge")),A540&amp;"_SA_AZ",IF(AND(D540="Ahmad",OR(E540="Manual",E540="Assisted Manual")),A540&amp;"_AE",IF(AND(D540="Ahmad",OR(E540="De-Novo Merge",E540="Assisted Merge")),A540&amp;"_SA_AE",IF(AND(D540="Gina",OR(E540="Manual",E540="Assisted Manual")),A540&amp;"_GB",IF(AND(D540="Gina",OR(E540="De-Novo Merge",E540="Assisted Merge")),A540&amp;"_SA_GB",IF(AND(D540="Cameron",OR(E540="Manual",E540="Assisted Manual")),A540&amp;"_CA",IF(AND(D540="Cameron",OR(E540="De-Novo Merge",E540="Assisted Merge")),A540&amp;"_SA_CA",IF(AND(D540="Bruno",OR(E540="Manual",E540="Assisted Manual")),A540&amp;"_BD",IF(AND(D540="Bruno",OR(E540="De-Novo Merge",E540="Assisted Merge")),A540&amp;"_SA_BD",IF(AND(D540="Daniel",OR(E540="Manual",E540="Assisted Manual")),A540&amp;"_DR",IF(AND(D540="Daniel",OR(E540="De-Novo Merge",E540="Assisted Merge")),A540&amp;"_SA_DR",IF(AND(D540="Monet",OR(E540="Manual",E540="Assisted Manual")),A540&amp;"_MW",IF(AND(D540="Monet",OR(E540="De-Novo Merge",E540="Assisted Merge")),A540&amp;"_SA_MW",IF(AND(D540="Rinat",OR(E540="Manual",E540="Assisted Manual")),A540&amp;"_RM",IF(AND(D540="Rinat",OR(E540="De-Novo Merge",E540="Assisted Merge")),A540&amp;"_SA_RM",""))))))))))))))))</f>
        <v>2018-08-01_G-270_MW</v>
      </c>
      <c r="G540" s="104">
        <v>43440</v>
      </c>
      <c r="H540" s="104">
        <v>43442</v>
      </c>
      <c r="I540" s="68">
        <v>1.75</v>
      </c>
      <c r="J540" s="68"/>
      <c r="K540" s="73" t="str">
        <f t="shared" si="13"/>
        <v/>
      </c>
      <c r="L540" s="118">
        <v>43445</v>
      </c>
      <c r="M540" s="103" t="str">
        <f t="shared" si="15"/>
        <v>Completed</v>
      </c>
      <c r="N540" s="116" t="str">
        <f>IF(AND(NOT(OR(H540="Ø",H540="")),L540="Split"),"In Progress",IF(AND(NOT(OR(H540="Ø",H540="")),L540="Needs to be Split"),"Waiting",IF(AND(M540="Review",M541="Review"),"Review",IF(OR(AND(M540="Review",M541="Incomplete"),AND(M540="Incomplete",M541="Review")),"Review",IF(OR(AND(M540="Untraceable",M541="Review"),AND(M540="Review",M541="Untraceable")),"Review",IF(OR(AND(M540="Review",M541="Completed"),AND(M540="Completed",M541="Review")),"Review",IF(OR(AND(M540="Other",M541="Review"),AND(M540="Review",M541="Other")),"Review",IF(OR(AND(M540="Other",M541="Incomplete"),AND(M540="Incomplete",M541="Other")),"Review",IF(OR(AND(M540="Other",M541="Untraceable"),AND(M540="Untraceable",M541="Other")),"Review",IF(OR(AND(M540="Other",M541="Completed"),AND(M540="Completed",M541="Other")),"Review",IF(AND(M540="Waiting",M541="Waiting"),"Waiting",IF(OR(AND(M540="Review",M541="Waiting"),AND(M540="Waiting",M541="Review")),"Waiting",IF(OR(AND(M540="Other",M541="Waiting"),AND(M540="Waiting",M541="Other")),"Waiting",IF(OR(AND(M540="Incomplete",M541="Waiting"),AND(M540="Waiting",M541="Incomplete")),"Waiting",IF(OR(AND(M540="Completed",M541="Waiting"),AND(M540="Waiting",M541="Completed")),"Waiting",IF(OR(M540="In Progress",M541="In Progress"),"In Progress",IF(OR(AND(M540="Completed",M541="Untraceable"),AND(M540="Untraceable",M541="Completed")),"Review",IF(OR(AND(M540="Completed",M541="Incomplete"),AND(M540="Incomplete",M541="Completed")),"Review",IF(OR(AND(M540="Incomplete",M541="Untraceable"),AND(M540="Untraceable",M541="Incomplete")),"Untraceable",IF(AND(NOT(OR(H540="Ø",H540="")),NOT(OR(H541="Ø",H541="")),L540=""),"In Progress",IF(AND(M540="Untraceable",M541="Untraceable"),"Untraceable",IF(AND(NOT(OR(H540="Ø",H540="")),NOT(OR(H541="Ø",H541="")),NOT(OR(L540="Ø",L540="",L540="Split",L540="Needs to be Split"))),"Completed",IF(AND(M540="Incomplete",M541="Incomplete"),"Incomplete",IF(AND(M540="Other",M541="Other"),"Review",IF(AND(M540="Untraceable",M541=""),"Untraceable","")))))))))))))))))))))))))</f>
        <v>Completed</v>
      </c>
      <c r="O540" s="116" t="s">
        <v>0</v>
      </c>
      <c r="Q540" s="121" t="str">
        <f>IF(OR(N540="Untraceable",N540="Incomplete"),"No",IF(N540="Completed","In Progress",""))</f>
        <v>In Progress</v>
      </c>
      <c r="R540" s="124"/>
    </row>
    <row r="541" spans="1:18" x14ac:dyDescent="0.25">
      <c r="A541" s="116"/>
      <c r="B541" s="116"/>
      <c r="C541" s="116"/>
      <c r="D541" s="103" t="s">
        <v>4657</v>
      </c>
      <c r="E541" s="103" t="s">
        <v>1512</v>
      </c>
      <c r="F541" s="7" t="str">
        <f>IF(AND(D541="Amina",OR(E541="Manual",E541="Assisted Manual")),A540&amp;"_AZ",IF(AND(D541="Amina",OR(E541="De-Novo Merge",E541="Assisted Merge")),A540&amp;"_SA_AZ",IF(AND(D541="Ahmad",OR(E541="Manual",E541="Assisted Manual")),A540&amp;"_AE",IF(AND(D541="Ahmad",OR(E541="De-Novo Merge",E541="Assisted Merge")),A540&amp;"_SA_AE",IF(AND(D541="Gina",OR(E541="Manual",E541="Assisted Manual")),A540&amp;"_GB",IF(AND(D541="Gina",OR(E541="De-Novo Merge",E541="Assisted Merge")),A540&amp;"_SA_GB",IF(AND(D541="Cameron",OR(E541="Manual",E541="Assisted Manual")),A540&amp;"_CA",IF(AND(D541="Cameron",OR(E541="De-Novo Merge",E541="Assisted Merge")),A540&amp;"_SA_CA",IF(AND(D541="Bruno",OR(E541="Manual",E541="Assisted Manual")),A540&amp;"_BD",IF(AND(D541="Bruno",OR(E541="De-Novo Merge",E541="Assisted Merge")),A540&amp;"_SA_BD",IF(AND(D541="Daniel",OR(E541="Manual",E541="Assisted Manual")),A540&amp;"_DR",IF(AND(D541="Daniel",OR(E541="De-Novo Merge",E541="Assisted Merge")),A540&amp;"_SA_DR",IF(AND(D541="Monet",OR(E541="Manual",E541="Assisted Manual")),A540&amp;"_MW",IF(AND(D541="Monet",OR(E541="De-Novo Merge",E541="Assisted Merge")),A540&amp;"_SA_MW",IF(AND(D541="Rinat",OR(E541="Manual",E541="Assisted Manual")),A540&amp;"_RM",IF(AND(D541="Rinat",OR(E541="De-Novo Merge",E541="Assisted Merge")),A540&amp;"_SA_RM",""))))))))))))))))</f>
        <v>2018-08-01_G-270_AE</v>
      </c>
      <c r="G541" s="104">
        <v>43444</v>
      </c>
      <c r="H541" s="104">
        <v>43444</v>
      </c>
      <c r="I541" s="68">
        <v>1.5</v>
      </c>
      <c r="J541" s="68">
        <v>28.26</v>
      </c>
      <c r="K541" s="73">
        <f t="shared" si="13"/>
        <v>18.84</v>
      </c>
      <c r="L541" s="116"/>
      <c r="M541" s="103" t="str">
        <f t="shared" si="15"/>
        <v>Completed</v>
      </c>
      <c r="N541" s="116"/>
      <c r="O541" s="116"/>
      <c r="Q541" s="121"/>
      <c r="R541" s="125"/>
    </row>
    <row r="542" spans="1:18" x14ac:dyDescent="0.25">
      <c r="A542" s="122" t="s">
        <v>5393</v>
      </c>
      <c r="B542" s="117" t="s">
        <v>5392</v>
      </c>
      <c r="C542" s="116"/>
      <c r="D542" s="103" t="s">
        <v>187</v>
      </c>
      <c r="E542" s="103" t="s">
        <v>24</v>
      </c>
      <c r="F542" s="7" t="str">
        <f>IF(AND(D542="Amina",OR(E542="Manual",E542="Assisted Manual")),A542&amp;"_AZ",IF(AND(D542="Amina",OR(E542="De-Novo Merge",E542="Assisted Merge")),A542&amp;"_SA_AZ",IF(AND(D542="Ahmad",OR(E542="Manual",E542="Assisted Manual")),A542&amp;"_AE",IF(AND(D542="Ahmad",OR(E542="De-Novo Merge",E542="Assisted Merge")),A542&amp;"_SA_AE",IF(AND(D542="Gina",OR(E542="Manual",E542="Assisted Manual")),A542&amp;"_GB",IF(AND(D542="Gina",OR(E542="De-Novo Merge",E542="Assisted Merge")),A542&amp;"_SA_GB",IF(AND(D542="Cameron",OR(E542="Manual",E542="Assisted Manual")),A542&amp;"_CA",IF(AND(D542="Cameron",OR(E542="De-Novo Merge",E542="Assisted Merge")),A542&amp;"_SA_CA",IF(AND(D542="Bruno",OR(E542="Manual",E542="Assisted Manual")),A542&amp;"_BD",IF(AND(D542="Bruno",OR(E542="De-Novo Merge",E542="Assisted Merge")),A542&amp;"_SA_BD",IF(AND(D542="Daniel",OR(E542="Manual",E542="Assisted Manual")),A542&amp;"_DR",IF(AND(D542="Daniel",OR(E542="De-Novo Merge",E542="Assisted Merge")),A542&amp;"_SA_DR",IF(AND(D542="Monet",OR(E542="Manual",E542="Assisted Manual")),A542&amp;"_MW",IF(AND(D542="Monet",OR(E542="De-Novo Merge",E542="Assisted Merge")),A542&amp;"_SA_MW",IF(AND(D542="Rinat",OR(E542="Manual",E542="Assisted Manual")),A542&amp;"_RM",IF(AND(D542="Rinat",OR(E542="De-Novo Merge",E542="Assisted Merge")),A542&amp;"_SA_RM",""))))))))))))))))</f>
        <v>2018-08-01_G-271_MW</v>
      </c>
      <c r="G542" s="104">
        <v>43440</v>
      </c>
      <c r="H542" s="104">
        <v>43442</v>
      </c>
      <c r="I542" s="68">
        <v>2</v>
      </c>
      <c r="J542" s="68"/>
      <c r="K542" s="73" t="str">
        <f t="shared" si="13"/>
        <v/>
      </c>
      <c r="L542" s="118" t="s">
        <v>4897</v>
      </c>
      <c r="M542" s="103" t="str">
        <f t="shared" si="15"/>
        <v>Completed</v>
      </c>
      <c r="N542" s="116" t="str">
        <f>IF(AND(NOT(OR(H542="Ø",H542="")),L542="Split"),"In Progress",IF(AND(NOT(OR(H542="Ø",H542="")),L542="Needs to be Split"),"Waiting",IF(AND(M542="Review",M543="Review"),"Review",IF(OR(AND(M542="Review",M543="Incomplete"),AND(M542="Incomplete",M543="Review")),"Review",IF(OR(AND(M542="Untraceable",M543="Review"),AND(M542="Review",M543="Untraceable")),"Review",IF(OR(AND(M542="Review",M543="Completed"),AND(M542="Completed",M543="Review")),"Review",IF(OR(AND(M542="Other",M543="Review"),AND(M542="Review",M543="Other")),"Review",IF(OR(AND(M542="Other",M543="Incomplete"),AND(M542="Incomplete",M543="Other")),"Review",IF(OR(AND(M542="Other",M543="Untraceable"),AND(M542="Untraceable",M543="Other")),"Review",IF(OR(AND(M542="Other",M543="Completed"),AND(M542="Completed",M543="Other")),"Review",IF(AND(M542="Waiting",M543="Waiting"),"Waiting",IF(OR(AND(M542="Review",M543="Waiting"),AND(M542="Waiting",M543="Review")),"Waiting",IF(OR(AND(M542="Other",M543="Waiting"),AND(M542="Waiting",M543="Other")),"Waiting",IF(OR(AND(M542="Incomplete",M543="Waiting"),AND(M542="Waiting",M543="Incomplete")),"Waiting",IF(OR(AND(M542="Completed",M543="Waiting"),AND(M542="Waiting",M543="Completed")),"Waiting",IF(OR(M542="In Progress",M543="In Progress"),"In Progress",IF(OR(AND(M542="Completed",M543="Untraceable"),AND(M542="Untraceable",M543="Completed")),"Review",IF(OR(AND(M542="Completed",M543="Incomplete"),AND(M542="Incomplete",M543="Completed")),"Review",IF(OR(AND(M542="Incomplete",M543="Untraceable"),AND(M542="Untraceable",M543="Incomplete")),"Untraceable",IF(AND(NOT(OR(H542="Ø",H542="")),NOT(OR(H543="Ø",H543="")),L542=""),"In Progress",IF(AND(M542="Untraceable",M543="Untraceable"),"Untraceable",IF(AND(NOT(OR(H542="Ø",H542="")),NOT(OR(H543="Ø",H543="")),NOT(OR(L542="Ø",L542="",L542="Split",L542="Needs to be Split"))),"Completed",IF(AND(M542="Incomplete",M543="Incomplete"),"Incomplete",IF(AND(M542="Other",M543="Other"),"Review",IF(AND(M542="Untraceable",M543=""),"Untraceable","")))))))))))))))))))))))))</f>
        <v>In Progress</v>
      </c>
      <c r="O542" s="116" t="s">
        <v>0</v>
      </c>
      <c r="Q542" s="121" t="str">
        <f>IF(OR(N542="Untraceable",N542="Incomplete"),"No",IF(N542="Completed","In Progress",""))</f>
        <v/>
      </c>
      <c r="R542" s="124"/>
    </row>
    <row r="543" spans="1:18" x14ac:dyDescent="0.25">
      <c r="A543" s="116"/>
      <c r="B543" s="116"/>
      <c r="C543" s="116"/>
      <c r="D543" s="103" t="s">
        <v>113</v>
      </c>
      <c r="E543" s="103" t="s">
        <v>1512</v>
      </c>
      <c r="F543" s="7" t="str">
        <f>IF(AND(D543="Amina",OR(E543="Manual",E543="Assisted Manual")),A542&amp;"_AZ",IF(AND(D543="Amina",OR(E543="De-Novo Merge",E543="Assisted Merge")),A542&amp;"_SA_AZ",IF(AND(D543="Ahmad",OR(E543="Manual",E543="Assisted Manual")),A542&amp;"_AE",IF(AND(D543="Ahmad",OR(E543="De-Novo Merge",E543="Assisted Merge")),A542&amp;"_SA_AE",IF(AND(D543="Gina",OR(E543="Manual",E543="Assisted Manual")),A542&amp;"_GB",IF(AND(D543="Gina",OR(E543="De-Novo Merge",E543="Assisted Merge")),A542&amp;"_SA_GB",IF(AND(D543="Cameron",OR(E543="Manual",E543="Assisted Manual")),A542&amp;"_CA",IF(AND(D543="Cameron",OR(E543="De-Novo Merge",E543="Assisted Merge")),A542&amp;"_SA_CA",IF(AND(D543="Bruno",OR(E543="Manual",E543="Assisted Manual")),A542&amp;"_BD",IF(AND(D543="Bruno",OR(E543="De-Novo Merge",E543="Assisted Merge")),A542&amp;"_SA_BD",IF(AND(D543="Daniel",OR(E543="Manual",E543="Assisted Manual")),A542&amp;"_DR",IF(AND(D543="Daniel",OR(E543="De-Novo Merge",E543="Assisted Merge")),A542&amp;"_SA_DR",IF(AND(D543="Monet",OR(E543="Manual",E543="Assisted Manual")),A542&amp;"_MW",IF(AND(D543="Monet",OR(E543="De-Novo Merge",E543="Assisted Merge")),A542&amp;"_SA_MW",IF(AND(D543="Rinat",OR(E543="Manual",E543="Assisted Manual")),A542&amp;"_RM",IF(AND(D543="Rinat",OR(E543="De-Novo Merge",E543="Assisted Merge")),A542&amp;"_SA_RM",""))))))))))))))))</f>
        <v>2018-08-01_G-271_DR</v>
      </c>
      <c r="G543" s="104">
        <v>43441</v>
      </c>
      <c r="H543" s="104">
        <v>43445</v>
      </c>
      <c r="I543" s="68">
        <v>2</v>
      </c>
      <c r="J543" s="68">
        <v>16.367000000000001</v>
      </c>
      <c r="K543" s="73">
        <f t="shared" si="13"/>
        <v>8.1835000000000004</v>
      </c>
      <c r="L543" s="116"/>
      <c r="M543" s="103" t="str">
        <f t="shared" si="15"/>
        <v>Completed</v>
      </c>
      <c r="N543" s="116"/>
      <c r="O543" s="116"/>
      <c r="Q543" s="121"/>
      <c r="R543" s="125"/>
    </row>
    <row r="544" spans="1:18" x14ac:dyDescent="0.25">
      <c r="A544" s="122" t="s">
        <v>5391</v>
      </c>
      <c r="B544" s="117" t="s">
        <v>5390</v>
      </c>
      <c r="C544" s="116"/>
      <c r="D544" s="103" t="s">
        <v>187</v>
      </c>
      <c r="E544" s="103" t="s">
        <v>24</v>
      </c>
      <c r="F544" s="7" t="str">
        <f>IF(AND(D544="Amina",OR(E544="Manual",E544="Assisted Manual")),A544&amp;"_AZ",IF(AND(D544="Amina",OR(E544="De-Novo Merge",E544="Assisted Merge")),A544&amp;"_SA_AZ",IF(AND(D544="Ahmad",OR(E544="Manual",E544="Assisted Manual")),A544&amp;"_AE",IF(AND(D544="Ahmad",OR(E544="De-Novo Merge",E544="Assisted Merge")),A544&amp;"_SA_AE",IF(AND(D544="Gina",OR(E544="Manual",E544="Assisted Manual")),A544&amp;"_GB",IF(AND(D544="Gina",OR(E544="De-Novo Merge",E544="Assisted Merge")),A544&amp;"_SA_GB",IF(AND(D544="Cameron",OR(E544="Manual",E544="Assisted Manual")),A544&amp;"_CA",IF(AND(D544="Cameron",OR(E544="De-Novo Merge",E544="Assisted Merge")),A544&amp;"_SA_CA",IF(AND(D544="Bruno",OR(E544="Manual",E544="Assisted Manual")),A544&amp;"_BD",IF(AND(D544="Bruno",OR(E544="De-Novo Merge",E544="Assisted Merge")),A544&amp;"_SA_BD",IF(AND(D544="Daniel",OR(E544="Manual",E544="Assisted Manual")),A544&amp;"_DR",IF(AND(D544="Daniel",OR(E544="De-Novo Merge",E544="Assisted Merge")),A544&amp;"_SA_DR",IF(AND(D544="Monet",OR(E544="Manual",E544="Assisted Manual")),A544&amp;"_MW",IF(AND(D544="Monet",OR(E544="De-Novo Merge",E544="Assisted Merge")),A544&amp;"_SA_MW",IF(AND(D544="Rinat",OR(E544="Manual",E544="Assisted Manual")),A544&amp;"_RM",IF(AND(D544="Rinat",OR(E544="De-Novo Merge",E544="Assisted Merge")),A544&amp;"_SA_RM",""))))))))))))))))</f>
        <v>2018-08-01_G-272_MW</v>
      </c>
      <c r="G544" s="104">
        <v>43440</v>
      </c>
      <c r="H544" s="104">
        <v>43442</v>
      </c>
      <c r="I544" s="68"/>
      <c r="J544" s="68"/>
      <c r="K544" s="73" t="str">
        <f t="shared" si="13"/>
        <v/>
      </c>
      <c r="L544" s="118">
        <v>43445</v>
      </c>
      <c r="M544" s="103" t="str">
        <f t="shared" si="15"/>
        <v>Completed</v>
      </c>
      <c r="N544" s="116" t="str">
        <f>IF(AND(NOT(OR(H544="Ø",H544="")),L544="Split"),"In Progress",IF(AND(NOT(OR(H544="Ø",H544="")),L544="Needs to be Split"),"Waiting",IF(AND(M544="Review",M545="Review"),"Review",IF(OR(AND(M544="Review",M545="Incomplete"),AND(M544="Incomplete",M545="Review")),"Review",IF(OR(AND(M544="Untraceable",M545="Review"),AND(M544="Review",M545="Untraceable")),"Review",IF(OR(AND(M544="Review",M545="Completed"),AND(M544="Completed",M545="Review")),"Review",IF(OR(AND(M544="Other",M545="Review"),AND(M544="Review",M545="Other")),"Review",IF(OR(AND(M544="Other",M545="Incomplete"),AND(M544="Incomplete",M545="Other")),"Review",IF(OR(AND(M544="Other",M545="Untraceable"),AND(M544="Untraceable",M545="Other")),"Review",IF(OR(AND(M544="Other",M545="Completed"),AND(M544="Completed",M545="Other")),"Review",IF(AND(M544="Waiting",M545="Waiting"),"Waiting",IF(OR(AND(M544="Review",M545="Waiting"),AND(M544="Waiting",M545="Review")),"Waiting",IF(OR(AND(M544="Other",M545="Waiting"),AND(M544="Waiting",M545="Other")),"Waiting",IF(OR(AND(M544="Incomplete",M545="Waiting"),AND(M544="Waiting",M545="Incomplete")),"Waiting",IF(OR(AND(M544="Completed",M545="Waiting"),AND(M544="Waiting",M545="Completed")),"Waiting",IF(OR(M544="In Progress",M545="In Progress"),"In Progress",IF(OR(AND(M544="Completed",M545="Untraceable"),AND(M544="Untraceable",M545="Completed")),"Review",IF(OR(AND(M544="Completed",M545="Incomplete"),AND(M544="Incomplete",M545="Completed")),"Review",IF(OR(AND(M544="Incomplete",M545="Untraceable"),AND(M544="Untraceable",M545="Incomplete")),"Untraceable",IF(AND(NOT(OR(H544="Ø",H544="")),NOT(OR(H545="Ø",H545="")),L544=""),"In Progress",IF(AND(M544="Untraceable",M545="Untraceable"),"Untraceable",IF(AND(NOT(OR(H544="Ø",H544="")),NOT(OR(H545="Ø",H545="")),NOT(OR(L544="Ø",L544="",L544="Split",L544="Needs to be Split"))),"Completed",IF(AND(M544="Incomplete",M545="Incomplete"),"Incomplete",IF(AND(M544="Other",M545="Other"),"Review",IF(AND(M544="Untraceable",M545=""),"Untraceable","")))))))))))))))))))))))))</f>
        <v>Completed</v>
      </c>
      <c r="O544" s="116" t="s">
        <v>0</v>
      </c>
      <c r="Q544" s="121" t="str">
        <f>IF(OR(N544="Untraceable",N544="Incomplete"),"No",IF(N544="Completed","In Progress",""))</f>
        <v>In Progress</v>
      </c>
      <c r="R544" s="124"/>
    </row>
    <row r="545" spans="1:18" x14ac:dyDescent="0.25">
      <c r="A545" s="116"/>
      <c r="B545" s="116"/>
      <c r="C545" s="116"/>
      <c r="D545" s="103" t="s">
        <v>4657</v>
      </c>
      <c r="E545" s="103" t="s">
        <v>1512</v>
      </c>
      <c r="F545" s="7" t="str">
        <f>IF(AND(D545="Amina",OR(E545="Manual",E545="Assisted Manual")),A544&amp;"_AZ",IF(AND(D545="Amina",OR(E545="De-Novo Merge",E545="Assisted Merge")),A544&amp;"_SA_AZ",IF(AND(D545="Ahmad",OR(E545="Manual",E545="Assisted Manual")),A544&amp;"_AE",IF(AND(D545="Ahmad",OR(E545="De-Novo Merge",E545="Assisted Merge")),A544&amp;"_SA_AE",IF(AND(D545="Gina",OR(E545="Manual",E545="Assisted Manual")),A544&amp;"_GB",IF(AND(D545="Gina",OR(E545="De-Novo Merge",E545="Assisted Merge")),A544&amp;"_SA_GB",IF(AND(D545="Cameron",OR(E545="Manual",E545="Assisted Manual")),A544&amp;"_CA",IF(AND(D545="Cameron",OR(E545="De-Novo Merge",E545="Assisted Merge")),A544&amp;"_SA_CA",IF(AND(D545="Bruno",OR(E545="Manual",E545="Assisted Manual")),A544&amp;"_BD",IF(AND(D545="Bruno",OR(E545="De-Novo Merge",E545="Assisted Merge")),A544&amp;"_SA_BD",IF(AND(D545="Daniel",OR(E545="Manual",E545="Assisted Manual")),A544&amp;"_DR",IF(AND(D545="Daniel",OR(E545="De-Novo Merge",E545="Assisted Merge")),A544&amp;"_SA_DR",IF(AND(D545="Monet",OR(E545="Manual",E545="Assisted Manual")),A544&amp;"_MW",IF(AND(D545="Monet",OR(E545="De-Novo Merge",E545="Assisted Merge")),A544&amp;"_SA_MW",IF(AND(D545="Rinat",OR(E545="Manual",E545="Assisted Manual")),A544&amp;"_RM",IF(AND(D545="Rinat",OR(E545="De-Novo Merge",E545="Assisted Merge")),A544&amp;"_SA_RM",""))))))))))))))))</f>
        <v>2018-08-01_G-272_AE</v>
      </c>
      <c r="G545" s="104">
        <v>43444</v>
      </c>
      <c r="H545" s="104">
        <v>43444</v>
      </c>
      <c r="I545" s="68">
        <v>1.75</v>
      </c>
      <c r="J545" s="68">
        <v>30.6</v>
      </c>
      <c r="K545" s="73">
        <f t="shared" si="13"/>
        <v>17.485714285714288</v>
      </c>
      <c r="L545" s="116"/>
      <c r="M545" s="103" t="str">
        <f t="shared" si="15"/>
        <v>Completed</v>
      </c>
      <c r="N545" s="116"/>
      <c r="O545" s="116"/>
      <c r="Q545" s="121"/>
      <c r="R545" s="125"/>
    </row>
    <row r="546" spans="1:18" x14ac:dyDescent="0.25">
      <c r="A546" s="122" t="s">
        <v>5389</v>
      </c>
      <c r="B546" s="117" t="s">
        <v>5388</v>
      </c>
      <c r="C546" s="116"/>
      <c r="D546" s="103" t="s">
        <v>187</v>
      </c>
      <c r="E546" s="103" t="s">
        <v>24</v>
      </c>
      <c r="F546" s="7" t="str">
        <f>IF(AND(D546="Amina",OR(E546="Manual",E546="Assisted Manual")),A546&amp;"_AZ",IF(AND(D546="Amina",OR(E546="De-Novo Merge",E546="Assisted Merge")),A546&amp;"_SA_AZ",IF(AND(D546="Ahmad",OR(E546="Manual",E546="Assisted Manual")),A546&amp;"_AE",IF(AND(D546="Ahmad",OR(E546="De-Novo Merge",E546="Assisted Merge")),A546&amp;"_SA_AE",IF(AND(D546="Gina",OR(E546="Manual",E546="Assisted Manual")),A546&amp;"_GB",IF(AND(D546="Gina",OR(E546="De-Novo Merge",E546="Assisted Merge")),A546&amp;"_SA_GB",IF(AND(D546="Cameron",OR(E546="Manual",E546="Assisted Manual")),A546&amp;"_CA",IF(AND(D546="Cameron",OR(E546="De-Novo Merge",E546="Assisted Merge")),A546&amp;"_SA_CA",IF(AND(D546="Bruno",OR(E546="Manual",E546="Assisted Manual")),A546&amp;"_BD",IF(AND(D546="Bruno",OR(E546="De-Novo Merge",E546="Assisted Merge")),A546&amp;"_SA_BD",IF(AND(D546="Daniel",OR(E546="Manual",E546="Assisted Manual")),A546&amp;"_DR",IF(AND(D546="Daniel",OR(E546="De-Novo Merge",E546="Assisted Merge")),A546&amp;"_SA_DR",IF(AND(D546="Monet",OR(E546="Manual",E546="Assisted Manual")),A546&amp;"_MW",IF(AND(D546="Monet",OR(E546="De-Novo Merge",E546="Assisted Merge")),A546&amp;"_SA_MW",IF(AND(D546="Rinat",OR(E546="Manual",E546="Assisted Manual")),A546&amp;"_RM",IF(AND(D546="Rinat",OR(E546="De-Novo Merge",E546="Assisted Merge")),A546&amp;"_SA_RM",""))))))))))))))))</f>
        <v>2018-08-01_G-273_MW</v>
      </c>
      <c r="G546" s="104">
        <v>43444</v>
      </c>
      <c r="H546" s="104" t="s">
        <v>51</v>
      </c>
      <c r="I546" s="68"/>
      <c r="J546" s="68"/>
      <c r="K546" s="73" t="str">
        <f t="shared" si="13"/>
        <v/>
      </c>
      <c r="L546" s="118" t="str">
        <f>IF(AND(NOT(OR(H546="",H546="Ø")),NOT(OR(H547="",H547="Ø"))),"Needs to be Split","")</f>
        <v/>
      </c>
      <c r="M546" s="103" t="s">
        <v>2</v>
      </c>
      <c r="N546" s="116" t="str">
        <f>IF(AND(NOT(OR(H546="Ø",H546="")),L546="Split"),"In Progress",IF(AND(NOT(OR(H546="Ø",H546="")),L546="Needs to be Split"),"Waiting",IF(AND(M546="Review",M547="Review"),"Review",IF(OR(AND(M546="Review",M547="Incomplete"),AND(M546="Incomplete",M547="Review")),"Review",IF(OR(AND(M546="Untraceable",M547="Review"),AND(M546="Review",M547="Untraceable")),"Review",IF(OR(AND(M546="Review",M547="Completed"),AND(M546="Completed",M547="Review")),"Review",IF(OR(AND(M546="Other",M547="Review"),AND(M546="Review",M547="Other")),"Review",IF(OR(AND(M546="Other",M547="Incomplete"),AND(M546="Incomplete",M547="Other")),"Review",IF(OR(AND(M546="Other",M547="Untraceable"),AND(M546="Untraceable",M547="Other")),"Review",IF(OR(AND(M546="Other",M547="Completed"),AND(M546="Completed",M547="Other")),"Review",IF(AND(M546="Waiting",M547="Waiting"),"Waiting",IF(OR(AND(M546="Review",M547="Waiting"),AND(M546="Waiting",M547="Review")),"Waiting",IF(OR(AND(M546="Other",M547="Waiting"),AND(M546="Waiting",M547="Other")),"Waiting",IF(OR(AND(M546="Incomplete",M547="Waiting"),AND(M546="Waiting",M547="Incomplete")),"Waiting",IF(OR(AND(M546="Completed",M547="Waiting"),AND(M546="Waiting",M547="Completed")),"Waiting",IF(OR(M546="In Progress",M547="In Progress"),"In Progress",IF(OR(AND(M546="Completed",M547="Untraceable"),AND(M546="Untraceable",M547="Completed")),"Review",IF(OR(AND(M546="Completed",M547="Incomplete"),AND(M546="Incomplete",M547="Completed")),"Review",IF(OR(AND(M546="Incomplete",M547="Untraceable"),AND(M546="Untraceable",M547="Incomplete")),"Untraceable",IF(AND(NOT(OR(H546="Ø",H546="")),NOT(OR(H547="Ø",H547="")),L546=""),"In Progress",IF(AND(M546="Untraceable",M547="Untraceable"),"Untraceable",IF(AND(NOT(OR(H546="Ø",H546="")),NOT(OR(H547="Ø",H547="")),NOT(OR(L546="Ø",L546="",L546="Split",L546="Needs to be Split"))),"Completed",IF(AND(M546="Incomplete",M547="Incomplete"),"Incomplete",IF(AND(M546="Other",M547="Other"),"Review",IF(AND(M546="Untraceable",M547=""),"Untraceable","")))))))))))))))))))))))))</f>
        <v>Incomplete</v>
      </c>
      <c r="O546" s="116" t="str">
        <f>IF(OR(N546="Untraceable",N546="Incomplete"),"Ignore",IF(N546="Completed","Waiting",IF(OR(N546="Waiting",N546="In Progress",N546="Review",N546="Other"),"HOLD","")))</f>
        <v>Ignore</v>
      </c>
      <c r="P546" t="s">
        <v>5387</v>
      </c>
      <c r="Q546" s="121" t="str">
        <f>IF(OR(N546="Untraceable",N546="Incomplete"),"No",IF(N546="Completed","In Progress",""))</f>
        <v>No</v>
      </c>
      <c r="R546" s="124"/>
    </row>
    <row r="547" spans="1:18" x14ac:dyDescent="0.25">
      <c r="A547" s="116"/>
      <c r="B547" s="116"/>
      <c r="C547" s="116"/>
      <c r="D547" s="103"/>
      <c r="E547" s="103"/>
      <c r="F547" s="7"/>
      <c r="G547" s="104"/>
      <c r="H547" s="104"/>
      <c r="I547" s="68"/>
      <c r="J547" s="68"/>
      <c r="K547" s="73" t="str">
        <f t="shared" si="13"/>
        <v/>
      </c>
      <c r="L547" s="116"/>
      <c r="M547" s="103" t="s">
        <v>2</v>
      </c>
      <c r="N547" s="116"/>
      <c r="O547" s="116"/>
      <c r="Q547" s="121"/>
      <c r="R547" s="125"/>
    </row>
    <row r="548" spans="1:18" x14ac:dyDescent="0.25">
      <c r="A548" s="122" t="s">
        <v>5386</v>
      </c>
      <c r="B548" s="117" t="s">
        <v>5385</v>
      </c>
      <c r="C548" s="116"/>
      <c r="D548" s="103" t="s">
        <v>187</v>
      </c>
      <c r="E548" s="103" t="s">
        <v>24</v>
      </c>
      <c r="F548" s="7" t="str">
        <f>IF(AND(D548="Amina",OR(E548="Manual",E548="Assisted Manual")),A548&amp;"_AZ",IF(AND(D548="Amina",OR(E548="De-Novo Merge",E548="Assisted Merge")),A548&amp;"_SA_AZ",IF(AND(D548="Ahmad",OR(E548="Manual",E548="Assisted Manual")),A548&amp;"_AE",IF(AND(D548="Ahmad",OR(E548="De-Novo Merge",E548="Assisted Merge")),A548&amp;"_SA_AE",IF(AND(D548="Gina",OR(E548="Manual",E548="Assisted Manual")),A548&amp;"_GB",IF(AND(D548="Gina",OR(E548="De-Novo Merge",E548="Assisted Merge")),A548&amp;"_SA_GB",IF(AND(D548="Cameron",OR(E548="Manual",E548="Assisted Manual")),A548&amp;"_CA",IF(AND(D548="Cameron",OR(E548="De-Novo Merge",E548="Assisted Merge")),A548&amp;"_SA_CA",IF(AND(D548="Bruno",OR(E548="Manual",E548="Assisted Manual")),A548&amp;"_BD",IF(AND(D548="Bruno",OR(E548="De-Novo Merge",E548="Assisted Merge")),A548&amp;"_SA_BD",IF(AND(D548="Daniel",OR(E548="Manual",E548="Assisted Manual")),A548&amp;"_DR",IF(AND(D548="Daniel",OR(E548="De-Novo Merge",E548="Assisted Merge")),A548&amp;"_SA_DR",IF(AND(D548="Monet",OR(E548="Manual",E548="Assisted Manual")),A548&amp;"_MW",IF(AND(D548="Monet",OR(E548="De-Novo Merge",E548="Assisted Merge")),A548&amp;"_SA_MW",IF(AND(D548="Rinat",OR(E548="Manual",E548="Assisted Manual")),A548&amp;"_RM",IF(AND(D548="Rinat",OR(E548="De-Novo Merge",E548="Assisted Merge")),A548&amp;"_SA_RM",""))))))))))))))))</f>
        <v>2018-08-01_G-274_MW</v>
      </c>
      <c r="G548" s="104">
        <v>43445</v>
      </c>
      <c r="H548" s="104">
        <v>43445</v>
      </c>
      <c r="I548" s="68">
        <v>0.75</v>
      </c>
      <c r="J548" s="68">
        <v>17.600000000000001</v>
      </c>
      <c r="K548" s="73">
        <f t="shared" si="13"/>
        <v>23.466666666666669</v>
      </c>
      <c r="L548" s="118">
        <v>43474</v>
      </c>
      <c r="M548" s="103" t="str">
        <f t="shared" ref="M548:M579" si="16">IF(AND(NOT(OR(G548="",G548="Ø")),H548=""),"In Progress",IF(AND(NOT(OR(H548="Ø",H548="")),NOT(OR(G548="Ø",G548=""))),"Completed",IF(AND(NOT(A547=""),NOT(OR(D548="",D548="???")),G548=""),"Waiting",IF(D548="???","Waiting",""))))</f>
        <v>Completed</v>
      </c>
      <c r="N548" s="116" t="str">
        <f>IF(AND(NOT(OR(H548="Ø",H548="")),L548="Split"),"In Progress",IF(AND(NOT(OR(H548="Ø",H548="")),L548="Needs to be Split"),"Waiting",IF(AND(M548="Review",M549="Review"),"Review",IF(OR(AND(M548="Review",M549="Incomplete"),AND(M548="Incomplete",M549="Review")),"Review",IF(OR(AND(M548="Untraceable",M549="Review"),AND(M548="Review",M549="Untraceable")),"Review",IF(OR(AND(M548="Review",M549="Completed"),AND(M548="Completed",M549="Review")),"Review",IF(OR(AND(M548="Other",M549="Review"),AND(M548="Review",M549="Other")),"Review",IF(OR(AND(M548="Other",M549="Incomplete"),AND(M548="Incomplete",M549="Other")),"Review",IF(OR(AND(M548="Other",M549="Untraceable"),AND(M548="Untraceable",M549="Other")),"Review",IF(OR(AND(M548="Other",M549="Completed"),AND(M548="Completed",M549="Other")),"Review",IF(AND(M548="Waiting",M549="Waiting"),"Waiting",IF(OR(AND(M548="Review",M549="Waiting"),AND(M548="Waiting",M549="Review")),"Waiting",IF(OR(AND(M548="Other",M549="Waiting"),AND(M548="Waiting",M549="Other")),"Waiting",IF(OR(AND(M548="Incomplete",M549="Waiting"),AND(M548="Waiting",M549="Incomplete")),"Waiting",IF(OR(AND(M548="Completed",M549="Waiting"),AND(M548="Waiting",M549="Completed")),"Waiting",IF(OR(M548="In Progress",M549="In Progress"),"In Progress",IF(OR(AND(M548="Completed",M549="Untraceable"),AND(M548="Untraceable",M549="Completed")),"Review",IF(OR(AND(M548="Completed",M549="Incomplete"),AND(M548="Incomplete",M549="Completed")),"Review",IF(OR(AND(M548="Incomplete",M549="Untraceable"),AND(M548="Untraceable",M549="Incomplete")),"Untraceable",IF(AND(NOT(OR(H548="Ø",H548="")),NOT(OR(H549="Ø",H549="")),L548=""),"In Progress",IF(AND(M548="Untraceable",M549="Untraceable"),"Untraceable",IF(AND(NOT(OR(H548="Ø",H548="")),NOT(OR(H549="Ø",H549="")),NOT(OR(L548="Ø",L548="",L548="Split",L548="Needs to be Split"))),"Completed",IF(AND(M548="Incomplete",M549="Incomplete"),"Incomplete",IF(AND(M548="Other",M549="Other"),"Review",IF(AND(M548="Untraceable",M549=""),"Untraceable","")))))))))))))))))))))))))</f>
        <v>Completed</v>
      </c>
      <c r="O548" s="116" t="s">
        <v>0</v>
      </c>
      <c r="Q548" s="121" t="str">
        <f>IF(OR(N548="Untraceable",N548="Incomplete"),"No",IF(N548="Completed","In Progress",""))</f>
        <v>In Progress</v>
      </c>
      <c r="R548" s="124"/>
    </row>
    <row r="549" spans="1:18" x14ac:dyDescent="0.25">
      <c r="A549" s="116"/>
      <c r="B549" s="116"/>
      <c r="C549" s="116"/>
      <c r="D549" s="103" t="s">
        <v>23</v>
      </c>
      <c r="E549" s="103" t="s">
        <v>1512</v>
      </c>
      <c r="F549" s="7" t="str">
        <f>IF(AND(D549="Amina",OR(E549="Manual",E549="Assisted Manual")),A548&amp;"_AZ",IF(AND(D549="Amina",OR(E549="De-Novo Merge",E549="Assisted Merge")),A548&amp;"_SA_AZ",IF(AND(D549="Ahmad",OR(E549="Manual",E549="Assisted Manual")),A548&amp;"_AE",IF(AND(D549="Ahmad",OR(E549="De-Novo Merge",E549="Assisted Merge")),A548&amp;"_SA_AE",IF(AND(D549="Gina",OR(E549="Manual",E549="Assisted Manual")),A548&amp;"_GB",IF(AND(D549="Gina",OR(E549="De-Novo Merge",E549="Assisted Merge")),A548&amp;"_SA_GB",IF(AND(D549="Cameron",OR(E549="Manual",E549="Assisted Manual")),A548&amp;"_CA",IF(AND(D549="Cameron",OR(E549="De-Novo Merge",E549="Assisted Merge")),A548&amp;"_SA_CA",IF(AND(D549="Bruno",OR(E549="Manual",E549="Assisted Manual")),A548&amp;"_BD",IF(AND(D549="Bruno",OR(E549="De-Novo Merge",E549="Assisted Merge")),A548&amp;"_SA_BD",IF(AND(D549="Daniel",OR(E549="Manual",E549="Assisted Manual")),A548&amp;"_DR",IF(AND(D549="Daniel",OR(E549="De-Novo Merge",E549="Assisted Merge")),A548&amp;"_SA_DR",IF(AND(D549="Monet",OR(E549="Manual",E549="Assisted Manual")),A548&amp;"_MW",IF(AND(D549="Monet",OR(E549="De-Novo Merge",E549="Assisted Merge")),A548&amp;"_SA_MW",IF(AND(D549="Rinat",OR(E549="Manual",E549="Assisted Manual")),A548&amp;"_RM",IF(AND(D549="Rinat",OR(E549="De-Novo Merge",E549="Assisted Merge")),A548&amp;"_SA_RM",""))))))))))))))))</f>
        <v>2018-08-01_G-274_CA</v>
      </c>
      <c r="G549" s="104">
        <v>43446</v>
      </c>
      <c r="H549" s="104">
        <v>43446</v>
      </c>
      <c r="I549" s="68">
        <v>0.67</v>
      </c>
      <c r="J549" s="68">
        <v>19</v>
      </c>
      <c r="K549" s="73">
        <f t="shared" si="13"/>
        <v>28.35820895522388</v>
      </c>
      <c r="L549" s="116"/>
      <c r="M549" s="103" t="str">
        <f t="shared" si="16"/>
        <v>Completed</v>
      </c>
      <c r="N549" s="116"/>
      <c r="O549" s="116"/>
      <c r="Q549" s="121"/>
      <c r="R549" s="125"/>
    </row>
    <row r="550" spans="1:18" x14ac:dyDescent="0.25">
      <c r="A550" s="122" t="s">
        <v>5384</v>
      </c>
      <c r="B550" s="117" t="s">
        <v>5383</v>
      </c>
      <c r="C550" s="116"/>
      <c r="D550" s="103" t="s">
        <v>187</v>
      </c>
      <c r="E550" s="103" t="s">
        <v>24</v>
      </c>
      <c r="F550" s="7" t="str">
        <f>IF(AND(D550="Amina",OR(E550="Manual",E550="Assisted Manual")),A550&amp;"_AZ",IF(AND(D550="Amina",OR(E550="De-Novo Merge",E550="Assisted Merge")),A550&amp;"_SA_AZ",IF(AND(D550="Ahmad",OR(E550="Manual",E550="Assisted Manual")),A550&amp;"_AE",IF(AND(D550="Ahmad",OR(E550="De-Novo Merge",E550="Assisted Merge")),A550&amp;"_SA_AE",IF(AND(D550="Gina",OR(E550="Manual",E550="Assisted Manual")),A550&amp;"_GB",IF(AND(D550="Gina",OR(E550="De-Novo Merge",E550="Assisted Merge")),A550&amp;"_SA_GB",IF(AND(D550="Cameron",OR(E550="Manual",E550="Assisted Manual")),A550&amp;"_CA",IF(AND(D550="Cameron",OR(E550="De-Novo Merge",E550="Assisted Merge")),A550&amp;"_SA_CA",IF(AND(D550="Bruno",OR(E550="Manual",E550="Assisted Manual")),A550&amp;"_BD",IF(AND(D550="Bruno",OR(E550="De-Novo Merge",E550="Assisted Merge")),A550&amp;"_SA_BD",IF(AND(D550="Daniel",OR(E550="Manual",E550="Assisted Manual")),A550&amp;"_DR",IF(AND(D550="Daniel",OR(E550="De-Novo Merge",E550="Assisted Merge")),A550&amp;"_SA_DR",IF(AND(D550="Monet",OR(E550="Manual",E550="Assisted Manual")),A550&amp;"_MW",IF(AND(D550="Monet",OR(E550="De-Novo Merge",E550="Assisted Merge")),A550&amp;"_SA_MW",IF(AND(D550="Rinat",OR(E550="Manual",E550="Assisted Manual")),A550&amp;"_RM",IF(AND(D550="Rinat",OR(E550="De-Novo Merge",E550="Assisted Merge")),A550&amp;"_SA_RM",""))))))))))))))))</f>
        <v>2018-08-01_G-275_MW</v>
      </c>
      <c r="G550" s="104">
        <v>43446</v>
      </c>
      <c r="H550" s="104">
        <v>43446</v>
      </c>
      <c r="I550" s="68">
        <v>0.75</v>
      </c>
      <c r="J550" s="68"/>
      <c r="K550" s="73" t="str">
        <f t="shared" si="13"/>
        <v/>
      </c>
      <c r="L550" s="118">
        <v>43474</v>
      </c>
      <c r="M550" s="103" t="str">
        <f t="shared" si="16"/>
        <v>Completed</v>
      </c>
      <c r="N550" s="116" t="str">
        <f>IF(AND(NOT(OR(H550="Ø",H550="")),L550="Split"),"In Progress",IF(AND(NOT(OR(H550="Ø",H550="")),L550="Needs to be Split"),"Waiting",IF(AND(M550="Review",M551="Review"),"Review",IF(OR(AND(M550="Review",M551="Incomplete"),AND(M550="Incomplete",M551="Review")),"Review",IF(OR(AND(M550="Untraceable",M551="Review"),AND(M550="Review",M551="Untraceable")),"Review",IF(OR(AND(M550="Review",M551="Completed"),AND(M550="Completed",M551="Review")),"Review",IF(OR(AND(M550="Other",M551="Review"),AND(M550="Review",M551="Other")),"Review",IF(OR(AND(M550="Other",M551="Incomplete"),AND(M550="Incomplete",M551="Other")),"Review",IF(OR(AND(M550="Other",M551="Untraceable"),AND(M550="Untraceable",M551="Other")),"Review",IF(OR(AND(M550="Other",M551="Completed"),AND(M550="Completed",M551="Other")),"Review",IF(AND(M550="Waiting",M551="Waiting"),"Waiting",IF(OR(AND(M550="Review",M551="Waiting"),AND(M550="Waiting",M551="Review")),"Waiting",IF(OR(AND(M550="Other",M551="Waiting"),AND(M550="Waiting",M551="Other")),"Waiting",IF(OR(AND(M550="Incomplete",M551="Waiting"),AND(M550="Waiting",M551="Incomplete")),"Waiting",IF(OR(AND(M550="Completed",M551="Waiting"),AND(M550="Waiting",M551="Completed")),"Waiting",IF(OR(M550="In Progress",M551="In Progress"),"In Progress",IF(OR(AND(M550="Completed",M551="Untraceable"),AND(M550="Untraceable",M551="Completed")),"Review",IF(OR(AND(M550="Completed",M551="Incomplete"),AND(M550="Incomplete",M551="Completed")),"Review",IF(OR(AND(M550="Incomplete",M551="Untraceable"),AND(M550="Untraceable",M551="Incomplete")),"Untraceable",IF(AND(NOT(OR(H550="Ø",H550="")),NOT(OR(H551="Ø",H551="")),L550=""),"In Progress",IF(AND(M550="Untraceable",M551="Untraceable"),"Untraceable",IF(AND(NOT(OR(H550="Ø",H550="")),NOT(OR(H551="Ø",H551="")),NOT(OR(L550="Ø",L550="",L550="Split",L550="Needs to be Split"))),"Completed",IF(AND(M550="Incomplete",M551="Incomplete"),"Incomplete",IF(AND(M550="Other",M551="Other"),"Review",IF(AND(M550="Untraceable",M551=""),"Untraceable","")))))))))))))))))))))))))</f>
        <v>Completed</v>
      </c>
      <c r="O550" s="116" t="s">
        <v>1</v>
      </c>
      <c r="Q550" s="121" t="str">
        <f>IF(OR(N550="Untraceable",N550="Incomplete"),"No",IF(N550="Completed","In Progress",""))</f>
        <v>In Progress</v>
      </c>
      <c r="R550" s="124"/>
    </row>
    <row r="551" spans="1:18" x14ac:dyDescent="0.25">
      <c r="A551" s="116"/>
      <c r="B551" s="116"/>
      <c r="C551" s="116"/>
      <c r="D551" s="103" t="s">
        <v>23</v>
      </c>
      <c r="E551" s="103" t="s">
        <v>1512</v>
      </c>
      <c r="F551" s="7" t="str">
        <f>IF(AND(D551="Amina",OR(E551="Manual",E551="Assisted Manual")),A550&amp;"_AZ",IF(AND(D551="Amina",OR(E551="De-Novo Merge",E551="Assisted Merge")),A550&amp;"_SA_AZ",IF(AND(D551="Ahmad",OR(E551="Manual",E551="Assisted Manual")),A550&amp;"_AE",IF(AND(D551="Ahmad",OR(E551="De-Novo Merge",E551="Assisted Merge")),A550&amp;"_SA_AE",IF(AND(D551="Gina",OR(E551="Manual",E551="Assisted Manual")),A550&amp;"_GB",IF(AND(D551="Gina",OR(E551="De-Novo Merge",E551="Assisted Merge")),A550&amp;"_SA_GB",IF(AND(D551="Cameron",OR(E551="Manual",E551="Assisted Manual")),A550&amp;"_CA",IF(AND(D551="Cameron",OR(E551="De-Novo Merge",E551="Assisted Merge")),A550&amp;"_SA_CA",IF(AND(D551="Bruno",OR(E551="Manual",E551="Assisted Manual")),A550&amp;"_BD",IF(AND(D551="Bruno",OR(E551="De-Novo Merge",E551="Assisted Merge")),A550&amp;"_SA_BD",IF(AND(D551="Daniel",OR(E551="Manual",E551="Assisted Manual")),A550&amp;"_DR",IF(AND(D551="Daniel",OR(E551="De-Novo Merge",E551="Assisted Merge")),A550&amp;"_SA_DR",IF(AND(D551="Monet",OR(E551="Manual",E551="Assisted Manual")),A550&amp;"_MW",IF(AND(D551="Monet",OR(E551="De-Novo Merge",E551="Assisted Merge")),A550&amp;"_SA_MW",IF(AND(D551="Rinat",OR(E551="Manual",E551="Assisted Manual")),A550&amp;"_RM",IF(AND(D551="Rinat",OR(E551="De-Novo Merge",E551="Assisted Merge")),A550&amp;"_SA_RM",""))))))))))))))))</f>
        <v>2018-08-01_G-275_CA</v>
      </c>
      <c r="G551" s="104">
        <v>43455</v>
      </c>
      <c r="H551" s="104">
        <v>43455</v>
      </c>
      <c r="I551" s="68">
        <v>0.5</v>
      </c>
      <c r="J551" s="68"/>
      <c r="K551" s="73" t="str">
        <f t="shared" si="13"/>
        <v/>
      </c>
      <c r="L551" s="116"/>
      <c r="M551" s="103" t="str">
        <f t="shared" si="16"/>
        <v>Completed</v>
      </c>
      <c r="N551" s="116"/>
      <c r="O551" s="116"/>
      <c r="Q551" s="121"/>
      <c r="R551" s="125"/>
    </row>
    <row r="552" spans="1:18" x14ac:dyDescent="0.25">
      <c r="A552" s="122" t="s">
        <v>5382</v>
      </c>
      <c r="B552" s="117" t="s">
        <v>5381</v>
      </c>
      <c r="C552" s="116"/>
      <c r="D552" s="103" t="s">
        <v>187</v>
      </c>
      <c r="E552" s="103" t="s">
        <v>24</v>
      </c>
      <c r="F552" s="7" t="str">
        <f>IF(AND(D552="Amina",OR(E552="Manual",E552="Assisted Manual")),A552&amp;"_AZ",IF(AND(D552="Amina",OR(E552="De-Novo Merge",E552="Assisted Merge")),A552&amp;"_SA_AZ",IF(AND(D552="Ahmad",OR(E552="Manual",E552="Assisted Manual")),A552&amp;"_AE",IF(AND(D552="Ahmad",OR(E552="De-Novo Merge",E552="Assisted Merge")),A552&amp;"_SA_AE",IF(AND(D552="Gina",OR(E552="Manual",E552="Assisted Manual")),A552&amp;"_GB",IF(AND(D552="Gina",OR(E552="De-Novo Merge",E552="Assisted Merge")),A552&amp;"_SA_GB",IF(AND(D552="Cameron",OR(E552="Manual",E552="Assisted Manual")),A552&amp;"_CA",IF(AND(D552="Cameron",OR(E552="De-Novo Merge",E552="Assisted Merge")),A552&amp;"_SA_CA",IF(AND(D552="Bruno",OR(E552="Manual",E552="Assisted Manual")),A552&amp;"_BD",IF(AND(D552="Bruno",OR(E552="De-Novo Merge",E552="Assisted Merge")),A552&amp;"_SA_BD",IF(AND(D552="Daniel",OR(E552="Manual",E552="Assisted Manual")),A552&amp;"_DR",IF(AND(D552="Daniel",OR(E552="De-Novo Merge",E552="Assisted Merge")),A552&amp;"_SA_DR",IF(AND(D552="Monet",OR(E552="Manual",E552="Assisted Manual")),A552&amp;"_MW",IF(AND(D552="Monet",OR(E552="De-Novo Merge",E552="Assisted Merge")),A552&amp;"_SA_MW",IF(AND(D552="Rinat",OR(E552="Manual",E552="Assisted Manual")),A552&amp;"_RM",IF(AND(D552="Rinat",OR(E552="De-Novo Merge",E552="Assisted Merge")),A552&amp;"_SA_RM",""))))))))))))))))</f>
        <v>2018-08-01_G-276_MW</v>
      </c>
      <c r="G552" s="104">
        <v>43446</v>
      </c>
      <c r="H552" s="104">
        <v>43446</v>
      </c>
      <c r="I552" s="68">
        <v>1.25</v>
      </c>
      <c r="J552" s="68">
        <v>25.9</v>
      </c>
      <c r="K552" s="73">
        <f t="shared" si="13"/>
        <v>20.72</v>
      </c>
      <c r="L552" s="118">
        <v>43472</v>
      </c>
      <c r="M552" s="103" t="str">
        <f t="shared" si="16"/>
        <v>Completed</v>
      </c>
      <c r="N552" s="116" t="str">
        <f>IF(AND(NOT(OR(H552="Ø",H552="")),L552="Split"),"In Progress",IF(AND(NOT(OR(H552="Ø",H552="")),L552="Needs to be Split"),"Waiting",IF(AND(M552="Review",M553="Review"),"Review",IF(OR(AND(M552="Review",M553="Incomplete"),AND(M552="Incomplete",M553="Review")),"Review",IF(OR(AND(M552="Untraceable",M553="Review"),AND(M552="Review",M553="Untraceable")),"Review",IF(OR(AND(M552="Review",M553="Completed"),AND(M552="Completed",M553="Review")),"Review",IF(OR(AND(M552="Other",M553="Review"),AND(M552="Review",M553="Other")),"Review",IF(OR(AND(M552="Other",M553="Incomplete"),AND(M552="Incomplete",M553="Other")),"Review",IF(OR(AND(M552="Other",M553="Untraceable"),AND(M552="Untraceable",M553="Other")),"Review",IF(OR(AND(M552="Other",M553="Completed"),AND(M552="Completed",M553="Other")),"Review",IF(AND(M552="Waiting",M553="Waiting"),"Waiting",IF(OR(AND(M552="Review",M553="Waiting"),AND(M552="Waiting",M553="Review")),"Waiting",IF(OR(AND(M552="Other",M553="Waiting"),AND(M552="Waiting",M553="Other")),"Waiting",IF(OR(AND(M552="Incomplete",M553="Waiting"),AND(M552="Waiting",M553="Incomplete")),"Waiting",IF(OR(AND(M552="Completed",M553="Waiting"),AND(M552="Waiting",M553="Completed")),"Waiting",IF(OR(M552="In Progress",M553="In Progress"),"In Progress",IF(OR(AND(M552="Completed",M553="Untraceable"),AND(M552="Untraceable",M553="Completed")),"Review",IF(OR(AND(M552="Completed",M553="Incomplete"),AND(M552="Incomplete",M553="Completed")),"Review",IF(OR(AND(M552="Incomplete",M553="Untraceable"),AND(M552="Untraceable",M553="Incomplete")),"Untraceable",IF(AND(NOT(OR(H552="Ø",H552="")),NOT(OR(H553="Ø",H553="")),L552=""),"In Progress",IF(AND(M552="Untraceable",M553="Untraceable"),"Untraceable",IF(AND(NOT(OR(H552="Ø",H552="")),NOT(OR(H553="Ø",H553="")),NOT(OR(L552="Ø",L552="",L552="Split",L552="Needs to be Split"))),"Completed",IF(AND(M552="Incomplete",M553="Incomplete"),"Incomplete",IF(AND(M552="Other",M553="Other"),"Review",IF(AND(M552="Untraceable",M553=""),"Untraceable","")))))))))))))))))))))))))</f>
        <v>Completed</v>
      </c>
      <c r="O552" s="116" t="s">
        <v>0</v>
      </c>
      <c r="Q552" s="121" t="str">
        <f>IF(OR(N552="Untraceable",N552="Incomplete"),"No",IF(N552="Completed","In Progress",""))</f>
        <v>In Progress</v>
      </c>
      <c r="R552" s="124"/>
    </row>
    <row r="553" spans="1:18" x14ac:dyDescent="0.25">
      <c r="A553" s="116"/>
      <c r="B553" s="116"/>
      <c r="C553" s="116"/>
      <c r="D553" s="103" t="s">
        <v>23</v>
      </c>
      <c r="E553" s="103" t="s">
        <v>1512</v>
      </c>
      <c r="F553" s="7" t="str">
        <f>IF(AND(D553="Amina",OR(E553="Manual",E553="Assisted Manual")),A552&amp;"_AZ",IF(AND(D553="Amina",OR(E553="De-Novo Merge",E553="Assisted Merge")),A552&amp;"_SA_AZ",IF(AND(D553="Ahmad",OR(E553="Manual",E553="Assisted Manual")),A552&amp;"_AE",IF(AND(D553="Ahmad",OR(E553="De-Novo Merge",E553="Assisted Merge")),A552&amp;"_SA_AE",IF(AND(D553="Gina",OR(E553="Manual",E553="Assisted Manual")),A552&amp;"_GB",IF(AND(D553="Gina",OR(E553="De-Novo Merge",E553="Assisted Merge")),A552&amp;"_SA_GB",IF(AND(D553="Cameron",OR(E553="Manual",E553="Assisted Manual")),A552&amp;"_CA",IF(AND(D553="Cameron",OR(E553="De-Novo Merge",E553="Assisted Merge")),A552&amp;"_SA_CA",IF(AND(D553="Bruno",OR(E553="Manual",E553="Assisted Manual")),A552&amp;"_BD",IF(AND(D553="Bruno",OR(E553="De-Novo Merge",E553="Assisted Merge")),A552&amp;"_SA_BD",IF(AND(D553="Daniel",OR(E553="Manual",E553="Assisted Manual")),A552&amp;"_DR",IF(AND(D553="Daniel",OR(E553="De-Novo Merge",E553="Assisted Merge")),A552&amp;"_SA_DR",IF(AND(D553="Monet",OR(E553="Manual",E553="Assisted Manual")),A552&amp;"_MW",IF(AND(D553="Monet",OR(E553="De-Novo Merge",E553="Assisted Merge")),A552&amp;"_SA_MW",IF(AND(D553="Rinat",OR(E553="Manual",E553="Assisted Manual")),A552&amp;"_RM",IF(AND(D553="Rinat",OR(E553="De-Novo Merge",E553="Assisted Merge")),A552&amp;"_SA_RM",""))))))))))))))))</f>
        <v>2018-08-01_G-276_CA</v>
      </c>
      <c r="G553" s="104">
        <v>43453</v>
      </c>
      <c r="H553" s="104">
        <v>43453</v>
      </c>
      <c r="I553" s="68">
        <v>0.67</v>
      </c>
      <c r="J553" s="68"/>
      <c r="K553" s="73" t="str">
        <f t="shared" si="13"/>
        <v/>
      </c>
      <c r="L553" s="116"/>
      <c r="M553" s="103" t="str">
        <f t="shared" si="16"/>
        <v>Completed</v>
      </c>
      <c r="N553" s="116"/>
      <c r="O553" s="116"/>
      <c r="Q553" s="121"/>
      <c r="R553" s="125"/>
    </row>
    <row r="554" spans="1:18" x14ac:dyDescent="0.25">
      <c r="A554" s="122" t="s">
        <v>5380</v>
      </c>
      <c r="B554" s="117" t="s">
        <v>5379</v>
      </c>
      <c r="C554" s="116" t="s">
        <v>5378</v>
      </c>
      <c r="D554" s="103" t="s">
        <v>187</v>
      </c>
      <c r="E554" s="103" t="s">
        <v>24</v>
      </c>
      <c r="F554" s="7" t="str">
        <f>IF(AND(D554="Amina",OR(E554="Manual",E554="Assisted Manual")),A554&amp;"_AZ",IF(AND(D554="Amina",OR(E554="De-Novo Merge",E554="Assisted Merge")),A554&amp;"_SA_AZ",IF(AND(D554="Ahmad",OR(E554="Manual",E554="Assisted Manual")),A554&amp;"_AE",IF(AND(D554="Ahmad",OR(E554="De-Novo Merge",E554="Assisted Merge")),A554&amp;"_SA_AE",IF(AND(D554="Gina",OR(E554="Manual",E554="Assisted Manual")),A554&amp;"_GB",IF(AND(D554="Gina",OR(E554="De-Novo Merge",E554="Assisted Merge")),A554&amp;"_SA_GB",IF(AND(D554="Cameron",OR(E554="Manual",E554="Assisted Manual")),A554&amp;"_CA",IF(AND(D554="Cameron",OR(E554="De-Novo Merge",E554="Assisted Merge")),A554&amp;"_SA_CA",IF(AND(D554="Bruno",OR(E554="Manual",E554="Assisted Manual")),A554&amp;"_BD",IF(AND(D554="Bruno",OR(E554="De-Novo Merge",E554="Assisted Merge")),A554&amp;"_SA_BD",IF(AND(D554="Daniel",OR(E554="Manual",E554="Assisted Manual")),A554&amp;"_DR",IF(AND(D554="Daniel",OR(E554="De-Novo Merge",E554="Assisted Merge")),A554&amp;"_SA_DR",IF(AND(D554="Monet",OR(E554="Manual",E554="Assisted Manual")),A554&amp;"_MW",IF(AND(D554="Monet",OR(E554="De-Novo Merge",E554="Assisted Merge")),A554&amp;"_SA_MW",IF(AND(D554="Rinat",OR(E554="Manual",E554="Assisted Manual")),A554&amp;"_RM",IF(AND(D554="Rinat",OR(E554="De-Novo Merge",E554="Assisted Merge")),A554&amp;"_SA_RM",""))))))))))))))))</f>
        <v>2018-08-01_G-277_MW</v>
      </c>
      <c r="G554" s="104">
        <v>43446</v>
      </c>
      <c r="H554" s="104">
        <v>43446</v>
      </c>
      <c r="I554" s="68">
        <v>0.5</v>
      </c>
      <c r="J554" s="68">
        <v>28.997</v>
      </c>
      <c r="K554" s="73">
        <f t="shared" si="13"/>
        <v>57.994</v>
      </c>
      <c r="L554" s="118">
        <v>43454</v>
      </c>
      <c r="M554" s="103" t="str">
        <f t="shared" si="16"/>
        <v>Completed</v>
      </c>
      <c r="N554" s="116" t="str">
        <f>IF(AND(NOT(OR(H554="Ø",H554="")),L554="Split"),"In Progress",IF(AND(NOT(OR(H554="Ø",H554="")),L554="Needs to be Split"),"Waiting",IF(AND(M554="Review",M555="Review"),"Review",IF(OR(AND(M554="Review",M555="Incomplete"),AND(M554="Incomplete",M555="Review")),"Review",IF(OR(AND(M554="Untraceable",M555="Review"),AND(M554="Review",M555="Untraceable")),"Review",IF(OR(AND(M554="Review",M555="Completed"),AND(M554="Completed",M555="Review")),"Review",IF(OR(AND(M554="Other",M555="Review"),AND(M554="Review",M555="Other")),"Review",IF(OR(AND(M554="Other",M555="Incomplete"),AND(M554="Incomplete",M555="Other")),"Review",IF(OR(AND(M554="Other",M555="Untraceable"),AND(M554="Untraceable",M555="Other")),"Review",IF(OR(AND(M554="Other",M555="Completed"),AND(M554="Completed",M555="Other")),"Review",IF(AND(M554="Waiting",M555="Waiting"),"Waiting",IF(OR(AND(M554="Review",M555="Waiting"),AND(M554="Waiting",M555="Review")),"Waiting",IF(OR(AND(M554="Other",M555="Waiting"),AND(M554="Waiting",M555="Other")),"Waiting",IF(OR(AND(M554="Incomplete",M555="Waiting"),AND(M554="Waiting",M555="Incomplete")),"Waiting",IF(OR(AND(M554="Completed",M555="Waiting"),AND(M554="Waiting",M555="Completed")),"Waiting",IF(OR(M554="In Progress",M555="In Progress"),"In Progress",IF(OR(AND(M554="Completed",M555="Untraceable"),AND(M554="Untraceable",M555="Completed")),"Review",IF(OR(AND(M554="Completed",M555="Incomplete"),AND(M554="Incomplete",M555="Completed")),"Review",IF(OR(AND(M554="Incomplete",M555="Untraceable"),AND(M554="Untraceable",M555="Incomplete")),"Untraceable",IF(AND(NOT(OR(H554="Ø",H554="")),NOT(OR(H555="Ø",H555="")),L554=""),"In Progress",IF(AND(M554="Untraceable",M555="Untraceable"),"Untraceable",IF(AND(NOT(OR(H554="Ø",H554="")),NOT(OR(H555="Ø",H555="")),NOT(OR(L554="Ø",L554="",L554="Split",L554="Needs to be Split"))),"Completed",IF(AND(M554="Incomplete",M555="Incomplete"),"Incomplete",IF(AND(M554="Other",M555="Other"),"Review",IF(AND(M554="Untraceable",M555=""),"Untraceable","")))))))))))))))))))))))))</f>
        <v>Completed</v>
      </c>
      <c r="O554" s="116" t="s">
        <v>0</v>
      </c>
      <c r="Q554" s="121" t="str">
        <f>IF(OR(N554="Untraceable",N554="Incomplete"),"No",IF(N554="Completed","In Progress",""))</f>
        <v>In Progress</v>
      </c>
      <c r="R554" s="124"/>
    </row>
    <row r="555" spans="1:18" x14ac:dyDescent="0.25">
      <c r="A555" s="116"/>
      <c r="B555" s="116"/>
      <c r="C555" s="116"/>
      <c r="D555" s="103" t="s">
        <v>27</v>
      </c>
      <c r="E555" s="103" t="s">
        <v>1512</v>
      </c>
      <c r="F555" s="7" t="str">
        <f>IF(AND(D555="Amina",OR(E555="Manual",E555="Assisted Manual")),A554&amp;"_AZ",IF(AND(D555="Amina",OR(E555="De-Novo Merge",E555="Assisted Merge")),A554&amp;"_SA_AZ",IF(AND(D555="Ahmad",OR(E555="Manual",E555="Assisted Manual")),A554&amp;"_AE",IF(AND(D555="Ahmad",OR(E555="De-Novo Merge",E555="Assisted Merge")),A554&amp;"_SA_AE",IF(AND(D555="Gina",OR(E555="Manual",E555="Assisted Manual")),A554&amp;"_GB",IF(AND(D555="Gina",OR(E555="De-Novo Merge",E555="Assisted Merge")),A554&amp;"_SA_GB",IF(AND(D555="Cameron",OR(E555="Manual",E555="Assisted Manual")),A554&amp;"_CA",IF(AND(D555="Cameron",OR(E555="De-Novo Merge",E555="Assisted Merge")),A554&amp;"_SA_CA",IF(AND(D555="Bruno",OR(E555="Manual",E555="Assisted Manual")),A554&amp;"_BD",IF(AND(D555="Bruno",OR(E555="De-Novo Merge",E555="Assisted Merge")),A554&amp;"_SA_BD",IF(AND(D555="Daniel",OR(E555="Manual",E555="Assisted Manual")),A554&amp;"_DR",IF(AND(D555="Daniel",OR(E555="De-Novo Merge",E555="Assisted Merge")),A554&amp;"_SA_DR",IF(AND(D555="Monet",OR(E555="Manual",E555="Assisted Manual")),A554&amp;"_MW",IF(AND(D555="Monet",OR(E555="De-Novo Merge",E555="Assisted Merge")),A554&amp;"_SA_MW",IF(AND(D555="Rinat",OR(E555="Manual",E555="Assisted Manual")),A554&amp;"_RM",IF(AND(D555="Rinat",OR(E555="De-Novo Merge",E555="Assisted Merge")),A554&amp;"_SA_RM",""))))))))))))))))</f>
        <v>2018-08-01_G-277_GB</v>
      </c>
      <c r="G555" s="104">
        <v>43454</v>
      </c>
      <c r="H555" s="104">
        <v>43454</v>
      </c>
      <c r="I555" s="68">
        <v>1.75</v>
      </c>
      <c r="J555" s="68">
        <v>36.755000000000003</v>
      </c>
      <c r="K555" s="73">
        <f t="shared" si="13"/>
        <v>21.002857142857145</v>
      </c>
      <c r="L555" s="116"/>
      <c r="M555" s="103" t="str">
        <f t="shared" si="16"/>
        <v>Completed</v>
      </c>
      <c r="N555" s="116"/>
      <c r="O555" s="116"/>
      <c r="Q555" s="121"/>
      <c r="R555" s="125"/>
    </row>
    <row r="556" spans="1:18" x14ac:dyDescent="0.25">
      <c r="A556" s="122" t="s">
        <v>5377</v>
      </c>
      <c r="B556" s="117" t="s">
        <v>5376</v>
      </c>
      <c r="C556" s="116"/>
      <c r="D556" s="103" t="s">
        <v>4657</v>
      </c>
      <c r="E556" s="103" t="s">
        <v>24</v>
      </c>
      <c r="F556" s="7" t="str">
        <f>IF(AND(D556="Amina",OR(E556="Manual",E556="Assisted Manual")),A556&amp;"_AZ",IF(AND(D556="Amina",OR(E556="De-Novo Merge",E556="Assisted Merge")),A556&amp;"_SA_AZ",IF(AND(D556="Ahmad",OR(E556="Manual",E556="Assisted Manual")),A556&amp;"_AE",IF(AND(D556="Ahmad",OR(E556="De-Novo Merge",E556="Assisted Merge")),A556&amp;"_SA_AE",IF(AND(D556="Gina",OR(E556="Manual",E556="Assisted Manual")),A556&amp;"_GB",IF(AND(D556="Gina",OR(E556="De-Novo Merge",E556="Assisted Merge")),A556&amp;"_SA_GB",IF(AND(D556="Cameron",OR(E556="Manual",E556="Assisted Manual")),A556&amp;"_CA",IF(AND(D556="Cameron",OR(E556="De-Novo Merge",E556="Assisted Merge")),A556&amp;"_SA_CA",IF(AND(D556="Bruno",OR(E556="Manual",E556="Assisted Manual")),A556&amp;"_BD",IF(AND(D556="Bruno",OR(E556="De-Novo Merge",E556="Assisted Merge")),A556&amp;"_SA_BD",IF(AND(D556="Daniel",OR(E556="Manual",E556="Assisted Manual")),A556&amp;"_DR",IF(AND(D556="Daniel",OR(E556="De-Novo Merge",E556="Assisted Merge")),A556&amp;"_SA_DR",IF(AND(D556="Monet",OR(E556="Manual",E556="Assisted Manual")),A556&amp;"_MW",IF(AND(D556="Monet",OR(E556="De-Novo Merge",E556="Assisted Merge")),A556&amp;"_SA_MW",IF(AND(D556="Rinat",OR(E556="Manual",E556="Assisted Manual")),A556&amp;"_RM",IF(AND(D556="Rinat",OR(E556="De-Novo Merge",E556="Assisted Merge")),A556&amp;"_SA_RM",""))))))))))))))))</f>
        <v>2018-08-01_G-278_AE</v>
      </c>
      <c r="G556" s="104">
        <v>43447</v>
      </c>
      <c r="H556" s="104">
        <v>43447</v>
      </c>
      <c r="I556" s="68">
        <v>1.625</v>
      </c>
      <c r="J556" s="68">
        <v>32.85</v>
      </c>
      <c r="K556" s="73">
        <f t="shared" si="13"/>
        <v>20.215384615384615</v>
      </c>
      <c r="L556" s="118">
        <v>43468</v>
      </c>
      <c r="M556" s="103" t="str">
        <f t="shared" si="16"/>
        <v>Completed</v>
      </c>
      <c r="N556" s="116" t="str">
        <f>IF(AND(NOT(OR(H556="Ø",H556="")),L556="Split"),"In Progress",IF(AND(NOT(OR(H556="Ø",H556="")),L556="Needs to be Split"),"Waiting",IF(AND(M556="Review",M557="Review"),"Review",IF(OR(AND(M556="Review",M557="Incomplete"),AND(M556="Incomplete",M557="Review")),"Review",IF(OR(AND(M556="Untraceable",M557="Review"),AND(M556="Review",M557="Untraceable")),"Review",IF(OR(AND(M556="Review",M557="Completed"),AND(M556="Completed",M557="Review")),"Review",IF(OR(AND(M556="Other",M557="Review"),AND(M556="Review",M557="Other")),"Review",IF(OR(AND(M556="Other",M557="Incomplete"),AND(M556="Incomplete",M557="Other")),"Review",IF(OR(AND(M556="Other",M557="Untraceable"),AND(M556="Untraceable",M557="Other")),"Review",IF(OR(AND(M556="Other",M557="Completed"),AND(M556="Completed",M557="Other")),"Review",IF(AND(M556="Waiting",M557="Waiting"),"Waiting",IF(OR(AND(M556="Review",M557="Waiting"),AND(M556="Waiting",M557="Review")),"Waiting",IF(OR(AND(M556="Other",M557="Waiting"),AND(M556="Waiting",M557="Other")),"Waiting",IF(OR(AND(M556="Incomplete",M557="Waiting"),AND(M556="Waiting",M557="Incomplete")),"Waiting",IF(OR(AND(M556="Completed",M557="Waiting"),AND(M556="Waiting",M557="Completed")),"Waiting",IF(OR(M556="In Progress",M557="In Progress"),"In Progress",IF(OR(AND(M556="Completed",M557="Untraceable"),AND(M556="Untraceable",M557="Completed")),"Review",IF(OR(AND(M556="Completed",M557="Incomplete"),AND(M556="Incomplete",M557="Completed")),"Review",IF(OR(AND(M556="Incomplete",M557="Untraceable"),AND(M556="Untraceable",M557="Incomplete")),"Untraceable",IF(AND(NOT(OR(H556="Ø",H556="")),NOT(OR(H557="Ø",H557="")),L556=""),"In Progress",IF(AND(M556="Untraceable",M557="Untraceable"),"Untraceable",IF(AND(NOT(OR(H556="Ø",H556="")),NOT(OR(H557="Ø",H557="")),NOT(OR(L556="Ø",L556="",L556="Split",L556="Needs to be Split"))),"Completed",IF(AND(M556="Incomplete",M557="Incomplete"),"Incomplete",IF(AND(M556="Other",M557="Other"),"Review",IF(AND(M556="Untraceable",M557=""),"Untraceable","")))))))))))))))))))))))))</f>
        <v>Completed</v>
      </c>
      <c r="O556" s="116" t="s">
        <v>0</v>
      </c>
      <c r="Q556" s="121" t="str">
        <f>IF(OR(N556="Untraceable",N556="Incomplete"),"No",IF(N556="Completed","In Progress",""))</f>
        <v>In Progress</v>
      </c>
      <c r="R556" s="124"/>
    </row>
    <row r="557" spans="1:18" x14ac:dyDescent="0.25">
      <c r="A557" s="116"/>
      <c r="B557" s="116"/>
      <c r="C557" s="116"/>
      <c r="D557" s="103" t="s">
        <v>27</v>
      </c>
      <c r="E557" s="103" t="s">
        <v>1512</v>
      </c>
      <c r="F557" s="7" t="str">
        <f>IF(AND(D557="Amina",OR(E557="Manual",E557="Assisted Manual")),A556&amp;"_AZ",IF(AND(D557="Amina",OR(E557="De-Novo Merge",E557="Assisted Merge")),A556&amp;"_SA_AZ",IF(AND(D557="Ahmad",OR(E557="Manual",E557="Assisted Manual")),A556&amp;"_AE",IF(AND(D557="Ahmad",OR(E557="De-Novo Merge",E557="Assisted Merge")),A556&amp;"_SA_AE",IF(AND(D557="Gina",OR(E557="Manual",E557="Assisted Manual")),A556&amp;"_GB",IF(AND(D557="Gina",OR(E557="De-Novo Merge",E557="Assisted Merge")),A556&amp;"_SA_GB",IF(AND(D557="Cameron",OR(E557="Manual",E557="Assisted Manual")),A556&amp;"_CA",IF(AND(D557="Cameron",OR(E557="De-Novo Merge",E557="Assisted Merge")),A556&amp;"_SA_CA",IF(AND(D557="Bruno",OR(E557="Manual",E557="Assisted Manual")),A556&amp;"_BD",IF(AND(D557="Bruno",OR(E557="De-Novo Merge",E557="Assisted Merge")),A556&amp;"_SA_BD",IF(AND(D557="Daniel",OR(E557="Manual",E557="Assisted Manual")),A556&amp;"_DR",IF(AND(D557="Daniel",OR(E557="De-Novo Merge",E557="Assisted Merge")),A556&amp;"_SA_DR",IF(AND(D557="Monet",OR(E557="Manual",E557="Assisted Manual")),A556&amp;"_MW",IF(AND(D557="Monet",OR(E557="De-Novo Merge",E557="Assisted Merge")),A556&amp;"_SA_MW",IF(AND(D557="Rinat",OR(E557="Manual",E557="Assisted Manual")),A556&amp;"_RM",IF(AND(D557="Rinat",OR(E557="De-Novo Merge",E557="Assisted Merge")),A556&amp;"_SA_RM",""))))))))))))))))</f>
        <v>2018-08-01_G-278_GB</v>
      </c>
      <c r="G557" s="104">
        <v>43468</v>
      </c>
      <c r="H557" s="104">
        <v>43468</v>
      </c>
      <c r="I557" s="68">
        <v>1.5</v>
      </c>
      <c r="J557" s="68">
        <v>33.048000000000002</v>
      </c>
      <c r="K557" s="73">
        <f t="shared" si="13"/>
        <v>22.032</v>
      </c>
      <c r="L557" s="116"/>
      <c r="M557" s="103" t="str">
        <f t="shared" si="16"/>
        <v>Completed</v>
      </c>
      <c r="N557" s="116"/>
      <c r="O557" s="116"/>
      <c r="P557" t="s">
        <v>5375</v>
      </c>
      <c r="Q557" s="121"/>
      <c r="R557" s="125"/>
    </row>
    <row r="558" spans="1:18" x14ac:dyDescent="0.25">
      <c r="A558" s="122" t="s">
        <v>5374</v>
      </c>
      <c r="B558" s="117" t="s">
        <v>5373</v>
      </c>
      <c r="C558" s="116"/>
      <c r="D558" s="103" t="s">
        <v>187</v>
      </c>
      <c r="E558" s="103" t="s">
        <v>24</v>
      </c>
      <c r="F558" s="7" t="str">
        <f>IF(AND(D558="Amina",OR(E558="Manual",E558="Assisted Manual")),A558&amp;"_AZ",IF(AND(D558="Amina",OR(E558="De-Novo Merge",E558="Assisted Merge")),A558&amp;"_SA_AZ",IF(AND(D558="Ahmad",OR(E558="Manual",E558="Assisted Manual")),A558&amp;"_AE",IF(AND(D558="Ahmad",OR(E558="De-Novo Merge",E558="Assisted Merge")),A558&amp;"_SA_AE",IF(AND(D558="Gina",OR(E558="Manual",E558="Assisted Manual")),A558&amp;"_GB",IF(AND(D558="Gina",OR(E558="De-Novo Merge",E558="Assisted Merge")),A558&amp;"_SA_GB",IF(AND(D558="Cameron",OR(E558="Manual",E558="Assisted Manual")),A558&amp;"_CA",IF(AND(D558="Cameron",OR(E558="De-Novo Merge",E558="Assisted Merge")),A558&amp;"_SA_CA",IF(AND(D558="Bruno",OR(E558="Manual",E558="Assisted Manual")),A558&amp;"_BD",IF(AND(D558="Bruno",OR(E558="De-Novo Merge",E558="Assisted Merge")),A558&amp;"_SA_BD",IF(AND(D558="Daniel",OR(E558="Manual",E558="Assisted Manual")),A558&amp;"_DR",IF(AND(D558="Daniel",OR(E558="De-Novo Merge",E558="Assisted Merge")),A558&amp;"_SA_DR",IF(AND(D558="Monet",OR(E558="Manual",E558="Assisted Manual")),A558&amp;"_MW",IF(AND(D558="Monet",OR(E558="De-Novo Merge",E558="Assisted Merge")),A558&amp;"_SA_MW",IF(AND(D558="Rinat",OR(E558="Manual",E558="Assisted Manual")),A558&amp;"_RM",IF(AND(D558="Rinat",OR(E558="De-Novo Merge",E558="Assisted Merge")),A558&amp;"_SA_RM",""))))))))))))))))</f>
        <v>2018-08-01_G-279_MW</v>
      </c>
      <c r="G558" s="104">
        <v>43447</v>
      </c>
      <c r="H558" s="104">
        <v>43447</v>
      </c>
      <c r="I558" s="68">
        <v>3.25</v>
      </c>
      <c r="J558" s="68">
        <v>52.1</v>
      </c>
      <c r="K558" s="73">
        <f t="shared" si="13"/>
        <v>16.030769230769231</v>
      </c>
      <c r="L558" s="118">
        <v>43474</v>
      </c>
      <c r="M558" s="103" t="str">
        <f t="shared" si="16"/>
        <v>Completed</v>
      </c>
      <c r="N558" s="116" t="str">
        <f>IF(AND(NOT(OR(H558="Ø",H558="")),L558="Split"),"In Progress",IF(AND(NOT(OR(H558="Ø",H558="")),L558="Needs to be Split"),"Waiting",IF(AND(M558="Review",M559="Review"),"Review",IF(OR(AND(M558="Review",M559="Incomplete"),AND(M558="Incomplete",M559="Review")),"Review",IF(OR(AND(M558="Untraceable",M559="Review"),AND(M558="Review",M559="Untraceable")),"Review",IF(OR(AND(M558="Review",M559="Completed"),AND(M558="Completed",M559="Review")),"Review",IF(OR(AND(M558="Other",M559="Review"),AND(M558="Review",M559="Other")),"Review",IF(OR(AND(M558="Other",M559="Incomplete"),AND(M558="Incomplete",M559="Other")),"Review",IF(OR(AND(M558="Other",M559="Untraceable"),AND(M558="Untraceable",M559="Other")),"Review",IF(OR(AND(M558="Other",M559="Completed"),AND(M558="Completed",M559="Other")),"Review",IF(AND(M558="Waiting",M559="Waiting"),"Waiting",IF(OR(AND(M558="Review",M559="Waiting"),AND(M558="Waiting",M559="Review")),"Waiting",IF(OR(AND(M558="Other",M559="Waiting"),AND(M558="Waiting",M559="Other")),"Waiting",IF(OR(AND(M558="Incomplete",M559="Waiting"),AND(M558="Waiting",M559="Incomplete")),"Waiting",IF(OR(AND(M558="Completed",M559="Waiting"),AND(M558="Waiting",M559="Completed")),"Waiting",IF(OR(M558="In Progress",M559="In Progress"),"In Progress",IF(OR(AND(M558="Completed",M559="Untraceable"),AND(M558="Untraceable",M559="Completed")),"Review",IF(OR(AND(M558="Completed",M559="Incomplete"),AND(M558="Incomplete",M559="Completed")),"Review",IF(OR(AND(M558="Incomplete",M559="Untraceable"),AND(M558="Untraceable",M559="Incomplete")),"Untraceable",IF(AND(NOT(OR(H558="Ø",H558="")),NOT(OR(H559="Ø",H559="")),L558=""),"In Progress",IF(AND(M558="Untraceable",M559="Untraceable"),"Untraceable",IF(AND(NOT(OR(H558="Ø",H558="")),NOT(OR(H559="Ø",H559="")),NOT(OR(L558="Ø",L558="",L558="Split",L558="Needs to be Split"))),"Completed",IF(AND(M558="Incomplete",M559="Incomplete"),"Incomplete",IF(AND(M558="Other",M559="Other"),"Review",IF(AND(M558="Untraceable",M559=""),"Untraceable","")))))))))))))))))))))))))</f>
        <v>Completed</v>
      </c>
      <c r="O558" s="116" t="s">
        <v>0</v>
      </c>
      <c r="Q558" s="121" t="str">
        <f>IF(OR(N558="Untraceable",N558="Incomplete"),"No",IF(N558="Completed","In Progress",""))</f>
        <v>In Progress</v>
      </c>
      <c r="R558" s="124"/>
    </row>
    <row r="559" spans="1:18" x14ac:dyDescent="0.25">
      <c r="A559" s="116"/>
      <c r="B559" s="116"/>
      <c r="C559" s="116"/>
      <c r="D559" s="103" t="s">
        <v>23</v>
      </c>
      <c r="E559" s="103" t="s">
        <v>1512</v>
      </c>
      <c r="F559" s="7" t="str">
        <f>IF(AND(D559="Amina",OR(E559="Manual",E559="Assisted Manual")),A558&amp;"_AZ",IF(AND(D559="Amina",OR(E559="De-Novo Merge",E559="Assisted Merge")),A558&amp;"_SA_AZ",IF(AND(D559="Ahmad",OR(E559="Manual",E559="Assisted Manual")),A558&amp;"_AE",IF(AND(D559="Ahmad",OR(E559="De-Novo Merge",E559="Assisted Merge")),A558&amp;"_SA_AE",IF(AND(D559="Gina",OR(E559="Manual",E559="Assisted Manual")),A558&amp;"_GB",IF(AND(D559="Gina",OR(E559="De-Novo Merge",E559="Assisted Merge")),A558&amp;"_SA_GB",IF(AND(D559="Cameron",OR(E559="Manual",E559="Assisted Manual")),A558&amp;"_CA",IF(AND(D559="Cameron",OR(E559="De-Novo Merge",E559="Assisted Merge")),A558&amp;"_SA_CA",IF(AND(D559="Bruno",OR(E559="Manual",E559="Assisted Manual")),A558&amp;"_BD",IF(AND(D559="Bruno",OR(E559="De-Novo Merge",E559="Assisted Merge")),A558&amp;"_SA_BD",IF(AND(D559="Daniel",OR(E559="Manual",E559="Assisted Manual")),A558&amp;"_DR",IF(AND(D559="Daniel",OR(E559="De-Novo Merge",E559="Assisted Merge")),A558&amp;"_SA_DR",IF(AND(D559="Monet",OR(E559="Manual",E559="Assisted Manual")),A558&amp;"_MW",IF(AND(D559="Monet",OR(E559="De-Novo Merge",E559="Assisted Merge")),A558&amp;"_SA_MW",IF(AND(D559="Rinat",OR(E559="Manual",E559="Assisted Manual")),A558&amp;"_RM",IF(AND(D559="Rinat",OR(E559="De-Novo Merge",E559="Assisted Merge")),A558&amp;"_SA_RM",""))))))))))))))))</f>
        <v>2018-08-01_G-279_CA</v>
      </c>
      <c r="G559" s="104">
        <v>43453</v>
      </c>
      <c r="H559" s="104">
        <v>43454</v>
      </c>
      <c r="I559" s="68">
        <v>2</v>
      </c>
      <c r="J559" s="68">
        <v>50.7</v>
      </c>
      <c r="K559" s="73">
        <f t="shared" si="13"/>
        <v>25.35</v>
      </c>
      <c r="L559" s="116"/>
      <c r="M559" s="103" t="str">
        <f t="shared" si="16"/>
        <v>Completed</v>
      </c>
      <c r="N559" s="116"/>
      <c r="O559" s="116"/>
      <c r="Q559" s="121"/>
      <c r="R559" s="125"/>
    </row>
    <row r="560" spans="1:18" x14ac:dyDescent="0.25">
      <c r="A560" s="122" t="s">
        <v>5372</v>
      </c>
      <c r="B560" s="117" t="s">
        <v>5371</v>
      </c>
      <c r="C560" s="116"/>
      <c r="D560" s="103" t="s">
        <v>187</v>
      </c>
      <c r="E560" s="103" t="s">
        <v>24</v>
      </c>
      <c r="F560" s="7" t="str">
        <f>IF(AND(D560="Amina",OR(E560="Manual",E560="Assisted Manual")),A560&amp;"_AZ",IF(AND(D560="Amina",OR(E560="De-Novo Merge",E560="Assisted Merge")),A560&amp;"_SA_AZ",IF(AND(D560="Ahmad",OR(E560="Manual",E560="Assisted Manual")),A560&amp;"_AE",IF(AND(D560="Ahmad",OR(E560="De-Novo Merge",E560="Assisted Merge")),A560&amp;"_SA_AE",IF(AND(D560="Gina",OR(E560="Manual",E560="Assisted Manual")),A560&amp;"_GB",IF(AND(D560="Gina",OR(E560="De-Novo Merge",E560="Assisted Merge")),A560&amp;"_SA_GB",IF(AND(D560="Cameron",OR(E560="Manual",E560="Assisted Manual")),A560&amp;"_CA",IF(AND(D560="Cameron",OR(E560="De-Novo Merge",E560="Assisted Merge")),A560&amp;"_SA_CA",IF(AND(D560="Bruno",OR(E560="Manual",E560="Assisted Manual")),A560&amp;"_BD",IF(AND(D560="Bruno",OR(E560="De-Novo Merge",E560="Assisted Merge")),A560&amp;"_SA_BD",IF(AND(D560="Daniel",OR(E560="Manual",E560="Assisted Manual")),A560&amp;"_DR",IF(AND(D560="Daniel",OR(E560="De-Novo Merge",E560="Assisted Merge")),A560&amp;"_SA_DR",IF(AND(D560="Monet",OR(E560="Manual",E560="Assisted Manual")),A560&amp;"_MW",IF(AND(D560="Monet",OR(E560="De-Novo Merge",E560="Assisted Merge")),A560&amp;"_SA_MW",IF(AND(D560="Rinat",OR(E560="Manual",E560="Assisted Manual")),A560&amp;"_RM",IF(AND(D560="Rinat",OR(E560="De-Novo Merge",E560="Assisted Merge")),A560&amp;"_SA_RM",""))))))))))))))))</f>
        <v>2018-08-01_G-280_MW</v>
      </c>
      <c r="G560" s="104">
        <v>43451</v>
      </c>
      <c r="H560" s="104">
        <v>43148</v>
      </c>
      <c r="I560" s="68">
        <v>0.75</v>
      </c>
      <c r="J560" s="68"/>
      <c r="K560" s="73" t="str">
        <f t="shared" si="13"/>
        <v/>
      </c>
      <c r="L560" s="118">
        <v>43474</v>
      </c>
      <c r="M560" s="103" t="str">
        <f t="shared" si="16"/>
        <v>Completed</v>
      </c>
      <c r="N560" s="116" t="str">
        <f>IF(AND(NOT(OR(H560="Ø",H560="")),L560="Split"),"In Progress",IF(AND(NOT(OR(H560="Ø",H560="")),L560="Needs to be Split"),"Waiting",IF(AND(M560="Review",M561="Review"),"Review",IF(OR(AND(M560="Review",M561="Incomplete"),AND(M560="Incomplete",M561="Review")),"Review",IF(OR(AND(M560="Untraceable",M561="Review"),AND(M560="Review",M561="Untraceable")),"Review",IF(OR(AND(M560="Review",M561="Completed"),AND(M560="Completed",M561="Review")),"Review",IF(OR(AND(M560="Other",M561="Review"),AND(M560="Review",M561="Other")),"Review",IF(OR(AND(M560="Other",M561="Incomplete"),AND(M560="Incomplete",M561="Other")),"Review",IF(OR(AND(M560="Other",M561="Untraceable"),AND(M560="Untraceable",M561="Other")),"Review",IF(OR(AND(M560="Other",M561="Completed"),AND(M560="Completed",M561="Other")),"Review",IF(AND(M560="Waiting",M561="Waiting"),"Waiting",IF(OR(AND(M560="Review",M561="Waiting"),AND(M560="Waiting",M561="Review")),"Waiting",IF(OR(AND(M560="Other",M561="Waiting"),AND(M560="Waiting",M561="Other")),"Waiting",IF(OR(AND(M560="Incomplete",M561="Waiting"),AND(M560="Waiting",M561="Incomplete")),"Waiting",IF(OR(AND(M560="Completed",M561="Waiting"),AND(M560="Waiting",M561="Completed")),"Waiting",IF(OR(M560="In Progress",M561="In Progress"),"In Progress",IF(OR(AND(M560="Completed",M561="Untraceable"),AND(M560="Untraceable",M561="Completed")),"Review",IF(OR(AND(M560="Completed",M561="Incomplete"),AND(M560="Incomplete",M561="Completed")),"Review",IF(OR(AND(M560="Incomplete",M561="Untraceable"),AND(M560="Untraceable",M561="Incomplete")),"Untraceable",IF(AND(NOT(OR(H560="Ø",H560="")),NOT(OR(H561="Ø",H561="")),L560=""),"In Progress",IF(AND(M560="Untraceable",M561="Untraceable"),"Untraceable",IF(AND(NOT(OR(H560="Ø",H560="")),NOT(OR(H561="Ø",H561="")),NOT(OR(L560="Ø",L560="",L560="Split",L560="Needs to be Split"))),"Completed",IF(AND(M560="Incomplete",M561="Incomplete"),"Incomplete",IF(AND(M560="Other",M561="Other"),"Review",IF(AND(M560="Untraceable",M561=""),"Untraceable","")))))))))))))))))))))))))</f>
        <v>Completed</v>
      </c>
      <c r="O560" s="116" t="s">
        <v>0</v>
      </c>
      <c r="Q560" s="121" t="str">
        <f>IF(OR(N560="Untraceable",N560="Incomplete"),"No",IF(N560="Completed","In Progress",""))</f>
        <v>In Progress</v>
      </c>
      <c r="R560" s="124"/>
    </row>
    <row r="561" spans="1:18" x14ac:dyDescent="0.25">
      <c r="A561" s="116"/>
      <c r="B561" s="116"/>
      <c r="C561" s="116"/>
      <c r="D561" s="103" t="s">
        <v>23</v>
      </c>
      <c r="E561" s="103" t="s">
        <v>1512</v>
      </c>
      <c r="F561" s="7" t="str">
        <f>IF(AND(D561="Amina",OR(E561="Manual",E561="Assisted Manual")),A560&amp;"_AZ",IF(AND(D561="Amina",OR(E561="De-Novo Merge",E561="Assisted Merge")),A560&amp;"_SA_AZ",IF(AND(D561="Ahmad",OR(E561="Manual",E561="Assisted Manual")),A560&amp;"_AE",IF(AND(D561="Ahmad",OR(E561="De-Novo Merge",E561="Assisted Merge")),A560&amp;"_SA_AE",IF(AND(D561="Gina",OR(E561="Manual",E561="Assisted Manual")),A560&amp;"_GB",IF(AND(D561="Gina",OR(E561="De-Novo Merge",E561="Assisted Merge")),A560&amp;"_SA_GB",IF(AND(D561="Cameron",OR(E561="Manual",E561="Assisted Manual")),A560&amp;"_CA",IF(AND(D561="Cameron",OR(E561="De-Novo Merge",E561="Assisted Merge")),A560&amp;"_SA_CA",IF(AND(D561="Bruno",OR(E561="Manual",E561="Assisted Manual")),A560&amp;"_BD",IF(AND(D561="Bruno",OR(E561="De-Novo Merge",E561="Assisted Merge")),A560&amp;"_SA_BD",IF(AND(D561="Daniel",OR(E561="Manual",E561="Assisted Manual")),A560&amp;"_DR",IF(AND(D561="Daniel",OR(E561="De-Novo Merge",E561="Assisted Merge")),A560&amp;"_SA_DR",IF(AND(D561="Monet",OR(E561="Manual",E561="Assisted Manual")),A560&amp;"_MW",IF(AND(D561="Monet",OR(E561="De-Novo Merge",E561="Assisted Merge")),A560&amp;"_SA_MW",IF(AND(D561="Rinat",OR(E561="Manual",E561="Assisted Manual")),A560&amp;"_RM",IF(AND(D561="Rinat",OR(E561="De-Novo Merge",E561="Assisted Merge")),A560&amp;"_SA_RM",""))))))))))))))))</f>
        <v>2018-08-01_G-280_CA</v>
      </c>
      <c r="G561" s="104">
        <v>43454</v>
      </c>
      <c r="H561" s="104">
        <v>43454</v>
      </c>
      <c r="I561" s="68">
        <v>1</v>
      </c>
      <c r="J561" s="68">
        <v>26</v>
      </c>
      <c r="K561" s="73">
        <f t="shared" si="13"/>
        <v>26</v>
      </c>
      <c r="L561" s="116"/>
      <c r="M561" s="103" t="str">
        <f t="shared" si="16"/>
        <v>Completed</v>
      </c>
      <c r="N561" s="116"/>
      <c r="O561" s="116"/>
      <c r="Q561" s="121"/>
      <c r="R561" s="125"/>
    </row>
    <row r="562" spans="1:18" x14ac:dyDescent="0.25">
      <c r="A562" s="122" t="s">
        <v>5370</v>
      </c>
      <c r="B562" s="117" t="s">
        <v>5369</v>
      </c>
      <c r="C562" s="116"/>
      <c r="D562" s="103" t="s">
        <v>187</v>
      </c>
      <c r="E562" s="103" t="s">
        <v>24</v>
      </c>
      <c r="F562" s="7" t="str">
        <f>IF(AND(D562="Amina",OR(E562="Manual",E562="Assisted Manual")),A562&amp;"_AZ",IF(AND(D562="Amina",OR(E562="De-Novo Merge",E562="Assisted Merge")),A562&amp;"_SA_AZ",IF(AND(D562="Ahmad",OR(E562="Manual",E562="Assisted Manual")),A562&amp;"_AE",IF(AND(D562="Ahmad",OR(E562="De-Novo Merge",E562="Assisted Merge")),A562&amp;"_SA_AE",IF(AND(D562="Gina",OR(E562="Manual",E562="Assisted Manual")),A562&amp;"_GB",IF(AND(D562="Gina",OR(E562="De-Novo Merge",E562="Assisted Merge")),A562&amp;"_SA_GB",IF(AND(D562="Cameron",OR(E562="Manual",E562="Assisted Manual")),A562&amp;"_CA",IF(AND(D562="Cameron",OR(E562="De-Novo Merge",E562="Assisted Merge")),A562&amp;"_SA_CA",IF(AND(D562="Bruno",OR(E562="Manual",E562="Assisted Manual")),A562&amp;"_BD",IF(AND(D562="Bruno",OR(E562="De-Novo Merge",E562="Assisted Merge")),A562&amp;"_SA_BD",IF(AND(D562="Daniel",OR(E562="Manual",E562="Assisted Manual")),A562&amp;"_DR",IF(AND(D562="Daniel",OR(E562="De-Novo Merge",E562="Assisted Merge")),A562&amp;"_SA_DR",IF(AND(D562="Monet",OR(E562="Manual",E562="Assisted Manual")),A562&amp;"_MW",IF(AND(D562="Monet",OR(E562="De-Novo Merge",E562="Assisted Merge")),A562&amp;"_SA_MW",IF(AND(D562="Rinat",OR(E562="Manual",E562="Assisted Manual")),A562&amp;"_RM",IF(AND(D562="Rinat",OR(E562="De-Novo Merge",E562="Assisted Merge")),A562&amp;"_SA_RM",""))))))))))))))))</f>
        <v>2018-08-01_G-281_MW</v>
      </c>
      <c r="G562" s="104">
        <v>43451</v>
      </c>
      <c r="H562" s="104">
        <v>43451</v>
      </c>
      <c r="I562" s="68">
        <v>0.75</v>
      </c>
      <c r="J562" s="68">
        <v>36.343000000000004</v>
      </c>
      <c r="K562" s="73">
        <f t="shared" si="13"/>
        <v>48.457333333333338</v>
      </c>
      <c r="L562" s="118">
        <v>43455</v>
      </c>
      <c r="M562" s="103" t="str">
        <f t="shared" si="16"/>
        <v>Completed</v>
      </c>
      <c r="N562" s="116" t="str">
        <f>IF(AND(NOT(OR(H562="Ø",H562="")),L562="Split"),"In Progress",IF(AND(NOT(OR(H562="Ø",H562="")),L562="Needs to be Split"),"Waiting",IF(AND(M562="Review",M563="Review"),"Review",IF(OR(AND(M562="Review",M563="Incomplete"),AND(M562="Incomplete",M563="Review")),"Review",IF(OR(AND(M562="Untraceable",M563="Review"),AND(M562="Review",M563="Untraceable")),"Review",IF(OR(AND(M562="Review",M563="Completed"),AND(M562="Completed",M563="Review")),"Review",IF(OR(AND(M562="Other",M563="Review"),AND(M562="Review",M563="Other")),"Review",IF(OR(AND(M562="Other",M563="Incomplete"),AND(M562="Incomplete",M563="Other")),"Review",IF(OR(AND(M562="Other",M563="Untraceable"),AND(M562="Untraceable",M563="Other")),"Review",IF(OR(AND(M562="Other",M563="Completed"),AND(M562="Completed",M563="Other")),"Review",IF(AND(M562="Waiting",M563="Waiting"),"Waiting",IF(OR(AND(M562="Review",M563="Waiting"),AND(M562="Waiting",M563="Review")),"Waiting",IF(OR(AND(M562="Other",M563="Waiting"),AND(M562="Waiting",M563="Other")),"Waiting",IF(OR(AND(M562="Incomplete",M563="Waiting"),AND(M562="Waiting",M563="Incomplete")),"Waiting",IF(OR(AND(M562="Completed",M563="Waiting"),AND(M562="Waiting",M563="Completed")),"Waiting",IF(OR(M562="In Progress",M563="In Progress"),"In Progress",IF(OR(AND(M562="Completed",M563="Untraceable"),AND(M562="Untraceable",M563="Completed")),"Review",IF(OR(AND(M562="Completed",M563="Incomplete"),AND(M562="Incomplete",M563="Completed")),"Review",IF(OR(AND(M562="Incomplete",M563="Untraceable"),AND(M562="Untraceable",M563="Incomplete")),"Untraceable",IF(AND(NOT(OR(H562="Ø",H562="")),NOT(OR(H563="Ø",H563="")),L562=""),"In Progress",IF(AND(M562="Untraceable",M563="Untraceable"),"Untraceable",IF(AND(NOT(OR(H562="Ø",H562="")),NOT(OR(H563="Ø",H563="")),NOT(OR(L562="Ø",L562="",L562="Split",L562="Needs to be Split"))),"Completed",IF(AND(M562="Incomplete",M563="Incomplete"),"Incomplete",IF(AND(M562="Other",M563="Other"),"Review",IF(AND(M562="Untraceable",M563=""),"Untraceable","")))))))))))))))))))))))))</f>
        <v>Completed</v>
      </c>
      <c r="O562" s="116" t="s">
        <v>0</v>
      </c>
      <c r="Q562" s="121" t="str">
        <f>IF(OR(N562="Untraceable",N562="Incomplete"),"No",IF(N562="Completed","In Progress",""))</f>
        <v>In Progress</v>
      </c>
      <c r="R562" s="124"/>
    </row>
    <row r="563" spans="1:18" x14ac:dyDescent="0.25">
      <c r="A563" s="116"/>
      <c r="B563" s="116"/>
      <c r="C563" s="116"/>
      <c r="D563" s="103" t="s">
        <v>27</v>
      </c>
      <c r="E563" s="103" t="s">
        <v>1512</v>
      </c>
      <c r="F563" s="7" t="str">
        <f>IF(AND(D563="Amina",OR(E563="Manual",E563="Assisted Manual")),A562&amp;"_AZ",IF(AND(D563="Amina",OR(E563="De-Novo Merge",E563="Assisted Merge")),A562&amp;"_SA_AZ",IF(AND(D563="Ahmad",OR(E563="Manual",E563="Assisted Manual")),A562&amp;"_AE",IF(AND(D563="Ahmad",OR(E563="De-Novo Merge",E563="Assisted Merge")),A562&amp;"_SA_AE",IF(AND(D563="Gina",OR(E563="Manual",E563="Assisted Manual")),A562&amp;"_GB",IF(AND(D563="Gina",OR(E563="De-Novo Merge",E563="Assisted Merge")),A562&amp;"_SA_GB",IF(AND(D563="Cameron",OR(E563="Manual",E563="Assisted Manual")),A562&amp;"_CA",IF(AND(D563="Cameron",OR(E563="De-Novo Merge",E563="Assisted Merge")),A562&amp;"_SA_CA",IF(AND(D563="Bruno",OR(E563="Manual",E563="Assisted Manual")),A562&amp;"_BD",IF(AND(D563="Bruno",OR(E563="De-Novo Merge",E563="Assisted Merge")),A562&amp;"_SA_BD",IF(AND(D563="Daniel",OR(E563="Manual",E563="Assisted Manual")),A562&amp;"_DR",IF(AND(D563="Daniel",OR(E563="De-Novo Merge",E563="Assisted Merge")),A562&amp;"_SA_DR",IF(AND(D563="Monet",OR(E563="Manual",E563="Assisted Manual")),A562&amp;"_MW",IF(AND(D563="Monet",OR(E563="De-Novo Merge",E563="Assisted Merge")),A562&amp;"_SA_MW",IF(AND(D563="Rinat",OR(E563="Manual",E563="Assisted Manual")),A562&amp;"_RM",IF(AND(D563="Rinat",OR(E563="De-Novo Merge",E563="Assisted Merge")),A562&amp;"_SA_RM",""))))))))))))))))</f>
        <v>2018-08-01_G-281_GB</v>
      </c>
      <c r="G563" s="104">
        <v>43455</v>
      </c>
      <c r="H563" s="104">
        <v>43455</v>
      </c>
      <c r="I563" s="68">
        <v>0.75</v>
      </c>
      <c r="J563" s="68">
        <v>38.984000000000002</v>
      </c>
      <c r="K563" s="73">
        <f t="shared" si="13"/>
        <v>51.978666666666669</v>
      </c>
      <c r="L563" s="116"/>
      <c r="M563" s="103" t="str">
        <f t="shared" si="16"/>
        <v>Completed</v>
      </c>
      <c r="N563" s="116"/>
      <c r="O563" s="116"/>
      <c r="P563" t="s">
        <v>5368</v>
      </c>
      <c r="Q563" s="121"/>
      <c r="R563" s="125"/>
    </row>
    <row r="564" spans="1:18" x14ac:dyDescent="0.25">
      <c r="A564" s="122" t="s">
        <v>5367</v>
      </c>
      <c r="B564" s="117" t="s">
        <v>5366</v>
      </c>
      <c r="C564" s="116"/>
      <c r="D564" s="103" t="s">
        <v>187</v>
      </c>
      <c r="E564" s="103" t="s">
        <v>24</v>
      </c>
      <c r="F564" s="7" t="str">
        <f>IF(AND(D564="Amina",OR(E564="Manual",E564="Assisted Manual")),A564&amp;"_AZ",IF(AND(D564="Amina",OR(E564="De-Novo Merge",E564="Assisted Merge")),A564&amp;"_SA_AZ",IF(AND(D564="Ahmad",OR(E564="Manual",E564="Assisted Manual")),A564&amp;"_AE",IF(AND(D564="Ahmad",OR(E564="De-Novo Merge",E564="Assisted Merge")),A564&amp;"_SA_AE",IF(AND(D564="Gina",OR(E564="Manual",E564="Assisted Manual")),A564&amp;"_GB",IF(AND(D564="Gina",OR(E564="De-Novo Merge",E564="Assisted Merge")),A564&amp;"_SA_GB",IF(AND(D564="Cameron",OR(E564="Manual",E564="Assisted Manual")),A564&amp;"_CA",IF(AND(D564="Cameron",OR(E564="De-Novo Merge",E564="Assisted Merge")),A564&amp;"_SA_CA",IF(AND(D564="Bruno",OR(E564="Manual",E564="Assisted Manual")),A564&amp;"_BD",IF(AND(D564="Bruno",OR(E564="De-Novo Merge",E564="Assisted Merge")),A564&amp;"_SA_BD",IF(AND(D564="Daniel",OR(E564="Manual",E564="Assisted Manual")),A564&amp;"_DR",IF(AND(D564="Daniel",OR(E564="De-Novo Merge",E564="Assisted Merge")),A564&amp;"_SA_DR",IF(AND(D564="Monet",OR(E564="Manual",E564="Assisted Manual")),A564&amp;"_MW",IF(AND(D564="Monet",OR(E564="De-Novo Merge",E564="Assisted Merge")),A564&amp;"_SA_MW",IF(AND(D564="Rinat",OR(E564="Manual",E564="Assisted Manual")),A564&amp;"_RM",IF(AND(D564="Rinat",OR(E564="De-Novo Merge",E564="Assisted Merge")),A564&amp;"_SA_RM",""))))))))))))))))</f>
        <v>2018-08-01_G-282_MW</v>
      </c>
      <c r="G564" s="104">
        <v>43451</v>
      </c>
      <c r="H564" s="104">
        <v>43451</v>
      </c>
      <c r="I564" s="68">
        <v>1.25</v>
      </c>
      <c r="J564" s="68">
        <v>12.672000000000001</v>
      </c>
      <c r="K564" s="73">
        <f t="shared" si="13"/>
        <v>10.137600000000001</v>
      </c>
      <c r="L564" s="118">
        <v>43455</v>
      </c>
      <c r="M564" s="103" t="str">
        <f t="shared" si="16"/>
        <v>Completed</v>
      </c>
      <c r="N564" s="116" t="str">
        <f>IF(AND(NOT(OR(H564="Ø",H564="")),L564="Split"),"In Progress",IF(AND(NOT(OR(H564="Ø",H564="")),L564="Needs to be Split"),"Waiting",IF(AND(M564="Review",M565="Review"),"Review",IF(OR(AND(M564="Review",M565="Incomplete"),AND(M564="Incomplete",M565="Review")),"Review",IF(OR(AND(M564="Untraceable",M565="Review"),AND(M564="Review",M565="Untraceable")),"Review",IF(OR(AND(M564="Review",M565="Completed"),AND(M564="Completed",M565="Review")),"Review",IF(OR(AND(M564="Other",M565="Review"),AND(M564="Review",M565="Other")),"Review",IF(OR(AND(M564="Other",M565="Incomplete"),AND(M564="Incomplete",M565="Other")),"Review",IF(OR(AND(M564="Other",M565="Untraceable"),AND(M564="Untraceable",M565="Other")),"Review",IF(OR(AND(M564="Other",M565="Completed"),AND(M564="Completed",M565="Other")),"Review",IF(AND(M564="Waiting",M565="Waiting"),"Waiting",IF(OR(AND(M564="Review",M565="Waiting"),AND(M564="Waiting",M565="Review")),"Waiting",IF(OR(AND(M564="Other",M565="Waiting"),AND(M564="Waiting",M565="Other")),"Waiting",IF(OR(AND(M564="Incomplete",M565="Waiting"),AND(M564="Waiting",M565="Incomplete")),"Waiting",IF(OR(AND(M564="Completed",M565="Waiting"),AND(M564="Waiting",M565="Completed")),"Waiting",IF(OR(M564="In Progress",M565="In Progress"),"In Progress",IF(OR(AND(M564="Completed",M565="Untraceable"),AND(M564="Untraceable",M565="Completed")),"Review",IF(OR(AND(M564="Completed",M565="Incomplete"),AND(M564="Incomplete",M565="Completed")),"Review",IF(OR(AND(M564="Incomplete",M565="Untraceable"),AND(M564="Untraceable",M565="Incomplete")),"Untraceable",IF(AND(NOT(OR(H564="Ø",H564="")),NOT(OR(H565="Ø",H565="")),L564=""),"In Progress",IF(AND(M564="Untraceable",M565="Untraceable"),"Untraceable",IF(AND(NOT(OR(H564="Ø",H564="")),NOT(OR(H565="Ø",H565="")),NOT(OR(L564="Ø",L564="",L564="Split",L564="Needs to be Split"))),"Completed",IF(AND(M564="Incomplete",M565="Incomplete"),"Incomplete",IF(AND(M564="Other",M565="Other"),"Review",IF(AND(M564="Untraceable",M565=""),"Untraceable","")))))))))))))))))))))))))</f>
        <v>Completed</v>
      </c>
      <c r="O564" s="116" t="s">
        <v>0</v>
      </c>
      <c r="Q564" s="121" t="str">
        <f>IF(OR(N564="Untraceable",N564="Incomplete"),"No",IF(N564="Completed","In Progress",""))</f>
        <v>In Progress</v>
      </c>
      <c r="R564" s="124"/>
    </row>
    <row r="565" spans="1:18" x14ac:dyDescent="0.25">
      <c r="A565" s="116"/>
      <c r="B565" s="116"/>
      <c r="C565" s="116"/>
      <c r="D565" s="103" t="s">
        <v>27</v>
      </c>
      <c r="E565" s="103" t="s">
        <v>1512</v>
      </c>
      <c r="F565" s="7" t="str">
        <f>IF(AND(D565="Amina",OR(E565="Manual",E565="Assisted Manual")),A564&amp;"_AZ",IF(AND(D565="Amina",OR(E565="De-Novo Merge",E565="Assisted Merge")),A564&amp;"_SA_AZ",IF(AND(D565="Ahmad",OR(E565="Manual",E565="Assisted Manual")),A564&amp;"_AE",IF(AND(D565="Ahmad",OR(E565="De-Novo Merge",E565="Assisted Merge")),A564&amp;"_SA_AE",IF(AND(D565="Gina",OR(E565="Manual",E565="Assisted Manual")),A564&amp;"_GB",IF(AND(D565="Gina",OR(E565="De-Novo Merge",E565="Assisted Merge")),A564&amp;"_SA_GB",IF(AND(D565="Cameron",OR(E565="Manual",E565="Assisted Manual")),A564&amp;"_CA",IF(AND(D565="Cameron",OR(E565="De-Novo Merge",E565="Assisted Merge")),A564&amp;"_SA_CA",IF(AND(D565="Bruno",OR(E565="Manual",E565="Assisted Manual")),A564&amp;"_BD",IF(AND(D565="Bruno",OR(E565="De-Novo Merge",E565="Assisted Merge")),A564&amp;"_SA_BD",IF(AND(D565="Daniel",OR(E565="Manual",E565="Assisted Manual")),A564&amp;"_DR",IF(AND(D565="Daniel",OR(E565="De-Novo Merge",E565="Assisted Merge")),A564&amp;"_SA_DR",IF(AND(D565="Monet",OR(E565="Manual",E565="Assisted Manual")),A564&amp;"_MW",IF(AND(D565="Monet",OR(E565="De-Novo Merge",E565="Assisted Merge")),A564&amp;"_SA_MW",IF(AND(D565="Rinat",OR(E565="Manual",E565="Assisted Manual")),A564&amp;"_RM",IF(AND(D565="Rinat",OR(E565="De-Novo Merge",E565="Assisted Merge")),A564&amp;"_SA_RM",""))))))))))))))))</f>
        <v>2018-08-01_G-282_GB</v>
      </c>
      <c r="G565" s="104">
        <v>43455</v>
      </c>
      <c r="H565" s="104">
        <v>43455</v>
      </c>
      <c r="I565" s="68">
        <v>0.75</v>
      </c>
      <c r="J565" s="68">
        <v>13.169</v>
      </c>
      <c r="K565" s="73">
        <f t="shared" si="13"/>
        <v>17.558666666666667</v>
      </c>
      <c r="L565" s="116"/>
      <c r="M565" s="103" t="str">
        <f t="shared" si="16"/>
        <v>Completed</v>
      </c>
      <c r="N565" s="116"/>
      <c r="O565" s="116"/>
      <c r="Q565" s="121"/>
      <c r="R565" s="125"/>
    </row>
    <row r="566" spans="1:18" x14ac:dyDescent="0.25">
      <c r="A566" s="122" t="s">
        <v>5365</v>
      </c>
      <c r="B566" s="117" t="s">
        <v>5364</v>
      </c>
      <c r="C566" s="116"/>
      <c r="D566" s="103" t="s">
        <v>187</v>
      </c>
      <c r="E566" s="103" t="s">
        <v>24</v>
      </c>
      <c r="F566" s="7" t="str">
        <f>IF(AND(D566="Amina",OR(E566="Manual",E566="Assisted Manual")),A566&amp;"_AZ",IF(AND(D566="Amina",OR(E566="De-Novo Merge",E566="Assisted Merge")),A566&amp;"_SA_AZ",IF(AND(D566="Ahmad",OR(E566="Manual",E566="Assisted Manual")),A566&amp;"_AE",IF(AND(D566="Ahmad",OR(E566="De-Novo Merge",E566="Assisted Merge")),A566&amp;"_SA_AE",IF(AND(D566="Gina",OR(E566="Manual",E566="Assisted Manual")),A566&amp;"_GB",IF(AND(D566="Gina",OR(E566="De-Novo Merge",E566="Assisted Merge")),A566&amp;"_SA_GB",IF(AND(D566="Cameron",OR(E566="Manual",E566="Assisted Manual")),A566&amp;"_CA",IF(AND(D566="Cameron",OR(E566="De-Novo Merge",E566="Assisted Merge")),A566&amp;"_SA_CA",IF(AND(D566="Bruno",OR(E566="Manual",E566="Assisted Manual")),A566&amp;"_BD",IF(AND(D566="Bruno",OR(E566="De-Novo Merge",E566="Assisted Merge")),A566&amp;"_SA_BD",IF(AND(D566="Daniel",OR(E566="Manual",E566="Assisted Manual")),A566&amp;"_DR",IF(AND(D566="Daniel",OR(E566="De-Novo Merge",E566="Assisted Merge")),A566&amp;"_SA_DR",IF(AND(D566="Monet",OR(E566="Manual",E566="Assisted Manual")),A566&amp;"_MW",IF(AND(D566="Monet",OR(E566="De-Novo Merge",E566="Assisted Merge")),A566&amp;"_SA_MW",IF(AND(D566="Rinat",OR(E566="Manual",E566="Assisted Manual")),A566&amp;"_RM",IF(AND(D566="Rinat",OR(E566="De-Novo Merge",E566="Assisted Merge")),A566&amp;"_SA_RM",""))))))))))))))))</f>
        <v>2018-08-01_G-283_MW</v>
      </c>
      <c r="G566" s="104">
        <v>43451</v>
      </c>
      <c r="H566" s="104">
        <v>43451</v>
      </c>
      <c r="I566" s="68">
        <v>0.5</v>
      </c>
      <c r="J566" s="68"/>
      <c r="K566" s="73" t="str">
        <f t="shared" si="13"/>
        <v/>
      </c>
      <c r="L566" s="118">
        <v>43474</v>
      </c>
      <c r="M566" s="103" t="str">
        <f t="shared" si="16"/>
        <v>Completed</v>
      </c>
      <c r="N566" s="116" t="str">
        <f>IF(AND(NOT(OR(H566="Ø",H566="")),L566="Split"),"In Progress",IF(AND(NOT(OR(H566="Ø",H566="")),L566="Needs to be Split"),"Waiting",IF(AND(M566="Review",M567="Review"),"Review",IF(OR(AND(M566="Review",M567="Incomplete"),AND(M566="Incomplete",M567="Review")),"Review",IF(OR(AND(M566="Untraceable",M567="Review"),AND(M566="Review",M567="Untraceable")),"Review",IF(OR(AND(M566="Review",M567="Completed"),AND(M566="Completed",M567="Review")),"Review",IF(OR(AND(M566="Other",M567="Review"),AND(M566="Review",M567="Other")),"Review",IF(OR(AND(M566="Other",M567="Incomplete"),AND(M566="Incomplete",M567="Other")),"Review",IF(OR(AND(M566="Other",M567="Untraceable"),AND(M566="Untraceable",M567="Other")),"Review",IF(OR(AND(M566="Other",M567="Completed"),AND(M566="Completed",M567="Other")),"Review",IF(AND(M566="Waiting",M567="Waiting"),"Waiting",IF(OR(AND(M566="Review",M567="Waiting"),AND(M566="Waiting",M567="Review")),"Waiting",IF(OR(AND(M566="Other",M567="Waiting"),AND(M566="Waiting",M567="Other")),"Waiting",IF(OR(AND(M566="Incomplete",M567="Waiting"),AND(M566="Waiting",M567="Incomplete")),"Waiting",IF(OR(AND(M566="Completed",M567="Waiting"),AND(M566="Waiting",M567="Completed")),"Waiting",IF(OR(M566="In Progress",M567="In Progress"),"In Progress",IF(OR(AND(M566="Completed",M567="Untraceable"),AND(M566="Untraceable",M567="Completed")),"Review",IF(OR(AND(M566="Completed",M567="Incomplete"),AND(M566="Incomplete",M567="Completed")),"Review",IF(OR(AND(M566="Incomplete",M567="Untraceable"),AND(M566="Untraceable",M567="Incomplete")),"Untraceable",IF(AND(NOT(OR(H566="Ø",H566="")),NOT(OR(H567="Ø",H567="")),L566=""),"In Progress",IF(AND(M566="Untraceable",M567="Untraceable"),"Untraceable",IF(AND(NOT(OR(H566="Ø",H566="")),NOT(OR(H567="Ø",H567="")),NOT(OR(L566="Ø",L566="",L566="Split",L566="Needs to be Split"))),"Completed",IF(AND(M566="Incomplete",M567="Incomplete"),"Incomplete",IF(AND(M566="Other",M567="Other"),"Review",IF(AND(M566="Untraceable",M567=""),"Untraceable","")))))))))))))))))))))))))</f>
        <v>Completed</v>
      </c>
      <c r="O566" s="116" t="s">
        <v>0</v>
      </c>
      <c r="Q566" s="121" t="str">
        <f>IF(OR(N566="Untraceable",N566="Incomplete"),"No",IF(N566="Completed","In Progress",""))</f>
        <v>In Progress</v>
      </c>
      <c r="R566" s="124"/>
    </row>
    <row r="567" spans="1:18" x14ac:dyDescent="0.25">
      <c r="A567" s="116"/>
      <c r="B567" s="116"/>
      <c r="C567" s="116"/>
      <c r="D567" s="103" t="s">
        <v>23</v>
      </c>
      <c r="E567" s="103" t="s">
        <v>1512</v>
      </c>
      <c r="F567" s="7" t="str">
        <f>IF(AND(D567="Amina",OR(E567="Manual",E567="Assisted Manual")),A566&amp;"_AZ",IF(AND(D567="Amina",OR(E567="De-Novo Merge",E567="Assisted Merge")),A566&amp;"_SA_AZ",IF(AND(D567="Ahmad",OR(E567="Manual",E567="Assisted Manual")),A566&amp;"_AE",IF(AND(D567="Ahmad",OR(E567="De-Novo Merge",E567="Assisted Merge")),A566&amp;"_SA_AE",IF(AND(D567="Gina",OR(E567="Manual",E567="Assisted Manual")),A566&amp;"_GB",IF(AND(D567="Gina",OR(E567="De-Novo Merge",E567="Assisted Merge")),A566&amp;"_SA_GB",IF(AND(D567="Cameron",OR(E567="Manual",E567="Assisted Manual")),A566&amp;"_CA",IF(AND(D567="Cameron",OR(E567="De-Novo Merge",E567="Assisted Merge")),A566&amp;"_SA_CA",IF(AND(D567="Bruno",OR(E567="Manual",E567="Assisted Manual")),A566&amp;"_BD",IF(AND(D567="Bruno",OR(E567="De-Novo Merge",E567="Assisted Merge")),A566&amp;"_SA_BD",IF(AND(D567="Daniel",OR(E567="Manual",E567="Assisted Manual")),A566&amp;"_DR",IF(AND(D567="Daniel",OR(E567="De-Novo Merge",E567="Assisted Merge")),A566&amp;"_SA_DR",IF(AND(D567="Monet",OR(E567="Manual",E567="Assisted Manual")),A566&amp;"_MW",IF(AND(D567="Monet",OR(E567="De-Novo Merge",E567="Assisted Merge")),A566&amp;"_SA_MW",IF(AND(D567="Rinat",OR(E567="Manual",E567="Assisted Manual")),A566&amp;"_RM",IF(AND(D567="Rinat",OR(E567="De-Novo Merge",E567="Assisted Merge")),A566&amp;"_SA_RM",""))))))))))))))))</f>
        <v>2018-08-01_G-283_CA</v>
      </c>
      <c r="G567" s="104">
        <v>43454</v>
      </c>
      <c r="H567" s="104">
        <v>43454</v>
      </c>
      <c r="I567" s="68">
        <v>0.5</v>
      </c>
      <c r="J567" s="68"/>
      <c r="K567" s="73" t="str">
        <f t="shared" si="13"/>
        <v/>
      </c>
      <c r="L567" s="116"/>
      <c r="M567" s="103" t="str">
        <f t="shared" si="16"/>
        <v>Completed</v>
      </c>
      <c r="N567" s="116"/>
      <c r="O567" s="116"/>
      <c r="Q567" s="121"/>
      <c r="R567" s="125"/>
    </row>
    <row r="568" spans="1:18" x14ac:dyDescent="0.25">
      <c r="A568" s="122" t="s">
        <v>5363</v>
      </c>
      <c r="B568" s="117" t="s">
        <v>5362</v>
      </c>
      <c r="C568" s="116"/>
      <c r="D568" s="103" t="s">
        <v>187</v>
      </c>
      <c r="E568" s="103" t="s">
        <v>24</v>
      </c>
      <c r="F568" s="7" t="str">
        <f>IF(AND(D568="Amina",OR(E568="Manual",E568="Assisted Manual")),A568&amp;"_AZ",IF(AND(D568="Amina",OR(E568="De-Novo Merge",E568="Assisted Merge")),A568&amp;"_SA_AZ",IF(AND(D568="Ahmad",OR(E568="Manual",E568="Assisted Manual")),A568&amp;"_AE",IF(AND(D568="Ahmad",OR(E568="De-Novo Merge",E568="Assisted Merge")),A568&amp;"_SA_AE",IF(AND(D568="Gina",OR(E568="Manual",E568="Assisted Manual")),A568&amp;"_GB",IF(AND(D568="Gina",OR(E568="De-Novo Merge",E568="Assisted Merge")),A568&amp;"_SA_GB",IF(AND(D568="Cameron",OR(E568="Manual",E568="Assisted Manual")),A568&amp;"_CA",IF(AND(D568="Cameron",OR(E568="De-Novo Merge",E568="Assisted Merge")),A568&amp;"_SA_CA",IF(AND(D568="Bruno",OR(E568="Manual",E568="Assisted Manual")),A568&amp;"_BD",IF(AND(D568="Bruno",OR(E568="De-Novo Merge",E568="Assisted Merge")),A568&amp;"_SA_BD",IF(AND(D568="Daniel",OR(E568="Manual",E568="Assisted Manual")),A568&amp;"_DR",IF(AND(D568="Daniel",OR(E568="De-Novo Merge",E568="Assisted Merge")),A568&amp;"_SA_DR",IF(AND(D568="Monet",OR(E568="Manual",E568="Assisted Manual")),A568&amp;"_MW",IF(AND(D568="Monet",OR(E568="De-Novo Merge",E568="Assisted Merge")),A568&amp;"_SA_MW",IF(AND(D568="Rinat",OR(E568="Manual",E568="Assisted Manual")),A568&amp;"_RM",IF(AND(D568="Rinat",OR(E568="De-Novo Merge",E568="Assisted Merge")),A568&amp;"_SA_RM",""))))))))))))))))</f>
        <v>2018-08-01_G-284_MW</v>
      </c>
      <c r="G568" s="104">
        <v>43451</v>
      </c>
      <c r="H568" s="104">
        <v>43451</v>
      </c>
      <c r="I568" s="68">
        <v>0.5</v>
      </c>
      <c r="J568" s="68"/>
      <c r="K568" s="73" t="str">
        <f t="shared" si="13"/>
        <v/>
      </c>
      <c r="L568" s="118">
        <v>43474</v>
      </c>
      <c r="M568" s="103" t="str">
        <f t="shared" si="16"/>
        <v>Completed</v>
      </c>
      <c r="N568" s="116" t="str">
        <f>IF(AND(NOT(OR(H568="Ø",H568="")),L568="Split"),"In Progress",IF(AND(NOT(OR(H568="Ø",H568="")),L568="Needs to be Split"),"Waiting",IF(AND(M568="Review",M569="Review"),"Review",IF(OR(AND(M568="Review",M569="Incomplete"),AND(M568="Incomplete",M569="Review")),"Review",IF(OR(AND(M568="Untraceable",M569="Review"),AND(M568="Review",M569="Untraceable")),"Review",IF(OR(AND(M568="Review",M569="Completed"),AND(M568="Completed",M569="Review")),"Review",IF(OR(AND(M568="Other",M569="Review"),AND(M568="Review",M569="Other")),"Review",IF(OR(AND(M568="Other",M569="Incomplete"),AND(M568="Incomplete",M569="Other")),"Review",IF(OR(AND(M568="Other",M569="Untraceable"),AND(M568="Untraceable",M569="Other")),"Review",IF(OR(AND(M568="Other",M569="Completed"),AND(M568="Completed",M569="Other")),"Review",IF(AND(M568="Waiting",M569="Waiting"),"Waiting",IF(OR(AND(M568="Review",M569="Waiting"),AND(M568="Waiting",M569="Review")),"Waiting",IF(OR(AND(M568="Other",M569="Waiting"),AND(M568="Waiting",M569="Other")),"Waiting",IF(OR(AND(M568="Incomplete",M569="Waiting"),AND(M568="Waiting",M569="Incomplete")),"Waiting",IF(OR(AND(M568="Completed",M569="Waiting"),AND(M568="Waiting",M569="Completed")),"Waiting",IF(OR(M568="In Progress",M569="In Progress"),"In Progress",IF(OR(AND(M568="Completed",M569="Untraceable"),AND(M568="Untraceable",M569="Completed")),"Review",IF(OR(AND(M568="Completed",M569="Incomplete"),AND(M568="Incomplete",M569="Completed")),"Review",IF(OR(AND(M568="Incomplete",M569="Untraceable"),AND(M568="Untraceable",M569="Incomplete")),"Untraceable",IF(AND(NOT(OR(H568="Ø",H568="")),NOT(OR(H569="Ø",H569="")),L568=""),"In Progress",IF(AND(M568="Untraceable",M569="Untraceable"),"Untraceable",IF(AND(NOT(OR(H568="Ø",H568="")),NOT(OR(H569="Ø",H569="")),NOT(OR(L568="Ø",L568="",L568="Split",L568="Needs to be Split"))),"Completed",IF(AND(M568="Incomplete",M569="Incomplete"),"Incomplete",IF(AND(M568="Other",M569="Other"),"Review",IF(AND(M568="Untraceable",M569=""),"Untraceable","")))))))))))))))))))))))))</f>
        <v>Completed</v>
      </c>
      <c r="O568" s="116" t="s">
        <v>0</v>
      </c>
      <c r="Q568" s="121" t="str">
        <f>IF(OR(N568="Untraceable",N568="Incomplete"),"No",IF(N568="Completed","In Progress",""))</f>
        <v>In Progress</v>
      </c>
      <c r="R568" s="124"/>
    </row>
    <row r="569" spans="1:18" x14ac:dyDescent="0.25">
      <c r="A569" s="116"/>
      <c r="B569" s="116"/>
      <c r="C569" s="116"/>
      <c r="D569" s="103" t="s">
        <v>23</v>
      </c>
      <c r="E569" s="103" t="s">
        <v>1512</v>
      </c>
      <c r="F569" s="7" t="str">
        <f>IF(AND(D569="Amina",OR(E569="Manual",E569="Assisted Manual")),A568&amp;"_AZ",IF(AND(D569="Amina",OR(E569="De-Novo Merge",E569="Assisted Merge")),A568&amp;"_SA_AZ",IF(AND(D569="Ahmad",OR(E569="Manual",E569="Assisted Manual")),A568&amp;"_AE",IF(AND(D569="Ahmad",OR(E569="De-Novo Merge",E569="Assisted Merge")),A568&amp;"_SA_AE",IF(AND(D569="Gina",OR(E569="Manual",E569="Assisted Manual")),A568&amp;"_GB",IF(AND(D569="Gina",OR(E569="De-Novo Merge",E569="Assisted Merge")),A568&amp;"_SA_GB",IF(AND(D569="Cameron",OR(E569="Manual",E569="Assisted Manual")),A568&amp;"_CA",IF(AND(D569="Cameron",OR(E569="De-Novo Merge",E569="Assisted Merge")),A568&amp;"_SA_CA",IF(AND(D569="Bruno",OR(E569="Manual",E569="Assisted Manual")),A568&amp;"_BD",IF(AND(D569="Bruno",OR(E569="De-Novo Merge",E569="Assisted Merge")),A568&amp;"_SA_BD",IF(AND(D569="Daniel",OR(E569="Manual",E569="Assisted Manual")),A568&amp;"_DR",IF(AND(D569="Daniel",OR(E569="De-Novo Merge",E569="Assisted Merge")),A568&amp;"_SA_DR",IF(AND(D569="Monet",OR(E569="Manual",E569="Assisted Manual")),A568&amp;"_MW",IF(AND(D569="Monet",OR(E569="De-Novo Merge",E569="Assisted Merge")),A568&amp;"_SA_MW",IF(AND(D569="Rinat",OR(E569="Manual",E569="Assisted Manual")),A568&amp;"_RM",IF(AND(D569="Rinat",OR(E569="De-Novo Merge",E569="Assisted Merge")),A568&amp;"_SA_RM",""))))))))))))))))</f>
        <v>2018-08-01_G-284_CA</v>
      </c>
      <c r="G569" s="104">
        <v>43454</v>
      </c>
      <c r="H569" s="104">
        <v>43454</v>
      </c>
      <c r="I569" s="68">
        <v>0.5</v>
      </c>
      <c r="J569" s="68"/>
      <c r="K569" s="73" t="str">
        <f t="shared" si="13"/>
        <v/>
      </c>
      <c r="L569" s="116"/>
      <c r="M569" s="103" t="str">
        <f t="shared" si="16"/>
        <v>Completed</v>
      </c>
      <c r="N569" s="116"/>
      <c r="O569" s="116"/>
      <c r="Q569" s="121"/>
      <c r="R569" s="125"/>
    </row>
    <row r="570" spans="1:18" x14ac:dyDescent="0.25">
      <c r="A570" s="122" t="s">
        <v>5361</v>
      </c>
      <c r="B570" s="117" t="s">
        <v>5360</v>
      </c>
      <c r="C570" s="116"/>
      <c r="D570" s="103" t="s">
        <v>187</v>
      </c>
      <c r="E570" s="103" t="s">
        <v>24</v>
      </c>
      <c r="F570" s="7" t="str">
        <f>IF(AND(D570="Amina",OR(E570="Manual",E570="Assisted Manual")),A570&amp;"_AZ",IF(AND(D570="Amina",OR(E570="De-Novo Merge",E570="Assisted Merge")),A570&amp;"_SA_AZ",IF(AND(D570="Ahmad",OR(E570="Manual",E570="Assisted Manual")),A570&amp;"_AE",IF(AND(D570="Ahmad",OR(E570="De-Novo Merge",E570="Assisted Merge")),A570&amp;"_SA_AE",IF(AND(D570="Gina",OR(E570="Manual",E570="Assisted Manual")),A570&amp;"_GB",IF(AND(D570="Gina",OR(E570="De-Novo Merge",E570="Assisted Merge")),A570&amp;"_SA_GB",IF(AND(D570="Cameron",OR(E570="Manual",E570="Assisted Manual")),A570&amp;"_CA",IF(AND(D570="Cameron",OR(E570="De-Novo Merge",E570="Assisted Merge")),A570&amp;"_SA_CA",IF(AND(D570="Bruno",OR(E570="Manual",E570="Assisted Manual")),A570&amp;"_BD",IF(AND(D570="Bruno",OR(E570="De-Novo Merge",E570="Assisted Merge")),A570&amp;"_SA_BD",IF(AND(D570="Daniel",OR(E570="Manual",E570="Assisted Manual")),A570&amp;"_DR",IF(AND(D570="Daniel",OR(E570="De-Novo Merge",E570="Assisted Merge")),A570&amp;"_SA_DR",IF(AND(D570="Monet",OR(E570="Manual",E570="Assisted Manual")),A570&amp;"_MW",IF(AND(D570="Monet",OR(E570="De-Novo Merge",E570="Assisted Merge")),A570&amp;"_SA_MW",IF(AND(D570="Rinat",OR(E570="Manual",E570="Assisted Manual")),A570&amp;"_RM",IF(AND(D570="Rinat",OR(E570="De-Novo Merge",E570="Assisted Merge")),A570&amp;"_SA_RM",""))))))))))))))))</f>
        <v>2018-08-01_G-285_MW</v>
      </c>
      <c r="G570" s="104">
        <v>43451</v>
      </c>
      <c r="H570" s="104">
        <v>43451</v>
      </c>
      <c r="I570" s="68">
        <v>0.25</v>
      </c>
      <c r="J570" s="68"/>
      <c r="K570" s="73" t="str">
        <f t="shared" si="13"/>
        <v/>
      </c>
      <c r="L570" s="118">
        <v>43474</v>
      </c>
      <c r="M570" s="103" t="str">
        <f t="shared" si="16"/>
        <v>Completed</v>
      </c>
      <c r="N570" s="116" t="str">
        <f>IF(AND(NOT(OR(H570="Ø",H570="")),L570="Split"),"In Progress",IF(AND(NOT(OR(H570="Ø",H570="")),L570="Needs to be Split"),"Waiting",IF(AND(M570="Review",M571="Review"),"Review",IF(OR(AND(M570="Review",M571="Incomplete"),AND(M570="Incomplete",M571="Review")),"Review",IF(OR(AND(M570="Untraceable",M571="Review"),AND(M570="Review",M571="Untraceable")),"Review",IF(OR(AND(M570="Review",M571="Completed"),AND(M570="Completed",M571="Review")),"Review",IF(OR(AND(M570="Other",M571="Review"),AND(M570="Review",M571="Other")),"Review",IF(OR(AND(M570="Other",M571="Incomplete"),AND(M570="Incomplete",M571="Other")),"Review",IF(OR(AND(M570="Other",M571="Untraceable"),AND(M570="Untraceable",M571="Other")),"Review",IF(OR(AND(M570="Other",M571="Completed"),AND(M570="Completed",M571="Other")),"Review",IF(AND(M570="Waiting",M571="Waiting"),"Waiting",IF(OR(AND(M570="Review",M571="Waiting"),AND(M570="Waiting",M571="Review")),"Waiting",IF(OR(AND(M570="Other",M571="Waiting"),AND(M570="Waiting",M571="Other")),"Waiting",IF(OR(AND(M570="Incomplete",M571="Waiting"),AND(M570="Waiting",M571="Incomplete")),"Waiting",IF(OR(AND(M570="Completed",M571="Waiting"),AND(M570="Waiting",M571="Completed")),"Waiting",IF(OR(M570="In Progress",M571="In Progress"),"In Progress",IF(OR(AND(M570="Completed",M571="Untraceable"),AND(M570="Untraceable",M571="Completed")),"Review",IF(OR(AND(M570="Completed",M571="Incomplete"),AND(M570="Incomplete",M571="Completed")),"Review",IF(OR(AND(M570="Incomplete",M571="Untraceable"),AND(M570="Untraceable",M571="Incomplete")),"Untraceable",IF(AND(NOT(OR(H570="Ø",H570="")),NOT(OR(H571="Ø",H571="")),L570=""),"In Progress",IF(AND(M570="Untraceable",M571="Untraceable"),"Untraceable",IF(AND(NOT(OR(H570="Ø",H570="")),NOT(OR(H571="Ø",H571="")),NOT(OR(L570="Ø",L570="",L570="Split",L570="Needs to be Split"))),"Completed",IF(AND(M570="Incomplete",M571="Incomplete"),"Incomplete",IF(AND(M570="Other",M571="Other"),"Review",IF(AND(M570="Untraceable",M571=""),"Untraceable","")))))))))))))))))))))))))</f>
        <v>Completed</v>
      </c>
      <c r="O570" s="116" t="s">
        <v>0</v>
      </c>
      <c r="Q570" s="121" t="str">
        <f>IF(OR(N570="Untraceable",N570="Incomplete"),"No",IF(N570="Completed","In Progress",""))</f>
        <v>In Progress</v>
      </c>
      <c r="R570" s="124"/>
    </row>
    <row r="571" spans="1:18" x14ac:dyDescent="0.25">
      <c r="A571" s="116"/>
      <c r="B571" s="116"/>
      <c r="C571" s="116"/>
      <c r="D571" s="103" t="s">
        <v>23</v>
      </c>
      <c r="E571" s="103" t="s">
        <v>1512</v>
      </c>
      <c r="F571" s="7" t="str">
        <f>IF(AND(D571="Amina",OR(E571="Manual",E571="Assisted Manual")),A570&amp;"_AZ",IF(AND(D571="Amina",OR(E571="De-Novo Merge",E571="Assisted Merge")),A570&amp;"_SA_AZ",IF(AND(D571="Ahmad",OR(E571="Manual",E571="Assisted Manual")),A570&amp;"_AE",IF(AND(D571="Ahmad",OR(E571="De-Novo Merge",E571="Assisted Merge")),A570&amp;"_SA_AE",IF(AND(D571="Gina",OR(E571="Manual",E571="Assisted Manual")),A570&amp;"_GB",IF(AND(D571="Gina",OR(E571="De-Novo Merge",E571="Assisted Merge")),A570&amp;"_SA_GB",IF(AND(D571="Cameron",OR(E571="Manual",E571="Assisted Manual")),A570&amp;"_CA",IF(AND(D571="Cameron",OR(E571="De-Novo Merge",E571="Assisted Merge")),A570&amp;"_SA_CA",IF(AND(D571="Bruno",OR(E571="Manual",E571="Assisted Manual")),A570&amp;"_BD",IF(AND(D571="Bruno",OR(E571="De-Novo Merge",E571="Assisted Merge")),A570&amp;"_SA_BD",IF(AND(D571="Daniel",OR(E571="Manual",E571="Assisted Manual")),A570&amp;"_DR",IF(AND(D571="Daniel",OR(E571="De-Novo Merge",E571="Assisted Merge")),A570&amp;"_SA_DR",IF(AND(D571="Monet",OR(E571="Manual",E571="Assisted Manual")),A570&amp;"_MW",IF(AND(D571="Monet",OR(E571="De-Novo Merge",E571="Assisted Merge")),A570&amp;"_SA_MW",IF(AND(D571="Rinat",OR(E571="Manual",E571="Assisted Manual")),A570&amp;"_RM",IF(AND(D571="Rinat",OR(E571="De-Novo Merge",E571="Assisted Merge")),A570&amp;"_SA_RM",""))))))))))))))))</f>
        <v>2018-08-01_G-285_CA</v>
      </c>
      <c r="G571" s="104">
        <v>43454</v>
      </c>
      <c r="H571" s="104">
        <v>43454</v>
      </c>
      <c r="I571" s="68">
        <v>0.3</v>
      </c>
      <c r="J571" s="68"/>
      <c r="K571" s="73" t="str">
        <f t="shared" si="13"/>
        <v/>
      </c>
      <c r="L571" s="116"/>
      <c r="M571" s="103" t="str">
        <f t="shared" si="16"/>
        <v>Completed</v>
      </c>
      <c r="N571" s="116"/>
      <c r="O571" s="116"/>
      <c r="Q571" s="121"/>
      <c r="R571" s="125"/>
    </row>
    <row r="572" spans="1:18" x14ac:dyDescent="0.25">
      <c r="A572" s="122" t="s">
        <v>5359</v>
      </c>
      <c r="B572" s="117" t="s">
        <v>5358</v>
      </c>
      <c r="C572" s="116"/>
      <c r="D572" s="103" t="s">
        <v>187</v>
      </c>
      <c r="E572" s="103" t="s">
        <v>24</v>
      </c>
      <c r="F572" s="7" t="str">
        <f>IF(AND(D572="Amina",OR(E572="Manual",E572="Assisted Manual")),A572&amp;"_AZ",IF(AND(D572="Amina",OR(E572="De-Novo Merge",E572="Assisted Merge")),A572&amp;"_SA_AZ",IF(AND(D572="Ahmad",OR(E572="Manual",E572="Assisted Manual")),A572&amp;"_AE",IF(AND(D572="Ahmad",OR(E572="De-Novo Merge",E572="Assisted Merge")),A572&amp;"_SA_AE",IF(AND(D572="Gina",OR(E572="Manual",E572="Assisted Manual")),A572&amp;"_GB",IF(AND(D572="Gina",OR(E572="De-Novo Merge",E572="Assisted Merge")),A572&amp;"_SA_GB",IF(AND(D572="Cameron",OR(E572="Manual",E572="Assisted Manual")),A572&amp;"_CA",IF(AND(D572="Cameron",OR(E572="De-Novo Merge",E572="Assisted Merge")),A572&amp;"_SA_CA",IF(AND(D572="Bruno",OR(E572="Manual",E572="Assisted Manual")),A572&amp;"_BD",IF(AND(D572="Bruno",OR(E572="De-Novo Merge",E572="Assisted Merge")),A572&amp;"_SA_BD",IF(AND(D572="Daniel",OR(E572="Manual",E572="Assisted Manual")),A572&amp;"_DR",IF(AND(D572="Daniel",OR(E572="De-Novo Merge",E572="Assisted Merge")),A572&amp;"_SA_DR",IF(AND(D572="Monet",OR(E572="Manual",E572="Assisted Manual")),A572&amp;"_MW",IF(AND(D572="Monet",OR(E572="De-Novo Merge",E572="Assisted Merge")),A572&amp;"_SA_MW",IF(AND(D572="Rinat",OR(E572="Manual",E572="Assisted Manual")),A572&amp;"_RM",IF(AND(D572="Rinat",OR(E572="De-Novo Merge",E572="Assisted Merge")),A572&amp;"_SA_RM",""))))))))))))))))</f>
        <v>2018-08-01_G-286_MW</v>
      </c>
      <c r="G572" s="104">
        <v>43452</v>
      </c>
      <c r="H572" s="104">
        <v>43452</v>
      </c>
      <c r="I572" s="68">
        <v>2</v>
      </c>
      <c r="J572" s="68">
        <v>14.106999999999999</v>
      </c>
      <c r="K572" s="73">
        <f t="shared" si="13"/>
        <v>7.0534999999999997</v>
      </c>
      <c r="L572" s="118">
        <v>43467</v>
      </c>
      <c r="M572" s="103" t="str">
        <f t="shared" si="16"/>
        <v>Completed</v>
      </c>
      <c r="N572" s="116" t="str">
        <f>IF(AND(NOT(OR(H572="Ø",H572="")),L572="Split"),"In Progress",IF(AND(NOT(OR(H572="Ø",H572="")),L572="Needs to be Split"),"Waiting",IF(AND(M572="Review",M573="Review"),"Review",IF(OR(AND(M572="Review",M573="Incomplete"),AND(M572="Incomplete",M573="Review")),"Review",IF(OR(AND(M572="Untraceable",M573="Review"),AND(M572="Review",M573="Untraceable")),"Review",IF(OR(AND(M572="Review",M573="Completed"),AND(M572="Completed",M573="Review")),"Review",IF(OR(AND(M572="Other",M573="Review"),AND(M572="Review",M573="Other")),"Review",IF(OR(AND(M572="Other",M573="Incomplete"),AND(M572="Incomplete",M573="Other")),"Review",IF(OR(AND(M572="Other",M573="Untraceable"),AND(M572="Untraceable",M573="Other")),"Review",IF(OR(AND(M572="Other",M573="Completed"),AND(M572="Completed",M573="Other")),"Review",IF(AND(M572="Waiting",M573="Waiting"),"Waiting",IF(OR(AND(M572="Review",M573="Waiting"),AND(M572="Waiting",M573="Review")),"Waiting",IF(OR(AND(M572="Other",M573="Waiting"),AND(M572="Waiting",M573="Other")),"Waiting",IF(OR(AND(M572="Incomplete",M573="Waiting"),AND(M572="Waiting",M573="Incomplete")),"Waiting",IF(OR(AND(M572="Completed",M573="Waiting"),AND(M572="Waiting",M573="Completed")),"Waiting",IF(OR(M572="In Progress",M573="In Progress"),"In Progress",IF(OR(AND(M572="Completed",M573="Untraceable"),AND(M572="Untraceable",M573="Completed")),"Review",IF(OR(AND(M572="Completed",M573="Incomplete"),AND(M572="Incomplete",M573="Completed")),"Review",IF(OR(AND(M572="Incomplete",M573="Untraceable"),AND(M572="Untraceable",M573="Incomplete")),"Untraceable",IF(AND(NOT(OR(H572="Ø",H572="")),NOT(OR(H573="Ø",H573="")),L572=""),"In Progress",IF(AND(M572="Untraceable",M573="Untraceable"),"Untraceable",IF(AND(NOT(OR(H572="Ø",H572="")),NOT(OR(H573="Ø",H573="")),NOT(OR(L572="Ø",L572="",L572="Split",L572="Needs to be Split"))),"Completed",IF(AND(M572="Incomplete",M573="Incomplete"),"Incomplete",IF(AND(M572="Other",M573="Other"),"Review",IF(AND(M572="Untraceable",M573=""),"Untraceable","")))))))))))))))))))))))))</f>
        <v>Completed</v>
      </c>
      <c r="O572" s="116" t="s">
        <v>0</v>
      </c>
      <c r="P572" t="s">
        <v>5357</v>
      </c>
      <c r="Q572" s="121" t="str">
        <f>IF(OR(N572="Untraceable",N572="Incomplete"),"No",IF(N572="Completed","In Progress",""))</f>
        <v>In Progress</v>
      </c>
      <c r="R572" s="124"/>
    </row>
    <row r="573" spans="1:18" x14ac:dyDescent="0.25">
      <c r="A573" s="116"/>
      <c r="B573" s="116"/>
      <c r="C573" s="116"/>
      <c r="D573" s="103" t="s">
        <v>27</v>
      </c>
      <c r="E573" s="103" t="s">
        <v>1512</v>
      </c>
      <c r="F573" s="7" t="str">
        <f>IF(AND(D573="Amina",OR(E573="Manual",E573="Assisted Manual")),A572&amp;"_AZ",IF(AND(D573="Amina",OR(E573="De-Novo Merge",E573="Assisted Merge")),A572&amp;"_SA_AZ",IF(AND(D573="Ahmad",OR(E573="Manual",E573="Assisted Manual")),A572&amp;"_AE",IF(AND(D573="Ahmad",OR(E573="De-Novo Merge",E573="Assisted Merge")),A572&amp;"_SA_AE",IF(AND(D573="Gina",OR(E573="Manual",E573="Assisted Manual")),A572&amp;"_GB",IF(AND(D573="Gina",OR(E573="De-Novo Merge",E573="Assisted Merge")),A572&amp;"_SA_GB",IF(AND(D573="Cameron",OR(E573="Manual",E573="Assisted Manual")),A572&amp;"_CA",IF(AND(D573="Cameron",OR(E573="De-Novo Merge",E573="Assisted Merge")),A572&amp;"_SA_CA",IF(AND(D573="Bruno",OR(E573="Manual",E573="Assisted Manual")),A572&amp;"_BD",IF(AND(D573="Bruno",OR(E573="De-Novo Merge",E573="Assisted Merge")),A572&amp;"_SA_BD",IF(AND(D573="Daniel",OR(E573="Manual",E573="Assisted Manual")),A572&amp;"_DR",IF(AND(D573="Daniel",OR(E573="De-Novo Merge",E573="Assisted Merge")),A572&amp;"_SA_DR",IF(AND(D573="Monet",OR(E573="Manual",E573="Assisted Manual")),A572&amp;"_MW",IF(AND(D573="Monet",OR(E573="De-Novo Merge",E573="Assisted Merge")),A572&amp;"_SA_MW",IF(AND(D573="Rinat",OR(E573="Manual",E573="Assisted Manual")),A572&amp;"_RM",IF(AND(D573="Rinat",OR(E573="De-Novo Merge",E573="Assisted Merge")),A572&amp;"_SA_RM",""))))))))))))))))</f>
        <v>2018-08-01_G-286_GB</v>
      </c>
      <c r="G573" s="104">
        <v>43467</v>
      </c>
      <c r="H573" s="104">
        <v>43467</v>
      </c>
      <c r="I573" s="68">
        <v>0.5</v>
      </c>
      <c r="J573" s="68">
        <v>15.225</v>
      </c>
      <c r="K573" s="73">
        <f t="shared" si="13"/>
        <v>30.45</v>
      </c>
      <c r="L573" s="116"/>
      <c r="M573" s="103" t="str">
        <f t="shared" si="16"/>
        <v>Completed</v>
      </c>
      <c r="N573" s="116"/>
      <c r="O573" s="116"/>
      <c r="Q573" s="121"/>
      <c r="R573" s="125"/>
    </row>
    <row r="574" spans="1:18" x14ac:dyDescent="0.25">
      <c r="A574" s="122" t="s">
        <v>5356</v>
      </c>
      <c r="B574" s="117" t="s">
        <v>5355</v>
      </c>
      <c r="C574" s="116"/>
      <c r="D574" s="103" t="s">
        <v>187</v>
      </c>
      <c r="E574" s="103" t="s">
        <v>24</v>
      </c>
      <c r="F574" s="7" t="str">
        <f>IF(AND(D574="Amina",OR(E574="Manual",E574="Assisted Manual")),A574&amp;"_AZ",IF(AND(D574="Amina",OR(E574="De-Novo Merge",E574="Assisted Merge")),A574&amp;"_SA_AZ",IF(AND(D574="Ahmad",OR(E574="Manual",E574="Assisted Manual")),A574&amp;"_AE",IF(AND(D574="Ahmad",OR(E574="De-Novo Merge",E574="Assisted Merge")),A574&amp;"_SA_AE",IF(AND(D574="Gina",OR(E574="Manual",E574="Assisted Manual")),A574&amp;"_GB",IF(AND(D574="Gina",OR(E574="De-Novo Merge",E574="Assisted Merge")),A574&amp;"_SA_GB",IF(AND(D574="Cameron",OR(E574="Manual",E574="Assisted Manual")),A574&amp;"_CA",IF(AND(D574="Cameron",OR(E574="De-Novo Merge",E574="Assisted Merge")),A574&amp;"_SA_CA",IF(AND(D574="Bruno",OR(E574="Manual",E574="Assisted Manual")),A574&amp;"_BD",IF(AND(D574="Bruno",OR(E574="De-Novo Merge",E574="Assisted Merge")),A574&amp;"_SA_BD",IF(AND(D574="Daniel",OR(E574="Manual",E574="Assisted Manual")),A574&amp;"_DR",IF(AND(D574="Daniel",OR(E574="De-Novo Merge",E574="Assisted Merge")),A574&amp;"_SA_DR",IF(AND(D574="Monet",OR(E574="Manual",E574="Assisted Manual")),A574&amp;"_MW",IF(AND(D574="Monet",OR(E574="De-Novo Merge",E574="Assisted Merge")),A574&amp;"_SA_MW",IF(AND(D574="Rinat",OR(E574="Manual",E574="Assisted Manual")),A574&amp;"_RM",IF(AND(D574="Rinat",OR(E574="De-Novo Merge",E574="Assisted Merge")),A574&amp;"_SA_RM",""))))))))))))))))</f>
        <v>2018-08-01_G-287_MW</v>
      </c>
      <c r="G574" s="104">
        <v>43452</v>
      </c>
      <c r="H574" s="104">
        <v>43452</v>
      </c>
      <c r="I574" s="68">
        <v>0.75</v>
      </c>
      <c r="J574" s="68">
        <v>13.282999999999999</v>
      </c>
      <c r="K574" s="73">
        <f t="shared" si="13"/>
        <v>17.710666666666665</v>
      </c>
      <c r="L574" s="118">
        <v>43467</v>
      </c>
      <c r="M574" s="103" t="str">
        <f t="shared" si="16"/>
        <v>Completed</v>
      </c>
      <c r="N574" s="116" t="str">
        <f>IF(AND(NOT(OR(H574="Ø",H574="")),L574="Split"),"In Progress",IF(AND(NOT(OR(H574="Ø",H574="")),L574="Needs to be Split"),"Waiting",IF(AND(M574="Review",M575="Review"),"Review",IF(OR(AND(M574="Review",M575="Incomplete"),AND(M574="Incomplete",M575="Review")),"Review",IF(OR(AND(M574="Untraceable",M575="Review"),AND(M574="Review",M575="Untraceable")),"Review",IF(OR(AND(M574="Review",M575="Completed"),AND(M574="Completed",M575="Review")),"Review",IF(OR(AND(M574="Other",M575="Review"),AND(M574="Review",M575="Other")),"Review",IF(OR(AND(M574="Other",M575="Incomplete"),AND(M574="Incomplete",M575="Other")),"Review",IF(OR(AND(M574="Other",M575="Untraceable"),AND(M574="Untraceable",M575="Other")),"Review",IF(OR(AND(M574="Other",M575="Completed"),AND(M574="Completed",M575="Other")),"Review",IF(AND(M574="Waiting",M575="Waiting"),"Waiting",IF(OR(AND(M574="Review",M575="Waiting"),AND(M574="Waiting",M575="Review")),"Waiting",IF(OR(AND(M574="Other",M575="Waiting"),AND(M574="Waiting",M575="Other")),"Waiting",IF(OR(AND(M574="Incomplete",M575="Waiting"),AND(M574="Waiting",M575="Incomplete")),"Waiting",IF(OR(AND(M574="Completed",M575="Waiting"),AND(M574="Waiting",M575="Completed")),"Waiting",IF(OR(M574="In Progress",M575="In Progress"),"In Progress",IF(OR(AND(M574="Completed",M575="Untraceable"),AND(M574="Untraceable",M575="Completed")),"Review",IF(OR(AND(M574="Completed",M575="Incomplete"),AND(M574="Incomplete",M575="Completed")),"Review",IF(OR(AND(M574="Incomplete",M575="Untraceable"),AND(M574="Untraceable",M575="Incomplete")),"Untraceable",IF(AND(NOT(OR(H574="Ø",H574="")),NOT(OR(H575="Ø",H575="")),L574=""),"In Progress",IF(AND(M574="Untraceable",M575="Untraceable"),"Untraceable",IF(AND(NOT(OR(H574="Ø",H574="")),NOT(OR(H575="Ø",H575="")),NOT(OR(L574="Ø",L574="",L574="Split",L574="Needs to be Split"))),"Completed",IF(AND(M574="Incomplete",M575="Incomplete"),"Incomplete",IF(AND(M574="Other",M575="Other"),"Review",IF(AND(M574="Untraceable",M575=""),"Untraceable","")))))))))))))))))))))))))</f>
        <v>Completed</v>
      </c>
      <c r="O574" s="116" t="s">
        <v>0</v>
      </c>
      <c r="P574" t="s">
        <v>5354</v>
      </c>
      <c r="Q574" s="121" t="str">
        <f>IF(OR(N574="Untraceable",N574="Incomplete"),"No",IF(N574="Completed","In Progress",""))</f>
        <v>In Progress</v>
      </c>
      <c r="R574" s="124"/>
    </row>
    <row r="575" spans="1:18" x14ac:dyDescent="0.25">
      <c r="A575" s="116"/>
      <c r="B575" s="116"/>
      <c r="C575" s="116"/>
      <c r="D575" s="103" t="s">
        <v>27</v>
      </c>
      <c r="E575" s="103" t="s">
        <v>1512</v>
      </c>
      <c r="F575" s="7" t="str">
        <f>IF(AND(D575="Amina",OR(E575="Manual",E575="Assisted Manual")),A574&amp;"_AZ",IF(AND(D575="Amina",OR(E575="De-Novo Merge",E575="Assisted Merge")),A574&amp;"_SA_AZ",IF(AND(D575="Ahmad",OR(E575="Manual",E575="Assisted Manual")),A574&amp;"_AE",IF(AND(D575="Ahmad",OR(E575="De-Novo Merge",E575="Assisted Merge")),A574&amp;"_SA_AE",IF(AND(D575="Gina",OR(E575="Manual",E575="Assisted Manual")),A574&amp;"_GB",IF(AND(D575="Gina",OR(E575="De-Novo Merge",E575="Assisted Merge")),A574&amp;"_SA_GB",IF(AND(D575="Cameron",OR(E575="Manual",E575="Assisted Manual")),A574&amp;"_CA",IF(AND(D575="Cameron",OR(E575="De-Novo Merge",E575="Assisted Merge")),A574&amp;"_SA_CA",IF(AND(D575="Bruno",OR(E575="Manual",E575="Assisted Manual")),A574&amp;"_BD",IF(AND(D575="Bruno",OR(E575="De-Novo Merge",E575="Assisted Merge")),A574&amp;"_SA_BD",IF(AND(D575="Daniel",OR(E575="Manual",E575="Assisted Manual")),A574&amp;"_DR",IF(AND(D575="Daniel",OR(E575="De-Novo Merge",E575="Assisted Merge")),A574&amp;"_SA_DR",IF(AND(D575="Monet",OR(E575="Manual",E575="Assisted Manual")),A574&amp;"_MW",IF(AND(D575="Monet",OR(E575="De-Novo Merge",E575="Assisted Merge")),A574&amp;"_SA_MW",IF(AND(D575="Rinat",OR(E575="Manual",E575="Assisted Manual")),A574&amp;"_RM",IF(AND(D575="Rinat",OR(E575="De-Novo Merge",E575="Assisted Merge")),A574&amp;"_SA_RM",""))))))))))))))))</f>
        <v>2018-08-01_G-287_GB</v>
      </c>
      <c r="G575" s="104">
        <v>43467</v>
      </c>
      <c r="H575" s="104">
        <v>43467</v>
      </c>
      <c r="I575" s="68">
        <v>0.5</v>
      </c>
      <c r="J575" s="68">
        <v>17.722999999999999</v>
      </c>
      <c r="K575" s="73">
        <f t="shared" si="13"/>
        <v>35.445999999999998</v>
      </c>
      <c r="L575" s="116"/>
      <c r="M575" s="103" t="str">
        <f t="shared" si="16"/>
        <v>Completed</v>
      </c>
      <c r="N575" s="116"/>
      <c r="O575" s="116"/>
      <c r="Q575" s="121"/>
      <c r="R575" s="125"/>
    </row>
    <row r="576" spans="1:18" x14ac:dyDescent="0.25">
      <c r="A576" s="122" t="s">
        <v>5353</v>
      </c>
      <c r="B576" s="117" t="s">
        <v>5352</v>
      </c>
      <c r="C576" s="116"/>
      <c r="D576" s="103" t="s">
        <v>187</v>
      </c>
      <c r="E576" s="103" t="s">
        <v>24</v>
      </c>
      <c r="F576" s="7" t="str">
        <f>IF(AND(D576="Amina",OR(E576="Manual",E576="Assisted Manual")),A576&amp;"_AZ",IF(AND(D576="Amina",OR(E576="De-Novo Merge",E576="Assisted Merge")),A576&amp;"_SA_AZ",IF(AND(D576="Ahmad",OR(E576="Manual",E576="Assisted Manual")),A576&amp;"_AE",IF(AND(D576="Ahmad",OR(E576="De-Novo Merge",E576="Assisted Merge")),A576&amp;"_SA_AE",IF(AND(D576="Gina",OR(E576="Manual",E576="Assisted Manual")),A576&amp;"_GB",IF(AND(D576="Gina",OR(E576="De-Novo Merge",E576="Assisted Merge")),A576&amp;"_SA_GB",IF(AND(D576="Cameron",OR(E576="Manual",E576="Assisted Manual")),A576&amp;"_CA",IF(AND(D576="Cameron",OR(E576="De-Novo Merge",E576="Assisted Merge")),A576&amp;"_SA_CA",IF(AND(D576="Bruno",OR(E576="Manual",E576="Assisted Manual")),A576&amp;"_BD",IF(AND(D576="Bruno",OR(E576="De-Novo Merge",E576="Assisted Merge")),A576&amp;"_SA_BD",IF(AND(D576="Daniel",OR(E576="Manual",E576="Assisted Manual")),A576&amp;"_DR",IF(AND(D576="Daniel",OR(E576="De-Novo Merge",E576="Assisted Merge")),A576&amp;"_SA_DR",IF(AND(D576="Monet",OR(E576="Manual",E576="Assisted Manual")),A576&amp;"_MW",IF(AND(D576="Monet",OR(E576="De-Novo Merge",E576="Assisted Merge")),A576&amp;"_SA_MW",IF(AND(D576="Rinat",OR(E576="Manual",E576="Assisted Manual")),A576&amp;"_RM",IF(AND(D576="Rinat",OR(E576="De-Novo Merge",E576="Assisted Merge")),A576&amp;"_SA_RM",""))))))))))))))))</f>
        <v>2018-08-01_G-288_MW</v>
      </c>
      <c r="G576" s="104">
        <v>43109</v>
      </c>
      <c r="H576" s="104">
        <v>43109</v>
      </c>
      <c r="I576" s="68">
        <v>3</v>
      </c>
      <c r="J576" s="68"/>
      <c r="K576" s="73" t="str">
        <f t="shared" si="13"/>
        <v/>
      </c>
      <c r="L576" s="118" t="str">
        <f>IF(AND(NOT(OR(H576="",H576="Ø")),NOT(OR(H577="",H577="Ø"))),"Needs to be Split","")</f>
        <v/>
      </c>
      <c r="M576" s="103" t="str">
        <f t="shared" si="16"/>
        <v>Completed</v>
      </c>
      <c r="N576" s="116" t="str">
        <f>IF(AND(NOT(OR(H576="Ø",H576="")),L576="Split"),"In Progress",IF(AND(NOT(OR(H576="Ø",H576="")),L576="Needs to be Split"),"Waiting",IF(AND(M576="Review",M577="Review"),"Review",IF(OR(AND(M576="Review",M577="Incomplete"),AND(M576="Incomplete",M577="Review")),"Review",IF(OR(AND(M576="Untraceable",M577="Review"),AND(M576="Review",M577="Untraceable")),"Review",IF(OR(AND(M576="Review",M577="Completed"),AND(M576="Completed",M577="Review")),"Review",IF(OR(AND(M576="Other",M577="Review"),AND(M576="Review",M577="Other")),"Review",IF(OR(AND(M576="Other",M577="Incomplete"),AND(M576="Incomplete",M577="Other")),"Review",IF(OR(AND(M576="Other",M577="Untraceable"),AND(M576="Untraceable",M577="Other")),"Review",IF(OR(AND(M576="Other",M577="Completed"),AND(M576="Completed",M577="Other")),"Review",IF(AND(M576="Waiting",M577="Waiting"),"Waiting",IF(OR(AND(M576="Review",M577="Waiting"),AND(M576="Waiting",M577="Review")),"Waiting",IF(OR(AND(M576="Other",M577="Waiting"),AND(M576="Waiting",M577="Other")),"Waiting",IF(OR(AND(M576="Incomplete",M577="Waiting"),AND(M576="Waiting",M577="Incomplete")),"Waiting",IF(OR(AND(M576="Completed",M577="Waiting"),AND(M576="Waiting",M577="Completed")),"Waiting",IF(OR(M576="In Progress",M577="In Progress"),"In Progress",IF(OR(AND(M576="Completed",M577="Untraceable"),AND(M576="Untraceable",M577="Completed")),"Review",IF(OR(AND(M576="Completed",M577="Incomplete"),AND(M576="Incomplete",M577="Completed")),"Review",IF(OR(AND(M576="Incomplete",M577="Untraceable"),AND(M576="Untraceable",M577="Incomplete")),"Untraceable",IF(AND(NOT(OR(H576="Ø",H576="")),NOT(OR(H577="Ø",H577="")),L576=""),"In Progress",IF(AND(M576="Untraceable",M577="Untraceable"),"Untraceable",IF(AND(NOT(OR(H576="Ø",H576="")),NOT(OR(H577="Ø",H577="")),NOT(OR(L576="Ø",L576="",L576="Split",L576="Needs to be Split"))),"Completed",IF(AND(M576="Incomplete",M577="Incomplete"),"Incomplete",IF(AND(M576="Other",M577="Other"),"Review",IF(AND(M576="Untraceable",M577=""),"Untraceable","")))))))))))))))))))))))))</f>
        <v>Waiting</v>
      </c>
      <c r="O576" s="116" t="str">
        <f>IF(OR(N576="Untraceable",N576="Incomplete"),"Ignore",IF(N576="Completed","Waiting",IF(OR(N576="Waiting",N576="In Progress",N576="Review",N576="Other"),"HOLD","")))</f>
        <v>HOLD</v>
      </c>
      <c r="P576" t="s">
        <v>5351</v>
      </c>
      <c r="Q576" s="121" t="str">
        <f>IF(OR(N576="Untraceable",N576="Incomplete"),"No",IF(N576="Completed","In Progress",""))</f>
        <v/>
      </c>
      <c r="R576" s="124"/>
    </row>
    <row r="577" spans="1:18" x14ac:dyDescent="0.25">
      <c r="A577" s="116"/>
      <c r="B577" s="116"/>
      <c r="C577" s="116"/>
      <c r="D577" s="103" t="str">
        <f>IF(AND(NOT(A576=""),NOT(B576=""),NOT(M576="Untraceable")),"???","")</f>
        <v>???</v>
      </c>
      <c r="E577" s="103"/>
      <c r="F577" s="7" t="str">
        <f>IF(AND(D577="Amina",OR(E577="Manual",E577="Assisted Manual")),A576&amp;"_AZ",IF(AND(D577="Amina",OR(E577="De-Novo Merge",E577="Assisted Merge")),A576&amp;"_SA_AZ",IF(AND(D577="Ahmad",OR(E577="Manual",E577="Assisted Manual")),A576&amp;"_AE",IF(AND(D577="Ahmad",OR(E577="De-Novo Merge",E577="Assisted Merge")),A576&amp;"_SA_AE",IF(AND(D577="Gina",OR(E577="Manual",E577="Assisted Manual")),A576&amp;"_GB",IF(AND(D577="Gina",OR(E577="De-Novo Merge",E577="Assisted Merge")),A576&amp;"_SA_GB",IF(AND(D577="Cameron",OR(E577="Manual",E577="Assisted Manual")),A576&amp;"_CA",IF(AND(D577="Cameron",OR(E577="De-Novo Merge",E577="Assisted Merge")),A576&amp;"_SA_CA",IF(AND(D577="Bruno",OR(E577="Manual",E577="Assisted Manual")),A576&amp;"_BD",IF(AND(D577="Bruno",OR(E577="De-Novo Merge",E577="Assisted Merge")),A576&amp;"_SA_BD",IF(AND(D577="Daniel",OR(E577="Manual",E577="Assisted Manual")),A576&amp;"_DR",IF(AND(D577="Daniel",OR(E577="De-Novo Merge",E577="Assisted Merge")),A576&amp;"_SA_DR",IF(AND(D577="Monet",OR(E577="Manual",E577="Assisted Manual")),A576&amp;"_MW",IF(AND(D577="Monet",OR(E577="De-Novo Merge",E577="Assisted Merge")),A576&amp;"_SA_MW",IF(AND(D577="Rinat",OR(E577="Manual",E577="Assisted Manual")),A576&amp;"_RM",IF(AND(D577="Rinat",OR(E577="De-Novo Merge",E577="Assisted Merge")),A576&amp;"_SA_RM",""))))))))))))))))</f>
        <v/>
      </c>
      <c r="G577" s="104"/>
      <c r="H577" s="104"/>
      <c r="I577" s="68"/>
      <c r="J577" s="68"/>
      <c r="K577" s="73" t="str">
        <f t="shared" si="13"/>
        <v/>
      </c>
      <c r="L577" s="116"/>
      <c r="M577" s="103" t="str">
        <f t="shared" si="16"/>
        <v>Waiting</v>
      </c>
      <c r="N577" s="116"/>
      <c r="O577" s="116"/>
      <c r="Q577" s="121"/>
      <c r="R577" s="125"/>
    </row>
    <row r="578" spans="1:18" x14ac:dyDescent="0.25">
      <c r="A578" s="122" t="s">
        <v>5350</v>
      </c>
      <c r="B578" s="117" t="s">
        <v>5349</v>
      </c>
      <c r="C578" s="116"/>
      <c r="D578" s="103" t="s">
        <v>4657</v>
      </c>
      <c r="E578" s="103" t="s">
        <v>24</v>
      </c>
      <c r="F578" s="7" t="str">
        <f>IF(AND(D578="Amina",OR(E578="Manual",E578="Assisted Manual")),A578&amp;"_AZ",IF(AND(D578="Amina",OR(E578="De-Novo Merge",E578="Assisted Merge")),A578&amp;"_SA_AZ",IF(AND(D578="Ahmad",OR(E578="Manual",E578="Assisted Manual")),A578&amp;"_AE",IF(AND(D578="Ahmad",OR(E578="De-Novo Merge",E578="Assisted Merge")),A578&amp;"_SA_AE",IF(AND(D578="Gina",OR(E578="Manual",E578="Assisted Manual")),A578&amp;"_GB",IF(AND(D578="Gina",OR(E578="De-Novo Merge",E578="Assisted Merge")),A578&amp;"_SA_GB",IF(AND(D578="Cameron",OR(E578="Manual",E578="Assisted Manual")),A578&amp;"_CA",IF(AND(D578="Cameron",OR(E578="De-Novo Merge",E578="Assisted Merge")),A578&amp;"_SA_CA",IF(AND(D578="Bruno",OR(E578="Manual",E578="Assisted Manual")),A578&amp;"_BD",IF(AND(D578="Bruno",OR(E578="De-Novo Merge",E578="Assisted Merge")),A578&amp;"_SA_BD",IF(AND(D578="Daniel",OR(E578="Manual",E578="Assisted Manual")),A578&amp;"_DR",IF(AND(D578="Daniel",OR(E578="De-Novo Merge",E578="Assisted Merge")),A578&amp;"_SA_DR",IF(AND(D578="Monet",OR(E578="Manual",E578="Assisted Manual")),A578&amp;"_MW",IF(AND(D578="Monet",OR(E578="De-Novo Merge",E578="Assisted Merge")),A578&amp;"_SA_MW",IF(AND(D578="Rinat",OR(E578="Manual",E578="Assisted Manual")),A578&amp;"_RM",IF(AND(D578="Rinat",OR(E578="De-Novo Merge",E578="Assisted Merge")),A578&amp;"_SA_RM",""))))))))))))))))</f>
        <v>2018-08-01_G-289_AE</v>
      </c>
      <c r="G578" s="104">
        <v>43453</v>
      </c>
      <c r="H578" s="104">
        <v>43453</v>
      </c>
      <c r="I578" s="68">
        <v>1.65</v>
      </c>
      <c r="J578" s="68">
        <v>16.16</v>
      </c>
      <c r="K578" s="73">
        <f t="shared" ref="K578:K641" si="17">IF(AND(NOT(I578=""),NOT(J578=""),NOT(H578="")),J578/I578,"")</f>
        <v>9.7939393939393948</v>
      </c>
      <c r="L578" s="118" t="s">
        <v>1850</v>
      </c>
      <c r="M578" s="103" t="str">
        <f t="shared" si="16"/>
        <v>Completed</v>
      </c>
      <c r="N578" s="116" t="str">
        <f>IF(AND(NOT(OR(H578="Ø",H578="")),L578="Split"),"In Progress",IF(AND(NOT(OR(H578="Ø",H578="")),L578="Needs to be Split"),"Waiting",IF(AND(M578="Review",M579="Review"),"Review",IF(OR(AND(M578="Review",M579="Incomplete"),AND(M578="Incomplete",M579="Review")),"Review",IF(OR(AND(M578="Untraceable",M579="Review"),AND(M578="Review",M579="Untraceable")),"Review",IF(OR(AND(M578="Review",M579="Completed"),AND(M578="Completed",M579="Review")),"Review",IF(OR(AND(M578="Other",M579="Review"),AND(M578="Review",M579="Other")),"Review",IF(OR(AND(M578="Other",M579="Incomplete"),AND(M578="Incomplete",M579="Other")),"Review",IF(OR(AND(M578="Other",M579="Untraceable"),AND(M578="Untraceable",M579="Other")),"Review",IF(OR(AND(M578="Other",M579="Completed"),AND(M578="Completed",M579="Other")),"Review",IF(AND(M578="Waiting",M579="Waiting"),"Waiting",IF(OR(AND(M578="Review",M579="Waiting"),AND(M578="Waiting",M579="Review")),"Waiting",IF(OR(AND(M578="Other",M579="Waiting"),AND(M578="Waiting",M579="Other")),"Waiting",IF(OR(AND(M578="Incomplete",M579="Waiting"),AND(M578="Waiting",M579="Incomplete")),"Waiting",IF(OR(AND(M578="Completed",M579="Waiting"),AND(M578="Waiting",M579="Completed")),"Waiting",IF(OR(M578="In Progress",M579="In Progress"),"In Progress",IF(OR(AND(M578="Completed",M579="Untraceable"),AND(M578="Untraceable",M579="Completed")),"Review",IF(OR(AND(M578="Completed",M579="Incomplete"),AND(M578="Incomplete",M579="Completed")),"Review",IF(OR(AND(M578="Incomplete",M579="Untraceable"),AND(M578="Untraceable",M579="Incomplete")),"Untraceable",IF(AND(NOT(OR(H578="Ø",H578="")),NOT(OR(H579="Ø",H579="")),L578=""),"In Progress",IF(AND(M578="Untraceable",M579="Untraceable"),"Untraceable",IF(AND(NOT(OR(H578="Ø",H578="")),NOT(OR(H579="Ø",H579="")),NOT(OR(L578="Ø",L578="",L578="Split",L578="Needs to be Split"))),"Completed",IF(AND(M578="Incomplete",M579="Incomplete"),"Incomplete",IF(AND(M578="Other",M579="Other"),"Review",IF(AND(M578="Untraceable",M579=""),"Untraceable","")))))))))))))))))))))))))</f>
        <v>In Progress</v>
      </c>
      <c r="O578" s="116" t="s">
        <v>0</v>
      </c>
      <c r="Q578" s="121" t="str">
        <f>IF(OR(N578="Untraceable",N578="Incomplete"),"No",IF(N578="Completed","In Progress",""))</f>
        <v/>
      </c>
      <c r="R578" s="124"/>
    </row>
    <row r="579" spans="1:18" x14ac:dyDescent="0.25">
      <c r="A579" s="116"/>
      <c r="B579" s="116"/>
      <c r="C579" s="116"/>
      <c r="D579" s="103" t="s">
        <v>23</v>
      </c>
      <c r="E579" s="103" t="s">
        <v>1512</v>
      </c>
      <c r="F579" s="7" t="str">
        <f>IF(AND(D579="Amina",OR(E579="Manual",E579="Assisted Manual")),A578&amp;"_AZ",IF(AND(D579="Amina",OR(E579="De-Novo Merge",E579="Assisted Merge")),A578&amp;"_SA_AZ",IF(AND(D579="Ahmad",OR(E579="Manual",E579="Assisted Manual")),A578&amp;"_AE",IF(AND(D579="Ahmad",OR(E579="De-Novo Merge",E579="Assisted Merge")),A578&amp;"_SA_AE",IF(AND(D579="Gina",OR(E579="Manual",E579="Assisted Manual")),A578&amp;"_GB",IF(AND(D579="Gina",OR(E579="De-Novo Merge",E579="Assisted Merge")),A578&amp;"_SA_GB",IF(AND(D579="Cameron",OR(E579="Manual",E579="Assisted Manual")),A578&amp;"_CA",IF(AND(D579="Cameron",OR(E579="De-Novo Merge",E579="Assisted Merge")),A578&amp;"_SA_CA",IF(AND(D579="Bruno",OR(E579="Manual",E579="Assisted Manual")),A578&amp;"_BD",IF(AND(D579="Bruno",OR(E579="De-Novo Merge",E579="Assisted Merge")),A578&amp;"_SA_BD",IF(AND(D579="Daniel",OR(E579="Manual",E579="Assisted Manual")),A578&amp;"_DR",IF(AND(D579="Daniel",OR(E579="De-Novo Merge",E579="Assisted Merge")),A578&amp;"_SA_DR",IF(AND(D579="Monet",OR(E579="Manual",E579="Assisted Manual")),A578&amp;"_MW",IF(AND(D579="Monet",OR(E579="De-Novo Merge",E579="Assisted Merge")),A578&amp;"_SA_MW",IF(AND(D579="Rinat",OR(E579="Manual",E579="Assisted Manual")),A578&amp;"_RM",IF(AND(D579="Rinat",OR(E579="De-Novo Merge",E579="Assisted Merge")),A578&amp;"_SA_RM",""))))))))))))))))</f>
        <v>2018-08-01_G-289_CA</v>
      </c>
      <c r="G579" s="104">
        <v>43454</v>
      </c>
      <c r="H579" s="104">
        <v>43455</v>
      </c>
      <c r="I579" s="68">
        <v>1</v>
      </c>
      <c r="J579" s="68">
        <v>15.5</v>
      </c>
      <c r="K579" s="73">
        <f t="shared" si="17"/>
        <v>15.5</v>
      </c>
      <c r="L579" s="116"/>
      <c r="M579" s="103" t="str">
        <f t="shared" si="16"/>
        <v>Completed</v>
      </c>
      <c r="N579" s="116"/>
      <c r="O579" s="116"/>
      <c r="Q579" s="121"/>
      <c r="R579" s="125"/>
    </row>
    <row r="580" spans="1:18" x14ac:dyDescent="0.25">
      <c r="A580" s="122" t="s">
        <v>5348</v>
      </c>
      <c r="B580" s="117"/>
      <c r="C580" s="116"/>
      <c r="D580" s="103" t="s">
        <v>187</v>
      </c>
      <c r="E580" s="103" t="s">
        <v>24</v>
      </c>
      <c r="F580" s="7" t="str">
        <f>IF(AND(D580="Amina",OR(E580="Manual",E580="Assisted Manual")),A580&amp;"_AZ",IF(AND(D580="Amina",OR(E580="De-Novo Merge",E580="Assisted Merge")),A580&amp;"_SA_AZ",IF(AND(D580="Ahmad",OR(E580="Manual",E580="Assisted Manual")),A580&amp;"_AE",IF(AND(D580="Ahmad",OR(E580="De-Novo Merge",E580="Assisted Merge")),A580&amp;"_SA_AE",IF(AND(D580="Gina",OR(E580="Manual",E580="Assisted Manual")),A580&amp;"_GB",IF(AND(D580="Gina",OR(E580="De-Novo Merge",E580="Assisted Merge")),A580&amp;"_SA_GB",IF(AND(D580="Cameron",OR(E580="Manual",E580="Assisted Manual")),A580&amp;"_CA",IF(AND(D580="Cameron",OR(E580="De-Novo Merge",E580="Assisted Merge")),A580&amp;"_SA_CA",IF(AND(D580="Bruno",OR(E580="Manual",E580="Assisted Manual")),A580&amp;"_BD",IF(AND(D580="Bruno",OR(E580="De-Novo Merge",E580="Assisted Merge")),A580&amp;"_SA_BD",IF(AND(D580="Daniel",OR(E580="Manual",E580="Assisted Manual")),A580&amp;"_DR",IF(AND(D580="Daniel",OR(E580="De-Novo Merge",E580="Assisted Merge")),A580&amp;"_SA_DR",IF(AND(D580="Monet",OR(E580="Manual",E580="Assisted Manual")),A580&amp;"_MW",IF(AND(D580="Monet",OR(E580="De-Novo Merge",E580="Assisted Merge")),A580&amp;"_SA_MW",IF(AND(D580="Rinat",OR(E580="Manual",E580="Assisted Manual")),A580&amp;"_RM",IF(AND(D580="Rinat",OR(E580="De-Novo Merge",E580="Assisted Merge")),A580&amp;"_SA_RM",""))))))))))))))))</f>
        <v>2018-08-01_G-290_MW</v>
      </c>
      <c r="G580" s="104">
        <v>43454</v>
      </c>
      <c r="H580" s="104"/>
      <c r="I580" s="68"/>
      <c r="J580" s="68"/>
      <c r="K580" s="73" t="str">
        <f t="shared" si="17"/>
        <v/>
      </c>
      <c r="L580" s="118" t="str">
        <f>IF(AND(NOT(OR(H580="",H580="Ø")),NOT(OR(H581="",H581="Ø"))),"Needs to be Split","")</f>
        <v/>
      </c>
      <c r="M580" s="103" t="str">
        <f t="shared" ref="M580:M611" si="18">IF(AND(NOT(OR(G580="",G580="Ø")),H580=""),"In Progress",IF(AND(NOT(OR(H580="Ø",H580="")),NOT(OR(G580="Ø",G580=""))),"Completed",IF(AND(NOT(A579=""),NOT(OR(D580="",D580="???")),G580=""),"Waiting",IF(D580="???","Waiting",""))))</f>
        <v>In Progress</v>
      </c>
      <c r="N580" s="116" t="str">
        <f>IF(AND(NOT(OR(H580="Ø",H580="")),L580="Split"),"In Progress",IF(AND(NOT(OR(H580="Ø",H580="")),L580="Needs to be Split"),"Waiting",IF(AND(M580="Review",M581="Review"),"Review",IF(OR(AND(M580="Review",M581="Incomplete"),AND(M580="Incomplete",M581="Review")),"Review",IF(OR(AND(M580="Untraceable",M581="Review"),AND(M580="Review",M581="Untraceable")),"Review",IF(OR(AND(M580="Review",M581="Completed"),AND(M580="Completed",M581="Review")),"Review",IF(OR(AND(M580="Other",M581="Review"),AND(M580="Review",M581="Other")),"Review",IF(OR(AND(M580="Other",M581="Incomplete"),AND(M580="Incomplete",M581="Other")),"Review",IF(OR(AND(M580="Other",M581="Untraceable"),AND(M580="Untraceable",M581="Other")),"Review",IF(OR(AND(M580="Other",M581="Completed"),AND(M580="Completed",M581="Other")),"Review",IF(AND(M580="Waiting",M581="Waiting"),"Waiting",IF(OR(AND(M580="Review",M581="Waiting"),AND(M580="Waiting",M581="Review")),"Waiting",IF(OR(AND(M580="Other",M581="Waiting"),AND(M580="Waiting",M581="Other")),"Waiting",IF(OR(AND(M580="Incomplete",M581="Waiting"),AND(M580="Waiting",M581="Incomplete")),"Waiting",IF(OR(AND(M580="Completed",M581="Waiting"),AND(M580="Waiting",M581="Completed")),"Waiting",IF(OR(M580="In Progress",M581="In Progress"),"In Progress",IF(OR(AND(M580="Completed",M581="Untraceable"),AND(M580="Untraceable",M581="Completed")),"Review",IF(OR(AND(M580="Completed",M581="Incomplete"),AND(M580="Incomplete",M581="Completed")),"Review",IF(OR(AND(M580="Incomplete",M581="Untraceable"),AND(M580="Untraceable",M581="Incomplete")),"Untraceable",IF(AND(NOT(OR(H580="Ø",H580="")),NOT(OR(H581="Ø",H581="")),L580=""),"In Progress",IF(AND(M580="Untraceable",M581="Untraceable"),"Untraceable",IF(AND(NOT(OR(H580="Ø",H580="")),NOT(OR(H581="Ø",H581="")),NOT(OR(L580="Ø",L580="",L580="Split",L580="Needs to be Split"))),"Completed",IF(AND(M580="Incomplete",M581="Incomplete"),"Incomplete",IF(AND(M580="Other",M581="Other"),"Review",IF(AND(M580="Untraceable",M581=""),"Untraceable","")))))))))))))))))))))))))</f>
        <v>In Progress</v>
      </c>
      <c r="O580" s="116" t="str">
        <f>IF(OR(N580="Untraceable",N580="Incomplete"),"Ignore",IF(N580="Completed","Waiting",IF(OR(N580="Waiting",N580="In Progress",N580="Review",N580="Other"),"HOLD","")))</f>
        <v>HOLD</v>
      </c>
      <c r="Q580" s="121" t="str">
        <f>IF(OR(N580="Untraceable",N580="Incomplete"),"No",IF(N580="Completed","In Progress",""))</f>
        <v/>
      </c>
      <c r="R580" s="124"/>
    </row>
    <row r="581" spans="1:18" x14ac:dyDescent="0.25">
      <c r="A581" s="116"/>
      <c r="B581" s="116"/>
      <c r="C581" s="116"/>
      <c r="D581" s="103" t="str">
        <f>IF(AND(NOT(A580=""),NOT(B580=""),NOT(M580="Untraceable")),"???","")</f>
        <v/>
      </c>
      <c r="E581" s="103"/>
      <c r="F581" s="7" t="str">
        <f>IF(AND(D581="Amina",OR(E581="Manual",E581="Assisted Manual")),A580&amp;"_AZ",IF(AND(D581="Amina",OR(E581="De-Novo Merge",E581="Assisted Merge")),A580&amp;"_SA_AZ",IF(AND(D581="Ahmad",OR(E581="Manual",E581="Assisted Manual")),A580&amp;"_AE",IF(AND(D581="Ahmad",OR(E581="De-Novo Merge",E581="Assisted Merge")),A580&amp;"_SA_AE",IF(AND(D581="Gina",OR(E581="Manual",E581="Assisted Manual")),A580&amp;"_GB",IF(AND(D581="Gina",OR(E581="De-Novo Merge",E581="Assisted Merge")),A580&amp;"_SA_GB",IF(AND(D581="Cameron",OR(E581="Manual",E581="Assisted Manual")),A580&amp;"_CA",IF(AND(D581="Cameron",OR(E581="De-Novo Merge",E581="Assisted Merge")),A580&amp;"_SA_CA",IF(AND(D581="Bruno",OR(E581="Manual",E581="Assisted Manual")),A580&amp;"_BD",IF(AND(D581="Bruno",OR(E581="De-Novo Merge",E581="Assisted Merge")),A580&amp;"_SA_BD",IF(AND(D581="Daniel",OR(E581="Manual",E581="Assisted Manual")),A580&amp;"_DR",IF(AND(D581="Daniel",OR(E581="De-Novo Merge",E581="Assisted Merge")),A580&amp;"_SA_DR",IF(AND(D581="Monet",OR(E581="Manual",E581="Assisted Manual")),A580&amp;"_MW",IF(AND(D581="Monet",OR(E581="De-Novo Merge",E581="Assisted Merge")),A580&amp;"_SA_MW",IF(AND(D581="Rinat",OR(E581="Manual",E581="Assisted Manual")),A580&amp;"_RM",IF(AND(D581="Rinat",OR(E581="De-Novo Merge",E581="Assisted Merge")),A580&amp;"_SA_RM",""))))))))))))))))</f>
        <v/>
      </c>
      <c r="G581" s="104"/>
      <c r="H581" s="104"/>
      <c r="I581" s="68"/>
      <c r="J581" s="68"/>
      <c r="K581" s="73" t="str">
        <f t="shared" si="17"/>
        <v/>
      </c>
      <c r="L581" s="116"/>
      <c r="M581" s="103" t="str">
        <f t="shared" si="18"/>
        <v/>
      </c>
      <c r="N581" s="116"/>
      <c r="O581" s="116"/>
      <c r="Q581" s="121"/>
      <c r="R581" s="125"/>
    </row>
    <row r="582" spans="1:18" x14ac:dyDescent="0.25">
      <c r="A582" s="122" t="s">
        <v>5347</v>
      </c>
      <c r="B582" s="117" t="s">
        <v>5346</v>
      </c>
      <c r="C582" s="116" t="s">
        <v>5345</v>
      </c>
      <c r="D582" s="103" t="s">
        <v>23</v>
      </c>
      <c r="E582" s="103" t="s">
        <v>24</v>
      </c>
      <c r="F582" s="7" t="str">
        <f>IF(AND(D582="Amina",OR(E582="Manual",E582="Assisted Manual")),A582&amp;"_AZ",IF(AND(D582="Amina",OR(E582="De-Novo Merge",E582="Assisted Merge")),A582&amp;"_SA_AZ",IF(AND(D582="Ahmad",OR(E582="Manual",E582="Assisted Manual")),A582&amp;"_AE",IF(AND(D582="Ahmad",OR(E582="De-Novo Merge",E582="Assisted Merge")),A582&amp;"_SA_AE",IF(AND(D582="Gina",OR(E582="Manual",E582="Assisted Manual")),A582&amp;"_GB",IF(AND(D582="Gina",OR(E582="De-Novo Merge",E582="Assisted Merge")),A582&amp;"_SA_GB",IF(AND(D582="Cameron",OR(E582="Manual",E582="Assisted Manual")),A582&amp;"_CA",IF(AND(D582="Cameron",OR(E582="De-Novo Merge",E582="Assisted Merge")),A582&amp;"_SA_CA",IF(AND(D582="Bruno",OR(E582="Manual",E582="Assisted Manual")),A582&amp;"_BD",IF(AND(D582="Bruno",OR(E582="De-Novo Merge",E582="Assisted Merge")),A582&amp;"_SA_BD",IF(AND(D582="Daniel",OR(E582="Manual",E582="Assisted Manual")),A582&amp;"_DR",IF(AND(D582="Daniel",OR(E582="De-Novo Merge",E582="Assisted Merge")),A582&amp;"_SA_DR",IF(AND(D582="Monet",OR(E582="Manual",E582="Assisted Manual")),A582&amp;"_MW",IF(AND(D582="Monet",OR(E582="De-Novo Merge",E582="Assisted Merge")),A582&amp;"_SA_MW",IF(AND(D582="Rinat",OR(E582="Manual",E582="Assisted Manual")),A582&amp;"_RM",IF(AND(D582="Rinat",OR(E582="De-Novo Merge",E582="Assisted Merge")),A582&amp;"_SA_RM",""))))))))))))))))</f>
        <v>2018-08-01_G-291_CA</v>
      </c>
      <c r="G582" s="104">
        <v>43467</v>
      </c>
      <c r="H582" s="104">
        <v>43468</v>
      </c>
      <c r="I582" s="68">
        <v>4</v>
      </c>
      <c r="J582" s="68">
        <v>75</v>
      </c>
      <c r="K582" s="73">
        <f t="shared" si="17"/>
        <v>18.75</v>
      </c>
      <c r="L582" s="118">
        <v>43472</v>
      </c>
      <c r="M582" s="103" t="str">
        <f t="shared" si="18"/>
        <v>Completed</v>
      </c>
      <c r="N582" s="116" t="str">
        <f>IF(AND(NOT(OR(H582="Ø",H582="")),L582="Split"),"In Progress",IF(AND(NOT(OR(H582="Ø",H582="")),L582="Needs to be Split"),"Waiting",IF(AND(M582="Review",M583="Review"),"Review",IF(OR(AND(M582="Review",M583="Incomplete"),AND(M582="Incomplete",M583="Review")),"Review",IF(OR(AND(M582="Untraceable",M583="Review"),AND(M582="Review",M583="Untraceable")),"Review",IF(OR(AND(M582="Review",M583="Completed"),AND(M582="Completed",M583="Review")),"Review",IF(OR(AND(M582="Other",M583="Review"),AND(M582="Review",M583="Other")),"Review",IF(OR(AND(M582="Other",M583="Incomplete"),AND(M582="Incomplete",M583="Other")),"Review",IF(OR(AND(M582="Other",M583="Untraceable"),AND(M582="Untraceable",M583="Other")),"Review",IF(OR(AND(M582="Other",M583="Completed"),AND(M582="Completed",M583="Other")),"Review",IF(AND(M582="Waiting",M583="Waiting"),"Waiting",IF(OR(AND(M582="Review",M583="Waiting"),AND(M582="Waiting",M583="Review")),"Waiting",IF(OR(AND(M582="Other",M583="Waiting"),AND(M582="Waiting",M583="Other")),"Waiting",IF(OR(AND(M582="Incomplete",M583="Waiting"),AND(M582="Waiting",M583="Incomplete")),"Waiting",IF(OR(AND(M582="Completed",M583="Waiting"),AND(M582="Waiting",M583="Completed")),"Waiting",IF(OR(M582="In Progress",M583="In Progress"),"In Progress",IF(OR(AND(M582="Completed",M583="Untraceable"),AND(M582="Untraceable",M583="Completed")),"Review",IF(OR(AND(M582="Completed",M583="Incomplete"),AND(M582="Incomplete",M583="Completed")),"Review",IF(OR(AND(M582="Incomplete",M583="Untraceable"),AND(M582="Untraceable",M583="Incomplete")),"Untraceable",IF(AND(NOT(OR(H582="Ø",H582="")),NOT(OR(H583="Ø",H583="")),L582=""),"In Progress",IF(AND(M582="Untraceable",M583="Untraceable"),"Untraceable",IF(AND(NOT(OR(H582="Ø",H582="")),NOT(OR(H583="Ø",H583="")),NOT(OR(L582="Ø",L582="",L582="Split",L582="Needs to be Split"))),"Completed",IF(AND(M582="Incomplete",M583="Incomplete"),"Incomplete",IF(AND(M582="Other",M583="Other"),"Review",IF(AND(M582="Untraceable",M583=""),"Untraceable","")))))))))))))))))))))))))</f>
        <v>Completed</v>
      </c>
      <c r="O582" s="116" t="s">
        <v>0</v>
      </c>
      <c r="Q582" s="121" t="str">
        <f>IF(OR(N582="Untraceable",N582="Incomplete"),"No",IF(N582="Completed","In Progress",""))</f>
        <v>In Progress</v>
      </c>
      <c r="R582" s="124"/>
    </row>
    <row r="583" spans="1:18" x14ac:dyDescent="0.25">
      <c r="A583" s="116"/>
      <c r="B583" s="116"/>
      <c r="C583" s="116"/>
      <c r="D583" s="103" t="s">
        <v>4657</v>
      </c>
      <c r="E583" s="103" t="s">
        <v>1512</v>
      </c>
      <c r="F583" s="7" t="str">
        <f>IF(AND(D583="Amina",OR(E583="Manual",E583="Assisted Manual")),A582&amp;"_AZ",IF(AND(D583="Amina",OR(E583="De-Novo Merge",E583="Assisted Merge")),A582&amp;"_SA_AZ",IF(AND(D583="Ahmad",OR(E583="Manual",E583="Assisted Manual")),A582&amp;"_AE",IF(AND(D583="Ahmad",OR(E583="De-Novo Merge",E583="Assisted Merge")),A582&amp;"_SA_AE",IF(AND(D583="Gina",OR(E583="Manual",E583="Assisted Manual")),A582&amp;"_GB",IF(AND(D583="Gina",OR(E583="De-Novo Merge",E583="Assisted Merge")),A582&amp;"_SA_GB",IF(AND(D583="Cameron",OR(E583="Manual",E583="Assisted Manual")),A582&amp;"_CA",IF(AND(D583="Cameron",OR(E583="De-Novo Merge",E583="Assisted Merge")),A582&amp;"_SA_CA",IF(AND(D583="Bruno",OR(E583="Manual",E583="Assisted Manual")),A582&amp;"_BD",IF(AND(D583="Bruno",OR(E583="De-Novo Merge",E583="Assisted Merge")),A582&amp;"_SA_BD",IF(AND(D583="Daniel",OR(E583="Manual",E583="Assisted Manual")),A582&amp;"_DR",IF(AND(D583="Daniel",OR(E583="De-Novo Merge",E583="Assisted Merge")),A582&amp;"_SA_DR",IF(AND(D583="Monet",OR(E583="Manual",E583="Assisted Manual")),A582&amp;"_MW",IF(AND(D583="Monet",OR(E583="De-Novo Merge",E583="Assisted Merge")),A582&amp;"_SA_MW",IF(AND(D583="Rinat",OR(E583="Manual",E583="Assisted Manual")),A582&amp;"_RM",IF(AND(D583="Rinat",OR(E583="De-Novo Merge",E583="Assisted Merge")),A582&amp;"_SA_RM",""))))))))))))))))</f>
        <v>2018-08-01_G-291_AE</v>
      </c>
      <c r="G583" s="104">
        <v>43469</v>
      </c>
      <c r="H583" s="104">
        <v>43469</v>
      </c>
      <c r="I583" s="68">
        <v>3.2</v>
      </c>
      <c r="J583" s="68">
        <v>77.900000000000006</v>
      </c>
      <c r="K583" s="73">
        <f t="shared" si="17"/>
        <v>24.34375</v>
      </c>
      <c r="L583" s="116"/>
      <c r="M583" s="103" t="str">
        <f t="shared" si="18"/>
        <v>Completed</v>
      </c>
      <c r="N583" s="116"/>
      <c r="O583" s="116"/>
      <c r="Q583" s="121"/>
      <c r="R583" s="125"/>
    </row>
    <row r="584" spans="1:18" x14ac:dyDescent="0.25">
      <c r="A584" s="122" t="s">
        <v>5344</v>
      </c>
      <c r="B584" s="117" t="s">
        <v>5343</v>
      </c>
      <c r="C584" s="116"/>
      <c r="D584" s="103" t="s">
        <v>50</v>
      </c>
      <c r="E584" s="103" t="s">
        <v>24</v>
      </c>
      <c r="F584" s="7" t="str">
        <f>IF(AND(D584="Amina",OR(E584="Manual",E584="Assisted Manual")),A584&amp;"_AZ",IF(AND(D584="Amina",OR(E584="De-Novo Merge",E584="Assisted Merge")),A584&amp;"_SA_AZ",IF(AND(D584="Ahmad",OR(E584="Manual",E584="Assisted Manual")),A584&amp;"_AE",IF(AND(D584="Ahmad",OR(E584="De-Novo Merge",E584="Assisted Merge")),A584&amp;"_SA_AE",IF(AND(D584="Gina",OR(E584="Manual",E584="Assisted Manual")),A584&amp;"_GB",IF(AND(D584="Gina",OR(E584="De-Novo Merge",E584="Assisted Merge")),A584&amp;"_SA_GB",IF(AND(D584="Cameron",OR(E584="Manual",E584="Assisted Manual")),A584&amp;"_CA",IF(AND(D584="Cameron",OR(E584="De-Novo Merge",E584="Assisted Merge")),A584&amp;"_SA_CA",IF(AND(D584="Bruno",OR(E584="Manual",E584="Assisted Manual")),A584&amp;"_BD",IF(AND(D584="Bruno",OR(E584="De-Novo Merge",E584="Assisted Merge")),A584&amp;"_SA_BD",IF(AND(D584="Daniel",OR(E584="Manual",E584="Assisted Manual")),A584&amp;"_DR",IF(AND(D584="Daniel",OR(E584="De-Novo Merge",E584="Assisted Merge")),A584&amp;"_SA_DR",IF(AND(D584="Monet",OR(E584="Manual",E584="Assisted Manual")),A584&amp;"_MW",IF(AND(D584="Monet",OR(E584="De-Novo Merge",E584="Assisted Merge")),A584&amp;"_SA_MW",IF(AND(D584="Rinat",OR(E584="Manual",E584="Assisted Manual")),A584&amp;"_RM",IF(AND(D584="Rinat",OR(E584="De-Novo Merge",E584="Assisted Merge")),A584&amp;"_SA_RM",""))))))))))))))))</f>
        <v/>
      </c>
      <c r="G584" s="104"/>
      <c r="H584" s="104"/>
      <c r="I584" s="68"/>
      <c r="J584" s="68"/>
      <c r="K584" s="73" t="str">
        <f t="shared" si="17"/>
        <v/>
      </c>
      <c r="L584" s="118" t="str">
        <f>IF(AND(NOT(OR(H584="",H584="Ø")),NOT(OR(H585="",H585="Ø"))),"Needs to be Split","")</f>
        <v/>
      </c>
      <c r="M584" s="103" t="str">
        <f t="shared" si="18"/>
        <v>Waiting</v>
      </c>
      <c r="N584" s="116" t="str">
        <f>IF(AND(NOT(OR(H584="Ø",H584="")),L584="Split"),"In Progress",IF(AND(NOT(OR(H584="Ø",H584="")),L584="Needs to be Split"),"Waiting",IF(AND(M584="Review",M585="Review"),"Review",IF(OR(AND(M584="Review",M585="Incomplete"),AND(M584="Incomplete",M585="Review")),"Review",IF(OR(AND(M584="Untraceable",M585="Review"),AND(M584="Review",M585="Untraceable")),"Review",IF(OR(AND(M584="Review",M585="Completed"),AND(M584="Completed",M585="Review")),"Review",IF(OR(AND(M584="Other",M585="Review"),AND(M584="Review",M585="Other")),"Review",IF(OR(AND(M584="Other",M585="Incomplete"),AND(M584="Incomplete",M585="Other")),"Review",IF(OR(AND(M584="Other",M585="Untraceable"),AND(M584="Untraceable",M585="Other")),"Review",IF(OR(AND(M584="Other",M585="Completed"),AND(M584="Completed",M585="Other")),"Review",IF(AND(M584="Waiting",M585="Waiting"),"Waiting",IF(OR(AND(M584="Review",M585="Waiting"),AND(M584="Waiting",M585="Review")),"Waiting",IF(OR(AND(M584="Other",M585="Waiting"),AND(M584="Waiting",M585="Other")),"Waiting",IF(OR(AND(M584="Incomplete",M585="Waiting"),AND(M584="Waiting",M585="Incomplete")),"Waiting",IF(OR(AND(M584="Completed",M585="Waiting"),AND(M584="Waiting",M585="Completed")),"Waiting",IF(OR(M584="In Progress",M585="In Progress"),"In Progress",IF(OR(AND(M584="Completed",M585="Untraceable"),AND(M584="Untraceable",M585="Completed")),"Review",IF(OR(AND(M584="Completed",M585="Incomplete"),AND(M584="Incomplete",M585="Completed")),"Review",IF(OR(AND(M584="Incomplete",M585="Untraceable"),AND(M584="Untraceable",M585="Incomplete")),"Untraceable",IF(AND(NOT(OR(H584="Ø",H584="")),NOT(OR(H585="Ø",H585="")),L584=""),"In Progress",IF(AND(M584="Untraceable",M585="Untraceable"),"Untraceable",IF(AND(NOT(OR(H584="Ø",H584="")),NOT(OR(H585="Ø",H585="")),NOT(OR(L584="Ø",L584="",L584="Split",L584="Needs to be Split"))),"Completed",IF(AND(M584="Incomplete",M585="Incomplete"),"Incomplete",IF(AND(M584="Other",M585="Other"),"Review",IF(AND(M584="Untraceable",M585=""),"Untraceable","")))))))))))))))))))))))))</f>
        <v>Waiting</v>
      </c>
      <c r="O584" s="116" t="str">
        <f>IF(OR(N584="Untraceable",N584="Incomplete"),"Ignore",IF(N584="Completed","Waiting",IF(OR(N584="Waiting",N584="In Progress",N584="Review",N584="Other"),"HOLD","")))</f>
        <v>HOLD</v>
      </c>
      <c r="Q584" s="121" t="str">
        <f>IF(OR(N584="Untraceable",N584="Incomplete"),"No",IF(N584="Completed","In Progress",""))</f>
        <v/>
      </c>
      <c r="R584" s="124"/>
    </row>
    <row r="585" spans="1:18" x14ac:dyDescent="0.25">
      <c r="A585" s="116"/>
      <c r="B585" s="116"/>
      <c r="C585" s="116"/>
      <c r="D585" s="103" t="str">
        <f>IF(AND(NOT(A584=""),NOT(B584=""),NOT(M584="Untraceable")),"???","")</f>
        <v>???</v>
      </c>
      <c r="E585" s="103"/>
      <c r="F585" s="7" t="str">
        <f>IF(AND(D585="Amina",OR(E585="Manual",E585="Assisted Manual")),A584&amp;"_AZ",IF(AND(D585="Amina",OR(E585="De-Novo Merge",E585="Assisted Merge")),A584&amp;"_SA_AZ",IF(AND(D585="Ahmad",OR(E585="Manual",E585="Assisted Manual")),A584&amp;"_AE",IF(AND(D585="Ahmad",OR(E585="De-Novo Merge",E585="Assisted Merge")),A584&amp;"_SA_AE",IF(AND(D585="Gina",OR(E585="Manual",E585="Assisted Manual")),A584&amp;"_GB",IF(AND(D585="Gina",OR(E585="De-Novo Merge",E585="Assisted Merge")),A584&amp;"_SA_GB",IF(AND(D585="Cameron",OR(E585="Manual",E585="Assisted Manual")),A584&amp;"_CA",IF(AND(D585="Cameron",OR(E585="De-Novo Merge",E585="Assisted Merge")),A584&amp;"_SA_CA",IF(AND(D585="Bruno",OR(E585="Manual",E585="Assisted Manual")),A584&amp;"_BD",IF(AND(D585="Bruno",OR(E585="De-Novo Merge",E585="Assisted Merge")),A584&amp;"_SA_BD",IF(AND(D585="Daniel",OR(E585="Manual",E585="Assisted Manual")),A584&amp;"_DR",IF(AND(D585="Daniel",OR(E585="De-Novo Merge",E585="Assisted Merge")),A584&amp;"_SA_DR",IF(AND(D585="Monet",OR(E585="Manual",E585="Assisted Manual")),A584&amp;"_MW",IF(AND(D585="Monet",OR(E585="De-Novo Merge",E585="Assisted Merge")),A584&amp;"_SA_MW",IF(AND(D585="Rinat",OR(E585="Manual",E585="Assisted Manual")),A584&amp;"_RM",IF(AND(D585="Rinat",OR(E585="De-Novo Merge",E585="Assisted Merge")),A584&amp;"_SA_RM",""))))))))))))))))</f>
        <v/>
      </c>
      <c r="G585" s="104"/>
      <c r="H585" s="104"/>
      <c r="I585" s="68"/>
      <c r="J585" s="68"/>
      <c r="K585" s="73" t="str">
        <f t="shared" si="17"/>
        <v/>
      </c>
      <c r="L585" s="116"/>
      <c r="M585" s="103" t="str">
        <f t="shared" si="18"/>
        <v>Waiting</v>
      </c>
      <c r="N585" s="116"/>
      <c r="O585" s="116"/>
      <c r="Q585" s="121"/>
      <c r="R585" s="125"/>
    </row>
    <row r="586" spans="1:18" x14ac:dyDescent="0.25">
      <c r="A586" s="122" t="s">
        <v>5342</v>
      </c>
      <c r="B586" s="117" t="s">
        <v>5341</v>
      </c>
      <c r="C586" s="116"/>
      <c r="D586" s="103" t="s">
        <v>23</v>
      </c>
      <c r="E586" s="103" t="s">
        <v>24</v>
      </c>
      <c r="F586" s="7" t="str">
        <f>IF(AND(D586="Amina",OR(E586="Manual",E586="Assisted Manual")),A586&amp;"_AZ",IF(AND(D586="Amina",OR(E586="De-Novo Merge",E586="Assisted Merge")),A586&amp;"_SA_AZ",IF(AND(D586="Ahmad",OR(E586="Manual",E586="Assisted Manual")),A586&amp;"_AE",IF(AND(D586="Ahmad",OR(E586="De-Novo Merge",E586="Assisted Merge")),A586&amp;"_SA_AE",IF(AND(D586="Gina",OR(E586="Manual",E586="Assisted Manual")),A586&amp;"_GB",IF(AND(D586="Gina",OR(E586="De-Novo Merge",E586="Assisted Merge")),A586&amp;"_SA_GB",IF(AND(D586="Cameron",OR(E586="Manual",E586="Assisted Manual")),A586&amp;"_CA",IF(AND(D586="Cameron",OR(E586="De-Novo Merge",E586="Assisted Merge")),A586&amp;"_SA_CA",IF(AND(D586="Bruno",OR(E586="Manual",E586="Assisted Manual")),A586&amp;"_BD",IF(AND(D586="Bruno",OR(E586="De-Novo Merge",E586="Assisted Merge")),A586&amp;"_SA_BD",IF(AND(D586="Daniel",OR(E586="Manual",E586="Assisted Manual")),A586&amp;"_DR",IF(AND(D586="Daniel",OR(E586="De-Novo Merge",E586="Assisted Merge")),A586&amp;"_SA_DR",IF(AND(D586="Monet",OR(E586="Manual",E586="Assisted Manual")),A586&amp;"_MW",IF(AND(D586="Monet",OR(E586="De-Novo Merge",E586="Assisted Merge")),A586&amp;"_SA_MW",IF(AND(D586="Rinat",OR(E586="Manual",E586="Assisted Manual")),A586&amp;"_RM",IF(AND(D586="Rinat",OR(E586="De-Novo Merge",E586="Assisted Merge")),A586&amp;"_SA_RM",""))))))))))))))))</f>
        <v>2018-08-01_G-293_CA</v>
      </c>
      <c r="G586" s="104">
        <v>43469</v>
      </c>
      <c r="H586" s="104">
        <v>43469</v>
      </c>
      <c r="I586" s="68">
        <v>2</v>
      </c>
      <c r="J586" s="68"/>
      <c r="K586" s="73" t="str">
        <f t="shared" si="17"/>
        <v/>
      </c>
      <c r="L586" s="118">
        <v>43472</v>
      </c>
      <c r="M586" s="103" t="str">
        <f t="shared" si="18"/>
        <v>Completed</v>
      </c>
      <c r="N586" s="116" t="str">
        <f>IF(AND(NOT(OR(H586="Ø",H586="")),L586="Split"),"In Progress",IF(AND(NOT(OR(H586="Ø",H586="")),L586="Needs to be Split"),"Waiting",IF(AND(M586="Review",M587="Review"),"Review",IF(OR(AND(M586="Review",M587="Incomplete"),AND(M586="Incomplete",M587="Review")),"Review",IF(OR(AND(M586="Untraceable",M587="Review"),AND(M586="Review",M587="Untraceable")),"Review",IF(OR(AND(M586="Review",M587="Completed"),AND(M586="Completed",M587="Review")),"Review",IF(OR(AND(M586="Other",M587="Review"),AND(M586="Review",M587="Other")),"Review",IF(OR(AND(M586="Other",M587="Incomplete"),AND(M586="Incomplete",M587="Other")),"Review",IF(OR(AND(M586="Other",M587="Untraceable"),AND(M586="Untraceable",M587="Other")),"Review",IF(OR(AND(M586="Other",M587="Completed"),AND(M586="Completed",M587="Other")),"Review",IF(AND(M586="Waiting",M587="Waiting"),"Waiting",IF(OR(AND(M586="Review",M587="Waiting"),AND(M586="Waiting",M587="Review")),"Waiting",IF(OR(AND(M586="Other",M587="Waiting"),AND(M586="Waiting",M587="Other")),"Waiting",IF(OR(AND(M586="Incomplete",M587="Waiting"),AND(M586="Waiting",M587="Incomplete")),"Waiting",IF(OR(AND(M586="Completed",M587="Waiting"),AND(M586="Waiting",M587="Completed")),"Waiting",IF(OR(M586="In Progress",M587="In Progress"),"In Progress",IF(OR(AND(M586="Completed",M587="Untraceable"),AND(M586="Untraceable",M587="Completed")),"Review",IF(OR(AND(M586="Completed",M587="Incomplete"),AND(M586="Incomplete",M587="Completed")),"Review",IF(OR(AND(M586="Incomplete",M587="Untraceable"),AND(M586="Untraceable",M587="Incomplete")),"Untraceable",IF(AND(NOT(OR(H586="Ø",H586="")),NOT(OR(H587="Ø",H587="")),L586=""),"In Progress",IF(AND(M586="Untraceable",M587="Untraceable"),"Untraceable",IF(AND(NOT(OR(H586="Ø",H586="")),NOT(OR(H587="Ø",H587="")),NOT(OR(L586="Ø",L586="",L586="Split",L586="Needs to be Split"))),"Completed",IF(AND(M586="Incomplete",M587="Incomplete"),"Incomplete",IF(AND(M586="Other",M587="Other"),"Review",IF(AND(M586="Untraceable",M587=""),"Untraceable","")))))))))))))))))))))))))</f>
        <v>Completed</v>
      </c>
      <c r="O586" s="116" t="s">
        <v>0</v>
      </c>
      <c r="Q586" s="121" t="str">
        <f>IF(OR(N586="Untraceable",N586="Incomplete"),"No",IF(N586="Completed","In Progress",""))</f>
        <v>In Progress</v>
      </c>
      <c r="R586" s="124"/>
    </row>
    <row r="587" spans="1:18" x14ac:dyDescent="0.25">
      <c r="A587" s="116"/>
      <c r="B587" s="116"/>
      <c r="C587" s="116"/>
      <c r="D587" s="103" t="s">
        <v>27</v>
      </c>
      <c r="E587" s="103" t="s">
        <v>1512</v>
      </c>
      <c r="F587" s="7" t="str">
        <f>IF(AND(D587="Amina",OR(E587="Manual",E587="Assisted Manual")),A586&amp;"_AZ",IF(AND(D587="Amina",OR(E587="De-Novo Merge",E587="Assisted Merge")),A586&amp;"_SA_AZ",IF(AND(D587="Ahmad",OR(E587="Manual",E587="Assisted Manual")),A586&amp;"_AE",IF(AND(D587="Ahmad",OR(E587="De-Novo Merge",E587="Assisted Merge")),A586&amp;"_SA_AE",IF(AND(D587="Gina",OR(E587="Manual",E587="Assisted Manual")),A586&amp;"_GB",IF(AND(D587="Gina",OR(E587="De-Novo Merge",E587="Assisted Merge")),A586&amp;"_SA_GB",IF(AND(D587="Cameron",OR(E587="Manual",E587="Assisted Manual")),A586&amp;"_CA",IF(AND(D587="Cameron",OR(E587="De-Novo Merge",E587="Assisted Merge")),A586&amp;"_SA_CA",IF(AND(D587="Bruno",OR(E587="Manual",E587="Assisted Manual")),A586&amp;"_BD",IF(AND(D587="Bruno",OR(E587="De-Novo Merge",E587="Assisted Merge")),A586&amp;"_SA_BD",IF(AND(D587="Daniel",OR(E587="Manual",E587="Assisted Manual")),A586&amp;"_DR",IF(AND(D587="Daniel",OR(E587="De-Novo Merge",E587="Assisted Merge")),A586&amp;"_SA_DR",IF(AND(D587="Monet",OR(E587="Manual",E587="Assisted Manual")),A586&amp;"_MW",IF(AND(D587="Monet",OR(E587="De-Novo Merge",E587="Assisted Merge")),A586&amp;"_SA_MW",IF(AND(D587="Rinat",OR(E587="Manual",E587="Assisted Manual")),A586&amp;"_RM",IF(AND(D587="Rinat",OR(E587="De-Novo Merge",E587="Assisted Merge")),A586&amp;"_SA_RM",""))))))))))))))))</f>
        <v>2018-08-01_G-293_GB</v>
      </c>
      <c r="G587" s="104">
        <v>43472</v>
      </c>
      <c r="H587" s="104">
        <v>43472</v>
      </c>
      <c r="I587" s="68">
        <v>1.25</v>
      </c>
      <c r="J587" s="68">
        <v>25.773</v>
      </c>
      <c r="K587" s="73">
        <f t="shared" si="17"/>
        <v>20.618400000000001</v>
      </c>
      <c r="L587" s="116"/>
      <c r="M587" s="103" t="str">
        <f t="shared" si="18"/>
        <v>Completed</v>
      </c>
      <c r="N587" s="116"/>
      <c r="O587" s="116"/>
      <c r="Q587" s="121"/>
      <c r="R587" s="125"/>
    </row>
    <row r="588" spans="1:18" x14ac:dyDescent="0.25">
      <c r="A588" s="122" t="s">
        <v>5340</v>
      </c>
      <c r="B588" s="117" t="s">
        <v>5339</v>
      </c>
      <c r="C588" s="116"/>
      <c r="D588" s="103" t="s">
        <v>187</v>
      </c>
      <c r="E588" s="103" t="s">
        <v>24</v>
      </c>
      <c r="F588" s="7" t="str">
        <f>IF(AND(D588="Amina",OR(E588="Manual",E588="Assisted Manual")),A588&amp;"_AZ",IF(AND(D588="Amina",OR(E588="De-Novo Merge",E588="Assisted Merge")),A588&amp;"_SA_AZ",IF(AND(D588="Ahmad",OR(E588="Manual",E588="Assisted Manual")),A588&amp;"_AE",IF(AND(D588="Ahmad",OR(E588="De-Novo Merge",E588="Assisted Merge")),A588&amp;"_SA_AE",IF(AND(D588="Gina",OR(E588="Manual",E588="Assisted Manual")),A588&amp;"_GB",IF(AND(D588="Gina",OR(E588="De-Novo Merge",E588="Assisted Merge")),A588&amp;"_SA_GB",IF(AND(D588="Cameron",OR(E588="Manual",E588="Assisted Manual")),A588&amp;"_CA",IF(AND(D588="Cameron",OR(E588="De-Novo Merge",E588="Assisted Merge")),A588&amp;"_SA_CA",IF(AND(D588="Bruno",OR(E588="Manual",E588="Assisted Manual")),A588&amp;"_BD",IF(AND(D588="Bruno",OR(E588="De-Novo Merge",E588="Assisted Merge")),A588&amp;"_SA_BD",IF(AND(D588="Daniel",OR(E588="Manual",E588="Assisted Manual")),A588&amp;"_DR",IF(AND(D588="Daniel",OR(E588="De-Novo Merge",E588="Assisted Merge")),A588&amp;"_SA_DR",IF(AND(D588="Monet",OR(E588="Manual",E588="Assisted Manual")),A588&amp;"_MW",IF(AND(D588="Monet",OR(E588="De-Novo Merge",E588="Assisted Merge")),A588&amp;"_SA_MW",IF(AND(D588="Rinat",OR(E588="Manual",E588="Assisted Manual")),A588&amp;"_RM",IF(AND(D588="Rinat",OR(E588="De-Novo Merge",E588="Assisted Merge")),A588&amp;"_SA_RM",""))))))))))))))))</f>
        <v>2018-08-01_G-294_MW</v>
      </c>
      <c r="G588" s="104">
        <v>43108</v>
      </c>
      <c r="H588" s="104">
        <v>43109</v>
      </c>
      <c r="I588" s="68">
        <v>2</v>
      </c>
      <c r="J588" s="68">
        <v>32</v>
      </c>
      <c r="K588" s="73">
        <f t="shared" si="17"/>
        <v>16</v>
      </c>
      <c r="L588" s="118" t="str">
        <f>IF(AND(NOT(OR(H588="",H588="Ø")),NOT(OR(H589="",H589="Ø"))),"Needs to be Split","")</f>
        <v/>
      </c>
      <c r="M588" s="103" t="str">
        <f t="shared" si="18"/>
        <v>Completed</v>
      </c>
      <c r="N588" s="116" t="str">
        <f>IF(AND(NOT(OR(H588="Ø",H588="")),L588="Split"),"In Progress",IF(AND(NOT(OR(H588="Ø",H588="")),L588="Needs to be Split"),"Waiting",IF(AND(M588="Review",M589="Review"),"Review",IF(OR(AND(M588="Review",M589="Incomplete"),AND(M588="Incomplete",M589="Review")),"Review",IF(OR(AND(M588="Untraceable",M589="Review"),AND(M588="Review",M589="Untraceable")),"Review",IF(OR(AND(M588="Review",M589="Completed"),AND(M588="Completed",M589="Review")),"Review",IF(OR(AND(M588="Other",M589="Review"),AND(M588="Review",M589="Other")),"Review",IF(OR(AND(M588="Other",M589="Incomplete"),AND(M588="Incomplete",M589="Other")),"Review",IF(OR(AND(M588="Other",M589="Untraceable"),AND(M588="Untraceable",M589="Other")),"Review",IF(OR(AND(M588="Other",M589="Completed"),AND(M588="Completed",M589="Other")),"Review",IF(AND(M588="Waiting",M589="Waiting"),"Waiting",IF(OR(AND(M588="Review",M589="Waiting"),AND(M588="Waiting",M589="Review")),"Waiting",IF(OR(AND(M588="Other",M589="Waiting"),AND(M588="Waiting",M589="Other")),"Waiting",IF(OR(AND(M588="Incomplete",M589="Waiting"),AND(M588="Waiting",M589="Incomplete")),"Waiting",IF(OR(AND(M588="Completed",M589="Waiting"),AND(M588="Waiting",M589="Completed")),"Waiting",IF(OR(M588="In Progress",M589="In Progress"),"In Progress",IF(OR(AND(M588="Completed",M589="Untraceable"),AND(M588="Untraceable",M589="Completed")),"Review",IF(OR(AND(M588="Completed",M589="Incomplete"),AND(M588="Incomplete",M589="Completed")),"Review",IF(OR(AND(M588="Incomplete",M589="Untraceable"),AND(M588="Untraceable",M589="Incomplete")),"Untraceable",IF(AND(NOT(OR(H588="Ø",H588="")),NOT(OR(H589="Ø",H589="")),L588=""),"In Progress",IF(AND(M588="Untraceable",M589="Untraceable"),"Untraceable",IF(AND(NOT(OR(H588="Ø",H588="")),NOT(OR(H589="Ø",H589="")),NOT(OR(L588="Ø",L588="",L588="Split",L588="Needs to be Split"))),"Completed",IF(AND(M588="Incomplete",M589="Incomplete"),"Incomplete",IF(AND(M588="Other",M589="Other"),"Review",IF(AND(M588="Untraceable",M589=""),"Untraceable","")))))))))))))))))))))))))</f>
        <v>Waiting</v>
      </c>
      <c r="O588" s="116" t="str">
        <f>IF(OR(N588="Untraceable",N588="Incomplete"),"Ignore",IF(N588="Completed","Waiting",IF(OR(N588="Waiting",N588="In Progress",N588="Review",N588="Other"),"HOLD","")))</f>
        <v>HOLD</v>
      </c>
    </row>
    <row r="589" spans="1:18" x14ac:dyDescent="0.25">
      <c r="A589" s="116"/>
      <c r="B589" s="116"/>
      <c r="C589" s="116"/>
      <c r="D589" s="103" t="str">
        <f>IF(AND(NOT(A588=""),NOT(B588=""),NOT(M588="Untraceable")),"???","")</f>
        <v>???</v>
      </c>
      <c r="E589" s="103"/>
      <c r="F589" s="7" t="str">
        <f>IF(AND(D589="Amina",OR(E589="Manual",E589="Assisted Manual")),A588&amp;"_AZ",IF(AND(D589="Amina",OR(E589="De-Novo Merge",E589="Assisted Merge")),A588&amp;"_SA_AZ",IF(AND(D589="Ahmad",OR(E589="Manual",E589="Assisted Manual")),A588&amp;"_AE",IF(AND(D589="Ahmad",OR(E589="De-Novo Merge",E589="Assisted Merge")),A588&amp;"_SA_AE",IF(AND(D589="Gina",OR(E589="Manual",E589="Assisted Manual")),A588&amp;"_GB",IF(AND(D589="Gina",OR(E589="De-Novo Merge",E589="Assisted Merge")),A588&amp;"_SA_GB",IF(AND(D589="Cameron",OR(E589="Manual",E589="Assisted Manual")),A588&amp;"_CA",IF(AND(D589="Cameron",OR(E589="De-Novo Merge",E589="Assisted Merge")),A588&amp;"_SA_CA",IF(AND(D589="Bruno",OR(E589="Manual",E589="Assisted Manual")),A588&amp;"_BD",IF(AND(D589="Bruno",OR(E589="De-Novo Merge",E589="Assisted Merge")),A588&amp;"_SA_BD",IF(AND(D589="Daniel",OR(E589="Manual",E589="Assisted Manual")),A588&amp;"_DR",IF(AND(D589="Daniel",OR(E589="De-Novo Merge",E589="Assisted Merge")),A588&amp;"_SA_DR",IF(AND(D589="Monet",OR(E589="Manual",E589="Assisted Manual")),A588&amp;"_MW",IF(AND(D589="Monet",OR(E589="De-Novo Merge",E589="Assisted Merge")),A588&amp;"_SA_MW",IF(AND(D589="Rinat",OR(E589="Manual",E589="Assisted Manual")),A588&amp;"_RM",IF(AND(D589="Rinat",OR(E589="De-Novo Merge",E589="Assisted Merge")),A588&amp;"_SA_RM",""))))))))))))))))</f>
        <v/>
      </c>
      <c r="G589" s="104"/>
      <c r="H589" s="104"/>
      <c r="I589" s="68"/>
      <c r="J589" s="68"/>
      <c r="K589" s="73" t="str">
        <f t="shared" si="17"/>
        <v/>
      </c>
      <c r="L589" s="116"/>
      <c r="M589" s="103" t="str">
        <f t="shared" si="18"/>
        <v>Waiting</v>
      </c>
      <c r="N589" s="116"/>
      <c r="O589" s="116"/>
    </row>
    <row r="590" spans="1:18" x14ac:dyDescent="0.25">
      <c r="A590" s="122" t="s">
        <v>5338</v>
      </c>
      <c r="B590" s="117" t="s">
        <v>5337</v>
      </c>
      <c r="C590" s="116"/>
      <c r="D590" s="103" t="s">
        <v>187</v>
      </c>
      <c r="E590" s="103" t="s">
        <v>24</v>
      </c>
      <c r="F590" s="7" t="str">
        <f>IF(AND(D590="Amina",OR(E590="Manual",E590="Assisted Manual")),A590&amp;"_AZ",IF(AND(D590="Amina",OR(E590="De-Novo Merge",E590="Assisted Merge")),A590&amp;"_SA_AZ",IF(AND(D590="Ahmad",OR(E590="Manual",E590="Assisted Manual")),A590&amp;"_AE",IF(AND(D590="Ahmad",OR(E590="De-Novo Merge",E590="Assisted Merge")),A590&amp;"_SA_AE",IF(AND(D590="Gina",OR(E590="Manual",E590="Assisted Manual")),A590&amp;"_GB",IF(AND(D590="Gina",OR(E590="De-Novo Merge",E590="Assisted Merge")),A590&amp;"_SA_GB",IF(AND(D590="Cameron",OR(E590="Manual",E590="Assisted Manual")),A590&amp;"_CA",IF(AND(D590="Cameron",OR(E590="De-Novo Merge",E590="Assisted Merge")),A590&amp;"_SA_CA",IF(AND(D590="Bruno",OR(E590="Manual",E590="Assisted Manual")),A590&amp;"_BD",IF(AND(D590="Bruno",OR(E590="De-Novo Merge",E590="Assisted Merge")),A590&amp;"_SA_BD",IF(AND(D590="Daniel",OR(E590="Manual",E590="Assisted Manual")),A590&amp;"_DR",IF(AND(D590="Daniel",OR(E590="De-Novo Merge",E590="Assisted Merge")),A590&amp;"_SA_DR",IF(AND(D590="Monet",OR(E590="Manual",E590="Assisted Manual")),A590&amp;"_MW",IF(AND(D590="Monet",OR(E590="De-Novo Merge",E590="Assisted Merge")),A590&amp;"_SA_MW",IF(AND(D590="Rinat",OR(E590="Manual",E590="Assisted Manual")),A590&amp;"_RM",IF(AND(D590="Rinat",OR(E590="De-Novo Merge",E590="Assisted Merge")),A590&amp;"_SA_RM",""))))))))))))))))</f>
        <v>2018-08-01_G-295_MW</v>
      </c>
      <c r="G590" s="104">
        <v>43108</v>
      </c>
      <c r="H590" s="104">
        <v>43108</v>
      </c>
      <c r="I590" s="68">
        <v>1.25</v>
      </c>
      <c r="J590" s="68"/>
      <c r="K590" s="73" t="str">
        <f t="shared" si="17"/>
        <v/>
      </c>
      <c r="L590" s="118">
        <v>43474</v>
      </c>
      <c r="M590" s="103" t="str">
        <f t="shared" si="18"/>
        <v>Completed</v>
      </c>
      <c r="N590" s="116" t="str">
        <f>IF(AND(NOT(OR(H590="Ø",H590="")),L590="Split"),"In Progress",IF(AND(NOT(OR(H590="Ø",H590="")),L590="Needs to be Split"),"Waiting",IF(AND(M590="Review",M591="Review"),"Review",IF(OR(AND(M590="Review",M591="Incomplete"),AND(M590="Incomplete",M591="Review")),"Review",IF(OR(AND(M590="Untraceable",M591="Review"),AND(M590="Review",M591="Untraceable")),"Review",IF(OR(AND(M590="Review",M591="Completed"),AND(M590="Completed",M591="Review")),"Review",IF(OR(AND(M590="Other",M591="Review"),AND(M590="Review",M591="Other")),"Review",IF(OR(AND(M590="Other",M591="Incomplete"),AND(M590="Incomplete",M591="Other")),"Review",IF(OR(AND(M590="Other",M591="Untraceable"),AND(M590="Untraceable",M591="Other")),"Review",IF(OR(AND(M590="Other",M591="Completed"),AND(M590="Completed",M591="Other")),"Review",IF(AND(M590="Waiting",M591="Waiting"),"Waiting",IF(OR(AND(M590="Review",M591="Waiting"),AND(M590="Waiting",M591="Review")),"Waiting",IF(OR(AND(M590="Other",M591="Waiting"),AND(M590="Waiting",M591="Other")),"Waiting",IF(OR(AND(M590="Incomplete",M591="Waiting"),AND(M590="Waiting",M591="Incomplete")),"Waiting",IF(OR(AND(M590="Completed",M591="Waiting"),AND(M590="Waiting",M591="Completed")),"Waiting",IF(OR(M590="In Progress",M591="In Progress"),"In Progress",IF(OR(AND(M590="Completed",M591="Untraceable"),AND(M590="Untraceable",M591="Completed")),"Review",IF(OR(AND(M590="Completed",M591="Incomplete"),AND(M590="Incomplete",M591="Completed")),"Review",IF(OR(AND(M590="Incomplete",M591="Untraceable"),AND(M590="Untraceable",M591="Incomplete")),"Untraceable",IF(AND(NOT(OR(H590="Ø",H590="")),NOT(OR(H591="Ø",H591="")),L590=""),"In Progress",IF(AND(M590="Untraceable",M591="Untraceable"),"Untraceable",IF(AND(NOT(OR(H590="Ø",H590="")),NOT(OR(H591="Ø",H591="")),NOT(OR(L590="Ø",L590="",L590="Split",L590="Needs to be Split"))),"Completed",IF(AND(M590="Incomplete",M591="Incomplete"),"Incomplete",IF(AND(M590="Other",M591="Other"),"Review",IF(AND(M590="Untraceable",M591=""),"Untraceable","")))))))))))))))))))))))))</f>
        <v>Completed</v>
      </c>
      <c r="O590" s="116" t="str">
        <f>IF(OR(N590="Untraceable",N590="Incomplete"),"Ignore",IF(N590="Completed","Waiting",IF(OR(N590="Waiting",N590="In Progress",N590="Review",N590="Other"),"HOLD","")))</f>
        <v>Waiting</v>
      </c>
    </row>
    <row r="591" spans="1:18" x14ac:dyDescent="0.25">
      <c r="A591" s="116"/>
      <c r="B591" s="116"/>
      <c r="C591" s="116"/>
      <c r="D591" s="103" t="s">
        <v>23</v>
      </c>
      <c r="E591" s="103" t="s">
        <v>1512</v>
      </c>
      <c r="F591" s="7" t="str">
        <f>IF(AND(D591="Amina",OR(E591="Manual",E591="Assisted Manual")),A590&amp;"_AZ",IF(AND(D591="Amina",OR(E591="De-Novo Merge",E591="Assisted Merge")),A590&amp;"_SA_AZ",IF(AND(D591="Ahmad",OR(E591="Manual",E591="Assisted Manual")),A590&amp;"_AE",IF(AND(D591="Ahmad",OR(E591="De-Novo Merge",E591="Assisted Merge")),A590&amp;"_SA_AE",IF(AND(D591="Gina",OR(E591="Manual",E591="Assisted Manual")),A590&amp;"_GB",IF(AND(D591="Gina",OR(E591="De-Novo Merge",E591="Assisted Merge")),A590&amp;"_SA_GB",IF(AND(D591="Cameron",OR(E591="Manual",E591="Assisted Manual")),A590&amp;"_CA",IF(AND(D591="Cameron",OR(E591="De-Novo Merge",E591="Assisted Merge")),A590&amp;"_SA_CA",IF(AND(D591="Bruno",OR(E591="Manual",E591="Assisted Manual")),A590&amp;"_BD",IF(AND(D591="Bruno",OR(E591="De-Novo Merge",E591="Assisted Merge")),A590&amp;"_SA_BD",IF(AND(D591="Daniel",OR(E591="Manual",E591="Assisted Manual")),A590&amp;"_DR",IF(AND(D591="Daniel",OR(E591="De-Novo Merge",E591="Assisted Merge")),A590&amp;"_SA_DR",IF(AND(D591="Monet",OR(E591="Manual",E591="Assisted Manual")),A590&amp;"_MW",IF(AND(D591="Monet",OR(E591="De-Novo Merge",E591="Assisted Merge")),A590&amp;"_SA_MW",IF(AND(D591="Rinat",OR(E591="Manual",E591="Assisted Manual")),A590&amp;"_RM",IF(AND(D591="Rinat",OR(E591="De-Novo Merge",E591="Assisted Merge")),A590&amp;"_SA_RM",""))))))))))))))))</f>
        <v>2018-08-01_G-295_CA</v>
      </c>
      <c r="G591" s="104">
        <v>43109</v>
      </c>
      <c r="H591" s="104">
        <v>43109</v>
      </c>
      <c r="I591" s="68">
        <v>1.2</v>
      </c>
      <c r="J591" s="68"/>
      <c r="K591" s="73" t="str">
        <f t="shared" si="17"/>
        <v/>
      </c>
      <c r="L591" s="116"/>
      <c r="M591" s="103" t="str">
        <f t="shared" si="18"/>
        <v>Completed</v>
      </c>
      <c r="N591" s="116"/>
      <c r="O591" s="116"/>
    </row>
    <row r="592" spans="1:18" x14ac:dyDescent="0.25">
      <c r="A592" s="122" t="s">
        <v>5336</v>
      </c>
      <c r="B592" s="117" t="s">
        <v>5335</v>
      </c>
      <c r="C592" s="116"/>
      <c r="D592" s="103" t="s">
        <v>187</v>
      </c>
      <c r="E592" s="103" t="s">
        <v>24</v>
      </c>
      <c r="F592" s="7" t="str">
        <f>IF(AND(D592="Amina",OR(E592="Manual",E592="Assisted Manual")),A592&amp;"_AZ",IF(AND(D592="Amina",OR(E592="De-Novo Merge",E592="Assisted Merge")),A592&amp;"_SA_AZ",IF(AND(D592="Ahmad",OR(E592="Manual",E592="Assisted Manual")),A592&amp;"_AE",IF(AND(D592="Ahmad",OR(E592="De-Novo Merge",E592="Assisted Merge")),A592&amp;"_SA_AE",IF(AND(D592="Gina",OR(E592="Manual",E592="Assisted Manual")),A592&amp;"_GB",IF(AND(D592="Gina",OR(E592="De-Novo Merge",E592="Assisted Merge")),A592&amp;"_SA_GB",IF(AND(D592="Cameron",OR(E592="Manual",E592="Assisted Manual")),A592&amp;"_CA",IF(AND(D592="Cameron",OR(E592="De-Novo Merge",E592="Assisted Merge")),A592&amp;"_SA_CA",IF(AND(D592="Bruno",OR(E592="Manual",E592="Assisted Manual")),A592&amp;"_BD",IF(AND(D592="Bruno",OR(E592="De-Novo Merge",E592="Assisted Merge")),A592&amp;"_SA_BD",IF(AND(D592="Daniel",OR(E592="Manual",E592="Assisted Manual")),A592&amp;"_DR",IF(AND(D592="Daniel",OR(E592="De-Novo Merge",E592="Assisted Merge")),A592&amp;"_SA_DR",IF(AND(D592="Monet",OR(E592="Manual",E592="Assisted Manual")),A592&amp;"_MW",IF(AND(D592="Monet",OR(E592="De-Novo Merge",E592="Assisted Merge")),A592&amp;"_SA_MW",IF(AND(D592="Rinat",OR(E592="Manual",E592="Assisted Manual")),A592&amp;"_RM",IF(AND(D592="Rinat",OR(E592="De-Novo Merge",E592="Assisted Merge")),A592&amp;"_SA_RM",""))))))))))))))))</f>
        <v>2018-08-01_G-296_MW</v>
      </c>
      <c r="G592" s="104">
        <v>43109</v>
      </c>
      <c r="H592" s="104">
        <v>43109</v>
      </c>
      <c r="I592" s="68">
        <v>1.5</v>
      </c>
      <c r="J592" s="68">
        <v>21.3</v>
      </c>
      <c r="K592" s="73">
        <f t="shared" si="17"/>
        <v>14.200000000000001</v>
      </c>
      <c r="L592" s="118" t="str">
        <f>IF(AND(NOT(OR(H592="",H592="Ø")),NOT(OR(H593="",H593="Ø"))),"Needs to be Split","")</f>
        <v/>
      </c>
      <c r="M592" s="103" t="str">
        <f t="shared" si="18"/>
        <v>Completed</v>
      </c>
      <c r="N592" s="116" t="str">
        <f>IF(AND(NOT(OR(H592="Ø",H592="")),L592="Split"),"In Progress",IF(AND(NOT(OR(H592="Ø",H592="")),L592="Needs to be Split"),"Waiting",IF(AND(M592="Review",M593="Review"),"Review",IF(OR(AND(M592="Review",M593="Incomplete"),AND(M592="Incomplete",M593="Review")),"Review",IF(OR(AND(M592="Untraceable",M593="Review"),AND(M592="Review",M593="Untraceable")),"Review",IF(OR(AND(M592="Review",M593="Completed"),AND(M592="Completed",M593="Review")),"Review",IF(OR(AND(M592="Other",M593="Review"),AND(M592="Review",M593="Other")),"Review",IF(OR(AND(M592="Other",M593="Incomplete"),AND(M592="Incomplete",M593="Other")),"Review",IF(OR(AND(M592="Other",M593="Untraceable"),AND(M592="Untraceable",M593="Other")),"Review",IF(OR(AND(M592="Other",M593="Completed"),AND(M592="Completed",M593="Other")),"Review",IF(AND(M592="Waiting",M593="Waiting"),"Waiting",IF(OR(AND(M592="Review",M593="Waiting"),AND(M592="Waiting",M593="Review")),"Waiting",IF(OR(AND(M592="Other",M593="Waiting"),AND(M592="Waiting",M593="Other")),"Waiting",IF(OR(AND(M592="Incomplete",M593="Waiting"),AND(M592="Waiting",M593="Incomplete")),"Waiting",IF(OR(AND(M592="Completed",M593="Waiting"),AND(M592="Waiting",M593="Completed")),"Waiting",IF(OR(M592="In Progress",M593="In Progress"),"In Progress",IF(OR(AND(M592="Completed",M593="Untraceable"),AND(M592="Untraceable",M593="Completed")),"Review",IF(OR(AND(M592="Completed",M593="Incomplete"),AND(M592="Incomplete",M593="Completed")),"Review",IF(OR(AND(M592="Incomplete",M593="Untraceable"),AND(M592="Untraceable",M593="Incomplete")),"Untraceable",IF(AND(NOT(OR(H592="Ø",H592="")),NOT(OR(H593="Ø",H593="")),L592=""),"In Progress",IF(AND(M592="Untraceable",M593="Untraceable"),"Untraceable",IF(AND(NOT(OR(H592="Ø",H592="")),NOT(OR(H593="Ø",H593="")),NOT(OR(L592="Ø",L592="",L592="Split",L592="Needs to be Split"))),"Completed",IF(AND(M592="Incomplete",M593="Incomplete"),"Incomplete",IF(AND(M592="Other",M593="Other"),"Review",IF(AND(M592="Untraceable",M593=""),"Untraceable","")))))))))))))))))))))))))</f>
        <v>Waiting</v>
      </c>
      <c r="O592" s="116" t="str">
        <f>IF(OR(N592="Untraceable",N592="Incomplete"),"Ignore",IF(N592="Completed","Waiting",IF(OR(N592="Waiting",N592="In Progress",N592="Review",N592="Other"),"HOLD","")))</f>
        <v>HOLD</v>
      </c>
    </row>
    <row r="593" spans="1:15" x14ac:dyDescent="0.25">
      <c r="A593" s="116"/>
      <c r="B593" s="116"/>
      <c r="C593" s="116"/>
      <c r="D593" s="103" t="str">
        <f>IF(AND(NOT(A592=""),NOT(B592=""),NOT(M592="Untraceable")),"???","")</f>
        <v>???</v>
      </c>
      <c r="E593" s="103"/>
      <c r="F593" s="7" t="str">
        <f>IF(AND(D593="Amina",OR(E593="Manual",E593="Assisted Manual")),A592&amp;"_AZ",IF(AND(D593="Amina",OR(E593="De-Novo Merge",E593="Assisted Merge")),A592&amp;"_SA_AZ",IF(AND(D593="Ahmad",OR(E593="Manual",E593="Assisted Manual")),A592&amp;"_AE",IF(AND(D593="Ahmad",OR(E593="De-Novo Merge",E593="Assisted Merge")),A592&amp;"_SA_AE",IF(AND(D593="Gina",OR(E593="Manual",E593="Assisted Manual")),A592&amp;"_GB",IF(AND(D593="Gina",OR(E593="De-Novo Merge",E593="Assisted Merge")),A592&amp;"_SA_GB",IF(AND(D593="Cameron",OR(E593="Manual",E593="Assisted Manual")),A592&amp;"_CA",IF(AND(D593="Cameron",OR(E593="De-Novo Merge",E593="Assisted Merge")),A592&amp;"_SA_CA",IF(AND(D593="Bruno",OR(E593="Manual",E593="Assisted Manual")),A592&amp;"_BD",IF(AND(D593="Bruno",OR(E593="De-Novo Merge",E593="Assisted Merge")),A592&amp;"_SA_BD",IF(AND(D593="Daniel",OR(E593="Manual",E593="Assisted Manual")),A592&amp;"_DR",IF(AND(D593="Daniel",OR(E593="De-Novo Merge",E593="Assisted Merge")),A592&amp;"_SA_DR",IF(AND(D593="Monet",OR(E593="Manual",E593="Assisted Manual")),A592&amp;"_MW",IF(AND(D593="Monet",OR(E593="De-Novo Merge",E593="Assisted Merge")),A592&amp;"_SA_MW",IF(AND(D593="Rinat",OR(E593="Manual",E593="Assisted Manual")),A592&amp;"_RM",IF(AND(D593="Rinat",OR(E593="De-Novo Merge",E593="Assisted Merge")),A592&amp;"_SA_RM",""))))))))))))))))</f>
        <v/>
      </c>
      <c r="G593" s="104"/>
      <c r="H593" s="104"/>
      <c r="I593" s="68"/>
      <c r="J593" s="68"/>
      <c r="K593" s="73" t="str">
        <f t="shared" si="17"/>
        <v/>
      </c>
      <c r="L593" s="116"/>
      <c r="M593" s="103" t="str">
        <f t="shared" si="18"/>
        <v>Waiting</v>
      </c>
      <c r="N593" s="116"/>
      <c r="O593" s="116"/>
    </row>
    <row r="594" spans="1:15" x14ac:dyDescent="0.25">
      <c r="A594" s="122" t="s">
        <v>5334</v>
      </c>
      <c r="B594" s="117"/>
      <c r="C594" s="116"/>
      <c r="D594" s="103" t="str">
        <f>IF(AND(NOT(B594=""),NOT(A594="")),"???","")</f>
        <v/>
      </c>
      <c r="E594" s="103"/>
      <c r="F594" s="7" t="str">
        <f>IF(AND(D594="Amina",OR(E594="Manual",E594="Assisted Manual")),A594&amp;"_AZ",IF(AND(D594="Amina",OR(E594="De-Novo Merge",E594="Assisted Merge")),A594&amp;"_SA_AZ",IF(AND(D594="Ahmad",OR(E594="Manual",E594="Assisted Manual")),A594&amp;"_AE",IF(AND(D594="Ahmad",OR(E594="De-Novo Merge",E594="Assisted Merge")),A594&amp;"_SA_AE",IF(AND(D594="Gina",OR(E594="Manual",E594="Assisted Manual")),A594&amp;"_GB",IF(AND(D594="Gina",OR(E594="De-Novo Merge",E594="Assisted Merge")),A594&amp;"_SA_GB",IF(AND(D594="Cameron",OR(E594="Manual",E594="Assisted Manual")),A594&amp;"_CA",IF(AND(D594="Cameron",OR(E594="De-Novo Merge",E594="Assisted Merge")),A594&amp;"_SA_CA",IF(AND(D594="Bruno",OR(E594="Manual",E594="Assisted Manual")),A594&amp;"_BD",IF(AND(D594="Bruno",OR(E594="De-Novo Merge",E594="Assisted Merge")),A594&amp;"_SA_BD",IF(AND(D594="Daniel",OR(E594="Manual",E594="Assisted Manual")),A594&amp;"_DR",IF(AND(D594="Daniel",OR(E594="De-Novo Merge",E594="Assisted Merge")),A594&amp;"_SA_DR",IF(AND(D594="Monet",OR(E594="Manual",E594="Assisted Manual")),A594&amp;"_MW",IF(AND(D594="Monet",OR(E594="De-Novo Merge",E594="Assisted Merge")),A594&amp;"_SA_MW",IF(AND(D594="Rinat",OR(E594="Manual",E594="Assisted Manual")),A594&amp;"_RM",IF(AND(D594="Rinat",OR(E594="De-Novo Merge",E594="Assisted Merge")),A594&amp;"_SA_RM",""))))))))))))))))</f>
        <v/>
      </c>
      <c r="G594" s="104"/>
      <c r="H594" s="104"/>
      <c r="I594" s="68"/>
      <c r="J594" s="68"/>
      <c r="K594" s="73" t="str">
        <f t="shared" si="17"/>
        <v/>
      </c>
      <c r="L594" s="118" t="str">
        <f>IF(AND(NOT(OR(H594="",H594="Ø")),NOT(OR(H595="",H595="Ø"))),"Needs to be Split","")</f>
        <v/>
      </c>
      <c r="M594" s="103" t="str">
        <f t="shared" si="18"/>
        <v/>
      </c>
      <c r="N594" s="116" t="str">
        <f>IF(AND(NOT(OR(H594="Ø",H594="")),L594="Split"),"In Progress",IF(AND(NOT(OR(H594="Ø",H594="")),L594="Needs to be Split"),"Waiting",IF(AND(M594="Review",M595="Review"),"Review",IF(OR(AND(M594="Review",M595="Incomplete"),AND(M594="Incomplete",M595="Review")),"Review",IF(OR(AND(M594="Untraceable",M595="Review"),AND(M594="Review",M595="Untraceable")),"Review",IF(OR(AND(M594="Review",M595="Completed"),AND(M594="Completed",M595="Review")),"Review",IF(OR(AND(M594="Other",M595="Review"),AND(M594="Review",M595="Other")),"Review",IF(OR(AND(M594="Other",M595="Incomplete"),AND(M594="Incomplete",M595="Other")),"Review",IF(OR(AND(M594="Other",M595="Untraceable"),AND(M594="Untraceable",M595="Other")),"Review",IF(OR(AND(M594="Other",M595="Completed"),AND(M594="Completed",M595="Other")),"Review",IF(AND(M594="Waiting",M595="Waiting"),"Waiting",IF(OR(AND(M594="Review",M595="Waiting"),AND(M594="Waiting",M595="Review")),"Waiting",IF(OR(AND(M594="Other",M595="Waiting"),AND(M594="Waiting",M595="Other")),"Waiting",IF(OR(AND(M594="Incomplete",M595="Waiting"),AND(M594="Waiting",M595="Incomplete")),"Waiting",IF(OR(AND(M594="Completed",M595="Waiting"),AND(M594="Waiting",M595="Completed")),"Waiting",IF(OR(M594="In Progress",M595="In Progress"),"In Progress",IF(OR(AND(M594="Completed",M595="Untraceable"),AND(M594="Untraceable",M595="Completed")),"Review",IF(OR(AND(M594="Completed",M595="Incomplete"),AND(M594="Incomplete",M595="Completed")),"Review",IF(OR(AND(M594="Incomplete",M595="Untraceable"),AND(M594="Untraceable",M595="Incomplete")),"Untraceable",IF(AND(NOT(OR(H594="Ø",H594="")),NOT(OR(H595="Ø",H595="")),L594=""),"In Progress",IF(AND(M594="Untraceable",M595="Untraceable"),"Untraceable",IF(AND(NOT(OR(H594="Ø",H594="")),NOT(OR(H595="Ø",H595="")),NOT(OR(L594="Ø",L594="",L594="Split",L594="Needs to be Split"))),"Completed",IF(AND(M594="Incomplete",M595="Incomplete"),"Incomplete",IF(AND(M594="Other",M595="Other"),"Review",IF(AND(M594="Untraceable",M595=""),"Untraceable","")))))))))))))))))))))))))</f>
        <v/>
      </c>
      <c r="O594" s="116" t="str">
        <f>IF(OR(N594="Untraceable",N594="Incomplete"),"Ignore",IF(N594="Completed","Waiting",IF(OR(N594="Waiting",N594="In Progress",N594="Review",N594="Other"),"HOLD","")))</f>
        <v/>
      </c>
    </row>
    <row r="595" spans="1:15" x14ac:dyDescent="0.25">
      <c r="A595" s="116"/>
      <c r="B595" s="116"/>
      <c r="C595" s="116"/>
      <c r="D595" s="103" t="str">
        <f>IF(AND(NOT(A594=""),NOT(B594=""),NOT(M594="Untraceable")),"???","")</f>
        <v/>
      </c>
      <c r="E595" s="103"/>
      <c r="F595" s="7" t="str">
        <f>IF(AND(D595="Amina",OR(E595="Manual",E595="Assisted Manual")),A594&amp;"_AZ",IF(AND(D595="Amina",OR(E595="De-Novo Merge",E595="Assisted Merge")),A594&amp;"_SA_AZ",IF(AND(D595="Ahmad",OR(E595="Manual",E595="Assisted Manual")),A594&amp;"_AE",IF(AND(D595="Ahmad",OR(E595="De-Novo Merge",E595="Assisted Merge")),A594&amp;"_SA_AE",IF(AND(D595="Gina",OR(E595="Manual",E595="Assisted Manual")),A594&amp;"_GB",IF(AND(D595="Gina",OR(E595="De-Novo Merge",E595="Assisted Merge")),A594&amp;"_SA_GB",IF(AND(D595="Cameron",OR(E595="Manual",E595="Assisted Manual")),A594&amp;"_CA",IF(AND(D595="Cameron",OR(E595="De-Novo Merge",E595="Assisted Merge")),A594&amp;"_SA_CA",IF(AND(D595="Bruno",OR(E595="Manual",E595="Assisted Manual")),A594&amp;"_BD",IF(AND(D595="Bruno",OR(E595="De-Novo Merge",E595="Assisted Merge")),A594&amp;"_SA_BD",IF(AND(D595="Daniel",OR(E595="Manual",E595="Assisted Manual")),A594&amp;"_DR",IF(AND(D595="Daniel",OR(E595="De-Novo Merge",E595="Assisted Merge")),A594&amp;"_SA_DR",IF(AND(D595="Monet",OR(E595="Manual",E595="Assisted Manual")),A594&amp;"_MW",IF(AND(D595="Monet",OR(E595="De-Novo Merge",E595="Assisted Merge")),A594&amp;"_SA_MW",IF(AND(D595="Rinat",OR(E595="Manual",E595="Assisted Manual")),A594&amp;"_RM",IF(AND(D595="Rinat",OR(E595="De-Novo Merge",E595="Assisted Merge")),A594&amp;"_SA_RM",""))))))))))))))))</f>
        <v/>
      </c>
      <c r="G595" s="104"/>
      <c r="H595" s="104"/>
      <c r="I595" s="68"/>
      <c r="J595" s="68"/>
      <c r="K595" s="73" t="str">
        <f t="shared" si="17"/>
        <v/>
      </c>
      <c r="L595" s="116"/>
      <c r="M595" s="103" t="str">
        <f t="shared" si="18"/>
        <v/>
      </c>
      <c r="N595" s="116"/>
      <c r="O595" s="116"/>
    </row>
    <row r="596" spans="1:15" x14ac:dyDescent="0.25">
      <c r="A596" s="122" t="s">
        <v>5333</v>
      </c>
      <c r="B596" s="117"/>
      <c r="C596" s="116"/>
      <c r="D596" s="103" t="str">
        <f>IF(AND(NOT(B596=""),NOT(A596="")),"???","")</f>
        <v/>
      </c>
      <c r="E596" s="103"/>
      <c r="F596" s="7" t="str">
        <f>IF(AND(D596="Amina",OR(E596="Manual",E596="Assisted Manual")),A596&amp;"_AZ",IF(AND(D596="Amina",OR(E596="De-Novo Merge",E596="Assisted Merge")),A596&amp;"_SA_AZ",IF(AND(D596="Ahmad",OR(E596="Manual",E596="Assisted Manual")),A596&amp;"_AE",IF(AND(D596="Ahmad",OR(E596="De-Novo Merge",E596="Assisted Merge")),A596&amp;"_SA_AE",IF(AND(D596="Gina",OR(E596="Manual",E596="Assisted Manual")),A596&amp;"_GB",IF(AND(D596="Gina",OR(E596="De-Novo Merge",E596="Assisted Merge")),A596&amp;"_SA_GB",IF(AND(D596="Cameron",OR(E596="Manual",E596="Assisted Manual")),A596&amp;"_CA",IF(AND(D596="Cameron",OR(E596="De-Novo Merge",E596="Assisted Merge")),A596&amp;"_SA_CA",IF(AND(D596="Bruno",OR(E596="Manual",E596="Assisted Manual")),A596&amp;"_BD",IF(AND(D596="Bruno",OR(E596="De-Novo Merge",E596="Assisted Merge")),A596&amp;"_SA_BD",IF(AND(D596="Daniel",OR(E596="Manual",E596="Assisted Manual")),A596&amp;"_DR",IF(AND(D596="Daniel",OR(E596="De-Novo Merge",E596="Assisted Merge")),A596&amp;"_SA_DR",IF(AND(D596="Monet",OR(E596="Manual",E596="Assisted Manual")),A596&amp;"_MW",IF(AND(D596="Monet",OR(E596="De-Novo Merge",E596="Assisted Merge")),A596&amp;"_SA_MW",IF(AND(D596="Rinat",OR(E596="Manual",E596="Assisted Manual")),A596&amp;"_RM",IF(AND(D596="Rinat",OR(E596="De-Novo Merge",E596="Assisted Merge")),A596&amp;"_SA_RM",""))))))))))))))))</f>
        <v/>
      </c>
      <c r="G596" s="104"/>
      <c r="H596" s="104"/>
      <c r="I596" s="68"/>
      <c r="J596" s="68"/>
      <c r="K596" s="73" t="str">
        <f t="shared" si="17"/>
        <v/>
      </c>
      <c r="L596" s="118" t="str">
        <f>IF(AND(NOT(OR(H596="",H596="Ø")),NOT(OR(H597="",H597="Ø"))),"Needs to be Split","")</f>
        <v/>
      </c>
      <c r="M596" s="103" t="str">
        <f t="shared" si="18"/>
        <v/>
      </c>
      <c r="N596" s="116" t="str">
        <f>IF(AND(NOT(OR(H596="Ø",H596="")),L596="Split"),"In Progress",IF(AND(NOT(OR(H596="Ø",H596="")),L596="Needs to be Split"),"Waiting",IF(AND(M596="Review",M597="Review"),"Review",IF(OR(AND(M596="Review",M597="Incomplete"),AND(M596="Incomplete",M597="Review")),"Review",IF(OR(AND(M596="Untraceable",M597="Review"),AND(M596="Review",M597="Untraceable")),"Review",IF(OR(AND(M596="Review",M597="Completed"),AND(M596="Completed",M597="Review")),"Review",IF(OR(AND(M596="Other",M597="Review"),AND(M596="Review",M597="Other")),"Review",IF(OR(AND(M596="Other",M597="Incomplete"),AND(M596="Incomplete",M597="Other")),"Review",IF(OR(AND(M596="Other",M597="Untraceable"),AND(M596="Untraceable",M597="Other")),"Review",IF(OR(AND(M596="Other",M597="Completed"),AND(M596="Completed",M597="Other")),"Review",IF(AND(M596="Waiting",M597="Waiting"),"Waiting",IF(OR(AND(M596="Review",M597="Waiting"),AND(M596="Waiting",M597="Review")),"Waiting",IF(OR(AND(M596="Other",M597="Waiting"),AND(M596="Waiting",M597="Other")),"Waiting",IF(OR(AND(M596="Incomplete",M597="Waiting"),AND(M596="Waiting",M597="Incomplete")),"Waiting",IF(OR(AND(M596="Completed",M597="Waiting"),AND(M596="Waiting",M597="Completed")),"Waiting",IF(OR(M596="In Progress",M597="In Progress"),"In Progress",IF(OR(AND(M596="Completed",M597="Untraceable"),AND(M596="Untraceable",M597="Completed")),"Review",IF(OR(AND(M596="Completed",M597="Incomplete"),AND(M596="Incomplete",M597="Completed")),"Review",IF(OR(AND(M596="Incomplete",M597="Untraceable"),AND(M596="Untraceable",M597="Incomplete")),"Untraceable",IF(AND(NOT(OR(H596="Ø",H596="")),NOT(OR(H597="Ø",H597="")),L596=""),"In Progress",IF(AND(M596="Untraceable",M597="Untraceable"),"Untraceable",IF(AND(NOT(OR(H596="Ø",H596="")),NOT(OR(H597="Ø",H597="")),NOT(OR(L596="Ø",L596="",L596="Split",L596="Needs to be Split"))),"Completed",IF(AND(M596="Incomplete",M597="Incomplete"),"Incomplete",IF(AND(M596="Other",M597="Other"),"Review",IF(AND(M596="Untraceable",M597=""),"Untraceable","")))))))))))))))))))))))))</f>
        <v/>
      </c>
      <c r="O596" s="116" t="str">
        <f>IF(OR(N596="Untraceable",N596="Incomplete"),"Ignore",IF(N596="Completed","Waiting",IF(OR(N596="Waiting",N596="In Progress",N596="Review",N596="Other"),"HOLD","")))</f>
        <v/>
      </c>
    </row>
    <row r="597" spans="1:15" x14ac:dyDescent="0.25">
      <c r="A597" s="116"/>
      <c r="B597" s="116"/>
      <c r="C597" s="116"/>
      <c r="D597" s="103" t="str">
        <f>IF(AND(NOT(A596=""),NOT(B596=""),NOT(M596="Untraceable")),"???","")</f>
        <v/>
      </c>
      <c r="E597" s="103"/>
      <c r="F597" s="7" t="str">
        <f>IF(AND(D597="Amina",OR(E597="Manual",E597="Assisted Manual")),A596&amp;"_AZ",IF(AND(D597="Amina",OR(E597="De-Novo Merge",E597="Assisted Merge")),A596&amp;"_SA_AZ",IF(AND(D597="Ahmad",OR(E597="Manual",E597="Assisted Manual")),A596&amp;"_AE",IF(AND(D597="Ahmad",OR(E597="De-Novo Merge",E597="Assisted Merge")),A596&amp;"_SA_AE",IF(AND(D597="Gina",OR(E597="Manual",E597="Assisted Manual")),A596&amp;"_GB",IF(AND(D597="Gina",OR(E597="De-Novo Merge",E597="Assisted Merge")),A596&amp;"_SA_GB",IF(AND(D597="Cameron",OR(E597="Manual",E597="Assisted Manual")),A596&amp;"_CA",IF(AND(D597="Cameron",OR(E597="De-Novo Merge",E597="Assisted Merge")),A596&amp;"_SA_CA",IF(AND(D597="Bruno",OR(E597="Manual",E597="Assisted Manual")),A596&amp;"_BD",IF(AND(D597="Bruno",OR(E597="De-Novo Merge",E597="Assisted Merge")),A596&amp;"_SA_BD",IF(AND(D597="Daniel",OR(E597="Manual",E597="Assisted Manual")),A596&amp;"_DR",IF(AND(D597="Daniel",OR(E597="De-Novo Merge",E597="Assisted Merge")),A596&amp;"_SA_DR",IF(AND(D597="Monet",OR(E597="Manual",E597="Assisted Manual")),A596&amp;"_MW",IF(AND(D597="Monet",OR(E597="De-Novo Merge",E597="Assisted Merge")),A596&amp;"_SA_MW",IF(AND(D597="Rinat",OR(E597="Manual",E597="Assisted Manual")),A596&amp;"_RM",IF(AND(D597="Rinat",OR(E597="De-Novo Merge",E597="Assisted Merge")),A596&amp;"_SA_RM",""))))))))))))))))</f>
        <v/>
      </c>
      <c r="G597" s="104"/>
      <c r="H597" s="104"/>
      <c r="I597" s="68"/>
      <c r="J597" s="68"/>
      <c r="K597" s="73" t="str">
        <f t="shared" si="17"/>
        <v/>
      </c>
      <c r="L597" s="116"/>
      <c r="M597" s="103" t="str">
        <f t="shared" si="18"/>
        <v/>
      </c>
      <c r="N597" s="116"/>
      <c r="O597" s="116"/>
    </row>
    <row r="598" spans="1:15" x14ac:dyDescent="0.25">
      <c r="A598" s="122" t="s">
        <v>5332</v>
      </c>
      <c r="B598" s="117"/>
      <c r="C598" s="116"/>
      <c r="D598" s="103" t="str">
        <f>IF(AND(NOT(B598=""),NOT(A598="")),"???","")</f>
        <v/>
      </c>
      <c r="E598" s="103"/>
      <c r="F598" s="7" t="str">
        <f>IF(AND(D598="Amina",OR(E598="Manual",E598="Assisted Manual")),A598&amp;"_AZ",IF(AND(D598="Amina",OR(E598="De-Novo Merge",E598="Assisted Merge")),A598&amp;"_SA_AZ",IF(AND(D598="Ahmad",OR(E598="Manual",E598="Assisted Manual")),A598&amp;"_AE",IF(AND(D598="Ahmad",OR(E598="De-Novo Merge",E598="Assisted Merge")),A598&amp;"_SA_AE",IF(AND(D598="Gina",OR(E598="Manual",E598="Assisted Manual")),A598&amp;"_GB",IF(AND(D598="Gina",OR(E598="De-Novo Merge",E598="Assisted Merge")),A598&amp;"_SA_GB",IF(AND(D598="Cameron",OR(E598="Manual",E598="Assisted Manual")),A598&amp;"_CA",IF(AND(D598="Cameron",OR(E598="De-Novo Merge",E598="Assisted Merge")),A598&amp;"_SA_CA",IF(AND(D598="Bruno",OR(E598="Manual",E598="Assisted Manual")),A598&amp;"_BD",IF(AND(D598="Bruno",OR(E598="De-Novo Merge",E598="Assisted Merge")),A598&amp;"_SA_BD",IF(AND(D598="Daniel",OR(E598="Manual",E598="Assisted Manual")),A598&amp;"_DR",IF(AND(D598="Daniel",OR(E598="De-Novo Merge",E598="Assisted Merge")),A598&amp;"_SA_DR",IF(AND(D598="Monet",OR(E598="Manual",E598="Assisted Manual")),A598&amp;"_MW",IF(AND(D598="Monet",OR(E598="De-Novo Merge",E598="Assisted Merge")),A598&amp;"_SA_MW",IF(AND(D598="Rinat",OR(E598="Manual",E598="Assisted Manual")),A598&amp;"_RM",IF(AND(D598="Rinat",OR(E598="De-Novo Merge",E598="Assisted Merge")),A598&amp;"_SA_RM",""))))))))))))))))</f>
        <v/>
      </c>
      <c r="G598" s="104"/>
      <c r="H598" s="104"/>
      <c r="I598" s="68"/>
      <c r="J598" s="68"/>
      <c r="K598" s="73" t="str">
        <f t="shared" si="17"/>
        <v/>
      </c>
      <c r="L598" s="118" t="str">
        <f>IF(AND(NOT(OR(H598="",H598="Ø")),NOT(OR(H599="",H599="Ø"))),"Needs to be Split","")</f>
        <v/>
      </c>
      <c r="M598" s="103" t="str">
        <f t="shared" si="18"/>
        <v/>
      </c>
      <c r="N598" s="116" t="str">
        <f>IF(AND(NOT(OR(H598="Ø",H598="")),L598="Split"),"In Progress",IF(AND(NOT(OR(H598="Ø",H598="")),L598="Needs to be Split"),"Waiting",IF(AND(M598="Review",M599="Review"),"Review",IF(OR(AND(M598="Review",M599="Incomplete"),AND(M598="Incomplete",M599="Review")),"Review",IF(OR(AND(M598="Untraceable",M599="Review"),AND(M598="Review",M599="Untraceable")),"Review",IF(OR(AND(M598="Review",M599="Completed"),AND(M598="Completed",M599="Review")),"Review",IF(OR(AND(M598="Other",M599="Review"),AND(M598="Review",M599="Other")),"Review",IF(OR(AND(M598="Other",M599="Incomplete"),AND(M598="Incomplete",M599="Other")),"Review",IF(OR(AND(M598="Other",M599="Untraceable"),AND(M598="Untraceable",M599="Other")),"Review",IF(OR(AND(M598="Other",M599="Completed"),AND(M598="Completed",M599="Other")),"Review",IF(AND(M598="Waiting",M599="Waiting"),"Waiting",IF(OR(AND(M598="Review",M599="Waiting"),AND(M598="Waiting",M599="Review")),"Waiting",IF(OR(AND(M598="Other",M599="Waiting"),AND(M598="Waiting",M599="Other")),"Waiting",IF(OR(AND(M598="Incomplete",M599="Waiting"),AND(M598="Waiting",M599="Incomplete")),"Waiting",IF(OR(AND(M598="Completed",M599="Waiting"),AND(M598="Waiting",M599="Completed")),"Waiting",IF(OR(M598="In Progress",M599="In Progress"),"In Progress",IF(OR(AND(M598="Completed",M599="Untraceable"),AND(M598="Untraceable",M599="Completed")),"Review",IF(OR(AND(M598="Completed",M599="Incomplete"),AND(M598="Incomplete",M599="Completed")),"Review",IF(OR(AND(M598="Incomplete",M599="Untraceable"),AND(M598="Untraceable",M599="Incomplete")),"Untraceable",IF(AND(NOT(OR(H598="Ø",H598="")),NOT(OR(H599="Ø",H599="")),L598=""),"In Progress",IF(AND(M598="Untraceable",M599="Untraceable"),"Untraceable",IF(AND(NOT(OR(H598="Ø",H598="")),NOT(OR(H599="Ø",H599="")),NOT(OR(L598="Ø",L598="",L598="Split",L598="Needs to be Split"))),"Completed",IF(AND(M598="Incomplete",M599="Incomplete"),"Incomplete",IF(AND(M598="Other",M599="Other"),"Review",IF(AND(M598="Untraceable",M599=""),"Untraceable","")))))))))))))))))))))))))</f>
        <v/>
      </c>
      <c r="O598" s="116" t="str">
        <f>IF(OR(N598="Untraceable",N598="Incomplete"),"Ignore",IF(N598="Completed","Waiting",IF(OR(N598="Waiting",N598="In Progress",N598="Review",N598="Other"),"HOLD","")))</f>
        <v/>
      </c>
    </row>
    <row r="599" spans="1:15" x14ac:dyDescent="0.25">
      <c r="A599" s="116"/>
      <c r="B599" s="116"/>
      <c r="C599" s="116"/>
      <c r="D599" s="103" t="str">
        <f>IF(AND(NOT(A598=""),NOT(B598=""),NOT(M598="Untraceable")),"???","")</f>
        <v/>
      </c>
      <c r="E599" s="103"/>
      <c r="F599" s="7" t="str">
        <f>IF(AND(D599="Amina",OR(E599="Manual",E599="Assisted Manual")),A598&amp;"_AZ",IF(AND(D599="Amina",OR(E599="De-Novo Merge",E599="Assisted Merge")),A598&amp;"_SA_AZ",IF(AND(D599="Ahmad",OR(E599="Manual",E599="Assisted Manual")),A598&amp;"_AE",IF(AND(D599="Ahmad",OR(E599="De-Novo Merge",E599="Assisted Merge")),A598&amp;"_SA_AE",IF(AND(D599="Gina",OR(E599="Manual",E599="Assisted Manual")),A598&amp;"_GB",IF(AND(D599="Gina",OR(E599="De-Novo Merge",E599="Assisted Merge")),A598&amp;"_SA_GB",IF(AND(D599="Cameron",OR(E599="Manual",E599="Assisted Manual")),A598&amp;"_CA",IF(AND(D599="Cameron",OR(E599="De-Novo Merge",E599="Assisted Merge")),A598&amp;"_SA_CA",IF(AND(D599="Bruno",OR(E599="Manual",E599="Assisted Manual")),A598&amp;"_BD",IF(AND(D599="Bruno",OR(E599="De-Novo Merge",E599="Assisted Merge")),A598&amp;"_SA_BD",IF(AND(D599="Daniel",OR(E599="Manual",E599="Assisted Manual")),A598&amp;"_DR",IF(AND(D599="Daniel",OR(E599="De-Novo Merge",E599="Assisted Merge")),A598&amp;"_SA_DR",IF(AND(D599="Monet",OR(E599="Manual",E599="Assisted Manual")),A598&amp;"_MW",IF(AND(D599="Monet",OR(E599="De-Novo Merge",E599="Assisted Merge")),A598&amp;"_SA_MW",IF(AND(D599="Rinat",OR(E599="Manual",E599="Assisted Manual")),A598&amp;"_RM",IF(AND(D599="Rinat",OR(E599="De-Novo Merge",E599="Assisted Merge")),A598&amp;"_SA_RM",""))))))))))))))))</f>
        <v/>
      </c>
      <c r="G599" s="104"/>
      <c r="H599" s="104"/>
      <c r="I599" s="68"/>
      <c r="J599" s="68"/>
      <c r="K599" s="73" t="str">
        <f t="shared" si="17"/>
        <v/>
      </c>
      <c r="L599" s="116"/>
      <c r="M599" s="103" t="str">
        <f t="shared" si="18"/>
        <v/>
      </c>
      <c r="N599" s="116"/>
      <c r="O599" s="116"/>
    </row>
    <row r="600" spans="1:15" x14ac:dyDescent="0.25">
      <c r="A600" s="122" t="s">
        <v>5331</v>
      </c>
      <c r="B600" s="117"/>
      <c r="C600" s="116"/>
      <c r="D600" s="103" t="str">
        <f>IF(AND(NOT(B600=""),NOT(A600="")),"???","")</f>
        <v/>
      </c>
      <c r="E600" s="103"/>
      <c r="F600" s="7" t="str">
        <f>IF(AND(D600="Amina",OR(E600="Manual",E600="Assisted Manual")),A600&amp;"_AZ",IF(AND(D600="Amina",OR(E600="De-Novo Merge",E600="Assisted Merge")),A600&amp;"_SA_AZ",IF(AND(D600="Ahmad",OR(E600="Manual",E600="Assisted Manual")),A600&amp;"_AE",IF(AND(D600="Ahmad",OR(E600="De-Novo Merge",E600="Assisted Merge")),A600&amp;"_SA_AE",IF(AND(D600="Gina",OR(E600="Manual",E600="Assisted Manual")),A600&amp;"_GB",IF(AND(D600="Gina",OR(E600="De-Novo Merge",E600="Assisted Merge")),A600&amp;"_SA_GB",IF(AND(D600="Cameron",OR(E600="Manual",E600="Assisted Manual")),A600&amp;"_CA",IF(AND(D600="Cameron",OR(E600="De-Novo Merge",E600="Assisted Merge")),A600&amp;"_SA_CA",IF(AND(D600="Bruno",OR(E600="Manual",E600="Assisted Manual")),A600&amp;"_BD",IF(AND(D600="Bruno",OR(E600="De-Novo Merge",E600="Assisted Merge")),A600&amp;"_SA_BD",IF(AND(D600="Daniel",OR(E600="Manual",E600="Assisted Manual")),A600&amp;"_DR",IF(AND(D600="Daniel",OR(E600="De-Novo Merge",E600="Assisted Merge")),A600&amp;"_SA_DR",IF(AND(D600="Monet",OR(E600="Manual",E600="Assisted Manual")),A600&amp;"_MW",IF(AND(D600="Monet",OR(E600="De-Novo Merge",E600="Assisted Merge")),A600&amp;"_SA_MW",IF(AND(D600="Rinat",OR(E600="Manual",E600="Assisted Manual")),A600&amp;"_RM",IF(AND(D600="Rinat",OR(E600="De-Novo Merge",E600="Assisted Merge")),A600&amp;"_SA_RM",""))))))))))))))))</f>
        <v/>
      </c>
      <c r="G600" s="104"/>
      <c r="H600" s="104"/>
      <c r="I600" s="68"/>
      <c r="J600" s="68"/>
      <c r="K600" s="73" t="str">
        <f t="shared" si="17"/>
        <v/>
      </c>
      <c r="L600" s="118" t="str">
        <f>IF(AND(NOT(OR(H600="",H600="Ø")),NOT(OR(H601="",H601="Ø"))),"Needs to be Split","")</f>
        <v/>
      </c>
      <c r="M600" s="103" t="str">
        <f t="shared" si="18"/>
        <v/>
      </c>
      <c r="N600" s="116" t="str">
        <f>IF(AND(NOT(OR(H600="Ø",H600="")),L600="Split"),"In Progress",IF(AND(NOT(OR(H600="Ø",H600="")),L600="Needs to be Split"),"Waiting",IF(AND(M600="Review",M601="Review"),"Review",IF(OR(AND(M600="Review",M601="Incomplete"),AND(M600="Incomplete",M601="Review")),"Review",IF(OR(AND(M600="Untraceable",M601="Review"),AND(M600="Review",M601="Untraceable")),"Review",IF(OR(AND(M600="Review",M601="Completed"),AND(M600="Completed",M601="Review")),"Review",IF(OR(AND(M600="Other",M601="Review"),AND(M600="Review",M601="Other")),"Review",IF(OR(AND(M600="Other",M601="Incomplete"),AND(M600="Incomplete",M601="Other")),"Review",IF(OR(AND(M600="Other",M601="Untraceable"),AND(M600="Untraceable",M601="Other")),"Review",IF(OR(AND(M600="Other",M601="Completed"),AND(M600="Completed",M601="Other")),"Review",IF(AND(M600="Waiting",M601="Waiting"),"Waiting",IF(OR(AND(M600="Review",M601="Waiting"),AND(M600="Waiting",M601="Review")),"Waiting",IF(OR(AND(M600="Other",M601="Waiting"),AND(M600="Waiting",M601="Other")),"Waiting",IF(OR(AND(M600="Incomplete",M601="Waiting"),AND(M600="Waiting",M601="Incomplete")),"Waiting",IF(OR(AND(M600="Completed",M601="Waiting"),AND(M600="Waiting",M601="Completed")),"Waiting",IF(OR(M600="In Progress",M601="In Progress"),"In Progress",IF(OR(AND(M600="Completed",M601="Untraceable"),AND(M600="Untraceable",M601="Completed")),"Review",IF(OR(AND(M600="Completed",M601="Incomplete"),AND(M600="Incomplete",M601="Completed")),"Review",IF(OR(AND(M600="Incomplete",M601="Untraceable"),AND(M600="Untraceable",M601="Incomplete")),"Untraceable",IF(AND(NOT(OR(H600="Ø",H600="")),NOT(OR(H601="Ø",H601="")),L600=""),"In Progress",IF(AND(M600="Untraceable",M601="Untraceable"),"Untraceable",IF(AND(NOT(OR(H600="Ø",H600="")),NOT(OR(H601="Ø",H601="")),NOT(OR(L600="Ø",L600="",L600="Split",L600="Needs to be Split"))),"Completed",IF(AND(M600="Incomplete",M601="Incomplete"),"Incomplete",IF(AND(M600="Other",M601="Other"),"Review",IF(AND(M600="Untraceable",M601=""),"Untraceable","")))))))))))))))))))))))))</f>
        <v/>
      </c>
      <c r="O600" s="116" t="str">
        <f>IF(OR(N600="Untraceable",N600="Incomplete"),"Ignore",IF(N600="Completed","Waiting",IF(OR(N600="Waiting",N600="In Progress",N600="Review",N600="Other"),"HOLD","")))</f>
        <v/>
      </c>
    </row>
    <row r="601" spans="1:15" x14ac:dyDescent="0.25">
      <c r="A601" s="116"/>
      <c r="B601" s="116"/>
      <c r="C601" s="116"/>
      <c r="D601" s="103" t="str">
        <f>IF(AND(NOT(A600=""),NOT(B600=""),NOT(M600="Untraceable")),"???","")</f>
        <v/>
      </c>
      <c r="E601" s="103"/>
      <c r="F601" s="7" t="str">
        <f>IF(AND(D601="Amina",OR(E601="Manual",E601="Assisted Manual")),A600&amp;"_AZ",IF(AND(D601="Amina",OR(E601="De-Novo Merge",E601="Assisted Merge")),A600&amp;"_SA_AZ",IF(AND(D601="Ahmad",OR(E601="Manual",E601="Assisted Manual")),A600&amp;"_AE",IF(AND(D601="Ahmad",OR(E601="De-Novo Merge",E601="Assisted Merge")),A600&amp;"_SA_AE",IF(AND(D601="Gina",OR(E601="Manual",E601="Assisted Manual")),A600&amp;"_GB",IF(AND(D601="Gina",OR(E601="De-Novo Merge",E601="Assisted Merge")),A600&amp;"_SA_GB",IF(AND(D601="Cameron",OR(E601="Manual",E601="Assisted Manual")),A600&amp;"_CA",IF(AND(D601="Cameron",OR(E601="De-Novo Merge",E601="Assisted Merge")),A600&amp;"_SA_CA",IF(AND(D601="Bruno",OR(E601="Manual",E601="Assisted Manual")),A600&amp;"_BD",IF(AND(D601="Bruno",OR(E601="De-Novo Merge",E601="Assisted Merge")),A600&amp;"_SA_BD",IF(AND(D601="Daniel",OR(E601="Manual",E601="Assisted Manual")),A600&amp;"_DR",IF(AND(D601="Daniel",OR(E601="De-Novo Merge",E601="Assisted Merge")),A600&amp;"_SA_DR",IF(AND(D601="Monet",OR(E601="Manual",E601="Assisted Manual")),A600&amp;"_MW",IF(AND(D601="Monet",OR(E601="De-Novo Merge",E601="Assisted Merge")),A600&amp;"_SA_MW",IF(AND(D601="Rinat",OR(E601="Manual",E601="Assisted Manual")),A600&amp;"_RM",IF(AND(D601="Rinat",OR(E601="De-Novo Merge",E601="Assisted Merge")),A600&amp;"_SA_RM",""))))))))))))))))</f>
        <v/>
      </c>
      <c r="G601" s="104"/>
      <c r="H601" s="104"/>
      <c r="I601" s="68"/>
      <c r="J601" s="68"/>
      <c r="K601" s="73" t="str">
        <f t="shared" si="17"/>
        <v/>
      </c>
      <c r="L601" s="116"/>
      <c r="M601" s="103" t="str">
        <f t="shared" si="18"/>
        <v/>
      </c>
      <c r="N601" s="116"/>
      <c r="O601" s="116"/>
    </row>
    <row r="602" spans="1:15" x14ac:dyDescent="0.25">
      <c r="A602" s="122" t="s">
        <v>5330</v>
      </c>
      <c r="B602" s="117"/>
      <c r="C602" s="116"/>
      <c r="D602" s="103" t="str">
        <f>IF(AND(NOT(B602=""),NOT(A602="")),"???","")</f>
        <v/>
      </c>
      <c r="E602" s="103"/>
      <c r="F602" s="7" t="str">
        <f>IF(AND(D602="Amina",OR(E602="Manual",E602="Assisted Manual")),A602&amp;"_AZ",IF(AND(D602="Amina",OR(E602="De-Novo Merge",E602="Assisted Merge")),A602&amp;"_SA_AZ",IF(AND(D602="Ahmad",OR(E602="Manual",E602="Assisted Manual")),A602&amp;"_AE",IF(AND(D602="Ahmad",OR(E602="De-Novo Merge",E602="Assisted Merge")),A602&amp;"_SA_AE",IF(AND(D602="Gina",OR(E602="Manual",E602="Assisted Manual")),A602&amp;"_GB",IF(AND(D602="Gina",OR(E602="De-Novo Merge",E602="Assisted Merge")),A602&amp;"_SA_GB",IF(AND(D602="Cameron",OR(E602="Manual",E602="Assisted Manual")),A602&amp;"_CA",IF(AND(D602="Cameron",OR(E602="De-Novo Merge",E602="Assisted Merge")),A602&amp;"_SA_CA",IF(AND(D602="Bruno",OR(E602="Manual",E602="Assisted Manual")),A602&amp;"_BD",IF(AND(D602="Bruno",OR(E602="De-Novo Merge",E602="Assisted Merge")),A602&amp;"_SA_BD",IF(AND(D602="Daniel",OR(E602="Manual",E602="Assisted Manual")),A602&amp;"_DR",IF(AND(D602="Daniel",OR(E602="De-Novo Merge",E602="Assisted Merge")),A602&amp;"_SA_DR",IF(AND(D602="Monet",OR(E602="Manual",E602="Assisted Manual")),A602&amp;"_MW",IF(AND(D602="Monet",OR(E602="De-Novo Merge",E602="Assisted Merge")),A602&amp;"_SA_MW",IF(AND(D602="Rinat",OR(E602="Manual",E602="Assisted Manual")),A602&amp;"_RM",IF(AND(D602="Rinat",OR(E602="De-Novo Merge",E602="Assisted Merge")),A602&amp;"_SA_RM",""))))))))))))))))</f>
        <v/>
      </c>
      <c r="G602" s="104"/>
      <c r="H602" s="104"/>
      <c r="I602" s="68"/>
      <c r="J602" s="68"/>
      <c r="K602" s="73" t="str">
        <f t="shared" si="17"/>
        <v/>
      </c>
      <c r="L602" s="118" t="str">
        <f>IF(AND(NOT(OR(H602="",H602="Ø")),NOT(OR(H603="",H603="Ø"))),"Needs to be Split","")</f>
        <v/>
      </c>
      <c r="M602" s="103" t="str">
        <f t="shared" si="18"/>
        <v/>
      </c>
      <c r="N602" s="116" t="str">
        <f>IF(AND(NOT(OR(H602="Ø",H602="")),L602="Split"),"In Progress",IF(AND(NOT(OR(H602="Ø",H602="")),L602="Needs to be Split"),"Waiting",IF(AND(M602="Review",M603="Review"),"Review",IF(OR(AND(M602="Review",M603="Incomplete"),AND(M602="Incomplete",M603="Review")),"Review",IF(OR(AND(M602="Untraceable",M603="Review"),AND(M602="Review",M603="Untraceable")),"Review",IF(OR(AND(M602="Review",M603="Completed"),AND(M602="Completed",M603="Review")),"Review",IF(OR(AND(M602="Other",M603="Review"),AND(M602="Review",M603="Other")),"Review",IF(OR(AND(M602="Other",M603="Incomplete"),AND(M602="Incomplete",M603="Other")),"Review",IF(OR(AND(M602="Other",M603="Untraceable"),AND(M602="Untraceable",M603="Other")),"Review",IF(OR(AND(M602="Other",M603="Completed"),AND(M602="Completed",M603="Other")),"Review",IF(AND(M602="Waiting",M603="Waiting"),"Waiting",IF(OR(AND(M602="Review",M603="Waiting"),AND(M602="Waiting",M603="Review")),"Waiting",IF(OR(AND(M602="Other",M603="Waiting"),AND(M602="Waiting",M603="Other")),"Waiting",IF(OR(AND(M602="Incomplete",M603="Waiting"),AND(M602="Waiting",M603="Incomplete")),"Waiting",IF(OR(AND(M602="Completed",M603="Waiting"),AND(M602="Waiting",M603="Completed")),"Waiting",IF(OR(M602="In Progress",M603="In Progress"),"In Progress",IF(OR(AND(M602="Completed",M603="Untraceable"),AND(M602="Untraceable",M603="Completed")),"Review",IF(OR(AND(M602="Completed",M603="Incomplete"),AND(M602="Incomplete",M603="Completed")),"Review",IF(OR(AND(M602="Incomplete",M603="Untraceable"),AND(M602="Untraceable",M603="Incomplete")),"Untraceable",IF(AND(NOT(OR(H602="Ø",H602="")),NOT(OR(H603="Ø",H603="")),L602=""),"In Progress",IF(AND(M602="Untraceable",M603="Untraceable"),"Untraceable",IF(AND(NOT(OR(H602="Ø",H602="")),NOT(OR(H603="Ø",H603="")),NOT(OR(L602="Ø",L602="",L602="Split",L602="Needs to be Split"))),"Completed",IF(AND(M602="Incomplete",M603="Incomplete"),"Incomplete",IF(AND(M602="Other",M603="Other"),"Review",IF(AND(M602="Untraceable",M603=""),"Untraceable","")))))))))))))))))))))))))</f>
        <v/>
      </c>
      <c r="O602" s="116" t="str">
        <f>IF(OR(N602="Untraceable",N602="Incomplete"),"Ignore",IF(N602="Completed","Waiting",IF(OR(N602="Waiting",N602="In Progress",N602="Review",N602="Other"),"HOLD","")))</f>
        <v/>
      </c>
    </row>
    <row r="603" spans="1:15" x14ac:dyDescent="0.25">
      <c r="A603" s="116"/>
      <c r="B603" s="116"/>
      <c r="C603" s="116"/>
      <c r="D603" s="103" t="str">
        <f>IF(AND(NOT(A602=""),NOT(B602=""),NOT(M602="Untraceable")),"???","")</f>
        <v/>
      </c>
      <c r="E603" s="103"/>
      <c r="F603" s="7" t="str">
        <f>IF(AND(D603="Amina",OR(E603="Manual",E603="Assisted Manual")),A602&amp;"_AZ",IF(AND(D603="Amina",OR(E603="De-Novo Merge",E603="Assisted Merge")),A602&amp;"_SA_AZ",IF(AND(D603="Ahmad",OR(E603="Manual",E603="Assisted Manual")),A602&amp;"_AE",IF(AND(D603="Ahmad",OR(E603="De-Novo Merge",E603="Assisted Merge")),A602&amp;"_SA_AE",IF(AND(D603="Gina",OR(E603="Manual",E603="Assisted Manual")),A602&amp;"_GB",IF(AND(D603="Gina",OR(E603="De-Novo Merge",E603="Assisted Merge")),A602&amp;"_SA_GB",IF(AND(D603="Cameron",OR(E603="Manual",E603="Assisted Manual")),A602&amp;"_CA",IF(AND(D603="Cameron",OR(E603="De-Novo Merge",E603="Assisted Merge")),A602&amp;"_SA_CA",IF(AND(D603="Bruno",OR(E603="Manual",E603="Assisted Manual")),A602&amp;"_BD",IF(AND(D603="Bruno",OR(E603="De-Novo Merge",E603="Assisted Merge")),A602&amp;"_SA_BD",IF(AND(D603="Daniel",OR(E603="Manual",E603="Assisted Manual")),A602&amp;"_DR",IF(AND(D603="Daniel",OR(E603="De-Novo Merge",E603="Assisted Merge")),A602&amp;"_SA_DR",IF(AND(D603="Monet",OR(E603="Manual",E603="Assisted Manual")),A602&amp;"_MW",IF(AND(D603="Monet",OR(E603="De-Novo Merge",E603="Assisted Merge")),A602&amp;"_SA_MW",IF(AND(D603="Rinat",OR(E603="Manual",E603="Assisted Manual")),A602&amp;"_RM",IF(AND(D603="Rinat",OR(E603="De-Novo Merge",E603="Assisted Merge")),A602&amp;"_SA_RM",""))))))))))))))))</f>
        <v/>
      </c>
      <c r="G603" s="104"/>
      <c r="H603" s="104"/>
      <c r="I603" s="68"/>
      <c r="J603" s="68"/>
      <c r="K603" s="73" t="str">
        <f t="shared" si="17"/>
        <v/>
      </c>
      <c r="L603" s="116"/>
      <c r="M603" s="103" t="str">
        <f t="shared" si="18"/>
        <v/>
      </c>
      <c r="N603" s="116"/>
      <c r="O603" s="116"/>
    </row>
    <row r="604" spans="1:15" x14ac:dyDescent="0.25">
      <c r="A604" s="122" t="s">
        <v>5329</v>
      </c>
      <c r="B604" s="117"/>
      <c r="C604" s="116"/>
      <c r="D604" s="103" t="str">
        <f>IF(AND(NOT(B604=""),NOT(A604="")),"???","")</f>
        <v/>
      </c>
      <c r="E604" s="103"/>
      <c r="F604" s="7" t="str">
        <f>IF(AND(D604="Amina",OR(E604="Manual",E604="Assisted Manual")),A604&amp;"_AZ",IF(AND(D604="Amina",OR(E604="De-Novo Merge",E604="Assisted Merge")),A604&amp;"_SA_AZ",IF(AND(D604="Ahmad",OR(E604="Manual",E604="Assisted Manual")),A604&amp;"_AE",IF(AND(D604="Ahmad",OR(E604="De-Novo Merge",E604="Assisted Merge")),A604&amp;"_SA_AE",IF(AND(D604="Gina",OR(E604="Manual",E604="Assisted Manual")),A604&amp;"_GB",IF(AND(D604="Gina",OR(E604="De-Novo Merge",E604="Assisted Merge")),A604&amp;"_SA_GB",IF(AND(D604="Cameron",OR(E604="Manual",E604="Assisted Manual")),A604&amp;"_CA",IF(AND(D604="Cameron",OR(E604="De-Novo Merge",E604="Assisted Merge")),A604&amp;"_SA_CA",IF(AND(D604="Bruno",OR(E604="Manual",E604="Assisted Manual")),A604&amp;"_BD",IF(AND(D604="Bruno",OR(E604="De-Novo Merge",E604="Assisted Merge")),A604&amp;"_SA_BD",IF(AND(D604="Daniel",OR(E604="Manual",E604="Assisted Manual")),A604&amp;"_DR",IF(AND(D604="Daniel",OR(E604="De-Novo Merge",E604="Assisted Merge")),A604&amp;"_SA_DR",IF(AND(D604="Monet",OR(E604="Manual",E604="Assisted Manual")),A604&amp;"_MW",IF(AND(D604="Monet",OR(E604="De-Novo Merge",E604="Assisted Merge")),A604&amp;"_SA_MW",IF(AND(D604="Rinat",OR(E604="Manual",E604="Assisted Manual")),A604&amp;"_RM",IF(AND(D604="Rinat",OR(E604="De-Novo Merge",E604="Assisted Merge")),A604&amp;"_SA_RM",""))))))))))))))))</f>
        <v/>
      </c>
      <c r="G604" s="104"/>
      <c r="H604" s="104"/>
      <c r="I604" s="68"/>
      <c r="J604" s="68"/>
      <c r="K604" s="73" t="str">
        <f t="shared" si="17"/>
        <v/>
      </c>
      <c r="L604" s="118" t="str">
        <f>IF(AND(NOT(OR(H604="",H604="Ø")),NOT(OR(H605="",H605="Ø"))),"Needs to be Split","")</f>
        <v/>
      </c>
      <c r="M604" s="103" t="str">
        <f t="shared" si="18"/>
        <v/>
      </c>
      <c r="N604" s="116" t="str">
        <f>IF(AND(NOT(OR(H604="Ø",H604="")),L604="Split"),"In Progress",IF(AND(NOT(OR(H604="Ø",H604="")),L604="Needs to be Split"),"Waiting",IF(AND(M604="Review",M605="Review"),"Review",IF(OR(AND(M604="Review",M605="Incomplete"),AND(M604="Incomplete",M605="Review")),"Review",IF(OR(AND(M604="Untraceable",M605="Review"),AND(M604="Review",M605="Untraceable")),"Review",IF(OR(AND(M604="Review",M605="Completed"),AND(M604="Completed",M605="Review")),"Review",IF(OR(AND(M604="Other",M605="Review"),AND(M604="Review",M605="Other")),"Review",IF(OR(AND(M604="Other",M605="Incomplete"),AND(M604="Incomplete",M605="Other")),"Review",IF(OR(AND(M604="Other",M605="Untraceable"),AND(M604="Untraceable",M605="Other")),"Review",IF(OR(AND(M604="Other",M605="Completed"),AND(M604="Completed",M605="Other")),"Review",IF(AND(M604="Waiting",M605="Waiting"),"Waiting",IF(OR(AND(M604="Review",M605="Waiting"),AND(M604="Waiting",M605="Review")),"Waiting",IF(OR(AND(M604="Other",M605="Waiting"),AND(M604="Waiting",M605="Other")),"Waiting",IF(OR(AND(M604="Incomplete",M605="Waiting"),AND(M604="Waiting",M605="Incomplete")),"Waiting",IF(OR(AND(M604="Completed",M605="Waiting"),AND(M604="Waiting",M605="Completed")),"Waiting",IF(OR(M604="In Progress",M605="In Progress"),"In Progress",IF(OR(AND(M604="Completed",M605="Untraceable"),AND(M604="Untraceable",M605="Completed")),"Review",IF(OR(AND(M604="Completed",M605="Incomplete"),AND(M604="Incomplete",M605="Completed")),"Review",IF(OR(AND(M604="Incomplete",M605="Untraceable"),AND(M604="Untraceable",M605="Incomplete")),"Untraceable",IF(AND(NOT(OR(H604="Ø",H604="")),NOT(OR(H605="Ø",H605="")),L604=""),"In Progress",IF(AND(M604="Untraceable",M605="Untraceable"),"Untraceable",IF(AND(NOT(OR(H604="Ø",H604="")),NOT(OR(H605="Ø",H605="")),NOT(OR(L604="Ø",L604="",L604="Split",L604="Needs to be Split"))),"Completed",IF(AND(M604="Incomplete",M605="Incomplete"),"Incomplete",IF(AND(M604="Other",M605="Other"),"Review",IF(AND(M604="Untraceable",M605=""),"Untraceable","")))))))))))))))))))))))))</f>
        <v/>
      </c>
      <c r="O604" s="116" t="str">
        <f>IF(OR(N604="Untraceable",N604="Incomplete"),"Ignore",IF(N604="Completed","Waiting",IF(OR(N604="Waiting",N604="In Progress",N604="Review",N604="Other"),"HOLD","")))</f>
        <v/>
      </c>
    </row>
    <row r="605" spans="1:15" x14ac:dyDescent="0.25">
      <c r="A605" s="116"/>
      <c r="B605" s="116"/>
      <c r="C605" s="116"/>
      <c r="D605" s="103" t="str">
        <f>IF(AND(NOT(A604=""),NOT(B604=""),NOT(M604="Untraceable")),"???","")</f>
        <v/>
      </c>
      <c r="E605" s="103"/>
      <c r="F605" s="7" t="str">
        <f>IF(AND(D605="Amina",OR(E605="Manual",E605="Assisted Manual")),A604&amp;"_AZ",IF(AND(D605="Amina",OR(E605="De-Novo Merge",E605="Assisted Merge")),A604&amp;"_SA_AZ",IF(AND(D605="Ahmad",OR(E605="Manual",E605="Assisted Manual")),A604&amp;"_AE",IF(AND(D605="Ahmad",OR(E605="De-Novo Merge",E605="Assisted Merge")),A604&amp;"_SA_AE",IF(AND(D605="Gina",OR(E605="Manual",E605="Assisted Manual")),A604&amp;"_GB",IF(AND(D605="Gina",OR(E605="De-Novo Merge",E605="Assisted Merge")),A604&amp;"_SA_GB",IF(AND(D605="Cameron",OR(E605="Manual",E605="Assisted Manual")),A604&amp;"_CA",IF(AND(D605="Cameron",OR(E605="De-Novo Merge",E605="Assisted Merge")),A604&amp;"_SA_CA",IF(AND(D605="Bruno",OR(E605="Manual",E605="Assisted Manual")),A604&amp;"_BD",IF(AND(D605="Bruno",OR(E605="De-Novo Merge",E605="Assisted Merge")),A604&amp;"_SA_BD",IF(AND(D605="Daniel",OR(E605="Manual",E605="Assisted Manual")),A604&amp;"_DR",IF(AND(D605="Daniel",OR(E605="De-Novo Merge",E605="Assisted Merge")),A604&amp;"_SA_DR",IF(AND(D605="Monet",OR(E605="Manual",E605="Assisted Manual")),A604&amp;"_MW",IF(AND(D605="Monet",OR(E605="De-Novo Merge",E605="Assisted Merge")),A604&amp;"_SA_MW",IF(AND(D605="Rinat",OR(E605="Manual",E605="Assisted Manual")),A604&amp;"_RM",IF(AND(D605="Rinat",OR(E605="De-Novo Merge",E605="Assisted Merge")),A604&amp;"_SA_RM",""))))))))))))))))</f>
        <v/>
      </c>
      <c r="G605" s="104"/>
      <c r="H605" s="104"/>
      <c r="I605" s="68"/>
      <c r="J605" s="68"/>
      <c r="K605" s="73" t="str">
        <f t="shared" si="17"/>
        <v/>
      </c>
      <c r="L605" s="116"/>
      <c r="M605" s="103" t="str">
        <f t="shared" si="18"/>
        <v/>
      </c>
      <c r="N605" s="116"/>
      <c r="O605" s="116"/>
    </row>
    <row r="606" spans="1:15" x14ac:dyDescent="0.25">
      <c r="A606" s="122" t="s">
        <v>5328</v>
      </c>
      <c r="B606" s="117"/>
      <c r="C606" s="116"/>
      <c r="D606" s="103" t="str">
        <f>IF(AND(NOT(B606=""),NOT(A606="")),"???","")</f>
        <v/>
      </c>
      <c r="E606" s="103"/>
      <c r="F606" s="7" t="str">
        <f>IF(AND(D606="Amina",OR(E606="Manual",E606="Assisted Manual")),A606&amp;"_AZ",IF(AND(D606="Amina",OR(E606="De-Novo Merge",E606="Assisted Merge")),A606&amp;"_SA_AZ",IF(AND(D606="Ahmad",OR(E606="Manual",E606="Assisted Manual")),A606&amp;"_AE",IF(AND(D606="Ahmad",OR(E606="De-Novo Merge",E606="Assisted Merge")),A606&amp;"_SA_AE",IF(AND(D606="Gina",OR(E606="Manual",E606="Assisted Manual")),A606&amp;"_GB",IF(AND(D606="Gina",OR(E606="De-Novo Merge",E606="Assisted Merge")),A606&amp;"_SA_GB",IF(AND(D606="Cameron",OR(E606="Manual",E606="Assisted Manual")),A606&amp;"_CA",IF(AND(D606="Cameron",OR(E606="De-Novo Merge",E606="Assisted Merge")),A606&amp;"_SA_CA",IF(AND(D606="Bruno",OR(E606="Manual",E606="Assisted Manual")),A606&amp;"_BD",IF(AND(D606="Bruno",OR(E606="De-Novo Merge",E606="Assisted Merge")),A606&amp;"_SA_BD",IF(AND(D606="Daniel",OR(E606="Manual",E606="Assisted Manual")),A606&amp;"_DR",IF(AND(D606="Daniel",OR(E606="De-Novo Merge",E606="Assisted Merge")),A606&amp;"_SA_DR",IF(AND(D606="Monet",OR(E606="Manual",E606="Assisted Manual")),A606&amp;"_MW",IF(AND(D606="Monet",OR(E606="De-Novo Merge",E606="Assisted Merge")),A606&amp;"_SA_MW",IF(AND(D606="Rinat",OR(E606="Manual",E606="Assisted Manual")),A606&amp;"_RM",IF(AND(D606="Rinat",OR(E606="De-Novo Merge",E606="Assisted Merge")),A606&amp;"_SA_RM",""))))))))))))))))</f>
        <v/>
      </c>
      <c r="G606" s="104"/>
      <c r="H606" s="104"/>
      <c r="I606" s="68"/>
      <c r="J606" s="68"/>
      <c r="K606" s="73" t="str">
        <f t="shared" si="17"/>
        <v/>
      </c>
      <c r="L606" s="118" t="str">
        <f>IF(AND(NOT(OR(H606="",H606="Ø")),NOT(OR(H607="",H607="Ø"))),"Needs to be Split","")</f>
        <v/>
      </c>
      <c r="M606" s="103" t="str">
        <f t="shared" si="18"/>
        <v/>
      </c>
      <c r="N606" s="116" t="str">
        <f>IF(AND(NOT(OR(H606="Ø",H606="")),L606="Split"),"In Progress",IF(AND(NOT(OR(H606="Ø",H606="")),L606="Needs to be Split"),"Waiting",IF(AND(M606="Review",M607="Review"),"Review",IF(OR(AND(M606="Review",M607="Incomplete"),AND(M606="Incomplete",M607="Review")),"Review",IF(OR(AND(M606="Untraceable",M607="Review"),AND(M606="Review",M607="Untraceable")),"Review",IF(OR(AND(M606="Review",M607="Completed"),AND(M606="Completed",M607="Review")),"Review",IF(OR(AND(M606="Other",M607="Review"),AND(M606="Review",M607="Other")),"Review",IF(OR(AND(M606="Other",M607="Incomplete"),AND(M606="Incomplete",M607="Other")),"Review",IF(OR(AND(M606="Other",M607="Untraceable"),AND(M606="Untraceable",M607="Other")),"Review",IF(OR(AND(M606="Other",M607="Completed"),AND(M606="Completed",M607="Other")),"Review",IF(AND(M606="Waiting",M607="Waiting"),"Waiting",IF(OR(AND(M606="Review",M607="Waiting"),AND(M606="Waiting",M607="Review")),"Waiting",IF(OR(AND(M606="Other",M607="Waiting"),AND(M606="Waiting",M607="Other")),"Waiting",IF(OR(AND(M606="Incomplete",M607="Waiting"),AND(M606="Waiting",M607="Incomplete")),"Waiting",IF(OR(AND(M606="Completed",M607="Waiting"),AND(M606="Waiting",M607="Completed")),"Waiting",IF(OR(M606="In Progress",M607="In Progress"),"In Progress",IF(OR(AND(M606="Completed",M607="Untraceable"),AND(M606="Untraceable",M607="Completed")),"Review",IF(OR(AND(M606="Completed",M607="Incomplete"),AND(M606="Incomplete",M607="Completed")),"Review",IF(OR(AND(M606="Incomplete",M607="Untraceable"),AND(M606="Untraceable",M607="Incomplete")),"Untraceable",IF(AND(NOT(OR(H606="Ø",H606="")),NOT(OR(H607="Ø",H607="")),L606=""),"In Progress",IF(AND(M606="Untraceable",M607="Untraceable"),"Untraceable",IF(AND(NOT(OR(H606="Ø",H606="")),NOT(OR(H607="Ø",H607="")),NOT(OR(L606="Ø",L606="",L606="Split",L606="Needs to be Split"))),"Completed",IF(AND(M606="Incomplete",M607="Incomplete"),"Incomplete",IF(AND(M606="Other",M607="Other"),"Review",IF(AND(M606="Untraceable",M607=""),"Untraceable","")))))))))))))))))))))))))</f>
        <v/>
      </c>
      <c r="O606" s="116" t="str">
        <f>IF(OR(N606="Untraceable",N606="Incomplete"),"Ignore",IF(N606="Completed","Waiting",IF(OR(N606="Waiting",N606="In Progress",N606="Review",N606="Other"),"HOLD","")))</f>
        <v/>
      </c>
    </row>
    <row r="607" spans="1:15" x14ac:dyDescent="0.25">
      <c r="A607" s="116"/>
      <c r="B607" s="116"/>
      <c r="C607" s="116"/>
      <c r="D607" s="103" t="str">
        <f>IF(AND(NOT(A606=""),NOT(B606=""),NOT(M606="Untraceable")),"???","")</f>
        <v/>
      </c>
      <c r="E607" s="103"/>
      <c r="F607" s="7" t="str">
        <f>IF(AND(D607="Amina",OR(E607="Manual",E607="Assisted Manual")),A606&amp;"_AZ",IF(AND(D607="Amina",OR(E607="De-Novo Merge",E607="Assisted Merge")),A606&amp;"_SA_AZ",IF(AND(D607="Ahmad",OR(E607="Manual",E607="Assisted Manual")),A606&amp;"_AE",IF(AND(D607="Ahmad",OR(E607="De-Novo Merge",E607="Assisted Merge")),A606&amp;"_SA_AE",IF(AND(D607="Gina",OR(E607="Manual",E607="Assisted Manual")),A606&amp;"_GB",IF(AND(D607="Gina",OR(E607="De-Novo Merge",E607="Assisted Merge")),A606&amp;"_SA_GB",IF(AND(D607="Cameron",OR(E607="Manual",E607="Assisted Manual")),A606&amp;"_CA",IF(AND(D607="Cameron",OR(E607="De-Novo Merge",E607="Assisted Merge")),A606&amp;"_SA_CA",IF(AND(D607="Bruno",OR(E607="Manual",E607="Assisted Manual")),A606&amp;"_BD",IF(AND(D607="Bruno",OR(E607="De-Novo Merge",E607="Assisted Merge")),A606&amp;"_SA_BD",IF(AND(D607="Daniel",OR(E607="Manual",E607="Assisted Manual")),A606&amp;"_DR",IF(AND(D607="Daniel",OR(E607="De-Novo Merge",E607="Assisted Merge")),A606&amp;"_SA_DR",IF(AND(D607="Monet",OR(E607="Manual",E607="Assisted Manual")),A606&amp;"_MW",IF(AND(D607="Monet",OR(E607="De-Novo Merge",E607="Assisted Merge")),A606&amp;"_SA_MW",IF(AND(D607="Rinat",OR(E607="Manual",E607="Assisted Manual")),A606&amp;"_RM",IF(AND(D607="Rinat",OR(E607="De-Novo Merge",E607="Assisted Merge")),A606&amp;"_SA_RM",""))))))))))))))))</f>
        <v/>
      </c>
      <c r="G607" s="104"/>
      <c r="H607" s="104"/>
      <c r="I607" s="68"/>
      <c r="J607" s="68"/>
      <c r="K607" s="73" t="str">
        <f t="shared" si="17"/>
        <v/>
      </c>
      <c r="L607" s="116"/>
      <c r="M607" s="103" t="str">
        <f t="shared" si="18"/>
        <v/>
      </c>
      <c r="N607" s="116"/>
      <c r="O607" s="116"/>
    </row>
    <row r="608" spans="1:15" x14ac:dyDescent="0.25">
      <c r="A608" s="122" t="s">
        <v>5327</v>
      </c>
      <c r="B608" s="117"/>
      <c r="C608" s="116"/>
      <c r="D608" s="103" t="str">
        <f>IF(AND(NOT(B608=""),NOT(A608="")),"???","")</f>
        <v/>
      </c>
      <c r="E608" s="103"/>
      <c r="F608" s="7" t="str">
        <f>IF(AND(D608="Amina",OR(E608="Manual",E608="Assisted Manual")),A608&amp;"_AZ",IF(AND(D608="Amina",OR(E608="De-Novo Merge",E608="Assisted Merge")),A608&amp;"_SA_AZ",IF(AND(D608="Ahmad",OR(E608="Manual",E608="Assisted Manual")),A608&amp;"_AE",IF(AND(D608="Ahmad",OR(E608="De-Novo Merge",E608="Assisted Merge")),A608&amp;"_SA_AE",IF(AND(D608="Gina",OR(E608="Manual",E608="Assisted Manual")),A608&amp;"_GB",IF(AND(D608="Gina",OR(E608="De-Novo Merge",E608="Assisted Merge")),A608&amp;"_SA_GB",IF(AND(D608="Cameron",OR(E608="Manual",E608="Assisted Manual")),A608&amp;"_CA",IF(AND(D608="Cameron",OR(E608="De-Novo Merge",E608="Assisted Merge")),A608&amp;"_SA_CA",IF(AND(D608="Bruno",OR(E608="Manual",E608="Assisted Manual")),A608&amp;"_BD",IF(AND(D608="Bruno",OR(E608="De-Novo Merge",E608="Assisted Merge")),A608&amp;"_SA_BD",IF(AND(D608="Daniel",OR(E608="Manual",E608="Assisted Manual")),A608&amp;"_DR",IF(AND(D608="Daniel",OR(E608="De-Novo Merge",E608="Assisted Merge")),A608&amp;"_SA_DR",IF(AND(D608="Monet",OR(E608="Manual",E608="Assisted Manual")),A608&amp;"_MW",IF(AND(D608="Monet",OR(E608="De-Novo Merge",E608="Assisted Merge")),A608&amp;"_SA_MW",IF(AND(D608="Rinat",OR(E608="Manual",E608="Assisted Manual")),A608&amp;"_RM",IF(AND(D608="Rinat",OR(E608="De-Novo Merge",E608="Assisted Merge")),A608&amp;"_SA_RM",""))))))))))))))))</f>
        <v/>
      </c>
      <c r="G608" s="104"/>
      <c r="H608" s="104"/>
      <c r="I608" s="68"/>
      <c r="J608" s="68"/>
      <c r="K608" s="73" t="str">
        <f t="shared" si="17"/>
        <v/>
      </c>
      <c r="L608" s="118" t="str">
        <f>IF(AND(NOT(OR(H608="",H608="Ø")),NOT(OR(H609="",H609="Ø"))),"Needs to be Split","")</f>
        <v/>
      </c>
      <c r="M608" s="103" t="str">
        <f t="shared" si="18"/>
        <v/>
      </c>
      <c r="N608" s="116" t="str">
        <f>IF(AND(NOT(OR(H608="Ø",H608="")),L608="Split"),"In Progress",IF(AND(NOT(OR(H608="Ø",H608="")),L608="Needs to be Split"),"Waiting",IF(AND(M608="Review",M609="Review"),"Review",IF(OR(AND(M608="Review",M609="Incomplete"),AND(M608="Incomplete",M609="Review")),"Review",IF(OR(AND(M608="Untraceable",M609="Review"),AND(M608="Review",M609="Untraceable")),"Review",IF(OR(AND(M608="Review",M609="Completed"),AND(M608="Completed",M609="Review")),"Review",IF(OR(AND(M608="Other",M609="Review"),AND(M608="Review",M609="Other")),"Review",IF(OR(AND(M608="Other",M609="Incomplete"),AND(M608="Incomplete",M609="Other")),"Review",IF(OR(AND(M608="Other",M609="Untraceable"),AND(M608="Untraceable",M609="Other")),"Review",IF(OR(AND(M608="Other",M609="Completed"),AND(M608="Completed",M609="Other")),"Review",IF(AND(M608="Waiting",M609="Waiting"),"Waiting",IF(OR(AND(M608="Review",M609="Waiting"),AND(M608="Waiting",M609="Review")),"Waiting",IF(OR(AND(M608="Other",M609="Waiting"),AND(M608="Waiting",M609="Other")),"Waiting",IF(OR(AND(M608="Incomplete",M609="Waiting"),AND(M608="Waiting",M609="Incomplete")),"Waiting",IF(OR(AND(M608="Completed",M609="Waiting"),AND(M608="Waiting",M609="Completed")),"Waiting",IF(OR(M608="In Progress",M609="In Progress"),"In Progress",IF(OR(AND(M608="Completed",M609="Untraceable"),AND(M608="Untraceable",M609="Completed")),"Review",IF(OR(AND(M608="Completed",M609="Incomplete"),AND(M608="Incomplete",M609="Completed")),"Review",IF(OR(AND(M608="Incomplete",M609="Untraceable"),AND(M608="Untraceable",M609="Incomplete")),"Untraceable",IF(AND(NOT(OR(H608="Ø",H608="")),NOT(OR(H609="Ø",H609="")),L608=""),"In Progress",IF(AND(M608="Untraceable",M609="Untraceable"),"Untraceable",IF(AND(NOT(OR(H608="Ø",H608="")),NOT(OR(H609="Ø",H609="")),NOT(OR(L608="Ø",L608="",L608="Split",L608="Needs to be Split"))),"Completed",IF(AND(M608="Incomplete",M609="Incomplete"),"Incomplete",IF(AND(M608="Other",M609="Other"),"Review",IF(AND(M608="Untraceable",M609=""),"Untraceable","")))))))))))))))))))))))))</f>
        <v/>
      </c>
      <c r="O608" s="116" t="str">
        <f>IF(OR(N608="Untraceable",N608="Incomplete"),"Ignore",IF(N608="Completed","Waiting",IF(OR(N608="Waiting",N608="In Progress",N608="Review",N608="Other"),"HOLD","")))</f>
        <v/>
      </c>
    </row>
    <row r="609" spans="1:15" x14ac:dyDescent="0.25">
      <c r="A609" s="116"/>
      <c r="B609" s="116"/>
      <c r="C609" s="116"/>
      <c r="D609" s="103" t="str">
        <f>IF(AND(NOT(A608=""),NOT(B608=""),NOT(M608="Untraceable")),"???","")</f>
        <v/>
      </c>
      <c r="E609" s="103"/>
      <c r="F609" s="7" t="str">
        <f>IF(AND(D609="Amina",OR(E609="Manual",E609="Assisted Manual")),A608&amp;"_AZ",IF(AND(D609="Amina",OR(E609="De-Novo Merge",E609="Assisted Merge")),A608&amp;"_SA_AZ",IF(AND(D609="Ahmad",OR(E609="Manual",E609="Assisted Manual")),A608&amp;"_AE",IF(AND(D609="Ahmad",OR(E609="De-Novo Merge",E609="Assisted Merge")),A608&amp;"_SA_AE",IF(AND(D609="Gina",OR(E609="Manual",E609="Assisted Manual")),A608&amp;"_GB",IF(AND(D609="Gina",OR(E609="De-Novo Merge",E609="Assisted Merge")),A608&amp;"_SA_GB",IF(AND(D609="Cameron",OR(E609="Manual",E609="Assisted Manual")),A608&amp;"_CA",IF(AND(D609="Cameron",OR(E609="De-Novo Merge",E609="Assisted Merge")),A608&amp;"_SA_CA",IF(AND(D609="Bruno",OR(E609="Manual",E609="Assisted Manual")),A608&amp;"_BD",IF(AND(D609="Bruno",OR(E609="De-Novo Merge",E609="Assisted Merge")),A608&amp;"_SA_BD",IF(AND(D609="Daniel",OR(E609="Manual",E609="Assisted Manual")),A608&amp;"_DR",IF(AND(D609="Daniel",OR(E609="De-Novo Merge",E609="Assisted Merge")),A608&amp;"_SA_DR",IF(AND(D609="Monet",OR(E609="Manual",E609="Assisted Manual")),A608&amp;"_MW",IF(AND(D609="Monet",OR(E609="De-Novo Merge",E609="Assisted Merge")),A608&amp;"_SA_MW",IF(AND(D609="Rinat",OR(E609="Manual",E609="Assisted Manual")),A608&amp;"_RM",IF(AND(D609="Rinat",OR(E609="De-Novo Merge",E609="Assisted Merge")),A608&amp;"_SA_RM",""))))))))))))))))</f>
        <v/>
      </c>
      <c r="G609" s="104"/>
      <c r="H609" s="104"/>
      <c r="I609" s="68"/>
      <c r="J609" s="68"/>
      <c r="K609" s="73" t="str">
        <f t="shared" si="17"/>
        <v/>
      </c>
      <c r="L609" s="116"/>
      <c r="M609" s="103" t="str">
        <f t="shared" si="18"/>
        <v/>
      </c>
      <c r="N609" s="116"/>
      <c r="O609" s="116"/>
    </row>
    <row r="610" spans="1:15" x14ac:dyDescent="0.25">
      <c r="A610" s="122" t="s">
        <v>5326</v>
      </c>
      <c r="B610" s="117"/>
      <c r="C610" s="116"/>
      <c r="D610" s="103" t="str">
        <f>IF(AND(NOT(B610=""),NOT(A610="")),"???","")</f>
        <v/>
      </c>
      <c r="E610" s="103"/>
      <c r="F610" s="7" t="str">
        <f>IF(AND(D610="Amina",OR(E610="Manual",E610="Assisted Manual")),A610&amp;"_AZ",IF(AND(D610="Amina",OR(E610="De-Novo Merge",E610="Assisted Merge")),A610&amp;"_SA_AZ",IF(AND(D610="Ahmad",OR(E610="Manual",E610="Assisted Manual")),A610&amp;"_AE",IF(AND(D610="Ahmad",OR(E610="De-Novo Merge",E610="Assisted Merge")),A610&amp;"_SA_AE",IF(AND(D610="Gina",OR(E610="Manual",E610="Assisted Manual")),A610&amp;"_GB",IF(AND(D610="Gina",OR(E610="De-Novo Merge",E610="Assisted Merge")),A610&amp;"_SA_GB",IF(AND(D610="Cameron",OR(E610="Manual",E610="Assisted Manual")),A610&amp;"_CA",IF(AND(D610="Cameron",OR(E610="De-Novo Merge",E610="Assisted Merge")),A610&amp;"_SA_CA",IF(AND(D610="Bruno",OR(E610="Manual",E610="Assisted Manual")),A610&amp;"_BD",IF(AND(D610="Bruno",OR(E610="De-Novo Merge",E610="Assisted Merge")),A610&amp;"_SA_BD",IF(AND(D610="Daniel",OR(E610="Manual",E610="Assisted Manual")),A610&amp;"_DR",IF(AND(D610="Daniel",OR(E610="De-Novo Merge",E610="Assisted Merge")),A610&amp;"_SA_DR",IF(AND(D610="Monet",OR(E610="Manual",E610="Assisted Manual")),A610&amp;"_MW",IF(AND(D610="Monet",OR(E610="De-Novo Merge",E610="Assisted Merge")),A610&amp;"_SA_MW",IF(AND(D610="Rinat",OR(E610="Manual",E610="Assisted Manual")),A610&amp;"_RM",IF(AND(D610="Rinat",OR(E610="De-Novo Merge",E610="Assisted Merge")),A610&amp;"_SA_RM",""))))))))))))))))</f>
        <v/>
      </c>
      <c r="G610" s="104"/>
      <c r="H610" s="104"/>
      <c r="I610" s="68"/>
      <c r="J610" s="68"/>
      <c r="K610" s="73" t="str">
        <f t="shared" si="17"/>
        <v/>
      </c>
      <c r="L610" s="118" t="str">
        <f>IF(AND(NOT(OR(H610="",H610="Ø")),NOT(OR(H611="",H611="Ø"))),"Needs to be Split","")</f>
        <v/>
      </c>
      <c r="M610" s="103" t="str">
        <f t="shared" si="18"/>
        <v/>
      </c>
      <c r="N610" s="116" t="str">
        <f>IF(AND(NOT(OR(H610="Ø",H610="")),L610="Split"),"In Progress",IF(AND(NOT(OR(H610="Ø",H610="")),L610="Needs to be Split"),"Waiting",IF(AND(M610="Review",M611="Review"),"Review",IF(OR(AND(M610="Review",M611="Incomplete"),AND(M610="Incomplete",M611="Review")),"Review",IF(OR(AND(M610="Untraceable",M611="Review"),AND(M610="Review",M611="Untraceable")),"Review",IF(OR(AND(M610="Review",M611="Completed"),AND(M610="Completed",M611="Review")),"Review",IF(OR(AND(M610="Other",M611="Review"),AND(M610="Review",M611="Other")),"Review",IF(OR(AND(M610="Other",M611="Incomplete"),AND(M610="Incomplete",M611="Other")),"Review",IF(OR(AND(M610="Other",M611="Untraceable"),AND(M610="Untraceable",M611="Other")),"Review",IF(OR(AND(M610="Other",M611="Completed"),AND(M610="Completed",M611="Other")),"Review",IF(AND(M610="Waiting",M611="Waiting"),"Waiting",IF(OR(AND(M610="Review",M611="Waiting"),AND(M610="Waiting",M611="Review")),"Waiting",IF(OR(AND(M610="Other",M611="Waiting"),AND(M610="Waiting",M611="Other")),"Waiting",IF(OR(AND(M610="Incomplete",M611="Waiting"),AND(M610="Waiting",M611="Incomplete")),"Waiting",IF(OR(AND(M610="Completed",M611="Waiting"),AND(M610="Waiting",M611="Completed")),"Waiting",IF(OR(M610="In Progress",M611="In Progress"),"In Progress",IF(OR(AND(M610="Completed",M611="Untraceable"),AND(M610="Untraceable",M611="Completed")),"Review",IF(OR(AND(M610="Completed",M611="Incomplete"),AND(M610="Incomplete",M611="Completed")),"Review",IF(OR(AND(M610="Incomplete",M611="Untraceable"),AND(M610="Untraceable",M611="Incomplete")),"Untraceable",IF(AND(NOT(OR(H610="Ø",H610="")),NOT(OR(H611="Ø",H611="")),L610=""),"In Progress",IF(AND(M610="Untraceable",M611="Untraceable"),"Untraceable",IF(AND(NOT(OR(H610="Ø",H610="")),NOT(OR(H611="Ø",H611="")),NOT(OR(L610="Ø",L610="",L610="Split",L610="Needs to be Split"))),"Completed",IF(AND(M610="Incomplete",M611="Incomplete"),"Incomplete",IF(AND(M610="Other",M611="Other"),"Review",IF(AND(M610="Untraceable",M611=""),"Untraceable","")))))))))))))))))))))))))</f>
        <v/>
      </c>
      <c r="O610" s="116" t="str">
        <f>IF(OR(N610="Untraceable",N610="Incomplete"),"Ignore",IF(N610="Completed","Waiting",IF(OR(N610="Waiting",N610="In Progress",N610="Review",N610="Other"),"HOLD","")))</f>
        <v/>
      </c>
    </row>
    <row r="611" spans="1:15" x14ac:dyDescent="0.25">
      <c r="A611" s="116"/>
      <c r="B611" s="116"/>
      <c r="C611" s="116"/>
      <c r="D611" s="103" t="str">
        <f>IF(AND(NOT(A610=""),NOT(B610=""),NOT(M610="Untraceable")),"???","")</f>
        <v/>
      </c>
      <c r="E611" s="103"/>
      <c r="F611" s="7" t="str">
        <f>IF(AND(D611="Amina",OR(E611="Manual",E611="Assisted Manual")),A610&amp;"_AZ",IF(AND(D611="Amina",OR(E611="De-Novo Merge",E611="Assisted Merge")),A610&amp;"_SA_AZ",IF(AND(D611="Ahmad",OR(E611="Manual",E611="Assisted Manual")),A610&amp;"_AE",IF(AND(D611="Ahmad",OR(E611="De-Novo Merge",E611="Assisted Merge")),A610&amp;"_SA_AE",IF(AND(D611="Gina",OR(E611="Manual",E611="Assisted Manual")),A610&amp;"_GB",IF(AND(D611="Gina",OR(E611="De-Novo Merge",E611="Assisted Merge")),A610&amp;"_SA_GB",IF(AND(D611="Cameron",OR(E611="Manual",E611="Assisted Manual")),A610&amp;"_CA",IF(AND(D611="Cameron",OR(E611="De-Novo Merge",E611="Assisted Merge")),A610&amp;"_SA_CA",IF(AND(D611="Bruno",OR(E611="Manual",E611="Assisted Manual")),A610&amp;"_BD",IF(AND(D611="Bruno",OR(E611="De-Novo Merge",E611="Assisted Merge")),A610&amp;"_SA_BD",IF(AND(D611="Daniel",OR(E611="Manual",E611="Assisted Manual")),A610&amp;"_DR",IF(AND(D611="Daniel",OR(E611="De-Novo Merge",E611="Assisted Merge")),A610&amp;"_SA_DR",IF(AND(D611="Monet",OR(E611="Manual",E611="Assisted Manual")),A610&amp;"_MW",IF(AND(D611="Monet",OR(E611="De-Novo Merge",E611="Assisted Merge")),A610&amp;"_SA_MW",IF(AND(D611="Rinat",OR(E611="Manual",E611="Assisted Manual")),A610&amp;"_RM",IF(AND(D611="Rinat",OR(E611="De-Novo Merge",E611="Assisted Merge")),A610&amp;"_SA_RM",""))))))))))))))))</f>
        <v/>
      </c>
      <c r="G611" s="104"/>
      <c r="H611" s="104"/>
      <c r="I611" s="68"/>
      <c r="J611" s="68"/>
      <c r="K611" s="73" t="str">
        <f t="shared" si="17"/>
        <v/>
      </c>
      <c r="L611" s="116"/>
      <c r="M611" s="103" t="str">
        <f t="shared" si="18"/>
        <v/>
      </c>
      <c r="N611" s="116"/>
      <c r="O611" s="116"/>
    </row>
    <row r="612" spans="1:15" x14ac:dyDescent="0.25">
      <c r="A612" s="122" t="s">
        <v>5325</v>
      </c>
      <c r="B612" s="117"/>
      <c r="C612" s="116"/>
      <c r="D612" s="103" t="str">
        <f>IF(AND(NOT(B612=""),NOT(A612="")),"???","")</f>
        <v/>
      </c>
      <c r="E612" s="103"/>
      <c r="F612" s="7" t="str">
        <f>IF(AND(D612="Amina",OR(E612="Manual",E612="Assisted Manual")),A612&amp;"_AZ",IF(AND(D612="Amina",OR(E612="De-Novo Merge",E612="Assisted Merge")),A612&amp;"_SA_AZ",IF(AND(D612="Ahmad",OR(E612="Manual",E612="Assisted Manual")),A612&amp;"_AE",IF(AND(D612="Ahmad",OR(E612="De-Novo Merge",E612="Assisted Merge")),A612&amp;"_SA_AE",IF(AND(D612="Gina",OR(E612="Manual",E612="Assisted Manual")),A612&amp;"_GB",IF(AND(D612="Gina",OR(E612="De-Novo Merge",E612="Assisted Merge")),A612&amp;"_SA_GB",IF(AND(D612="Cameron",OR(E612="Manual",E612="Assisted Manual")),A612&amp;"_CA",IF(AND(D612="Cameron",OR(E612="De-Novo Merge",E612="Assisted Merge")),A612&amp;"_SA_CA",IF(AND(D612="Bruno",OR(E612="Manual",E612="Assisted Manual")),A612&amp;"_BD",IF(AND(D612="Bruno",OR(E612="De-Novo Merge",E612="Assisted Merge")),A612&amp;"_SA_BD",IF(AND(D612="Daniel",OR(E612="Manual",E612="Assisted Manual")),A612&amp;"_DR",IF(AND(D612="Daniel",OR(E612="De-Novo Merge",E612="Assisted Merge")),A612&amp;"_SA_DR",IF(AND(D612="Monet",OR(E612="Manual",E612="Assisted Manual")),A612&amp;"_MW",IF(AND(D612="Monet",OR(E612="De-Novo Merge",E612="Assisted Merge")),A612&amp;"_SA_MW",IF(AND(D612="Rinat",OR(E612="Manual",E612="Assisted Manual")),A612&amp;"_RM",IF(AND(D612="Rinat",OR(E612="De-Novo Merge",E612="Assisted Merge")),A612&amp;"_SA_RM",""))))))))))))))))</f>
        <v/>
      </c>
      <c r="G612" s="104"/>
      <c r="H612" s="104"/>
      <c r="I612" s="68"/>
      <c r="J612" s="68"/>
      <c r="K612" s="73" t="str">
        <f t="shared" si="17"/>
        <v/>
      </c>
      <c r="L612" s="118" t="str">
        <f>IF(AND(NOT(OR(H612="",H612="Ø")),NOT(OR(H613="",H613="Ø"))),"Needs to be Split","")</f>
        <v/>
      </c>
      <c r="M612" s="103" t="str">
        <f t="shared" ref="M612:M643" si="19">IF(AND(NOT(OR(G612="",G612="Ø")),H612=""),"In Progress",IF(AND(NOT(OR(H612="Ø",H612="")),NOT(OR(G612="Ø",G612=""))),"Completed",IF(AND(NOT(A611=""),NOT(OR(D612="",D612="???")),G612=""),"Waiting",IF(D612="???","Waiting",""))))</f>
        <v/>
      </c>
      <c r="N612" s="116" t="str">
        <f>IF(AND(NOT(OR(H612="Ø",H612="")),L612="Split"),"In Progress",IF(AND(NOT(OR(H612="Ø",H612="")),L612="Needs to be Split"),"Waiting",IF(AND(M612="Review",M613="Review"),"Review",IF(OR(AND(M612="Review",M613="Incomplete"),AND(M612="Incomplete",M613="Review")),"Review",IF(OR(AND(M612="Untraceable",M613="Review"),AND(M612="Review",M613="Untraceable")),"Review",IF(OR(AND(M612="Review",M613="Completed"),AND(M612="Completed",M613="Review")),"Review",IF(OR(AND(M612="Other",M613="Review"),AND(M612="Review",M613="Other")),"Review",IF(OR(AND(M612="Other",M613="Incomplete"),AND(M612="Incomplete",M613="Other")),"Review",IF(OR(AND(M612="Other",M613="Untraceable"),AND(M612="Untraceable",M613="Other")),"Review",IF(OR(AND(M612="Other",M613="Completed"),AND(M612="Completed",M613="Other")),"Review",IF(AND(M612="Waiting",M613="Waiting"),"Waiting",IF(OR(AND(M612="Review",M613="Waiting"),AND(M612="Waiting",M613="Review")),"Waiting",IF(OR(AND(M612="Other",M613="Waiting"),AND(M612="Waiting",M613="Other")),"Waiting",IF(OR(AND(M612="Incomplete",M613="Waiting"),AND(M612="Waiting",M613="Incomplete")),"Waiting",IF(OR(AND(M612="Completed",M613="Waiting"),AND(M612="Waiting",M613="Completed")),"Waiting",IF(OR(M612="In Progress",M613="In Progress"),"In Progress",IF(OR(AND(M612="Completed",M613="Untraceable"),AND(M612="Untraceable",M613="Completed")),"Review",IF(OR(AND(M612="Completed",M613="Incomplete"),AND(M612="Incomplete",M613="Completed")),"Review",IF(OR(AND(M612="Incomplete",M613="Untraceable"),AND(M612="Untraceable",M613="Incomplete")),"Untraceable",IF(AND(NOT(OR(H612="Ø",H612="")),NOT(OR(H613="Ø",H613="")),L612=""),"In Progress",IF(AND(M612="Untraceable",M613="Untraceable"),"Untraceable",IF(AND(NOT(OR(H612="Ø",H612="")),NOT(OR(H613="Ø",H613="")),NOT(OR(L612="Ø",L612="",L612="Split",L612="Needs to be Split"))),"Completed",IF(AND(M612="Incomplete",M613="Incomplete"),"Incomplete",IF(AND(M612="Other",M613="Other"),"Review",IF(AND(M612="Untraceable",M613=""),"Untraceable","")))))))))))))))))))))))))</f>
        <v/>
      </c>
      <c r="O612" s="116" t="str">
        <f>IF(OR(N612="Untraceable",N612="Incomplete"),"Ignore",IF(N612="Completed","Waiting",IF(OR(N612="Waiting",N612="In Progress",N612="Review",N612="Other"),"HOLD","")))</f>
        <v/>
      </c>
    </row>
    <row r="613" spans="1:15" x14ac:dyDescent="0.25">
      <c r="A613" s="116"/>
      <c r="B613" s="116"/>
      <c r="C613" s="116"/>
      <c r="D613" s="103" t="str">
        <f>IF(AND(NOT(A612=""),NOT(B612=""),NOT(M612="Untraceable")),"???","")</f>
        <v/>
      </c>
      <c r="E613" s="103"/>
      <c r="F613" s="7" t="str">
        <f>IF(AND(D613="Amina",OR(E613="Manual",E613="Assisted Manual")),A612&amp;"_AZ",IF(AND(D613="Amina",OR(E613="De-Novo Merge",E613="Assisted Merge")),A612&amp;"_SA_AZ",IF(AND(D613="Ahmad",OR(E613="Manual",E613="Assisted Manual")),A612&amp;"_AE",IF(AND(D613="Ahmad",OR(E613="De-Novo Merge",E613="Assisted Merge")),A612&amp;"_SA_AE",IF(AND(D613="Gina",OR(E613="Manual",E613="Assisted Manual")),A612&amp;"_GB",IF(AND(D613="Gina",OR(E613="De-Novo Merge",E613="Assisted Merge")),A612&amp;"_SA_GB",IF(AND(D613="Cameron",OR(E613="Manual",E613="Assisted Manual")),A612&amp;"_CA",IF(AND(D613="Cameron",OR(E613="De-Novo Merge",E613="Assisted Merge")),A612&amp;"_SA_CA",IF(AND(D613="Bruno",OR(E613="Manual",E613="Assisted Manual")),A612&amp;"_BD",IF(AND(D613="Bruno",OR(E613="De-Novo Merge",E613="Assisted Merge")),A612&amp;"_SA_BD",IF(AND(D613="Daniel",OR(E613="Manual",E613="Assisted Manual")),A612&amp;"_DR",IF(AND(D613="Daniel",OR(E613="De-Novo Merge",E613="Assisted Merge")),A612&amp;"_SA_DR",IF(AND(D613="Monet",OR(E613="Manual",E613="Assisted Manual")),A612&amp;"_MW",IF(AND(D613="Monet",OR(E613="De-Novo Merge",E613="Assisted Merge")),A612&amp;"_SA_MW",IF(AND(D613="Rinat",OR(E613="Manual",E613="Assisted Manual")),A612&amp;"_RM",IF(AND(D613="Rinat",OR(E613="De-Novo Merge",E613="Assisted Merge")),A612&amp;"_SA_RM",""))))))))))))))))</f>
        <v/>
      </c>
      <c r="G613" s="104"/>
      <c r="H613" s="104"/>
      <c r="I613" s="68"/>
      <c r="J613" s="68"/>
      <c r="K613" s="73" t="str">
        <f t="shared" si="17"/>
        <v/>
      </c>
      <c r="L613" s="116"/>
      <c r="M613" s="103" t="str">
        <f t="shared" si="19"/>
        <v/>
      </c>
      <c r="N613" s="116"/>
      <c r="O613" s="116"/>
    </row>
    <row r="614" spans="1:15" x14ac:dyDescent="0.25">
      <c r="A614" s="122" t="s">
        <v>5324</v>
      </c>
      <c r="B614" s="117"/>
      <c r="C614" s="116"/>
      <c r="D614" s="103" t="str">
        <f>IF(AND(NOT(B614=""),NOT(A614="")),"???","")</f>
        <v/>
      </c>
      <c r="E614" s="103"/>
      <c r="F614" s="7" t="str">
        <f>IF(AND(D614="Amina",OR(E614="Manual",E614="Assisted Manual")),A614&amp;"_AZ",IF(AND(D614="Amina",OR(E614="De-Novo Merge",E614="Assisted Merge")),A614&amp;"_SA_AZ",IF(AND(D614="Ahmad",OR(E614="Manual",E614="Assisted Manual")),A614&amp;"_AE",IF(AND(D614="Ahmad",OR(E614="De-Novo Merge",E614="Assisted Merge")),A614&amp;"_SA_AE",IF(AND(D614="Gina",OR(E614="Manual",E614="Assisted Manual")),A614&amp;"_GB",IF(AND(D614="Gina",OR(E614="De-Novo Merge",E614="Assisted Merge")),A614&amp;"_SA_GB",IF(AND(D614="Cameron",OR(E614="Manual",E614="Assisted Manual")),A614&amp;"_CA",IF(AND(D614="Cameron",OR(E614="De-Novo Merge",E614="Assisted Merge")),A614&amp;"_SA_CA",IF(AND(D614="Bruno",OR(E614="Manual",E614="Assisted Manual")),A614&amp;"_BD",IF(AND(D614="Bruno",OR(E614="De-Novo Merge",E614="Assisted Merge")),A614&amp;"_SA_BD",IF(AND(D614="Daniel",OR(E614="Manual",E614="Assisted Manual")),A614&amp;"_DR",IF(AND(D614="Daniel",OR(E614="De-Novo Merge",E614="Assisted Merge")),A614&amp;"_SA_DR",IF(AND(D614="Monet",OR(E614="Manual",E614="Assisted Manual")),A614&amp;"_MW",IF(AND(D614="Monet",OR(E614="De-Novo Merge",E614="Assisted Merge")),A614&amp;"_SA_MW",IF(AND(D614="Rinat",OR(E614="Manual",E614="Assisted Manual")),A614&amp;"_RM",IF(AND(D614="Rinat",OR(E614="De-Novo Merge",E614="Assisted Merge")),A614&amp;"_SA_RM",""))))))))))))))))</f>
        <v/>
      </c>
      <c r="G614" s="104"/>
      <c r="H614" s="104"/>
      <c r="I614" s="68"/>
      <c r="J614" s="68"/>
      <c r="K614" s="73" t="str">
        <f t="shared" si="17"/>
        <v/>
      </c>
      <c r="L614" s="118" t="str">
        <f>IF(AND(NOT(OR(H614="",H614="Ø")),NOT(OR(H615="",H615="Ø"))),"Needs to be Split","")</f>
        <v/>
      </c>
      <c r="M614" s="103" t="str">
        <f t="shared" si="19"/>
        <v/>
      </c>
      <c r="N614" s="116" t="str">
        <f>IF(AND(NOT(OR(H614="Ø",H614="")),L614="Split"),"In Progress",IF(AND(NOT(OR(H614="Ø",H614="")),L614="Needs to be Split"),"Waiting",IF(AND(M614="Review",M615="Review"),"Review",IF(OR(AND(M614="Review",M615="Incomplete"),AND(M614="Incomplete",M615="Review")),"Review",IF(OR(AND(M614="Untraceable",M615="Review"),AND(M614="Review",M615="Untraceable")),"Review",IF(OR(AND(M614="Review",M615="Completed"),AND(M614="Completed",M615="Review")),"Review",IF(OR(AND(M614="Other",M615="Review"),AND(M614="Review",M615="Other")),"Review",IF(OR(AND(M614="Other",M615="Incomplete"),AND(M614="Incomplete",M615="Other")),"Review",IF(OR(AND(M614="Other",M615="Untraceable"),AND(M614="Untraceable",M615="Other")),"Review",IF(OR(AND(M614="Other",M615="Completed"),AND(M614="Completed",M615="Other")),"Review",IF(AND(M614="Waiting",M615="Waiting"),"Waiting",IF(OR(AND(M614="Review",M615="Waiting"),AND(M614="Waiting",M615="Review")),"Waiting",IF(OR(AND(M614="Other",M615="Waiting"),AND(M614="Waiting",M615="Other")),"Waiting",IF(OR(AND(M614="Incomplete",M615="Waiting"),AND(M614="Waiting",M615="Incomplete")),"Waiting",IF(OR(AND(M614="Completed",M615="Waiting"),AND(M614="Waiting",M615="Completed")),"Waiting",IF(OR(M614="In Progress",M615="In Progress"),"In Progress",IF(OR(AND(M614="Completed",M615="Untraceable"),AND(M614="Untraceable",M615="Completed")),"Review",IF(OR(AND(M614="Completed",M615="Incomplete"),AND(M614="Incomplete",M615="Completed")),"Review",IF(OR(AND(M614="Incomplete",M615="Untraceable"),AND(M614="Untraceable",M615="Incomplete")),"Untraceable",IF(AND(NOT(OR(H614="Ø",H614="")),NOT(OR(H615="Ø",H615="")),L614=""),"In Progress",IF(AND(M614="Untraceable",M615="Untraceable"),"Untraceable",IF(AND(NOT(OR(H614="Ø",H614="")),NOT(OR(H615="Ø",H615="")),NOT(OR(L614="Ø",L614="",L614="Split",L614="Needs to be Split"))),"Completed",IF(AND(M614="Incomplete",M615="Incomplete"),"Incomplete",IF(AND(M614="Other",M615="Other"),"Review",IF(AND(M614="Untraceable",M615=""),"Untraceable","")))))))))))))))))))))))))</f>
        <v/>
      </c>
      <c r="O614" s="116" t="str">
        <f>IF(OR(N614="Untraceable",N614="Incomplete"),"Ignore",IF(N614="Completed","Waiting",IF(OR(N614="Waiting",N614="In Progress",N614="Review",N614="Other"),"HOLD","")))</f>
        <v/>
      </c>
    </row>
    <row r="615" spans="1:15" x14ac:dyDescent="0.25">
      <c r="A615" s="116"/>
      <c r="B615" s="116"/>
      <c r="C615" s="116"/>
      <c r="D615" s="103" t="str">
        <f>IF(AND(NOT(A614=""),NOT(B614=""),NOT(M614="Untraceable")),"???","")</f>
        <v/>
      </c>
      <c r="E615" s="103"/>
      <c r="F615" s="7" t="str">
        <f>IF(AND(D615="Amina",OR(E615="Manual",E615="Assisted Manual")),A614&amp;"_AZ",IF(AND(D615="Amina",OR(E615="De-Novo Merge",E615="Assisted Merge")),A614&amp;"_SA_AZ",IF(AND(D615="Ahmad",OR(E615="Manual",E615="Assisted Manual")),A614&amp;"_AE",IF(AND(D615="Ahmad",OR(E615="De-Novo Merge",E615="Assisted Merge")),A614&amp;"_SA_AE",IF(AND(D615="Gina",OR(E615="Manual",E615="Assisted Manual")),A614&amp;"_GB",IF(AND(D615="Gina",OR(E615="De-Novo Merge",E615="Assisted Merge")),A614&amp;"_SA_GB",IF(AND(D615="Cameron",OR(E615="Manual",E615="Assisted Manual")),A614&amp;"_CA",IF(AND(D615="Cameron",OR(E615="De-Novo Merge",E615="Assisted Merge")),A614&amp;"_SA_CA",IF(AND(D615="Bruno",OR(E615="Manual",E615="Assisted Manual")),A614&amp;"_BD",IF(AND(D615="Bruno",OR(E615="De-Novo Merge",E615="Assisted Merge")),A614&amp;"_SA_BD",IF(AND(D615="Daniel",OR(E615="Manual",E615="Assisted Manual")),A614&amp;"_DR",IF(AND(D615="Daniel",OR(E615="De-Novo Merge",E615="Assisted Merge")),A614&amp;"_SA_DR",IF(AND(D615="Monet",OR(E615="Manual",E615="Assisted Manual")),A614&amp;"_MW",IF(AND(D615="Monet",OR(E615="De-Novo Merge",E615="Assisted Merge")),A614&amp;"_SA_MW",IF(AND(D615="Rinat",OR(E615="Manual",E615="Assisted Manual")),A614&amp;"_RM",IF(AND(D615="Rinat",OR(E615="De-Novo Merge",E615="Assisted Merge")),A614&amp;"_SA_RM",""))))))))))))))))</f>
        <v/>
      </c>
      <c r="G615" s="104"/>
      <c r="H615" s="104"/>
      <c r="I615" s="68"/>
      <c r="J615" s="68"/>
      <c r="K615" s="73" t="str">
        <f t="shared" si="17"/>
        <v/>
      </c>
      <c r="L615" s="116"/>
      <c r="M615" s="103" t="str">
        <f t="shared" si="19"/>
        <v/>
      </c>
      <c r="N615" s="116"/>
      <c r="O615" s="116"/>
    </row>
    <row r="616" spans="1:15" x14ac:dyDescent="0.25">
      <c r="A616" s="122" t="s">
        <v>5323</v>
      </c>
      <c r="B616" s="117"/>
      <c r="C616" s="116"/>
      <c r="D616" s="103" t="str">
        <f>IF(AND(NOT(B616=""),NOT(A616="")),"???","")</f>
        <v/>
      </c>
      <c r="E616" s="103"/>
      <c r="F616" s="7" t="str">
        <f>IF(AND(D616="Amina",OR(E616="Manual",E616="Assisted Manual")),A616&amp;"_AZ",IF(AND(D616="Amina",OR(E616="De-Novo Merge",E616="Assisted Merge")),A616&amp;"_SA_AZ",IF(AND(D616="Ahmad",OR(E616="Manual",E616="Assisted Manual")),A616&amp;"_AE",IF(AND(D616="Ahmad",OR(E616="De-Novo Merge",E616="Assisted Merge")),A616&amp;"_SA_AE",IF(AND(D616="Gina",OR(E616="Manual",E616="Assisted Manual")),A616&amp;"_GB",IF(AND(D616="Gina",OR(E616="De-Novo Merge",E616="Assisted Merge")),A616&amp;"_SA_GB",IF(AND(D616="Cameron",OR(E616="Manual",E616="Assisted Manual")),A616&amp;"_CA",IF(AND(D616="Cameron",OR(E616="De-Novo Merge",E616="Assisted Merge")),A616&amp;"_SA_CA",IF(AND(D616="Bruno",OR(E616="Manual",E616="Assisted Manual")),A616&amp;"_BD",IF(AND(D616="Bruno",OR(E616="De-Novo Merge",E616="Assisted Merge")),A616&amp;"_SA_BD",IF(AND(D616="Daniel",OR(E616="Manual",E616="Assisted Manual")),A616&amp;"_DR",IF(AND(D616="Daniel",OR(E616="De-Novo Merge",E616="Assisted Merge")),A616&amp;"_SA_DR",IF(AND(D616="Monet",OR(E616="Manual",E616="Assisted Manual")),A616&amp;"_MW",IF(AND(D616="Monet",OR(E616="De-Novo Merge",E616="Assisted Merge")),A616&amp;"_SA_MW",IF(AND(D616="Rinat",OR(E616="Manual",E616="Assisted Manual")),A616&amp;"_RM",IF(AND(D616="Rinat",OR(E616="De-Novo Merge",E616="Assisted Merge")),A616&amp;"_SA_RM",""))))))))))))))))</f>
        <v/>
      </c>
      <c r="G616" s="104"/>
      <c r="H616" s="104"/>
      <c r="I616" s="68"/>
      <c r="J616" s="68"/>
      <c r="K616" s="73" t="str">
        <f t="shared" si="17"/>
        <v/>
      </c>
      <c r="L616" s="118" t="str">
        <f>IF(AND(NOT(OR(H616="",H616="Ø")),NOT(OR(H617="",H617="Ø"))),"Needs to be Split","")</f>
        <v/>
      </c>
      <c r="M616" s="103" t="str">
        <f t="shared" si="19"/>
        <v/>
      </c>
      <c r="N616" s="116" t="str">
        <f>IF(AND(NOT(OR(H616="Ø",H616="")),L616="Split"),"In Progress",IF(AND(NOT(OR(H616="Ø",H616="")),L616="Needs to be Split"),"Waiting",IF(AND(M616="Review",M617="Review"),"Review",IF(OR(AND(M616="Review",M617="Incomplete"),AND(M616="Incomplete",M617="Review")),"Review",IF(OR(AND(M616="Untraceable",M617="Review"),AND(M616="Review",M617="Untraceable")),"Review",IF(OR(AND(M616="Review",M617="Completed"),AND(M616="Completed",M617="Review")),"Review",IF(OR(AND(M616="Other",M617="Review"),AND(M616="Review",M617="Other")),"Review",IF(OR(AND(M616="Other",M617="Incomplete"),AND(M616="Incomplete",M617="Other")),"Review",IF(OR(AND(M616="Other",M617="Untraceable"),AND(M616="Untraceable",M617="Other")),"Review",IF(OR(AND(M616="Other",M617="Completed"),AND(M616="Completed",M617="Other")),"Review",IF(AND(M616="Waiting",M617="Waiting"),"Waiting",IF(OR(AND(M616="Review",M617="Waiting"),AND(M616="Waiting",M617="Review")),"Waiting",IF(OR(AND(M616="Other",M617="Waiting"),AND(M616="Waiting",M617="Other")),"Waiting",IF(OR(AND(M616="Incomplete",M617="Waiting"),AND(M616="Waiting",M617="Incomplete")),"Waiting",IF(OR(AND(M616="Completed",M617="Waiting"),AND(M616="Waiting",M617="Completed")),"Waiting",IF(OR(M616="In Progress",M617="In Progress"),"In Progress",IF(OR(AND(M616="Completed",M617="Untraceable"),AND(M616="Untraceable",M617="Completed")),"Review",IF(OR(AND(M616="Completed",M617="Incomplete"),AND(M616="Incomplete",M617="Completed")),"Review",IF(OR(AND(M616="Incomplete",M617="Untraceable"),AND(M616="Untraceable",M617="Incomplete")),"Untraceable",IF(AND(NOT(OR(H616="Ø",H616="")),NOT(OR(H617="Ø",H617="")),L616=""),"In Progress",IF(AND(M616="Untraceable",M617="Untraceable"),"Untraceable",IF(AND(NOT(OR(H616="Ø",H616="")),NOT(OR(H617="Ø",H617="")),NOT(OR(L616="Ø",L616="",L616="Split",L616="Needs to be Split"))),"Completed",IF(AND(M616="Incomplete",M617="Incomplete"),"Incomplete",IF(AND(M616="Other",M617="Other"),"Review",IF(AND(M616="Untraceable",M617=""),"Untraceable","")))))))))))))))))))))))))</f>
        <v/>
      </c>
      <c r="O616" s="116" t="str">
        <f>IF(OR(N616="Untraceable",N616="Incomplete"),"Ignore",IF(N616="Completed","Waiting",IF(OR(N616="Waiting",N616="In Progress",N616="Review",N616="Other"),"HOLD","")))</f>
        <v/>
      </c>
    </row>
    <row r="617" spans="1:15" x14ac:dyDescent="0.25">
      <c r="A617" s="116"/>
      <c r="B617" s="116"/>
      <c r="C617" s="116"/>
      <c r="D617" s="103" t="str">
        <f>IF(AND(NOT(A616=""),NOT(B616=""),NOT(M616="Untraceable")),"???","")</f>
        <v/>
      </c>
      <c r="E617" s="103"/>
      <c r="F617" s="7" t="str">
        <f>IF(AND(D617="Amina",OR(E617="Manual",E617="Assisted Manual")),A616&amp;"_AZ",IF(AND(D617="Amina",OR(E617="De-Novo Merge",E617="Assisted Merge")),A616&amp;"_SA_AZ",IF(AND(D617="Ahmad",OR(E617="Manual",E617="Assisted Manual")),A616&amp;"_AE",IF(AND(D617="Ahmad",OR(E617="De-Novo Merge",E617="Assisted Merge")),A616&amp;"_SA_AE",IF(AND(D617="Gina",OR(E617="Manual",E617="Assisted Manual")),A616&amp;"_GB",IF(AND(D617="Gina",OR(E617="De-Novo Merge",E617="Assisted Merge")),A616&amp;"_SA_GB",IF(AND(D617="Cameron",OR(E617="Manual",E617="Assisted Manual")),A616&amp;"_CA",IF(AND(D617="Cameron",OR(E617="De-Novo Merge",E617="Assisted Merge")),A616&amp;"_SA_CA",IF(AND(D617="Bruno",OR(E617="Manual",E617="Assisted Manual")),A616&amp;"_BD",IF(AND(D617="Bruno",OR(E617="De-Novo Merge",E617="Assisted Merge")),A616&amp;"_SA_BD",IF(AND(D617="Daniel",OR(E617="Manual",E617="Assisted Manual")),A616&amp;"_DR",IF(AND(D617="Daniel",OR(E617="De-Novo Merge",E617="Assisted Merge")),A616&amp;"_SA_DR",IF(AND(D617="Monet",OR(E617="Manual",E617="Assisted Manual")),A616&amp;"_MW",IF(AND(D617="Monet",OR(E617="De-Novo Merge",E617="Assisted Merge")),A616&amp;"_SA_MW",IF(AND(D617="Rinat",OR(E617="Manual",E617="Assisted Manual")),A616&amp;"_RM",IF(AND(D617="Rinat",OR(E617="De-Novo Merge",E617="Assisted Merge")),A616&amp;"_SA_RM",""))))))))))))))))</f>
        <v/>
      </c>
      <c r="G617" s="104"/>
      <c r="H617" s="104"/>
      <c r="I617" s="68"/>
      <c r="J617" s="68"/>
      <c r="K617" s="73" t="str">
        <f t="shared" si="17"/>
        <v/>
      </c>
      <c r="L617" s="116"/>
      <c r="M617" s="103" t="str">
        <f t="shared" si="19"/>
        <v/>
      </c>
      <c r="N617" s="116"/>
      <c r="O617" s="116"/>
    </row>
    <row r="618" spans="1:15" x14ac:dyDescent="0.25">
      <c r="A618" s="122" t="s">
        <v>5322</v>
      </c>
      <c r="B618" s="117"/>
      <c r="C618" s="116"/>
      <c r="D618" s="103" t="str">
        <f>IF(AND(NOT(B618=""),NOT(A618="")),"???","")</f>
        <v/>
      </c>
      <c r="E618" s="103"/>
      <c r="F618" s="7" t="str">
        <f>IF(AND(D618="Amina",OR(E618="Manual",E618="Assisted Manual")),A618&amp;"_AZ",IF(AND(D618="Amina",OR(E618="De-Novo Merge",E618="Assisted Merge")),A618&amp;"_SA_AZ",IF(AND(D618="Ahmad",OR(E618="Manual",E618="Assisted Manual")),A618&amp;"_AE",IF(AND(D618="Ahmad",OR(E618="De-Novo Merge",E618="Assisted Merge")),A618&amp;"_SA_AE",IF(AND(D618="Gina",OR(E618="Manual",E618="Assisted Manual")),A618&amp;"_GB",IF(AND(D618="Gina",OR(E618="De-Novo Merge",E618="Assisted Merge")),A618&amp;"_SA_GB",IF(AND(D618="Cameron",OR(E618="Manual",E618="Assisted Manual")),A618&amp;"_CA",IF(AND(D618="Cameron",OR(E618="De-Novo Merge",E618="Assisted Merge")),A618&amp;"_SA_CA",IF(AND(D618="Bruno",OR(E618="Manual",E618="Assisted Manual")),A618&amp;"_BD",IF(AND(D618="Bruno",OR(E618="De-Novo Merge",E618="Assisted Merge")),A618&amp;"_SA_BD",IF(AND(D618="Daniel",OR(E618="Manual",E618="Assisted Manual")),A618&amp;"_DR",IF(AND(D618="Daniel",OR(E618="De-Novo Merge",E618="Assisted Merge")),A618&amp;"_SA_DR",IF(AND(D618="Monet",OR(E618="Manual",E618="Assisted Manual")),A618&amp;"_MW",IF(AND(D618="Monet",OR(E618="De-Novo Merge",E618="Assisted Merge")),A618&amp;"_SA_MW",IF(AND(D618="Rinat",OR(E618="Manual",E618="Assisted Manual")),A618&amp;"_RM",IF(AND(D618="Rinat",OR(E618="De-Novo Merge",E618="Assisted Merge")),A618&amp;"_SA_RM",""))))))))))))))))</f>
        <v/>
      </c>
      <c r="G618" s="104"/>
      <c r="H618" s="104"/>
      <c r="I618" s="68"/>
      <c r="J618" s="68"/>
      <c r="K618" s="73" t="str">
        <f t="shared" si="17"/>
        <v/>
      </c>
      <c r="L618" s="118" t="str">
        <f>IF(AND(NOT(OR(H618="",H618="Ø")),NOT(OR(H619="",H619="Ø"))),"Needs to be Split","")</f>
        <v/>
      </c>
      <c r="M618" s="103" t="str">
        <f t="shared" si="19"/>
        <v/>
      </c>
      <c r="N618" s="116" t="str">
        <f>IF(AND(NOT(OR(H618="Ø",H618="")),L618="Split"),"In Progress",IF(AND(NOT(OR(H618="Ø",H618="")),L618="Needs to be Split"),"Waiting",IF(AND(M618="Review",M619="Review"),"Review",IF(OR(AND(M618="Review",M619="Incomplete"),AND(M618="Incomplete",M619="Review")),"Review",IF(OR(AND(M618="Untraceable",M619="Review"),AND(M618="Review",M619="Untraceable")),"Review",IF(OR(AND(M618="Review",M619="Completed"),AND(M618="Completed",M619="Review")),"Review",IF(OR(AND(M618="Other",M619="Review"),AND(M618="Review",M619="Other")),"Review",IF(OR(AND(M618="Other",M619="Incomplete"),AND(M618="Incomplete",M619="Other")),"Review",IF(OR(AND(M618="Other",M619="Untraceable"),AND(M618="Untraceable",M619="Other")),"Review",IF(OR(AND(M618="Other",M619="Completed"),AND(M618="Completed",M619="Other")),"Review",IF(AND(M618="Waiting",M619="Waiting"),"Waiting",IF(OR(AND(M618="Review",M619="Waiting"),AND(M618="Waiting",M619="Review")),"Waiting",IF(OR(AND(M618="Other",M619="Waiting"),AND(M618="Waiting",M619="Other")),"Waiting",IF(OR(AND(M618="Incomplete",M619="Waiting"),AND(M618="Waiting",M619="Incomplete")),"Waiting",IF(OR(AND(M618="Completed",M619="Waiting"),AND(M618="Waiting",M619="Completed")),"Waiting",IF(OR(M618="In Progress",M619="In Progress"),"In Progress",IF(OR(AND(M618="Completed",M619="Untraceable"),AND(M618="Untraceable",M619="Completed")),"Review",IF(OR(AND(M618="Completed",M619="Incomplete"),AND(M618="Incomplete",M619="Completed")),"Review",IF(OR(AND(M618="Incomplete",M619="Untraceable"),AND(M618="Untraceable",M619="Incomplete")),"Untraceable",IF(AND(NOT(OR(H618="Ø",H618="")),NOT(OR(H619="Ø",H619="")),L618=""),"In Progress",IF(AND(M618="Untraceable",M619="Untraceable"),"Untraceable",IF(AND(NOT(OR(H618="Ø",H618="")),NOT(OR(H619="Ø",H619="")),NOT(OR(L618="Ø",L618="",L618="Split",L618="Needs to be Split"))),"Completed",IF(AND(M618="Incomplete",M619="Incomplete"),"Incomplete",IF(AND(M618="Other",M619="Other"),"Review",IF(AND(M618="Untraceable",M619=""),"Untraceable","")))))))))))))))))))))))))</f>
        <v/>
      </c>
      <c r="O618" s="116" t="str">
        <f>IF(OR(N618="Untraceable",N618="Incomplete"),"Ignore",IF(N618="Completed","Waiting",IF(OR(N618="Waiting",N618="In Progress",N618="Review",N618="Other"),"HOLD","")))</f>
        <v/>
      </c>
    </row>
    <row r="619" spans="1:15" x14ac:dyDescent="0.25">
      <c r="A619" s="116"/>
      <c r="B619" s="116"/>
      <c r="C619" s="116"/>
      <c r="D619" s="103" t="str">
        <f>IF(AND(NOT(A618=""),NOT(B618=""),NOT(M618="Untraceable")),"???","")</f>
        <v/>
      </c>
      <c r="E619" s="103"/>
      <c r="F619" s="7" t="str">
        <f>IF(AND(D619="Amina",OR(E619="Manual",E619="Assisted Manual")),A618&amp;"_AZ",IF(AND(D619="Amina",OR(E619="De-Novo Merge",E619="Assisted Merge")),A618&amp;"_SA_AZ",IF(AND(D619="Ahmad",OR(E619="Manual",E619="Assisted Manual")),A618&amp;"_AE",IF(AND(D619="Ahmad",OR(E619="De-Novo Merge",E619="Assisted Merge")),A618&amp;"_SA_AE",IF(AND(D619="Gina",OR(E619="Manual",E619="Assisted Manual")),A618&amp;"_GB",IF(AND(D619="Gina",OR(E619="De-Novo Merge",E619="Assisted Merge")),A618&amp;"_SA_GB",IF(AND(D619="Cameron",OR(E619="Manual",E619="Assisted Manual")),A618&amp;"_CA",IF(AND(D619="Cameron",OR(E619="De-Novo Merge",E619="Assisted Merge")),A618&amp;"_SA_CA",IF(AND(D619="Bruno",OR(E619="Manual",E619="Assisted Manual")),A618&amp;"_BD",IF(AND(D619="Bruno",OR(E619="De-Novo Merge",E619="Assisted Merge")),A618&amp;"_SA_BD",IF(AND(D619="Daniel",OR(E619="Manual",E619="Assisted Manual")),A618&amp;"_DR",IF(AND(D619="Daniel",OR(E619="De-Novo Merge",E619="Assisted Merge")),A618&amp;"_SA_DR",IF(AND(D619="Monet",OR(E619="Manual",E619="Assisted Manual")),A618&amp;"_MW",IF(AND(D619="Monet",OR(E619="De-Novo Merge",E619="Assisted Merge")),A618&amp;"_SA_MW",IF(AND(D619="Rinat",OR(E619="Manual",E619="Assisted Manual")),A618&amp;"_RM",IF(AND(D619="Rinat",OR(E619="De-Novo Merge",E619="Assisted Merge")),A618&amp;"_SA_RM",""))))))))))))))))</f>
        <v/>
      </c>
      <c r="G619" s="104"/>
      <c r="H619" s="104"/>
      <c r="I619" s="68"/>
      <c r="J619" s="68"/>
      <c r="K619" s="73" t="str">
        <f t="shared" si="17"/>
        <v/>
      </c>
      <c r="L619" s="116"/>
      <c r="M619" s="103" t="str">
        <f t="shared" si="19"/>
        <v/>
      </c>
      <c r="N619" s="116"/>
      <c r="O619" s="116"/>
    </row>
    <row r="620" spans="1:15" x14ac:dyDescent="0.25">
      <c r="A620" s="122" t="s">
        <v>5321</v>
      </c>
      <c r="B620" s="117"/>
      <c r="C620" s="116"/>
      <c r="D620" s="103" t="str">
        <f>IF(AND(NOT(B620=""),NOT(A620="")),"???","")</f>
        <v/>
      </c>
      <c r="E620" s="103"/>
      <c r="F620" s="7" t="str">
        <f>IF(AND(D620="Amina",OR(E620="Manual",E620="Assisted Manual")),A620&amp;"_AZ",IF(AND(D620="Amina",OR(E620="De-Novo Merge",E620="Assisted Merge")),A620&amp;"_SA_AZ",IF(AND(D620="Ahmad",OR(E620="Manual",E620="Assisted Manual")),A620&amp;"_AE",IF(AND(D620="Ahmad",OR(E620="De-Novo Merge",E620="Assisted Merge")),A620&amp;"_SA_AE",IF(AND(D620="Gina",OR(E620="Manual",E620="Assisted Manual")),A620&amp;"_GB",IF(AND(D620="Gina",OR(E620="De-Novo Merge",E620="Assisted Merge")),A620&amp;"_SA_GB",IF(AND(D620="Cameron",OR(E620="Manual",E620="Assisted Manual")),A620&amp;"_CA",IF(AND(D620="Cameron",OR(E620="De-Novo Merge",E620="Assisted Merge")),A620&amp;"_SA_CA",IF(AND(D620="Bruno",OR(E620="Manual",E620="Assisted Manual")),A620&amp;"_BD",IF(AND(D620="Bruno",OR(E620="De-Novo Merge",E620="Assisted Merge")),A620&amp;"_SA_BD",IF(AND(D620="Daniel",OR(E620="Manual",E620="Assisted Manual")),A620&amp;"_DR",IF(AND(D620="Daniel",OR(E620="De-Novo Merge",E620="Assisted Merge")),A620&amp;"_SA_DR",IF(AND(D620="Monet",OR(E620="Manual",E620="Assisted Manual")),A620&amp;"_MW",IF(AND(D620="Monet",OR(E620="De-Novo Merge",E620="Assisted Merge")),A620&amp;"_SA_MW",IF(AND(D620="Rinat",OR(E620="Manual",E620="Assisted Manual")),A620&amp;"_RM",IF(AND(D620="Rinat",OR(E620="De-Novo Merge",E620="Assisted Merge")),A620&amp;"_SA_RM",""))))))))))))))))</f>
        <v/>
      </c>
      <c r="G620" s="104"/>
      <c r="H620" s="104"/>
      <c r="I620" s="68"/>
      <c r="J620" s="68"/>
      <c r="K620" s="73" t="str">
        <f t="shared" si="17"/>
        <v/>
      </c>
      <c r="L620" s="118" t="str">
        <f>IF(AND(NOT(OR(H620="",H620="Ø")),NOT(OR(H621="",H621="Ø"))),"Needs to be Split","")</f>
        <v/>
      </c>
      <c r="M620" s="103" t="str">
        <f t="shared" si="19"/>
        <v/>
      </c>
      <c r="N620" s="116" t="str">
        <f>IF(AND(NOT(OR(H620="Ø",H620="")),L620="Split"),"In Progress",IF(AND(NOT(OR(H620="Ø",H620="")),L620="Needs to be Split"),"Waiting",IF(AND(M620="Review",M621="Review"),"Review",IF(OR(AND(M620="Review",M621="Incomplete"),AND(M620="Incomplete",M621="Review")),"Review",IF(OR(AND(M620="Untraceable",M621="Review"),AND(M620="Review",M621="Untraceable")),"Review",IF(OR(AND(M620="Review",M621="Completed"),AND(M620="Completed",M621="Review")),"Review",IF(OR(AND(M620="Other",M621="Review"),AND(M620="Review",M621="Other")),"Review",IF(OR(AND(M620="Other",M621="Incomplete"),AND(M620="Incomplete",M621="Other")),"Review",IF(OR(AND(M620="Other",M621="Untraceable"),AND(M620="Untraceable",M621="Other")),"Review",IF(OR(AND(M620="Other",M621="Completed"),AND(M620="Completed",M621="Other")),"Review",IF(AND(M620="Waiting",M621="Waiting"),"Waiting",IF(OR(AND(M620="Review",M621="Waiting"),AND(M620="Waiting",M621="Review")),"Waiting",IF(OR(AND(M620="Other",M621="Waiting"),AND(M620="Waiting",M621="Other")),"Waiting",IF(OR(AND(M620="Incomplete",M621="Waiting"),AND(M620="Waiting",M621="Incomplete")),"Waiting",IF(OR(AND(M620="Completed",M621="Waiting"),AND(M620="Waiting",M621="Completed")),"Waiting",IF(OR(M620="In Progress",M621="In Progress"),"In Progress",IF(OR(AND(M620="Completed",M621="Untraceable"),AND(M620="Untraceable",M621="Completed")),"Review",IF(OR(AND(M620="Completed",M621="Incomplete"),AND(M620="Incomplete",M621="Completed")),"Review",IF(OR(AND(M620="Incomplete",M621="Untraceable"),AND(M620="Untraceable",M621="Incomplete")),"Untraceable",IF(AND(NOT(OR(H620="Ø",H620="")),NOT(OR(H621="Ø",H621="")),L620=""),"In Progress",IF(AND(M620="Untraceable",M621="Untraceable"),"Untraceable",IF(AND(NOT(OR(H620="Ø",H620="")),NOT(OR(H621="Ø",H621="")),NOT(OR(L620="Ø",L620="",L620="Split",L620="Needs to be Split"))),"Completed",IF(AND(M620="Incomplete",M621="Incomplete"),"Incomplete",IF(AND(M620="Other",M621="Other"),"Review",IF(AND(M620="Untraceable",M621=""),"Untraceable","")))))))))))))))))))))))))</f>
        <v/>
      </c>
      <c r="O620" s="116" t="str">
        <f>IF(OR(N620="Untraceable",N620="Incomplete"),"Ignore",IF(N620="Completed","Waiting",IF(OR(N620="Waiting",N620="In Progress",N620="Review",N620="Other"),"HOLD","")))</f>
        <v/>
      </c>
    </row>
    <row r="621" spans="1:15" x14ac:dyDescent="0.25">
      <c r="A621" s="116"/>
      <c r="B621" s="116"/>
      <c r="C621" s="116"/>
      <c r="D621" s="103" t="str">
        <f>IF(AND(NOT(A620=""),NOT(B620=""),NOT(M620="Untraceable")),"???","")</f>
        <v/>
      </c>
      <c r="E621" s="103"/>
      <c r="F621" s="7" t="str">
        <f>IF(AND(D621="Amina",OR(E621="Manual",E621="Assisted Manual")),A620&amp;"_AZ",IF(AND(D621="Amina",OR(E621="De-Novo Merge",E621="Assisted Merge")),A620&amp;"_SA_AZ",IF(AND(D621="Ahmad",OR(E621="Manual",E621="Assisted Manual")),A620&amp;"_AE",IF(AND(D621="Ahmad",OR(E621="De-Novo Merge",E621="Assisted Merge")),A620&amp;"_SA_AE",IF(AND(D621="Gina",OR(E621="Manual",E621="Assisted Manual")),A620&amp;"_GB",IF(AND(D621="Gina",OR(E621="De-Novo Merge",E621="Assisted Merge")),A620&amp;"_SA_GB",IF(AND(D621="Cameron",OR(E621="Manual",E621="Assisted Manual")),A620&amp;"_CA",IF(AND(D621="Cameron",OR(E621="De-Novo Merge",E621="Assisted Merge")),A620&amp;"_SA_CA",IF(AND(D621="Bruno",OR(E621="Manual",E621="Assisted Manual")),A620&amp;"_BD",IF(AND(D621="Bruno",OR(E621="De-Novo Merge",E621="Assisted Merge")),A620&amp;"_SA_BD",IF(AND(D621="Daniel",OR(E621="Manual",E621="Assisted Manual")),A620&amp;"_DR",IF(AND(D621="Daniel",OR(E621="De-Novo Merge",E621="Assisted Merge")),A620&amp;"_SA_DR",IF(AND(D621="Monet",OR(E621="Manual",E621="Assisted Manual")),A620&amp;"_MW",IF(AND(D621="Monet",OR(E621="De-Novo Merge",E621="Assisted Merge")),A620&amp;"_SA_MW",IF(AND(D621="Rinat",OR(E621="Manual",E621="Assisted Manual")),A620&amp;"_RM",IF(AND(D621="Rinat",OR(E621="De-Novo Merge",E621="Assisted Merge")),A620&amp;"_SA_RM",""))))))))))))))))</f>
        <v/>
      </c>
      <c r="G621" s="104"/>
      <c r="H621" s="104"/>
      <c r="I621" s="68"/>
      <c r="J621" s="68"/>
      <c r="K621" s="73" t="str">
        <f t="shared" si="17"/>
        <v/>
      </c>
      <c r="L621" s="116"/>
      <c r="M621" s="103" t="str">
        <f t="shared" si="19"/>
        <v/>
      </c>
      <c r="N621" s="116"/>
      <c r="O621" s="116"/>
    </row>
    <row r="622" spans="1:15" x14ac:dyDescent="0.25">
      <c r="A622" s="122" t="s">
        <v>5320</v>
      </c>
      <c r="B622" s="117"/>
      <c r="C622" s="116"/>
      <c r="D622" s="103" t="str">
        <f>IF(AND(NOT(B622=""),NOT(A622="")),"???","")</f>
        <v/>
      </c>
      <c r="E622" s="103"/>
      <c r="F622" s="7" t="str">
        <f>IF(AND(D622="Amina",OR(E622="Manual",E622="Assisted Manual")),A622&amp;"_AZ",IF(AND(D622="Amina",OR(E622="De-Novo Merge",E622="Assisted Merge")),A622&amp;"_SA_AZ",IF(AND(D622="Ahmad",OR(E622="Manual",E622="Assisted Manual")),A622&amp;"_AE",IF(AND(D622="Ahmad",OR(E622="De-Novo Merge",E622="Assisted Merge")),A622&amp;"_SA_AE",IF(AND(D622="Gina",OR(E622="Manual",E622="Assisted Manual")),A622&amp;"_GB",IF(AND(D622="Gina",OR(E622="De-Novo Merge",E622="Assisted Merge")),A622&amp;"_SA_GB",IF(AND(D622="Cameron",OR(E622="Manual",E622="Assisted Manual")),A622&amp;"_CA",IF(AND(D622="Cameron",OR(E622="De-Novo Merge",E622="Assisted Merge")),A622&amp;"_SA_CA",IF(AND(D622="Bruno",OR(E622="Manual",E622="Assisted Manual")),A622&amp;"_BD",IF(AND(D622="Bruno",OR(E622="De-Novo Merge",E622="Assisted Merge")),A622&amp;"_SA_BD",IF(AND(D622="Daniel",OR(E622="Manual",E622="Assisted Manual")),A622&amp;"_DR",IF(AND(D622="Daniel",OR(E622="De-Novo Merge",E622="Assisted Merge")),A622&amp;"_SA_DR",IF(AND(D622="Monet",OR(E622="Manual",E622="Assisted Manual")),A622&amp;"_MW",IF(AND(D622="Monet",OR(E622="De-Novo Merge",E622="Assisted Merge")),A622&amp;"_SA_MW",IF(AND(D622="Rinat",OR(E622="Manual",E622="Assisted Manual")),A622&amp;"_RM",IF(AND(D622="Rinat",OR(E622="De-Novo Merge",E622="Assisted Merge")),A622&amp;"_SA_RM",""))))))))))))))))</f>
        <v/>
      </c>
      <c r="G622" s="104"/>
      <c r="H622" s="104"/>
      <c r="I622" s="68"/>
      <c r="J622" s="68"/>
      <c r="K622" s="73" t="str">
        <f t="shared" si="17"/>
        <v/>
      </c>
      <c r="L622" s="118" t="str">
        <f>IF(AND(NOT(OR(H622="",H622="Ø")),NOT(OR(H623="",H623="Ø"))),"Needs to be Split","")</f>
        <v/>
      </c>
      <c r="M622" s="103" t="str">
        <f t="shared" si="19"/>
        <v/>
      </c>
      <c r="N622" s="116" t="str">
        <f>IF(AND(NOT(OR(H622="Ø",H622="")),L622="Split"),"In Progress",IF(AND(NOT(OR(H622="Ø",H622="")),L622="Needs to be Split"),"Waiting",IF(AND(M622="Review",M623="Review"),"Review",IF(OR(AND(M622="Review",M623="Incomplete"),AND(M622="Incomplete",M623="Review")),"Review",IF(OR(AND(M622="Untraceable",M623="Review"),AND(M622="Review",M623="Untraceable")),"Review",IF(OR(AND(M622="Review",M623="Completed"),AND(M622="Completed",M623="Review")),"Review",IF(OR(AND(M622="Other",M623="Review"),AND(M622="Review",M623="Other")),"Review",IF(OR(AND(M622="Other",M623="Incomplete"),AND(M622="Incomplete",M623="Other")),"Review",IF(OR(AND(M622="Other",M623="Untraceable"),AND(M622="Untraceable",M623="Other")),"Review",IF(OR(AND(M622="Other",M623="Completed"),AND(M622="Completed",M623="Other")),"Review",IF(AND(M622="Waiting",M623="Waiting"),"Waiting",IF(OR(AND(M622="Review",M623="Waiting"),AND(M622="Waiting",M623="Review")),"Waiting",IF(OR(AND(M622="Other",M623="Waiting"),AND(M622="Waiting",M623="Other")),"Waiting",IF(OR(AND(M622="Incomplete",M623="Waiting"),AND(M622="Waiting",M623="Incomplete")),"Waiting",IF(OR(AND(M622="Completed",M623="Waiting"),AND(M622="Waiting",M623="Completed")),"Waiting",IF(OR(M622="In Progress",M623="In Progress"),"In Progress",IF(OR(AND(M622="Completed",M623="Untraceable"),AND(M622="Untraceable",M623="Completed")),"Review",IF(OR(AND(M622="Completed",M623="Incomplete"),AND(M622="Incomplete",M623="Completed")),"Review",IF(OR(AND(M622="Incomplete",M623="Untraceable"),AND(M622="Untraceable",M623="Incomplete")),"Untraceable",IF(AND(NOT(OR(H622="Ø",H622="")),NOT(OR(H623="Ø",H623="")),L622=""),"In Progress",IF(AND(M622="Untraceable",M623="Untraceable"),"Untraceable",IF(AND(NOT(OR(H622="Ø",H622="")),NOT(OR(H623="Ø",H623="")),NOT(OR(L622="Ø",L622="",L622="Split",L622="Needs to be Split"))),"Completed",IF(AND(M622="Incomplete",M623="Incomplete"),"Incomplete",IF(AND(M622="Other",M623="Other"),"Review",IF(AND(M622="Untraceable",M623=""),"Untraceable","")))))))))))))))))))))))))</f>
        <v/>
      </c>
      <c r="O622" s="116" t="str">
        <f>IF(OR(N622="Untraceable",N622="Incomplete"),"Ignore",IF(N622="Completed","Waiting",IF(OR(N622="Waiting",N622="In Progress",N622="Review",N622="Other"),"HOLD","")))</f>
        <v/>
      </c>
    </row>
    <row r="623" spans="1:15" x14ac:dyDescent="0.25">
      <c r="A623" s="116"/>
      <c r="B623" s="116"/>
      <c r="C623" s="116"/>
      <c r="D623" s="103" t="str">
        <f>IF(AND(NOT(A622=""),NOT(B622=""),NOT(M622="Untraceable")),"???","")</f>
        <v/>
      </c>
      <c r="E623" s="103"/>
      <c r="F623" s="7" t="str">
        <f>IF(AND(D623="Amina",OR(E623="Manual",E623="Assisted Manual")),A622&amp;"_AZ",IF(AND(D623="Amina",OR(E623="De-Novo Merge",E623="Assisted Merge")),A622&amp;"_SA_AZ",IF(AND(D623="Ahmad",OR(E623="Manual",E623="Assisted Manual")),A622&amp;"_AE",IF(AND(D623="Ahmad",OR(E623="De-Novo Merge",E623="Assisted Merge")),A622&amp;"_SA_AE",IF(AND(D623="Gina",OR(E623="Manual",E623="Assisted Manual")),A622&amp;"_GB",IF(AND(D623="Gina",OR(E623="De-Novo Merge",E623="Assisted Merge")),A622&amp;"_SA_GB",IF(AND(D623="Cameron",OR(E623="Manual",E623="Assisted Manual")),A622&amp;"_CA",IF(AND(D623="Cameron",OR(E623="De-Novo Merge",E623="Assisted Merge")),A622&amp;"_SA_CA",IF(AND(D623="Bruno",OR(E623="Manual",E623="Assisted Manual")),A622&amp;"_BD",IF(AND(D623="Bruno",OR(E623="De-Novo Merge",E623="Assisted Merge")),A622&amp;"_SA_BD",IF(AND(D623="Daniel",OR(E623="Manual",E623="Assisted Manual")),A622&amp;"_DR",IF(AND(D623="Daniel",OR(E623="De-Novo Merge",E623="Assisted Merge")),A622&amp;"_SA_DR",IF(AND(D623="Monet",OR(E623="Manual",E623="Assisted Manual")),A622&amp;"_MW",IF(AND(D623="Monet",OR(E623="De-Novo Merge",E623="Assisted Merge")),A622&amp;"_SA_MW",IF(AND(D623="Rinat",OR(E623="Manual",E623="Assisted Manual")),A622&amp;"_RM",IF(AND(D623="Rinat",OR(E623="De-Novo Merge",E623="Assisted Merge")),A622&amp;"_SA_RM",""))))))))))))))))</f>
        <v/>
      </c>
      <c r="G623" s="104"/>
      <c r="H623" s="104"/>
      <c r="I623" s="68"/>
      <c r="J623" s="68"/>
      <c r="K623" s="73" t="str">
        <f t="shared" si="17"/>
        <v/>
      </c>
      <c r="L623" s="116"/>
      <c r="M623" s="103" t="str">
        <f t="shared" si="19"/>
        <v/>
      </c>
      <c r="N623" s="116"/>
      <c r="O623" s="116"/>
    </row>
    <row r="624" spans="1:15" x14ac:dyDescent="0.25">
      <c r="A624" s="122" t="s">
        <v>5319</v>
      </c>
      <c r="B624" s="117"/>
      <c r="C624" s="116"/>
      <c r="D624" s="103" t="str">
        <f>IF(AND(NOT(B624=""),NOT(A624="")),"???","")</f>
        <v/>
      </c>
      <c r="E624" s="103"/>
      <c r="F624" s="7" t="str">
        <f>IF(AND(D624="Amina",OR(E624="Manual",E624="Assisted Manual")),A624&amp;"_AZ",IF(AND(D624="Amina",OR(E624="De-Novo Merge",E624="Assisted Merge")),A624&amp;"_SA_AZ",IF(AND(D624="Ahmad",OR(E624="Manual",E624="Assisted Manual")),A624&amp;"_AE",IF(AND(D624="Ahmad",OR(E624="De-Novo Merge",E624="Assisted Merge")),A624&amp;"_SA_AE",IF(AND(D624="Gina",OR(E624="Manual",E624="Assisted Manual")),A624&amp;"_GB",IF(AND(D624="Gina",OR(E624="De-Novo Merge",E624="Assisted Merge")),A624&amp;"_SA_GB",IF(AND(D624="Cameron",OR(E624="Manual",E624="Assisted Manual")),A624&amp;"_CA",IF(AND(D624="Cameron",OR(E624="De-Novo Merge",E624="Assisted Merge")),A624&amp;"_SA_CA",IF(AND(D624="Bruno",OR(E624="Manual",E624="Assisted Manual")),A624&amp;"_BD",IF(AND(D624="Bruno",OR(E624="De-Novo Merge",E624="Assisted Merge")),A624&amp;"_SA_BD",IF(AND(D624="Daniel",OR(E624="Manual",E624="Assisted Manual")),A624&amp;"_DR",IF(AND(D624="Daniel",OR(E624="De-Novo Merge",E624="Assisted Merge")),A624&amp;"_SA_DR",IF(AND(D624="Monet",OR(E624="Manual",E624="Assisted Manual")),A624&amp;"_MW",IF(AND(D624="Monet",OR(E624="De-Novo Merge",E624="Assisted Merge")),A624&amp;"_SA_MW",IF(AND(D624="Rinat",OR(E624="Manual",E624="Assisted Manual")),A624&amp;"_RM",IF(AND(D624="Rinat",OR(E624="De-Novo Merge",E624="Assisted Merge")),A624&amp;"_SA_RM",""))))))))))))))))</f>
        <v/>
      </c>
      <c r="G624" s="104"/>
      <c r="H624" s="104"/>
      <c r="I624" s="68"/>
      <c r="J624" s="68"/>
      <c r="K624" s="73" t="str">
        <f t="shared" si="17"/>
        <v/>
      </c>
      <c r="L624" s="118" t="str">
        <f>IF(AND(NOT(OR(H624="",H624="Ø")),NOT(OR(H625="",H625="Ø"))),"Needs to be Split","")</f>
        <v/>
      </c>
      <c r="M624" s="103" t="str">
        <f t="shared" si="19"/>
        <v/>
      </c>
      <c r="N624" s="116" t="str">
        <f>IF(AND(NOT(OR(H624="Ø",H624="")),L624="Split"),"In Progress",IF(AND(NOT(OR(H624="Ø",H624="")),L624="Needs to be Split"),"Waiting",IF(AND(M624="Review",M625="Review"),"Review",IF(OR(AND(M624="Review",M625="Incomplete"),AND(M624="Incomplete",M625="Review")),"Review",IF(OR(AND(M624="Untraceable",M625="Review"),AND(M624="Review",M625="Untraceable")),"Review",IF(OR(AND(M624="Review",M625="Completed"),AND(M624="Completed",M625="Review")),"Review",IF(OR(AND(M624="Other",M625="Review"),AND(M624="Review",M625="Other")),"Review",IF(OR(AND(M624="Other",M625="Incomplete"),AND(M624="Incomplete",M625="Other")),"Review",IF(OR(AND(M624="Other",M625="Untraceable"),AND(M624="Untraceable",M625="Other")),"Review",IF(OR(AND(M624="Other",M625="Completed"),AND(M624="Completed",M625="Other")),"Review",IF(AND(M624="Waiting",M625="Waiting"),"Waiting",IF(OR(AND(M624="Review",M625="Waiting"),AND(M624="Waiting",M625="Review")),"Waiting",IF(OR(AND(M624="Other",M625="Waiting"),AND(M624="Waiting",M625="Other")),"Waiting",IF(OR(AND(M624="Incomplete",M625="Waiting"),AND(M624="Waiting",M625="Incomplete")),"Waiting",IF(OR(AND(M624="Completed",M625="Waiting"),AND(M624="Waiting",M625="Completed")),"Waiting",IF(OR(M624="In Progress",M625="In Progress"),"In Progress",IF(OR(AND(M624="Completed",M625="Untraceable"),AND(M624="Untraceable",M625="Completed")),"Review",IF(OR(AND(M624="Completed",M625="Incomplete"),AND(M624="Incomplete",M625="Completed")),"Review",IF(OR(AND(M624="Incomplete",M625="Untraceable"),AND(M624="Untraceable",M625="Incomplete")),"Untraceable",IF(AND(NOT(OR(H624="Ø",H624="")),NOT(OR(H625="Ø",H625="")),L624=""),"In Progress",IF(AND(M624="Untraceable",M625="Untraceable"),"Untraceable",IF(AND(NOT(OR(H624="Ø",H624="")),NOT(OR(H625="Ø",H625="")),NOT(OR(L624="Ø",L624="",L624="Split",L624="Needs to be Split"))),"Completed",IF(AND(M624="Incomplete",M625="Incomplete"),"Incomplete",IF(AND(M624="Other",M625="Other"),"Review",IF(AND(M624="Untraceable",M625=""),"Untraceable","")))))))))))))))))))))))))</f>
        <v/>
      </c>
      <c r="O624" s="116" t="str">
        <f>IF(OR(N624="Untraceable",N624="Incomplete"),"Ignore",IF(N624="Completed","Waiting",IF(OR(N624="Waiting",N624="In Progress",N624="Review",N624="Other"),"HOLD","")))</f>
        <v/>
      </c>
    </row>
    <row r="625" spans="1:15" x14ac:dyDescent="0.25">
      <c r="A625" s="116"/>
      <c r="B625" s="116"/>
      <c r="C625" s="116"/>
      <c r="D625" s="103" t="str">
        <f>IF(AND(NOT(A624=""),NOT(B624=""),NOT(M624="Untraceable")),"???","")</f>
        <v/>
      </c>
      <c r="E625" s="103"/>
      <c r="F625" s="7" t="str">
        <f>IF(AND(D625="Amina",OR(E625="Manual",E625="Assisted Manual")),A624&amp;"_AZ",IF(AND(D625="Amina",OR(E625="De-Novo Merge",E625="Assisted Merge")),A624&amp;"_SA_AZ",IF(AND(D625="Ahmad",OR(E625="Manual",E625="Assisted Manual")),A624&amp;"_AE",IF(AND(D625="Ahmad",OR(E625="De-Novo Merge",E625="Assisted Merge")),A624&amp;"_SA_AE",IF(AND(D625="Gina",OR(E625="Manual",E625="Assisted Manual")),A624&amp;"_GB",IF(AND(D625="Gina",OR(E625="De-Novo Merge",E625="Assisted Merge")),A624&amp;"_SA_GB",IF(AND(D625="Cameron",OR(E625="Manual",E625="Assisted Manual")),A624&amp;"_CA",IF(AND(D625="Cameron",OR(E625="De-Novo Merge",E625="Assisted Merge")),A624&amp;"_SA_CA",IF(AND(D625="Bruno",OR(E625="Manual",E625="Assisted Manual")),A624&amp;"_BD",IF(AND(D625="Bruno",OR(E625="De-Novo Merge",E625="Assisted Merge")),A624&amp;"_SA_BD",IF(AND(D625="Daniel",OR(E625="Manual",E625="Assisted Manual")),A624&amp;"_DR",IF(AND(D625="Daniel",OR(E625="De-Novo Merge",E625="Assisted Merge")),A624&amp;"_SA_DR",IF(AND(D625="Monet",OR(E625="Manual",E625="Assisted Manual")),A624&amp;"_MW",IF(AND(D625="Monet",OR(E625="De-Novo Merge",E625="Assisted Merge")),A624&amp;"_SA_MW",IF(AND(D625="Rinat",OR(E625="Manual",E625="Assisted Manual")),A624&amp;"_RM",IF(AND(D625="Rinat",OR(E625="De-Novo Merge",E625="Assisted Merge")),A624&amp;"_SA_RM",""))))))))))))))))</f>
        <v/>
      </c>
      <c r="G625" s="104"/>
      <c r="H625" s="104"/>
      <c r="I625" s="68"/>
      <c r="J625" s="68"/>
      <c r="K625" s="73" t="str">
        <f t="shared" si="17"/>
        <v/>
      </c>
      <c r="L625" s="116"/>
      <c r="M625" s="103" t="str">
        <f t="shared" si="19"/>
        <v/>
      </c>
      <c r="N625" s="116"/>
      <c r="O625" s="116"/>
    </row>
    <row r="626" spans="1:15" x14ac:dyDescent="0.25">
      <c r="A626" s="122" t="s">
        <v>5318</v>
      </c>
      <c r="B626" s="117"/>
      <c r="C626" s="116"/>
      <c r="D626" s="103" t="str">
        <f>IF(AND(NOT(B626=""),NOT(A626="")),"???","")</f>
        <v/>
      </c>
      <c r="E626" s="103"/>
      <c r="F626" s="7" t="str">
        <f>IF(AND(D626="Amina",OR(E626="Manual",E626="Assisted Manual")),A626&amp;"_AZ",IF(AND(D626="Amina",OR(E626="De-Novo Merge",E626="Assisted Merge")),A626&amp;"_SA_AZ",IF(AND(D626="Ahmad",OR(E626="Manual",E626="Assisted Manual")),A626&amp;"_AE",IF(AND(D626="Ahmad",OR(E626="De-Novo Merge",E626="Assisted Merge")),A626&amp;"_SA_AE",IF(AND(D626="Gina",OR(E626="Manual",E626="Assisted Manual")),A626&amp;"_GB",IF(AND(D626="Gina",OR(E626="De-Novo Merge",E626="Assisted Merge")),A626&amp;"_SA_GB",IF(AND(D626="Cameron",OR(E626="Manual",E626="Assisted Manual")),A626&amp;"_CA",IF(AND(D626="Cameron",OR(E626="De-Novo Merge",E626="Assisted Merge")),A626&amp;"_SA_CA",IF(AND(D626="Bruno",OR(E626="Manual",E626="Assisted Manual")),A626&amp;"_BD",IF(AND(D626="Bruno",OR(E626="De-Novo Merge",E626="Assisted Merge")),A626&amp;"_SA_BD",IF(AND(D626="Daniel",OR(E626="Manual",E626="Assisted Manual")),A626&amp;"_DR",IF(AND(D626="Daniel",OR(E626="De-Novo Merge",E626="Assisted Merge")),A626&amp;"_SA_DR",IF(AND(D626="Monet",OR(E626="Manual",E626="Assisted Manual")),A626&amp;"_MW",IF(AND(D626="Monet",OR(E626="De-Novo Merge",E626="Assisted Merge")),A626&amp;"_SA_MW",IF(AND(D626="Rinat",OR(E626="Manual",E626="Assisted Manual")),A626&amp;"_RM",IF(AND(D626="Rinat",OR(E626="De-Novo Merge",E626="Assisted Merge")),A626&amp;"_SA_RM",""))))))))))))))))</f>
        <v/>
      </c>
      <c r="G626" s="104"/>
      <c r="H626" s="104"/>
      <c r="I626" s="68"/>
      <c r="J626" s="68"/>
      <c r="K626" s="73" t="str">
        <f t="shared" si="17"/>
        <v/>
      </c>
      <c r="L626" s="118" t="str">
        <f>IF(AND(NOT(OR(H626="",H626="Ø")),NOT(OR(H627="",H627="Ø"))),"Needs to be Split","")</f>
        <v/>
      </c>
      <c r="M626" s="103" t="str">
        <f t="shared" si="19"/>
        <v/>
      </c>
      <c r="N626" s="116" t="str">
        <f>IF(AND(NOT(OR(H626="Ø",H626="")),L626="Split"),"In Progress",IF(AND(NOT(OR(H626="Ø",H626="")),L626="Needs to be Split"),"Waiting",IF(AND(M626="Review",M627="Review"),"Review",IF(OR(AND(M626="Review",M627="Incomplete"),AND(M626="Incomplete",M627="Review")),"Review",IF(OR(AND(M626="Untraceable",M627="Review"),AND(M626="Review",M627="Untraceable")),"Review",IF(OR(AND(M626="Review",M627="Completed"),AND(M626="Completed",M627="Review")),"Review",IF(OR(AND(M626="Other",M627="Review"),AND(M626="Review",M627="Other")),"Review",IF(OR(AND(M626="Other",M627="Incomplete"),AND(M626="Incomplete",M627="Other")),"Review",IF(OR(AND(M626="Other",M627="Untraceable"),AND(M626="Untraceable",M627="Other")),"Review",IF(OR(AND(M626="Other",M627="Completed"),AND(M626="Completed",M627="Other")),"Review",IF(AND(M626="Waiting",M627="Waiting"),"Waiting",IF(OR(AND(M626="Review",M627="Waiting"),AND(M626="Waiting",M627="Review")),"Waiting",IF(OR(AND(M626="Other",M627="Waiting"),AND(M626="Waiting",M627="Other")),"Waiting",IF(OR(AND(M626="Incomplete",M627="Waiting"),AND(M626="Waiting",M627="Incomplete")),"Waiting",IF(OR(AND(M626="Completed",M627="Waiting"),AND(M626="Waiting",M627="Completed")),"Waiting",IF(OR(M626="In Progress",M627="In Progress"),"In Progress",IF(OR(AND(M626="Completed",M627="Untraceable"),AND(M626="Untraceable",M627="Completed")),"Review",IF(OR(AND(M626="Completed",M627="Incomplete"),AND(M626="Incomplete",M627="Completed")),"Review",IF(OR(AND(M626="Incomplete",M627="Untraceable"),AND(M626="Untraceable",M627="Incomplete")),"Untraceable",IF(AND(NOT(OR(H626="Ø",H626="")),NOT(OR(H627="Ø",H627="")),L626=""),"In Progress",IF(AND(M626="Untraceable",M627="Untraceable"),"Untraceable",IF(AND(NOT(OR(H626="Ø",H626="")),NOT(OR(H627="Ø",H627="")),NOT(OR(L626="Ø",L626="",L626="Split",L626="Needs to be Split"))),"Completed",IF(AND(M626="Incomplete",M627="Incomplete"),"Incomplete",IF(AND(M626="Other",M627="Other"),"Review",IF(AND(M626="Untraceable",M627=""),"Untraceable","")))))))))))))))))))))))))</f>
        <v/>
      </c>
      <c r="O626" s="116" t="str">
        <f>IF(OR(N626="Untraceable",N626="Incomplete"),"Ignore",IF(N626="Completed","Waiting",IF(OR(N626="Waiting",N626="In Progress",N626="Review",N626="Other"),"HOLD","")))</f>
        <v/>
      </c>
    </row>
    <row r="627" spans="1:15" x14ac:dyDescent="0.25">
      <c r="A627" s="116"/>
      <c r="B627" s="116"/>
      <c r="C627" s="116"/>
      <c r="D627" s="103" t="str">
        <f>IF(AND(NOT(A626=""),NOT(B626=""),NOT(M626="Untraceable")),"???","")</f>
        <v/>
      </c>
      <c r="E627" s="103"/>
      <c r="F627" s="7" t="str">
        <f>IF(AND(D627="Amina",OR(E627="Manual",E627="Assisted Manual")),A626&amp;"_AZ",IF(AND(D627="Amina",OR(E627="De-Novo Merge",E627="Assisted Merge")),A626&amp;"_SA_AZ",IF(AND(D627="Ahmad",OR(E627="Manual",E627="Assisted Manual")),A626&amp;"_AE",IF(AND(D627="Ahmad",OR(E627="De-Novo Merge",E627="Assisted Merge")),A626&amp;"_SA_AE",IF(AND(D627="Gina",OR(E627="Manual",E627="Assisted Manual")),A626&amp;"_GB",IF(AND(D627="Gina",OR(E627="De-Novo Merge",E627="Assisted Merge")),A626&amp;"_SA_GB",IF(AND(D627="Cameron",OR(E627="Manual",E627="Assisted Manual")),A626&amp;"_CA",IF(AND(D627="Cameron",OR(E627="De-Novo Merge",E627="Assisted Merge")),A626&amp;"_SA_CA",IF(AND(D627="Bruno",OR(E627="Manual",E627="Assisted Manual")),A626&amp;"_BD",IF(AND(D627="Bruno",OR(E627="De-Novo Merge",E627="Assisted Merge")),A626&amp;"_SA_BD",IF(AND(D627="Daniel",OR(E627="Manual",E627="Assisted Manual")),A626&amp;"_DR",IF(AND(D627="Daniel",OR(E627="De-Novo Merge",E627="Assisted Merge")),A626&amp;"_SA_DR",IF(AND(D627="Monet",OR(E627="Manual",E627="Assisted Manual")),A626&amp;"_MW",IF(AND(D627="Monet",OR(E627="De-Novo Merge",E627="Assisted Merge")),A626&amp;"_SA_MW",IF(AND(D627="Rinat",OR(E627="Manual",E627="Assisted Manual")),A626&amp;"_RM",IF(AND(D627="Rinat",OR(E627="De-Novo Merge",E627="Assisted Merge")),A626&amp;"_SA_RM",""))))))))))))))))</f>
        <v/>
      </c>
      <c r="G627" s="104"/>
      <c r="H627" s="104"/>
      <c r="I627" s="68"/>
      <c r="J627" s="68"/>
      <c r="K627" s="73" t="str">
        <f t="shared" si="17"/>
        <v/>
      </c>
      <c r="L627" s="116"/>
      <c r="M627" s="103" t="str">
        <f t="shared" si="19"/>
        <v/>
      </c>
      <c r="N627" s="116"/>
      <c r="O627" s="116"/>
    </row>
    <row r="628" spans="1:15" x14ac:dyDescent="0.25">
      <c r="A628" s="122" t="s">
        <v>5317</v>
      </c>
      <c r="B628" s="117"/>
      <c r="C628" s="116"/>
      <c r="D628" s="103" t="str">
        <f>IF(AND(NOT(B628=""),NOT(A628="")),"???","")</f>
        <v/>
      </c>
      <c r="E628" s="103"/>
      <c r="F628" s="7" t="str">
        <f>IF(AND(D628="Amina",OR(E628="Manual",E628="Assisted Manual")),A628&amp;"_AZ",IF(AND(D628="Amina",OR(E628="De-Novo Merge",E628="Assisted Merge")),A628&amp;"_SA_AZ",IF(AND(D628="Ahmad",OR(E628="Manual",E628="Assisted Manual")),A628&amp;"_AE",IF(AND(D628="Ahmad",OR(E628="De-Novo Merge",E628="Assisted Merge")),A628&amp;"_SA_AE",IF(AND(D628="Gina",OR(E628="Manual",E628="Assisted Manual")),A628&amp;"_GB",IF(AND(D628="Gina",OR(E628="De-Novo Merge",E628="Assisted Merge")),A628&amp;"_SA_GB",IF(AND(D628="Cameron",OR(E628="Manual",E628="Assisted Manual")),A628&amp;"_CA",IF(AND(D628="Cameron",OR(E628="De-Novo Merge",E628="Assisted Merge")),A628&amp;"_SA_CA",IF(AND(D628="Bruno",OR(E628="Manual",E628="Assisted Manual")),A628&amp;"_BD",IF(AND(D628="Bruno",OR(E628="De-Novo Merge",E628="Assisted Merge")),A628&amp;"_SA_BD",IF(AND(D628="Daniel",OR(E628="Manual",E628="Assisted Manual")),A628&amp;"_DR",IF(AND(D628="Daniel",OR(E628="De-Novo Merge",E628="Assisted Merge")),A628&amp;"_SA_DR",IF(AND(D628="Monet",OR(E628="Manual",E628="Assisted Manual")),A628&amp;"_MW",IF(AND(D628="Monet",OR(E628="De-Novo Merge",E628="Assisted Merge")),A628&amp;"_SA_MW",IF(AND(D628="Rinat",OR(E628="Manual",E628="Assisted Manual")),A628&amp;"_RM",IF(AND(D628="Rinat",OR(E628="De-Novo Merge",E628="Assisted Merge")),A628&amp;"_SA_RM",""))))))))))))))))</f>
        <v/>
      </c>
      <c r="G628" s="104"/>
      <c r="H628" s="104"/>
      <c r="I628" s="68"/>
      <c r="J628" s="68"/>
      <c r="K628" s="73" t="str">
        <f t="shared" si="17"/>
        <v/>
      </c>
      <c r="L628" s="118" t="str">
        <f>IF(AND(NOT(OR(H628="",H628="Ø")),NOT(OR(H629="",H629="Ø"))),"Needs to be Split","")</f>
        <v/>
      </c>
      <c r="M628" s="103" t="str">
        <f t="shared" si="19"/>
        <v/>
      </c>
      <c r="N628" s="116" t="str">
        <f>IF(AND(NOT(OR(H628="Ø",H628="")),L628="Split"),"In Progress",IF(AND(NOT(OR(H628="Ø",H628="")),L628="Needs to be Split"),"Waiting",IF(AND(M628="Review",M629="Review"),"Review",IF(OR(AND(M628="Review",M629="Incomplete"),AND(M628="Incomplete",M629="Review")),"Review",IF(OR(AND(M628="Untraceable",M629="Review"),AND(M628="Review",M629="Untraceable")),"Review",IF(OR(AND(M628="Review",M629="Completed"),AND(M628="Completed",M629="Review")),"Review",IF(OR(AND(M628="Other",M629="Review"),AND(M628="Review",M629="Other")),"Review",IF(OR(AND(M628="Other",M629="Incomplete"),AND(M628="Incomplete",M629="Other")),"Review",IF(OR(AND(M628="Other",M629="Untraceable"),AND(M628="Untraceable",M629="Other")),"Review",IF(OR(AND(M628="Other",M629="Completed"),AND(M628="Completed",M629="Other")),"Review",IF(AND(M628="Waiting",M629="Waiting"),"Waiting",IF(OR(AND(M628="Review",M629="Waiting"),AND(M628="Waiting",M629="Review")),"Waiting",IF(OR(AND(M628="Other",M629="Waiting"),AND(M628="Waiting",M629="Other")),"Waiting",IF(OR(AND(M628="Incomplete",M629="Waiting"),AND(M628="Waiting",M629="Incomplete")),"Waiting",IF(OR(AND(M628="Completed",M629="Waiting"),AND(M628="Waiting",M629="Completed")),"Waiting",IF(OR(M628="In Progress",M629="In Progress"),"In Progress",IF(OR(AND(M628="Completed",M629="Untraceable"),AND(M628="Untraceable",M629="Completed")),"Review",IF(OR(AND(M628="Completed",M629="Incomplete"),AND(M628="Incomplete",M629="Completed")),"Review",IF(OR(AND(M628="Incomplete",M629="Untraceable"),AND(M628="Untraceable",M629="Incomplete")),"Untraceable",IF(AND(NOT(OR(H628="Ø",H628="")),NOT(OR(H629="Ø",H629="")),L628=""),"In Progress",IF(AND(M628="Untraceable",M629="Untraceable"),"Untraceable",IF(AND(NOT(OR(H628="Ø",H628="")),NOT(OR(H629="Ø",H629="")),NOT(OR(L628="Ø",L628="",L628="Split",L628="Needs to be Split"))),"Completed",IF(AND(M628="Incomplete",M629="Incomplete"),"Incomplete",IF(AND(M628="Other",M629="Other"),"Review",IF(AND(M628="Untraceable",M629=""),"Untraceable","")))))))))))))))))))))))))</f>
        <v/>
      </c>
      <c r="O628" s="116" t="str">
        <f>IF(OR(N628="Untraceable",N628="Incomplete"),"Ignore",IF(N628="Completed","Waiting",IF(OR(N628="Waiting",N628="In Progress",N628="Review",N628="Other"),"HOLD","")))</f>
        <v/>
      </c>
    </row>
    <row r="629" spans="1:15" x14ac:dyDescent="0.25">
      <c r="A629" s="116"/>
      <c r="B629" s="116"/>
      <c r="C629" s="116"/>
      <c r="D629" s="103" t="str">
        <f>IF(AND(NOT(A628=""),NOT(B628=""),NOT(M628="Untraceable")),"???","")</f>
        <v/>
      </c>
      <c r="E629" s="103"/>
      <c r="F629" s="7" t="str">
        <f>IF(AND(D629="Amina",OR(E629="Manual",E629="Assisted Manual")),A628&amp;"_AZ",IF(AND(D629="Amina",OR(E629="De-Novo Merge",E629="Assisted Merge")),A628&amp;"_SA_AZ",IF(AND(D629="Ahmad",OR(E629="Manual",E629="Assisted Manual")),A628&amp;"_AE",IF(AND(D629="Ahmad",OR(E629="De-Novo Merge",E629="Assisted Merge")),A628&amp;"_SA_AE",IF(AND(D629="Gina",OR(E629="Manual",E629="Assisted Manual")),A628&amp;"_GB",IF(AND(D629="Gina",OR(E629="De-Novo Merge",E629="Assisted Merge")),A628&amp;"_SA_GB",IF(AND(D629="Cameron",OR(E629="Manual",E629="Assisted Manual")),A628&amp;"_CA",IF(AND(D629="Cameron",OR(E629="De-Novo Merge",E629="Assisted Merge")),A628&amp;"_SA_CA",IF(AND(D629="Bruno",OR(E629="Manual",E629="Assisted Manual")),A628&amp;"_BD",IF(AND(D629="Bruno",OR(E629="De-Novo Merge",E629="Assisted Merge")),A628&amp;"_SA_BD",IF(AND(D629="Daniel",OR(E629="Manual",E629="Assisted Manual")),A628&amp;"_DR",IF(AND(D629="Daniel",OR(E629="De-Novo Merge",E629="Assisted Merge")),A628&amp;"_SA_DR",IF(AND(D629="Monet",OR(E629="Manual",E629="Assisted Manual")),A628&amp;"_MW",IF(AND(D629="Monet",OR(E629="De-Novo Merge",E629="Assisted Merge")),A628&amp;"_SA_MW",IF(AND(D629="Rinat",OR(E629="Manual",E629="Assisted Manual")),A628&amp;"_RM",IF(AND(D629="Rinat",OR(E629="De-Novo Merge",E629="Assisted Merge")),A628&amp;"_SA_RM",""))))))))))))))))</f>
        <v/>
      </c>
      <c r="G629" s="104"/>
      <c r="H629" s="104"/>
      <c r="I629" s="68"/>
      <c r="J629" s="68"/>
      <c r="K629" s="73" t="str">
        <f t="shared" si="17"/>
        <v/>
      </c>
      <c r="L629" s="116"/>
      <c r="M629" s="103" t="str">
        <f t="shared" si="19"/>
        <v/>
      </c>
      <c r="N629" s="116"/>
      <c r="O629" s="116"/>
    </row>
    <row r="630" spans="1:15" x14ac:dyDescent="0.25">
      <c r="A630" s="122" t="s">
        <v>5316</v>
      </c>
      <c r="B630" s="117"/>
      <c r="C630" s="116"/>
      <c r="D630" s="103" t="str">
        <f>IF(AND(NOT(B630=""),NOT(A630="")),"???","")</f>
        <v/>
      </c>
      <c r="E630" s="103"/>
      <c r="F630" s="7" t="str">
        <f>IF(AND(D630="Amina",OR(E630="Manual",E630="Assisted Manual")),A630&amp;"_AZ",IF(AND(D630="Amina",OR(E630="De-Novo Merge",E630="Assisted Merge")),A630&amp;"_SA_AZ",IF(AND(D630="Ahmad",OR(E630="Manual",E630="Assisted Manual")),A630&amp;"_AE",IF(AND(D630="Ahmad",OR(E630="De-Novo Merge",E630="Assisted Merge")),A630&amp;"_SA_AE",IF(AND(D630="Gina",OR(E630="Manual",E630="Assisted Manual")),A630&amp;"_GB",IF(AND(D630="Gina",OR(E630="De-Novo Merge",E630="Assisted Merge")),A630&amp;"_SA_GB",IF(AND(D630="Cameron",OR(E630="Manual",E630="Assisted Manual")),A630&amp;"_CA",IF(AND(D630="Cameron",OR(E630="De-Novo Merge",E630="Assisted Merge")),A630&amp;"_SA_CA",IF(AND(D630="Bruno",OR(E630="Manual",E630="Assisted Manual")),A630&amp;"_BD",IF(AND(D630="Bruno",OR(E630="De-Novo Merge",E630="Assisted Merge")),A630&amp;"_SA_BD",IF(AND(D630="Daniel",OR(E630="Manual",E630="Assisted Manual")),A630&amp;"_DR",IF(AND(D630="Daniel",OR(E630="De-Novo Merge",E630="Assisted Merge")),A630&amp;"_SA_DR",IF(AND(D630="Monet",OR(E630="Manual",E630="Assisted Manual")),A630&amp;"_MW",IF(AND(D630="Monet",OR(E630="De-Novo Merge",E630="Assisted Merge")),A630&amp;"_SA_MW",IF(AND(D630="Rinat",OR(E630="Manual",E630="Assisted Manual")),A630&amp;"_RM",IF(AND(D630="Rinat",OR(E630="De-Novo Merge",E630="Assisted Merge")),A630&amp;"_SA_RM",""))))))))))))))))</f>
        <v/>
      </c>
      <c r="G630" s="104"/>
      <c r="H630" s="104"/>
      <c r="I630" s="68"/>
      <c r="J630" s="68"/>
      <c r="K630" s="73" t="str">
        <f t="shared" si="17"/>
        <v/>
      </c>
      <c r="L630" s="118" t="str">
        <f>IF(AND(NOT(OR(H630="",H630="Ø")),NOT(OR(H631="",H631="Ø"))),"Needs to be Split","")</f>
        <v/>
      </c>
      <c r="M630" s="103" t="str">
        <f t="shared" si="19"/>
        <v/>
      </c>
      <c r="N630" s="116" t="str">
        <f>IF(AND(NOT(OR(H630="Ø",H630="")),L630="Split"),"In Progress",IF(AND(NOT(OR(H630="Ø",H630="")),L630="Needs to be Split"),"Waiting",IF(AND(M630="Review",M631="Review"),"Review",IF(OR(AND(M630="Review",M631="Incomplete"),AND(M630="Incomplete",M631="Review")),"Review",IF(OR(AND(M630="Untraceable",M631="Review"),AND(M630="Review",M631="Untraceable")),"Review",IF(OR(AND(M630="Review",M631="Completed"),AND(M630="Completed",M631="Review")),"Review",IF(OR(AND(M630="Other",M631="Review"),AND(M630="Review",M631="Other")),"Review",IF(OR(AND(M630="Other",M631="Incomplete"),AND(M630="Incomplete",M631="Other")),"Review",IF(OR(AND(M630="Other",M631="Untraceable"),AND(M630="Untraceable",M631="Other")),"Review",IF(OR(AND(M630="Other",M631="Completed"),AND(M630="Completed",M631="Other")),"Review",IF(AND(M630="Waiting",M631="Waiting"),"Waiting",IF(OR(AND(M630="Review",M631="Waiting"),AND(M630="Waiting",M631="Review")),"Waiting",IF(OR(AND(M630="Other",M631="Waiting"),AND(M630="Waiting",M631="Other")),"Waiting",IF(OR(AND(M630="Incomplete",M631="Waiting"),AND(M630="Waiting",M631="Incomplete")),"Waiting",IF(OR(AND(M630="Completed",M631="Waiting"),AND(M630="Waiting",M631="Completed")),"Waiting",IF(OR(M630="In Progress",M631="In Progress"),"In Progress",IF(OR(AND(M630="Completed",M631="Untraceable"),AND(M630="Untraceable",M631="Completed")),"Review",IF(OR(AND(M630="Completed",M631="Incomplete"),AND(M630="Incomplete",M631="Completed")),"Review",IF(OR(AND(M630="Incomplete",M631="Untraceable"),AND(M630="Untraceable",M631="Incomplete")),"Untraceable",IF(AND(NOT(OR(H630="Ø",H630="")),NOT(OR(H631="Ø",H631="")),L630=""),"In Progress",IF(AND(M630="Untraceable",M631="Untraceable"),"Untraceable",IF(AND(NOT(OR(H630="Ø",H630="")),NOT(OR(H631="Ø",H631="")),NOT(OR(L630="Ø",L630="",L630="Split",L630="Needs to be Split"))),"Completed",IF(AND(M630="Incomplete",M631="Incomplete"),"Incomplete",IF(AND(M630="Other",M631="Other"),"Review",IF(AND(M630="Untraceable",M631=""),"Untraceable","")))))))))))))))))))))))))</f>
        <v/>
      </c>
      <c r="O630" s="116" t="str">
        <f>IF(OR(N630="Untraceable",N630="Incomplete"),"Ignore",IF(N630="Completed","Waiting",IF(OR(N630="Waiting",N630="In Progress",N630="Review",N630="Other"),"HOLD","")))</f>
        <v/>
      </c>
    </row>
    <row r="631" spans="1:15" x14ac:dyDescent="0.25">
      <c r="A631" s="116"/>
      <c r="B631" s="116"/>
      <c r="C631" s="116"/>
      <c r="D631" s="103" t="str">
        <f>IF(AND(NOT(A630=""),NOT(B630=""),NOT(M630="Untraceable")),"???","")</f>
        <v/>
      </c>
      <c r="E631" s="103"/>
      <c r="F631" s="7" t="str">
        <f>IF(AND(D631="Amina",OR(E631="Manual",E631="Assisted Manual")),A630&amp;"_AZ",IF(AND(D631="Amina",OR(E631="De-Novo Merge",E631="Assisted Merge")),A630&amp;"_SA_AZ",IF(AND(D631="Ahmad",OR(E631="Manual",E631="Assisted Manual")),A630&amp;"_AE",IF(AND(D631="Ahmad",OR(E631="De-Novo Merge",E631="Assisted Merge")),A630&amp;"_SA_AE",IF(AND(D631="Gina",OR(E631="Manual",E631="Assisted Manual")),A630&amp;"_GB",IF(AND(D631="Gina",OR(E631="De-Novo Merge",E631="Assisted Merge")),A630&amp;"_SA_GB",IF(AND(D631="Cameron",OR(E631="Manual",E631="Assisted Manual")),A630&amp;"_CA",IF(AND(D631="Cameron",OR(E631="De-Novo Merge",E631="Assisted Merge")),A630&amp;"_SA_CA",IF(AND(D631="Bruno",OR(E631="Manual",E631="Assisted Manual")),A630&amp;"_BD",IF(AND(D631="Bruno",OR(E631="De-Novo Merge",E631="Assisted Merge")),A630&amp;"_SA_BD",IF(AND(D631="Daniel",OR(E631="Manual",E631="Assisted Manual")),A630&amp;"_DR",IF(AND(D631="Daniel",OR(E631="De-Novo Merge",E631="Assisted Merge")),A630&amp;"_SA_DR",IF(AND(D631="Monet",OR(E631="Manual",E631="Assisted Manual")),A630&amp;"_MW",IF(AND(D631="Monet",OR(E631="De-Novo Merge",E631="Assisted Merge")),A630&amp;"_SA_MW",IF(AND(D631="Rinat",OR(E631="Manual",E631="Assisted Manual")),A630&amp;"_RM",IF(AND(D631="Rinat",OR(E631="De-Novo Merge",E631="Assisted Merge")),A630&amp;"_SA_RM",""))))))))))))))))</f>
        <v/>
      </c>
      <c r="G631" s="104"/>
      <c r="H631" s="104"/>
      <c r="I631" s="68"/>
      <c r="J631" s="68"/>
      <c r="K631" s="73" t="str">
        <f t="shared" si="17"/>
        <v/>
      </c>
      <c r="L631" s="116"/>
      <c r="M631" s="103" t="str">
        <f t="shared" si="19"/>
        <v/>
      </c>
      <c r="N631" s="116"/>
      <c r="O631" s="116"/>
    </row>
    <row r="632" spans="1:15" x14ac:dyDescent="0.25">
      <c r="A632" s="122" t="s">
        <v>5315</v>
      </c>
      <c r="B632" s="117"/>
      <c r="C632" s="116"/>
      <c r="D632" s="103" t="str">
        <f>IF(AND(NOT(B632=""),NOT(A632="")),"???","")</f>
        <v/>
      </c>
      <c r="E632" s="103"/>
      <c r="F632" s="7" t="str">
        <f>IF(AND(D632="Amina",OR(E632="Manual",E632="Assisted Manual")),A632&amp;"_AZ",IF(AND(D632="Amina",OR(E632="De-Novo Merge",E632="Assisted Merge")),A632&amp;"_SA_AZ",IF(AND(D632="Ahmad",OR(E632="Manual",E632="Assisted Manual")),A632&amp;"_AE",IF(AND(D632="Ahmad",OR(E632="De-Novo Merge",E632="Assisted Merge")),A632&amp;"_SA_AE",IF(AND(D632="Gina",OR(E632="Manual",E632="Assisted Manual")),A632&amp;"_GB",IF(AND(D632="Gina",OR(E632="De-Novo Merge",E632="Assisted Merge")),A632&amp;"_SA_GB",IF(AND(D632="Cameron",OR(E632="Manual",E632="Assisted Manual")),A632&amp;"_CA",IF(AND(D632="Cameron",OR(E632="De-Novo Merge",E632="Assisted Merge")),A632&amp;"_SA_CA",IF(AND(D632="Bruno",OR(E632="Manual",E632="Assisted Manual")),A632&amp;"_BD",IF(AND(D632="Bruno",OR(E632="De-Novo Merge",E632="Assisted Merge")),A632&amp;"_SA_BD",IF(AND(D632="Daniel",OR(E632="Manual",E632="Assisted Manual")),A632&amp;"_DR",IF(AND(D632="Daniel",OR(E632="De-Novo Merge",E632="Assisted Merge")),A632&amp;"_SA_DR",IF(AND(D632="Monet",OR(E632="Manual",E632="Assisted Manual")),A632&amp;"_MW",IF(AND(D632="Monet",OR(E632="De-Novo Merge",E632="Assisted Merge")),A632&amp;"_SA_MW",IF(AND(D632="Rinat",OR(E632="Manual",E632="Assisted Manual")),A632&amp;"_RM",IF(AND(D632="Rinat",OR(E632="De-Novo Merge",E632="Assisted Merge")),A632&amp;"_SA_RM",""))))))))))))))))</f>
        <v/>
      </c>
      <c r="G632" s="104"/>
      <c r="H632" s="104"/>
      <c r="I632" s="68"/>
      <c r="J632" s="68"/>
      <c r="K632" s="73" t="str">
        <f t="shared" si="17"/>
        <v/>
      </c>
      <c r="L632" s="118" t="str">
        <f>IF(AND(NOT(OR(H632="",H632="Ø")),NOT(OR(H633="",H633="Ø"))),"Needs to be Split","")</f>
        <v/>
      </c>
      <c r="M632" s="103" t="str">
        <f t="shared" si="19"/>
        <v/>
      </c>
      <c r="N632" s="116" t="str">
        <f>IF(AND(NOT(OR(H632="Ø",H632="")),L632="Split"),"In Progress",IF(AND(NOT(OR(H632="Ø",H632="")),L632="Needs to be Split"),"Waiting",IF(AND(M632="Review",M633="Review"),"Review",IF(OR(AND(M632="Review",M633="Incomplete"),AND(M632="Incomplete",M633="Review")),"Review",IF(OR(AND(M632="Untraceable",M633="Review"),AND(M632="Review",M633="Untraceable")),"Review",IF(OR(AND(M632="Review",M633="Completed"),AND(M632="Completed",M633="Review")),"Review",IF(OR(AND(M632="Other",M633="Review"),AND(M632="Review",M633="Other")),"Review",IF(OR(AND(M632="Other",M633="Incomplete"),AND(M632="Incomplete",M633="Other")),"Review",IF(OR(AND(M632="Other",M633="Untraceable"),AND(M632="Untraceable",M633="Other")),"Review",IF(OR(AND(M632="Other",M633="Completed"),AND(M632="Completed",M633="Other")),"Review",IF(AND(M632="Waiting",M633="Waiting"),"Waiting",IF(OR(AND(M632="Review",M633="Waiting"),AND(M632="Waiting",M633="Review")),"Waiting",IF(OR(AND(M632="Other",M633="Waiting"),AND(M632="Waiting",M633="Other")),"Waiting",IF(OR(AND(M632="Incomplete",M633="Waiting"),AND(M632="Waiting",M633="Incomplete")),"Waiting",IF(OR(AND(M632="Completed",M633="Waiting"),AND(M632="Waiting",M633="Completed")),"Waiting",IF(OR(M632="In Progress",M633="In Progress"),"In Progress",IF(OR(AND(M632="Completed",M633="Untraceable"),AND(M632="Untraceable",M633="Completed")),"Review",IF(OR(AND(M632="Completed",M633="Incomplete"),AND(M632="Incomplete",M633="Completed")),"Review",IF(OR(AND(M632="Incomplete",M633="Untraceable"),AND(M632="Untraceable",M633="Incomplete")),"Untraceable",IF(AND(NOT(OR(H632="Ø",H632="")),NOT(OR(H633="Ø",H633="")),L632=""),"In Progress",IF(AND(M632="Untraceable",M633="Untraceable"),"Untraceable",IF(AND(NOT(OR(H632="Ø",H632="")),NOT(OR(H633="Ø",H633="")),NOT(OR(L632="Ø",L632="",L632="Split",L632="Needs to be Split"))),"Completed",IF(AND(M632="Incomplete",M633="Incomplete"),"Incomplete",IF(AND(M632="Other",M633="Other"),"Review",IF(AND(M632="Untraceable",M633=""),"Untraceable","")))))))))))))))))))))))))</f>
        <v/>
      </c>
      <c r="O632" s="116" t="str">
        <f>IF(OR(N632="Untraceable",N632="Incomplete"),"Ignore",IF(N632="Completed","Waiting",IF(OR(N632="Waiting",N632="In Progress",N632="Review",N632="Other"),"HOLD","")))</f>
        <v/>
      </c>
    </row>
    <row r="633" spans="1:15" x14ac:dyDescent="0.25">
      <c r="A633" s="116"/>
      <c r="B633" s="116"/>
      <c r="C633" s="116"/>
      <c r="D633" s="103" t="str">
        <f>IF(AND(NOT(A632=""),NOT(B632=""),NOT(M632="Untraceable")),"???","")</f>
        <v/>
      </c>
      <c r="E633" s="103"/>
      <c r="F633" s="7" t="str">
        <f>IF(AND(D633="Amina",OR(E633="Manual",E633="Assisted Manual")),A632&amp;"_AZ",IF(AND(D633="Amina",OR(E633="De-Novo Merge",E633="Assisted Merge")),A632&amp;"_SA_AZ",IF(AND(D633="Ahmad",OR(E633="Manual",E633="Assisted Manual")),A632&amp;"_AE",IF(AND(D633="Ahmad",OR(E633="De-Novo Merge",E633="Assisted Merge")),A632&amp;"_SA_AE",IF(AND(D633="Gina",OR(E633="Manual",E633="Assisted Manual")),A632&amp;"_GB",IF(AND(D633="Gina",OR(E633="De-Novo Merge",E633="Assisted Merge")),A632&amp;"_SA_GB",IF(AND(D633="Cameron",OR(E633="Manual",E633="Assisted Manual")),A632&amp;"_CA",IF(AND(D633="Cameron",OR(E633="De-Novo Merge",E633="Assisted Merge")),A632&amp;"_SA_CA",IF(AND(D633="Bruno",OR(E633="Manual",E633="Assisted Manual")),A632&amp;"_BD",IF(AND(D633="Bruno",OR(E633="De-Novo Merge",E633="Assisted Merge")),A632&amp;"_SA_BD",IF(AND(D633="Daniel",OR(E633="Manual",E633="Assisted Manual")),A632&amp;"_DR",IF(AND(D633="Daniel",OR(E633="De-Novo Merge",E633="Assisted Merge")),A632&amp;"_SA_DR",IF(AND(D633="Monet",OR(E633="Manual",E633="Assisted Manual")),A632&amp;"_MW",IF(AND(D633="Monet",OR(E633="De-Novo Merge",E633="Assisted Merge")),A632&amp;"_SA_MW",IF(AND(D633="Rinat",OR(E633="Manual",E633="Assisted Manual")),A632&amp;"_RM",IF(AND(D633="Rinat",OR(E633="De-Novo Merge",E633="Assisted Merge")),A632&amp;"_SA_RM",""))))))))))))))))</f>
        <v/>
      </c>
      <c r="G633" s="104"/>
      <c r="H633" s="104"/>
      <c r="I633" s="68"/>
      <c r="J633" s="68"/>
      <c r="K633" s="73" t="str">
        <f t="shared" si="17"/>
        <v/>
      </c>
      <c r="L633" s="116"/>
      <c r="M633" s="103" t="str">
        <f t="shared" si="19"/>
        <v/>
      </c>
      <c r="N633" s="116"/>
      <c r="O633" s="116"/>
    </row>
    <row r="634" spans="1:15" x14ac:dyDescent="0.25">
      <c r="A634" s="122" t="s">
        <v>5314</v>
      </c>
      <c r="B634" s="117"/>
      <c r="C634" s="116"/>
      <c r="D634" s="103" t="str">
        <f>IF(AND(NOT(B634=""),NOT(A634="")),"???","")</f>
        <v/>
      </c>
      <c r="E634" s="103"/>
      <c r="F634" s="7" t="str">
        <f>IF(AND(D634="Amina",OR(E634="Manual",E634="Assisted Manual")),A634&amp;"_AZ",IF(AND(D634="Amina",OR(E634="De-Novo Merge",E634="Assisted Merge")),A634&amp;"_SA_AZ",IF(AND(D634="Ahmad",OR(E634="Manual",E634="Assisted Manual")),A634&amp;"_AE",IF(AND(D634="Ahmad",OR(E634="De-Novo Merge",E634="Assisted Merge")),A634&amp;"_SA_AE",IF(AND(D634="Gina",OR(E634="Manual",E634="Assisted Manual")),A634&amp;"_GB",IF(AND(D634="Gina",OR(E634="De-Novo Merge",E634="Assisted Merge")),A634&amp;"_SA_GB",IF(AND(D634="Cameron",OR(E634="Manual",E634="Assisted Manual")),A634&amp;"_CA",IF(AND(D634="Cameron",OR(E634="De-Novo Merge",E634="Assisted Merge")),A634&amp;"_SA_CA",IF(AND(D634="Bruno",OR(E634="Manual",E634="Assisted Manual")),A634&amp;"_BD",IF(AND(D634="Bruno",OR(E634="De-Novo Merge",E634="Assisted Merge")),A634&amp;"_SA_BD",IF(AND(D634="Daniel",OR(E634="Manual",E634="Assisted Manual")),A634&amp;"_DR",IF(AND(D634="Daniel",OR(E634="De-Novo Merge",E634="Assisted Merge")),A634&amp;"_SA_DR",IF(AND(D634="Monet",OR(E634="Manual",E634="Assisted Manual")),A634&amp;"_MW",IF(AND(D634="Monet",OR(E634="De-Novo Merge",E634="Assisted Merge")),A634&amp;"_SA_MW",IF(AND(D634="Rinat",OR(E634="Manual",E634="Assisted Manual")),A634&amp;"_RM",IF(AND(D634="Rinat",OR(E634="De-Novo Merge",E634="Assisted Merge")),A634&amp;"_SA_RM",""))))))))))))))))</f>
        <v/>
      </c>
      <c r="G634" s="104"/>
      <c r="H634" s="104"/>
      <c r="I634" s="68"/>
      <c r="J634" s="68"/>
      <c r="K634" s="73" t="str">
        <f t="shared" si="17"/>
        <v/>
      </c>
      <c r="L634" s="118" t="str">
        <f>IF(AND(NOT(OR(H634="",H634="Ø")),NOT(OR(H635="",H635="Ø"))),"Needs to be Split","")</f>
        <v/>
      </c>
      <c r="M634" s="103" t="str">
        <f t="shared" si="19"/>
        <v/>
      </c>
      <c r="N634" s="116" t="str">
        <f>IF(AND(NOT(OR(H634="Ø",H634="")),L634="Split"),"In Progress",IF(AND(NOT(OR(H634="Ø",H634="")),L634="Needs to be Split"),"Waiting",IF(AND(M634="Review",M635="Review"),"Review",IF(OR(AND(M634="Review",M635="Incomplete"),AND(M634="Incomplete",M635="Review")),"Review",IF(OR(AND(M634="Untraceable",M635="Review"),AND(M634="Review",M635="Untraceable")),"Review",IF(OR(AND(M634="Review",M635="Completed"),AND(M634="Completed",M635="Review")),"Review",IF(OR(AND(M634="Other",M635="Review"),AND(M634="Review",M635="Other")),"Review",IF(OR(AND(M634="Other",M635="Incomplete"),AND(M634="Incomplete",M635="Other")),"Review",IF(OR(AND(M634="Other",M635="Untraceable"),AND(M634="Untraceable",M635="Other")),"Review",IF(OR(AND(M634="Other",M635="Completed"),AND(M634="Completed",M635="Other")),"Review",IF(AND(M634="Waiting",M635="Waiting"),"Waiting",IF(OR(AND(M634="Review",M635="Waiting"),AND(M634="Waiting",M635="Review")),"Waiting",IF(OR(AND(M634="Other",M635="Waiting"),AND(M634="Waiting",M635="Other")),"Waiting",IF(OR(AND(M634="Incomplete",M635="Waiting"),AND(M634="Waiting",M635="Incomplete")),"Waiting",IF(OR(AND(M634="Completed",M635="Waiting"),AND(M634="Waiting",M635="Completed")),"Waiting",IF(OR(M634="In Progress",M635="In Progress"),"In Progress",IF(OR(AND(M634="Completed",M635="Untraceable"),AND(M634="Untraceable",M635="Completed")),"Review",IF(OR(AND(M634="Completed",M635="Incomplete"),AND(M634="Incomplete",M635="Completed")),"Review",IF(OR(AND(M634="Incomplete",M635="Untraceable"),AND(M634="Untraceable",M635="Incomplete")),"Untraceable",IF(AND(NOT(OR(H634="Ø",H634="")),NOT(OR(H635="Ø",H635="")),L634=""),"In Progress",IF(AND(M634="Untraceable",M635="Untraceable"),"Untraceable",IF(AND(NOT(OR(H634="Ø",H634="")),NOT(OR(H635="Ø",H635="")),NOT(OR(L634="Ø",L634="",L634="Split",L634="Needs to be Split"))),"Completed",IF(AND(M634="Incomplete",M635="Incomplete"),"Incomplete",IF(AND(M634="Other",M635="Other"),"Review",IF(AND(M634="Untraceable",M635=""),"Untraceable","")))))))))))))))))))))))))</f>
        <v/>
      </c>
      <c r="O634" s="116" t="str">
        <f>IF(OR(N634="Untraceable",N634="Incomplete"),"Ignore",IF(N634="Completed","Waiting",IF(OR(N634="Waiting",N634="In Progress",N634="Review",N634="Other"),"HOLD","")))</f>
        <v/>
      </c>
    </row>
    <row r="635" spans="1:15" x14ac:dyDescent="0.25">
      <c r="A635" s="116"/>
      <c r="B635" s="116"/>
      <c r="C635" s="116"/>
      <c r="D635" s="103" t="str">
        <f>IF(AND(NOT(A634=""),NOT(B634=""),NOT(M634="Untraceable")),"???","")</f>
        <v/>
      </c>
      <c r="E635" s="103"/>
      <c r="F635" s="7" t="str">
        <f>IF(AND(D635="Amina",OR(E635="Manual",E635="Assisted Manual")),A634&amp;"_AZ",IF(AND(D635="Amina",OR(E635="De-Novo Merge",E635="Assisted Merge")),A634&amp;"_SA_AZ",IF(AND(D635="Ahmad",OR(E635="Manual",E635="Assisted Manual")),A634&amp;"_AE",IF(AND(D635="Ahmad",OR(E635="De-Novo Merge",E635="Assisted Merge")),A634&amp;"_SA_AE",IF(AND(D635="Gina",OR(E635="Manual",E635="Assisted Manual")),A634&amp;"_GB",IF(AND(D635="Gina",OR(E635="De-Novo Merge",E635="Assisted Merge")),A634&amp;"_SA_GB",IF(AND(D635="Cameron",OR(E635="Manual",E635="Assisted Manual")),A634&amp;"_CA",IF(AND(D635="Cameron",OR(E635="De-Novo Merge",E635="Assisted Merge")),A634&amp;"_SA_CA",IF(AND(D635="Bruno",OR(E635="Manual",E635="Assisted Manual")),A634&amp;"_BD",IF(AND(D635="Bruno",OR(E635="De-Novo Merge",E635="Assisted Merge")),A634&amp;"_SA_BD",IF(AND(D635="Daniel",OR(E635="Manual",E635="Assisted Manual")),A634&amp;"_DR",IF(AND(D635="Daniel",OR(E635="De-Novo Merge",E635="Assisted Merge")),A634&amp;"_SA_DR",IF(AND(D635="Monet",OR(E635="Manual",E635="Assisted Manual")),A634&amp;"_MW",IF(AND(D635="Monet",OR(E635="De-Novo Merge",E635="Assisted Merge")),A634&amp;"_SA_MW",IF(AND(D635="Rinat",OR(E635="Manual",E635="Assisted Manual")),A634&amp;"_RM",IF(AND(D635="Rinat",OR(E635="De-Novo Merge",E635="Assisted Merge")),A634&amp;"_SA_RM",""))))))))))))))))</f>
        <v/>
      </c>
      <c r="G635" s="104"/>
      <c r="H635" s="104"/>
      <c r="I635" s="68"/>
      <c r="J635" s="68"/>
      <c r="K635" s="73" t="str">
        <f t="shared" si="17"/>
        <v/>
      </c>
      <c r="L635" s="116"/>
      <c r="M635" s="103" t="str">
        <f t="shared" si="19"/>
        <v/>
      </c>
      <c r="N635" s="116"/>
      <c r="O635" s="116"/>
    </row>
    <row r="636" spans="1:15" x14ac:dyDescent="0.25">
      <c r="A636" s="122" t="s">
        <v>5313</v>
      </c>
      <c r="B636" s="117"/>
      <c r="C636" s="116"/>
      <c r="D636" s="103" t="str">
        <f>IF(AND(NOT(B636=""),NOT(A636="")),"???","")</f>
        <v/>
      </c>
      <c r="E636" s="103"/>
      <c r="F636" s="7" t="str">
        <f>IF(AND(D636="Amina",OR(E636="Manual",E636="Assisted Manual")),A636&amp;"_AZ",IF(AND(D636="Amina",OR(E636="De-Novo Merge",E636="Assisted Merge")),A636&amp;"_SA_AZ",IF(AND(D636="Ahmad",OR(E636="Manual",E636="Assisted Manual")),A636&amp;"_AE",IF(AND(D636="Ahmad",OR(E636="De-Novo Merge",E636="Assisted Merge")),A636&amp;"_SA_AE",IF(AND(D636="Gina",OR(E636="Manual",E636="Assisted Manual")),A636&amp;"_GB",IF(AND(D636="Gina",OR(E636="De-Novo Merge",E636="Assisted Merge")),A636&amp;"_SA_GB",IF(AND(D636="Cameron",OR(E636="Manual",E636="Assisted Manual")),A636&amp;"_CA",IF(AND(D636="Cameron",OR(E636="De-Novo Merge",E636="Assisted Merge")),A636&amp;"_SA_CA",IF(AND(D636="Bruno",OR(E636="Manual",E636="Assisted Manual")),A636&amp;"_BD",IF(AND(D636="Bruno",OR(E636="De-Novo Merge",E636="Assisted Merge")),A636&amp;"_SA_BD",IF(AND(D636="Daniel",OR(E636="Manual",E636="Assisted Manual")),A636&amp;"_DR",IF(AND(D636="Daniel",OR(E636="De-Novo Merge",E636="Assisted Merge")),A636&amp;"_SA_DR",IF(AND(D636="Monet",OR(E636="Manual",E636="Assisted Manual")),A636&amp;"_MW",IF(AND(D636="Monet",OR(E636="De-Novo Merge",E636="Assisted Merge")),A636&amp;"_SA_MW",IF(AND(D636="Rinat",OR(E636="Manual",E636="Assisted Manual")),A636&amp;"_RM",IF(AND(D636="Rinat",OR(E636="De-Novo Merge",E636="Assisted Merge")),A636&amp;"_SA_RM",""))))))))))))))))</f>
        <v/>
      </c>
      <c r="G636" s="104"/>
      <c r="H636" s="104"/>
      <c r="I636" s="68"/>
      <c r="J636" s="68"/>
      <c r="K636" s="73" t="str">
        <f t="shared" si="17"/>
        <v/>
      </c>
      <c r="L636" s="118" t="str">
        <f>IF(AND(NOT(OR(H636="",H636="Ø")),NOT(OR(H637="",H637="Ø"))),"Needs to be Split","")</f>
        <v/>
      </c>
      <c r="M636" s="103" t="str">
        <f t="shared" si="19"/>
        <v/>
      </c>
      <c r="N636" s="116" t="str">
        <f>IF(AND(NOT(OR(H636="Ø",H636="")),L636="Split"),"In Progress",IF(AND(NOT(OR(H636="Ø",H636="")),L636="Needs to be Split"),"Waiting",IF(AND(M636="Review",M637="Review"),"Review",IF(OR(AND(M636="Review",M637="Incomplete"),AND(M636="Incomplete",M637="Review")),"Review",IF(OR(AND(M636="Untraceable",M637="Review"),AND(M636="Review",M637="Untraceable")),"Review",IF(OR(AND(M636="Review",M637="Completed"),AND(M636="Completed",M637="Review")),"Review",IF(OR(AND(M636="Other",M637="Review"),AND(M636="Review",M637="Other")),"Review",IF(OR(AND(M636="Other",M637="Incomplete"),AND(M636="Incomplete",M637="Other")),"Review",IF(OR(AND(M636="Other",M637="Untraceable"),AND(M636="Untraceable",M637="Other")),"Review",IF(OR(AND(M636="Other",M637="Completed"),AND(M636="Completed",M637="Other")),"Review",IF(AND(M636="Waiting",M637="Waiting"),"Waiting",IF(OR(AND(M636="Review",M637="Waiting"),AND(M636="Waiting",M637="Review")),"Waiting",IF(OR(AND(M636="Other",M637="Waiting"),AND(M636="Waiting",M637="Other")),"Waiting",IF(OR(AND(M636="Incomplete",M637="Waiting"),AND(M636="Waiting",M637="Incomplete")),"Waiting",IF(OR(AND(M636="Completed",M637="Waiting"),AND(M636="Waiting",M637="Completed")),"Waiting",IF(OR(M636="In Progress",M637="In Progress"),"In Progress",IF(OR(AND(M636="Completed",M637="Untraceable"),AND(M636="Untraceable",M637="Completed")),"Review",IF(OR(AND(M636="Completed",M637="Incomplete"),AND(M636="Incomplete",M637="Completed")),"Review",IF(OR(AND(M636="Incomplete",M637="Untraceable"),AND(M636="Untraceable",M637="Incomplete")),"Untraceable",IF(AND(NOT(OR(H636="Ø",H636="")),NOT(OR(H637="Ø",H637="")),L636=""),"In Progress",IF(AND(M636="Untraceable",M637="Untraceable"),"Untraceable",IF(AND(NOT(OR(H636="Ø",H636="")),NOT(OR(H637="Ø",H637="")),NOT(OR(L636="Ø",L636="",L636="Split",L636="Needs to be Split"))),"Completed",IF(AND(M636="Incomplete",M637="Incomplete"),"Incomplete",IF(AND(M636="Other",M637="Other"),"Review",IF(AND(M636="Untraceable",M637=""),"Untraceable","")))))))))))))))))))))))))</f>
        <v/>
      </c>
      <c r="O636" s="116" t="str">
        <f>IF(OR(N636="Untraceable",N636="Incomplete"),"Ignore",IF(N636="Completed","Waiting",IF(OR(N636="Waiting",N636="In Progress",N636="Review",N636="Other"),"HOLD","")))</f>
        <v/>
      </c>
    </row>
    <row r="637" spans="1:15" x14ac:dyDescent="0.25">
      <c r="A637" s="116"/>
      <c r="B637" s="116"/>
      <c r="C637" s="116"/>
      <c r="D637" s="103" t="str">
        <f>IF(AND(NOT(A636=""),NOT(B636=""),NOT(M636="Untraceable")),"???","")</f>
        <v/>
      </c>
      <c r="E637" s="103"/>
      <c r="F637" s="7" t="str">
        <f>IF(AND(D637="Amina",OR(E637="Manual",E637="Assisted Manual")),A636&amp;"_AZ",IF(AND(D637="Amina",OR(E637="De-Novo Merge",E637="Assisted Merge")),A636&amp;"_SA_AZ",IF(AND(D637="Ahmad",OR(E637="Manual",E637="Assisted Manual")),A636&amp;"_AE",IF(AND(D637="Ahmad",OR(E637="De-Novo Merge",E637="Assisted Merge")),A636&amp;"_SA_AE",IF(AND(D637="Gina",OR(E637="Manual",E637="Assisted Manual")),A636&amp;"_GB",IF(AND(D637="Gina",OR(E637="De-Novo Merge",E637="Assisted Merge")),A636&amp;"_SA_GB",IF(AND(D637="Cameron",OR(E637="Manual",E637="Assisted Manual")),A636&amp;"_CA",IF(AND(D637="Cameron",OR(E637="De-Novo Merge",E637="Assisted Merge")),A636&amp;"_SA_CA",IF(AND(D637="Bruno",OR(E637="Manual",E637="Assisted Manual")),A636&amp;"_BD",IF(AND(D637="Bruno",OR(E637="De-Novo Merge",E637="Assisted Merge")),A636&amp;"_SA_BD",IF(AND(D637="Daniel",OR(E637="Manual",E637="Assisted Manual")),A636&amp;"_DR",IF(AND(D637="Daniel",OR(E637="De-Novo Merge",E637="Assisted Merge")),A636&amp;"_SA_DR",IF(AND(D637="Monet",OR(E637="Manual",E637="Assisted Manual")),A636&amp;"_MW",IF(AND(D637="Monet",OR(E637="De-Novo Merge",E637="Assisted Merge")),A636&amp;"_SA_MW",IF(AND(D637="Rinat",OR(E637="Manual",E637="Assisted Manual")),A636&amp;"_RM",IF(AND(D637="Rinat",OR(E637="De-Novo Merge",E637="Assisted Merge")),A636&amp;"_SA_RM",""))))))))))))))))</f>
        <v/>
      </c>
      <c r="G637" s="104"/>
      <c r="H637" s="104"/>
      <c r="I637" s="68"/>
      <c r="J637" s="68"/>
      <c r="K637" s="73" t="str">
        <f t="shared" si="17"/>
        <v/>
      </c>
      <c r="L637" s="116"/>
      <c r="M637" s="103" t="str">
        <f t="shared" si="19"/>
        <v/>
      </c>
      <c r="N637" s="116"/>
      <c r="O637" s="116"/>
    </row>
    <row r="638" spans="1:15" x14ac:dyDescent="0.25">
      <c r="A638" s="122" t="s">
        <v>5312</v>
      </c>
      <c r="B638" s="117"/>
      <c r="C638" s="116"/>
      <c r="D638" s="103" t="str">
        <f>IF(AND(NOT(B638=""),NOT(A638="")),"???","")</f>
        <v/>
      </c>
      <c r="E638" s="103"/>
      <c r="F638" s="7" t="str">
        <f>IF(AND(D638="Amina",OR(E638="Manual",E638="Assisted Manual")),A638&amp;"_AZ",IF(AND(D638="Amina",OR(E638="De-Novo Merge",E638="Assisted Merge")),A638&amp;"_SA_AZ",IF(AND(D638="Ahmad",OR(E638="Manual",E638="Assisted Manual")),A638&amp;"_AE",IF(AND(D638="Ahmad",OR(E638="De-Novo Merge",E638="Assisted Merge")),A638&amp;"_SA_AE",IF(AND(D638="Gina",OR(E638="Manual",E638="Assisted Manual")),A638&amp;"_GB",IF(AND(D638="Gina",OR(E638="De-Novo Merge",E638="Assisted Merge")),A638&amp;"_SA_GB",IF(AND(D638="Cameron",OR(E638="Manual",E638="Assisted Manual")),A638&amp;"_CA",IF(AND(D638="Cameron",OR(E638="De-Novo Merge",E638="Assisted Merge")),A638&amp;"_SA_CA",IF(AND(D638="Bruno",OR(E638="Manual",E638="Assisted Manual")),A638&amp;"_BD",IF(AND(D638="Bruno",OR(E638="De-Novo Merge",E638="Assisted Merge")),A638&amp;"_SA_BD",IF(AND(D638="Daniel",OR(E638="Manual",E638="Assisted Manual")),A638&amp;"_DR",IF(AND(D638="Daniel",OR(E638="De-Novo Merge",E638="Assisted Merge")),A638&amp;"_SA_DR",IF(AND(D638="Monet",OR(E638="Manual",E638="Assisted Manual")),A638&amp;"_MW",IF(AND(D638="Monet",OR(E638="De-Novo Merge",E638="Assisted Merge")),A638&amp;"_SA_MW",IF(AND(D638="Rinat",OR(E638="Manual",E638="Assisted Manual")),A638&amp;"_RM",IF(AND(D638="Rinat",OR(E638="De-Novo Merge",E638="Assisted Merge")),A638&amp;"_SA_RM",""))))))))))))))))</f>
        <v/>
      </c>
      <c r="G638" s="104"/>
      <c r="H638" s="104"/>
      <c r="I638" s="68"/>
      <c r="J638" s="68"/>
      <c r="K638" s="73" t="str">
        <f t="shared" si="17"/>
        <v/>
      </c>
      <c r="L638" s="118" t="str">
        <f>IF(AND(NOT(OR(H638="",H638="Ø")),NOT(OR(H639="",H639="Ø"))),"Needs to be Split","")</f>
        <v/>
      </c>
      <c r="M638" s="103" t="str">
        <f t="shared" si="19"/>
        <v/>
      </c>
      <c r="N638" s="116" t="str">
        <f>IF(AND(NOT(OR(H638="Ø",H638="")),L638="Split"),"In Progress",IF(AND(NOT(OR(H638="Ø",H638="")),L638="Needs to be Split"),"Waiting",IF(AND(M638="Review",M639="Review"),"Review",IF(OR(AND(M638="Review",M639="Incomplete"),AND(M638="Incomplete",M639="Review")),"Review",IF(OR(AND(M638="Untraceable",M639="Review"),AND(M638="Review",M639="Untraceable")),"Review",IF(OR(AND(M638="Review",M639="Completed"),AND(M638="Completed",M639="Review")),"Review",IF(OR(AND(M638="Other",M639="Review"),AND(M638="Review",M639="Other")),"Review",IF(OR(AND(M638="Other",M639="Incomplete"),AND(M638="Incomplete",M639="Other")),"Review",IF(OR(AND(M638="Other",M639="Untraceable"),AND(M638="Untraceable",M639="Other")),"Review",IF(OR(AND(M638="Other",M639="Completed"),AND(M638="Completed",M639="Other")),"Review",IF(AND(M638="Waiting",M639="Waiting"),"Waiting",IF(OR(AND(M638="Review",M639="Waiting"),AND(M638="Waiting",M639="Review")),"Waiting",IF(OR(AND(M638="Other",M639="Waiting"),AND(M638="Waiting",M639="Other")),"Waiting",IF(OR(AND(M638="Incomplete",M639="Waiting"),AND(M638="Waiting",M639="Incomplete")),"Waiting",IF(OR(AND(M638="Completed",M639="Waiting"),AND(M638="Waiting",M639="Completed")),"Waiting",IF(OR(M638="In Progress",M639="In Progress"),"In Progress",IF(OR(AND(M638="Completed",M639="Untraceable"),AND(M638="Untraceable",M639="Completed")),"Review",IF(OR(AND(M638="Completed",M639="Incomplete"),AND(M638="Incomplete",M639="Completed")),"Review",IF(OR(AND(M638="Incomplete",M639="Untraceable"),AND(M638="Untraceable",M639="Incomplete")),"Untraceable",IF(AND(NOT(OR(H638="Ø",H638="")),NOT(OR(H639="Ø",H639="")),L638=""),"In Progress",IF(AND(M638="Untraceable",M639="Untraceable"),"Untraceable",IF(AND(NOT(OR(H638="Ø",H638="")),NOT(OR(H639="Ø",H639="")),NOT(OR(L638="Ø",L638="",L638="Split",L638="Needs to be Split"))),"Completed",IF(AND(M638="Incomplete",M639="Incomplete"),"Incomplete",IF(AND(M638="Other",M639="Other"),"Review",IF(AND(M638="Untraceable",M639=""),"Untraceable","")))))))))))))))))))))))))</f>
        <v/>
      </c>
      <c r="O638" s="116" t="str">
        <f>IF(OR(N638="Untraceable",N638="Incomplete"),"Ignore",IF(N638="Completed","Waiting",IF(OR(N638="Waiting",N638="In Progress",N638="Review",N638="Other"),"HOLD","")))</f>
        <v/>
      </c>
    </row>
    <row r="639" spans="1:15" x14ac:dyDescent="0.25">
      <c r="A639" s="116"/>
      <c r="B639" s="116"/>
      <c r="C639" s="116"/>
      <c r="D639" s="103" t="str">
        <f>IF(AND(NOT(A638=""),NOT(B638=""),NOT(M638="Untraceable")),"???","")</f>
        <v/>
      </c>
      <c r="E639" s="103"/>
      <c r="F639" s="7" t="str">
        <f>IF(AND(D639="Amina",OR(E639="Manual",E639="Assisted Manual")),A638&amp;"_AZ",IF(AND(D639="Amina",OR(E639="De-Novo Merge",E639="Assisted Merge")),A638&amp;"_SA_AZ",IF(AND(D639="Ahmad",OR(E639="Manual",E639="Assisted Manual")),A638&amp;"_AE",IF(AND(D639="Ahmad",OR(E639="De-Novo Merge",E639="Assisted Merge")),A638&amp;"_SA_AE",IF(AND(D639="Gina",OR(E639="Manual",E639="Assisted Manual")),A638&amp;"_GB",IF(AND(D639="Gina",OR(E639="De-Novo Merge",E639="Assisted Merge")),A638&amp;"_SA_GB",IF(AND(D639="Cameron",OR(E639="Manual",E639="Assisted Manual")),A638&amp;"_CA",IF(AND(D639="Cameron",OR(E639="De-Novo Merge",E639="Assisted Merge")),A638&amp;"_SA_CA",IF(AND(D639="Bruno",OR(E639="Manual",E639="Assisted Manual")),A638&amp;"_BD",IF(AND(D639="Bruno",OR(E639="De-Novo Merge",E639="Assisted Merge")),A638&amp;"_SA_BD",IF(AND(D639="Daniel",OR(E639="Manual",E639="Assisted Manual")),A638&amp;"_DR",IF(AND(D639="Daniel",OR(E639="De-Novo Merge",E639="Assisted Merge")),A638&amp;"_SA_DR",IF(AND(D639="Monet",OR(E639="Manual",E639="Assisted Manual")),A638&amp;"_MW",IF(AND(D639="Monet",OR(E639="De-Novo Merge",E639="Assisted Merge")),A638&amp;"_SA_MW",IF(AND(D639="Rinat",OR(E639="Manual",E639="Assisted Manual")),A638&amp;"_RM",IF(AND(D639="Rinat",OR(E639="De-Novo Merge",E639="Assisted Merge")),A638&amp;"_SA_RM",""))))))))))))))))</f>
        <v/>
      </c>
      <c r="G639" s="104"/>
      <c r="H639" s="104"/>
      <c r="I639" s="68"/>
      <c r="J639" s="68"/>
      <c r="K639" s="73" t="str">
        <f t="shared" si="17"/>
        <v/>
      </c>
      <c r="L639" s="116"/>
      <c r="M639" s="103" t="str">
        <f t="shared" si="19"/>
        <v/>
      </c>
      <c r="N639" s="116"/>
      <c r="O639" s="116"/>
    </row>
    <row r="640" spans="1:15" x14ac:dyDescent="0.25">
      <c r="A640" s="122" t="s">
        <v>5311</v>
      </c>
      <c r="B640" s="117"/>
      <c r="C640" s="116"/>
      <c r="D640" s="103" t="str">
        <f>IF(AND(NOT(B640=""),NOT(A640="")),"???","")</f>
        <v/>
      </c>
      <c r="E640" s="103"/>
      <c r="F640" s="7" t="str">
        <f>IF(AND(D640="Amina",OR(E640="Manual",E640="Assisted Manual")),A640&amp;"_AZ",IF(AND(D640="Amina",OR(E640="De-Novo Merge",E640="Assisted Merge")),A640&amp;"_SA_AZ",IF(AND(D640="Ahmad",OR(E640="Manual",E640="Assisted Manual")),A640&amp;"_AE",IF(AND(D640="Ahmad",OR(E640="De-Novo Merge",E640="Assisted Merge")),A640&amp;"_SA_AE",IF(AND(D640="Gina",OR(E640="Manual",E640="Assisted Manual")),A640&amp;"_GB",IF(AND(D640="Gina",OR(E640="De-Novo Merge",E640="Assisted Merge")),A640&amp;"_SA_GB",IF(AND(D640="Cameron",OR(E640="Manual",E640="Assisted Manual")),A640&amp;"_CA",IF(AND(D640="Cameron",OR(E640="De-Novo Merge",E640="Assisted Merge")),A640&amp;"_SA_CA",IF(AND(D640="Bruno",OR(E640="Manual",E640="Assisted Manual")),A640&amp;"_BD",IF(AND(D640="Bruno",OR(E640="De-Novo Merge",E640="Assisted Merge")),A640&amp;"_SA_BD",IF(AND(D640="Daniel",OR(E640="Manual",E640="Assisted Manual")),A640&amp;"_DR",IF(AND(D640="Daniel",OR(E640="De-Novo Merge",E640="Assisted Merge")),A640&amp;"_SA_DR",IF(AND(D640="Monet",OR(E640="Manual",E640="Assisted Manual")),A640&amp;"_MW",IF(AND(D640="Monet",OR(E640="De-Novo Merge",E640="Assisted Merge")),A640&amp;"_SA_MW",IF(AND(D640="Rinat",OR(E640="Manual",E640="Assisted Manual")),A640&amp;"_RM",IF(AND(D640="Rinat",OR(E640="De-Novo Merge",E640="Assisted Merge")),A640&amp;"_SA_RM",""))))))))))))))))</f>
        <v/>
      </c>
      <c r="G640" s="104"/>
      <c r="H640" s="104"/>
      <c r="I640" s="68"/>
      <c r="J640" s="68"/>
      <c r="K640" s="73" t="str">
        <f t="shared" si="17"/>
        <v/>
      </c>
      <c r="L640" s="118" t="str">
        <f>IF(AND(NOT(OR(H640="",H640="Ø")),NOT(OR(H641="",H641="Ø"))),"Needs to be Split","")</f>
        <v/>
      </c>
      <c r="M640" s="103" t="str">
        <f t="shared" si="19"/>
        <v/>
      </c>
      <c r="N640" s="116" t="str">
        <f>IF(AND(NOT(OR(H640="Ø",H640="")),L640="Split"),"In Progress",IF(AND(NOT(OR(H640="Ø",H640="")),L640="Needs to be Split"),"Waiting",IF(AND(M640="Review",M641="Review"),"Review",IF(OR(AND(M640="Review",M641="Incomplete"),AND(M640="Incomplete",M641="Review")),"Review",IF(OR(AND(M640="Untraceable",M641="Review"),AND(M640="Review",M641="Untraceable")),"Review",IF(OR(AND(M640="Review",M641="Completed"),AND(M640="Completed",M641="Review")),"Review",IF(OR(AND(M640="Other",M641="Review"),AND(M640="Review",M641="Other")),"Review",IF(OR(AND(M640="Other",M641="Incomplete"),AND(M640="Incomplete",M641="Other")),"Review",IF(OR(AND(M640="Other",M641="Untraceable"),AND(M640="Untraceable",M641="Other")),"Review",IF(OR(AND(M640="Other",M641="Completed"),AND(M640="Completed",M641="Other")),"Review",IF(AND(M640="Waiting",M641="Waiting"),"Waiting",IF(OR(AND(M640="Review",M641="Waiting"),AND(M640="Waiting",M641="Review")),"Waiting",IF(OR(AND(M640="Other",M641="Waiting"),AND(M640="Waiting",M641="Other")),"Waiting",IF(OR(AND(M640="Incomplete",M641="Waiting"),AND(M640="Waiting",M641="Incomplete")),"Waiting",IF(OR(AND(M640="Completed",M641="Waiting"),AND(M640="Waiting",M641="Completed")),"Waiting",IF(OR(M640="In Progress",M641="In Progress"),"In Progress",IF(OR(AND(M640="Completed",M641="Untraceable"),AND(M640="Untraceable",M641="Completed")),"Review",IF(OR(AND(M640="Completed",M641="Incomplete"),AND(M640="Incomplete",M641="Completed")),"Review",IF(OR(AND(M640="Incomplete",M641="Untraceable"),AND(M640="Untraceable",M641="Incomplete")),"Untraceable",IF(AND(NOT(OR(H640="Ø",H640="")),NOT(OR(H641="Ø",H641="")),L640=""),"In Progress",IF(AND(M640="Untraceable",M641="Untraceable"),"Untraceable",IF(AND(NOT(OR(H640="Ø",H640="")),NOT(OR(H641="Ø",H641="")),NOT(OR(L640="Ø",L640="",L640="Split",L640="Needs to be Split"))),"Completed",IF(AND(M640="Incomplete",M641="Incomplete"),"Incomplete",IF(AND(M640="Other",M641="Other"),"Review",IF(AND(M640="Untraceable",M641=""),"Untraceable","")))))))))))))))))))))))))</f>
        <v/>
      </c>
      <c r="O640" s="116" t="str">
        <f>IF(OR(N640="Untraceable",N640="Incomplete"),"Ignore",IF(N640="Completed","Waiting",IF(OR(N640="Waiting",N640="In Progress",N640="Review",N640="Other"),"HOLD","")))</f>
        <v/>
      </c>
    </row>
    <row r="641" spans="1:15" x14ac:dyDescent="0.25">
      <c r="A641" s="116"/>
      <c r="B641" s="116"/>
      <c r="C641" s="116"/>
      <c r="D641" s="103" t="str">
        <f>IF(AND(NOT(A640=""),NOT(B640=""),NOT(M640="Untraceable")),"???","")</f>
        <v/>
      </c>
      <c r="E641" s="103"/>
      <c r="F641" s="7" t="str">
        <f>IF(AND(D641="Amina",OR(E641="Manual",E641="Assisted Manual")),A640&amp;"_AZ",IF(AND(D641="Amina",OR(E641="De-Novo Merge",E641="Assisted Merge")),A640&amp;"_SA_AZ",IF(AND(D641="Ahmad",OR(E641="Manual",E641="Assisted Manual")),A640&amp;"_AE",IF(AND(D641="Ahmad",OR(E641="De-Novo Merge",E641="Assisted Merge")),A640&amp;"_SA_AE",IF(AND(D641="Gina",OR(E641="Manual",E641="Assisted Manual")),A640&amp;"_GB",IF(AND(D641="Gina",OR(E641="De-Novo Merge",E641="Assisted Merge")),A640&amp;"_SA_GB",IF(AND(D641="Cameron",OR(E641="Manual",E641="Assisted Manual")),A640&amp;"_CA",IF(AND(D641="Cameron",OR(E641="De-Novo Merge",E641="Assisted Merge")),A640&amp;"_SA_CA",IF(AND(D641="Bruno",OR(E641="Manual",E641="Assisted Manual")),A640&amp;"_BD",IF(AND(D641="Bruno",OR(E641="De-Novo Merge",E641="Assisted Merge")),A640&amp;"_SA_BD",IF(AND(D641="Daniel",OR(E641="Manual",E641="Assisted Manual")),A640&amp;"_DR",IF(AND(D641="Daniel",OR(E641="De-Novo Merge",E641="Assisted Merge")),A640&amp;"_SA_DR",IF(AND(D641="Monet",OR(E641="Manual",E641="Assisted Manual")),A640&amp;"_MW",IF(AND(D641="Monet",OR(E641="De-Novo Merge",E641="Assisted Merge")),A640&amp;"_SA_MW",IF(AND(D641="Rinat",OR(E641="Manual",E641="Assisted Manual")),A640&amp;"_RM",IF(AND(D641="Rinat",OR(E641="De-Novo Merge",E641="Assisted Merge")),A640&amp;"_SA_RM",""))))))))))))))))</f>
        <v/>
      </c>
      <c r="G641" s="104"/>
      <c r="H641" s="104"/>
      <c r="I641" s="68"/>
      <c r="J641" s="68"/>
      <c r="K641" s="73" t="str">
        <f t="shared" si="17"/>
        <v/>
      </c>
      <c r="L641" s="116"/>
      <c r="M641" s="103" t="str">
        <f t="shared" si="19"/>
        <v/>
      </c>
      <c r="N641" s="116"/>
      <c r="O641" s="116"/>
    </row>
    <row r="642" spans="1:15" x14ac:dyDescent="0.25">
      <c r="A642" s="122" t="s">
        <v>5310</v>
      </c>
      <c r="B642" s="117"/>
      <c r="C642" s="116"/>
      <c r="D642" s="103" t="str">
        <f>IF(AND(NOT(B642=""),NOT(A642="")),"???","")</f>
        <v/>
      </c>
      <c r="E642" s="103"/>
      <c r="F642" s="7" t="str">
        <f>IF(AND(D642="Amina",OR(E642="Manual",E642="Assisted Manual")),A642&amp;"_AZ",IF(AND(D642="Amina",OR(E642="De-Novo Merge",E642="Assisted Merge")),A642&amp;"_SA_AZ",IF(AND(D642="Ahmad",OR(E642="Manual",E642="Assisted Manual")),A642&amp;"_AE",IF(AND(D642="Ahmad",OR(E642="De-Novo Merge",E642="Assisted Merge")),A642&amp;"_SA_AE",IF(AND(D642="Gina",OR(E642="Manual",E642="Assisted Manual")),A642&amp;"_GB",IF(AND(D642="Gina",OR(E642="De-Novo Merge",E642="Assisted Merge")),A642&amp;"_SA_GB",IF(AND(D642="Cameron",OR(E642="Manual",E642="Assisted Manual")),A642&amp;"_CA",IF(AND(D642="Cameron",OR(E642="De-Novo Merge",E642="Assisted Merge")),A642&amp;"_SA_CA",IF(AND(D642="Bruno",OR(E642="Manual",E642="Assisted Manual")),A642&amp;"_BD",IF(AND(D642="Bruno",OR(E642="De-Novo Merge",E642="Assisted Merge")),A642&amp;"_SA_BD",IF(AND(D642="Daniel",OR(E642="Manual",E642="Assisted Manual")),A642&amp;"_DR",IF(AND(D642="Daniel",OR(E642="De-Novo Merge",E642="Assisted Merge")),A642&amp;"_SA_DR",IF(AND(D642="Monet",OR(E642="Manual",E642="Assisted Manual")),A642&amp;"_MW",IF(AND(D642="Monet",OR(E642="De-Novo Merge",E642="Assisted Merge")),A642&amp;"_SA_MW",IF(AND(D642="Rinat",OR(E642="Manual",E642="Assisted Manual")),A642&amp;"_RM",IF(AND(D642="Rinat",OR(E642="De-Novo Merge",E642="Assisted Merge")),A642&amp;"_SA_RM",""))))))))))))))))</f>
        <v/>
      </c>
      <c r="G642" s="104"/>
      <c r="H642" s="104"/>
      <c r="I642" s="68"/>
      <c r="J642" s="68"/>
      <c r="K642" s="73" t="str">
        <f t="shared" ref="K642:K705" si="20">IF(AND(NOT(I642=""),NOT(J642=""),NOT(H642="")),J642/I642,"")</f>
        <v/>
      </c>
      <c r="L642" s="118" t="str">
        <f>IF(AND(NOT(OR(H642="",H642="Ø")),NOT(OR(H643="",H643="Ø"))),"Needs to be Split","")</f>
        <v/>
      </c>
      <c r="M642" s="103" t="str">
        <f t="shared" si="19"/>
        <v/>
      </c>
      <c r="N642" s="116" t="str">
        <f>IF(AND(NOT(OR(H642="Ø",H642="")),L642="Split"),"In Progress",IF(AND(NOT(OR(H642="Ø",H642="")),L642="Needs to be Split"),"Waiting",IF(AND(M642="Review",M643="Review"),"Review",IF(OR(AND(M642="Review",M643="Incomplete"),AND(M642="Incomplete",M643="Review")),"Review",IF(OR(AND(M642="Untraceable",M643="Review"),AND(M642="Review",M643="Untraceable")),"Review",IF(OR(AND(M642="Review",M643="Completed"),AND(M642="Completed",M643="Review")),"Review",IF(OR(AND(M642="Other",M643="Review"),AND(M642="Review",M643="Other")),"Review",IF(OR(AND(M642="Other",M643="Incomplete"),AND(M642="Incomplete",M643="Other")),"Review",IF(OR(AND(M642="Other",M643="Untraceable"),AND(M642="Untraceable",M643="Other")),"Review",IF(OR(AND(M642="Other",M643="Completed"),AND(M642="Completed",M643="Other")),"Review",IF(AND(M642="Waiting",M643="Waiting"),"Waiting",IF(OR(AND(M642="Review",M643="Waiting"),AND(M642="Waiting",M643="Review")),"Waiting",IF(OR(AND(M642="Other",M643="Waiting"),AND(M642="Waiting",M643="Other")),"Waiting",IF(OR(AND(M642="Incomplete",M643="Waiting"),AND(M642="Waiting",M643="Incomplete")),"Waiting",IF(OR(AND(M642="Completed",M643="Waiting"),AND(M642="Waiting",M643="Completed")),"Waiting",IF(OR(M642="In Progress",M643="In Progress"),"In Progress",IF(OR(AND(M642="Completed",M643="Untraceable"),AND(M642="Untraceable",M643="Completed")),"Review",IF(OR(AND(M642="Completed",M643="Incomplete"),AND(M642="Incomplete",M643="Completed")),"Review",IF(OR(AND(M642="Incomplete",M643="Untraceable"),AND(M642="Untraceable",M643="Incomplete")),"Untraceable",IF(AND(NOT(OR(H642="Ø",H642="")),NOT(OR(H643="Ø",H643="")),L642=""),"In Progress",IF(AND(M642="Untraceable",M643="Untraceable"),"Untraceable",IF(AND(NOT(OR(H642="Ø",H642="")),NOT(OR(H643="Ø",H643="")),NOT(OR(L642="Ø",L642="",L642="Split",L642="Needs to be Split"))),"Completed",IF(AND(M642="Incomplete",M643="Incomplete"),"Incomplete",IF(AND(M642="Other",M643="Other"),"Review",IF(AND(M642="Untraceable",M643=""),"Untraceable","")))))))))))))))))))))))))</f>
        <v/>
      </c>
      <c r="O642" s="116" t="str">
        <f>IF(OR(N642="Untraceable",N642="Incomplete"),"Ignore",IF(N642="Completed","Waiting",IF(OR(N642="Waiting",N642="In Progress",N642="Review",N642="Other"),"HOLD","")))</f>
        <v/>
      </c>
    </row>
    <row r="643" spans="1:15" x14ac:dyDescent="0.25">
      <c r="A643" s="116"/>
      <c r="B643" s="116"/>
      <c r="C643" s="116"/>
      <c r="D643" s="103" t="str">
        <f>IF(AND(NOT(A642=""),NOT(B642=""),NOT(M642="Untraceable")),"???","")</f>
        <v/>
      </c>
      <c r="E643" s="103"/>
      <c r="F643" s="7" t="str">
        <f>IF(AND(D643="Amina",OR(E643="Manual",E643="Assisted Manual")),A642&amp;"_AZ",IF(AND(D643="Amina",OR(E643="De-Novo Merge",E643="Assisted Merge")),A642&amp;"_SA_AZ",IF(AND(D643="Ahmad",OR(E643="Manual",E643="Assisted Manual")),A642&amp;"_AE",IF(AND(D643="Ahmad",OR(E643="De-Novo Merge",E643="Assisted Merge")),A642&amp;"_SA_AE",IF(AND(D643="Gina",OR(E643="Manual",E643="Assisted Manual")),A642&amp;"_GB",IF(AND(D643="Gina",OR(E643="De-Novo Merge",E643="Assisted Merge")),A642&amp;"_SA_GB",IF(AND(D643="Cameron",OR(E643="Manual",E643="Assisted Manual")),A642&amp;"_CA",IF(AND(D643="Cameron",OR(E643="De-Novo Merge",E643="Assisted Merge")),A642&amp;"_SA_CA",IF(AND(D643="Bruno",OR(E643="Manual",E643="Assisted Manual")),A642&amp;"_BD",IF(AND(D643="Bruno",OR(E643="De-Novo Merge",E643="Assisted Merge")),A642&amp;"_SA_BD",IF(AND(D643="Daniel",OR(E643="Manual",E643="Assisted Manual")),A642&amp;"_DR",IF(AND(D643="Daniel",OR(E643="De-Novo Merge",E643="Assisted Merge")),A642&amp;"_SA_DR",IF(AND(D643="Monet",OR(E643="Manual",E643="Assisted Manual")),A642&amp;"_MW",IF(AND(D643="Monet",OR(E643="De-Novo Merge",E643="Assisted Merge")),A642&amp;"_SA_MW",IF(AND(D643="Rinat",OR(E643="Manual",E643="Assisted Manual")),A642&amp;"_RM",IF(AND(D643="Rinat",OR(E643="De-Novo Merge",E643="Assisted Merge")),A642&amp;"_SA_RM",""))))))))))))))))</f>
        <v/>
      </c>
      <c r="G643" s="104"/>
      <c r="H643" s="104"/>
      <c r="I643" s="68"/>
      <c r="J643" s="68"/>
      <c r="K643" s="73" t="str">
        <f t="shared" si="20"/>
        <v/>
      </c>
      <c r="L643" s="116"/>
      <c r="M643" s="103" t="str">
        <f t="shared" si="19"/>
        <v/>
      </c>
      <c r="N643" s="116"/>
      <c r="O643" s="116"/>
    </row>
    <row r="644" spans="1:15" x14ac:dyDescent="0.25">
      <c r="A644" s="122" t="s">
        <v>5309</v>
      </c>
      <c r="B644" s="117"/>
      <c r="C644" s="116"/>
      <c r="D644" s="103" t="str">
        <f>IF(AND(NOT(B644=""),NOT(A644="")),"???","")</f>
        <v/>
      </c>
      <c r="E644" s="103"/>
      <c r="F644" s="7" t="str">
        <f>IF(AND(D644="Amina",OR(E644="Manual",E644="Assisted Manual")),A644&amp;"_AZ",IF(AND(D644="Amina",OR(E644="De-Novo Merge",E644="Assisted Merge")),A644&amp;"_SA_AZ",IF(AND(D644="Ahmad",OR(E644="Manual",E644="Assisted Manual")),A644&amp;"_AE",IF(AND(D644="Ahmad",OR(E644="De-Novo Merge",E644="Assisted Merge")),A644&amp;"_SA_AE",IF(AND(D644="Gina",OR(E644="Manual",E644="Assisted Manual")),A644&amp;"_GB",IF(AND(D644="Gina",OR(E644="De-Novo Merge",E644="Assisted Merge")),A644&amp;"_SA_GB",IF(AND(D644="Cameron",OR(E644="Manual",E644="Assisted Manual")),A644&amp;"_CA",IF(AND(D644="Cameron",OR(E644="De-Novo Merge",E644="Assisted Merge")),A644&amp;"_SA_CA",IF(AND(D644="Bruno",OR(E644="Manual",E644="Assisted Manual")),A644&amp;"_BD",IF(AND(D644="Bruno",OR(E644="De-Novo Merge",E644="Assisted Merge")),A644&amp;"_SA_BD",IF(AND(D644="Daniel",OR(E644="Manual",E644="Assisted Manual")),A644&amp;"_DR",IF(AND(D644="Daniel",OR(E644="De-Novo Merge",E644="Assisted Merge")),A644&amp;"_SA_DR",IF(AND(D644="Monet",OR(E644="Manual",E644="Assisted Manual")),A644&amp;"_MW",IF(AND(D644="Monet",OR(E644="De-Novo Merge",E644="Assisted Merge")),A644&amp;"_SA_MW",IF(AND(D644="Rinat",OR(E644="Manual",E644="Assisted Manual")),A644&amp;"_RM",IF(AND(D644="Rinat",OR(E644="De-Novo Merge",E644="Assisted Merge")),A644&amp;"_SA_RM",""))))))))))))))))</f>
        <v/>
      </c>
      <c r="G644" s="104"/>
      <c r="H644" s="104"/>
      <c r="I644" s="68"/>
      <c r="J644" s="68"/>
      <c r="K644" s="73" t="str">
        <f t="shared" si="20"/>
        <v/>
      </c>
      <c r="L644" s="118" t="str">
        <f>IF(AND(NOT(OR(H644="",H644="Ø")),NOT(OR(H645="",H645="Ø"))),"Needs to be Split","")</f>
        <v/>
      </c>
      <c r="M644" s="103" t="str">
        <f t="shared" ref="M644:M659" si="21">IF(AND(NOT(OR(G644="",G644="Ø")),H644=""),"In Progress",IF(AND(NOT(OR(H644="Ø",H644="")),NOT(OR(G644="Ø",G644=""))),"Completed",IF(AND(NOT(A643=""),NOT(OR(D644="",D644="???")),G644=""),"Waiting",IF(D644="???","Waiting",""))))</f>
        <v/>
      </c>
      <c r="N644" s="116" t="str">
        <f>IF(AND(NOT(OR(H644="Ø",H644="")),L644="Split"),"In Progress",IF(AND(NOT(OR(H644="Ø",H644="")),L644="Needs to be Split"),"Waiting",IF(AND(M644="Review",M645="Review"),"Review",IF(OR(AND(M644="Review",M645="Incomplete"),AND(M644="Incomplete",M645="Review")),"Review",IF(OR(AND(M644="Untraceable",M645="Review"),AND(M644="Review",M645="Untraceable")),"Review",IF(OR(AND(M644="Review",M645="Completed"),AND(M644="Completed",M645="Review")),"Review",IF(OR(AND(M644="Other",M645="Review"),AND(M644="Review",M645="Other")),"Review",IF(OR(AND(M644="Other",M645="Incomplete"),AND(M644="Incomplete",M645="Other")),"Review",IF(OR(AND(M644="Other",M645="Untraceable"),AND(M644="Untraceable",M645="Other")),"Review",IF(OR(AND(M644="Other",M645="Completed"),AND(M644="Completed",M645="Other")),"Review",IF(AND(M644="Waiting",M645="Waiting"),"Waiting",IF(OR(AND(M644="Review",M645="Waiting"),AND(M644="Waiting",M645="Review")),"Waiting",IF(OR(AND(M644="Other",M645="Waiting"),AND(M644="Waiting",M645="Other")),"Waiting",IF(OR(AND(M644="Incomplete",M645="Waiting"),AND(M644="Waiting",M645="Incomplete")),"Waiting",IF(OR(AND(M644="Completed",M645="Waiting"),AND(M644="Waiting",M645="Completed")),"Waiting",IF(OR(M644="In Progress",M645="In Progress"),"In Progress",IF(OR(AND(M644="Completed",M645="Untraceable"),AND(M644="Untraceable",M645="Completed")),"Review",IF(OR(AND(M644="Completed",M645="Incomplete"),AND(M644="Incomplete",M645="Completed")),"Review",IF(OR(AND(M644="Incomplete",M645="Untraceable"),AND(M644="Untraceable",M645="Incomplete")),"Untraceable",IF(AND(NOT(OR(H644="Ø",H644="")),NOT(OR(H645="Ø",H645="")),L644=""),"In Progress",IF(AND(M644="Untraceable",M645="Untraceable"),"Untraceable",IF(AND(NOT(OR(H644="Ø",H644="")),NOT(OR(H645="Ø",H645="")),NOT(OR(L644="Ø",L644="",L644="Split",L644="Needs to be Split"))),"Completed",IF(AND(M644="Incomplete",M645="Incomplete"),"Incomplete",IF(AND(M644="Other",M645="Other"),"Review",IF(AND(M644="Untraceable",M645=""),"Untraceable","")))))))))))))))))))))))))</f>
        <v/>
      </c>
      <c r="O644" s="116" t="str">
        <f>IF(OR(N644="Untraceable",N644="Incomplete"),"Ignore",IF(N644="Completed","Waiting",IF(OR(N644="Waiting",N644="In Progress",N644="Review",N644="Other"),"HOLD","")))</f>
        <v/>
      </c>
    </row>
    <row r="645" spans="1:15" x14ac:dyDescent="0.25">
      <c r="A645" s="116"/>
      <c r="B645" s="116"/>
      <c r="C645" s="116"/>
      <c r="D645" s="103" t="str">
        <f>IF(AND(NOT(A644=""),NOT(B644=""),NOT(M644="Untraceable")),"???","")</f>
        <v/>
      </c>
      <c r="E645" s="103"/>
      <c r="F645" s="7" t="str">
        <f>IF(AND(D645="Amina",OR(E645="Manual",E645="Assisted Manual")),A644&amp;"_AZ",IF(AND(D645="Amina",OR(E645="De-Novo Merge",E645="Assisted Merge")),A644&amp;"_SA_AZ",IF(AND(D645="Ahmad",OR(E645="Manual",E645="Assisted Manual")),A644&amp;"_AE",IF(AND(D645="Ahmad",OR(E645="De-Novo Merge",E645="Assisted Merge")),A644&amp;"_SA_AE",IF(AND(D645="Gina",OR(E645="Manual",E645="Assisted Manual")),A644&amp;"_GB",IF(AND(D645="Gina",OR(E645="De-Novo Merge",E645="Assisted Merge")),A644&amp;"_SA_GB",IF(AND(D645="Cameron",OR(E645="Manual",E645="Assisted Manual")),A644&amp;"_CA",IF(AND(D645="Cameron",OR(E645="De-Novo Merge",E645="Assisted Merge")),A644&amp;"_SA_CA",IF(AND(D645="Bruno",OR(E645="Manual",E645="Assisted Manual")),A644&amp;"_BD",IF(AND(D645="Bruno",OR(E645="De-Novo Merge",E645="Assisted Merge")),A644&amp;"_SA_BD",IF(AND(D645="Daniel",OR(E645="Manual",E645="Assisted Manual")),A644&amp;"_DR",IF(AND(D645="Daniel",OR(E645="De-Novo Merge",E645="Assisted Merge")),A644&amp;"_SA_DR",IF(AND(D645="Monet",OR(E645="Manual",E645="Assisted Manual")),A644&amp;"_MW",IF(AND(D645="Monet",OR(E645="De-Novo Merge",E645="Assisted Merge")),A644&amp;"_SA_MW",IF(AND(D645="Rinat",OR(E645="Manual",E645="Assisted Manual")),A644&amp;"_RM",IF(AND(D645="Rinat",OR(E645="De-Novo Merge",E645="Assisted Merge")),A644&amp;"_SA_RM",""))))))))))))))))</f>
        <v/>
      </c>
      <c r="G645" s="104"/>
      <c r="H645" s="104"/>
      <c r="I645" s="68"/>
      <c r="J645" s="68"/>
      <c r="K645" s="73" t="str">
        <f t="shared" si="20"/>
        <v/>
      </c>
      <c r="L645" s="116"/>
      <c r="M645" s="103" t="str">
        <f t="shared" si="21"/>
        <v/>
      </c>
      <c r="N645" s="116"/>
      <c r="O645" s="116"/>
    </row>
    <row r="646" spans="1:15" x14ac:dyDescent="0.25">
      <c r="A646" s="122" t="s">
        <v>5308</v>
      </c>
      <c r="B646" s="117"/>
      <c r="C646" s="116"/>
      <c r="D646" s="103" t="str">
        <f>IF(AND(NOT(B646=""),NOT(A646="")),"???","")</f>
        <v/>
      </c>
      <c r="E646" s="103"/>
      <c r="F646" s="7" t="str">
        <f>IF(AND(D646="Amina",OR(E646="Manual",E646="Assisted Manual")),A646&amp;"_AZ",IF(AND(D646="Amina",OR(E646="De-Novo Merge",E646="Assisted Merge")),A646&amp;"_SA_AZ",IF(AND(D646="Ahmad",OR(E646="Manual",E646="Assisted Manual")),A646&amp;"_AE",IF(AND(D646="Ahmad",OR(E646="De-Novo Merge",E646="Assisted Merge")),A646&amp;"_SA_AE",IF(AND(D646="Gina",OR(E646="Manual",E646="Assisted Manual")),A646&amp;"_GB",IF(AND(D646="Gina",OR(E646="De-Novo Merge",E646="Assisted Merge")),A646&amp;"_SA_GB",IF(AND(D646="Cameron",OR(E646="Manual",E646="Assisted Manual")),A646&amp;"_CA",IF(AND(D646="Cameron",OR(E646="De-Novo Merge",E646="Assisted Merge")),A646&amp;"_SA_CA",IF(AND(D646="Bruno",OR(E646="Manual",E646="Assisted Manual")),A646&amp;"_BD",IF(AND(D646="Bruno",OR(E646="De-Novo Merge",E646="Assisted Merge")),A646&amp;"_SA_BD",IF(AND(D646="Daniel",OR(E646="Manual",E646="Assisted Manual")),A646&amp;"_DR",IF(AND(D646="Daniel",OR(E646="De-Novo Merge",E646="Assisted Merge")),A646&amp;"_SA_DR",IF(AND(D646="Monet",OR(E646="Manual",E646="Assisted Manual")),A646&amp;"_MW",IF(AND(D646="Monet",OR(E646="De-Novo Merge",E646="Assisted Merge")),A646&amp;"_SA_MW",IF(AND(D646="Rinat",OR(E646="Manual",E646="Assisted Manual")),A646&amp;"_RM",IF(AND(D646="Rinat",OR(E646="De-Novo Merge",E646="Assisted Merge")),A646&amp;"_SA_RM",""))))))))))))))))</f>
        <v/>
      </c>
      <c r="G646" s="104"/>
      <c r="H646" s="104"/>
      <c r="I646" s="68"/>
      <c r="J646" s="68"/>
      <c r="K646" s="73" t="str">
        <f t="shared" si="20"/>
        <v/>
      </c>
      <c r="L646" s="118" t="str">
        <f>IF(AND(NOT(OR(H646="",H646="Ø")),NOT(OR(H647="",H647="Ø"))),"Needs to be Split","")</f>
        <v/>
      </c>
      <c r="M646" s="103" t="str">
        <f t="shared" si="21"/>
        <v/>
      </c>
      <c r="N646" s="116" t="str">
        <f>IF(AND(NOT(OR(H646="Ø",H646="")),L646="Split"),"In Progress",IF(AND(NOT(OR(H646="Ø",H646="")),L646="Needs to be Split"),"Waiting",IF(AND(M646="Review",M647="Review"),"Review",IF(OR(AND(M646="Review",M647="Incomplete"),AND(M646="Incomplete",M647="Review")),"Review",IF(OR(AND(M646="Untraceable",M647="Review"),AND(M646="Review",M647="Untraceable")),"Review",IF(OR(AND(M646="Review",M647="Completed"),AND(M646="Completed",M647="Review")),"Review",IF(OR(AND(M646="Other",M647="Review"),AND(M646="Review",M647="Other")),"Review",IF(OR(AND(M646="Other",M647="Incomplete"),AND(M646="Incomplete",M647="Other")),"Review",IF(OR(AND(M646="Other",M647="Untraceable"),AND(M646="Untraceable",M647="Other")),"Review",IF(OR(AND(M646="Other",M647="Completed"),AND(M646="Completed",M647="Other")),"Review",IF(AND(M646="Waiting",M647="Waiting"),"Waiting",IF(OR(AND(M646="Review",M647="Waiting"),AND(M646="Waiting",M647="Review")),"Waiting",IF(OR(AND(M646="Other",M647="Waiting"),AND(M646="Waiting",M647="Other")),"Waiting",IF(OR(AND(M646="Incomplete",M647="Waiting"),AND(M646="Waiting",M647="Incomplete")),"Waiting",IF(OR(AND(M646="Completed",M647="Waiting"),AND(M646="Waiting",M647="Completed")),"Waiting",IF(OR(M646="In Progress",M647="In Progress"),"In Progress",IF(OR(AND(M646="Completed",M647="Untraceable"),AND(M646="Untraceable",M647="Completed")),"Review",IF(OR(AND(M646="Completed",M647="Incomplete"),AND(M646="Incomplete",M647="Completed")),"Review",IF(OR(AND(M646="Incomplete",M647="Untraceable"),AND(M646="Untraceable",M647="Incomplete")),"Untraceable",IF(AND(NOT(OR(H646="Ø",H646="")),NOT(OR(H647="Ø",H647="")),L646=""),"In Progress",IF(AND(M646="Untraceable",M647="Untraceable"),"Untraceable",IF(AND(NOT(OR(H646="Ø",H646="")),NOT(OR(H647="Ø",H647="")),NOT(OR(L646="Ø",L646="",L646="Split",L646="Needs to be Split"))),"Completed",IF(AND(M646="Incomplete",M647="Incomplete"),"Incomplete",IF(AND(M646="Other",M647="Other"),"Review",IF(AND(M646="Untraceable",M647=""),"Untraceable","")))))))))))))))))))))))))</f>
        <v/>
      </c>
      <c r="O646" s="116" t="str">
        <f>IF(OR(N646="Untraceable",N646="Incomplete"),"Ignore",IF(N646="Completed","Waiting",IF(OR(N646="Waiting",N646="In Progress",N646="Review",N646="Other"),"HOLD","")))</f>
        <v/>
      </c>
    </row>
    <row r="647" spans="1:15" x14ac:dyDescent="0.25">
      <c r="A647" s="116"/>
      <c r="B647" s="116"/>
      <c r="C647" s="116"/>
      <c r="D647" s="103" t="str">
        <f>IF(AND(NOT(A646=""),NOT(B646=""),NOT(M646="Untraceable")),"???","")</f>
        <v/>
      </c>
      <c r="E647" s="103"/>
      <c r="F647" s="7" t="str">
        <f>IF(AND(D647="Amina",OR(E647="Manual",E647="Assisted Manual")),A646&amp;"_AZ",IF(AND(D647="Amina",OR(E647="De-Novo Merge",E647="Assisted Merge")),A646&amp;"_SA_AZ",IF(AND(D647="Ahmad",OR(E647="Manual",E647="Assisted Manual")),A646&amp;"_AE",IF(AND(D647="Ahmad",OR(E647="De-Novo Merge",E647="Assisted Merge")),A646&amp;"_SA_AE",IF(AND(D647="Gina",OR(E647="Manual",E647="Assisted Manual")),A646&amp;"_GB",IF(AND(D647="Gina",OR(E647="De-Novo Merge",E647="Assisted Merge")),A646&amp;"_SA_GB",IF(AND(D647="Cameron",OR(E647="Manual",E647="Assisted Manual")),A646&amp;"_CA",IF(AND(D647="Cameron",OR(E647="De-Novo Merge",E647="Assisted Merge")),A646&amp;"_SA_CA",IF(AND(D647="Bruno",OR(E647="Manual",E647="Assisted Manual")),A646&amp;"_BD",IF(AND(D647="Bruno",OR(E647="De-Novo Merge",E647="Assisted Merge")),A646&amp;"_SA_BD",IF(AND(D647="Daniel",OR(E647="Manual",E647="Assisted Manual")),A646&amp;"_DR",IF(AND(D647="Daniel",OR(E647="De-Novo Merge",E647="Assisted Merge")),A646&amp;"_SA_DR",IF(AND(D647="Monet",OR(E647="Manual",E647="Assisted Manual")),A646&amp;"_MW",IF(AND(D647="Monet",OR(E647="De-Novo Merge",E647="Assisted Merge")),A646&amp;"_SA_MW",IF(AND(D647="Rinat",OR(E647="Manual",E647="Assisted Manual")),A646&amp;"_RM",IF(AND(D647="Rinat",OR(E647="De-Novo Merge",E647="Assisted Merge")),A646&amp;"_SA_RM",""))))))))))))))))</f>
        <v/>
      </c>
      <c r="G647" s="104"/>
      <c r="H647" s="104"/>
      <c r="I647" s="68"/>
      <c r="J647" s="68"/>
      <c r="K647" s="73" t="str">
        <f t="shared" si="20"/>
        <v/>
      </c>
      <c r="L647" s="116"/>
      <c r="M647" s="103" t="str">
        <f t="shared" si="21"/>
        <v/>
      </c>
      <c r="N647" s="116"/>
      <c r="O647" s="116"/>
    </row>
    <row r="648" spans="1:15" x14ac:dyDescent="0.25">
      <c r="A648" s="122" t="s">
        <v>5307</v>
      </c>
      <c r="B648" s="117"/>
      <c r="C648" s="116"/>
      <c r="D648" s="103" t="str">
        <f>IF(AND(NOT(B648=""),NOT(A648="")),"???","")</f>
        <v/>
      </c>
      <c r="E648" s="103"/>
      <c r="F648" s="7" t="str">
        <f>IF(AND(D648="Amina",OR(E648="Manual",E648="Assisted Manual")),A648&amp;"_AZ",IF(AND(D648="Amina",OR(E648="De-Novo Merge",E648="Assisted Merge")),A648&amp;"_SA_AZ",IF(AND(D648="Ahmad",OR(E648="Manual",E648="Assisted Manual")),A648&amp;"_AE",IF(AND(D648="Ahmad",OR(E648="De-Novo Merge",E648="Assisted Merge")),A648&amp;"_SA_AE",IF(AND(D648="Gina",OR(E648="Manual",E648="Assisted Manual")),A648&amp;"_GB",IF(AND(D648="Gina",OR(E648="De-Novo Merge",E648="Assisted Merge")),A648&amp;"_SA_GB",IF(AND(D648="Cameron",OR(E648="Manual",E648="Assisted Manual")),A648&amp;"_CA",IF(AND(D648="Cameron",OR(E648="De-Novo Merge",E648="Assisted Merge")),A648&amp;"_SA_CA",IF(AND(D648="Bruno",OR(E648="Manual",E648="Assisted Manual")),A648&amp;"_BD",IF(AND(D648="Bruno",OR(E648="De-Novo Merge",E648="Assisted Merge")),A648&amp;"_SA_BD",IF(AND(D648="Daniel",OR(E648="Manual",E648="Assisted Manual")),A648&amp;"_DR",IF(AND(D648="Daniel",OR(E648="De-Novo Merge",E648="Assisted Merge")),A648&amp;"_SA_DR",IF(AND(D648="Monet",OR(E648="Manual",E648="Assisted Manual")),A648&amp;"_MW",IF(AND(D648="Monet",OR(E648="De-Novo Merge",E648="Assisted Merge")),A648&amp;"_SA_MW",IF(AND(D648="Rinat",OR(E648="Manual",E648="Assisted Manual")),A648&amp;"_RM",IF(AND(D648="Rinat",OR(E648="De-Novo Merge",E648="Assisted Merge")),A648&amp;"_SA_RM",""))))))))))))))))</f>
        <v/>
      </c>
      <c r="G648" s="104"/>
      <c r="H648" s="104"/>
      <c r="I648" s="68"/>
      <c r="J648" s="68"/>
      <c r="K648" s="73" t="str">
        <f t="shared" si="20"/>
        <v/>
      </c>
      <c r="L648" s="118" t="str">
        <f>IF(AND(NOT(OR(H648="",H648="Ø")),NOT(OR(H649="",H649="Ø"))),"Needs to be Split","")</f>
        <v/>
      </c>
      <c r="M648" s="103" t="str">
        <f t="shared" si="21"/>
        <v/>
      </c>
      <c r="N648" s="116" t="str">
        <f>IF(AND(NOT(OR(H648="Ø",H648="")),L648="Split"),"In Progress",IF(AND(NOT(OR(H648="Ø",H648="")),L648="Needs to be Split"),"Waiting",IF(AND(M648="Review",M649="Review"),"Review",IF(OR(AND(M648="Review",M649="Incomplete"),AND(M648="Incomplete",M649="Review")),"Review",IF(OR(AND(M648="Untraceable",M649="Review"),AND(M648="Review",M649="Untraceable")),"Review",IF(OR(AND(M648="Review",M649="Completed"),AND(M648="Completed",M649="Review")),"Review",IF(OR(AND(M648="Other",M649="Review"),AND(M648="Review",M649="Other")),"Review",IF(OR(AND(M648="Other",M649="Incomplete"),AND(M648="Incomplete",M649="Other")),"Review",IF(OR(AND(M648="Other",M649="Untraceable"),AND(M648="Untraceable",M649="Other")),"Review",IF(OR(AND(M648="Other",M649="Completed"),AND(M648="Completed",M649="Other")),"Review",IF(AND(M648="Waiting",M649="Waiting"),"Waiting",IF(OR(AND(M648="Review",M649="Waiting"),AND(M648="Waiting",M649="Review")),"Waiting",IF(OR(AND(M648="Other",M649="Waiting"),AND(M648="Waiting",M649="Other")),"Waiting",IF(OR(AND(M648="Incomplete",M649="Waiting"),AND(M648="Waiting",M649="Incomplete")),"Waiting",IF(OR(AND(M648="Completed",M649="Waiting"),AND(M648="Waiting",M649="Completed")),"Waiting",IF(OR(M648="In Progress",M649="In Progress"),"In Progress",IF(OR(AND(M648="Completed",M649="Untraceable"),AND(M648="Untraceable",M649="Completed")),"Review",IF(OR(AND(M648="Completed",M649="Incomplete"),AND(M648="Incomplete",M649="Completed")),"Review",IF(OR(AND(M648="Incomplete",M649="Untraceable"),AND(M648="Untraceable",M649="Incomplete")),"Untraceable",IF(AND(NOT(OR(H648="Ø",H648="")),NOT(OR(H649="Ø",H649="")),L648=""),"In Progress",IF(AND(M648="Untraceable",M649="Untraceable"),"Untraceable",IF(AND(NOT(OR(H648="Ø",H648="")),NOT(OR(H649="Ø",H649="")),NOT(OR(L648="Ø",L648="",L648="Split",L648="Needs to be Split"))),"Completed",IF(AND(M648="Incomplete",M649="Incomplete"),"Incomplete",IF(AND(M648="Other",M649="Other"),"Review",IF(AND(M648="Untraceable",M649=""),"Untraceable","")))))))))))))))))))))))))</f>
        <v/>
      </c>
      <c r="O648" s="116" t="str">
        <f>IF(OR(N648="Untraceable",N648="Incomplete"),"Ignore",IF(N648="Completed","Waiting",IF(OR(N648="Waiting",N648="In Progress",N648="Review",N648="Other"),"HOLD","")))</f>
        <v/>
      </c>
    </row>
    <row r="649" spans="1:15" x14ac:dyDescent="0.25">
      <c r="A649" s="116"/>
      <c r="B649" s="116"/>
      <c r="C649" s="116"/>
      <c r="D649" s="103" t="str">
        <f>IF(AND(NOT(A648=""),NOT(B648=""),NOT(M648="Untraceable")),"???","")</f>
        <v/>
      </c>
      <c r="E649" s="103"/>
      <c r="F649" s="7" t="str">
        <f>IF(AND(D649="Amina",OR(E649="Manual",E649="Assisted Manual")),A648&amp;"_AZ",IF(AND(D649="Amina",OR(E649="De-Novo Merge",E649="Assisted Merge")),A648&amp;"_SA_AZ",IF(AND(D649="Ahmad",OR(E649="Manual",E649="Assisted Manual")),A648&amp;"_AE",IF(AND(D649="Ahmad",OR(E649="De-Novo Merge",E649="Assisted Merge")),A648&amp;"_SA_AE",IF(AND(D649="Gina",OR(E649="Manual",E649="Assisted Manual")),A648&amp;"_GB",IF(AND(D649="Gina",OR(E649="De-Novo Merge",E649="Assisted Merge")),A648&amp;"_SA_GB",IF(AND(D649="Cameron",OR(E649="Manual",E649="Assisted Manual")),A648&amp;"_CA",IF(AND(D649="Cameron",OR(E649="De-Novo Merge",E649="Assisted Merge")),A648&amp;"_SA_CA",IF(AND(D649="Bruno",OR(E649="Manual",E649="Assisted Manual")),A648&amp;"_BD",IF(AND(D649="Bruno",OR(E649="De-Novo Merge",E649="Assisted Merge")),A648&amp;"_SA_BD",IF(AND(D649="Daniel",OR(E649="Manual",E649="Assisted Manual")),A648&amp;"_DR",IF(AND(D649="Daniel",OR(E649="De-Novo Merge",E649="Assisted Merge")),A648&amp;"_SA_DR",IF(AND(D649="Monet",OR(E649="Manual",E649="Assisted Manual")),A648&amp;"_MW",IF(AND(D649="Monet",OR(E649="De-Novo Merge",E649="Assisted Merge")),A648&amp;"_SA_MW",IF(AND(D649="Rinat",OR(E649="Manual",E649="Assisted Manual")),A648&amp;"_RM",IF(AND(D649="Rinat",OR(E649="De-Novo Merge",E649="Assisted Merge")),A648&amp;"_SA_RM",""))))))))))))))))</f>
        <v/>
      </c>
      <c r="G649" s="104"/>
      <c r="H649" s="104"/>
      <c r="I649" s="68"/>
      <c r="J649" s="68"/>
      <c r="K649" s="73" t="str">
        <f t="shared" si="20"/>
        <v/>
      </c>
      <c r="L649" s="116"/>
      <c r="M649" s="103" t="str">
        <f t="shared" si="21"/>
        <v/>
      </c>
      <c r="N649" s="116"/>
      <c r="O649" s="116"/>
    </row>
    <row r="650" spans="1:15" x14ac:dyDescent="0.25">
      <c r="A650" s="122" t="s">
        <v>5306</v>
      </c>
      <c r="B650" s="117"/>
      <c r="C650" s="116"/>
      <c r="D650" s="103" t="str">
        <f>IF(AND(NOT(B650=""),NOT(A650="")),"???","")</f>
        <v/>
      </c>
      <c r="E650" s="103"/>
      <c r="F650" s="7" t="str">
        <f>IF(AND(D650="Amina",OR(E650="Manual",E650="Assisted Manual")),A650&amp;"_AZ",IF(AND(D650="Amina",OR(E650="De-Novo Merge",E650="Assisted Merge")),A650&amp;"_SA_AZ",IF(AND(D650="Ahmad",OR(E650="Manual",E650="Assisted Manual")),A650&amp;"_AE",IF(AND(D650="Ahmad",OR(E650="De-Novo Merge",E650="Assisted Merge")),A650&amp;"_SA_AE",IF(AND(D650="Gina",OR(E650="Manual",E650="Assisted Manual")),A650&amp;"_GB",IF(AND(D650="Gina",OR(E650="De-Novo Merge",E650="Assisted Merge")),A650&amp;"_SA_GB",IF(AND(D650="Cameron",OR(E650="Manual",E650="Assisted Manual")),A650&amp;"_CA",IF(AND(D650="Cameron",OR(E650="De-Novo Merge",E650="Assisted Merge")),A650&amp;"_SA_CA",IF(AND(D650="Bruno",OR(E650="Manual",E650="Assisted Manual")),A650&amp;"_BD",IF(AND(D650="Bruno",OR(E650="De-Novo Merge",E650="Assisted Merge")),A650&amp;"_SA_BD",IF(AND(D650="Daniel",OR(E650="Manual",E650="Assisted Manual")),A650&amp;"_DR",IF(AND(D650="Daniel",OR(E650="De-Novo Merge",E650="Assisted Merge")),A650&amp;"_SA_DR",IF(AND(D650="Monet",OR(E650="Manual",E650="Assisted Manual")),A650&amp;"_MW",IF(AND(D650="Monet",OR(E650="De-Novo Merge",E650="Assisted Merge")),A650&amp;"_SA_MW",IF(AND(D650="Rinat",OR(E650="Manual",E650="Assisted Manual")),A650&amp;"_RM",IF(AND(D650="Rinat",OR(E650="De-Novo Merge",E650="Assisted Merge")),A650&amp;"_SA_RM",""))))))))))))))))</f>
        <v/>
      </c>
      <c r="G650" s="104"/>
      <c r="H650" s="104"/>
      <c r="I650" s="68"/>
      <c r="J650" s="68"/>
      <c r="K650" s="73" t="str">
        <f t="shared" si="20"/>
        <v/>
      </c>
      <c r="L650" s="118" t="str">
        <f>IF(AND(NOT(OR(H650="",H650="Ø")),NOT(OR(H651="",H651="Ø"))),"Needs to be Split","")</f>
        <v/>
      </c>
      <c r="M650" s="103" t="str">
        <f t="shared" si="21"/>
        <v/>
      </c>
      <c r="N650" s="116" t="str">
        <f>IF(AND(NOT(OR(H650="Ø",H650="")),L650="Split"),"In Progress",IF(AND(NOT(OR(H650="Ø",H650="")),L650="Needs to be Split"),"Waiting",IF(AND(M650="Review",M651="Review"),"Review",IF(OR(AND(M650="Review",M651="Incomplete"),AND(M650="Incomplete",M651="Review")),"Review",IF(OR(AND(M650="Untraceable",M651="Review"),AND(M650="Review",M651="Untraceable")),"Review",IF(OR(AND(M650="Review",M651="Completed"),AND(M650="Completed",M651="Review")),"Review",IF(OR(AND(M650="Other",M651="Review"),AND(M650="Review",M651="Other")),"Review",IF(OR(AND(M650="Other",M651="Incomplete"),AND(M650="Incomplete",M651="Other")),"Review",IF(OR(AND(M650="Other",M651="Untraceable"),AND(M650="Untraceable",M651="Other")),"Review",IF(OR(AND(M650="Other",M651="Completed"),AND(M650="Completed",M651="Other")),"Review",IF(AND(M650="Waiting",M651="Waiting"),"Waiting",IF(OR(AND(M650="Review",M651="Waiting"),AND(M650="Waiting",M651="Review")),"Waiting",IF(OR(AND(M650="Other",M651="Waiting"),AND(M650="Waiting",M651="Other")),"Waiting",IF(OR(AND(M650="Incomplete",M651="Waiting"),AND(M650="Waiting",M651="Incomplete")),"Waiting",IF(OR(AND(M650="Completed",M651="Waiting"),AND(M650="Waiting",M651="Completed")),"Waiting",IF(OR(M650="In Progress",M651="In Progress"),"In Progress",IF(OR(AND(M650="Completed",M651="Untraceable"),AND(M650="Untraceable",M651="Completed")),"Review",IF(OR(AND(M650="Completed",M651="Incomplete"),AND(M650="Incomplete",M651="Completed")),"Review",IF(OR(AND(M650="Incomplete",M651="Untraceable"),AND(M650="Untraceable",M651="Incomplete")),"Untraceable",IF(AND(NOT(OR(H650="Ø",H650="")),NOT(OR(H651="Ø",H651="")),L650=""),"In Progress",IF(AND(M650="Untraceable",M651="Untraceable"),"Untraceable",IF(AND(NOT(OR(H650="Ø",H650="")),NOT(OR(H651="Ø",H651="")),NOT(OR(L650="Ø",L650="",L650="Split",L650="Needs to be Split"))),"Completed",IF(AND(M650="Incomplete",M651="Incomplete"),"Incomplete",IF(AND(M650="Other",M651="Other"),"Review",IF(AND(M650="Untraceable",M651=""),"Untraceable","")))))))))))))))))))))))))</f>
        <v/>
      </c>
      <c r="O650" s="116" t="str">
        <f>IF(OR(N650="Untraceable",N650="Incomplete"),"Ignore",IF(N650="Completed","Waiting",IF(OR(N650="Waiting",N650="In Progress",N650="Review",N650="Other"),"HOLD","")))</f>
        <v/>
      </c>
    </row>
    <row r="651" spans="1:15" x14ac:dyDescent="0.25">
      <c r="A651" s="116"/>
      <c r="B651" s="116"/>
      <c r="C651" s="116"/>
      <c r="D651" s="103" t="str">
        <f>IF(AND(NOT(A650=""),NOT(B650=""),NOT(M650="Untraceable")),"???","")</f>
        <v/>
      </c>
      <c r="E651" s="103"/>
      <c r="F651" s="7" t="str">
        <f>IF(AND(D651="Amina",OR(E651="Manual",E651="Assisted Manual")),A650&amp;"_AZ",IF(AND(D651="Amina",OR(E651="De-Novo Merge",E651="Assisted Merge")),A650&amp;"_SA_AZ",IF(AND(D651="Ahmad",OR(E651="Manual",E651="Assisted Manual")),A650&amp;"_AE",IF(AND(D651="Ahmad",OR(E651="De-Novo Merge",E651="Assisted Merge")),A650&amp;"_SA_AE",IF(AND(D651="Gina",OR(E651="Manual",E651="Assisted Manual")),A650&amp;"_GB",IF(AND(D651="Gina",OR(E651="De-Novo Merge",E651="Assisted Merge")),A650&amp;"_SA_GB",IF(AND(D651="Cameron",OR(E651="Manual",E651="Assisted Manual")),A650&amp;"_CA",IF(AND(D651="Cameron",OR(E651="De-Novo Merge",E651="Assisted Merge")),A650&amp;"_SA_CA",IF(AND(D651="Bruno",OR(E651="Manual",E651="Assisted Manual")),A650&amp;"_BD",IF(AND(D651="Bruno",OR(E651="De-Novo Merge",E651="Assisted Merge")),A650&amp;"_SA_BD",IF(AND(D651="Daniel",OR(E651="Manual",E651="Assisted Manual")),A650&amp;"_DR",IF(AND(D651="Daniel",OR(E651="De-Novo Merge",E651="Assisted Merge")),A650&amp;"_SA_DR",IF(AND(D651="Monet",OR(E651="Manual",E651="Assisted Manual")),A650&amp;"_MW",IF(AND(D651="Monet",OR(E651="De-Novo Merge",E651="Assisted Merge")),A650&amp;"_SA_MW",IF(AND(D651="Rinat",OR(E651="Manual",E651="Assisted Manual")),A650&amp;"_RM",IF(AND(D651="Rinat",OR(E651="De-Novo Merge",E651="Assisted Merge")),A650&amp;"_SA_RM",""))))))))))))))))</f>
        <v/>
      </c>
      <c r="G651" s="104"/>
      <c r="H651" s="104"/>
      <c r="I651" s="68"/>
      <c r="J651" s="68"/>
      <c r="K651" s="73" t="str">
        <f t="shared" si="20"/>
        <v/>
      </c>
      <c r="L651" s="116"/>
      <c r="M651" s="103" t="str">
        <f t="shared" si="21"/>
        <v/>
      </c>
      <c r="N651" s="116"/>
      <c r="O651" s="116"/>
    </row>
    <row r="652" spans="1:15" x14ac:dyDescent="0.25">
      <c r="A652" s="122" t="s">
        <v>5305</v>
      </c>
      <c r="B652" s="117"/>
      <c r="C652" s="116"/>
      <c r="D652" s="103" t="str">
        <f>IF(AND(NOT(B652=""),NOT(A652="")),"???","")</f>
        <v/>
      </c>
      <c r="E652" s="103"/>
      <c r="F652" s="7" t="str">
        <f>IF(AND(D652="Amina",OR(E652="Manual",E652="Assisted Manual")),A652&amp;"_AZ",IF(AND(D652="Amina",OR(E652="De-Novo Merge",E652="Assisted Merge")),A652&amp;"_SA_AZ",IF(AND(D652="Ahmad",OR(E652="Manual",E652="Assisted Manual")),A652&amp;"_AE",IF(AND(D652="Ahmad",OR(E652="De-Novo Merge",E652="Assisted Merge")),A652&amp;"_SA_AE",IF(AND(D652="Gina",OR(E652="Manual",E652="Assisted Manual")),A652&amp;"_GB",IF(AND(D652="Gina",OR(E652="De-Novo Merge",E652="Assisted Merge")),A652&amp;"_SA_GB",IF(AND(D652="Cameron",OR(E652="Manual",E652="Assisted Manual")),A652&amp;"_CA",IF(AND(D652="Cameron",OR(E652="De-Novo Merge",E652="Assisted Merge")),A652&amp;"_SA_CA",IF(AND(D652="Bruno",OR(E652="Manual",E652="Assisted Manual")),A652&amp;"_BD",IF(AND(D652="Bruno",OR(E652="De-Novo Merge",E652="Assisted Merge")),A652&amp;"_SA_BD",IF(AND(D652="Daniel",OR(E652="Manual",E652="Assisted Manual")),A652&amp;"_DR",IF(AND(D652="Daniel",OR(E652="De-Novo Merge",E652="Assisted Merge")),A652&amp;"_SA_DR",IF(AND(D652="Monet",OR(E652="Manual",E652="Assisted Manual")),A652&amp;"_MW",IF(AND(D652="Monet",OR(E652="De-Novo Merge",E652="Assisted Merge")),A652&amp;"_SA_MW",IF(AND(D652="Rinat",OR(E652="Manual",E652="Assisted Manual")),A652&amp;"_RM",IF(AND(D652="Rinat",OR(E652="De-Novo Merge",E652="Assisted Merge")),A652&amp;"_SA_RM",""))))))))))))))))</f>
        <v/>
      </c>
      <c r="G652" s="104"/>
      <c r="H652" s="104"/>
      <c r="I652" s="68"/>
      <c r="J652" s="68"/>
      <c r="K652" s="73" t="str">
        <f t="shared" si="20"/>
        <v/>
      </c>
      <c r="L652" s="118" t="str">
        <f>IF(AND(NOT(OR(H652="",H652="Ø")),NOT(OR(H653="",H653="Ø"))),"Needs to be Split","")</f>
        <v/>
      </c>
      <c r="M652" s="103" t="str">
        <f t="shared" si="21"/>
        <v/>
      </c>
      <c r="N652" s="116" t="str">
        <f>IF(AND(NOT(OR(H652="Ø",H652="")),L652="Split"),"In Progress",IF(AND(NOT(OR(H652="Ø",H652="")),L652="Needs to be Split"),"Waiting",IF(AND(M652="Review",M653="Review"),"Review",IF(OR(AND(M652="Review",M653="Incomplete"),AND(M652="Incomplete",M653="Review")),"Review",IF(OR(AND(M652="Untraceable",M653="Review"),AND(M652="Review",M653="Untraceable")),"Review",IF(OR(AND(M652="Review",M653="Completed"),AND(M652="Completed",M653="Review")),"Review",IF(OR(AND(M652="Other",M653="Review"),AND(M652="Review",M653="Other")),"Review",IF(OR(AND(M652="Other",M653="Incomplete"),AND(M652="Incomplete",M653="Other")),"Review",IF(OR(AND(M652="Other",M653="Untraceable"),AND(M652="Untraceable",M653="Other")),"Review",IF(OR(AND(M652="Other",M653="Completed"),AND(M652="Completed",M653="Other")),"Review",IF(AND(M652="Waiting",M653="Waiting"),"Waiting",IF(OR(AND(M652="Review",M653="Waiting"),AND(M652="Waiting",M653="Review")),"Waiting",IF(OR(AND(M652="Other",M653="Waiting"),AND(M652="Waiting",M653="Other")),"Waiting",IF(OR(AND(M652="Incomplete",M653="Waiting"),AND(M652="Waiting",M653="Incomplete")),"Waiting",IF(OR(AND(M652="Completed",M653="Waiting"),AND(M652="Waiting",M653="Completed")),"Waiting",IF(OR(M652="In Progress",M653="In Progress"),"In Progress",IF(OR(AND(M652="Completed",M653="Untraceable"),AND(M652="Untraceable",M653="Completed")),"Review",IF(OR(AND(M652="Completed",M653="Incomplete"),AND(M652="Incomplete",M653="Completed")),"Review",IF(OR(AND(M652="Incomplete",M653="Untraceable"),AND(M652="Untraceable",M653="Incomplete")),"Untraceable",IF(AND(NOT(OR(H652="Ø",H652="")),NOT(OR(H653="Ø",H653="")),L652=""),"In Progress",IF(AND(M652="Untraceable",M653="Untraceable"),"Untraceable",IF(AND(NOT(OR(H652="Ø",H652="")),NOT(OR(H653="Ø",H653="")),NOT(OR(L652="Ø",L652="",L652="Split",L652="Needs to be Split"))),"Completed",IF(AND(M652="Incomplete",M653="Incomplete"),"Incomplete",IF(AND(M652="Other",M653="Other"),"Review",IF(AND(M652="Untraceable",M653=""),"Untraceable","")))))))))))))))))))))))))</f>
        <v/>
      </c>
      <c r="O652" s="116" t="str">
        <f>IF(OR(N652="Untraceable",N652="Incomplete"),"Ignore",IF(N652="Completed","Waiting",IF(OR(N652="Waiting",N652="In Progress",N652="Review",N652="Other"),"HOLD","")))</f>
        <v/>
      </c>
    </row>
    <row r="653" spans="1:15" x14ac:dyDescent="0.25">
      <c r="A653" s="116"/>
      <c r="B653" s="116"/>
      <c r="C653" s="116"/>
      <c r="D653" s="103" t="str">
        <f>IF(AND(NOT(A652=""),NOT(B652=""),NOT(M652="Untraceable")),"???","")</f>
        <v/>
      </c>
      <c r="E653" s="103"/>
      <c r="F653" s="7" t="str">
        <f>IF(AND(D653="Amina",OR(E653="Manual",E653="Assisted Manual")),A652&amp;"_AZ",IF(AND(D653="Amina",OR(E653="De-Novo Merge",E653="Assisted Merge")),A652&amp;"_SA_AZ",IF(AND(D653="Ahmad",OR(E653="Manual",E653="Assisted Manual")),A652&amp;"_AE",IF(AND(D653="Ahmad",OR(E653="De-Novo Merge",E653="Assisted Merge")),A652&amp;"_SA_AE",IF(AND(D653="Gina",OR(E653="Manual",E653="Assisted Manual")),A652&amp;"_GB",IF(AND(D653="Gina",OR(E653="De-Novo Merge",E653="Assisted Merge")),A652&amp;"_SA_GB",IF(AND(D653="Cameron",OR(E653="Manual",E653="Assisted Manual")),A652&amp;"_CA",IF(AND(D653="Cameron",OR(E653="De-Novo Merge",E653="Assisted Merge")),A652&amp;"_SA_CA",IF(AND(D653="Bruno",OR(E653="Manual",E653="Assisted Manual")),A652&amp;"_BD",IF(AND(D653="Bruno",OR(E653="De-Novo Merge",E653="Assisted Merge")),A652&amp;"_SA_BD",IF(AND(D653="Daniel",OR(E653="Manual",E653="Assisted Manual")),A652&amp;"_DR",IF(AND(D653="Daniel",OR(E653="De-Novo Merge",E653="Assisted Merge")),A652&amp;"_SA_DR",IF(AND(D653="Monet",OR(E653="Manual",E653="Assisted Manual")),A652&amp;"_MW",IF(AND(D653="Monet",OR(E653="De-Novo Merge",E653="Assisted Merge")),A652&amp;"_SA_MW",IF(AND(D653="Rinat",OR(E653="Manual",E653="Assisted Manual")),A652&amp;"_RM",IF(AND(D653="Rinat",OR(E653="De-Novo Merge",E653="Assisted Merge")),A652&amp;"_SA_RM",""))))))))))))))))</f>
        <v/>
      </c>
      <c r="G653" s="104"/>
      <c r="H653" s="104"/>
      <c r="I653" s="68"/>
      <c r="J653" s="68"/>
      <c r="K653" s="73" t="str">
        <f t="shared" si="20"/>
        <v/>
      </c>
      <c r="L653" s="116"/>
      <c r="M653" s="103" t="str">
        <f t="shared" si="21"/>
        <v/>
      </c>
      <c r="N653" s="116"/>
      <c r="O653" s="116"/>
    </row>
    <row r="654" spans="1:15" x14ac:dyDescent="0.25">
      <c r="A654" s="122" t="s">
        <v>5304</v>
      </c>
      <c r="B654" s="117"/>
      <c r="C654" s="116"/>
      <c r="D654" s="103" t="str">
        <f>IF(AND(NOT(B654=""),NOT(A654="")),"???","")</f>
        <v/>
      </c>
      <c r="E654" s="103"/>
      <c r="F654" s="7" t="str">
        <f>IF(AND(D654="Amina",OR(E654="Manual",E654="Assisted Manual")),A654&amp;"_AZ",IF(AND(D654="Amina",OR(E654="De-Novo Merge",E654="Assisted Merge")),A654&amp;"_SA_AZ",IF(AND(D654="Ahmad",OR(E654="Manual",E654="Assisted Manual")),A654&amp;"_AE",IF(AND(D654="Ahmad",OR(E654="De-Novo Merge",E654="Assisted Merge")),A654&amp;"_SA_AE",IF(AND(D654="Gina",OR(E654="Manual",E654="Assisted Manual")),A654&amp;"_GB",IF(AND(D654="Gina",OR(E654="De-Novo Merge",E654="Assisted Merge")),A654&amp;"_SA_GB",IF(AND(D654="Cameron",OR(E654="Manual",E654="Assisted Manual")),A654&amp;"_CA",IF(AND(D654="Cameron",OR(E654="De-Novo Merge",E654="Assisted Merge")),A654&amp;"_SA_CA",IF(AND(D654="Bruno",OR(E654="Manual",E654="Assisted Manual")),A654&amp;"_BD",IF(AND(D654="Bruno",OR(E654="De-Novo Merge",E654="Assisted Merge")),A654&amp;"_SA_BD",IF(AND(D654="Daniel",OR(E654="Manual",E654="Assisted Manual")),A654&amp;"_DR",IF(AND(D654="Daniel",OR(E654="De-Novo Merge",E654="Assisted Merge")),A654&amp;"_SA_DR",IF(AND(D654="Monet",OR(E654="Manual",E654="Assisted Manual")),A654&amp;"_MW",IF(AND(D654="Monet",OR(E654="De-Novo Merge",E654="Assisted Merge")),A654&amp;"_SA_MW",IF(AND(D654="Rinat",OR(E654="Manual",E654="Assisted Manual")),A654&amp;"_RM",IF(AND(D654="Rinat",OR(E654="De-Novo Merge",E654="Assisted Merge")),A654&amp;"_SA_RM",""))))))))))))))))</f>
        <v/>
      </c>
      <c r="G654" s="104"/>
      <c r="H654" s="104"/>
      <c r="I654" s="68"/>
      <c r="J654" s="68"/>
      <c r="K654" s="73" t="str">
        <f t="shared" si="20"/>
        <v/>
      </c>
      <c r="L654" s="118" t="str">
        <f>IF(AND(NOT(OR(H654="",H654="Ø")),NOT(OR(H655="",H655="Ø"))),"Needs to be Split","")</f>
        <v/>
      </c>
      <c r="M654" s="103" t="str">
        <f t="shared" si="21"/>
        <v/>
      </c>
      <c r="N654" s="116" t="str">
        <f>IF(AND(NOT(OR(H654="Ø",H654="")),L654="Split"),"In Progress",IF(AND(NOT(OR(H654="Ø",H654="")),L654="Needs to be Split"),"Waiting",IF(AND(M654="Review",M655="Review"),"Review",IF(OR(AND(M654="Review",M655="Incomplete"),AND(M654="Incomplete",M655="Review")),"Review",IF(OR(AND(M654="Untraceable",M655="Review"),AND(M654="Review",M655="Untraceable")),"Review",IF(OR(AND(M654="Review",M655="Completed"),AND(M654="Completed",M655="Review")),"Review",IF(OR(AND(M654="Other",M655="Review"),AND(M654="Review",M655="Other")),"Review",IF(OR(AND(M654="Other",M655="Incomplete"),AND(M654="Incomplete",M655="Other")),"Review",IF(OR(AND(M654="Other",M655="Untraceable"),AND(M654="Untraceable",M655="Other")),"Review",IF(OR(AND(M654="Other",M655="Completed"),AND(M654="Completed",M655="Other")),"Review",IF(AND(M654="Waiting",M655="Waiting"),"Waiting",IF(OR(AND(M654="Review",M655="Waiting"),AND(M654="Waiting",M655="Review")),"Waiting",IF(OR(AND(M654="Other",M655="Waiting"),AND(M654="Waiting",M655="Other")),"Waiting",IF(OR(AND(M654="Incomplete",M655="Waiting"),AND(M654="Waiting",M655="Incomplete")),"Waiting",IF(OR(AND(M654="Completed",M655="Waiting"),AND(M654="Waiting",M655="Completed")),"Waiting",IF(OR(M654="In Progress",M655="In Progress"),"In Progress",IF(OR(AND(M654="Completed",M655="Untraceable"),AND(M654="Untraceable",M655="Completed")),"Review",IF(OR(AND(M654="Completed",M655="Incomplete"),AND(M654="Incomplete",M655="Completed")),"Review",IF(OR(AND(M654="Incomplete",M655="Untraceable"),AND(M654="Untraceable",M655="Incomplete")),"Untraceable",IF(AND(NOT(OR(H654="Ø",H654="")),NOT(OR(H655="Ø",H655="")),L654=""),"In Progress",IF(AND(M654="Untraceable",M655="Untraceable"),"Untraceable",IF(AND(NOT(OR(H654="Ø",H654="")),NOT(OR(H655="Ø",H655="")),NOT(OR(L654="Ø",L654="",L654="Split",L654="Needs to be Split"))),"Completed",IF(AND(M654="Incomplete",M655="Incomplete"),"Incomplete",IF(AND(M654="Other",M655="Other"),"Review",IF(AND(M654="Untraceable",M655=""),"Untraceable","")))))))))))))))))))))))))</f>
        <v/>
      </c>
      <c r="O654" s="116" t="str">
        <f>IF(OR(N654="Untraceable",N654="Incomplete"),"Ignore",IF(N654="Completed","Waiting",IF(OR(N654="Waiting",N654="In Progress",N654="Review",N654="Other"),"HOLD","")))</f>
        <v/>
      </c>
    </row>
    <row r="655" spans="1:15" x14ac:dyDescent="0.25">
      <c r="A655" s="116"/>
      <c r="B655" s="116"/>
      <c r="C655" s="116"/>
      <c r="D655" s="103" t="str">
        <f>IF(AND(NOT(A654=""),NOT(B654=""),NOT(M654="Untraceable")),"???","")</f>
        <v/>
      </c>
      <c r="E655" s="103"/>
      <c r="F655" s="7" t="str">
        <f>IF(AND(D655="Amina",OR(E655="Manual",E655="Assisted Manual")),A654&amp;"_AZ",IF(AND(D655="Amina",OR(E655="De-Novo Merge",E655="Assisted Merge")),A654&amp;"_SA_AZ",IF(AND(D655="Ahmad",OR(E655="Manual",E655="Assisted Manual")),A654&amp;"_AE",IF(AND(D655="Ahmad",OR(E655="De-Novo Merge",E655="Assisted Merge")),A654&amp;"_SA_AE",IF(AND(D655="Gina",OR(E655="Manual",E655="Assisted Manual")),A654&amp;"_GB",IF(AND(D655="Gina",OR(E655="De-Novo Merge",E655="Assisted Merge")),A654&amp;"_SA_GB",IF(AND(D655="Cameron",OR(E655="Manual",E655="Assisted Manual")),A654&amp;"_CA",IF(AND(D655="Cameron",OR(E655="De-Novo Merge",E655="Assisted Merge")),A654&amp;"_SA_CA",IF(AND(D655="Bruno",OR(E655="Manual",E655="Assisted Manual")),A654&amp;"_BD",IF(AND(D655="Bruno",OR(E655="De-Novo Merge",E655="Assisted Merge")),A654&amp;"_SA_BD",IF(AND(D655="Daniel",OR(E655="Manual",E655="Assisted Manual")),A654&amp;"_DR",IF(AND(D655="Daniel",OR(E655="De-Novo Merge",E655="Assisted Merge")),A654&amp;"_SA_DR",IF(AND(D655="Monet",OR(E655="Manual",E655="Assisted Manual")),A654&amp;"_MW",IF(AND(D655="Monet",OR(E655="De-Novo Merge",E655="Assisted Merge")),A654&amp;"_SA_MW",IF(AND(D655="Rinat",OR(E655="Manual",E655="Assisted Manual")),A654&amp;"_RM",IF(AND(D655="Rinat",OR(E655="De-Novo Merge",E655="Assisted Merge")),A654&amp;"_SA_RM",""))))))))))))))))</f>
        <v/>
      </c>
      <c r="G655" s="104"/>
      <c r="H655" s="104"/>
      <c r="I655" s="68"/>
      <c r="J655" s="68"/>
      <c r="K655" s="73" t="str">
        <f t="shared" si="20"/>
        <v/>
      </c>
      <c r="L655" s="116"/>
      <c r="M655" s="103" t="str">
        <f t="shared" si="21"/>
        <v/>
      </c>
      <c r="N655" s="116"/>
      <c r="O655" s="116"/>
    </row>
    <row r="656" spans="1:15" x14ac:dyDescent="0.25">
      <c r="A656" s="122" t="s">
        <v>5303</v>
      </c>
      <c r="B656" s="117"/>
      <c r="C656" s="116"/>
      <c r="D656" s="103" t="str">
        <f>IF(AND(NOT(B656=""),NOT(A656="")),"???","")</f>
        <v/>
      </c>
      <c r="E656" s="103"/>
      <c r="F656" s="7" t="str">
        <f>IF(AND(D656="Amina",OR(E656="Manual",E656="Assisted Manual")),A656&amp;"_AZ",IF(AND(D656="Amina",OR(E656="De-Novo Merge",E656="Assisted Merge")),A656&amp;"_SA_AZ",IF(AND(D656="Ahmad",OR(E656="Manual",E656="Assisted Manual")),A656&amp;"_AE",IF(AND(D656="Ahmad",OR(E656="De-Novo Merge",E656="Assisted Merge")),A656&amp;"_SA_AE",IF(AND(D656="Gina",OR(E656="Manual",E656="Assisted Manual")),A656&amp;"_GB",IF(AND(D656="Gina",OR(E656="De-Novo Merge",E656="Assisted Merge")),A656&amp;"_SA_GB",IF(AND(D656="Cameron",OR(E656="Manual",E656="Assisted Manual")),A656&amp;"_CA",IF(AND(D656="Cameron",OR(E656="De-Novo Merge",E656="Assisted Merge")),A656&amp;"_SA_CA",IF(AND(D656="Bruno",OR(E656="Manual",E656="Assisted Manual")),A656&amp;"_BD",IF(AND(D656="Bruno",OR(E656="De-Novo Merge",E656="Assisted Merge")),A656&amp;"_SA_BD",IF(AND(D656="Daniel",OR(E656="Manual",E656="Assisted Manual")),A656&amp;"_DR",IF(AND(D656="Daniel",OR(E656="De-Novo Merge",E656="Assisted Merge")),A656&amp;"_SA_DR",IF(AND(D656="Monet",OR(E656="Manual",E656="Assisted Manual")),A656&amp;"_MW",IF(AND(D656="Monet",OR(E656="De-Novo Merge",E656="Assisted Merge")),A656&amp;"_SA_MW",IF(AND(D656="Rinat",OR(E656="Manual",E656="Assisted Manual")),A656&amp;"_RM",IF(AND(D656="Rinat",OR(E656="De-Novo Merge",E656="Assisted Merge")),A656&amp;"_SA_RM",""))))))))))))))))</f>
        <v/>
      </c>
      <c r="G656" s="104"/>
      <c r="H656" s="104"/>
      <c r="I656" s="68"/>
      <c r="J656" s="68"/>
      <c r="K656" s="73" t="str">
        <f t="shared" si="20"/>
        <v/>
      </c>
      <c r="L656" s="118" t="str">
        <f>IF(AND(NOT(OR(H656="",H656="Ø")),NOT(OR(H657="",H657="Ø"))),"Needs to be Split","")</f>
        <v/>
      </c>
      <c r="M656" s="103" t="str">
        <f t="shared" si="21"/>
        <v/>
      </c>
      <c r="N656" s="116" t="str">
        <f>IF(AND(NOT(OR(H656="Ø",H656="")),L656="Split"),"In Progress",IF(AND(NOT(OR(H656="Ø",H656="")),L656="Needs to be Split"),"Waiting",IF(AND(M656="Review",M657="Review"),"Review",IF(OR(AND(M656="Review",M657="Incomplete"),AND(M656="Incomplete",M657="Review")),"Review",IF(OR(AND(M656="Untraceable",M657="Review"),AND(M656="Review",M657="Untraceable")),"Review",IF(OR(AND(M656="Review",M657="Completed"),AND(M656="Completed",M657="Review")),"Review",IF(OR(AND(M656="Other",M657="Review"),AND(M656="Review",M657="Other")),"Review",IF(OR(AND(M656="Other",M657="Incomplete"),AND(M656="Incomplete",M657="Other")),"Review",IF(OR(AND(M656="Other",M657="Untraceable"),AND(M656="Untraceable",M657="Other")),"Review",IF(OR(AND(M656="Other",M657="Completed"),AND(M656="Completed",M657="Other")),"Review",IF(AND(M656="Waiting",M657="Waiting"),"Waiting",IF(OR(AND(M656="Review",M657="Waiting"),AND(M656="Waiting",M657="Review")),"Waiting",IF(OR(AND(M656="Other",M657="Waiting"),AND(M656="Waiting",M657="Other")),"Waiting",IF(OR(AND(M656="Incomplete",M657="Waiting"),AND(M656="Waiting",M657="Incomplete")),"Waiting",IF(OR(AND(M656="Completed",M657="Waiting"),AND(M656="Waiting",M657="Completed")),"Waiting",IF(OR(M656="In Progress",M657="In Progress"),"In Progress",IF(OR(AND(M656="Completed",M657="Untraceable"),AND(M656="Untraceable",M657="Completed")),"Review",IF(OR(AND(M656="Completed",M657="Incomplete"),AND(M656="Incomplete",M657="Completed")),"Review",IF(OR(AND(M656="Incomplete",M657="Untraceable"),AND(M656="Untraceable",M657="Incomplete")),"Untraceable",IF(AND(NOT(OR(H656="Ø",H656="")),NOT(OR(H657="Ø",H657="")),L656=""),"In Progress",IF(AND(M656="Untraceable",M657="Untraceable"),"Untraceable",IF(AND(NOT(OR(H656="Ø",H656="")),NOT(OR(H657="Ø",H657="")),NOT(OR(L656="Ø",L656="",L656="Split",L656="Needs to be Split"))),"Completed",IF(AND(M656="Incomplete",M657="Incomplete"),"Incomplete",IF(AND(M656="Other",M657="Other"),"Review",IF(AND(M656="Untraceable",M657=""),"Untraceable","")))))))))))))))))))))))))</f>
        <v/>
      </c>
      <c r="O656" s="116" t="str">
        <f>IF(OR(N656="Untraceable",N656="Incomplete"),"Ignore",IF(N656="Completed","Waiting",IF(OR(N656="Waiting",N656="In Progress",N656="Review",N656="Other"),"HOLD","")))</f>
        <v/>
      </c>
    </row>
    <row r="657" spans="1:15" x14ac:dyDescent="0.25">
      <c r="A657" s="116"/>
      <c r="B657" s="116"/>
      <c r="C657" s="116"/>
      <c r="D657" s="103" t="str">
        <f>IF(AND(NOT(A656=""),NOT(B656=""),NOT(M656="Untraceable")),"???","")</f>
        <v/>
      </c>
      <c r="E657" s="103"/>
      <c r="F657" s="7" t="str">
        <f>IF(AND(D657="Amina",OR(E657="Manual",E657="Assisted Manual")),A656&amp;"_AZ",IF(AND(D657="Amina",OR(E657="De-Novo Merge",E657="Assisted Merge")),A656&amp;"_SA_AZ",IF(AND(D657="Ahmad",OR(E657="Manual",E657="Assisted Manual")),A656&amp;"_AE",IF(AND(D657="Ahmad",OR(E657="De-Novo Merge",E657="Assisted Merge")),A656&amp;"_SA_AE",IF(AND(D657="Gina",OR(E657="Manual",E657="Assisted Manual")),A656&amp;"_GB",IF(AND(D657="Gina",OR(E657="De-Novo Merge",E657="Assisted Merge")),A656&amp;"_SA_GB",IF(AND(D657="Cameron",OR(E657="Manual",E657="Assisted Manual")),A656&amp;"_CA",IF(AND(D657="Cameron",OR(E657="De-Novo Merge",E657="Assisted Merge")),A656&amp;"_SA_CA",IF(AND(D657="Bruno",OR(E657="Manual",E657="Assisted Manual")),A656&amp;"_BD",IF(AND(D657="Bruno",OR(E657="De-Novo Merge",E657="Assisted Merge")),A656&amp;"_SA_BD",IF(AND(D657="Daniel",OR(E657="Manual",E657="Assisted Manual")),A656&amp;"_DR",IF(AND(D657="Daniel",OR(E657="De-Novo Merge",E657="Assisted Merge")),A656&amp;"_SA_DR",IF(AND(D657="Monet",OR(E657="Manual",E657="Assisted Manual")),A656&amp;"_MW",IF(AND(D657="Monet",OR(E657="De-Novo Merge",E657="Assisted Merge")),A656&amp;"_SA_MW",IF(AND(D657="Rinat",OR(E657="Manual",E657="Assisted Manual")),A656&amp;"_RM",IF(AND(D657="Rinat",OR(E657="De-Novo Merge",E657="Assisted Merge")),A656&amp;"_SA_RM",""))))))))))))))))</f>
        <v/>
      </c>
      <c r="G657" s="104"/>
      <c r="H657" s="104"/>
      <c r="I657" s="68"/>
      <c r="J657" s="68"/>
      <c r="K657" s="73" t="str">
        <f t="shared" si="20"/>
        <v/>
      </c>
      <c r="L657" s="116"/>
      <c r="M657" s="103" t="str">
        <f t="shared" si="21"/>
        <v/>
      </c>
      <c r="N657" s="116"/>
      <c r="O657" s="116"/>
    </row>
    <row r="658" spans="1:15" x14ac:dyDescent="0.25">
      <c r="A658" s="122" t="s">
        <v>5302</v>
      </c>
      <c r="B658" s="117"/>
      <c r="C658" s="116"/>
      <c r="D658" s="103" t="str">
        <f>IF(AND(NOT(B658=""),NOT(A658="")),"???","")</f>
        <v/>
      </c>
      <c r="E658" s="103"/>
      <c r="F658" s="7" t="str">
        <f>IF(AND(D658="Amina",OR(E658="Manual",E658="Assisted Manual")),A658&amp;"_AZ",IF(AND(D658="Amina",OR(E658="De-Novo Merge",E658="Assisted Merge")),A658&amp;"_SA_AZ",IF(AND(D658="Ahmad",OR(E658="Manual",E658="Assisted Manual")),A658&amp;"_AE",IF(AND(D658="Ahmad",OR(E658="De-Novo Merge",E658="Assisted Merge")),A658&amp;"_SA_AE",IF(AND(D658="Gina",OR(E658="Manual",E658="Assisted Manual")),A658&amp;"_GB",IF(AND(D658="Gina",OR(E658="De-Novo Merge",E658="Assisted Merge")),A658&amp;"_SA_GB",IF(AND(D658="Cameron",OR(E658="Manual",E658="Assisted Manual")),A658&amp;"_CA",IF(AND(D658="Cameron",OR(E658="De-Novo Merge",E658="Assisted Merge")),A658&amp;"_SA_CA",IF(AND(D658="Bruno",OR(E658="Manual",E658="Assisted Manual")),A658&amp;"_BD",IF(AND(D658="Bruno",OR(E658="De-Novo Merge",E658="Assisted Merge")),A658&amp;"_SA_BD",IF(AND(D658="Daniel",OR(E658="Manual",E658="Assisted Manual")),A658&amp;"_DR",IF(AND(D658="Daniel",OR(E658="De-Novo Merge",E658="Assisted Merge")),A658&amp;"_SA_DR",IF(AND(D658="Monet",OR(E658="Manual",E658="Assisted Manual")),A658&amp;"_MW",IF(AND(D658="Monet",OR(E658="De-Novo Merge",E658="Assisted Merge")),A658&amp;"_SA_MW",IF(AND(D658="Rinat",OR(E658="Manual",E658="Assisted Manual")),A658&amp;"_RM",IF(AND(D658="Rinat",OR(E658="De-Novo Merge",E658="Assisted Merge")),A658&amp;"_SA_RM",""))))))))))))))))</f>
        <v/>
      </c>
      <c r="G658" s="104"/>
      <c r="H658" s="104"/>
      <c r="I658" s="68"/>
      <c r="J658" s="68"/>
      <c r="K658" s="73" t="str">
        <f t="shared" si="20"/>
        <v/>
      </c>
      <c r="L658" s="118" t="str">
        <f>IF(AND(NOT(OR(H658="",H658="Ø")),NOT(OR(H659="",H659="Ø"))),"Needs to be Split","")</f>
        <v/>
      </c>
      <c r="M658" s="103" t="str">
        <f t="shared" si="21"/>
        <v/>
      </c>
      <c r="N658" s="116" t="str">
        <f>IF(AND(NOT(OR(H658="Ø",H658="")),L658="Split"),"In Progress",IF(AND(NOT(OR(H658="Ø",H658="")),L658="Needs to be Split"),"Waiting",IF(AND(M658="Review",M659="Review"),"Review",IF(OR(AND(M658="Review",M659="Incomplete"),AND(M658="Incomplete",M659="Review")),"Review",IF(OR(AND(M658="Untraceable",M659="Review"),AND(M658="Review",M659="Untraceable")),"Review",IF(OR(AND(M658="Review",M659="Completed"),AND(M658="Completed",M659="Review")),"Review",IF(OR(AND(M658="Other",M659="Review"),AND(M658="Review",M659="Other")),"Review",IF(OR(AND(M658="Other",M659="Incomplete"),AND(M658="Incomplete",M659="Other")),"Review",IF(OR(AND(M658="Other",M659="Untraceable"),AND(M658="Untraceable",M659="Other")),"Review",IF(OR(AND(M658="Other",M659="Completed"),AND(M658="Completed",M659="Other")),"Review",IF(AND(M658="Waiting",M659="Waiting"),"Waiting",IF(OR(AND(M658="Review",M659="Waiting"),AND(M658="Waiting",M659="Review")),"Waiting",IF(OR(AND(M658="Other",M659="Waiting"),AND(M658="Waiting",M659="Other")),"Waiting",IF(OR(AND(M658="Incomplete",M659="Waiting"),AND(M658="Waiting",M659="Incomplete")),"Waiting",IF(OR(AND(M658="Completed",M659="Waiting"),AND(M658="Waiting",M659="Completed")),"Waiting",IF(OR(M658="In Progress",M659="In Progress"),"In Progress",IF(OR(AND(M658="Completed",M659="Untraceable"),AND(M658="Untraceable",M659="Completed")),"Review",IF(OR(AND(M658="Completed",M659="Incomplete"),AND(M658="Incomplete",M659="Completed")),"Review",IF(OR(AND(M658="Incomplete",M659="Untraceable"),AND(M658="Untraceable",M659="Incomplete")),"Untraceable",IF(AND(NOT(OR(H658="Ø",H658="")),NOT(OR(H659="Ø",H659="")),L658=""),"In Progress",IF(AND(M658="Untraceable",M659="Untraceable"),"Untraceable",IF(AND(NOT(OR(H658="Ø",H658="")),NOT(OR(H659="Ø",H659="")),NOT(OR(L658="Ø",L658="",L658="Split",L658="Needs to be Split"))),"Completed",IF(AND(M658="Incomplete",M659="Incomplete"),"Incomplete",IF(AND(M658="Other",M659="Other"),"Review",IF(AND(M658="Untraceable",M659=""),"Untraceable","")))))))))))))))))))))))))</f>
        <v/>
      </c>
      <c r="O658" s="116" t="str">
        <f>IF(OR(N658="Untraceable",N658="Incomplete"),"Ignore",IF(N658="Completed","Waiting",IF(OR(N658="Waiting",N658="In Progress",N658="Review",N658="Other"),"HOLD","")))</f>
        <v/>
      </c>
    </row>
    <row r="659" spans="1:15" x14ac:dyDescent="0.25">
      <c r="A659" s="116"/>
      <c r="B659" s="116"/>
      <c r="C659" s="116"/>
      <c r="D659" s="103" t="str">
        <f>IF(AND(NOT(A658=""),NOT(B658=""),NOT(M658="Untraceable")),"???","")</f>
        <v/>
      </c>
      <c r="E659" s="103"/>
      <c r="F659" s="7" t="str">
        <f>IF(AND(D659="Amina",OR(E659="Manual",E659="Assisted Manual")),A658&amp;"_AZ",IF(AND(D659="Amina",OR(E659="De-Novo Merge",E659="Assisted Merge")),A658&amp;"_SA_AZ",IF(AND(D659="Ahmad",OR(E659="Manual",E659="Assisted Manual")),A658&amp;"_AE",IF(AND(D659="Ahmad",OR(E659="De-Novo Merge",E659="Assisted Merge")),A658&amp;"_SA_AE",IF(AND(D659="Gina",OR(E659="Manual",E659="Assisted Manual")),A658&amp;"_GB",IF(AND(D659="Gina",OR(E659="De-Novo Merge",E659="Assisted Merge")),A658&amp;"_SA_GB",IF(AND(D659="Cameron",OR(E659="Manual",E659="Assisted Manual")),A658&amp;"_CA",IF(AND(D659="Cameron",OR(E659="De-Novo Merge",E659="Assisted Merge")),A658&amp;"_SA_CA",IF(AND(D659="Bruno",OR(E659="Manual",E659="Assisted Manual")),A658&amp;"_BD",IF(AND(D659="Bruno",OR(E659="De-Novo Merge",E659="Assisted Merge")),A658&amp;"_SA_BD",IF(AND(D659="Daniel",OR(E659="Manual",E659="Assisted Manual")),A658&amp;"_DR",IF(AND(D659="Daniel",OR(E659="De-Novo Merge",E659="Assisted Merge")),A658&amp;"_SA_DR",IF(AND(D659="Monet",OR(E659="Manual",E659="Assisted Manual")),A658&amp;"_MW",IF(AND(D659="Monet",OR(E659="De-Novo Merge",E659="Assisted Merge")),A658&amp;"_SA_MW",IF(AND(D659="Rinat",OR(E659="Manual",E659="Assisted Manual")),A658&amp;"_RM",IF(AND(D659="Rinat",OR(E659="De-Novo Merge",E659="Assisted Merge")),A658&amp;"_SA_RM",""))))))))))))))))</f>
        <v/>
      </c>
      <c r="G659" s="104"/>
      <c r="H659" s="104"/>
      <c r="I659" s="68"/>
      <c r="J659" s="68"/>
      <c r="K659" s="73" t="str">
        <f t="shared" si="20"/>
        <v/>
      </c>
      <c r="L659" s="116"/>
      <c r="M659" s="103" t="str">
        <f t="shared" si="21"/>
        <v/>
      </c>
      <c r="N659" s="116"/>
      <c r="O659" s="116"/>
    </row>
  </sheetData>
  <autoFilter ref="A1:R659"/>
  <mergeCells count="2560">
    <mergeCell ref="A658:A659"/>
    <mergeCell ref="B658:B659"/>
    <mergeCell ref="C658:C659"/>
    <mergeCell ref="L658:L659"/>
    <mergeCell ref="N658:N659"/>
    <mergeCell ref="O658:O659"/>
    <mergeCell ref="A656:A657"/>
    <mergeCell ref="B656:B657"/>
    <mergeCell ref="C656:C657"/>
    <mergeCell ref="L656:L657"/>
    <mergeCell ref="N656:N657"/>
    <mergeCell ref="O656:O657"/>
    <mergeCell ref="A654:A655"/>
    <mergeCell ref="B654:B655"/>
    <mergeCell ref="C654:C655"/>
    <mergeCell ref="L654:L655"/>
    <mergeCell ref="N654:N655"/>
    <mergeCell ref="O654:O655"/>
    <mergeCell ref="A652:A653"/>
    <mergeCell ref="B652:B653"/>
    <mergeCell ref="C652:C653"/>
    <mergeCell ref="L652:L653"/>
    <mergeCell ref="N652:N653"/>
    <mergeCell ref="O652:O653"/>
    <mergeCell ref="A650:A651"/>
    <mergeCell ref="B650:B651"/>
    <mergeCell ref="C650:C651"/>
    <mergeCell ref="L650:L651"/>
    <mergeCell ref="N650:N651"/>
    <mergeCell ref="O650:O651"/>
    <mergeCell ref="A648:A649"/>
    <mergeCell ref="B648:B649"/>
    <mergeCell ref="C648:C649"/>
    <mergeCell ref="L648:L649"/>
    <mergeCell ref="N648:N649"/>
    <mergeCell ref="O648:O649"/>
    <mergeCell ref="A646:A647"/>
    <mergeCell ref="B646:B647"/>
    <mergeCell ref="C646:C647"/>
    <mergeCell ref="L646:L647"/>
    <mergeCell ref="N646:N647"/>
    <mergeCell ref="O646:O647"/>
    <mergeCell ref="A644:A645"/>
    <mergeCell ref="B644:B645"/>
    <mergeCell ref="C644:C645"/>
    <mergeCell ref="L644:L645"/>
    <mergeCell ref="N644:N645"/>
    <mergeCell ref="O644:O645"/>
    <mergeCell ref="A642:A643"/>
    <mergeCell ref="B642:B643"/>
    <mergeCell ref="C642:C643"/>
    <mergeCell ref="L642:L643"/>
    <mergeCell ref="N642:N643"/>
    <mergeCell ref="O642:O643"/>
    <mergeCell ref="A640:A641"/>
    <mergeCell ref="B640:B641"/>
    <mergeCell ref="C640:C641"/>
    <mergeCell ref="L640:L641"/>
    <mergeCell ref="N640:N641"/>
    <mergeCell ref="O640:O641"/>
    <mergeCell ref="A638:A639"/>
    <mergeCell ref="B638:B639"/>
    <mergeCell ref="C638:C639"/>
    <mergeCell ref="L638:L639"/>
    <mergeCell ref="N638:N639"/>
    <mergeCell ref="O638:O639"/>
    <mergeCell ref="A636:A637"/>
    <mergeCell ref="B636:B637"/>
    <mergeCell ref="C636:C637"/>
    <mergeCell ref="L636:L637"/>
    <mergeCell ref="N636:N637"/>
    <mergeCell ref="O636:O637"/>
    <mergeCell ref="A634:A635"/>
    <mergeCell ref="B634:B635"/>
    <mergeCell ref="C634:C635"/>
    <mergeCell ref="L634:L635"/>
    <mergeCell ref="N634:N635"/>
    <mergeCell ref="O634:O635"/>
    <mergeCell ref="A632:A633"/>
    <mergeCell ref="B632:B633"/>
    <mergeCell ref="C632:C633"/>
    <mergeCell ref="L632:L633"/>
    <mergeCell ref="N632:N633"/>
    <mergeCell ref="O632:O633"/>
    <mergeCell ref="A630:A631"/>
    <mergeCell ref="B630:B631"/>
    <mergeCell ref="C630:C631"/>
    <mergeCell ref="L630:L631"/>
    <mergeCell ref="N630:N631"/>
    <mergeCell ref="O630:O631"/>
    <mergeCell ref="A628:A629"/>
    <mergeCell ref="B628:B629"/>
    <mergeCell ref="C628:C629"/>
    <mergeCell ref="L628:L629"/>
    <mergeCell ref="N628:N629"/>
    <mergeCell ref="O628:O629"/>
    <mergeCell ref="A626:A627"/>
    <mergeCell ref="B626:B627"/>
    <mergeCell ref="C626:C627"/>
    <mergeCell ref="L626:L627"/>
    <mergeCell ref="N626:N627"/>
    <mergeCell ref="O626:O627"/>
    <mergeCell ref="A624:A625"/>
    <mergeCell ref="B624:B625"/>
    <mergeCell ref="C624:C625"/>
    <mergeCell ref="L624:L625"/>
    <mergeCell ref="N624:N625"/>
    <mergeCell ref="O624:O625"/>
    <mergeCell ref="A622:A623"/>
    <mergeCell ref="B622:B623"/>
    <mergeCell ref="C622:C623"/>
    <mergeCell ref="L622:L623"/>
    <mergeCell ref="N622:N623"/>
    <mergeCell ref="O622:O623"/>
    <mergeCell ref="A620:A621"/>
    <mergeCell ref="B620:B621"/>
    <mergeCell ref="C620:C621"/>
    <mergeCell ref="L620:L621"/>
    <mergeCell ref="N620:N621"/>
    <mergeCell ref="O620:O621"/>
    <mergeCell ref="A618:A619"/>
    <mergeCell ref="B618:B619"/>
    <mergeCell ref="C618:C619"/>
    <mergeCell ref="L618:L619"/>
    <mergeCell ref="N618:N619"/>
    <mergeCell ref="O618:O619"/>
    <mergeCell ref="A616:A617"/>
    <mergeCell ref="B616:B617"/>
    <mergeCell ref="C616:C617"/>
    <mergeCell ref="L616:L617"/>
    <mergeCell ref="N616:N617"/>
    <mergeCell ref="O616:O617"/>
    <mergeCell ref="A614:A615"/>
    <mergeCell ref="B614:B615"/>
    <mergeCell ref="C614:C615"/>
    <mergeCell ref="L614:L615"/>
    <mergeCell ref="N614:N615"/>
    <mergeCell ref="O614:O615"/>
    <mergeCell ref="A612:A613"/>
    <mergeCell ref="B612:B613"/>
    <mergeCell ref="C612:C613"/>
    <mergeCell ref="L612:L613"/>
    <mergeCell ref="N612:N613"/>
    <mergeCell ref="O612:O613"/>
    <mergeCell ref="A610:A611"/>
    <mergeCell ref="B610:B611"/>
    <mergeCell ref="C610:C611"/>
    <mergeCell ref="L610:L611"/>
    <mergeCell ref="N610:N611"/>
    <mergeCell ref="O610:O611"/>
    <mergeCell ref="A608:A609"/>
    <mergeCell ref="B608:B609"/>
    <mergeCell ref="C608:C609"/>
    <mergeCell ref="L608:L609"/>
    <mergeCell ref="N608:N609"/>
    <mergeCell ref="O608:O609"/>
    <mergeCell ref="A606:A607"/>
    <mergeCell ref="B606:B607"/>
    <mergeCell ref="C606:C607"/>
    <mergeCell ref="L606:L607"/>
    <mergeCell ref="N606:N607"/>
    <mergeCell ref="O606:O607"/>
    <mergeCell ref="A604:A605"/>
    <mergeCell ref="B604:B605"/>
    <mergeCell ref="C604:C605"/>
    <mergeCell ref="L604:L605"/>
    <mergeCell ref="N604:N605"/>
    <mergeCell ref="O604:O605"/>
    <mergeCell ref="A602:A603"/>
    <mergeCell ref="B602:B603"/>
    <mergeCell ref="C602:C603"/>
    <mergeCell ref="L602:L603"/>
    <mergeCell ref="N602:N603"/>
    <mergeCell ref="O602:O603"/>
    <mergeCell ref="A600:A601"/>
    <mergeCell ref="B600:B601"/>
    <mergeCell ref="C600:C601"/>
    <mergeCell ref="L600:L601"/>
    <mergeCell ref="N600:N601"/>
    <mergeCell ref="O600:O601"/>
    <mergeCell ref="A598:A599"/>
    <mergeCell ref="B598:B599"/>
    <mergeCell ref="C598:C599"/>
    <mergeCell ref="L598:L599"/>
    <mergeCell ref="N598:N599"/>
    <mergeCell ref="O598:O599"/>
    <mergeCell ref="A596:A597"/>
    <mergeCell ref="B596:B597"/>
    <mergeCell ref="C596:C597"/>
    <mergeCell ref="L596:L597"/>
    <mergeCell ref="N596:N597"/>
    <mergeCell ref="O596:O597"/>
    <mergeCell ref="A594:A595"/>
    <mergeCell ref="B594:B595"/>
    <mergeCell ref="C594:C595"/>
    <mergeCell ref="L594:L595"/>
    <mergeCell ref="N594:N595"/>
    <mergeCell ref="O594:O595"/>
    <mergeCell ref="A592:A593"/>
    <mergeCell ref="B592:B593"/>
    <mergeCell ref="C592:C593"/>
    <mergeCell ref="L592:L593"/>
    <mergeCell ref="N592:N593"/>
    <mergeCell ref="O592:O593"/>
    <mergeCell ref="A590:A591"/>
    <mergeCell ref="B590:B591"/>
    <mergeCell ref="C590:C591"/>
    <mergeCell ref="L590:L591"/>
    <mergeCell ref="N590:N591"/>
    <mergeCell ref="O590:O591"/>
    <mergeCell ref="A588:A589"/>
    <mergeCell ref="B588:B589"/>
    <mergeCell ref="C588:C589"/>
    <mergeCell ref="L588:L589"/>
    <mergeCell ref="N588:N589"/>
    <mergeCell ref="O588:O589"/>
    <mergeCell ref="A580:A581"/>
    <mergeCell ref="B580:B581"/>
    <mergeCell ref="C580:C581"/>
    <mergeCell ref="L580:L581"/>
    <mergeCell ref="N580:N581"/>
    <mergeCell ref="O580:O581"/>
    <mergeCell ref="A578:A579"/>
    <mergeCell ref="B578:B579"/>
    <mergeCell ref="C578:C579"/>
    <mergeCell ref="L578:L579"/>
    <mergeCell ref="N578:N579"/>
    <mergeCell ref="O578:O579"/>
    <mergeCell ref="A586:A587"/>
    <mergeCell ref="B586:B587"/>
    <mergeCell ref="C586:C587"/>
    <mergeCell ref="L586:L587"/>
    <mergeCell ref="N586:N587"/>
    <mergeCell ref="O586:O587"/>
    <mergeCell ref="A584:A585"/>
    <mergeCell ref="B584:B585"/>
    <mergeCell ref="C584:C585"/>
    <mergeCell ref="L584:L585"/>
    <mergeCell ref="N584:N585"/>
    <mergeCell ref="O584:O585"/>
    <mergeCell ref="A582:A583"/>
    <mergeCell ref="B582:B583"/>
    <mergeCell ref="C582:C583"/>
    <mergeCell ref="L582:L583"/>
    <mergeCell ref="N582:N583"/>
    <mergeCell ref="O582:O583"/>
    <mergeCell ref="A576:A577"/>
    <mergeCell ref="B576:B577"/>
    <mergeCell ref="C576:C577"/>
    <mergeCell ref="L576:L577"/>
    <mergeCell ref="N576:N577"/>
    <mergeCell ref="O576:O577"/>
    <mergeCell ref="A574:A575"/>
    <mergeCell ref="B574:B575"/>
    <mergeCell ref="C574:C575"/>
    <mergeCell ref="L574:L575"/>
    <mergeCell ref="N574:N575"/>
    <mergeCell ref="O574:O575"/>
    <mergeCell ref="A572:A573"/>
    <mergeCell ref="B572:B573"/>
    <mergeCell ref="C572:C573"/>
    <mergeCell ref="L572:L573"/>
    <mergeCell ref="N572:N573"/>
    <mergeCell ref="O572:O573"/>
    <mergeCell ref="A570:A571"/>
    <mergeCell ref="B570:B571"/>
    <mergeCell ref="C570:C571"/>
    <mergeCell ref="L570:L571"/>
    <mergeCell ref="N570:N571"/>
    <mergeCell ref="O570:O571"/>
    <mergeCell ref="A568:A569"/>
    <mergeCell ref="B568:B569"/>
    <mergeCell ref="C568:C569"/>
    <mergeCell ref="L568:L569"/>
    <mergeCell ref="N568:N569"/>
    <mergeCell ref="O568:O569"/>
    <mergeCell ref="A566:A567"/>
    <mergeCell ref="B566:B567"/>
    <mergeCell ref="C566:C567"/>
    <mergeCell ref="L566:L567"/>
    <mergeCell ref="N566:N567"/>
    <mergeCell ref="O566:O567"/>
    <mergeCell ref="A564:A565"/>
    <mergeCell ref="B564:B565"/>
    <mergeCell ref="C564:C565"/>
    <mergeCell ref="L564:L565"/>
    <mergeCell ref="N564:N565"/>
    <mergeCell ref="O564:O565"/>
    <mergeCell ref="A562:A563"/>
    <mergeCell ref="B562:B563"/>
    <mergeCell ref="C562:C563"/>
    <mergeCell ref="L562:L563"/>
    <mergeCell ref="N562:N563"/>
    <mergeCell ref="O562:O563"/>
    <mergeCell ref="A560:A561"/>
    <mergeCell ref="B560:B561"/>
    <mergeCell ref="C560:C561"/>
    <mergeCell ref="L560:L561"/>
    <mergeCell ref="N560:N561"/>
    <mergeCell ref="O560:O561"/>
    <mergeCell ref="A558:A559"/>
    <mergeCell ref="B558:B559"/>
    <mergeCell ref="C558:C559"/>
    <mergeCell ref="L558:L559"/>
    <mergeCell ref="N558:N559"/>
    <mergeCell ref="O558:O559"/>
    <mergeCell ref="A556:A557"/>
    <mergeCell ref="B556:B557"/>
    <mergeCell ref="C556:C557"/>
    <mergeCell ref="L556:L557"/>
    <mergeCell ref="N556:N557"/>
    <mergeCell ref="O556:O557"/>
    <mergeCell ref="A554:A555"/>
    <mergeCell ref="B554:B555"/>
    <mergeCell ref="C554:C555"/>
    <mergeCell ref="L554:L555"/>
    <mergeCell ref="N554:N555"/>
    <mergeCell ref="O554:O555"/>
    <mergeCell ref="A552:A553"/>
    <mergeCell ref="B552:B553"/>
    <mergeCell ref="C552:C553"/>
    <mergeCell ref="L552:L553"/>
    <mergeCell ref="N552:N553"/>
    <mergeCell ref="O552:O553"/>
    <mergeCell ref="A550:A551"/>
    <mergeCell ref="B550:B551"/>
    <mergeCell ref="C550:C551"/>
    <mergeCell ref="L550:L551"/>
    <mergeCell ref="N550:N551"/>
    <mergeCell ref="O550:O551"/>
    <mergeCell ref="A548:A549"/>
    <mergeCell ref="B548:B549"/>
    <mergeCell ref="C548:C549"/>
    <mergeCell ref="L548:L549"/>
    <mergeCell ref="N548:N549"/>
    <mergeCell ref="O548:O549"/>
    <mergeCell ref="A546:A547"/>
    <mergeCell ref="B546:B547"/>
    <mergeCell ref="C546:C547"/>
    <mergeCell ref="L546:L547"/>
    <mergeCell ref="N546:N547"/>
    <mergeCell ref="O546:O547"/>
    <mergeCell ref="A544:A545"/>
    <mergeCell ref="B544:B545"/>
    <mergeCell ref="C544:C545"/>
    <mergeCell ref="L544:L545"/>
    <mergeCell ref="N544:N545"/>
    <mergeCell ref="O544:O545"/>
    <mergeCell ref="A542:A543"/>
    <mergeCell ref="B542:B543"/>
    <mergeCell ref="C542:C543"/>
    <mergeCell ref="L542:L543"/>
    <mergeCell ref="N542:N543"/>
    <mergeCell ref="O542:O543"/>
    <mergeCell ref="A540:A541"/>
    <mergeCell ref="B540:B541"/>
    <mergeCell ref="C540:C541"/>
    <mergeCell ref="L540:L541"/>
    <mergeCell ref="N540:N541"/>
    <mergeCell ref="O540:O541"/>
    <mergeCell ref="A538:A539"/>
    <mergeCell ref="B538:B539"/>
    <mergeCell ref="C538:C539"/>
    <mergeCell ref="L538:L539"/>
    <mergeCell ref="N538:N539"/>
    <mergeCell ref="O538:O539"/>
    <mergeCell ref="A536:A537"/>
    <mergeCell ref="B536:B537"/>
    <mergeCell ref="C536:C537"/>
    <mergeCell ref="L536:L537"/>
    <mergeCell ref="N536:N537"/>
    <mergeCell ref="O536:O537"/>
    <mergeCell ref="A534:A535"/>
    <mergeCell ref="B534:B535"/>
    <mergeCell ref="C534:C535"/>
    <mergeCell ref="L534:L535"/>
    <mergeCell ref="N534:N535"/>
    <mergeCell ref="O534:O535"/>
    <mergeCell ref="A532:A533"/>
    <mergeCell ref="B532:B533"/>
    <mergeCell ref="C532:C533"/>
    <mergeCell ref="L532:L533"/>
    <mergeCell ref="N532:N533"/>
    <mergeCell ref="O532:O533"/>
    <mergeCell ref="A530:A531"/>
    <mergeCell ref="B530:B531"/>
    <mergeCell ref="C530:C531"/>
    <mergeCell ref="L530:L531"/>
    <mergeCell ref="N530:N531"/>
    <mergeCell ref="O530:O531"/>
    <mergeCell ref="A528:A529"/>
    <mergeCell ref="B528:B529"/>
    <mergeCell ref="C528:C529"/>
    <mergeCell ref="L528:L529"/>
    <mergeCell ref="N528:N529"/>
    <mergeCell ref="O528:O529"/>
    <mergeCell ref="A526:A527"/>
    <mergeCell ref="B526:B527"/>
    <mergeCell ref="C526:C527"/>
    <mergeCell ref="L526:L527"/>
    <mergeCell ref="N526:N527"/>
    <mergeCell ref="O526:O527"/>
    <mergeCell ref="A524:A525"/>
    <mergeCell ref="B524:B525"/>
    <mergeCell ref="C524:C525"/>
    <mergeCell ref="L524:L525"/>
    <mergeCell ref="N524:N525"/>
    <mergeCell ref="O524:O525"/>
    <mergeCell ref="A522:A523"/>
    <mergeCell ref="B522:B523"/>
    <mergeCell ref="C522:C523"/>
    <mergeCell ref="L522:L523"/>
    <mergeCell ref="N522:N523"/>
    <mergeCell ref="O522:O523"/>
    <mergeCell ref="A520:A521"/>
    <mergeCell ref="B520:B521"/>
    <mergeCell ref="C520:C521"/>
    <mergeCell ref="L520:L521"/>
    <mergeCell ref="N520:N521"/>
    <mergeCell ref="O520:O521"/>
    <mergeCell ref="A518:A519"/>
    <mergeCell ref="B518:B519"/>
    <mergeCell ref="C518:C519"/>
    <mergeCell ref="L518:L519"/>
    <mergeCell ref="N518:N519"/>
    <mergeCell ref="O518:O519"/>
    <mergeCell ref="A516:A517"/>
    <mergeCell ref="B516:B517"/>
    <mergeCell ref="C516:C517"/>
    <mergeCell ref="L516:L517"/>
    <mergeCell ref="N516:N517"/>
    <mergeCell ref="O516:O517"/>
    <mergeCell ref="A514:A515"/>
    <mergeCell ref="B514:B515"/>
    <mergeCell ref="C514:C515"/>
    <mergeCell ref="L514:L515"/>
    <mergeCell ref="N514:N515"/>
    <mergeCell ref="O514:O515"/>
    <mergeCell ref="A512:A513"/>
    <mergeCell ref="B512:B513"/>
    <mergeCell ref="C512:C513"/>
    <mergeCell ref="L512:L513"/>
    <mergeCell ref="N512:N513"/>
    <mergeCell ref="O512:O513"/>
    <mergeCell ref="L500:L501"/>
    <mergeCell ref="N500:N501"/>
    <mergeCell ref="O500:O501"/>
    <mergeCell ref="C498:C499"/>
    <mergeCell ref="A510:A511"/>
    <mergeCell ref="B510:B511"/>
    <mergeCell ref="C510:C511"/>
    <mergeCell ref="L510:L511"/>
    <mergeCell ref="N510:N511"/>
    <mergeCell ref="O510:O511"/>
    <mergeCell ref="A508:A509"/>
    <mergeCell ref="B508:B509"/>
    <mergeCell ref="C508:C509"/>
    <mergeCell ref="L508:L509"/>
    <mergeCell ref="N508:N509"/>
    <mergeCell ref="O508:O509"/>
    <mergeCell ref="A506:A507"/>
    <mergeCell ref="B506:B507"/>
    <mergeCell ref="C506:C507"/>
    <mergeCell ref="L506:L507"/>
    <mergeCell ref="N506:N507"/>
    <mergeCell ref="O506:O507"/>
    <mergeCell ref="N496:N497"/>
    <mergeCell ref="O496:O497"/>
    <mergeCell ref="L490:L491"/>
    <mergeCell ref="N490:N491"/>
    <mergeCell ref="O490:O491"/>
    <mergeCell ref="L492:L493"/>
    <mergeCell ref="N492:N493"/>
    <mergeCell ref="O492:O493"/>
    <mergeCell ref="L486:L487"/>
    <mergeCell ref="N486:N487"/>
    <mergeCell ref="O486:O487"/>
    <mergeCell ref="L488:L489"/>
    <mergeCell ref="N488:N489"/>
    <mergeCell ref="O488:O489"/>
    <mergeCell ref="A504:A505"/>
    <mergeCell ref="B504:B505"/>
    <mergeCell ref="C504:C505"/>
    <mergeCell ref="L504:L505"/>
    <mergeCell ref="N504:N505"/>
    <mergeCell ref="O504:O505"/>
    <mergeCell ref="A502:A503"/>
    <mergeCell ref="B502:B503"/>
    <mergeCell ref="C502:C503"/>
    <mergeCell ref="L502:L503"/>
    <mergeCell ref="N502:N503"/>
    <mergeCell ref="O502:O503"/>
    <mergeCell ref="L498:L499"/>
    <mergeCell ref="N498:N499"/>
    <mergeCell ref="O498:O499"/>
    <mergeCell ref="A500:A501"/>
    <mergeCell ref="B500:B501"/>
    <mergeCell ref="C500:C501"/>
    <mergeCell ref="L466:L467"/>
    <mergeCell ref="N466:N467"/>
    <mergeCell ref="O466:O467"/>
    <mergeCell ref="L468:L469"/>
    <mergeCell ref="N468:N469"/>
    <mergeCell ref="O468:O469"/>
    <mergeCell ref="L462:L463"/>
    <mergeCell ref="N462:N463"/>
    <mergeCell ref="O462:O463"/>
    <mergeCell ref="L464:L465"/>
    <mergeCell ref="N464:N465"/>
    <mergeCell ref="O464:O465"/>
    <mergeCell ref="C486:C487"/>
    <mergeCell ref="C488:C489"/>
    <mergeCell ref="C490:C491"/>
    <mergeCell ref="C492:C493"/>
    <mergeCell ref="C494:C495"/>
    <mergeCell ref="L484:L485"/>
    <mergeCell ref="N484:N485"/>
    <mergeCell ref="O484:O485"/>
    <mergeCell ref="C474:C475"/>
    <mergeCell ref="C476:C477"/>
    <mergeCell ref="C478:C479"/>
    <mergeCell ref="C480:C481"/>
    <mergeCell ref="C482:C483"/>
    <mergeCell ref="C484:C485"/>
    <mergeCell ref="L474:L475"/>
    <mergeCell ref="L480:L481"/>
    <mergeCell ref="N480:N481"/>
    <mergeCell ref="O480:O481"/>
    <mergeCell ref="L482:L483"/>
    <mergeCell ref="N482:N483"/>
    <mergeCell ref="A486:A487"/>
    <mergeCell ref="A488:A489"/>
    <mergeCell ref="A490:A491"/>
    <mergeCell ref="A492:A493"/>
    <mergeCell ref="A494:A495"/>
    <mergeCell ref="A496:A497"/>
    <mergeCell ref="A474:A475"/>
    <mergeCell ref="A476:A477"/>
    <mergeCell ref="A478:A479"/>
    <mergeCell ref="A480:A481"/>
    <mergeCell ref="A482:A483"/>
    <mergeCell ref="A484:A485"/>
    <mergeCell ref="L470:L471"/>
    <mergeCell ref="N470:N471"/>
    <mergeCell ref="O470:O471"/>
    <mergeCell ref="L472:L473"/>
    <mergeCell ref="N472:N473"/>
    <mergeCell ref="O472:O473"/>
    <mergeCell ref="C496:C497"/>
    <mergeCell ref="O482:O483"/>
    <mergeCell ref="N474:N475"/>
    <mergeCell ref="O474:O475"/>
    <mergeCell ref="L476:L477"/>
    <mergeCell ref="N476:N477"/>
    <mergeCell ref="O476:O477"/>
    <mergeCell ref="L478:L479"/>
    <mergeCell ref="N478:N479"/>
    <mergeCell ref="O478:O479"/>
    <mergeCell ref="L494:L495"/>
    <mergeCell ref="N494:N495"/>
    <mergeCell ref="O494:O495"/>
    <mergeCell ref="L496:L497"/>
    <mergeCell ref="A462:A463"/>
    <mergeCell ref="A464:A465"/>
    <mergeCell ref="A466:A467"/>
    <mergeCell ref="A468:A469"/>
    <mergeCell ref="A470:A471"/>
    <mergeCell ref="A472:A473"/>
    <mergeCell ref="B462:B463"/>
    <mergeCell ref="B464:B465"/>
    <mergeCell ref="B466:B467"/>
    <mergeCell ref="B468:B469"/>
    <mergeCell ref="B470:B471"/>
    <mergeCell ref="B472:B473"/>
    <mergeCell ref="B492:B493"/>
    <mergeCell ref="B494:B495"/>
    <mergeCell ref="B496:B497"/>
    <mergeCell ref="B498:B499"/>
    <mergeCell ref="C462:C463"/>
    <mergeCell ref="C464:C465"/>
    <mergeCell ref="C466:C467"/>
    <mergeCell ref="C468:C469"/>
    <mergeCell ref="C470:C471"/>
    <mergeCell ref="C472:C473"/>
    <mergeCell ref="A498:A499"/>
    <mergeCell ref="B474:B475"/>
    <mergeCell ref="B476:B477"/>
    <mergeCell ref="B478:B479"/>
    <mergeCell ref="B480:B481"/>
    <mergeCell ref="B482:B483"/>
    <mergeCell ref="B484:B485"/>
    <mergeCell ref="B486:B487"/>
    <mergeCell ref="B488:B489"/>
    <mergeCell ref="B490:B491"/>
    <mergeCell ref="N420:N421"/>
    <mergeCell ref="O420:O421"/>
    <mergeCell ref="L422:L423"/>
    <mergeCell ref="N422:N423"/>
    <mergeCell ref="O422:O423"/>
    <mergeCell ref="L424:L425"/>
    <mergeCell ref="N424:N425"/>
    <mergeCell ref="O424:O425"/>
    <mergeCell ref="B428:B429"/>
    <mergeCell ref="B430:B431"/>
    <mergeCell ref="B432:B433"/>
    <mergeCell ref="L416:L417"/>
    <mergeCell ref="N416:N417"/>
    <mergeCell ref="O416:O417"/>
    <mergeCell ref="L418:L419"/>
    <mergeCell ref="N418:N419"/>
    <mergeCell ref="O418:O419"/>
    <mergeCell ref="L420:L421"/>
    <mergeCell ref="L430:L431"/>
    <mergeCell ref="N430:N431"/>
    <mergeCell ref="O430:O431"/>
    <mergeCell ref="L432:L433"/>
    <mergeCell ref="N432:N433"/>
    <mergeCell ref="O432:O433"/>
    <mergeCell ref="L426:L427"/>
    <mergeCell ref="N426:N427"/>
    <mergeCell ref="O426:O427"/>
    <mergeCell ref="L428:L429"/>
    <mergeCell ref="N428:N429"/>
    <mergeCell ref="O428:O429"/>
    <mergeCell ref="B436:B437"/>
    <mergeCell ref="C436:C437"/>
    <mergeCell ref="L436:L437"/>
    <mergeCell ref="N436:N437"/>
    <mergeCell ref="O436:O437"/>
    <mergeCell ref="B438:B439"/>
    <mergeCell ref="C438:C439"/>
    <mergeCell ref="B442:B443"/>
    <mergeCell ref="C442:C443"/>
    <mergeCell ref="L442:L443"/>
    <mergeCell ref="N442:N443"/>
    <mergeCell ref="O442:O443"/>
    <mergeCell ref="B434:B435"/>
    <mergeCell ref="C434:C435"/>
    <mergeCell ref="L434:L435"/>
    <mergeCell ref="N434:N435"/>
    <mergeCell ref="O434:O435"/>
    <mergeCell ref="L438:L439"/>
    <mergeCell ref="N438:N439"/>
    <mergeCell ref="O438:O439"/>
    <mergeCell ref="B440:B441"/>
    <mergeCell ref="C440:C441"/>
    <mergeCell ref="L440:L441"/>
    <mergeCell ref="N440:N441"/>
    <mergeCell ref="O440:O441"/>
    <mergeCell ref="C394:C395"/>
    <mergeCell ref="C396:C397"/>
    <mergeCell ref="C398:C399"/>
    <mergeCell ref="C400:C401"/>
    <mergeCell ref="L402:L403"/>
    <mergeCell ref="L398:L399"/>
    <mergeCell ref="C410:C411"/>
    <mergeCell ref="C412:C413"/>
    <mergeCell ref="L414:L415"/>
    <mergeCell ref="N414:N415"/>
    <mergeCell ref="O414:O415"/>
    <mergeCell ref="O398:O399"/>
    <mergeCell ref="L400:L401"/>
    <mergeCell ref="N400:N401"/>
    <mergeCell ref="O400:O401"/>
    <mergeCell ref="N402:N403"/>
    <mergeCell ref="L410:L411"/>
    <mergeCell ref="N410:N411"/>
    <mergeCell ref="O410:O411"/>
    <mergeCell ref="L412:L413"/>
    <mergeCell ref="N412:N413"/>
    <mergeCell ref="O412:O413"/>
    <mergeCell ref="L408:L409"/>
    <mergeCell ref="N408:N409"/>
    <mergeCell ref="O408:O409"/>
    <mergeCell ref="C402:C403"/>
    <mergeCell ref="C404:C405"/>
    <mergeCell ref="C406:C407"/>
    <mergeCell ref="C408:C409"/>
    <mergeCell ref="O402:O403"/>
    <mergeCell ref="L404:L405"/>
    <mergeCell ref="N404:N405"/>
    <mergeCell ref="C428:C429"/>
    <mergeCell ref="C430:C431"/>
    <mergeCell ref="C432:C433"/>
    <mergeCell ref="N398:N399"/>
    <mergeCell ref="A426:A427"/>
    <mergeCell ref="A428:A429"/>
    <mergeCell ref="A430:A431"/>
    <mergeCell ref="A432:A433"/>
    <mergeCell ref="B408:B409"/>
    <mergeCell ref="B410:B411"/>
    <mergeCell ref="C416:C417"/>
    <mergeCell ref="C418:C419"/>
    <mergeCell ref="C420:C421"/>
    <mergeCell ref="L384:L385"/>
    <mergeCell ref="N384:N385"/>
    <mergeCell ref="O394:O395"/>
    <mergeCell ref="L396:L397"/>
    <mergeCell ref="N396:N397"/>
    <mergeCell ref="O396:O397"/>
    <mergeCell ref="L394:L395"/>
    <mergeCell ref="N394:N395"/>
    <mergeCell ref="B386:B387"/>
    <mergeCell ref="B384:B385"/>
    <mergeCell ref="O404:O405"/>
    <mergeCell ref="L406:L407"/>
    <mergeCell ref="N406:N407"/>
    <mergeCell ref="O406:O407"/>
    <mergeCell ref="A404:A405"/>
    <mergeCell ref="A406:A407"/>
    <mergeCell ref="B404:B405"/>
    <mergeCell ref="B406:B407"/>
    <mergeCell ref="C392:C393"/>
    <mergeCell ref="B426:B427"/>
    <mergeCell ref="C414:C415"/>
    <mergeCell ref="A408:A409"/>
    <mergeCell ref="A410:A411"/>
    <mergeCell ref="A412:A413"/>
    <mergeCell ref="A414:A415"/>
    <mergeCell ref="A416:A417"/>
    <mergeCell ref="A418:A419"/>
    <mergeCell ref="A420:A421"/>
    <mergeCell ref="B412:B413"/>
    <mergeCell ref="B414:B415"/>
    <mergeCell ref="B416:B417"/>
    <mergeCell ref="B418:B419"/>
    <mergeCell ref="B420:B421"/>
    <mergeCell ref="B422:B423"/>
    <mergeCell ref="C422:C423"/>
    <mergeCell ref="C424:C425"/>
    <mergeCell ref="C426:C427"/>
    <mergeCell ref="A392:A393"/>
    <mergeCell ref="A394:A395"/>
    <mergeCell ref="A396:A397"/>
    <mergeCell ref="A398:A399"/>
    <mergeCell ref="A400:A401"/>
    <mergeCell ref="A402:A403"/>
    <mergeCell ref="Q366:Q367"/>
    <mergeCell ref="A422:A423"/>
    <mergeCell ref="A424:A425"/>
    <mergeCell ref="C374:C375"/>
    <mergeCell ref="L390:L391"/>
    <mergeCell ref="N390:N391"/>
    <mergeCell ref="O390:O391"/>
    <mergeCell ref="L392:L393"/>
    <mergeCell ref="N392:N393"/>
    <mergeCell ref="O392:O393"/>
    <mergeCell ref="A366:A367"/>
    <mergeCell ref="B366:B367"/>
    <mergeCell ref="C366:C367"/>
    <mergeCell ref="L366:L367"/>
    <mergeCell ref="N366:N367"/>
    <mergeCell ref="O366:O367"/>
    <mergeCell ref="B392:B393"/>
    <mergeCell ref="B394:B395"/>
    <mergeCell ref="B396:B397"/>
    <mergeCell ref="B398:B399"/>
    <mergeCell ref="B400:B401"/>
    <mergeCell ref="B402:B403"/>
    <mergeCell ref="B424:B425"/>
    <mergeCell ref="L380:L381"/>
    <mergeCell ref="N380:N381"/>
    <mergeCell ref="O380:O381"/>
    <mergeCell ref="A384:A385"/>
    <mergeCell ref="A386:A387"/>
    <mergeCell ref="A388:A389"/>
    <mergeCell ref="A390:A391"/>
    <mergeCell ref="C376:C377"/>
    <mergeCell ref="C378:C379"/>
    <mergeCell ref="C380:C381"/>
    <mergeCell ref="C382:C383"/>
    <mergeCell ref="C384:C385"/>
    <mergeCell ref="C386:C387"/>
    <mergeCell ref="R366:R367"/>
    <mergeCell ref="A374:A375"/>
    <mergeCell ref="A376:A377"/>
    <mergeCell ref="A378:A379"/>
    <mergeCell ref="A380:A381"/>
    <mergeCell ref="A382:A383"/>
    <mergeCell ref="A372:A373"/>
    <mergeCell ref="B372:B373"/>
    <mergeCell ref="C372:C373"/>
    <mergeCell ref="L372:L373"/>
    <mergeCell ref="L382:L383"/>
    <mergeCell ref="N382:N383"/>
    <mergeCell ref="O382:O383"/>
    <mergeCell ref="L374:L375"/>
    <mergeCell ref="O374:O375"/>
    <mergeCell ref="N374:N375"/>
    <mergeCell ref="L376:L377"/>
    <mergeCell ref="N376:N377"/>
    <mergeCell ref="O376:O377"/>
    <mergeCell ref="L378:L379"/>
    <mergeCell ref="N378:N379"/>
    <mergeCell ref="O378:O379"/>
    <mergeCell ref="B388:B389"/>
    <mergeCell ref="B390:B391"/>
    <mergeCell ref="Q374:Q375"/>
    <mergeCell ref="R374:R375"/>
    <mergeCell ref="Q376:Q377"/>
    <mergeCell ref="R376:R377"/>
    <mergeCell ref="Q378:Q379"/>
    <mergeCell ref="R384:R385"/>
    <mergeCell ref="R386:R387"/>
    <mergeCell ref="R388:R389"/>
    <mergeCell ref="C388:C389"/>
    <mergeCell ref="C390:C391"/>
    <mergeCell ref="O384:O385"/>
    <mergeCell ref="L386:L387"/>
    <mergeCell ref="N386:N387"/>
    <mergeCell ref="O386:O387"/>
    <mergeCell ref="L388:L389"/>
    <mergeCell ref="N388:N389"/>
    <mergeCell ref="O388:O389"/>
    <mergeCell ref="B374:B375"/>
    <mergeCell ref="B376:B377"/>
    <mergeCell ref="B378:B379"/>
    <mergeCell ref="B380:B381"/>
    <mergeCell ref="B382:B383"/>
    <mergeCell ref="N372:N373"/>
    <mergeCell ref="O372:O373"/>
    <mergeCell ref="Q372:Q373"/>
    <mergeCell ref="R372:R373"/>
    <mergeCell ref="A364:A365"/>
    <mergeCell ref="B364:B365"/>
    <mergeCell ref="C364:C365"/>
    <mergeCell ref="L364:L365"/>
    <mergeCell ref="N364:N365"/>
    <mergeCell ref="O364:O365"/>
    <mergeCell ref="Q362:Q363"/>
    <mergeCell ref="R362:R363"/>
    <mergeCell ref="A370:A371"/>
    <mergeCell ref="B370:B371"/>
    <mergeCell ref="C370:C371"/>
    <mergeCell ref="L370:L371"/>
    <mergeCell ref="N370:N371"/>
    <mergeCell ref="O370:O371"/>
    <mergeCell ref="Q370:Q371"/>
    <mergeCell ref="R370:R371"/>
    <mergeCell ref="A362:A363"/>
    <mergeCell ref="B362:B363"/>
    <mergeCell ref="C362:C363"/>
    <mergeCell ref="L362:L363"/>
    <mergeCell ref="N362:N363"/>
    <mergeCell ref="O362:O363"/>
    <mergeCell ref="A350:A351"/>
    <mergeCell ref="B350:B351"/>
    <mergeCell ref="C350:C351"/>
    <mergeCell ref="L350:L351"/>
    <mergeCell ref="N350:N351"/>
    <mergeCell ref="O350:O351"/>
    <mergeCell ref="Q350:Q351"/>
    <mergeCell ref="R350:R351"/>
    <mergeCell ref="A360:A361"/>
    <mergeCell ref="B360:B361"/>
    <mergeCell ref="C360:C361"/>
    <mergeCell ref="L360:L361"/>
    <mergeCell ref="N360:N361"/>
    <mergeCell ref="O360:O361"/>
    <mergeCell ref="Q368:Q369"/>
    <mergeCell ref="R368:R369"/>
    <mergeCell ref="A358:A359"/>
    <mergeCell ref="B358:B359"/>
    <mergeCell ref="C358:C359"/>
    <mergeCell ref="L358:L359"/>
    <mergeCell ref="N358:N359"/>
    <mergeCell ref="O358:O359"/>
    <mergeCell ref="Q358:Q359"/>
    <mergeCell ref="R358:R359"/>
    <mergeCell ref="A368:A369"/>
    <mergeCell ref="B368:B369"/>
    <mergeCell ref="C368:C369"/>
    <mergeCell ref="L368:L369"/>
    <mergeCell ref="N368:N369"/>
    <mergeCell ref="O368:O369"/>
    <mergeCell ref="Q364:Q365"/>
    <mergeCell ref="R364:R365"/>
    <mergeCell ref="Q352:Q353"/>
    <mergeCell ref="R352:R353"/>
    <mergeCell ref="A354:A355"/>
    <mergeCell ref="B354:B355"/>
    <mergeCell ref="C354:C355"/>
    <mergeCell ref="L354:L355"/>
    <mergeCell ref="N354:N355"/>
    <mergeCell ref="O354:O355"/>
    <mergeCell ref="Q354:Q355"/>
    <mergeCell ref="R354:R355"/>
    <mergeCell ref="A352:A353"/>
    <mergeCell ref="B352:B353"/>
    <mergeCell ref="C352:C353"/>
    <mergeCell ref="L352:L353"/>
    <mergeCell ref="N352:N353"/>
    <mergeCell ref="O352:O353"/>
    <mergeCell ref="Q360:Q361"/>
    <mergeCell ref="R360:R361"/>
    <mergeCell ref="A356:A357"/>
    <mergeCell ref="B356:B357"/>
    <mergeCell ref="C356:C357"/>
    <mergeCell ref="L356:L357"/>
    <mergeCell ref="N356:N357"/>
    <mergeCell ref="O356:O357"/>
    <mergeCell ref="Q356:Q357"/>
    <mergeCell ref="R356:R357"/>
    <mergeCell ref="Q348:Q349"/>
    <mergeCell ref="R348:R349"/>
    <mergeCell ref="A344:A345"/>
    <mergeCell ref="A338:A339"/>
    <mergeCell ref="B338:B339"/>
    <mergeCell ref="C338:C339"/>
    <mergeCell ref="L338:L339"/>
    <mergeCell ref="N338:N339"/>
    <mergeCell ref="O338:O339"/>
    <mergeCell ref="Q338:Q339"/>
    <mergeCell ref="A348:A349"/>
    <mergeCell ref="B348:B349"/>
    <mergeCell ref="C348:C349"/>
    <mergeCell ref="L348:L349"/>
    <mergeCell ref="N348:N349"/>
    <mergeCell ref="O348:O349"/>
    <mergeCell ref="R344:R345"/>
    <mergeCell ref="A346:A347"/>
    <mergeCell ref="B346:B347"/>
    <mergeCell ref="C346:C347"/>
    <mergeCell ref="L346:L347"/>
    <mergeCell ref="N346:N347"/>
    <mergeCell ref="O346:O347"/>
    <mergeCell ref="Q346:Q347"/>
    <mergeCell ref="R346:R347"/>
    <mergeCell ref="B344:B345"/>
    <mergeCell ref="C344:C345"/>
    <mergeCell ref="L344:L345"/>
    <mergeCell ref="N344:N345"/>
    <mergeCell ref="O344:O345"/>
    <mergeCell ref="Q344:Q345"/>
    <mergeCell ref="A332:A333"/>
    <mergeCell ref="B332:B333"/>
    <mergeCell ref="C332:C333"/>
    <mergeCell ref="L332:L333"/>
    <mergeCell ref="N332:N333"/>
    <mergeCell ref="O332:O333"/>
    <mergeCell ref="Q332:Q333"/>
    <mergeCell ref="R332:R333"/>
    <mergeCell ref="A342:A343"/>
    <mergeCell ref="B342:B343"/>
    <mergeCell ref="C342:C343"/>
    <mergeCell ref="L342:L343"/>
    <mergeCell ref="N342:N343"/>
    <mergeCell ref="O342:O343"/>
    <mergeCell ref="R338:R339"/>
    <mergeCell ref="A340:A341"/>
    <mergeCell ref="B340:B341"/>
    <mergeCell ref="C340:C341"/>
    <mergeCell ref="L340:L341"/>
    <mergeCell ref="N340:N341"/>
    <mergeCell ref="O340:O341"/>
    <mergeCell ref="Q340:Q341"/>
    <mergeCell ref="R340:R341"/>
    <mergeCell ref="Q334:Q335"/>
    <mergeCell ref="R334:R335"/>
    <mergeCell ref="A336:A337"/>
    <mergeCell ref="B336:B337"/>
    <mergeCell ref="C336:C337"/>
    <mergeCell ref="L336:L337"/>
    <mergeCell ref="N336:N337"/>
    <mergeCell ref="O336:O337"/>
    <mergeCell ref="Q336:Q337"/>
    <mergeCell ref="R336:R337"/>
    <mergeCell ref="A334:A335"/>
    <mergeCell ref="B334:B335"/>
    <mergeCell ref="C334:C335"/>
    <mergeCell ref="L334:L335"/>
    <mergeCell ref="N334:N335"/>
    <mergeCell ref="O334:O335"/>
    <mergeCell ref="Q342:Q343"/>
    <mergeCell ref="R342:R343"/>
    <mergeCell ref="A320:A321"/>
    <mergeCell ref="B320:B321"/>
    <mergeCell ref="C320:C321"/>
    <mergeCell ref="L320:L321"/>
    <mergeCell ref="N320:N321"/>
    <mergeCell ref="O320:O321"/>
    <mergeCell ref="Q320:Q321"/>
    <mergeCell ref="R320:R321"/>
    <mergeCell ref="A330:A331"/>
    <mergeCell ref="B330:B331"/>
    <mergeCell ref="C330:C331"/>
    <mergeCell ref="L330:L331"/>
    <mergeCell ref="N330:N331"/>
    <mergeCell ref="O330:O331"/>
    <mergeCell ref="Q326:Q327"/>
    <mergeCell ref="R326:R327"/>
    <mergeCell ref="A328:A329"/>
    <mergeCell ref="B328:B329"/>
    <mergeCell ref="C328:C329"/>
    <mergeCell ref="L328:L329"/>
    <mergeCell ref="N328:N329"/>
    <mergeCell ref="O328:O329"/>
    <mergeCell ref="Q328:Q329"/>
    <mergeCell ref="R328:R329"/>
    <mergeCell ref="A326:A327"/>
    <mergeCell ref="B326:B327"/>
    <mergeCell ref="C326:C327"/>
    <mergeCell ref="L326:L327"/>
    <mergeCell ref="N326:N327"/>
    <mergeCell ref="O326:O327"/>
    <mergeCell ref="Q322:Q323"/>
    <mergeCell ref="R322:R323"/>
    <mergeCell ref="A324:A325"/>
    <mergeCell ref="B324:B325"/>
    <mergeCell ref="C324:C325"/>
    <mergeCell ref="L324:L325"/>
    <mergeCell ref="N324:N325"/>
    <mergeCell ref="O324:O325"/>
    <mergeCell ref="Q324:Q325"/>
    <mergeCell ref="R324:R325"/>
    <mergeCell ref="A322:A323"/>
    <mergeCell ref="B322:B323"/>
    <mergeCell ref="C322:C323"/>
    <mergeCell ref="L322:L323"/>
    <mergeCell ref="N322:N323"/>
    <mergeCell ref="O322:O323"/>
    <mergeCell ref="Q330:Q331"/>
    <mergeCell ref="R330:R331"/>
    <mergeCell ref="A308:A309"/>
    <mergeCell ref="B308:B309"/>
    <mergeCell ref="C308:C309"/>
    <mergeCell ref="L308:L309"/>
    <mergeCell ref="N308:N309"/>
    <mergeCell ref="O308:O309"/>
    <mergeCell ref="Q308:Q309"/>
    <mergeCell ref="R308:R309"/>
    <mergeCell ref="A318:A319"/>
    <mergeCell ref="B318:B319"/>
    <mergeCell ref="C318:C319"/>
    <mergeCell ref="L318:L319"/>
    <mergeCell ref="N318:N319"/>
    <mergeCell ref="O318:O319"/>
    <mergeCell ref="Q314:Q315"/>
    <mergeCell ref="R314:R315"/>
    <mergeCell ref="A316:A317"/>
    <mergeCell ref="B316:B317"/>
    <mergeCell ref="C316:C317"/>
    <mergeCell ref="L316:L317"/>
    <mergeCell ref="N316:N317"/>
    <mergeCell ref="O316:O317"/>
    <mergeCell ref="Q316:Q317"/>
    <mergeCell ref="R316:R317"/>
    <mergeCell ref="A314:A315"/>
    <mergeCell ref="B314:B315"/>
    <mergeCell ref="C314:C315"/>
    <mergeCell ref="L314:L315"/>
    <mergeCell ref="N314:N315"/>
    <mergeCell ref="O314:O315"/>
    <mergeCell ref="Q310:Q311"/>
    <mergeCell ref="R310:R311"/>
    <mergeCell ref="A312:A313"/>
    <mergeCell ref="B312:B313"/>
    <mergeCell ref="C312:C313"/>
    <mergeCell ref="L312:L313"/>
    <mergeCell ref="N312:N313"/>
    <mergeCell ref="O312:O313"/>
    <mergeCell ref="Q312:Q313"/>
    <mergeCell ref="R312:R313"/>
    <mergeCell ref="A310:A311"/>
    <mergeCell ref="B310:B311"/>
    <mergeCell ref="C310:C311"/>
    <mergeCell ref="L310:L311"/>
    <mergeCell ref="N310:N311"/>
    <mergeCell ref="O310:O311"/>
    <mergeCell ref="Q318:Q319"/>
    <mergeCell ref="R318:R319"/>
    <mergeCell ref="A296:A297"/>
    <mergeCell ref="B296:B297"/>
    <mergeCell ref="C296:C297"/>
    <mergeCell ref="L296:L297"/>
    <mergeCell ref="N296:N297"/>
    <mergeCell ref="O296:O297"/>
    <mergeCell ref="Q296:Q297"/>
    <mergeCell ref="R296:R297"/>
    <mergeCell ref="A306:A307"/>
    <mergeCell ref="B306:B307"/>
    <mergeCell ref="C306:C307"/>
    <mergeCell ref="L306:L307"/>
    <mergeCell ref="N306:N307"/>
    <mergeCell ref="O306:O307"/>
    <mergeCell ref="Q302:Q303"/>
    <mergeCell ref="R302:R303"/>
    <mergeCell ref="A304:A305"/>
    <mergeCell ref="B304:B305"/>
    <mergeCell ref="C304:C305"/>
    <mergeCell ref="L304:L305"/>
    <mergeCell ref="N304:N305"/>
    <mergeCell ref="O304:O305"/>
    <mergeCell ref="Q304:Q305"/>
    <mergeCell ref="R304:R305"/>
    <mergeCell ref="A302:A303"/>
    <mergeCell ref="B302:B303"/>
    <mergeCell ref="C302:C303"/>
    <mergeCell ref="L302:L303"/>
    <mergeCell ref="N302:N303"/>
    <mergeCell ref="O302:O303"/>
    <mergeCell ref="Q298:Q299"/>
    <mergeCell ref="R298:R299"/>
    <mergeCell ref="A300:A301"/>
    <mergeCell ref="B300:B301"/>
    <mergeCell ref="C300:C301"/>
    <mergeCell ref="L300:L301"/>
    <mergeCell ref="N300:N301"/>
    <mergeCell ref="O300:O301"/>
    <mergeCell ref="Q300:Q301"/>
    <mergeCell ref="R300:R301"/>
    <mergeCell ref="A298:A299"/>
    <mergeCell ref="B298:B299"/>
    <mergeCell ref="C298:C299"/>
    <mergeCell ref="L298:L299"/>
    <mergeCell ref="N298:N299"/>
    <mergeCell ref="O298:O299"/>
    <mergeCell ref="Q306:Q307"/>
    <mergeCell ref="R306:R307"/>
    <mergeCell ref="A284:A285"/>
    <mergeCell ref="B284:B285"/>
    <mergeCell ref="C284:C285"/>
    <mergeCell ref="L284:L285"/>
    <mergeCell ref="N284:N285"/>
    <mergeCell ref="O284:O285"/>
    <mergeCell ref="Q284:Q285"/>
    <mergeCell ref="R284:R285"/>
    <mergeCell ref="A294:A295"/>
    <mergeCell ref="B294:B295"/>
    <mergeCell ref="C294:C295"/>
    <mergeCell ref="L294:L295"/>
    <mergeCell ref="N294:N295"/>
    <mergeCell ref="O294:O295"/>
    <mergeCell ref="Q290:Q291"/>
    <mergeCell ref="R290:R291"/>
    <mergeCell ref="A292:A293"/>
    <mergeCell ref="B292:B293"/>
    <mergeCell ref="C292:C293"/>
    <mergeCell ref="L292:L293"/>
    <mergeCell ref="N292:N293"/>
    <mergeCell ref="O292:O293"/>
    <mergeCell ref="Q292:Q293"/>
    <mergeCell ref="R292:R293"/>
    <mergeCell ref="A290:A291"/>
    <mergeCell ref="B290:B291"/>
    <mergeCell ref="C290:C291"/>
    <mergeCell ref="L290:L291"/>
    <mergeCell ref="N290:N291"/>
    <mergeCell ref="O290:O291"/>
    <mergeCell ref="Q286:Q287"/>
    <mergeCell ref="R286:R287"/>
    <mergeCell ref="A288:A289"/>
    <mergeCell ref="B288:B289"/>
    <mergeCell ref="C288:C289"/>
    <mergeCell ref="L288:L289"/>
    <mergeCell ref="N288:N289"/>
    <mergeCell ref="O288:O289"/>
    <mergeCell ref="Q288:Q289"/>
    <mergeCell ref="R288:R289"/>
    <mergeCell ref="A286:A287"/>
    <mergeCell ref="B286:B287"/>
    <mergeCell ref="C286:C287"/>
    <mergeCell ref="L286:L287"/>
    <mergeCell ref="N286:N287"/>
    <mergeCell ref="O286:O287"/>
    <mergeCell ref="Q294:Q295"/>
    <mergeCell ref="R294:R295"/>
    <mergeCell ref="A272:A273"/>
    <mergeCell ref="B272:B273"/>
    <mergeCell ref="C272:C273"/>
    <mergeCell ref="L272:L273"/>
    <mergeCell ref="N272:N273"/>
    <mergeCell ref="O272:O273"/>
    <mergeCell ref="Q272:Q273"/>
    <mergeCell ref="R272:R273"/>
    <mergeCell ref="A282:A283"/>
    <mergeCell ref="B282:B283"/>
    <mergeCell ref="C282:C283"/>
    <mergeCell ref="L282:L283"/>
    <mergeCell ref="N282:N283"/>
    <mergeCell ref="O282:O283"/>
    <mergeCell ref="Q278:Q279"/>
    <mergeCell ref="R278:R279"/>
    <mergeCell ref="A280:A281"/>
    <mergeCell ref="B280:B281"/>
    <mergeCell ref="C280:C281"/>
    <mergeCell ref="L280:L281"/>
    <mergeCell ref="N280:N281"/>
    <mergeCell ref="O280:O281"/>
    <mergeCell ref="Q280:Q281"/>
    <mergeCell ref="R280:R281"/>
    <mergeCell ref="A278:A279"/>
    <mergeCell ref="B278:B279"/>
    <mergeCell ref="C278:C279"/>
    <mergeCell ref="L278:L279"/>
    <mergeCell ref="N278:N279"/>
    <mergeCell ref="O278:O279"/>
    <mergeCell ref="Q274:Q275"/>
    <mergeCell ref="R274:R275"/>
    <mergeCell ref="A276:A277"/>
    <mergeCell ref="B276:B277"/>
    <mergeCell ref="C276:C277"/>
    <mergeCell ref="L276:L277"/>
    <mergeCell ref="N276:N277"/>
    <mergeCell ref="O276:O277"/>
    <mergeCell ref="Q276:Q277"/>
    <mergeCell ref="R276:R277"/>
    <mergeCell ref="A274:A275"/>
    <mergeCell ref="B274:B275"/>
    <mergeCell ref="C274:C275"/>
    <mergeCell ref="L274:L275"/>
    <mergeCell ref="N274:N275"/>
    <mergeCell ref="O274:O275"/>
    <mergeCell ref="Q282:Q283"/>
    <mergeCell ref="R282:R283"/>
    <mergeCell ref="Q270:Q271"/>
    <mergeCell ref="R270:R271"/>
    <mergeCell ref="A56:A57"/>
    <mergeCell ref="B56:B57"/>
    <mergeCell ref="C56:C57"/>
    <mergeCell ref="L56:L57"/>
    <mergeCell ref="N56:N57"/>
    <mergeCell ref="O56:O57"/>
    <mergeCell ref="Q56:Q57"/>
    <mergeCell ref="R56:R57"/>
    <mergeCell ref="A270:A271"/>
    <mergeCell ref="B270:B271"/>
    <mergeCell ref="C270:C271"/>
    <mergeCell ref="L270:L271"/>
    <mergeCell ref="N270:N271"/>
    <mergeCell ref="O270:O271"/>
    <mergeCell ref="R266:R267"/>
    <mergeCell ref="A268:A269"/>
    <mergeCell ref="B268:B269"/>
    <mergeCell ref="C268:C269"/>
    <mergeCell ref="L268:L269"/>
    <mergeCell ref="N268:N269"/>
    <mergeCell ref="O268:O269"/>
    <mergeCell ref="Q268:Q269"/>
    <mergeCell ref="R268:R269"/>
    <mergeCell ref="B266:B267"/>
    <mergeCell ref="C62:C63"/>
    <mergeCell ref="L62:L63"/>
    <mergeCell ref="N62:N63"/>
    <mergeCell ref="O62:O63"/>
    <mergeCell ref="Q62:Q63"/>
    <mergeCell ref="R62:R63"/>
    <mergeCell ref="A64:A65"/>
    <mergeCell ref="B64:B65"/>
    <mergeCell ref="C64:C65"/>
    <mergeCell ref="L64:L65"/>
    <mergeCell ref="N64:N65"/>
    <mergeCell ref="O64:O65"/>
    <mergeCell ref="Q64:Q65"/>
    <mergeCell ref="R64:R65"/>
    <mergeCell ref="Q68:Q69"/>
    <mergeCell ref="R68:R69"/>
    <mergeCell ref="A66:A67"/>
    <mergeCell ref="B66:B67"/>
    <mergeCell ref="C66:C67"/>
    <mergeCell ref="L66:L67"/>
    <mergeCell ref="N66:N67"/>
    <mergeCell ref="O66:O67"/>
    <mergeCell ref="Q66:Q67"/>
    <mergeCell ref="R66:R67"/>
    <mergeCell ref="A68:A69"/>
    <mergeCell ref="B68:B69"/>
    <mergeCell ref="C68:C69"/>
    <mergeCell ref="L68:L69"/>
    <mergeCell ref="N68:N69"/>
    <mergeCell ref="O68:O69"/>
    <mergeCell ref="Q70:Q71"/>
    <mergeCell ref="R70:R71"/>
    <mergeCell ref="A70:A71"/>
    <mergeCell ref="B70:B71"/>
    <mergeCell ref="C70:C71"/>
    <mergeCell ref="L70:L71"/>
    <mergeCell ref="N70:N71"/>
    <mergeCell ref="O70:O71"/>
    <mergeCell ref="A58:A59"/>
    <mergeCell ref="B58:B59"/>
    <mergeCell ref="C58:C59"/>
    <mergeCell ref="L58:L59"/>
    <mergeCell ref="N58:N59"/>
    <mergeCell ref="O58:O59"/>
    <mergeCell ref="Q58:Q59"/>
    <mergeCell ref="R58:R59"/>
    <mergeCell ref="A60:A61"/>
    <mergeCell ref="B60:B61"/>
    <mergeCell ref="C60:C61"/>
    <mergeCell ref="L60:L61"/>
    <mergeCell ref="N60:N61"/>
    <mergeCell ref="O60:O61"/>
    <mergeCell ref="Q60:Q61"/>
    <mergeCell ref="R60:R61"/>
    <mergeCell ref="A62:A63"/>
    <mergeCell ref="B62:B63"/>
    <mergeCell ref="Q54:Q55"/>
    <mergeCell ref="R54:R55"/>
    <mergeCell ref="A54:A55"/>
    <mergeCell ref="B54:B55"/>
    <mergeCell ref="C54:C55"/>
    <mergeCell ref="L54:L55"/>
    <mergeCell ref="N54:N55"/>
    <mergeCell ref="O54:O55"/>
    <mergeCell ref="A50:A51"/>
    <mergeCell ref="B50:B51"/>
    <mergeCell ref="C50:C51"/>
    <mergeCell ref="L50:L51"/>
    <mergeCell ref="N50:N51"/>
    <mergeCell ref="O50:O51"/>
    <mergeCell ref="Q50:Q51"/>
    <mergeCell ref="R50:R51"/>
    <mergeCell ref="A52:A53"/>
    <mergeCell ref="B52:B53"/>
    <mergeCell ref="C52:C53"/>
    <mergeCell ref="L52:L53"/>
    <mergeCell ref="N52:N53"/>
    <mergeCell ref="O52:O53"/>
    <mergeCell ref="Q52:Q53"/>
    <mergeCell ref="R52:R53"/>
    <mergeCell ref="A48:A49"/>
    <mergeCell ref="B48:B49"/>
    <mergeCell ref="C48:C49"/>
    <mergeCell ref="L48:L49"/>
    <mergeCell ref="N48:N49"/>
    <mergeCell ref="O48:O49"/>
    <mergeCell ref="Q48:Q49"/>
    <mergeCell ref="R48:R49"/>
    <mergeCell ref="Q44:Q45"/>
    <mergeCell ref="R44:R45"/>
    <mergeCell ref="A42:A43"/>
    <mergeCell ref="B42:B43"/>
    <mergeCell ref="C42:C43"/>
    <mergeCell ref="L42:L43"/>
    <mergeCell ref="N42:N43"/>
    <mergeCell ref="O42:O43"/>
    <mergeCell ref="Q42:Q43"/>
    <mergeCell ref="R42:R43"/>
    <mergeCell ref="A44:A45"/>
    <mergeCell ref="B44:B45"/>
    <mergeCell ref="C44:C45"/>
    <mergeCell ref="L44:L45"/>
    <mergeCell ref="N44:N45"/>
    <mergeCell ref="O44:O45"/>
    <mergeCell ref="A38:A39"/>
    <mergeCell ref="B38:B39"/>
    <mergeCell ref="C38:C39"/>
    <mergeCell ref="L38:L39"/>
    <mergeCell ref="N38:N39"/>
    <mergeCell ref="O38:O39"/>
    <mergeCell ref="Q38:Q39"/>
    <mergeCell ref="R38:R39"/>
    <mergeCell ref="A40:A41"/>
    <mergeCell ref="B40:B41"/>
    <mergeCell ref="C40:C41"/>
    <mergeCell ref="L40:L41"/>
    <mergeCell ref="N40:N41"/>
    <mergeCell ref="O40:O41"/>
    <mergeCell ref="Q40:Q41"/>
    <mergeCell ref="R40:R41"/>
    <mergeCell ref="A46:A47"/>
    <mergeCell ref="B46:B47"/>
    <mergeCell ref="C46:C47"/>
    <mergeCell ref="L46:L47"/>
    <mergeCell ref="N46:N47"/>
    <mergeCell ref="O46:O47"/>
    <mergeCell ref="Q46:Q47"/>
    <mergeCell ref="R46:R47"/>
    <mergeCell ref="A36:A37"/>
    <mergeCell ref="B36:B37"/>
    <mergeCell ref="C36:C37"/>
    <mergeCell ref="L36:L37"/>
    <mergeCell ref="N36:N37"/>
    <mergeCell ref="O36:O37"/>
    <mergeCell ref="Q36:Q37"/>
    <mergeCell ref="R36:R37"/>
    <mergeCell ref="Q32:Q33"/>
    <mergeCell ref="R32:R33"/>
    <mergeCell ref="A30:A31"/>
    <mergeCell ref="B30:B31"/>
    <mergeCell ref="C30:C31"/>
    <mergeCell ref="L30:L31"/>
    <mergeCell ref="N30:N31"/>
    <mergeCell ref="O30:O31"/>
    <mergeCell ref="Q30:Q31"/>
    <mergeCell ref="R30:R31"/>
    <mergeCell ref="A32:A33"/>
    <mergeCell ref="B32:B33"/>
    <mergeCell ref="C32:C33"/>
    <mergeCell ref="L32:L33"/>
    <mergeCell ref="N32:N33"/>
    <mergeCell ref="O32:O33"/>
    <mergeCell ref="R26:R27"/>
    <mergeCell ref="A28:A29"/>
    <mergeCell ref="B28:B29"/>
    <mergeCell ref="C28:C29"/>
    <mergeCell ref="L28:L29"/>
    <mergeCell ref="N28:N29"/>
    <mergeCell ref="O28:O29"/>
    <mergeCell ref="Q28:Q29"/>
    <mergeCell ref="R28:R29"/>
    <mergeCell ref="A34:A35"/>
    <mergeCell ref="B34:B35"/>
    <mergeCell ref="C34:C35"/>
    <mergeCell ref="L34:L35"/>
    <mergeCell ref="N34:N35"/>
    <mergeCell ref="O34:O35"/>
    <mergeCell ref="Q34:Q35"/>
    <mergeCell ref="R34:R35"/>
    <mergeCell ref="R16:R17"/>
    <mergeCell ref="A22:A23"/>
    <mergeCell ref="B22:B23"/>
    <mergeCell ref="C22:C23"/>
    <mergeCell ref="L22:L23"/>
    <mergeCell ref="N22:N23"/>
    <mergeCell ref="O22:O23"/>
    <mergeCell ref="Q22:Q23"/>
    <mergeCell ref="R22:R23"/>
    <mergeCell ref="A24:A25"/>
    <mergeCell ref="B24:B25"/>
    <mergeCell ref="C24:C25"/>
    <mergeCell ref="L24:L25"/>
    <mergeCell ref="N24:N25"/>
    <mergeCell ref="O24:O25"/>
    <mergeCell ref="Q24:Q25"/>
    <mergeCell ref="R24:R25"/>
    <mergeCell ref="Q20:Q21"/>
    <mergeCell ref="R20:R21"/>
    <mergeCell ref="A18:A19"/>
    <mergeCell ref="B18:B19"/>
    <mergeCell ref="C18:C19"/>
    <mergeCell ref="L18:L19"/>
    <mergeCell ref="N18:N19"/>
    <mergeCell ref="O18:O19"/>
    <mergeCell ref="Q18:Q19"/>
    <mergeCell ref="R18:R19"/>
    <mergeCell ref="A20:A21"/>
    <mergeCell ref="B20:B21"/>
    <mergeCell ref="C20:C21"/>
    <mergeCell ref="L20:L21"/>
    <mergeCell ref="N20:N21"/>
    <mergeCell ref="R8:R9"/>
    <mergeCell ref="A6:A7"/>
    <mergeCell ref="B6:B7"/>
    <mergeCell ref="C6:C7"/>
    <mergeCell ref="L6:L7"/>
    <mergeCell ref="N6:N7"/>
    <mergeCell ref="O6:O7"/>
    <mergeCell ref="A8:A9"/>
    <mergeCell ref="B8:B9"/>
    <mergeCell ref="C8:C9"/>
    <mergeCell ref="L8:L9"/>
    <mergeCell ref="N8:N9"/>
    <mergeCell ref="O8:O9"/>
    <mergeCell ref="A14:A15"/>
    <mergeCell ref="B14:B15"/>
    <mergeCell ref="C14:C15"/>
    <mergeCell ref="L14:L15"/>
    <mergeCell ref="N14:N15"/>
    <mergeCell ref="O14:O15"/>
    <mergeCell ref="Q14:Q15"/>
    <mergeCell ref="R14:R15"/>
    <mergeCell ref="R2:R3"/>
    <mergeCell ref="Q4:Q5"/>
    <mergeCell ref="R4:R5"/>
    <mergeCell ref="Q6:Q7"/>
    <mergeCell ref="R6:R7"/>
    <mergeCell ref="B94:B95"/>
    <mergeCell ref="B96:B97"/>
    <mergeCell ref="A72:A73"/>
    <mergeCell ref="A74:A75"/>
    <mergeCell ref="A76:A77"/>
    <mergeCell ref="A78:A79"/>
    <mergeCell ref="B72:B73"/>
    <mergeCell ref="B74:B75"/>
    <mergeCell ref="B76:B77"/>
    <mergeCell ref="B78:B79"/>
    <mergeCell ref="A10:A11"/>
    <mergeCell ref="B10:B11"/>
    <mergeCell ref="C10:C11"/>
    <mergeCell ref="L10:L11"/>
    <mergeCell ref="N10:N11"/>
    <mergeCell ref="O10:O11"/>
    <mergeCell ref="Q10:Q11"/>
    <mergeCell ref="R10:R11"/>
    <mergeCell ref="A12:A13"/>
    <mergeCell ref="B12:B13"/>
    <mergeCell ref="C12:C13"/>
    <mergeCell ref="L12:L13"/>
    <mergeCell ref="N12:N13"/>
    <mergeCell ref="O12:O13"/>
    <mergeCell ref="Q12:Q13"/>
    <mergeCell ref="R12:R13"/>
    <mergeCell ref="Q8:Q9"/>
    <mergeCell ref="A2:A3"/>
    <mergeCell ref="B2:B3"/>
    <mergeCell ref="C2:C3"/>
    <mergeCell ref="L2:L3"/>
    <mergeCell ref="N2:N3"/>
    <mergeCell ref="O2:O3"/>
    <mergeCell ref="A4:A5"/>
    <mergeCell ref="B4:B5"/>
    <mergeCell ref="C4:C5"/>
    <mergeCell ref="L4:L5"/>
    <mergeCell ref="N4:N5"/>
    <mergeCell ref="O4:O5"/>
    <mergeCell ref="C72:C73"/>
    <mergeCell ref="C74:C75"/>
    <mergeCell ref="C76:C77"/>
    <mergeCell ref="C78:C79"/>
    <mergeCell ref="Q2:Q3"/>
    <mergeCell ref="A16:A17"/>
    <mergeCell ref="B16:B17"/>
    <mergeCell ref="C16:C17"/>
    <mergeCell ref="L16:L17"/>
    <mergeCell ref="N16:N17"/>
    <mergeCell ref="O16:O17"/>
    <mergeCell ref="Q16:Q17"/>
    <mergeCell ref="O20:O21"/>
    <mergeCell ref="A26:A27"/>
    <mergeCell ref="B26:B27"/>
    <mergeCell ref="C26:C27"/>
    <mergeCell ref="L26:L27"/>
    <mergeCell ref="N26:N27"/>
    <mergeCell ref="O26:O27"/>
    <mergeCell ref="Q26:Q27"/>
    <mergeCell ref="C92:C93"/>
    <mergeCell ref="C94:C95"/>
    <mergeCell ref="C96:C97"/>
    <mergeCell ref="B110:B111"/>
    <mergeCell ref="A80:A81"/>
    <mergeCell ref="A82:A83"/>
    <mergeCell ref="A84:A85"/>
    <mergeCell ref="A86:A87"/>
    <mergeCell ref="A88:A89"/>
    <mergeCell ref="A90:A91"/>
    <mergeCell ref="C80:C81"/>
    <mergeCell ref="C82:C83"/>
    <mergeCell ref="C84:C85"/>
    <mergeCell ref="C86:C87"/>
    <mergeCell ref="C88:C89"/>
    <mergeCell ref="C90:C91"/>
    <mergeCell ref="B98:B99"/>
    <mergeCell ref="B100:B101"/>
    <mergeCell ref="B102:B103"/>
    <mergeCell ref="B104:B105"/>
    <mergeCell ref="B106:B107"/>
    <mergeCell ref="B108:B109"/>
    <mergeCell ref="B116:B117"/>
    <mergeCell ref="B118:B119"/>
    <mergeCell ref="B120:B121"/>
    <mergeCell ref="B122:B123"/>
    <mergeCell ref="A116:A117"/>
    <mergeCell ref="A118:A119"/>
    <mergeCell ref="A120:A121"/>
    <mergeCell ref="A122:A123"/>
    <mergeCell ref="A124:A125"/>
    <mergeCell ref="A126:A127"/>
    <mergeCell ref="A92:A93"/>
    <mergeCell ref="A94:A95"/>
    <mergeCell ref="A96:A97"/>
    <mergeCell ref="B80:B81"/>
    <mergeCell ref="B82:B83"/>
    <mergeCell ref="B84:B85"/>
    <mergeCell ref="B86:B87"/>
    <mergeCell ref="B88:B89"/>
    <mergeCell ref="B90:B91"/>
    <mergeCell ref="B92:B93"/>
    <mergeCell ref="A110:A111"/>
    <mergeCell ref="C126:C127"/>
    <mergeCell ref="L72:L73"/>
    <mergeCell ref="N72:N73"/>
    <mergeCell ref="O72:O73"/>
    <mergeCell ref="L78:L79"/>
    <mergeCell ref="N78:N79"/>
    <mergeCell ref="O78:O79"/>
    <mergeCell ref="L84:L85"/>
    <mergeCell ref="N84:N85"/>
    <mergeCell ref="A112:A113"/>
    <mergeCell ref="A114:A115"/>
    <mergeCell ref="C112:C113"/>
    <mergeCell ref="C114:C115"/>
    <mergeCell ref="A98:A99"/>
    <mergeCell ref="A100:A101"/>
    <mergeCell ref="A102:A103"/>
    <mergeCell ref="A104:A105"/>
    <mergeCell ref="A106:A107"/>
    <mergeCell ref="A108:A109"/>
    <mergeCell ref="B124:B125"/>
    <mergeCell ref="B126:B127"/>
    <mergeCell ref="C98:C99"/>
    <mergeCell ref="C100:C101"/>
    <mergeCell ref="C102:C103"/>
    <mergeCell ref="C104:C105"/>
    <mergeCell ref="C106:C107"/>
    <mergeCell ref="C108:C109"/>
    <mergeCell ref="C110:C111"/>
    <mergeCell ref="C118:C119"/>
    <mergeCell ref="B112:B113"/>
    <mergeCell ref="B114:B115"/>
    <mergeCell ref="L76:L77"/>
    <mergeCell ref="N76:N77"/>
    <mergeCell ref="O76:O77"/>
    <mergeCell ref="Q76:Q77"/>
    <mergeCell ref="R76:R77"/>
    <mergeCell ref="C116:C117"/>
    <mergeCell ref="L88:L89"/>
    <mergeCell ref="N88:N89"/>
    <mergeCell ref="O88:O89"/>
    <mergeCell ref="Q88:Q89"/>
    <mergeCell ref="Q72:Q73"/>
    <mergeCell ref="R72:R73"/>
    <mergeCell ref="L74:L75"/>
    <mergeCell ref="N74:N75"/>
    <mergeCell ref="O74:O75"/>
    <mergeCell ref="Q74:Q75"/>
    <mergeCell ref="R74:R75"/>
    <mergeCell ref="L116:L117"/>
    <mergeCell ref="N116:N117"/>
    <mergeCell ref="O116:O117"/>
    <mergeCell ref="L102:L103"/>
    <mergeCell ref="N102:N103"/>
    <mergeCell ref="O102:O103"/>
    <mergeCell ref="N80:N81"/>
    <mergeCell ref="O80:O81"/>
    <mergeCell ref="L108:L109"/>
    <mergeCell ref="N108:N109"/>
    <mergeCell ref="O108:O109"/>
    <mergeCell ref="L100:L101"/>
    <mergeCell ref="N100:N101"/>
    <mergeCell ref="O84:O85"/>
    <mergeCell ref="L90:L91"/>
    <mergeCell ref="Q78:Q79"/>
    <mergeCell ref="R78:R79"/>
    <mergeCell ref="L80:L81"/>
    <mergeCell ref="Q80:Q81"/>
    <mergeCell ref="R80:R81"/>
    <mergeCell ref="L82:L83"/>
    <mergeCell ref="N82:N83"/>
    <mergeCell ref="O82:O83"/>
    <mergeCell ref="Q82:Q83"/>
    <mergeCell ref="C120:C121"/>
    <mergeCell ref="C122:C123"/>
    <mergeCell ref="C124:C125"/>
    <mergeCell ref="Q84:Q85"/>
    <mergeCell ref="R84:R85"/>
    <mergeCell ref="L86:L87"/>
    <mergeCell ref="N86:N87"/>
    <mergeCell ref="O86:O87"/>
    <mergeCell ref="Q86:Q87"/>
    <mergeCell ref="R86:R87"/>
    <mergeCell ref="L124:L125"/>
    <mergeCell ref="N124:N125"/>
    <mergeCell ref="O124:O125"/>
    <mergeCell ref="L118:L119"/>
    <mergeCell ref="N118:N119"/>
    <mergeCell ref="O118:O119"/>
    <mergeCell ref="L120:L121"/>
    <mergeCell ref="N90:N91"/>
    <mergeCell ref="O90:O91"/>
    <mergeCell ref="L96:L97"/>
    <mergeCell ref="N96:N97"/>
    <mergeCell ref="O96:O97"/>
    <mergeCell ref="O94:O95"/>
    <mergeCell ref="Q90:Q91"/>
    <mergeCell ref="R90:R91"/>
    <mergeCell ref="L92:L93"/>
    <mergeCell ref="N92:N93"/>
    <mergeCell ref="O92:O93"/>
    <mergeCell ref="Q92:Q93"/>
    <mergeCell ref="R92:R93"/>
    <mergeCell ref="R82:R83"/>
    <mergeCell ref="Q96:Q97"/>
    <mergeCell ref="R96:R97"/>
    <mergeCell ref="L98:L99"/>
    <mergeCell ref="N98:N99"/>
    <mergeCell ref="O98:O99"/>
    <mergeCell ref="Q98:Q99"/>
    <mergeCell ref="R98:R99"/>
    <mergeCell ref="L94:L95"/>
    <mergeCell ref="N94:N95"/>
    <mergeCell ref="R88:R89"/>
    <mergeCell ref="R102:R103"/>
    <mergeCell ref="L104:L105"/>
    <mergeCell ref="N104:N105"/>
    <mergeCell ref="O104:O105"/>
    <mergeCell ref="Q104:Q105"/>
    <mergeCell ref="R104:R105"/>
    <mergeCell ref="Q94:Q95"/>
    <mergeCell ref="R94:R95"/>
    <mergeCell ref="Q108:Q109"/>
    <mergeCell ref="R108:R109"/>
    <mergeCell ref="L110:L111"/>
    <mergeCell ref="N110:N111"/>
    <mergeCell ref="O110:O111"/>
    <mergeCell ref="Q110:Q111"/>
    <mergeCell ref="R110:R111"/>
    <mergeCell ref="Q102:Q103"/>
    <mergeCell ref="O100:O101"/>
    <mergeCell ref="Q100:Q101"/>
    <mergeCell ref="R100:R101"/>
    <mergeCell ref="Q118:Q119"/>
    <mergeCell ref="R118:R119"/>
    <mergeCell ref="L112:L113"/>
    <mergeCell ref="N112:N113"/>
    <mergeCell ref="O112:O113"/>
    <mergeCell ref="Q112:Q113"/>
    <mergeCell ref="R112:R113"/>
    <mergeCell ref="L114:L115"/>
    <mergeCell ref="N114:N115"/>
    <mergeCell ref="O114:O115"/>
    <mergeCell ref="L106:L107"/>
    <mergeCell ref="N106:N107"/>
    <mergeCell ref="O106:O107"/>
    <mergeCell ref="Q106:Q107"/>
    <mergeCell ref="R106:R107"/>
    <mergeCell ref="Q116:Q117"/>
    <mergeCell ref="R116:R117"/>
    <mergeCell ref="Q114:Q115"/>
    <mergeCell ref="R114:R115"/>
    <mergeCell ref="A134:A135"/>
    <mergeCell ref="B134:B135"/>
    <mergeCell ref="C134:C135"/>
    <mergeCell ref="L134:L135"/>
    <mergeCell ref="N134:N135"/>
    <mergeCell ref="O134:O135"/>
    <mergeCell ref="Q134:Q135"/>
    <mergeCell ref="R134:R135"/>
    <mergeCell ref="A132:A133"/>
    <mergeCell ref="B132:B133"/>
    <mergeCell ref="C132:C133"/>
    <mergeCell ref="L132:L133"/>
    <mergeCell ref="N132:N133"/>
    <mergeCell ref="O132:O133"/>
    <mergeCell ref="N120:N121"/>
    <mergeCell ref="O120:O121"/>
    <mergeCell ref="Q120:Q121"/>
    <mergeCell ref="R120:R121"/>
    <mergeCell ref="L122:L123"/>
    <mergeCell ref="N122:N123"/>
    <mergeCell ref="O122:O123"/>
    <mergeCell ref="Q122:Q123"/>
    <mergeCell ref="R122:R123"/>
    <mergeCell ref="Q124:Q125"/>
    <mergeCell ref="R124:R125"/>
    <mergeCell ref="L126:L127"/>
    <mergeCell ref="N126:N127"/>
    <mergeCell ref="O126:O127"/>
    <mergeCell ref="Q126:Q127"/>
    <mergeCell ref="R126:R127"/>
    <mergeCell ref="A142:A143"/>
    <mergeCell ref="B142:B143"/>
    <mergeCell ref="C142:C143"/>
    <mergeCell ref="L142:L143"/>
    <mergeCell ref="N142:N143"/>
    <mergeCell ref="O142:O143"/>
    <mergeCell ref="Q142:Q143"/>
    <mergeCell ref="R142:R143"/>
    <mergeCell ref="A140:A141"/>
    <mergeCell ref="B140:B141"/>
    <mergeCell ref="C140:C141"/>
    <mergeCell ref="L140:L141"/>
    <mergeCell ref="N140:N141"/>
    <mergeCell ref="O140:O141"/>
    <mergeCell ref="Q128:Q129"/>
    <mergeCell ref="R128:R129"/>
    <mergeCell ref="A130:A131"/>
    <mergeCell ref="B130:B131"/>
    <mergeCell ref="C130:C131"/>
    <mergeCell ref="L130:L131"/>
    <mergeCell ref="N130:N131"/>
    <mergeCell ref="O130:O131"/>
    <mergeCell ref="Q130:Q131"/>
    <mergeCell ref="R130:R131"/>
    <mergeCell ref="A128:A129"/>
    <mergeCell ref="B128:B129"/>
    <mergeCell ref="C128:C129"/>
    <mergeCell ref="L128:L129"/>
    <mergeCell ref="N128:N129"/>
    <mergeCell ref="O128:O129"/>
    <mergeCell ref="Q132:Q133"/>
    <mergeCell ref="R132:R133"/>
    <mergeCell ref="A150:A151"/>
    <mergeCell ref="B150:B151"/>
    <mergeCell ref="C150:C151"/>
    <mergeCell ref="L150:L151"/>
    <mergeCell ref="N150:N151"/>
    <mergeCell ref="O150:O151"/>
    <mergeCell ref="Q150:Q151"/>
    <mergeCell ref="R150:R151"/>
    <mergeCell ref="A148:A149"/>
    <mergeCell ref="B148:B149"/>
    <mergeCell ref="C148:C149"/>
    <mergeCell ref="L148:L149"/>
    <mergeCell ref="N148:N149"/>
    <mergeCell ref="O148:O149"/>
    <mergeCell ref="Q136:Q137"/>
    <mergeCell ref="R136:R137"/>
    <mergeCell ref="A138:A139"/>
    <mergeCell ref="B138:B139"/>
    <mergeCell ref="C138:C139"/>
    <mergeCell ref="L138:L139"/>
    <mergeCell ref="N138:N139"/>
    <mergeCell ref="O138:O139"/>
    <mergeCell ref="Q138:Q139"/>
    <mergeCell ref="R138:R139"/>
    <mergeCell ref="A136:A137"/>
    <mergeCell ref="B136:B137"/>
    <mergeCell ref="C136:C137"/>
    <mergeCell ref="L136:L137"/>
    <mergeCell ref="N136:N137"/>
    <mergeCell ref="O136:O137"/>
    <mergeCell ref="Q140:Q141"/>
    <mergeCell ref="R140:R141"/>
    <mergeCell ref="A158:A159"/>
    <mergeCell ref="B158:B159"/>
    <mergeCell ref="C158:C159"/>
    <mergeCell ref="L158:L159"/>
    <mergeCell ref="N158:N159"/>
    <mergeCell ref="O158:O159"/>
    <mergeCell ref="Q158:Q159"/>
    <mergeCell ref="R158:R159"/>
    <mergeCell ref="A156:A157"/>
    <mergeCell ref="B156:B157"/>
    <mergeCell ref="C156:C157"/>
    <mergeCell ref="L156:L157"/>
    <mergeCell ref="N156:N157"/>
    <mergeCell ref="O156:O157"/>
    <mergeCell ref="Q144:Q145"/>
    <mergeCell ref="R144:R145"/>
    <mergeCell ref="A146:A147"/>
    <mergeCell ref="B146:B147"/>
    <mergeCell ref="C146:C147"/>
    <mergeCell ref="L146:L147"/>
    <mergeCell ref="N146:N147"/>
    <mergeCell ref="O146:O147"/>
    <mergeCell ref="Q146:Q147"/>
    <mergeCell ref="R146:R147"/>
    <mergeCell ref="A144:A145"/>
    <mergeCell ref="B144:B145"/>
    <mergeCell ref="C144:C145"/>
    <mergeCell ref="L144:L145"/>
    <mergeCell ref="N144:N145"/>
    <mergeCell ref="O144:O145"/>
    <mergeCell ref="Q148:Q149"/>
    <mergeCell ref="R148:R149"/>
    <mergeCell ref="A166:A167"/>
    <mergeCell ref="B166:B167"/>
    <mergeCell ref="C166:C167"/>
    <mergeCell ref="L166:L167"/>
    <mergeCell ref="N166:N167"/>
    <mergeCell ref="O166:O167"/>
    <mergeCell ref="Q166:Q167"/>
    <mergeCell ref="R166:R167"/>
    <mergeCell ref="A164:A165"/>
    <mergeCell ref="B164:B165"/>
    <mergeCell ref="C164:C165"/>
    <mergeCell ref="L164:L165"/>
    <mergeCell ref="N164:N165"/>
    <mergeCell ref="O164:O165"/>
    <mergeCell ref="Q152:Q153"/>
    <mergeCell ref="R152:R153"/>
    <mergeCell ref="A154:A155"/>
    <mergeCell ref="B154:B155"/>
    <mergeCell ref="C154:C155"/>
    <mergeCell ref="L154:L155"/>
    <mergeCell ref="N154:N155"/>
    <mergeCell ref="O154:O155"/>
    <mergeCell ref="Q154:Q155"/>
    <mergeCell ref="R154:R155"/>
    <mergeCell ref="A152:A153"/>
    <mergeCell ref="B152:B153"/>
    <mergeCell ref="C152:C153"/>
    <mergeCell ref="L152:L153"/>
    <mergeCell ref="N152:N153"/>
    <mergeCell ref="O152:O153"/>
    <mergeCell ref="Q156:Q157"/>
    <mergeCell ref="R156:R157"/>
    <mergeCell ref="A174:A175"/>
    <mergeCell ref="B174:B175"/>
    <mergeCell ref="C174:C175"/>
    <mergeCell ref="L174:L175"/>
    <mergeCell ref="N174:N175"/>
    <mergeCell ref="O174:O175"/>
    <mergeCell ref="Q174:Q175"/>
    <mergeCell ref="R174:R175"/>
    <mergeCell ref="A172:A173"/>
    <mergeCell ref="B172:B173"/>
    <mergeCell ref="C172:C173"/>
    <mergeCell ref="L172:L173"/>
    <mergeCell ref="N172:N173"/>
    <mergeCell ref="O172:O173"/>
    <mergeCell ref="Q160:Q161"/>
    <mergeCell ref="R160:R161"/>
    <mergeCell ref="A162:A163"/>
    <mergeCell ref="B162:B163"/>
    <mergeCell ref="C162:C163"/>
    <mergeCell ref="L162:L163"/>
    <mergeCell ref="N162:N163"/>
    <mergeCell ref="O162:O163"/>
    <mergeCell ref="Q162:Q163"/>
    <mergeCell ref="R162:R163"/>
    <mergeCell ref="A160:A161"/>
    <mergeCell ref="B160:B161"/>
    <mergeCell ref="C160:C161"/>
    <mergeCell ref="L160:L161"/>
    <mergeCell ref="N160:N161"/>
    <mergeCell ref="O160:O161"/>
    <mergeCell ref="Q164:Q165"/>
    <mergeCell ref="R164:R165"/>
    <mergeCell ref="A182:A183"/>
    <mergeCell ref="B182:B183"/>
    <mergeCell ref="C182:C183"/>
    <mergeCell ref="L182:L183"/>
    <mergeCell ref="N182:N183"/>
    <mergeCell ref="O182:O183"/>
    <mergeCell ref="Q182:Q183"/>
    <mergeCell ref="R182:R183"/>
    <mergeCell ref="A180:A181"/>
    <mergeCell ref="B180:B181"/>
    <mergeCell ref="C180:C181"/>
    <mergeCell ref="L180:L181"/>
    <mergeCell ref="N180:N181"/>
    <mergeCell ref="O180:O181"/>
    <mergeCell ref="Q168:Q169"/>
    <mergeCell ref="R168:R169"/>
    <mergeCell ref="A170:A171"/>
    <mergeCell ref="B170:B171"/>
    <mergeCell ref="C170:C171"/>
    <mergeCell ref="L170:L171"/>
    <mergeCell ref="N170:N171"/>
    <mergeCell ref="O170:O171"/>
    <mergeCell ref="Q170:Q171"/>
    <mergeCell ref="R170:R171"/>
    <mergeCell ref="A168:A169"/>
    <mergeCell ref="B168:B169"/>
    <mergeCell ref="C168:C169"/>
    <mergeCell ref="L168:L169"/>
    <mergeCell ref="N168:N169"/>
    <mergeCell ref="O168:O169"/>
    <mergeCell ref="Q172:Q173"/>
    <mergeCell ref="R172:R173"/>
    <mergeCell ref="A190:A191"/>
    <mergeCell ref="B190:B191"/>
    <mergeCell ref="C190:C191"/>
    <mergeCell ref="L190:L191"/>
    <mergeCell ref="N190:N191"/>
    <mergeCell ref="O190:O191"/>
    <mergeCell ref="Q190:Q191"/>
    <mergeCell ref="R190:R191"/>
    <mergeCell ref="A188:A189"/>
    <mergeCell ref="B188:B189"/>
    <mergeCell ref="C188:C189"/>
    <mergeCell ref="L188:L189"/>
    <mergeCell ref="N188:N189"/>
    <mergeCell ref="O188:O189"/>
    <mergeCell ref="Q176:Q177"/>
    <mergeCell ref="R176:R177"/>
    <mergeCell ref="A178:A179"/>
    <mergeCell ref="B178:B179"/>
    <mergeCell ref="C178:C179"/>
    <mergeCell ref="L178:L179"/>
    <mergeCell ref="N178:N179"/>
    <mergeCell ref="O178:O179"/>
    <mergeCell ref="Q178:Q179"/>
    <mergeCell ref="R178:R179"/>
    <mergeCell ref="A176:A177"/>
    <mergeCell ref="B176:B177"/>
    <mergeCell ref="C176:C177"/>
    <mergeCell ref="L176:L177"/>
    <mergeCell ref="N176:N177"/>
    <mergeCell ref="O176:O177"/>
    <mergeCell ref="Q180:Q181"/>
    <mergeCell ref="R180:R181"/>
    <mergeCell ref="A198:A199"/>
    <mergeCell ref="B198:B199"/>
    <mergeCell ref="C198:C199"/>
    <mergeCell ref="L198:L199"/>
    <mergeCell ref="N198:N199"/>
    <mergeCell ref="O198:O199"/>
    <mergeCell ref="Q198:Q199"/>
    <mergeCell ref="R198:R199"/>
    <mergeCell ref="A196:A197"/>
    <mergeCell ref="B196:B197"/>
    <mergeCell ref="C196:C197"/>
    <mergeCell ref="L196:L197"/>
    <mergeCell ref="N196:N197"/>
    <mergeCell ref="O196:O197"/>
    <mergeCell ref="Q184:Q185"/>
    <mergeCell ref="R184:R185"/>
    <mergeCell ref="A186:A187"/>
    <mergeCell ref="B186:B187"/>
    <mergeCell ref="C186:C187"/>
    <mergeCell ref="L186:L187"/>
    <mergeCell ref="N186:N187"/>
    <mergeCell ref="O186:O187"/>
    <mergeCell ref="Q186:Q187"/>
    <mergeCell ref="R186:R187"/>
    <mergeCell ref="A184:A185"/>
    <mergeCell ref="B184:B185"/>
    <mergeCell ref="C184:C185"/>
    <mergeCell ref="L184:L185"/>
    <mergeCell ref="N184:N185"/>
    <mergeCell ref="O184:O185"/>
    <mergeCell ref="Q188:Q189"/>
    <mergeCell ref="R188:R189"/>
    <mergeCell ref="A206:A207"/>
    <mergeCell ref="B206:B207"/>
    <mergeCell ref="C206:C207"/>
    <mergeCell ref="L206:L207"/>
    <mergeCell ref="N206:N207"/>
    <mergeCell ref="O206:O207"/>
    <mergeCell ref="Q206:Q207"/>
    <mergeCell ref="R206:R207"/>
    <mergeCell ref="A204:A205"/>
    <mergeCell ref="B204:B205"/>
    <mergeCell ref="C204:C205"/>
    <mergeCell ref="L204:L205"/>
    <mergeCell ref="N204:N205"/>
    <mergeCell ref="O204:O205"/>
    <mergeCell ref="Q192:Q193"/>
    <mergeCell ref="R192:R193"/>
    <mergeCell ref="A194:A195"/>
    <mergeCell ref="B194:B195"/>
    <mergeCell ref="C194:C195"/>
    <mergeCell ref="L194:L195"/>
    <mergeCell ref="N194:N195"/>
    <mergeCell ref="O194:O195"/>
    <mergeCell ref="Q194:Q195"/>
    <mergeCell ref="R194:R195"/>
    <mergeCell ref="A192:A193"/>
    <mergeCell ref="B192:B193"/>
    <mergeCell ref="C192:C193"/>
    <mergeCell ref="L192:L193"/>
    <mergeCell ref="N192:N193"/>
    <mergeCell ref="O192:O193"/>
    <mergeCell ref="Q196:Q197"/>
    <mergeCell ref="R196:R197"/>
    <mergeCell ref="A214:A215"/>
    <mergeCell ref="B214:B215"/>
    <mergeCell ref="C214:C215"/>
    <mergeCell ref="L214:L215"/>
    <mergeCell ref="N214:N215"/>
    <mergeCell ref="O214:O215"/>
    <mergeCell ref="Q214:Q215"/>
    <mergeCell ref="R214:R215"/>
    <mergeCell ref="A212:A213"/>
    <mergeCell ref="B212:B213"/>
    <mergeCell ref="C212:C213"/>
    <mergeCell ref="L212:L213"/>
    <mergeCell ref="N212:N213"/>
    <mergeCell ref="O212:O213"/>
    <mergeCell ref="Q200:Q201"/>
    <mergeCell ref="R200:R201"/>
    <mergeCell ref="A202:A203"/>
    <mergeCell ref="B202:B203"/>
    <mergeCell ref="C202:C203"/>
    <mergeCell ref="L202:L203"/>
    <mergeCell ref="N202:N203"/>
    <mergeCell ref="O202:O203"/>
    <mergeCell ref="Q202:Q203"/>
    <mergeCell ref="R202:R203"/>
    <mergeCell ref="A200:A201"/>
    <mergeCell ref="B200:B201"/>
    <mergeCell ref="C200:C201"/>
    <mergeCell ref="L200:L201"/>
    <mergeCell ref="N200:N201"/>
    <mergeCell ref="O200:O201"/>
    <mergeCell ref="Q204:Q205"/>
    <mergeCell ref="R204:R205"/>
    <mergeCell ref="A222:A223"/>
    <mergeCell ref="B222:B223"/>
    <mergeCell ref="C222:C223"/>
    <mergeCell ref="L222:L223"/>
    <mergeCell ref="N222:N223"/>
    <mergeCell ref="O222:O223"/>
    <mergeCell ref="Q222:Q223"/>
    <mergeCell ref="R222:R223"/>
    <mergeCell ref="A220:A221"/>
    <mergeCell ref="B220:B221"/>
    <mergeCell ref="C220:C221"/>
    <mergeCell ref="L220:L221"/>
    <mergeCell ref="N220:N221"/>
    <mergeCell ref="O220:O221"/>
    <mergeCell ref="Q208:Q209"/>
    <mergeCell ref="R208:R209"/>
    <mergeCell ref="A210:A211"/>
    <mergeCell ref="B210:B211"/>
    <mergeCell ref="C210:C211"/>
    <mergeCell ref="L210:L211"/>
    <mergeCell ref="N210:N211"/>
    <mergeCell ref="O210:O211"/>
    <mergeCell ref="Q210:Q211"/>
    <mergeCell ref="R210:R211"/>
    <mergeCell ref="A208:A209"/>
    <mergeCell ref="B208:B209"/>
    <mergeCell ref="C208:C209"/>
    <mergeCell ref="L208:L209"/>
    <mergeCell ref="N208:N209"/>
    <mergeCell ref="O208:O209"/>
    <mergeCell ref="Q212:Q213"/>
    <mergeCell ref="R212:R213"/>
    <mergeCell ref="A230:A231"/>
    <mergeCell ref="B230:B231"/>
    <mergeCell ref="C230:C231"/>
    <mergeCell ref="L230:L231"/>
    <mergeCell ref="N230:N231"/>
    <mergeCell ref="O230:O231"/>
    <mergeCell ref="Q230:Q231"/>
    <mergeCell ref="R230:R231"/>
    <mergeCell ref="A228:A229"/>
    <mergeCell ref="B228:B229"/>
    <mergeCell ref="C228:C229"/>
    <mergeCell ref="L228:L229"/>
    <mergeCell ref="N228:N229"/>
    <mergeCell ref="O228:O229"/>
    <mergeCell ref="Q216:Q217"/>
    <mergeCell ref="R216:R217"/>
    <mergeCell ref="A218:A219"/>
    <mergeCell ref="B218:B219"/>
    <mergeCell ref="C218:C219"/>
    <mergeCell ref="L218:L219"/>
    <mergeCell ref="N218:N219"/>
    <mergeCell ref="O218:O219"/>
    <mergeCell ref="Q218:Q219"/>
    <mergeCell ref="R218:R219"/>
    <mergeCell ref="A216:A217"/>
    <mergeCell ref="B216:B217"/>
    <mergeCell ref="C216:C217"/>
    <mergeCell ref="L216:L217"/>
    <mergeCell ref="N216:N217"/>
    <mergeCell ref="O216:O217"/>
    <mergeCell ref="Q220:Q221"/>
    <mergeCell ref="R220:R221"/>
    <mergeCell ref="A238:A239"/>
    <mergeCell ref="B238:B239"/>
    <mergeCell ref="C238:C239"/>
    <mergeCell ref="L238:L239"/>
    <mergeCell ref="N238:N239"/>
    <mergeCell ref="O238:O239"/>
    <mergeCell ref="Q238:Q239"/>
    <mergeCell ref="R238:R239"/>
    <mergeCell ref="A236:A237"/>
    <mergeCell ref="B236:B237"/>
    <mergeCell ref="C236:C237"/>
    <mergeCell ref="L236:L237"/>
    <mergeCell ref="N236:N237"/>
    <mergeCell ref="O236:O237"/>
    <mergeCell ref="Q224:Q225"/>
    <mergeCell ref="R224:R225"/>
    <mergeCell ref="A226:A227"/>
    <mergeCell ref="B226:B227"/>
    <mergeCell ref="C226:C227"/>
    <mergeCell ref="L226:L227"/>
    <mergeCell ref="N226:N227"/>
    <mergeCell ref="O226:O227"/>
    <mergeCell ref="Q226:Q227"/>
    <mergeCell ref="R226:R227"/>
    <mergeCell ref="A224:A225"/>
    <mergeCell ref="B224:B225"/>
    <mergeCell ref="C224:C225"/>
    <mergeCell ref="L224:L225"/>
    <mergeCell ref="N224:N225"/>
    <mergeCell ref="O224:O225"/>
    <mergeCell ref="Q228:Q229"/>
    <mergeCell ref="R228:R229"/>
    <mergeCell ref="A246:A247"/>
    <mergeCell ref="B246:B247"/>
    <mergeCell ref="C246:C247"/>
    <mergeCell ref="L246:L247"/>
    <mergeCell ref="N246:N247"/>
    <mergeCell ref="O246:O247"/>
    <mergeCell ref="Q246:Q247"/>
    <mergeCell ref="R246:R247"/>
    <mergeCell ref="A244:A245"/>
    <mergeCell ref="B244:B245"/>
    <mergeCell ref="C244:C245"/>
    <mergeCell ref="L244:L245"/>
    <mergeCell ref="N244:N245"/>
    <mergeCell ref="O244:O245"/>
    <mergeCell ref="Q232:Q233"/>
    <mergeCell ref="R232:R233"/>
    <mergeCell ref="A234:A235"/>
    <mergeCell ref="B234:B235"/>
    <mergeCell ref="C234:C235"/>
    <mergeCell ref="L234:L235"/>
    <mergeCell ref="N234:N235"/>
    <mergeCell ref="O234:O235"/>
    <mergeCell ref="Q234:Q235"/>
    <mergeCell ref="R234:R235"/>
    <mergeCell ref="A232:A233"/>
    <mergeCell ref="B232:B233"/>
    <mergeCell ref="C232:C233"/>
    <mergeCell ref="L232:L233"/>
    <mergeCell ref="N232:N233"/>
    <mergeCell ref="O232:O233"/>
    <mergeCell ref="Q236:Q237"/>
    <mergeCell ref="R236:R237"/>
    <mergeCell ref="A254:A255"/>
    <mergeCell ref="B254:B255"/>
    <mergeCell ref="C254:C255"/>
    <mergeCell ref="L254:L255"/>
    <mergeCell ref="N254:N255"/>
    <mergeCell ref="O254:O255"/>
    <mergeCell ref="Q254:Q255"/>
    <mergeCell ref="R254:R255"/>
    <mergeCell ref="A252:A253"/>
    <mergeCell ref="B252:B253"/>
    <mergeCell ref="C252:C253"/>
    <mergeCell ref="L252:L253"/>
    <mergeCell ref="N252:N253"/>
    <mergeCell ref="O252:O253"/>
    <mergeCell ref="Q240:Q241"/>
    <mergeCell ref="R240:R241"/>
    <mergeCell ref="A242:A243"/>
    <mergeCell ref="B242:B243"/>
    <mergeCell ref="C242:C243"/>
    <mergeCell ref="L242:L243"/>
    <mergeCell ref="N242:N243"/>
    <mergeCell ref="O242:O243"/>
    <mergeCell ref="Q242:Q243"/>
    <mergeCell ref="R242:R243"/>
    <mergeCell ref="A240:A241"/>
    <mergeCell ref="B240:B241"/>
    <mergeCell ref="C240:C241"/>
    <mergeCell ref="L240:L241"/>
    <mergeCell ref="N240:N241"/>
    <mergeCell ref="O240:O241"/>
    <mergeCell ref="Q244:Q245"/>
    <mergeCell ref="R244:R245"/>
    <mergeCell ref="Q248:Q249"/>
    <mergeCell ref="R248:R249"/>
    <mergeCell ref="A250:A251"/>
    <mergeCell ref="B250:B251"/>
    <mergeCell ref="C250:C251"/>
    <mergeCell ref="L250:L251"/>
    <mergeCell ref="N250:N251"/>
    <mergeCell ref="O250:O251"/>
    <mergeCell ref="Q250:Q251"/>
    <mergeCell ref="R250:R251"/>
    <mergeCell ref="A248:A249"/>
    <mergeCell ref="B248:B249"/>
    <mergeCell ref="C248:C249"/>
    <mergeCell ref="L248:L249"/>
    <mergeCell ref="N248:N249"/>
    <mergeCell ref="O248:O249"/>
    <mergeCell ref="Q252:Q253"/>
    <mergeCell ref="R252:R253"/>
    <mergeCell ref="Q262:Q263"/>
    <mergeCell ref="R262:R263"/>
    <mergeCell ref="C452:C453"/>
    <mergeCell ref="C454:C455"/>
    <mergeCell ref="C456:C457"/>
    <mergeCell ref="C458:C459"/>
    <mergeCell ref="C266:C267"/>
    <mergeCell ref="L266:L267"/>
    <mergeCell ref="N266:N267"/>
    <mergeCell ref="O266:O267"/>
    <mergeCell ref="A262:A263"/>
    <mergeCell ref="B262:B263"/>
    <mergeCell ref="C262:C263"/>
    <mergeCell ref="L262:L263"/>
    <mergeCell ref="N262:N263"/>
    <mergeCell ref="O262:O263"/>
    <mergeCell ref="Q256:Q257"/>
    <mergeCell ref="R256:R257"/>
    <mergeCell ref="A258:A259"/>
    <mergeCell ref="B258:B259"/>
    <mergeCell ref="C258:C259"/>
    <mergeCell ref="L258:L259"/>
    <mergeCell ref="N258:N259"/>
    <mergeCell ref="O258:O259"/>
    <mergeCell ref="Q258:Q259"/>
    <mergeCell ref="R258:R259"/>
    <mergeCell ref="A256:A257"/>
    <mergeCell ref="B256:B257"/>
    <mergeCell ref="C256:C257"/>
    <mergeCell ref="L256:L257"/>
    <mergeCell ref="N256:N257"/>
    <mergeCell ref="O256:O257"/>
    <mergeCell ref="Q266:Q267"/>
    <mergeCell ref="A444:A445"/>
    <mergeCell ref="A446:A447"/>
    <mergeCell ref="A448:A449"/>
    <mergeCell ref="A450:A451"/>
    <mergeCell ref="A452:A453"/>
    <mergeCell ref="Q384:Q385"/>
    <mergeCell ref="Q386:Q387"/>
    <mergeCell ref="Q388:Q389"/>
    <mergeCell ref="Q390:Q391"/>
    <mergeCell ref="R260:R261"/>
    <mergeCell ref="A264:A265"/>
    <mergeCell ref="B264:B265"/>
    <mergeCell ref="C264:C265"/>
    <mergeCell ref="L264:L265"/>
    <mergeCell ref="N264:N265"/>
    <mergeCell ref="O264:O265"/>
    <mergeCell ref="Q264:Q265"/>
    <mergeCell ref="R264:R265"/>
    <mergeCell ref="B260:B261"/>
    <mergeCell ref="C260:C261"/>
    <mergeCell ref="L260:L261"/>
    <mergeCell ref="N260:N261"/>
    <mergeCell ref="O260:O261"/>
    <mergeCell ref="Q260:Q261"/>
    <mergeCell ref="A434:A435"/>
    <mergeCell ref="A436:A437"/>
    <mergeCell ref="A438:A439"/>
    <mergeCell ref="A440:A441"/>
    <mergeCell ref="A442:A443"/>
    <mergeCell ref="A260:A261"/>
    <mergeCell ref="A266:A267"/>
    <mergeCell ref="L448:L449"/>
    <mergeCell ref="L450:L451"/>
    <mergeCell ref="L452:L453"/>
    <mergeCell ref="L454:L455"/>
    <mergeCell ref="L456:L457"/>
    <mergeCell ref="B456:B457"/>
    <mergeCell ref="B458:B459"/>
    <mergeCell ref="B460:B461"/>
    <mergeCell ref="O444:O445"/>
    <mergeCell ref="O446:O447"/>
    <mergeCell ref="O448:O449"/>
    <mergeCell ref="O450:O451"/>
    <mergeCell ref="O452:O453"/>
    <mergeCell ref="O454:O455"/>
    <mergeCell ref="O456:O457"/>
    <mergeCell ref="A454:A455"/>
    <mergeCell ref="A456:A457"/>
    <mergeCell ref="A458:A459"/>
    <mergeCell ref="A460:A461"/>
    <mergeCell ref="B444:B445"/>
    <mergeCell ref="B446:B447"/>
    <mergeCell ref="B448:B449"/>
    <mergeCell ref="B450:B451"/>
    <mergeCell ref="B452:B453"/>
    <mergeCell ref="B454:B455"/>
    <mergeCell ref="R390:R391"/>
    <mergeCell ref="Q392:Q393"/>
    <mergeCell ref="R392:R393"/>
    <mergeCell ref="Q394:Q395"/>
    <mergeCell ref="R394:R395"/>
    <mergeCell ref="Q396:Q397"/>
    <mergeCell ref="R396:R397"/>
    <mergeCell ref="N460:N461"/>
    <mergeCell ref="C444:C445"/>
    <mergeCell ref="C446:C447"/>
    <mergeCell ref="C448:C449"/>
    <mergeCell ref="C450:C451"/>
    <mergeCell ref="R378:R379"/>
    <mergeCell ref="Q380:Q381"/>
    <mergeCell ref="R380:R381"/>
    <mergeCell ref="Q382:Q383"/>
    <mergeCell ref="R382:R383"/>
    <mergeCell ref="L458:L459"/>
    <mergeCell ref="L460:L461"/>
    <mergeCell ref="N444:N445"/>
    <mergeCell ref="N446:N447"/>
    <mergeCell ref="N448:N449"/>
    <mergeCell ref="N450:N451"/>
    <mergeCell ref="N452:N453"/>
    <mergeCell ref="N454:N455"/>
    <mergeCell ref="N456:N457"/>
    <mergeCell ref="N458:N459"/>
    <mergeCell ref="O458:O459"/>
    <mergeCell ref="O460:O461"/>
    <mergeCell ref="C460:C461"/>
    <mergeCell ref="L444:L445"/>
    <mergeCell ref="L446:L447"/>
    <mergeCell ref="Q410:Q411"/>
    <mergeCell ref="R410:R411"/>
    <mergeCell ref="Q412:Q413"/>
    <mergeCell ref="R412:R413"/>
    <mergeCell ref="Q414:Q415"/>
    <mergeCell ref="R414:R415"/>
    <mergeCell ref="Q404:Q405"/>
    <mergeCell ref="R404:R405"/>
    <mergeCell ref="Q406:Q407"/>
    <mergeCell ref="R406:R407"/>
    <mergeCell ref="Q408:Q409"/>
    <mergeCell ref="R408:R409"/>
    <mergeCell ref="Q398:Q399"/>
    <mergeCell ref="R398:R399"/>
    <mergeCell ref="Q400:Q401"/>
    <mergeCell ref="R400:R401"/>
    <mergeCell ref="Q402:Q403"/>
    <mergeCell ref="R402:R403"/>
    <mergeCell ref="Q428:Q429"/>
    <mergeCell ref="R428:R429"/>
    <mergeCell ref="Q430:Q431"/>
    <mergeCell ref="R430:R431"/>
    <mergeCell ref="Q450:Q451"/>
    <mergeCell ref="R450:R451"/>
    <mergeCell ref="Q438:Q439"/>
    <mergeCell ref="R438:R439"/>
    <mergeCell ref="Q440:Q441"/>
    <mergeCell ref="R440:R441"/>
    <mergeCell ref="Q422:Q423"/>
    <mergeCell ref="R422:R423"/>
    <mergeCell ref="Q424:Q425"/>
    <mergeCell ref="R424:R425"/>
    <mergeCell ref="Q426:Q427"/>
    <mergeCell ref="R426:R427"/>
    <mergeCell ref="Q416:Q417"/>
    <mergeCell ref="R416:R417"/>
    <mergeCell ref="Q418:Q419"/>
    <mergeCell ref="R418:R419"/>
    <mergeCell ref="Q420:Q421"/>
    <mergeCell ref="R420:R421"/>
    <mergeCell ref="Q448:Q449"/>
    <mergeCell ref="R448:R449"/>
    <mergeCell ref="Q462:Q463"/>
    <mergeCell ref="R462:R463"/>
    <mergeCell ref="Q464:Q465"/>
    <mergeCell ref="R464:R465"/>
    <mergeCell ref="Q442:Q443"/>
    <mergeCell ref="R442:R443"/>
    <mergeCell ref="Q444:Q445"/>
    <mergeCell ref="R444:R445"/>
    <mergeCell ref="Q446:Q447"/>
    <mergeCell ref="R446:R447"/>
    <mergeCell ref="Q458:Q459"/>
    <mergeCell ref="R458:R459"/>
    <mergeCell ref="Q460:Q461"/>
    <mergeCell ref="R460:R461"/>
    <mergeCell ref="Q432:Q433"/>
    <mergeCell ref="R432:R433"/>
    <mergeCell ref="Q434:Q435"/>
    <mergeCell ref="R434:R435"/>
    <mergeCell ref="Q436:Q437"/>
    <mergeCell ref="R436:R437"/>
    <mergeCell ref="Q452:Q453"/>
    <mergeCell ref="R452:R453"/>
    <mergeCell ref="Q454:Q455"/>
    <mergeCell ref="R454:R455"/>
    <mergeCell ref="Q456:Q457"/>
    <mergeCell ref="R456:R457"/>
    <mergeCell ref="Q478:Q479"/>
    <mergeCell ref="R478:R479"/>
    <mergeCell ref="Q498:Q499"/>
    <mergeCell ref="R498:R499"/>
    <mergeCell ref="Q500:Q501"/>
    <mergeCell ref="R500:R501"/>
    <mergeCell ref="Q480:Q481"/>
    <mergeCell ref="R480:R481"/>
    <mergeCell ref="Q482:Q483"/>
    <mergeCell ref="R482:R483"/>
    <mergeCell ref="Q472:Q473"/>
    <mergeCell ref="R472:R473"/>
    <mergeCell ref="Q474:Q475"/>
    <mergeCell ref="R474:R475"/>
    <mergeCell ref="Q476:Q477"/>
    <mergeCell ref="R476:R477"/>
    <mergeCell ref="Q466:Q467"/>
    <mergeCell ref="R466:R467"/>
    <mergeCell ref="Q468:Q469"/>
    <mergeCell ref="R468:R469"/>
    <mergeCell ref="Q470:Q471"/>
    <mergeCell ref="R470:R471"/>
    <mergeCell ref="Q496:Q497"/>
    <mergeCell ref="R496:R497"/>
    <mergeCell ref="Q508:Q509"/>
    <mergeCell ref="R508:R509"/>
    <mergeCell ref="Q510:Q511"/>
    <mergeCell ref="R510:R511"/>
    <mergeCell ref="Q490:Q491"/>
    <mergeCell ref="R490:R491"/>
    <mergeCell ref="Q492:Q493"/>
    <mergeCell ref="R492:R493"/>
    <mergeCell ref="Q494:Q495"/>
    <mergeCell ref="R494:R495"/>
    <mergeCell ref="Q484:Q485"/>
    <mergeCell ref="R484:R485"/>
    <mergeCell ref="Q486:Q487"/>
    <mergeCell ref="R486:R487"/>
    <mergeCell ref="Q488:Q489"/>
    <mergeCell ref="R488:R489"/>
    <mergeCell ref="Q502:Q503"/>
    <mergeCell ref="R502:R503"/>
    <mergeCell ref="Q504:Q505"/>
    <mergeCell ref="R504:R505"/>
    <mergeCell ref="Q506:Q507"/>
    <mergeCell ref="R506:R507"/>
    <mergeCell ref="Q524:Q525"/>
    <mergeCell ref="R524:R525"/>
    <mergeCell ref="Q526:Q527"/>
    <mergeCell ref="R526:R527"/>
    <mergeCell ref="Q528:Q529"/>
    <mergeCell ref="R528:R529"/>
    <mergeCell ref="Q518:Q519"/>
    <mergeCell ref="R518:R519"/>
    <mergeCell ref="Q520:Q521"/>
    <mergeCell ref="R520:R521"/>
    <mergeCell ref="Q522:Q523"/>
    <mergeCell ref="R522:R523"/>
    <mergeCell ref="Q512:Q513"/>
    <mergeCell ref="R512:R513"/>
    <mergeCell ref="Q514:Q515"/>
    <mergeCell ref="R514:R515"/>
    <mergeCell ref="Q516:Q517"/>
    <mergeCell ref="R516:R517"/>
    <mergeCell ref="Q542:Q543"/>
    <mergeCell ref="R542:R543"/>
    <mergeCell ref="Q544:Q545"/>
    <mergeCell ref="R544:R545"/>
    <mergeCell ref="Q546:Q547"/>
    <mergeCell ref="R546:R547"/>
    <mergeCell ref="Q536:Q537"/>
    <mergeCell ref="R536:R537"/>
    <mergeCell ref="Q538:Q539"/>
    <mergeCell ref="R538:R539"/>
    <mergeCell ref="Q540:Q541"/>
    <mergeCell ref="R540:R541"/>
    <mergeCell ref="Q530:Q531"/>
    <mergeCell ref="R530:R531"/>
    <mergeCell ref="Q532:Q533"/>
    <mergeCell ref="R532:R533"/>
    <mergeCell ref="Q534:Q535"/>
    <mergeCell ref="R534:R535"/>
    <mergeCell ref="Q560:Q561"/>
    <mergeCell ref="R560:R561"/>
    <mergeCell ref="Q580:Q581"/>
    <mergeCell ref="R580:R581"/>
    <mergeCell ref="Q582:Q583"/>
    <mergeCell ref="R582:R583"/>
    <mergeCell ref="Q568:Q569"/>
    <mergeCell ref="R568:R569"/>
    <mergeCell ref="Q570:Q571"/>
    <mergeCell ref="R570:R571"/>
    <mergeCell ref="Q554:Q555"/>
    <mergeCell ref="R554:R555"/>
    <mergeCell ref="Q556:Q557"/>
    <mergeCell ref="R556:R557"/>
    <mergeCell ref="Q558:Q559"/>
    <mergeCell ref="R558:R559"/>
    <mergeCell ref="Q548:Q549"/>
    <mergeCell ref="R548:R549"/>
    <mergeCell ref="Q550:Q551"/>
    <mergeCell ref="R550:R551"/>
    <mergeCell ref="Q552:Q553"/>
    <mergeCell ref="R552:R553"/>
    <mergeCell ref="Q578:Q579"/>
    <mergeCell ref="R578:R579"/>
    <mergeCell ref="Q572:Q573"/>
    <mergeCell ref="R572:R573"/>
    <mergeCell ref="Q574:Q575"/>
    <mergeCell ref="R574:R575"/>
    <mergeCell ref="Q576:Q577"/>
    <mergeCell ref="R576:R577"/>
    <mergeCell ref="Q584:Q585"/>
    <mergeCell ref="R584:R585"/>
    <mergeCell ref="Q586:Q587"/>
    <mergeCell ref="R586:R587"/>
    <mergeCell ref="Q562:Q563"/>
    <mergeCell ref="R562:R563"/>
    <mergeCell ref="Q564:Q565"/>
    <mergeCell ref="R564:R565"/>
    <mergeCell ref="Q566:Q567"/>
    <mergeCell ref="R566:R567"/>
  </mergeCells>
  <conditionalFormatting sqref="O1">
    <cfRule type="containsText" dxfId="752" priority="744" operator="containsText" text="HOLD">
      <formula>NOT(ISERROR(SEARCH("HOLD",O1)))</formula>
    </cfRule>
    <cfRule type="containsText" dxfId="751" priority="753" operator="containsText" text="Ignore">
      <formula>NOT(ISERROR(SEARCH("Ignore",O1)))</formula>
    </cfRule>
  </conditionalFormatting>
  <conditionalFormatting sqref="M1:O1 M2:N373">
    <cfRule type="containsText" dxfId="750" priority="743" operator="containsText" text="Waiting">
      <formula>NOT(ISERROR(SEARCH("Waiting",M1)))</formula>
    </cfRule>
    <cfRule type="containsText" dxfId="749" priority="747" operator="containsText" text="Review">
      <formula>NOT(ISERROR(SEARCH("Review",M1)))</formula>
    </cfRule>
    <cfRule type="containsText" dxfId="748" priority="748" operator="containsText" text="Other">
      <formula>NOT(ISERROR(SEARCH("Other",M1)))</formula>
    </cfRule>
    <cfRule type="containsText" dxfId="747" priority="749" operator="containsText" text="Incomplete">
      <formula>NOT(ISERROR(SEARCH("Incomplete",M1)))</formula>
    </cfRule>
    <cfRule type="containsText" dxfId="746" priority="750" operator="containsText" text="Untraceable">
      <formula>NOT(ISERROR(SEARCH("Untraceable",M1)))</formula>
    </cfRule>
    <cfRule type="containsText" dxfId="745" priority="751" operator="containsText" text="Completed">
      <formula>NOT(ISERROR(SEARCH("Completed",M1)))</formula>
    </cfRule>
  </conditionalFormatting>
  <conditionalFormatting sqref="M1:O1 M2:N373 Q1:Q587">
    <cfRule type="containsText" dxfId="744" priority="752" operator="containsText" text="In Progress">
      <formula>NOT(ISERROR(SEARCH("In Progress",M1)))</formula>
    </cfRule>
  </conditionalFormatting>
  <conditionalFormatting sqref="Q1:Q587">
    <cfRule type="containsText" dxfId="743" priority="745" operator="containsText" text="No">
      <formula>NOT(ISERROR(SEARCH("No",Q1)))</formula>
    </cfRule>
    <cfRule type="containsText" dxfId="742" priority="746" operator="containsText" text="Yes">
      <formula>NOT(ISERROR(SEARCH("Yes",Q1)))</formula>
    </cfRule>
  </conditionalFormatting>
  <conditionalFormatting sqref="L1">
    <cfRule type="containsText" dxfId="741" priority="742" operator="containsText" text="Needs to be">
      <formula>NOT(ISERROR(SEARCH("Needs to be",L1)))</formula>
    </cfRule>
  </conditionalFormatting>
  <conditionalFormatting sqref="I1:K373">
    <cfRule type="containsText" dxfId="740" priority="741" operator="containsText" text="Please Enter Tracing Time">
      <formula>NOT(ISERROR(SEARCH("Please Enter Tracing Time",I1)))</formula>
    </cfRule>
  </conditionalFormatting>
  <conditionalFormatting sqref="O2:O373">
    <cfRule type="containsText" dxfId="739" priority="733" operator="containsText" text="HOLD">
      <formula>NOT(ISERROR(SEARCH("HOLD",O2)))</formula>
    </cfRule>
    <cfRule type="containsText" dxfId="738" priority="740" operator="containsText" text="Ignore">
      <formula>NOT(ISERROR(SEARCH("Ignore",O2)))</formula>
    </cfRule>
  </conditionalFormatting>
  <conditionalFormatting sqref="O2:O373">
    <cfRule type="containsText" dxfId="737" priority="732" operator="containsText" text="Waiting">
      <formula>NOT(ISERROR(SEARCH("Waiting",O2)))</formula>
    </cfRule>
    <cfRule type="containsText" dxfId="736" priority="734" operator="containsText" text="Review">
      <formula>NOT(ISERROR(SEARCH("Review",O2)))</formula>
    </cfRule>
    <cfRule type="containsText" dxfId="735" priority="735" operator="containsText" text="Other">
      <formula>NOT(ISERROR(SEARCH("Other",O2)))</formula>
    </cfRule>
    <cfRule type="containsText" dxfId="734" priority="736" operator="containsText" text="Incomplete">
      <formula>NOT(ISERROR(SEARCH("Incomplete",O2)))</formula>
    </cfRule>
    <cfRule type="containsText" dxfId="733" priority="737" operator="containsText" text="Untraceable">
      <formula>NOT(ISERROR(SEARCH("Untraceable",O2)))</formula>
    </cfRule>
    <cfRule type="containsText" dxfId="732" priority="738" operator="containsText" text="Completed">
      <formula>NOT(ISERROR(SEARCH("Completed",O2)))</formula>
    </cfRule>
  </conditionalFormatting>
  <conditionalFormatting sqref="O2:O373">
    <cfRule type="containsText" dxfId="731" priority="739" operator="containsText" text="In Progress">
      <formula>NOT(ISERROR(SEARCH("In Progress",O2)))</formula>
    </cfRule>
  </conditionalFormatting>
  <conditionalFormatting sqref="L2:L373">
    <cfRule type="containsText" dxfId="730" priority="731" operator="containsText" text="Needs to be">
      <formula>NOT(ISERROR(SEARCH("Needs to be",L2)))</formula>
    </cfRule>
  </conditionalFormatting>
  <conditionalFormatting sqref="A2:A344 A346:A439 A452:A1048576">
    <cfRule type="cellIs" dxfId="729" priority="730" operator="equal">
      <formula>"R"</formula>
    </cfRule>
  </conditionalFormatting>
  <conditionalFormatting sqref="A2:A344 A346:A439 A452:A1048576">
    <cfRule type="cellIs" dxfId="728" priority="729" operator="equal">
      <formula>"G"</formula>
    </cfRule>
  </conditionalFormatting>
  <conditionalFormatting sqref="M374:N375">
    <cfRule type="containsText" dxfId="727" priority="719" operator="containsText" text="Waiting">
      <formula>NOT(ISERROR(SEARCH("Waiting",M374)))</formula>
    </cfRule>
    <cfRule type="containsText" dxfId="726" priority="720" operator="containsText" text="Review">
      <formula>NOT(ISERROR(SEARCH("Review",M374)))</formula>
    </cfRule>
    <cfRule type="containsText" dxfId="725" priority="721" operator="containsText" text="Other">
      <formula>NOT(ISERROR(SEARCH("Other",M374)))</formula>
    </cfRule>
    <cfRule type="containsText" dxfId="724" priority="722" operator="containsText" text="Incomplete">
      <formula>NOT(ISERROR(SEARCH("Incomplete",M374)))</formula>
    </cfRule>
    <cfRule type="containsText" dxfId="723" priority="723" operator="containsText" text="Untraceable">
      <formula>NOT(ISERROR(SEARCH("Untraceable",M374)))</formula>
    </cfRule>
    <cfRule type="containsText" dxfId="722" priority="724" operator="containsText" text="Completed">
      <formula>NOT(ISERROR(SEARCH("Completed",M374)))</formula>
    </cfRule>
  </conditionalFormatting>
  <conditionalFormatting sqref="M374:N375">
    <cfRule type="containsText" dxfId="721" priority="725" operator="containsText" text="In Progress">
      <formula>NOT(ISERROR(SEARCH("In Progress",M374)))</formula>
    </cfRule>
  </conditionalFormatting>
  <conditionalFormatting sqref="I374:K375">
    <cfRule type="containsText" dxfId="720" priority="718" operator="containsText" text="Please Enter Tracing Time">
      <formula>NOT(ISERROR(SEARCH("Please Enter Tracing Time",I374)))</formula>
    </cfRule>
  </conditionalFormatting>
  <conditionalFormatting sqref="O374:O375">
    <cfRule type="containsText" dxfId="719" priority="710" operator="containsText" text="HOLD">
      <formula>NOT(ISERROR(SEARCH("HOLD",O374)))</formula>
    </cfRule>
    <cfRule type="containsText" dxfId="718" priority="717" operator="containsText" text="Ignore">
      <formula>NOT(ISERROR(SEARCH("Ignore",O374)))</formula>
    </cfRule>
  </conditionalFormatting>
  <conditionalFormatting sqref="O374:O375">
    <cfRule type="containsText" dxfId="717" priority="709" operator="containsText" text="Waiting">
      <formula>NOT(ISERROR(SEARCH("Waiting",O374)))</formula>
    </cfRule>
    <cfRule type="containsText" dxfId="716" priority="711" operator="containsText" text="Review">
      <formula>NOT(ISERROR(SEARCH("Review",O374)))</formula>
    </cfRule>
    <cfRule type="containsText" dxfId="715" priority="712" operator="containsText" text="Other">
      <formula>NOT(ISERROR(SEARCH("Other",O374)))</formula>
    </cfRule>
    <cfRule type="containsText" dxfId="714" priority="713" operator="containsText" text="Incomplete">
      <formula>NOT(ISERROR(SEARCH("Incomplete",O374)))</formula>
    </cfRule>
    <cfRule type="containsText" dxfId="713" priority="714" operator="containsText" text="Untraceable">
      <formula>NOT(ISERROR(SEARCH("Untraceable",O374)))</formula>
    </cfRule>
    <cfRule type="containsText" dxfId="712" priority="715" operator="containsText" text="Completed">
      <formula>NOT(ISERROR(SEARCH("Completed",O374)))</formula>
    </cfRule>
  </conditionalFormatting>
  <conditionalFormatting sqref="O374:O375">
    <cfRule type="containsText" dxfId="711" priority="716" operator="containsText" text="In Progress">
      <formula>NOT(ISERROR(SEARCH("In Progress",O374)))</formula>
    </cfRule>
  </conditionalFormatting>
  <conditionalFormatting sqref="L374:L375">
    <cfRule type="containsText" dxfId="710" priority="708" operator="containsText" text="Needs to be">
      <formula>NOT(ISERROR(SEARCH("Needs to be",L374)))</formula>
    </cfRule>
  </conditionalFormatting>
  <conditionalFormatting sqref="M376:N377">
    <cfRule type="containsText" dxfId="709" priority="701" operator="containsText" text="Waiting">
      <formula>NOT(ISERROR(SEARCH("Waiting",M376)))</formula>
    </cfRule>
    <cfRule type="containsText" dxfId="708" priority="702" operator="containsText" text="Review">
      <formula>NOT(ISERROR(SEARCH("Review",M376)))</formula>
    </cfRule>
    <cfRule type="containsText" dxfId="707" priority="703" operator="containsText" text="Other">
      <formula>NOT(ISERROR(SEARCH("Other",M376)))</formula>
    </cfRule>
    <cfRule type="containsText" dxfId="706" priority="704" operator="containsText" text="Incomplete">
      <formula>NOT(ISERROR(SEARCH("Incomplete",M376)))</formula>
    </cfRule>
    <cfRule type="containsText" dxfId="705" priority="705" operator="containsText" text="Untraceable">
      <formula>NOT(ISERROR(SEARCH("Untraceable",M376)))</formula>
    </cfRule>
    <cfRule type="containsText" dxfId="704" priority="706" operator="containsText" text="Completed">
      <formula>NOT(ISERROR(SEARCH("Completed",M376)))</formula>
    </cfRule>
  </conditionalFormatting>
  <conditionalFormatting sqref="M376:N377">
    <cfRule type="containsText" dxfId="703" priority="707" operator="containsText" text="In Progress">
      <formula>NOT(ISERROR(SEARCH("In Progress",M376)))</formula>
    </cfRule>
  </conditionalFormatting>
  <conditionalFormatting sqref="I376:K377">
    <cfRule type="containsText" dxfId="702" priority="700" operator="containsText" text="Please Enter Tracing Time">
      <formula>NOT(ISERROR(SEARCH("Please Enter Tracing Time",I376)))</formula>
    </cfRule>
  </conditionalFormatting>
  <conditionalFormatting sqref="O376:O377">
    <cfRule type="containsText" dxfId="701" priority="692" operator="containsText" text="HOLD">
      <formula>NOT(ISERROR(SEARCH("HOLD",O376)))</formula>
    </cfRule>
    <cfRule type="containsText" dxfId="700" priority="699" operator="containsText" text="Ignore">
      <formula>NOT(ISERROR(SEARCH("Ignore",O376)))</formula>
    </cfRule>
  </conditionalFormatting>
  <conditionalFormatting sqref="O376:O377">
    <cfRule type="containsText" dxfId="699" priority="691" operator="containsText" text="Waiting">
      <formula>NOT(ISERROR(SEARCH("Waiting",O376)))</formula>
    </cfRule>
    <cfRule type="containsText" dxfId="698" priority="693" operator="containsText" text="Review">
      <formula>NOT(ISERROR(SEARCH("Review",O376)))</formula>
    </cfRule>
    <cfRule type="containsText" dxfId="697" priority="694" operator="containsText" text="Other">
      <formula>NOT(ISERROR(SEARCH("Other",O376)))</formula>
    </cfRule>
    <cfRule type="containsText" dxfId="696" priority="695" operator="containsText" text="Incomplete">
      <formula>NOT(ISERROR(SEARCH("Incomplete",O376)))</formula>
    </cfRule>
    <cfRule type="containsText" dxfId="695" priority="696" operator="containsText" text="Untraceable">
      <formula>NOT(ISERROR(SEARCH("Untraceable",O376)))</formula>
    </cfRule>
    <cfRule type="containsText" dxfId="694" priority="697" operator="containsText" text="Completed">
      <formula>NOT(ISERROR(SEARCH("Completed",O376)))</formula>
    </cfRule>
  </conditionalFormatting>
  <conditionalFormatting sqref="O376:O377">
    <cfRule type="containsText" dxfId="693" priority="698" operator="containsText" text="In Progress">
      <formula>NOT(ISERROR(SEARCH("In Progress",O376)))</formula>
    </cfRule>
  </conditionalFormatting>
  <conditionalFormatting sqref="L376:L377">
    <cfRule type="containsText" dxfId="692" priority="690" operator="containsText" text="Needs to be">
      <formula>NOT(ISERROR(SEARCH("Needs to be",L376)))</formula>
    </cfRule>
  </conditionalFormatting>
  <conditionalFormatting sqref="M378:N379">
    <cfRule type="containsText" dxfId="691" priority="683" operator="containsText" text="Waiting">
      <formula>NOT(ISERROR(SEARCH("Waiting",M378)))</formula>
    </cfRule>
    <cfRule type="containsText" dxfId="690" priority="684" operator="containsText" text="Review">
      <formula>NOT(ISERROR(SEARCH("Review",M378)))</formula>
    </cfRule>
    <cfRule type="containsText" dxfId="689" priority="685" operator="containsText" text="Other">
      <formula>NOT(ISERROR(SEARCH("Other",M378)))</formula>
    </cfRule>
    <cfRule type="containsText" dxfId="688" priority="686" operator="containsText" text="Incomplete">
      <formula>NOT(ISERROR(SEARCH("Incomplete",M378)))</formula>
    </cfRule>
    <cfRule type="containsText" dxfId="687" priority="687" operator="containsText" text="Untraceable">
      <formula>NOT(ISERROR(SEARCH("Untraceable",M378)))</formula>
    </cfRule>
    <cfRule type="containsText" dxfId="686" priority="688" operator="containsText" text="Completed">
      <formula>NOT(ISERROR(SEARCH("Completed",M378)))</formula>
    </cfRule>
  </conditionalFormatting>
  <conditionalFormatting sqref="M378:N379">
    <cfRule type="containsText" dxfId="685" priority="689" operator="containsText" text="In Progress">
      <formula>NOT(ISERROR(SEARCH("In Progress",M378)))</formula>
    </cfRule>
  </conditionalFormatting>
  <conditionalFormatting sqref="I378:K379">
    <cfRule type="containsText" dxfId="684" priority="682" operator="containsText" text="Please Enter Tracing Time">
      <formula>NOT(ISERROR(SEARCH("Please Enter Tracing Time",I378)))</formula>
    </cfRule>
  </conditionalFormatting>
  <conditionalFormatting sqref="O378:O379">
    <cfRule type="containsText" dxfId="683" priority="674" operator="containsText" text="HOLD">
      <formula>NOT(ISERROR(SEARCH("HOLD",O378)))</formula>
    </cfRule>
    <cfRule type="containsText" dxfId="682" priority="681" operator="containsText" text="Ignore">
      <formula>NOT(ISERROR(SEARCH("Ignore",O378)))</formula>
    </cfRule>
  </conditionalFormatting>
  <conditionalFormatting sqref="O378:O379">
    <cfRule type="containsText" dxfId="681" priority="673" operator="containsText" text="Waiting">
      <formula>NOT(ISERROR(SEARCH("Waiting",O378)))</formula>
    </cfRule>
    <cfRule type="containsText" dxfId="680" priority="675" operator="containsText" text="Review">
      <formula>NOT(ISERROR(SEARCH("Review",O378)))</formula>
    </cfRule>
    <cfRule type="containsText" dxfId="679" priority="676" operator="containsText" text="Other">
      <formula>NOT(ISERROR(SEARCH("Other",O378)))</formula>
    </cfRule>
    <cfRule type="containsText" dxfId="678" priority="677" operator="containsText" text="Incomplete">
      <formula>NOT(ISERROR(SEARCH("Incomplete",O378)))</formula>
    </cfRule>
    <cfRule type="containsText" dxfId="677" priority="678" operator="containsText" text="Untraceable">
      <formula>NOT(ISERROR(SEARCH("Untraceable",O378)))</formula>
    </cfRule>
    <cfRule type="containsText" dxfId="676" priority="679" operator="containsText" text="Completed">
      <formula>NOT(ISERROR(SEARCH("Completed",O378)))</formula>
    </cfRule>
  </conditionalFormatting>
  <conditionalFormatting sqref="O378:O379">
    <cfRule type="containsText" dxfId="675" priority="680" operator="containsText" text="In Progress">
      <formula>NOT(ISERROR(SEARCH("In Progress",O378)))</formula>
    </cfRule>
  </conditionalFormatting>
  <conditionalFormatting sqref="L378:L379">
    <cfRule type="containsText" dxfId="674" priority="672" operator="containsText" text="Needs to be">
      <formula>NOT(ISERROR(SEARCH("Needs to be",L378)))</formula>
    </cfRule>
  </conditionalFormatting>
  <conditionalFormatting sqref="M380:N381">
    <cfRule type="containsText" dxfId="673" priority="665" operator="containsText" text="Waiting">
      <formula>NOT(ISERROR(SEARCH("Waiting",M380)))</formula>
    </cfRule>
    <cfRule type="containsText" dxfId="672" priority="666" operator="containsText" text="Review">
      <formula>NOT(ISERROR(SEARCH("Review",M380)))</formula>
    </cfRule>
    <cfRule type="containsText" dxfId="671" priority="667" operator="containsText" text="Other">
      <formula>NOT(ISERROR(SEARCH("Other",M380)))</formula>
    </cfRule>
    <cfRule type="containsText" dxfId="670" priority="668" operator="containsText" text="Incomplete">
      <formula>NOT(ISERROR(SEARCH("Incomplete",M380)))</formula>
    </cfRule>
    <cfRule type="containsText" dxfId="669" priority="669" operator="containsText" text="Untraceable">
      <formula>NOT(ISERROR(SEARCH("Untraceable",M380)))</formula>
    </cfRule>
    <cfRule type="containsText" dxfId="668" priority="670" operator="containsText" text="Completed">
      <formula>NOT(ISERROR(SEARCH("Completed",M380)))</formula>
    </cfRule>
  </conditionalFormatting>
  <conditionalFormatting sqref="M380:N381">
    <cfRule type="containsText" dxfId="667" priority="671" operator="containsText" text="In Progress">
      <formula>NOT(ISERROR(SEARCH("In Progress",M380)))</formula>
    </cfRule>
  </conditionalFormatting>
  <conditionalFormatting sqref="I380:K381">
    <cfRule type="containsText" dxfId="666" priority="664" operator="containsText" text="Please Enter Tracing Time">
      <formula>NOT(ISERROR(SEARCH("Please Enter Tracing Time",I380)))</formula>
    </cfRule>
  </conditionalFormatting>
  <conditionalFormatting sqref="O380:O381">
    <cfRule type="containsText" dxfId="665" priority="656" operator="containsText" text="HOLD">
      <formula>NOT(ISERROR(SEARCH("HOLD",O380)))</formula>
    </cfRule>
    <cfRule type="containsText" dxfId="664" priority="663" operator="containsText" text="Ignore">
      <formula>NOT(ISERROR(SEARCH("Ignore",O380)))</formula>
    </cfRule>
  </conditionalFormatting>
  <conditionalFormatting sqref="O380:O381">
    <cfRule type="containsText" dxfId="663" priority="655" operator="containsText" text="Waiting">
      <formula>NOT(ISERROR(SEARCH("Waiting",O380)))</formula>
    </cfRule>
    <cfRule type="containsText" dxfId="662" priority="657" operator="containsText" text="Review">
      <formula>NOT(ISERROR(SEARCH("Review",O380)))</formula>
    </cfRule>
    <cfRule type="containsText" dxfId="661" priority="658" operator="containsText" text="Other">
      <formula>NOT(ISERROR(SEARCH("Other",O380)))</formula>
    </cfRule>
    <cfRule type="containsText" dxfId="660" priority="659" operator="containsText" text="Incomplete">
      <formula>NOT(ISERROR(SEARCH("Incomplete",O380)))</formula>
    </cfRule>
    <cfRule type="containsText" dxfId="659" priority="660" operator="containsText" text="Untraceable">
      <formula>NOT(ISERROR(SEARCH("Untraceable",O380)))</formula>
    </cfRule>
    <cfRule type="containsText" dxfId="658" priority="661" operator="containsText" text="Completed">
      <formula>NOT(ISERROR(SEARCH("Completed",O380)))</formula>
    </cfRule>
  </conditionalFormatting>
  <conditionalFormatting sqref="O380:O381">
    <cfRule type="containsText" dxfId="657" priority="662" operator="containsText" text="In Progress">
      <formula>NOT(ISERROR(SEARCH("In Progress",O380)))</formula>
    </cfRule>
  </conditionalFormatting>
  <conditionalFormatting sqref="L380:L381">
    <cfRule type="containsText" dxfId="656" priority="654" operator="containsText" text="Needs to be">
      <formula>NOT(ISERROR(SEARCH("Needs to be",L380)))</formula>
    </cfRule>
  </conditionalFormatting>
  <conditionalFormatting sqref="M382:N383">
    <cfRule type="containsText" dxfId="655" priority="647" operator="containsText" text="Waiting">
      <formula>NOT(ISERROR(SEARCH("Waiting",M382)))</formula>
    </cfRule>
    <cfRule type="containsText" dxfId="654" priority="648" operator="containsText" text="Review">
      <formula>NOT(ISERROR(SEARCH("Review",M382)))</formula>
    </cfRule>
    <cfRule type="containsText" dxfId="653" priority="649" operator="containsText" text="Other">
      <formula>NOT(ISERROR(SEARCH("Other",M382)))</formula>
    </cfRule>
    <cfRule type="containsText" dxfId="652" priority="650" operator="containsText" text="Incomplete">
      <formula>NOT(ISERROR(SEARCH("Incomplete",M382)))</formula>
    </cfRule>
    <cfRule type="containsText" dxfId="651" priority="651" operator="containsText" text="Untraceable">
      <formula>NOT(ISERROR(SEARCH("Untraceable",M382)))</formula>
    </cfRule>
    <cfRule type="containsText" dxfId="650" priority="652" operator="containsText" text="Completed">
      <formula>NOT(ISERROR(SEARCH("Completed",M382)))</formula>
    </cfRule>
  </conditionalFormatting>
  <conditionalFormatting sqref="M382:N383">
    <cfRule type="containsText" dxfId="649" priority="653" operator="containsText" text="In Progress">
      <formula>NOT(ISERROR(SEARCH("In Progress",M382)))</formula>
    </cfRule>
  </conditionalFormatting>
  <conditionalFormatting sqref="I382:K383">
    <cfRule type="containsText" dxfId="648" priority="646" operator="containsText" text="Please Enter Tracing Time">
      <formula>NOT(ISERROR(SEARCH("Please Enter Tracing Time",I382)))</formula>
    </cfRule>
  </conditionalFormatting>
  <conditionalFormatting sqref="O382:O383">
    <cfRule type="containsText" dxfId="647" priority="638" operator="containsText" text="HOLD">
      <formula>NOT(ISERROR(SEARCH("HOLD",O382)))</formula>
    </cfRule>
    <cfRule type="containsText" dxfId="646" priority="645" operator="containsText" text="Ignore">
      <formula>NOT(ISERROR(SEARCH("Ignore",O382)))</formula>
    </cfRule>
  </conditionalFormatting>
  <conditionalFormatting sqref="O382:O383">
    <cfRule type="containsText" dxfId="645" priority="637" operator="containsText" text="Waiting">
      <formula>NOT(ISERROR(SEARCH("Waiting",O382)))</formula>
    </cfRule>
    <cfRule type="containsText" dxfId="644" priority="639" operator="containsText" text="Review">
      <formula>NOT(ISERROR(SEARCH("Review",O382)))</formula>
    </cfRule>
    <cfRule type="containsText" dxfId="643" priority="640" operator="containsText" text="Other">
      <formula>NOT(ISERROR(SEARCH("Other",O382)))</formula>
    </cfRule>
    <cfRule type="containsText" dxfId="642" priority="641" operator="containsText" text="Incomplete">
      <formula>NOT(ISERROR(SEARCH("Incomplete",O382)))</formula>
    </cfRule>
    <cfRule type="containsText" dxfId="641" priority="642" operator="containsText" text="Untraceable">
      <formula>NOT(ISERROR(SEARCH("Untraceable",O382)))</formula>
    </cfRule>
    <cfRule type="containsText" dxfId="640" priority="643" operator="containsText" text="Completed">
      <formula>NOT(ISERROR(SEARCH("Completed",O382)))</formula>
    </cfRule>
  </conditionalFormatting>
  <conditionalFormatting sqref="O382:O383">
    <cfRule type="containsText" dxfId="639" priority="644" operator="containsText" text="In Progress">
      <formula>NOT(ISERROR(SEARCH("In Progress",O382)))</formula>
    </cfRule>
  </conditionalFormatting>
  <conditionalFormatting sqref="L382:L383">
    <cfRule type="containsText" dxfId="638" priority="636" operator="containsText" text="Needs to be">
      <formula>NOT(ISERROR(SEARCH("Needs to be",L382)))</formula>
    </cfRule>
  </conditionalFormatting>
  <conditionalFormatting sqref="M384:N385">
    <cfRule type="containsText" dxfId="637" priority="629" operator="containsText" text="Waiting">
      <formula>NOT(ISERROR(SEARCH("Waiting",M384)))</formula>
    </cfRule>
    <cfRule type="containsText" dxfId="636" priority="630" operator="containsText" text="Review">
      <formula>NOT(ISERROR(SEARCH("Review",M384)))</formula>
    </cfRule>
    <cfRule type="containsText" dxfId="635" priority="631" operator="containsText" text="Other">
      <formula>NOT(ISERROR(SEARCH("Other",M384)))</formula>
    </cfRule>
    <cfRule type="containsText" dxfId="634" priority="632" operator="containsText" text="Incomplete">
      <formula>NOT(ISERROR(SEARCH("Incomplete",M384)))</formula>
    </cfRule>
    <cfRule type="containsText" dxfId="633" priority="633" operator="containsText" text="Untraceable">
      <formula>NOT(ISERROR(SEARCH("Untraceable",M384)))</formula>
    </cfRule>
    <cfRule type="containsText" dxfId="632" priority="634" operator="containsText" text="Completed">
      <formula>NOT(ISERROR(SEARCH("Completed",M384)))</formula>
    </cfRule>
  </conditionalFormatting>
  <conditionalFormatting sqref="M384:N385">
    <cfRule type="containsText" dxfId="631" priority="635" operator="containsText" text="In Progress">
      <formula>NOT(ISERROR(SEARCH("In Progress",M384)))</formula>
    </cfRule>
  </conditionalFormatting>
  <conditionalFormatting sqref="I384:K385">
    <cfRule type="containsText" dxfId="630" priority="628" operator="containsText" text="Please Enter Tracing Time">
      <formula>NOT(ISERROR(SEARCH("Please Enter Tracing Time",I384)))</formula>
    </cfRule>
  </conditionalFormatting>
  <conditionalFormatting sqref="O384:O385">
    <cfRule type="containsText" dxfId="629" priority="620" operator="containsText" text="HOLD">
      <formula>NOT(ISERROR(SEARCH("HOLD",O384)))</formula>
    </cfRule>
    <cfRule type="containsText" dxfId="628" priority="627" operator="containsText" text="Ignore">
      <formula>NOT(ISERROR(SEARCH("Ignore",O384)))</formula>
    </cfRule>
  </conditionalFormatting>
  <conditionalFormatting sqref="O384:O385">
    <cfRule type="containsText" dxfId="627" priority="619" operator="containsText" text="Waiting">
      <formula>NOT(ISERROR(SEARCH("Waiting",O384)))</formula>
    </cfRule>
    <cfRule type="containsText" dxfId="626" priority="621" operator="containsText" text="Review">
      <formula>NOT(ISERROR(SEARCH("Review",O384)))</formula>
    </cfRule>
    <cfRule type="containsText" dxfId="625" priority="622" operator="containsText" text="Other">
      <formula>NOT(ISERROR(SEARCH("Other",O384)))</formula>
    </cfRule>
    <cfRule type="containsText" dxfId="624" priority="623" operator="containsText" text="Incomplete">
      <formula>NOT(ISERROR(SEARCH("Incomplete",O384)))</formula>
    </cfRule>
    <cfRule type="containsText" dxfId="623" priority="624" operator="containsText" text="Untraceable">
      <formula>NOT(ISERROR(SEARCH("Untraceable",O384)))</formula>
    </cfRule>
    <cfRule type="containsText" dxfId="622" priority="625" operator="containsText" text="Completed">
      <formula>NOT(ISERROR(SEARCH("Completed",O384)))</formula>
    </cfRule>
  </conditionalFormatting>
  <conditionalFormatting sqref="O384:O385">
    <cfRule type="containsText" dxfId="621" priority="626" operator="containsText" text="In Progress">
      <formula>NOT(ISERROR(SEARCH("In Progress",O384)))</formula>
    </cfRule>
  </conditionalFormatting>
  <conditionalFormatting sqref="L384:L385">
    <cfRule type="containsText" dxfId="620" priority="618" operator="containsText" text="Needs to be">
      <formula>NOT(ISERROR(SEARCH("Needs to be",L384)))</formula>
    </cfRule>
  </conditionalFormatting>
  <conditionalFormatting sqref="M386:N387">
    <cfRule type="containsText" dxfId="619" priority="611" operator="containsText" text="Waiting">
      <formula>NOT(ISERROR(SEARCH("Waiting",M386)))</formula>
    </cfRule>
    <cfRule type="containsText" dxfId="618" priority="612" operator="containsText" text="Review">
      <formula>NOT(ISERROR(SEARCH("Review",M386)))</formula>
    </cfRule>
    <cfRule type="containsText" dxfId="617" priority="613" operator="containsText" text="Other">
      <formula>NOT(ISERROR(SEARCH("Other",M386)))</formula>
    </cfRule>
    <cfRule type="containsText" dxfId="616" priority="614" operator="containsText" text="Incomplete">
      <formula>NOT(ISERROR(SEARCH("Incomplete",M386)))</formula>
    </cfRule>
    <cfRule type="containsText" dxfId="615" priority="615" operator="containsText" text="Untraceable">
      <formula>NOT(ISERROR(SEARCH("Untraceable",M386)))</formula>
    </cfRule>
    <cfRule type="containsText" dxfId="614" priority="616" operator="containsText" text="Completed">
      <formula>NOT(ISERROR(SEARCH("Completed",M386)))</formula>
    </cfRule>
  </conditionalFormatting>
  <conditionalFormatting sqref="M386:N387">
    <cfRule type="containsText" dxfId="613" priority="617" operator="containsText" text="In Progress">
      <formula>NOT(ISERROR(SEARCH("In Progress",M386)))</formula>
    </cfRule>
  </conditionalFormatting>
  <conditionalFormatting sqref="I386:K387">
    <cfRule type="containsText" dxfId="612" priority="610" operator="containsText" text="Please Enter Tracing Time">
      <formula>NOT(ISERROR(SEARCH("Please Enter Tracing Time",I386)))</formula>
    </cfRule>
  </conditionalFormatting>
  <conditionalFormatting sqref="O386:O387">
    <cfRule type="containsText" dxfId="611" priority="602" operator="containsText" text="HOLD">
      <formula>NOT(ISERROR(SEARCH("HOLD",O386)))</formula>
    </cfRule>
    <cfRule type="containsText" dxfId="610" priority="609" operator="containsText" text="Ignore">
      <formula>NOT(ISERROR(SEARCH("Ignore",O386)))</formula>
    </cfRule>
  </conditionalFormatting>
  <conditionalFormatting sqref="O386:O387">
    <cfRule type="containsText" dxfId="609" priority="601" operator="containsText" text="Waiting">
      <formula>NOT(ISERROR(SEARCH("Waiting",O386)))</formula>
    </cfRule>
    <cfRule type="containsText" dxfId="608" priority="603" operator="containsText" text="Review">
      <formula>NOT(ISERROR(SEARCH("Review",O386)))</formula>
    </cfRule>
    <cfRule type="containsText" dxfId="607" priority="604" operator="containsText" text="Other">
      <formula>NOT(ISERROR(SEARCH("Other",O386)))</formula>
    </cfRule>
    <cfRule type="containsText" dxfId="606" priority="605" operator="containsText" text="Incomplete">
      <formula>NOT(ISERROR(SEARCH("Incomplete",O386)))</formula>
    </cfRule>
    <cfRule type="containsText" dxfId="605" priority="606" operator="containsText" text="Untraceable">
      <formula>NOT(ISERROR(SEARCH("Untraceable",O386)))</formula>
    </cfRule>
    <cfRule type="containsText" dxfId="604" priority="607" operator="containsText" text="Completed">
      <formula>NOT(ISERROR(SEARCH("Completed",O386)))</formula>
    </cfRule>
  </conditionalFormatting>
  <conditionalFormatting sqref="O386:O387">
    <cfRule type="containsText" dxfId="603" priority="608" operator="containsText" text="In Progress">
      <formula>NOT(ISERROR(SEARCH("In Progress",O386)))</formula>
    </cfRule>
  </conditionalFormatting>
  <conditionalFormatting sqref="L386:L387">
    <cfRule type="containsText" dxfId="602" priority="600" operator="containsText" text="Needs to be">
      <formula>NOT(ISERROR(SEARCH("Needs to be",L386)))</formula>
    </cfRule>
  </conditionalFormatting>
  <conditionalFormatting sqref="M388:N389">
    <cfRule type="containsText" dxfId="601" priority="593" operator="containsText" text="Waiting">
      <formula>NOT(ISERROR(SEARCH("Waiting",M388)))</formula>
    </cfRule>
    <cfRule type="containsText" dxfId="600" priority="594" operator="containsText" text="Review">
      <formula>NOT(ISERROR(SEARCH("Review",M388)))</formula>
    </cfRule>
    <cfRule type="containsText" dxfId="599" priority="595" operator="containsText" text="Other">
      <formula>NOT(ISERROR(SEARCH("Other",M388)))</formula>
    </cfRule>
    <cfRule type="containsText" dxfId="598" priority="596" operator="containsText" text="Incomplete">
      <formula>NOT(ISERROR(SEARCH("Incomplete",M388)))</formula>
    </cfRule>
    <cfRule type="containsText" dxfId="597" priority="597" operator="containsText" text="Untraceable">
      <formula>NOT(ISERROR(SEARCH("Untraceable",M388)))</formula>
    </cfRule>
    <cfRule type="containsText" dxfId="596" priority="598" operator="containsText" text="Completed">
      <formula>NOT(ISERROR(SEARCH("Completed",M388)))</formula>
    </cfRule>
  </conditionalFormatting>
  <conditionalFormatting sqref="M388:N389">
    <cfRule type="containsText" dxfId="595" priority="599" operator="containsText" text="In Progress">
      <formula>NOT(ISERROR(SEARCH("In Progress",M388)))</formula>
    </cfRule>
  </conditionalFormatting>
  <conditionalFormatting sqref="I388:K389">
    <cfRule type="containsText" dxfId="594" priority="592" operator="containsText" text="Please Enter Tracing Time">
      <formula>NOT(ISERROR(SEARCH("Please Enter Tracing Time",I388)))</formula>
    </cfRule>
  </conditionalFormatting>
  <conditionalFormatting sqref="O388:O389">
    <cfRule type="containsText" dxfId="593" priority="584" operator="containsText" text="HOLD">
      <formula>NOT(ISERROR(SEARCH("HOLD",O388)))</formula>
    </cfRule>
    <cfRule type="containsText" dxfId="592" priority="591" operator="containsText" text="Ignore">
      <formula>NOT(ISERROR(SEARCH("Ignore",O388)))</formula>
    </cfRule>
  </conditionalFormatting>
  <conditionalFormatting sqref="O388:O389">
    <cfRule type="containsText" dxfId="591" priority="583" operator="containsText" text="Waiting">
      <formula>NOT(ISERROR(SEARCH("Waiting",O388)))</formula>
    </cfRule>
    <cfRule type="containsText" dxfId="590" priority="585" operator="containsText" text="Review">
      <formula>NOT(ISERROR(SEARCH("Review",O388)))</formula>
    </cfRule>
    <cfRule type="containsText" dxfId="589" priority="586" operator="containsText" text="Other">
      <formula>NOT(ISERROR(SEARCH("Other",O388)))</formula>
    </cfRule>
    <cfRule type="containsText" dxfId="588" priority="587" operator="containsText" text="Incomplete">
      <formula>NOT(ISERROR(SEARCH("Incomplete",O388)))</formula>
    </cfRule>
    <cfRule type="containsText" dxfId="587" priority="588" operator="containsText" text="Untraceable">
      <formula>NOT(ISERROR(SEARCH("Untraceable",O388)))</formula>
    </cfRule>
    <cfRule type="containsText" dxfId="586" priority="589" operator="containsText" text="Completed">
      <formula>NOT(ISERROR(SEARCH("Completed",O388)))</formula>
    </cfRule>
  </conditionalFormatting>
  <conditionalFormatting sqref="O388:O389">
    <cfRule type="containsText" dxfId="585" priority="590" operator="containsText" text="In Progress">
      <formula>NOT(ISERROR(SEARCH("In Progress",O388)))</formula>
    </cfRule>
  </conditionalFormatting>
  <conditionalFormatting sqref="L388:L389">
    <cfRule type="containsText" dxfId="584" priority="582" operator="containsText" text="Needs to be">
      <formula>NOT(ISERROR(SEARCH("Needs to be",L388)))</formula>
    </cfRule>
  </conditionalFormatting>
  <conditionalFormatting sqref="M390:N391">
    <cfRule type="containsText" dxfId="583" priority="575" operator="containsText" text="Waiting">
      <formula>NOT(ISERROR(SEARCH("Waiting",M390)))</formula>
    </cfRule>
    <cfRule type="containsText" dxfId="582" priority="576" operator="containsText" text="Review">
      <formula>NOT(ISERROR(SEARCH("Review",M390)))</formula>
    </cfRule>
    <cfRule type="containsText" dxfId="581" priority="577" operator="containsText" text="Other">
      <formula>NOT(ISERROR(SEARCH("Other",M390)))</formula>
    </cfRule>
    <cfRule type="containsText" dxfId="580" priority="578" operator="containsText" text="Incomplete">
      <formula>NOT(ISERROR(SEARCH("Incomplete",M390)))</formula>
    </cfRule>
    <cfRule type="containsText" dxfId="579" priority="579" operator="containsText" text="Untraceable">
      <formula>NOT(ISERROR(SEARCH("Untraceable",M390)))</formula>
    </cfRule>
    <cfRule type="containsText" dxfId="578" priority="580" operator="containsText" text="Completed">
      <formula>NOT(ISERROR(SEARCH("Completed",M390)))</formula>
    </cfRule>
  </conditionalFormatting>
  <conditionalFormatting sqref="M390:N391">
    <cfRule type="containsText" dxfId="577" priority="581" operator="containsText" text="In Progress">
      <formula>NOT(ISERROR(SEARCH("In Progress",M390)))</formula>
    </cfRule>
  </conditionalFormatting>
  <conditionalFormatting sqref="I390:K391">
    <cfRule type="containsText" dxfId="576" priority="574" operator="containsText" text="Please Enter Tracing Time">
      <formula>NOT(ISERROR(SEARCH("Please Enter Tracing Time",I390)))</formula>
    </cfRule>
  </conditionalFormatting>
  <conditionalFormatting sqref="O390:O391">
    <cfRule type="containsText" dxfId="575" priority="566" operator="containsText" text="HOLD">
      <formula>NOT(ISERROR(SEARCH("HOLD",O390)))</formula>
    </cfRule>
    <cfRule type="containsText" dxfId="574" priority="573" operator="containsText" text="Ignore">
      <formula>NOT(ISERROR(SEARCH("Ignore",O390)))</formula>
    </cfRule>
  </conditionalFormatting>
  <conditionalFormatting sqref="O390:O391">
    <cfRule type="containsText" dxfId="573" priority="565" operator="containsText" text="Waiting">
      <formula>NOT(ISERROR(SEARCH("Waiting",O390)))</formula>
    </cfRule>
    <cfRule type="containsText" dxfId="572" priority="567" operator="containsText" text="Review">
      <formula>NOT(ISERROR(SEARCH("Review",O390)))</formula>
    </cfRule>
    <cfRule type="containsText" dxfId="571" priority="568" operator="containsText" text="Other">
      <formula>NOT(ISERROR(SEARCH("Other",O390)))</formula>
    </cfRule>
    <cfRule type="containsText" dxfId="570" priority="569" operator="containsText" text="Incomplete">
      <formula>NOT(ISERROR(SEARCH("Incomplete",O390)))</formula>
    </cfRule>
    <cfRule type="containsText" dxfId="569" priority="570" operator="containsText" text="Untraceable">
      <formula>NOT(ISERROR(SEARCH("Untraceable",O390)))</formula>
    </cfRule>
    <cfRule type="containsText" dxfId="568" priority="571" operator="containsText" text="Completed">
      <formula>NOT(ISERROR(SEARCH("Completed",O390)))</formula>
    </cfRule>
  </conditionalFormatting>
  <conditionalFormatting sqref="O390:O391">
    <cfRule type="containsText" dxfId="567" priority="572" operator="containsText" text="In Progress">
      <formula>NOT(ISERROR(SEARCH("In Progress",O390)))</formula>
    </cfRule>
  </conditionalFormatting>
  <conditionalFormatting sqref="L390:L391">
    <cfRule type="containsText" dxfId="566" priority="564" operator="containsText" text="Needs to be">
      <formula>NOT(ISERROR(SEARCH("Needs to be",L390)))</formula>
    </cfRule>
  </conditionalFormatting>
  <conditionalFormatting sqref="M392:N393">
    <cfRule type="containsText" dxfId="565" priority="557" operator="containsText" text="Waiting">
      <formula>NOT(ISERROR(SEARCH("Waiting",M392)))</formula>
    </cfRule>
    <cfRule type="containsText" dxfId="564" priority="558" operator="containsText" text="Review">
      <formula>NOT(ISERROR(SEARCH("Review",M392)))</formula>
    </cfRule>
    <cfRule type="containsText" dxfId="563" priority="559" operator="containsText" text="Other">
      <formula>NOT(ISERROR(SEARCH("Other",M392)))</formula>
    </cfRule>
    <cfRule type="containsText" dxfId="562" priority="560" operator="containsText" text="Incomplete">
      <formula>NOT(ISERROR(SEARCH("Incomplete",M392)))</formula>
    </cfRule>
    <cfRule type="containsText" dxfId="561" priority="561" operator="containsText" text="Untraceable">
      <formula>NOT(ISERROR(SEARCH("Untraceable",M392)))</formula>
    </cfRule>
    <cfRule type="containsText" dxfId="560" priority="562" operator="containsText" text="Completed">
      <formula>NOT(ISERROR(SEARCH("Completed",M392)))</formula>
    </cfRule>
  </conditionalFormatting>
  <conditionalFormatting sqref="M392:N393">
    <cfRule type="containsText" dxfId="559" priority="563" operator="containsText" text="In Progress">
      <formula>NOT(ISERROR(SEARCH("In Progress",M392)))</formula>
    </cfRule>
  </conditionalFormatting>
  <conditionalFormatting sqref="I392:K393">
    <cfRule type="containsText" dxfId="558" priority="556" operator="containsText" text="Please Enter Tracing Time">
      <formula>NOT(ISERROR(SEARCH("Please Enter Tracing Time",I392)))</formula>
    </cfRule>
  </conditionalFormatting>
  <conditionalFormatting sqref="O392:O393">
    <cfRule type="containsText" dxfId="557" priority="548" operator="containsText" text="HOLD">
      <formula>NOT(ISERROR(SEARCH("HOLD",O392)))</formula>
    </cfRule>
    <cfRule type="containsText" dxfId="556" priority="555" operator="containsText" text="Ignore">
      <formula>NOT(ISERROR(SEARCH("Ignore",O392)))</formula>
    </cfRule>
  </conditionalFormatting>
  <conditionalFormatting sqref="O392:O393">
    <cfRule type="containsText" dxfId="555" priority="547" operator="containsText" text="Waiting">
      <formula>NOT(ISERROR(SEARCH("Waiting",O392)))</formula>
    </cfRule>
    <cfRule type="containsText" dxfId="554" priority="549" operator="containsText" text="Review">
      <formula>NOT(ISERROR(SEARCH("Review",O392)))</formula>
    </cfRule>
    <cfRule type="containsText" dxfId="553" priority="550" operator="containsText" text="Other">
      <formula>NOT(ISERROR(SEARCH("Other",O392)))</formula>
    </cfRule>
    <cfRule type="containsText" dxfId="552" priority="551" operator="containsText" text="Incomplete">
      <formula>NOT(ISERROR(SEARCH("Incomplete",O392)))</formula>
    </cfRule>
    <cfRule type="containsText" dxfId="551" priority="552" operator="containsText" text="Untraceable">
      <formula>NOT(ISERROR(SEARCH("Untraceable",O392)))</formula>
    </cfRule>
    <cfRule type="containsText" dxfId="550" priority="553" operator="containsText" text="Completed">
      <formula>NOT(ISERROR(SEARCH("Completed",O392)))</formula>
    </cfRule>
  </conditionalFormatting>
  <conditionalFormatting sqref="O392:O393">
    <cfRule type="containsText" dxfId="549" priority="554" operator="containsText" text="In Progress">
      <formula>NOT(ISERROR(SEARCH("In Progress",O392)))</formula>
    </cfRule>
  </conditionalFormatting>
  <conditionalFormatting sqref="L392:L393">
    <cfRule type="containsText" dxfId="548" priority="546" operator="containsText" text="Needs to be">
      <formula>NOT(ISERROR(SEARCH("Needs to be",L392)))</formula>
    </cfRule>
  </conditionalFormatting>
  <conditionalFormatting sqref="M394:N395">
    <cfRule type="containsText" dxfId="547" priority="539" operator="containsText" text="Waiting">
      <formula>NOT(ISERROR(SEARCH("Waiting",M394)))</formula>
    </cfRule>
    <cfRule type="containsText" dxfId="546" priority="540" operator="containsText" text="Review">
      <formula>NOT(ISERROR(SEARCH("Review",M394)))</formula>
    </cfRule>
    <cfRule type="containsText" dxfId="545" priority="541" operator="containsText" text="Other">
      <formula>NOT(ISERROR(SEARCH("Other",M394)))</formula>
    </cfRule>
    <cfRule type="containsText" dxfId="544" priority="542" operator="containsText" text="Incomplete">
      <formula>NOT(ISERROR(SEARCH("Incomplete",M394)))</formula>
    </cfRule>
    <cfRule type="containsText" dxfId="543" priority="543" operator="containsText" text="Untraceable">
      <formula>NOT(ISERROR(SEARCH("Untraceable",M394)))</formula>
    </cfRule>
    <cfRule type="containsText" dxfId="542" priority="544" operator="containsText" text="Completed">
      <formula>NOT(ISERROR(SEARCH("Completed",M394)))</formula>
    </cfRule>
  </conditionalFormatting>
  <conditionalFormatting sqref="M394:N395">
    <cfRule type="containsText" dxfId="541" priority="545" operator="containsText" text="In Progress">
      <formula>NOT(ISERROR(SEARCH("In Progress",M394)))</formula>
    </cfRule>
  </conditionalFormatting>
  <conditionalFormatting sqref="I394:K395">
    <cfRule type="containsText" dxfId="540" priority="538" operator="containsText" text="Please Enter Tracing Time">
      <formula>NOT(ISERROR(SEARCH("Please Enter Tracing Time",I394)))</formula>
    </cfRule>
  </conditionalFormatting>
  <conditionalFormatting sqref="O394:O395">
    <cfRule type="containsText" dxfId="539" priority="530" operator="containsText" text="HOLD">
      <formula>NOT(ISERROR(SEARCH("HOLD",O394)))</formula>
    </cfRule>
    <cfRule type="containsText" dxfId="538" priority="537" operator="containsText" text="Ignore">
      <formula>NOT(ISERROR(SEARCH("Ignore",O394)))</formula>
    </cfRule>
  </conditionalFormatting>
  <conditionalFormatting sqref="O394:O395">
    <cfRule type="containsText" dxfId="537" priority="529" operator="containsText" text="Waiting">
      <formula>NOT(ISERROR(SEARCH("Waiting",O394)))</formula>
    </cfRule>
    <cfRule type="containsText" dxfId="536" priority="531" operator="containsText" text="Review">
      <formula>NOT(ISERROR(SEARCH("Review",O394)))</formula>
    </cfRule>
    <cfRule type="containsText" dxfId="535" priority="532" operator="containsText" text="Other">
      <formula>NOT(ISERROR(SEARCH("Other",O394)))</formula>
    </cfRule>
    <cfRule type="containsText" dxfId="534" priority="533" operator="containsText" text="Incomplete">
      <formula>NOT(ISERROR(SEARCH("Incomplete",O394)))</formula>
    </cfRule>
    <cfRule type="containsText" dxfId="533" priority="534" operator="containsText" text="Untraceable">
      <formula>NOT(ISERROR(SEARCH("Untraceable",O394)))</formula>
    </cfRule>
    <cfRule type="containsText" dxfId="532" priority="535" operator="containsText" text="Completed">
      <formula>NOT(ISERROR(SEARCH("Completed",O394)))</formula>
    </cfRule>
  </conditionalFormatting>
  <conditionalFormatting sqref="O394:O395">
    <cfRule type="containsText" dxfId="531" priority="536" operator="containsText" text="In Progress">
      <formula>NOT(ISERROR(SEARCH("In Progress",O394)))</formula>
    </cfRule>
  </conditionalFormatting>
  <conditionalFormatting sqref="L394:L395">
    <cfRule type="containsText" dxfId="530" priority="528" operator="containsText" text="Needs to be">
      <formula>NOT(ISERROR(SEARCH("Needs to be",L394)))</formula>
    </cfRule>
  </conditionalFormatting>
  <conditionalFormatting sqref="M396:N397">
    <cfRule type="containsText" dxfId="529" priority="521" operator="containsText" text="Waiting">
      <formula>NOT(ISERROR(SEARCH("Waiting",M396)))</formula>
    </cfRule>
    <cfRule type="containsText" dxfId="528" priority="522" operator="containsText" text="Review">
      <formula>NOT(ISERROR(SEARCH("Review",M396)))</formula>
    </cfRule>
    <cfRule type="containsText" dxfId="527" priority="523" operator="containsText" text="Other">
      <formula>NOT(ISERROR(SEARCH("Other",M396)))</formula>
    </cfRule>
    <cfRule type="containsText" dxfId="526" priority="524" operator="containsText" text="Incomplete">
      <formula>NOT(ISERROR(SEARCH("Incomplete",M396)))</formula>
    </cfRule>
    <cfRule type="containsText" dxfId="525" priority="525" operator="containsText" text="Untraceable">
      <formula>NOT(ISERROR(SEARCH("Untraceable",M396)))</formula>
    </cfRule>
    <cfRule type="containsText" dxfId="524" priority="526" operator="containsText" text="Completed">
      <formula>NOT(ISERROR(SEARCH("Completed",M396)))</formula>
    </cfRule>
  </conditionalFormatting>
  <conditionalFormatting sqref="M396:N397">
    <cfRule type="containsText" dxfId="523" priority="527" operator="containsText" text="In Progress">
      <formula>NOT(ISERROR(SEARCH("In Progress",M396)))</formula>
    </cfRule>
  </conditionalFormatting>
  <conditionalFormatting sqref="I396:K397">
    <cfRule type="containsText" dxfId="522" priority="520" operator="containsText" text="Please Enter Tracing Time">
      <formula>NOT(ISERROR(SEARCH("Please Enter Tracing Time",I396)))</formula>
    </cfRule>
  </conditionalFormatting>
  <conditionalFormatting sqref="O396:O397">
    <cfRule type="containsText" dxfId="521" priority="512" operator="containsText" text="HOLD">
      <formula>NOT(ISERROR(SEARCH("HOLD",O396)))</formula>
    </cfRule>
    <cfRule type="containsText" dxfId="520" priority="519" operator="containsText" text="Ignore">
      <formula>NOT(ISERROR(SEARCH("Ignore",O396)))</formula>
    </cfRule>
  </conditionalFormatting>
  <conditionalFormatting sqref="O396:O397">
    <cfRule type="containsText" dxfId="519" priority="511" operator="containsText" text="Waiting">
      <formula>NOT(ISERROR(SEARCH("Waiting",O396)))</formula>
    </cfRule>
    <cfRule type="containsText" dxfId="518" priority="513" operator="containsText" text="Review">
      <formula>NOT(ISERROR(SEARCH("Review",O396)))</formula>
    </cfRule>
    <cfRule type="containsText" dxfId="517" priority="514" operator="containsText" text="Other">
      <formula>NOT(ISERROR(SEARCH("Other",O396)))</formula>
    </cfRule>
    <cfRule type="containsText" dxfId="516" priority="515" operator="containsText" text="Incomplete">
      <formula>NOT(ISERROR(SEARCH("Incomplete",O396)))</formula>
    </cfRule>
    <cfRule type="containsText" dxfId="515" priority="516" operator="containsText" text="Untraceable">
      <formula>NOT(ISERROR(SEARCH("Untraceable",O396)))</formula>
    </cfRule>
    <cfRule type="containsText" dxfId="514" priority="517" operator="containsText" text="Completed">
      <formula>NOT(ISERROR(SEARCH("Completed",O396)))</formula>
    </cfRule>
  </conditionalFormatting>
  <conditionalFormatting sqref="O396:O397">
    <cfRule type="containsText" dxfId="513" priority="518" operator="containsText" text="In Progress">
      <formula>NOT(ISERROR(SEARCH("In Progress",O396)))</formula>
    </cfRule>
  </conditionalFormatting>
  <conditionalFormatting sqref="L396:L397">
    <cfRule type="containsText" dxfId="512" priority="510" operator="containsText" text="Needs to be">
      <formula>NOT(ISERROR(SEARCH("Needs to be",L396)))</formula>
    </cfRule>
  </conditionalFormatting>
  <conditionalFormatting sqref="M398:N399">
    <cfRule type="containsText" dxfId="511" priority="503" operator="containsText" text="Waiting">
      <formula>NOT(ISERROR(SEARCH("Waiting",M398)))</formula>
    </cfRule>
    <cfRule type="containsText" dxfId="510" priority="504" operator="containsText" text="Review">
      <formula>NOT(ISERROR(SEARCH("Review",M398)))</formula>
    </cfRule>
    <cfRule type="containsText" dxfId="509" priority="505" operator="containsText" text="Other">
      <formula>NOT(ISERROR(SEARCH("Other",M398)))</formula>
    </cfRule>
    <cfRule type="containsText" dxfId="508" priority="506" operator="containsText" text="Incomplete">
      <formula>NOT(ISERROR(SEARCH("Incomplete",M398)))</formula>
    </cfRule>
    <cfRule type="containsText" dxfId="507" priority="507" operator="containsText" text="Untraceable">
      <formula>NOT(ISERROR(SEARCH("Untraceable",M398)))</formula>
    </cfRule>
    <cfRule type="containsText" dxfId="506" priority="508" operator="containsText" text="Completed">
      <formula>NOT(ISERROR(SEARCH("Completed",M398)))</formula>
    </cfRule>
  </conditionalFormatting>
  <conditionalFormatting sqref="M398:N399">
    <cfRule type="containsText" dxfId="505" priority="509" operator="containsText" text="In Progress">
      <formula>NOT(ISERROR(SEARCH("In Progress",M398)))</formula>
    </cfRule>
  </conditionalFormatting>
  <conditionalFormatting sqref="I398:K399">
    <cfRule type="containsText" dxfId="504" priority="502" operator="containsText" text="Please Enter Tracing Time">
      <formula>NOT(ISERROR(SEARCH("Please Enter Tracing Time",I398)))</formula>
    </cfRule>
  </conditionalFormatting>
  <conditionalFormatting sqref="O398:O399">
    <cfRule type="containsText" dxfId="503" priority="494" operator="containsText" text="HOLD">
      <formula>NOT(ISERROR(SEARCH("HOLD",O398)))</formula>
    </cfRule>
    <cfRule type="containsText" dxfId="502" priority="501" operator="containsText" text="Ignore">
      <formula>NOT(ISERROR(SEARCH("Ignore",O398)))</formula>
    </cfRule>
  </conditionalFormatting>
  <conditionalFormatting sqref="O398:O399">
    <cfRule type="containsText" dxfId="501" priority="493" operator="containsText" text="Waiting">
      <formula>NOT(ISERROR(SEARCH("Waiting",O398)))</formula>
    </cfRule>
    <cfRule type="containsText" dxfId="500" priority="495" operator="containsText" text="Review">
      <formula>NOT(ISERROR(SEARCH("Review",O398)))</formula>
    </cfRule>
    <cfRule type="containsText" dxfId="499" priority="496" operator="containsText" text="Other">
      <formula>NOT(ISERROR(SEARCH("Other",O398)))</formula>
    </cfRule>
    <cfRule type="containsText" dxfId="498" priority="497" operator="containsText" text="Incomplete">
      <formula>NOT(ISERROR(SEARCH("Incomplete",O398)))</formula>
    </cfRule>
    <cfRule type="containsText" dxfId="497" priority="498" operator="containsText" text="Untraceable">
      <formula>NOT(ISERROR(SEARCH("Untraceable",O398)))</formula>
    </cfRule>
    <cfRule type="containsText" dxfId="496" priority="499" operator="containsText" text="Completed">
      <formula>NOT(ISERROR(SEARCH("Completed",O398)))</formula>
    </cfRule>
  </conditionalFormatting>
  <conditionalFormatting sqref="O398:O399">
    <cfRule type="containsText" dxfId="495" priority="500" operator="containsText" text="In Progress">
      <formula>NOT(ISERROR(SEARCH("In Progress",O398)))</formula>
    </cfRule>
  </conditionalFormatting>
  <conditionalFormatting sqref="L398:L399">
    <cfRule type="containsText" dxfId="494" priority="492" operator="containsText" text="Needs to be">
      <formula>NOT(ISERROR(SEARCH("Needs to be",L398)))</formula>
    </cfRule>
  </conditionalFormatting>
  <conditionalFormatting sqref="M400:N401">
    <cfRule type="containsText" dxfId="493" priority="485" operator="containsText" text="Waiting">
      <formula>NOT(ISERROR(SEARCH("Waiting",M400)))</formula>
    </cfRule>
    <cfRule type="containsText" dxfId="492" priority="486" operator="containsText" text="Review">
      <formula>NOT(ISERROR(SEARCH("Review",M400)))</formula>
    </cfRule>
    <cfRule type="containsText" dxfId="491" priority="487" operator="containsText" text="Other">
      <formula>NOT(ISERROR(SEARCH("Other",M400)))</formula>
    </cfRule>
    <cfRule type="containsText" dxfId="490" priority="488" operator="containsText" text="Incomplete">
      <formula>NOT(ISERROR(SEARCH("Incomplete",M400)))</formula>
    </cfRule>
    <cfRule type="containsText" dxfId="489" priority="489" operator="containsText" text="Untraceable">
      <formula>NOT(ISERROR(SEARCH("Untraceable",M400)))</formula>
    </cfRule>
    <cfRule type="containsText" dxfId="488" priority="490" operator="containsText" text="Completed">
      <formula>NOT(ISERROR(SEARCH("Completed",M400)))</formula>
    </cfRule>
  </conditionalFormatting>
  <conditionalFormatting sqref="M400:N401">
    <cfRule type="containsText" dxfId="487" priority="491" operator="containsText" text="In Progress">
      <formula>NOT(ISERROR(SEARCH("In Progress",M400)))</formula>
    </cfRule>
  </conditionalFormatting>
  <conditionalFormatting sqref="I400:K401">
    <cfRule type="containsText" dxfId="486" priority="484" operator="containsText" text="Please Enter Tracing Time">
      <formula>NOT(ISERROR(SEARCH("Please Enter Tracing Time",I400)))</formula>
    </cfRule>
  </conditionalFormatting>
  <conditionalFormatting sqref="O400:O401">
    <cfRule type="containsText" dxfId="485" priority="476" operator="containsText" text="HOLD">
      <formula>NOT(ISERROR(SEARCH("HOLD",O400)))</formula>
    </cfRule>
    <cfRule type="containsText" dxfId="484" priority="483" operator="containsText" text="Ignore">
      <formula>NOT(ISERROR(SEARCH("Ignore",O400)))</formula>
    </cfRule>
  </conditionalFormatting>
  <conditionalFormatting sqref="O400:O401">
    <cfRule type="containsText" dxfId="483" priority="475" operator="containsText" text="Waiting">
      <formula>NOT(ISERROR(SEARCH("Waiting",O400)))</formula>
    </cfRule>
    <cfRule type="containsText" dxfId="482" priority="477" operator="containsText" text="Review">
      <formula>NOT(ISERROR(SEARCH("Review",O400)))</formula>
    </cfRule>
    <cfRule type="containsText" dxfId="481" priority="478" operator="containsText" text="Other">
      <formula>NOT(ISERROR(SEARCH("Other",O400)))</formula>
    </cfRule>
    <cfRule type="containsText" dxfId="480" priority="479" operator="containsText" text="Incomplete">
      <formula>NOT(ISERROR(SEARCH("Incomplete",O400)))</formula>
    </cfRule>
    <cfRule type="containsText" dxfId="479" priority="480" operator="containsText" text="Untraceable">
      <formula>NOT(ISERROR(SEARCH("Untraceable",O400)))</formula>
    </cfRule>
    <cfRule type="containsText" dxfId="478" priority="481" operator="containsText" text="Completed">
      <formula>NOT(ISERROR(SEARCH("Completed",O400)))</formula>
    </cfRule>
  </conditionalFormatting>
  <conditionalFormatting sqref="O400:O401">
    <cfRule type="containsText" dxfId="477" priority="482" operator="containsText" text="In Progress">
      <formula>NOT(ISERROR(SEARCH("In Progress",O400)))</formula>
    </cfRule>
  </conditionalFormatting>
  <conditionalFormatting sqref="L400:L401">
    <cfRule type="containsText" dxfId="476" priority="474" operator="containsText" text="Needs to be">
      <formula>NOT(ISERROR(SEARCH("Needs to be",L400)))</formula>
    </cfRule>
  </conditionalFormatting>
  <conditionalFormatting sqref="M402:N403">
    <cfRule type="containsText" dxfId="475" priority="467" operator="containsText" text="Waiting">
      <formula>NOT(ISERROR(SEARCH("Waiting",M402)))</formula>
    </cfRule>
    <cfRule type="containsText" dxfId="474" priority="468" operator="containsText" text="Review">
      <formula>NOT(ISERROR(SEARCH("Review",M402)))</formula>
    </cfRule>
    <cfRule type="containsText" dxfId="473" priority="469" operator="containsText" text="Other">
      <formula>NOT(ISERROR(SEARCH("Other",M402)))</formula>
    </cfRule>
    <cfRule type="containsText" dxfId="472" priority="470" operator="containsText" text="Incomplete">
      <formula>NOT(ISERROR(SEARCH("Incomplete",M402)))</formula>
    </cfRule>
    <cfRule type="containsText" dxfId="471" priority="471" operator="containsText" text="Untraceable">
      <formula>NOT(ISERROR(SEARCH("Untraceable",M402)))</formula>
    </cfRule>
    <cfRule type="containsText" dxfId="470" priority="472" operator="containsText" text="Completed">
      <formula>NOT(ISERROR(SEARCH("Completed",M402)))</formula>
    </cfRule>
  </conditionalFormatting>
  <conditionalFormatting sqref="M402:N403">
    <cfRule type="containsText" dxfId="469" priority="473" operator="containsText" text="In Progress">
      <formula>NOT(ISERROR(SEARCH("In Progress",M402)))</formula>
    </cfRule>
  </conditionalFormatting>
  <conditionalFormatting sqref="I402:K403">
    <cfRule type="containsText" dxfId="468" priority="466" operator="containsText" text="Please Enter Tracing Time">
      <formula>NOT(ISERROR(SEARCH("Please Enter Tracing Time",I402)))</formula>
    </cfRule>
  </conditionalFormatting>
  <conditionalFormatting sqref="O402:O403">
    <cfRule type="containsText" dxfId="467" priority="458" operator="containsText" text="HOLD">
      <formula>NOT(ISERROR(SEARCH("HOLD",O402)))</formula>
    </cfRule>
    <cfRule type="containsText" dxfId="466" priority="465" operator="containsText" text="Ignore">
      <formula>NOT(ISERROR(SEARCH("Ignore",O402)))</formula>
    </cfRule>
  </conditionalFormatting>
  <conditionalFormatting sqref="O402:O403">
    <cfRule type="containsText" dxfId="465" priority="457" operator="containsText" text="Waiting">
      <formula>NOT(ISERROR(SEARCH("Waiting",O402)))</formula>
    </cfRule>
    <cfRule type="containsText" dxfId="464" priority="459" operator="containsText" text="Review">
      <formula>NOT(ISERROR(SEARCH("Review",O402)))</formula>
    </cfRule>
    <cfRule type="containsText" dxfId="463" priority="460" operator="containsText" text="Other">
      <formula>NOT(ISERROR(SEARCH("Other",O402)))</formula>
    </cfRule>
    <cfRule type="containsText" dxfId="462" priority="461" operator="containsText" text="Incomplete">
      <formula>NOT(ISERROR(SEARCH("Incomplete",O402)))</formula>
    </cfRule>
    <cfRule type="containsText" dxfId="461" priority="462" operator="containsText" text="Untraceable">
      <formula>NOT(ISERROR(SEARCH("Untraceable",O402)))</formula>
    </cfRule>
    <cfRule type="containsText" dxfId="460" priority="463" operator="containsText" text="Completed">
      <formula>NOT(ISERROR(SEARCH("Completed",O402)))</formula>
    </cfRule>
  </conditionalFormatting>
  <conditionalFormatting sqref="O402:O403">
    <cfRule type="containsText" dxfId="459" priority="464" operator="containsText" text="In Progress">
      <formula>NOT(ISERROR(SEARCH("In Progress",O402)))</formula>
    </cfRule>
  </conditionalFormatting>
  <conditionalFormatting sqref="L402:L403">
    <cfRule type="containsText" dxfId="458" priority="456" operator="containsText" text="Needs to be">
      <formula>NOT(ISERROR(SEARCH("Needs to be",L402)))</formula>
    </cfRule>
  </conditionalFormatting>
  <conditionalFormatting sqref="M404:N405">
    <cfRule type="containsText" dxfId="457" priority="449" operator="containsText" text="Waiting">
      <formula>NOT(ISERROR(SEARCH("Waiting",M404)))</formula>
    </cfRule>
    <cfRule type="containsText" dxfId="456" priority="450" operator="containsText" text="Review">
      <formula>NOT(ISERROR(SEARCH("Review",M404)))</formula>
    </cfRule>
    <cfRule type="containsText" dxfId="455" priority="451" operator="containsText" text="Other">
      <formula>NOT(ISERROR(SEARCH("Other",M404)))</formula>
    </cfRule>
    <cfRule type="containsText" dxfId="454" priority="452" operator="containsText" text="Incomplete">
      <formula>NOT(ISERROR(SEARCH("Incomplete",M404)))</formula>
    </cfRule>
    <cfRule type="containsText" dxfId="453" priority="453" operator="containsText" text="Untraceable">
      <formula>NOT(ISERROR(SEARCH("Untraceable",M404)))</formula>
    </cfRule>
    <cfRule type="containsText" dxfId="452" priority="454" operator="containsText" text="Completed">
      <formula>NOT(ISERROR(SEARCH("Completed",M404)))</formula>
    </cfRule>
  </conditionalFormatting>
  <conditionalFormatting sqref="M404:N405">
    <cfRule type="containsText" dxfId="451" priority="455" operator="containsText" text="In Progress">
      <formula>NOT(ISERROR(SEARCH("In Progress",M404)))</formula>
    </cfRule>
  </conditionalFormatting>
  <conditionalFormatting sqref="I404:K405">
    <cfRule type="containsText" dxfId="450" priority="448" operator="containsText" text="Please Enter Tracing Time">
      <formula>NOT(ISERROR(SEARCH("Please Enter Tracing Time",I404)))</formula>
    </cfRule>
  </conditionalFormatting>
  <conditionalFormatting sqref="O404:O405">
    <cfRule type="containsText" dxfId="449" priority="440" operator="containsText" text="HOLD">
      <formula>NOT(ISERROR(SEARCH("HOLD",O404)))</formula>
    </cfRule>
    <cfRule type="containsText" dxfId="448" priority="447" operator="containsText" text="Ignore">
      <formula>NOT(ISERROR(SEARCH("Ignore",O404)))</formula>
    </cfRule>
  </conditionalFormatting>
  <conditionalFormatting sqref="O404:O405">
    <cfRule type="containsText" dxfId="447" priority="439" operator="containsText" text="Waiting">
      <formula>NOT(ISERROR(SEARCH("Waiting",O404)))</formula>
    </cfRule>
    <cfRule type="containsText" dxfId="446" priority="441" operator="containsText" text="Review">
      <formula>NOT(ISERROR(SEARCH("Review",O404)))</formula>
    </cfRule>
    <cfRule type="containsText" dxfId="445" priority="442" operator="containsText" text="Other">
      <formula>NOT(ISERROR(SEARCH("Other",O404)))</formula>
    </cfRule>
    <cfRule type="containsText" dxfId="444" priority="443" operator="containsText" text="Incomplete">
      <formula>NOT(ISERROR(SEARCH("Incomplete",O404)))</formula>
    </cfRule>
    <cfRule type="containsText" dxfId="443" priority="444" operator="containsText" text="Untraceable">
      <formula>NOT(ISERROR(SEARCH("Untraceable",O404)))</formula>
    </cfRule>
    <cfRule type="containsText" dxfId="442" priority="445" operator="containsText" text="Completed">
      <formula>NOT(ISERROR(SEARCH("Completed",O404)))</formula>
    </cfRule>
  </conditionalFormatting>
  <conditionalFormatting sqref="O404:O405">
    <cfRule type="containsText" dxfId="441" priority="446" operator="containsText" text="In Progress">
      <formula>NOT(ISERROR(SEARCH("In Progress",O404)))</formula>
    </cfRule>
  </conditionalFormatting>
  <conditionalFormatting sqref="L404:L405">
    <cfRule type="containsText" dxfId="440" priority="438" operator="containsText" text="Needs to be">
      <formula>NOT(ISERROR(SEARCH("Needs to be",L404)))</formula>
    </cfRule>
  </conditionalFormatting>
  <conditionalFormatting sqref="M406:N407">
    <cfRule type="containsText" dxfId="439" priority="431" operator="containsText" text="Waiting">
      <formula>NOT(ISERROR(SEARCH("Waiting",M406)))</formula>
    </cfRule>
    <cfRule type="containsText" dxfId="438" priority="432" operator="containsText" text="Review">
      <formula>NOT(ISERROR(SEARCH("Review",M406)))</formula>
    </cfRule>
    <cfRule type="containsText" dxfId="437" priority="433" operator="containsText" text="Other">
      <formula>NOT(ISERROR(SEARCH("Other",M406)))</formula>
    </cfRule>
    <cfRule type="containsText" dxfId="436" priority="434" operator="containsText" text="Incomplete">
      <formula>NOT(ISERROR(SEARCH("Incomplete",M406)))</formula>
    </cfRule>
    <cfRule type="containsText" dxfId="435" priority="435" operator="containsText" text="Untraceable">
      <formula>NOT(ISERROR(SEARCH("Untraceable",M406)))</formula>
    </cfRule>
    <cfRule type="containsText" dxfId="434" priority="436" operator="containsText" text="Completed">
      <formula>NOT(ISERROR(SEARCH("Completed",M406)))</formula>
    </cfRule>
  </conditionalFormatting>
  <conditionalFormatting sqref="M406:N407">
    <cfRule type="containsText" dxfId="433" priority="437" operator="containsText" text="In Progress">
      <formula>NOT(ISERROR(SEARCH("In Progress",M406)))</formula>
    </cfRule>
  </conditionalFormatting>
  <conditionalFormatting sqref="I406:K407">
    <cfRule type="containsText" dxfId="432" priority="430" operator="containsText" text="Please Enter Tracing Time">
      <formula>NOT(ISERROR(SEARCH("Please Enter Tracing Time",I406)))</formula>
    </cfRule>
  </conditionalFormatting>
  <conditionalFormatting sqref="O406:O407">
    <cfRule type="containsText" dxfId="431" priority="422" operator="containsText" text="HOLD">
      <formula>NOT(ISERROR(SEARCH("HOLD",O406)))</formula>
    </cfRule>
    <cfRule type="containsText" dxfId="430" priority="429" operator="containsText" text="Ignore">
      <formula>NOT(ISERROR(SEARCH("Ignore",O406)))</formula>
    </cfRule>
  </conditionalFormatting>
  <conditionalFormatting sqref="O406:O407">
    <cfRule type="containsText" dxfId="429" priority="421" operator="containsText" text="Waiting">
      <formula>NOT(ISERROR(SEARCH("Waiting",O406)))</formula>
    </cfRule>
    <cfRule type="containsText" dxfId="428" priority="423" operator="containsText" text="Review">
      <formula>NOT(ISERROR(SEARCH("Review",O406)))</formula>
    </cfRule>
    <cfRule type="containsText" dxfId="427" priority="424" operator="containsText" text="Other">
      <formula>NOT(ISERROR(SEARCH("Other",O406)))</formula>
    </cfRule>
    <cfRule type="containsText" dxfId="426" priority="425" operator="containsText" text="Incomplete">
      <formula>NOT(ISERROR(SEARCH("Incomplete",O406)))</formula>
    </cfRule>
    <cfRule type="containsText" dxfId="425" priority="426" operator="containsText" text="Untraceable">
      <formula>NOT(ISERROR(SEARCH("Untraceable",O406)))</formula>
    </cfRule>
    <cfRule type="containsText" dxfId="424" priority="427" operator="containsText" text="Completed">
      <formula>NOT(ISERROR(SEARCH("Completed",O406)))</formula>
    </cfRule>
  </conditionalFormatting>
  <conditionalFormatting sqref="O406:O407">
    <cfRule type="containsText" dxfId="423" priority="428" operator="containsText" text="In Progress">
      <formula>NOT(ISERROR(SEARCH("In Progress",O406)))</formula>
    </cfRule>
  </conditionalFormatting>
  <conditionalFormatting sqref="L406:L407">
    <cfRule type="containsText" dxfId="422" priority="420" operator="containsText" text="Needs to be">
      <formula>NOT(ISERROR(SEARCH("Needs to be",L406)))</formula>
    </cfRule>
  </conditionalFormatting>
  <conditionalFormatting sqref="M408:N409">
    <cfRule type="containsText" dxfId="421" priority="413" operator="containsText" text="Waiting">
      <formula>NOT(ISERROR(SEARCH("Waiting",M408)))</formula>
    </cfRule>
    <cfRule type="containsText" dxfId="420" priority="414" operator="containsText" text="Review">
      <formula>NOT(ISERROR(SEARCH("Review",M408)))</formula>
    </cfRule>
    <cfRule type="containsText" dxfId="419" priority="415" operator="containsText" text="Other">
      <formula>NOT(ISERROR(SEARCH("Other",M408)))</formula>
    </cfRule>
    <cfRule type="containsText" dxfId="418" priority="416" operator="containsText" text="Incomplete">
      <formula>NOT(ISERROR(SEARCH("Incomplete",M408)))</formula>
    </cfRule>
    <cfRule type="containsText" dxfId="417" priority="417" operator="containsText" text="Untraceable">
      <formula>NOT(ISERROR(SEARCH("Untraceable",M408)))</formula>
    </cfRule>
    <cfRule type="containsText" dxfId="416" priority="418" operator="containsText" text="Completed">
      <formula>NOT(ISERROR(SEARCH("Completed",M408)))</formula>
    </cfRule>
  </conditionalFormatting>
  <conditionalFormatting sqref="M408:N409">
    <cfRule type="containsText" dxfId="415" priority="419" operator="containsText" text="In Progress">
      <formula>NOT(ISERROR(SEARCH("In Progress",M408)))</formula>
    </cfRule>
  </conditionalFormatting>
  <conditionalFormatting sqref="I408:K409">
    <cfRule type="containsText" dxfId="414" priority="412" operator="containsText" text="Please Enter Tracing Time">
      <formula>NOT(ISERROR(SEARCH("Please Enter Tracing Time",I408)))</formula>
    </cfRule>
  </conditionalFormatting>
  <conditionalFormatting sqref="O408:O409">
    <cfRule type="containsText" dxfId="413" priority="404" operator="containsText" text="HOLD">
      <formula>NOT(ISERROR(SEARCH("HOLD",O408)))</formula>
    </cfRule>
    <cfRule type="containsText" dxfId="412" priority="411" operator="containsText" text="Ignore">
      <formula>NOT(ISERROR(SEARCH("Ignore",O408)))</formula>
    </cfRule>
  </conditionalFormatting>
  <conditionalFormatting sqref="O408:O409">
    <cfRule type="containsText" dxfId="411" priority="403" operator="containsText" text="Waiting">
      <formula>NOT(ISERROR(SEARCH("Waiting",O408)))</formula>
    </cfRule>
    <cfRule type="containsText" dxfId="410" priority="405" operator="containsText" text="Review">
      <formula>NOT(ISERROR(SEARCH("Review",O408)))</formula>
    </cfRule>
    <cfRule type="containsText" dxfId="409" priority="406" operator="containsText" text="Other">
      <formula>NOT(ISERROR(SEARCH("Other",O408)))</formula>
    </cfRule>
    <cfRule type="containsText" dxfId="408" priority="407" operator="containsText" text="Incomplete">
      <formula>NOT(ISERROR(SEARCH("Incomplete",O408)))</formula>
    </cfRule>
    <cfRule type="containsText" dxfId="407" priority="408" operator="containsText" text="Untraceable">
      <formula>NOT(ISERROR(SEARCH("Untraceable",O408)))</formula>
    </cfRule>
    <cfRule type="containsText" dxfId="406" priority="409" operator="containsText" text="Completed">
      <formula>NOT(ISERROR(SEARCH("Completed",O408)))</formula>
    </cfRule>
  </conditionalFormatting>
  <conditionalFormatting sqref="O408:O409">
    <cfRule type="containsText" dxfId="405" priority="410" operator="containsText" text="In Progress">
      <formula>NOT(ISERROR(SEARCH("In Progress",O408)))</formula>
    </cfRule>
  </conditionalFormatting>
  <conditionalFormatting sqref="L408:L409">
    <cfRule type="containsText" dxfId="404" priority="402" operator="containsText" text="Needs to be">
      <formula>NOT(ISERROR(SEARCH("Needs to be",L408)))</formula>
    </cfRule>
  </conditionalFormatting>
  <conditionalFormatting sqref="M410:N411">
    <cfRule type="containsText" dxfId="403" priority="395" operator="containsText" text="Waiting">
      <formula>NOT(ISERROR(SEARCH("Waiting",M410)))</formula>
    </cfRule>
    <cfRule type="containsText" dxfId="402" priority="396" operator="containsText" text="Review">
      <formula>NOT(ISERROR(SEARCH("Review",M410)))</formula>
    </cfRule>
    <cfRule type="containsText" dxfId="401" priority="397" operator="containsText" text="Other">
      <formula>NOT(ISERROR(SEARCH("Other",M410)))</formula>
    </cfRule>
    <cfRule type="containsText" dxfId="400" priority="398" operator="containsText" text="Incomplete">
      <formula>NOT(ISERROR(SEARCH("Incomplete",M410)))</formula>
    </cfRule>
    <cfRule type="containsText" dxfId="399" priority="399" operator="containsText" text="Untraceable">
      <formula>NOT(ISERROR(SEARCH("Untraceable",M410)))</formula>
    </cfRule>
    <cfRule type="containsText" dxfId="398" priority="400" operator="containsText" text="Completed">
      <formula>NOT(ISERROR(SEARCH("Completed",M410)))</formula>
    </cfRule>
  </conditionalFormatting>
  <conditionalFormatting sqref="M410:N411">
    <cfRule type="containsText" dxfId="397" priority="401" operator="containsText" text="In Progress">
      <formula>NOT(ISERROR(SEARCH("In Progress",M410)))</formula>
    </cfRule>
  </conditionalFormatting>
  <conditionalFormatting sqref="I410:K411">
    <cfRule type="containsText" dxfId="396" priority="394" operator="containsText" text="Please Enter Tracing Time">
      <formula>NOT(ISERROR(SEARCH("Please Enter Tracing Time",I410)))</formula>
    </cfRule>
  </conditionalFormatting>
  <conditionalFormatting sqref="O410:O411">
    <cfRule type="containsText" dxfId="395" priority="386" operator="containsText" text="HOLD">
      <formula>NOT(ISERROR(SEARCH("HOLD",O410)))</formula>
    </cfRule>
    <cfRule type="containsText" dxfId="394" priority="393" operator="containsText" text="Ignore">
      <formula>NOT(ISERROR(SEARCH("Ignore",O410)))</formula>
    </cfRule>
  </conditionalFormatting>
  <conditionalFormatting sqref="O410:O411">
    <cfRule type="containsText" dxfId="393" priority="385" operator="containsText" text="Waiting">
      <formula>NOT(ISERROR(SEARCH("Waiting",O410)))</formula>
    </cfRule>
    <cfRule type="containsText" dxfId="392" priority="387" operator="containsText" text="Review">
      <formula>NOT(ISERROR(SEARCH("Review",O410)))</formula>
    </cfRule>
    <cfRule type="containsText" dxfId="391" priority="388" operator="containsText" text="Other">
      <formula>NOT(ISERROR(SEARCH("Other",O410)))</formula>
    </cfRule>
    <cfRule type="containsText" dxfId="390" priority="389" operator="containsText" text="Incomplete">
      <formula>NOT(ISERROR(SEARCH("Incomplete",O410)))</formula>
    </cfRule>
    <cfRule type="containsText" dxfId="389" priority="390" operator="containsText" text="Untraceable">
      <formula>NOT(ISERROR(SEARCH("Untraceable",O410)))</formula>
    </cfRule>
    <cfRule type="containsText" dxfId="388" priority="391" operator="containsText" text="Completed">
      <formula>NOT(ISERROR(SEARCH("Completed",O410)))</formula>
    </cfRule>
  </conditionalFormatting>
  <conditionalFormatting sqref="O410:O411">
    <cfRule type="containsText" dxfId="387" priority="392" operator="containsText" text="In Progress">
      <formula>NOT(ISERROR(SEARCH("In Progress",O410)))</formula>
    </cfRule>
  </conditionalFormatting>
  <conditionalFormatting sqref="L410:L411">
    <cfRule type="containsText" dxfId="386" priority="384" operator="containsText" text="Needs to be">
      <formula>NOT(ISERROR(SEARCH("Needs to be",L410)))</formula>
    </cfRule>
  </conditionalFormatting>
  <conditionalFormatting sqref="M412:N413">
    <cfRule type="containsText" dxfId="385" priority="377" operator="containsText" text="Waiting">
      <formula>NOT(ISERROR(SEARCH("Waiting",M412)))</formula>
    </cfRule>
    <cfRule type="containsText" dxfId="384" priority="378" operator="containsText" text="Review">
      <formula>NOT(ISERROR(SEARCH("Review",M412)))</formula>
    </cfRule>
    <cfRule type="containsText" dxfId="383" priority="379" operator="containsText" text="Other">
      <formula>NOT(ISERROR(SEARCH("Other",M412)))</formula>
    </cfRule>
    <cfRule type="containsText" dxfId="382" priority="380" operator="containsText" text="Incomplete">
      <formula>NOT(ISERROR(SEARCH("Incomplete",M412)))</formula>
    </cfRule>
    <cfRule type="containsText" dxfId="381" priority="381" operator="containsText" text="Untraceable">
      <formula>NOT(ISERROR(SEARCH("Untraceable",M412)))</formula>
    </cfRule>
    <cfRule type="containsText" dxfId="380" priority="382" operator="containsText" text="Completed">
      <formula>NOT(ISERROR(SEARCH("Completed",M412)))</formula>
    </cfRule>
  </conditionalFormatting>
  <conditionalFormatting sqref="M412:N413">
    <cfRule type="containsText" dxfId="379" priority="383" operator="containsText" text="In Progress">
      <formula>NOT(ISERROR(SEARCH("In Progress",M412)))</formula>
    </cfRule>
  </conditionalFormatting>
  <conditionalFormatting sqref="I412:K413">
    <cfRule type="containsText" dxfId="378" priority="376" operator="containsText" text="Please Enter Tracing Time">
      <formula>NOT(ISERROR(SEARCH("Please Enter Tracing Time",I412)))</formula>
    </cfRule>
  </conditionalFormatting>
  <conditionalFormatting sqref="O412:O413">
    <cfRule type="containsText" dxfId="377" priority="368" operator="containsText" text="HOLD">
      <formula>NOT(ISERROR(SEARCH("HOLD",O412)))</formula>
    </cfRule>
    <cfRule type="containsText" dxfId="376" priority="375" operator="containsText" text="Ignore">
      <formula>NOT(ISERROR(SEARCH("Ignore",O412)))</formula>
    </cfRule>
  </conditionalFormatting>
  <conditionalFormatting sqref="O412:O413">
    <cfRule type="containsText" dxfId="375" priority="367" operator="containsText" text="Waiting">
      <formula>NOT(ISERROR(SEARCH("Waiting",O412)))</formula>
    </cfRule>
    <cfRule type="containsText" dxfId="374" priority="369" operator="containsText" text="Review">
      <formula>NOT(ISERROR(SEARCH("Review",O412)))</formula>
    </cfRule>
    <cfRule type="containsText" dxfId="373" priority="370" operator="containsText" text="Other">
      <formula>NOT(ISERROR(SEARCH("Other",O412)))</formula>
    </cfRule>
    <cfRule type="containsText" dxfId="372" priority="371" operator="containsText" text="Incomplete">
      <formula>NOT(ISERROR(SEARCH("Incomplete",O412)))</formula>
    </cfRule>
    <cfRule type="containsText" dxfId="371" priority="372" operator="containsText" text="Untraceable">
      <formula>NOT(ISERROR(SEARCH("Untraceable",O412)))</formula>
    </cfRule>
    <cfRule type="containsText" dxfId="370" priority="373" operator="containsText" text="Completed">
      <formula>NOT(ISERROR(SEARCH("Completed",O412)))</formula>
    </cfRule>
  </conditionalFormatting>
  <conditionalFormatting sqref="O412:O413">
    <cfRule type="containsText" dxfId="369" priority="374" operator="containsText" text="In Progress">
      <formula>NOT(ISERROR(SEARCH("In Progress",O412)))</formula>
    </cfRule>
  </conditionalFormatting>
  <conditionalFormatting sqref="L412:L413">
    <cfRule type="containsText" dxfId="368" priority="366" operator="containsText" text="Needs to be">
      <formula>NOT(ISERROR(SEARCH("Needs to be",L412)))</formula>
    </cfRule>
  </conditionalFormatting>
  <conditionalFormatting sqref="M414:N415">
    <cfRule type="containsText" dxfId="367" priority="359" operator="containsText" text="Waiting">
      <formula>NOT(ISERROR(SEARCH("Waiting",M414)))</formula>
    </cfRule>
    <cfRule type="containsText" dxfId="366" priority="360" operator="containsText" text="Review">
      <formula>NOT(ISERROR(SEARCH("Review",M414)))</formula>
    </cfRule>
    <cfRule type="containsText" dxfId="365" priority="361" operator="containsText" text="Other">
      <formula>NOT(ISERROR(SEARCH("Other",M414)))</formula>
    </cfRule>
    <cfRule type="containsText" dxfId="364" priority="362" operator="containsText" text="Incomplete">
      <formula>NOT(ISERROR(SEARCH("Incomplete",M414)))</formula>
    </cfRule>
    <cfRule type="containsText" dxfId="363" priority="363" operator="containsText" text="Untraceable">
      <formula>NOT(ISERROR(SEARCH("Untraceable",M414)))</formula>
    </cfRule>
    <cfRule type="containsText" dxfId="362" priority="364" operator="containsText" text="Completed">
      <formula>NOT(ISERROR(SEARCH("Completed",M414)))</formula>
    </cfRule>
  </conditionalFormatting>
  <conditionalFormatting sqref="M414:N415">
    <cfRule type="containsText" dxfId="361" priority="365" operator="containsText" text="In Progress">
      <formula>NOT(ISERROR(SEARCH("In Progress",M414)))</formula>
    </cfRule>
  </conditionalFormatting>
  <conditionalFormatting sqref="I414:K415">
    <cfRule type="containsText" dxfId="360" priority="358" operator="containsText" text="Please Enter Tracing Time">
      <formula>NOT(ISERROR(SEARCH("Please Enter Tracing Time",I414)))</formula>
    </cfRule>
  </conditionalFormatting>
  <conditionalFormatting sqref="O414:O415">
    <cfRule type="containsText" dxfId="359" priority="350" operator="containsText" text="HOLD">
      <formula>NOT(ISERROR(SEARCH("HOLD",O414)))</formula>
    </cfRule>
    <cfRule type="containsText" dxfId="358" priority="357" operator="containsText" text="Ignore">
      <formula>NOT(ISERROR(SEARCH("Ignore",O414)))</formula>
    </cfRule>
  </conditionalFormatting>
  <conditionalFormatting sqref="O414:O415">
    <cfRule type="containsText" dxfId="357" priority="349" operator="containsText" text="Waiting">
      <formula>NOT(ISERROR(SEARCH("Waiting",O414)))</formula>
    </cfRule>
    <cfRule type="containsText" dxfId="356" priority="351" operator="containsText" text="Review">
      <formula>NOT(ISERROR(SEARCH("Review",O414)))</formula>
    </cfRule>
    <cfRule type="containsText" dxfId="355" priority="352" operator="containsText" text="Other">
      <formula>NOT(ISERROR(SEARCH("Other",O414)))</formula>
    </cfRule>
    <cfRule type="containsText" dxfId="354" priority="353" operator="containsText" text="Incomplete">
      <formula>NOT(ISERROR(SEARCH("Incomplete",O414)))</formula>
    </cfRule>
    <cfRule type="containsText" dxfId="353" priority="354" operator="containsText" text="Untraceable">
      <formula>NOT(ISERROR(SEARCH("Untraceable",O414)))</formula>
    </cfRule>
    <cfRule type="containsText" dxfId="352" priority="355" operator="containsText" text="Completed">
      <formula>NOT(ISERROR(SEARCH("Completed",O414)))</formula>
    </cfRule>
  </conditionalFormatting>
  <conditionalFormatting sqref="O414:O415">
    <cfRule type="containsText" dxfId="351" priority="356" operator="containsText" text="In Progress">
      <formula>NOT(ISERROR(SEARCH("In Progress",O414)))</formula>
    </cfRule>
  </conditionalFormatting>
  <conditionalFormatting sqref="L414:L415">
    <cfRule type="containsText" dxfId="350" priority="348" operator="containsText" text="Needs to be">
      <formula>NOT(ISERROR(SEARCH("Needs to be",L414)))</formula>
    </cfRule>
  </conditionalFormatting>
  <conditionalFormatting sqref="M416:N417">
    <cfRule type="containsText" dxfId="349" priority="341" operator="containsText" text="Waiting">
      <formula>NOT(ISERROR(SEARCH("Waiting",M416)))</formula>
    </cfRule>
    <cfRule type="containsText" dxfId="348" priority="342" operator="containsText" text="Review">
      <formula>NOT(ISERROR(SEARCH("Review",M416)))</formula>
    </cfRule>
    <cfRule type="containsText" dxfId="347" priority="343" operator="containsText" text="Other">
      <formula>NOT(ISERROR(SEARCH("Other",M416)))</formula>
    </cfRule>
    <cfRule type="containsText" dxfId="346" priority="344" operator="containsText" text="Incomplete">
      <formula>NOT(ISERROR(SEARCH("Incomplete",M416)))</formula>
    </cfRule>
    <cfRule type="containsText" dxfId="345" priority="345" operator="containsText" text="Untraceable">
      <formula>NOT(ISERROR(SEARCH("Untraceable",M416)))</formula>
    </cfRule>
    <cfRule type="containsText" dxfId="344" priority="346" operator="containsText" text="Completed">
      <formula>NOT(ISERROR(SEARCH("Completed",M416)))</formula>
    </cfRule>
  </conditionalFormatting>
  <conditionalFormatting sqref="M416:N417">
    <cfRule type="containsText" dxfId="343" priority="347" operator="containsText" text="In Progress">
      <formula>NOT(ISERROR(SEARCH("In Progress",M416)))</formula>
    </cfRule>
  </conditionalFormatting>
  <conditionalFormatting sqref="I416:K417">
    <cfRule type="containsText" dxfId="342" priority="340" operator="containsText" text="Please Enter Tracing Time">
      <formula>NOT(ISERROR(SEARCH("Please Enter Tracing Time",I416)))</formula>
    </cfRule>
  </conditionalFormatting>
  <conditionalFormatting sqref="O416:O417">
    <cfRule type="containsText" dxfId="341" priority="332" operator="containsText" text="HOLD">
      <formula>NOT(ISERROR(SEARCH("HOLD",O416)))</formula>
    </cfRule>
    <cfRule type="containsText" dxfId="340" priority="339" operator="containsText" text="Ignore">
      <formula>NOT(ISERROR(SEARCH("Ignore",O416)))</formula>
    </cfRule>
  </conditionalFormatting>
  <conditionalFormatting sqref="O416:O417">
    <cfRule type="containsText" dxfId="339" priority="331" operator="containsText" text="Waiting">
      <formula>NOT(ISERROR(SEARCH("Waiting",O416)))</formula>
    </cfRule>
    <cfRule type="containsText" dxfId="338" priority="333" operator="containsText" text="Review">
      <formula>NOT(ISERROR(SEARCH("Review",O416)))</formula>
    </cfRule>
    <cfRule type="containsText" dxfId="337" priority="334" operator="containsText" text="Other">
      <formula>NOT(ISERROR(SEARCH("Other",O416)))</formula>
    </cfRule>
    <cfRule type="containsText" dxfId="336" priority="335" operator="containsText" text="Incomplete">
      <formula>NOT(ISERROR(SEARCH("Incomplete",O416)))</formula>
    </cfRule>
    <cfRule type="containsText" dxfId="335" priority="336" operator="containsText" text="Untraceable">
      <formula>NOT(ISERROR(SEARCH("Untraceable",O416)))</formula>
    </cfRule>
    <cfRule type="containsText" dxfId="334" priority="337" operator="containsText" text="Completed">
      <formula>NOT(ISERROR(SEARCH("Completed",O416)))</formula>
    </cfRule>
  </conditionalFormatting>
  <conditionalFormatting sqref="O416:O417">
    <cfRule type="containsText" dxfId="333" priority="338" operator="containsText" text="In Progress">
      <formula>NOT(ISERROR(SEARCH("In Progress",O416)))</formula>
    </cfRule>
  </conditionalFormatting>
  <conditionalFormatting sqref="L416:L417">
    <cfRule type="containsText" dxfId="332" priority="330" operator="containsText" text="Needs to be">
      <formula>NOT(ISERROR(SEARCH("Needs to be",L416)))</formula>
    </cfRule>
  </conditionalFormatting>
  <conditionalFormatting sqref="M418:N419">
    <cfRule type="containsText" dxfId="331" priority="323" operator="containsText" text="Waiting">
      <formula>NOT(ISERROR(SEARCH("Waiting",M418)))</formula>
    </cfRule>
    <cfRule type="containsText" dxfId="330" priority="324" operator="containsText" text="Review">
      <formula>NOT(ISERROR(SEARCH("Review",M418)))</formula>
    </cfRule>
    <cfRule type="containsText" dxfId="329" priority="325" operator="containsText" text="Other">
      <formula>NOT(ISERROR(SEARCH("Other",M418)))</formula>
    </cfRule>
    <cfRule type="containsText" dxfId="328" priority="326" operator="containsText" text="Incomplete">
      <formula>NOT(ISERROR(SEARCH("Incomplete",M418)))</formula>
    </cfRule>
    <cfRule type="containsText" dxfId="327" priority="327" operator="containsText" text="Untraceable">
      <formula>NOT(ISERROR(SEARCH("Untraceable",M418)))</formula>
    </cfRule>
    <cfRule type="containsText" dxfId="326" priority="328" operator="containsText" text="Completed">
      <formula>NOT(ISERROR(SEARCH("Completed",M418)))</formula>
    </cfRule>
  </conditionalFormatting>
  <conditionalFormatting sqref="M418:N419">
    <cfRule type="containsText" dxfId="325" priority="329" operator="containsText" text="In Progress">
      <formula>NOT(ISERROR(SEARCH("In Progress",M418)))</formula>
    </cfRule>
  </conditionalFormatting>
  <conditionalFormatting sqref="I418:K419">
    <cfRule type="containsText" dxfId="324" priority="322" operator="containsText" text="Please Enter Tracing Time">
      <formula>NOT(ISERROR(SEARCH("Please Enter Tracing Time",I418)))</formula>
    </cfRule>
  </conditionalFormatting>
  <conditionalFormatting sqref="O418:O419">
    <cfRule type="containsText" dxfId="323" priority="314" operator="containsText" text="HOLD">
      <formula>NOT(ISERROR(SEARCH("HOLD",O418)))</formula>
    </cfRule>
    <cfRule type="containsText" dxfId="322" priority="321" operator="containsText" text="Ignore">
      <formula>NOT(ISERROR(SEARCH("Ignore",O418)))</formula>
    </cfRule>
  </conditionalFormatting>
  <conditionalFormatting sqref="O418:O419">
    <cfRule type="containsText" dxfId="321" priority="313" operator="containsText" text="Waiting">
      <formula>NOT(ISERROR(SEARCH("Waiting",O418)))</formula>
    </cfRule>
    <cfRule type="containsText" dxfId="320" priority="315" operator="containsText" text="Review">
      <formula>NOT(ISERROR(SEARCH("Review",O418)))</formula>
    </cfRule>
    <cfRule type="containsText" dxfId="319" priority="316" operator="containsText" text="Other">
      <formula>NOT(ISERROR(SEARCH("Other",O418)))</formula>
    </cfRule>
    <cfRule type="containsText" dxfId="318" priority="317" operator="containsText" text="Incomplete">
      <formula>NOT(ISERROR(SEARCH("Incomplete",O418)))</formula>
    </cfRule>
    <cfRule type="containsText" dxfId="317" priority="318" operator="containsText" text="Untraceable">
      <formula>NOT(ISERROR(SEARCH("Untraceable",O418)))</formula>
    </cfRule>
    <cfRule type="containsText" dxfId="316" priority="319" operator="containsText" text="Completed">
      <formula>NOT(ISERROR(SEARCH("Completed",O418)))</formula>
    </cfRule>
  </conditionalFormatting>
  <conditionalFormatting sqref="O418:O419">
    <cfRule type="containsText" dxfId="315" priority="320" operator="containsText" text="In Progress">
      <formula>NOT(ISERROR(SEARCH("In Progress",O418)))</formula>
    </cfRule>
  </conditionalFormatting>
  <conditionalFormatting sqref="L418:L419">
    <cfRule type="containsText" dxfId="314" priority="312" operator="containsText" text="Needs to be">
      <formula>NOT(ISERROR(SEARCH("Needs to be",L418)))</formula>
    </cfRule>
  </conditionalFormatting>
  <conditionalFormatting sqref="M420:N421">
    <cfRule type="containsText" dxfId="313" priority="305" operator="containsText" text="Waiting">
      <formula>NOT(ISERROR(SEARCH("Waiting",M420)))</formula>
    </cfRule>
    <cfRule type="containsText" dxfId="312" priority="306" operator="containsText" text="Review">
      <formula>NOT(ISERROR(SEARCH("Review",M420)))</formula>
    </cfRule>
    <cfRule type="containsText" dxfId="311" priority="307" operator="containsText" text="Other">
      <formula>NOT(ISERROR(SEARCH("Other",M420)))</formula>
    </cfRule>
    <cfRule type="containsText" dxfId="310" priority="308" operator="containsText" text="Incomplete">
      <formula>NOT(ISERROR(SEARCH("Incomplete",M420)))</formula>
    </cfRule>
    <cfRule type="containsText" dxfId="309" priority="309" operator="containsText" text="Untraceable">
      <formula>NOT(ISERROR(SEARCH("Untraceable",M420)))</formula>
    </cfRule>
    <cfRule type="containsText" dxfId="308" priority="310" operator="containsText" text="Completed">
      <formula>NOT(ISERROR(SEARCH("Completed",M420)))</formula>
    </cfRule>
  </conditionalFormatting>
  <conditionalFormatting sqref="M420:N421">
    <cfRule type="containsText" dxfId="307" priority="311" operator="containsText" text="In Progress">
      <formula>NOT(ISERROR(SEARCH("In Progress",M420)))</formula>
    </cfRule>
  </conditionalFormatting>
  <conditionalFormatting sqref="I420:K421">
    <cfRule type="containsText" dxfId="306" priority="304" operator="containsText" text="Please Enter Tracing Time">
      <formula>NOT(ISERROR(SEARCH("Please Enter Tracing Time",I420)))</formula>
    </cfRule>
  </conditionalFormatting>
  <conditionalFormatting sqref="O420:O421">
    <cfRule type="containsText" dxfId="305" priority="296" operator="containsText" text="HOLD">
      <formula>NOT(ISERROR(SEARCH("HOLD",O420)))</formula>
    </cfRule>
    <cfRule type="containsText" dxfId="304" priority="303" operator="containsText" text="Ignore">
      <formula>NOT(ISERROR(SEARCH("Ignore",O420)))</formula>
    </cfRule>
  </conditionalFormatting>
  <conditionalFormatting sqref="O420:O421">
    <cfRule type="containsText" dxfId="303" priority="295" operator="containsText" text="Waiting">
      <formula>NOT(ISERROR(SEARCH("Waiting",O420)))</formula>
    </cfRule>
    <cfRule type="containsText" dxfId="302" priority="297" operator="containsText" text="Review">
      <formula>NOT(ISERROR(SEARCH("Review",O420)))</formula>
    </cfRule>
    <cfRule type="containsText" dxfId="301" priority="298" operator="containsText" text="Other">
      <formula>NOT(ISERROR(SEARCH("Other",O420)))</formula>
    </cfRule>
    <cfRule type="containsText" dxfId="300" priority="299" operator="containsText" text="Incomplete">
      <formula>NOT(ISERROR(SEARCH("Incomplete",O420)))</formula>
    </cfRule>
    <cfRule type="containsText" dxfId="299" priority="300" operator="containsText" text="Untraceable">
      <formula>NOT(ISERROR(SEARCH("Untraceable",O420)))</formula>
    </cfRule>
    <cfRule type="containsText" dxfId="298" priority="301" operator="containsText" text="Completed">
      <formula>NOT(ISERROR(SEARCH("Completed",O420)))</formula>
    </cfRule>
  </conditionalFormatting>
  <conditionalFormatting sqref="O420:O421">
    <cfRule type="containsText" dxfId="297" priority="302" operator="containsText" text="In Progress">
      <formula>NOT(ISERROR(SEARCH("In Progress",O420)))</formula>
    </cfRule>
  </conditionalFormatting>
  <conditionalFormatting sqref="L420:L421">
    <cfRule type="containsText" dxfId="296" priority="294" operator="containsText" text="Needs to be">
      <formula>NOT(ISERROR(SEARCH("Needs to be",L420)))</formula>
    </cfRule>
  </conditionalFormatting>
  <conditionalFormatting sqref="M422:N423">
    <cfRule type="containsText" dxfId="295" priority="287" operator="containsText" text="Waiting">
      <formula>NOT(ISERROR(SEARCH("Waiting",M422)))</formula>
    </cfRule>
    <cfRule type="containsText" dxfId="294" priority="288" operator="containsText" text="Review">
      <formula>NOT(ISERROR(SEARCH("Review",M422)))</formula>
    </cfRule>
    <cfRule type="containsText" dxfId="293" priority="289" operator="containsText" text="Other">
      <formula>NOT(ISERROR(SEARCH("Other",M422)))</formula>
    </cfRule>
    <cfRule type="containsText" dxfId="292" priority="290" operator="containsText" text="Incomplete">
      <formula>NOT(ISERROR(SEARCH("Incomplete",M422)))</formula>
    </cfRule>
    <cfRule type="containsText" dxfId="291" priority="291" operator="containsText" text="Untraceable">
      <formula>NOT(ISERROR(SEARCH("Untraceable",M422)))</formula>
    </cfRule>
    <cfRule type="containsText" dxfId="290" priority="292" operator="containsText" text="Completed">
      <formula>NOT(ISERROR(SEARCH("Completed",M422)))</formula>
    </cfRule>
  </conditionalFormatting>
  <conditionalFormatting sqref="M422:N423">
    <cfRule type="containsText" dxfId="289" priority="293" operator="containsText" text="In Progress">
      <formula>NOT(ISERROR(SEARCH("In Progress",M422)))</formula>
    </cfRule>
  </conditionalFormatting>
  <conditionalFormatting sqref="I422:K423">
    <cfRule type="containsText" dxfId="288" priority="286" operator="containsText" text="Please Enter Tracing Time">
      <formula>NOT(ISERROR(SEARCH("Please Enter Tracing Time",I422)))</formula>
    </cfRule>
  </conditionalFormatting>
  <conditionalFormatting sqref="O422:O423">
    <cfRule type="containsText" dxfId="287" priority="278" operator="containsText" text="HOLD">
      <formula>NOT(ISERROR(SEARCH("HOLD",O422)))</formula>
    </cfRule>
    <cfRule type="containsText" dxfId="286" priority="285" operator="containsText" text="Ignore">
      <formula>NOT(ISERROR(SEARCH("Ignore",O422)))</formula>
    </cfRule>
  </conditionalFormatting>
  <conditionalFormatting sqref="O422:O423">
    <cfRule type="containsText" dxfId="285" priority="277" operator="containsText" text="Waiting">
      <formula>NOT(ISERROR(SEARCH("Waiting",O422)))</formula>
    </cfRule>
    <cfRule type="containsText" dxfId="284" priority="279" operator="containsText" text="Review">
      <formula>NOT(ISERROR(SEARCH("Review",O422)))</formula>
    </cfRule>
    <cfRule type="containsText" dxfId="283" priority="280" operator="containsText" text="Other">
      <formula>NOT(ISERROR(SEARCH("Other",O422)))</formula>
    </cfRule>
    <cfRule type="containsText" dxfId="282" priority="281" operator="containsText" text="Incomplete">
      <formula>NOT(ISERROR(SEARCH("Incomplete",O422)))</formula>
    </cfRule>
    <cfRule type="containsText" dxfId="281" priority="282" operator="containsText" text="Untraceable">
      <formula>NOT(ISERROR(SEARCH("Untraceable",O422)))</formula>
    </cfRule>
    <cfRule type="containsText" dxfId="280" priority="283" operator="containsText" text="Completed">
      <formula>NOT(ISERROR(SEARCH("Completed",O422)))</formula>
    </cfRule>
  </conditionalFormatting>
  <conditionalFormatting sqref="O422:O423">
    <cfRule type="containsText" dxfId="279" priority="284" operator="containsText" text="In Progress">
      <formula>NOT(ISERROR(SEARCH("In Progress",O422)))</formula>
    </cfRule>
  </conditionalFormatting>
  <conditionalFormatting sqref="L422:L423">
    <cfRule type="containsText" dxfId="278" priority="276" operator="containsText" text="Needs to be">
      <formula>NOT(ISERROR(SEARCH("Needs to be",L422)))</formula>
    </cfRule>
  </conditionalFormatting>
  <conditionalFormatting sqref="M424:N425">
    <cfRule type="containsText" dxfId="277" priority="269" operator="containsText" text="Waiting">
      <formula>NOT(ISERROR(SEARCH("Waiting",M424)))</formula>
    </cfRule>
    <cfRule type="containsText" dxfId="276" priority="270" operator="containsText" text="Review">
      <formula>NOT(ISERROR(SEARCH("Review",M424)))</formula>
    </cfRule>
    <cfRule type="containsText" dxfId="275" priority="271" operator="containsText" text="Other">
      <formula>NOT(ISERROR(SEARCH("Other",M424)))</formula>
    </cfRule>
    <cfRule type="containsText" dxfId="274" priority="272" operator="containsText" text="Incomplete">
      <formula>NOT(ISERROR(SEARCH("Incomplete",M424)))</formula>
    </cfRule>
    <cfRule type="containsText" dxfId="273" priority="273" operator="containsText" text="Untraceable">
      <formula>NOT(ISERROR(SEARCH("Untraceable",M424)))</formula>
    </cfRule>
    <cfRule type="containsText" dxfId="272" priority="274" operator="containsText" text="Completed">
      <formula>NOT(ISERROR(SEARCH("Completed",M424)))</formula>
    </cfRule>
  </conditionalFormatting>
  <conditionalFormatting sqref="M424:N425">
    <cfRule type="containsText" dxfId="271" priority="275" operator="containsText" text="In Progress">
      <formula>NOT(ISERROR(SEARCH("In Progress",M424)))</formula>
    </cfRule>
  </conditionalFormatting>
  <conditionalFormatting sqref="I424:K425">
    <cfRule type="containsText" dxfId="270" priority="268" operator="containsText" text="Please Enter Tracing Time">
      <formula>NOT(ISERROR(SEARCH("Please Enter Tracing Time",I424)))</formula>
    </cfRule>
  </conditionalFormatting>
  <conditionalFormatting sqref="O424:O425">
    <cfRule type="containsText" dxfId="269" priority="260" operator="containsText" text="HOLD">
      <formula>NOT(ISERROR(SEARCH("HOLD",O424)))</formula>
    </cfRule>
    <cfRule type="containsText" dxfId="268" priority="267" operator="containsText" text="Ignore">
      <formula>NOT(ISERROR(SEARCH("Ignore",O424)))</formula>
    </cfRule>
  </conditionalFormatting>
  <conditionalFormatting sqref="O424:O425">
    <cfRule type="containsText" dxfId="267" priority="259" operator="containsText" text="Waiting">
      <formula>NOT(ISERROR(SEARCH("Waiting",O424)))</formula>
    </cfRule>
    <cfRule type="containsText" dxfId="266" priority="261" operator="containsText" text="Review">
      <formula>NOT(ISERROR(SEARCH("Review",O424)))</formula>
    </cfRule>
    <cfRule type="containsText" dxfId="265" priority="262" operator="containsText" text="Other">
      <formula>NOT(ISERROR(SEARCH("Other",O424)))</formula>
    </cfRule>
    <cfRule type="containsText" dxfId="264" priority="263" operator="containsText" text="Incomplete">
      <formula>NOT(ISERROR(SEARCH("Incomplete",O424)))</formula>
    </cfRule>
    <cfRule type="containsText" dxfId="263" priority="264" operator="containsText" text="Untraceable">
      <formula>NOT(ISERROR(SEARCH("Untraceable",O424)))</formula>
    </cfRule>
    <cfRule type="containsText" dxfId="262" priority="265" operator="containsText" text="Completed">
      <formula>NOT(ISERROR(SEARCH("Completed",O424)))</formula>
    </cfRule>
  </conditionalFormatting>
  <conditionalFormatting sqref="O424:O425">
    <cfRule type="containsText" dxfId="261" priority="266" operator="containsText" text="In Progress">
      <formula>NOT(ISERROR(SEARCH("In Progress",O424)))</formula>
    </cfRule>
  </conditionalFormatting>
  <conditionalFormatting sqref="L424:L425">
    <cfRule type="containsText" dxfId="260" priority="258" operator="containsText" text="Needs to be">
      <formula>NOT(ISERROR(SEARCH("Needs to be",L424)))</formula>
    </cfRule>
  </conditionalFormatting>
  <conditionalFormatting sqref="M426:N427">
    <cfRule type="containsText" dxfId="259" priority="251" operator="containsText" text="Waiting">
      <formula>NOT(ISERROR(SEARCH("Waiting",M426)))</formula>
    </cfRule>
    <cfRule type="containsText" dxfId="258" priority="252" operator="containsText" text="Review">
      <formula>NOT(ISERROR(SEARCH("Review",M426)))</formula>
    </cfRule>
    <cfRule type="containsText" dxfId="257" priority="253" operator="containsText" text="Other">
      <formula>NOT(ISERROR(SEARCH("Other",M426)))</formula>
    </cfRule>
    <cfRule type="containsText" dxfId="256" priority="254" operator="containsText" text="Incomplete">
      <formula>NOT(ISERROR(SEARCH("Incomplete",M426)))</formula>
    </cfRule>
    <cfRule type="containsText" dxfId="255" priority="255" operator="containsText" text="Untraceable">
      <formula>NOT(ISERROR(SEARCH("Untraceable",M426)))</formula>
    </cfRule>
    <cfRule type="containsText" dxfId="254" priority="256" operator="containsText" text="Completed">
      <formula>NOT(ISERROR(SEARCH("Completed",M426)))</formula>
    </cfRule>
  </conditionalFormatting>
  <conditionalFormatting sqref="M426:N427">
    <cfRule type="containsText" dxfId="253" priority="257" operator="containsText" text="In Progress">
      <formula>NOT(ISERROR(SEARCH("In Progress",M426)))</formula>
    </cfRule>
  </conditionalFormatting>
  <conditionalFormatting sqref="I426:K427">
    <cfRule type="containsText" dxfId="252" priority="250" operator="containsText" text="Please Enter Tracing Time">
      <formula>NOT(ISERROR(SEARCH("Please Enter Tracing Time",I426)))</formula>
    </cfRule>
  </conditionalFormatting>
  <conditionalFormatting sqref="O426:O427">
    <cfRule type="containsText" dxfId="251" priority="242" operator="containsText" text="HOLD">
      <formula>NOT(ISERROR(SEARCH("HOLD",O426)))</formula>
    </cfRule>
    <cfRule type="containsText" dxfId="250" priority="249" operator="containsText" text="Ignore">
      <formula>NOT(ISERROR(SEARCH("Ignore",O426)))</formula>
    </cfRule>
  </conditionalFormatting>
  <conditionalFormatting sqref="O426:O427">
    <cfRule type="containsText" dxfId="249" priority="241" operator="containsText" text="Waiting">
      <formula>NOT(ISERROR(SEARCH("Waiting",O426)))</formula>
    </cfRule>
    <cfRule type="containsText" dxfId="248" priority="243" operator="containsText" text="Review">
      <formula>NOT(ISERROR(SEARCH("Review",O426)))</formula>
    </cfRule>
    <cfRule type="containsText" dxfId="247" priority="244" operator="containsText" text="Other">
      <formula>NOT(ISERROR(SEARCH("Other",O426)))</formula>
    </cfRule>
    <cfRule type="containsText" dxfId="246" priority="245" operator="containsText" text="Incomplete">
      <formula>NOT(ISERROR(SEARCH("Incomplete",O426)))</formula>
    </cfRule>
    <cfRule type="containsText" dxfId="245" priority="246" operator="containsText" text="Untraceable">
      <formula>NOT(ISERROR(SEARCH("Untraceable",O426)))</formula>
    </cfRule>
    <cfRule type="containsText" dxfId="244" priority="247" operator="containsText" text="Completed">
      <formula>NOT(ISERROR(SEARCH("Completed",O426)))</formula>
    </cfRule>
  </conditionalFormatting>
  <conditionalFormatting sqref="O426:O427">
    <cfRule type="containsText" dxfId="243" priority="248" operator="containsText" text="In Progress">
      <formula>NOT(ISERROR(SEARCH("In Progress",O426)))</formula>
    </cfRule>
  </conditionalFormatting>
  <conditionalFormatting sqref="L426:L427">
    <cfRule type="containsText" dxfId="242" priority="240" operator="containsText" text="Needs to be">
      <formula>NOT(ISERROR(SEARCH("Needs to be",L426)))</formula>
    </cfRule>
  </conditionalFormatting>
  <conditionalFormatting sqref="M428:N429">
    <cfRule type="containsText" dxfId="241" priority="233" operator="containsText" text="Waiting">
      <formula>NOT(ISERROR(SEARCH("Waiting",M428)))</formula>
    </cfRule>
    <cfRule type="containsText" dxfId="240" priority="234" operator="containsText" text="Review">
      <formula>NOT(ISERROR(SEARCH("Review",M428)))</formula>
    </cfRule>
    <cfRule type="containsText" dxfId="239" priority="235" operator="containsText" text="Other">
      <formula>NOT(ISERROR(SEARCH("Other",M428)))</formula>
    </cfRule>
    <cfRule type="containsText" dxfId="238" priority="236" operator="containsText" text="Incomplete">
      <formula>NOT(ISERROR(SEARCH("Incomplete",M428)))</formula>
    </cfRule>
    <cfRule type="containsText" dxfId="237" priority="237" operator="containsText" text="Untraceable">
      <formula>NOT(ISERROR(SEARCH("Untraceable",M428)))</formula>
    </cfRule>
    <cfRule type="containsText" dxfId="236" priority="238" operator="containsText" text="Completed">
      <formula>NOT(ISERROR(SEARCH("Completed",M428)))</formula>
    </cfRule>
  </conditionalFormatting>
  <conditionalFormatting sqref="M428:N429">
    <cfRule type="containsText" dxfId="235" priority="239" operator="containsText" text="In Progress">
      <formula>NOT(ISERROR(SEARCH("In Progress",M428)))</formula>
    </cfRule>
  </conditionalFormatting>
  <conditionalFormatting sqref="I428:K429">
    <cfRule type="containsText" dxfId="234" priority="232" operator="containsText" text="Please Enter Tracing Time">
      <formula>NOT(ISERROR(SEARCH("Please Enter Tracing Time",I428)))</formula>
    </cfRule>
  </conditionalFormatting>
  <conditionalFormatting sqref="O428:O429">
    <cfRule type="containsText" dxfId="233" priority="224" operator="containsText" text="HOLD">
      <formula>NOT(ISERROR(SEARCH("HOLD",O428)))</formula>
    </cfRule>
    <cfRule type="containsText" dxfId="232" priority="231" operator="containsText" text="Ignore">
      <formula>NOT(ISERROR(SEARCH("Ignore",O428)))</formula>
    </cfRule>
  </conditionalFormatting>
  <conditionalFormatting sqref="O428:O429">
    <cfRule type="containsText" dxfId="231" priority="223" operator="containsText" text="Waiting">
      <formula>NOT(ISERROR(SEARCH("Waiting",O428)))</formula>
    </cfRule>
    <cfRule type="containsText" dxfId="230" priority="225" operator="containsText" text="Review">
      <formula>NOT(ISERROR(SEARCH("Review",O428)))</formula>
    </cfRule>
    <cfRule type="containsText" dxfId="229" priority="226" operator="containsText" text="Other">
      <formula>NOT(ISERROR(SEARCH("Other",O428)))</formula>
    </cfRule>
    <cfRule type="containsText" dxfId="228" priority="227" operator="containsText" text="Incomplete">
      <formula>NOT(ISERROR(SEARCH("Incomplete",O428)))</formula>
    </cfRule>
    <cfRule type="containsText" dxfId="227" priority="228" operator="containsText" text="Untraceable">
      <formula>NOT(ISERROR(SEARCH("Untraceable",O428)))</formula>
    </cfRule>
    <cfRule type="containsText" dxfId="226" priority="229" operator="containsText" text="Completed">
      <formula>NOT(ISERROR(SEARCH("Completed",O428)))</formula>
    </cfRule>
  </conditionalFormatting>
  <conditionalFormatting sqref="O428:O429">
    <cfRule type="containsText" dxfId="225" priority="230" operator="containsText" text="In Progress">
      <formula>NOT(ISERROR(SEARCH("In Progress",O428)))</formula>
    </cfRule>
  </conditionalFormatting>
  <conditionalFormatting sqref="L428:L429">
    <cfRule type="containsText" dxfId="224" priority="222" operator="containsText" text="Needs to be">
      <formula>NOT(ISERROR(SEARCH("Needs to be",L428)))</formula>
    </cfRule>
  </conditionalFormatting>
  <conditionalFormatting sqref="M430:N431">
    <cfRule type="containsText" dxfId="223" priority="215" operator="containsText" text="Waiting">
      <formula>NOT(ISERROR(SEARCH("Waiting",M430)))</formula>
    </cfRule>
    <cfRule type="containsText" dxfId="222" priority="216" operator="containsText" text="Review">
      <formula>NOT(ISERROR(SEARCH("Review",M430)))</formula>
    </cfRule>
    <cfRule type="containsText" dxfId="221" priority="217" operator="containsText" text="Other">
      <formula>NOT(ISERROR(SEARCH("Other",M430)))</formula>
    </cfRule>
    <cfRule type="containsText" dxfId="220" priority="218" operator="containsText" text="Incomplete">
      <formula>NOT(ISERROR(SEARCH("Incomplete",M430)))</formula>
    </cfRule>
    <cfRule type="containsText" dxfId="219" priority="219" operator="containsText" text="Untraceable">
      <formula>NOT(ISERROR(SEARCH("Untraceable",M430)))</formula>
    </cfRule>
    <cfRule type="containsText" dxfId="218" priority="220" operator="containsText" text="Completed">
      <formula>NOT(ISERROR(SEARCH("Completed",M430)))</formula>
    </cfRule>
  </conditionalFormatting>
  <conditionalFormatting sqref="M430:N431">
    <cfRule type="containsText" dxfId="217" priority="221" operator="containsText" text="In Progress">
      <formula>NOT(ISERROR(SEARCH("In Progress",M430)))</formula>
    </cfRule>
  </conditionalFormatting>
  <conditionalFormatting sqref="I430:K431">
    <cfRule type="containsText" dxfId="216" priority="214" operator="containsText" text="Please Enter Tracing Time">
      <formula>NOT(ISERROR(SEARCH("Please Enter Tracing Time",I430)))</formula>
    </cfRule>
  </conditionalFormatting>
  <conditionalFormatting sqref="O430:O431">
    <cfRule type="containsText" dxfId="215" priority="206" operator="containsText" text="HOLD">
      <formula>NOT(ISERROR(SEARCH("HOLD",O430)))</formula>
    </cfRule>
    <cfRule type="containsText" dxfId="214" priority="213" operator="containsText" text="Ignore">
      <formula>NOT(ISERROR(SEARCH("Ignore",O430)))</formula>
    </cfRule>
  </conditionalFormatting>
  <conditionalFormatting sqref="O430:O431">
    <cfRule type="containsText" dxfId="213" priority="205" operator="containsText" text="Waiting">
      <formula>NOT(ISERROR(SEARCH("Waiting",O430)))</formula>
    </cfRule>
    <cfRule type="containsText" dxfId="212" priority="207" operator="containsText" text="Review">
      <formula>NOT(ISERROR(SEARCH("Review",O430)))</formula>
    </cfRule>
    <cfRule type="containsText" dxfId="211" priority="208" operator="containsText" text="Other">
      <formula>NOT(ISERROR(SEARCH("Other",O430)))</formula>
    </cfRule>
    <cfRule type="containsText" dxfId="210" priority="209" operator="containsText" text="Incomplete">
      <formula>NOT(ISERROR(SEARCH("Incomplete",O430)))</formula>
    </cfRule>
    <cfRule type="containsText" dxfId="209" priority="210" operator="containsText" text="Untraceable">
      <formula>NOT(ISERROR(SEARCH("Untraceable",O430)))</formula>
    </cfRule>
    <cfRule type="containsText" dxfId="208" priority="211" operator="containsText" text="Completed">
      <formula>NOT(ISERROR(SEARCH("Completed",O430)))</formula>
    </cfRule>
  </conditionalFormatting>
  <conditionalFormatting sqref="O430:O431">
    <cfRule type="containsText" dxfId="207" priority="212" operator="containsText" text="In Progress">
      <formula>NOT(ISERROR(SEARCH("In Progress",O430)))</formula>
    </cfRule>
  </conditionalFormatting>
  <conditionalFormatting sqref="L430:L431">
    <cfRule type="containsText" dxfId="206" priority="204" operator="containsText" text="Needs to be">
      <formula>NOT(ISERROR(SEARCH("Needs to be",L430)))</formula>
    </cfRule>
  </conditionalFormatting>
  <conditionalFormatting sqref="M432:N433">
    <cfRule type="containsText" dxfId="205" priority="197" operator="containsText" text="Waiting">
      <formula>NOT(ISERROR(SEARCH("Waiting",M432)))</formula>
    </cfRule>
    <cfRule type="containsText" dxfId="204" priority="198" operator="containsText" text="Review">
      <formula>NOT(ISERROR(SEARCH("Review",M432)))</formula>
    </cfRule>
    <cfRule type="containsText" dxfId="203" priority="199" operator="containsText" text="Other">
      <formula>NOT(ISERROR(SEARCH("Other",M432)))</formula>
    </cfRule>
    <cfRule type="containsText" dxfId="202" priority="200" operator="containsText" text="Incomplete">
      <formula>NOT(ISERROR(SEARCH("Incomplete",M432)))</formula>
    </cfRule>
    <cfRule type="containsText" dxfId="201" priority="201" operator="containsText" text="Untraceable">
      <formula>NOT(ISERROR(SEARCH("Untraceable",M432)))</formula>
    </cfRule>
    <cfRule type="containsText" dxfId="200" priority="202" operator="containsText" text="Completed">
      <formula>NOT(ISERROR(SEARCH("Completed",M432)))</formula>
    </cfRule>
  </conditionalFormatting>
  <conditionalFormatting sqref="M432:N433">
    <cfRule type="containsText" dxfId="199" priority="203" operator="containsText" text="In Progress">
      <formula>NOT(ISERROR(SEARCH("In Progress",M432)))</formula>
    </cfRule>
  </conditionalFormatting>
  <conditionalFormatting sqref="I432:K433">
    <cfRule type="containsText" dxfId="198" priority="196" operator="containsText" text="Please Enter Tracing Time">
      <formula>NOT(ISERROR(SEARCH("Please Enter Tracing Time",I432)))</formula>
    </cfRule>
  </conditionalFormatting>
  <conditionalFormatting sqref="O432:O433">
    <cfRule type="containsText" dxfId="197" priority="188" operator="containsText" text="HOLD">
      <formula>NOT(ISERROR(SEARCH("HOLD",O432)))</formula>
    </cfRule>
    <cfRule type="containsText" dxfId="196" priority="195" operator="containsText" text="Ignore">
      <formula>NOT(ISERROR(SEARCH("Ignore",O432)))</formula>
    </cfRule>
  </conditionalFormatting>
  <conditionalFormatting sqref="O432:O433">
    <cfRule type="containsText" dxfId="195" priority="187" operator="containsText" text="Waiting">
      <formula>NOT(ISERROR(SEARCH("Waiting",O432)))</formula>
    </cfRule>
    <cfRule type="containsText" dxfId="194" priority="189" operator="containsText" text="Review">
      <formula>NOT(ISERROR(SEARCH("Review",O432)))</formula>
    </cfRule>
    <cfRule type="containsText" dxfId="193" priority="190" operator="containsText" text="Other">
      <formula>NOT(ISERROR(SEARCH("Other",O432)))</formula>
    </cfRule>
    <cfRule type="containsText" dxfId="192" priority="191" operator="containsText" text="Incomplete">
      <formula>NOT(ISERROR(SEARCH("Incomplete",O432)))</formula>
    </cfRule>
    <cfRule type="containsText" dxfId="191" priority="192" operator="containsText" text="Untraceable">
      <formula>NOT(ISERROR(SEARCH("Untraceable",O432)))</formula>
    </cfRule>
    <cfRule type="containsText" dxfId="190" priority="193" operator="containsText" text="Completed">
      <formula>NOT(ISERROR(SEARCH("Completed",O432)))</formula>
    </cfRule>
  </conditionalFormatting>
  <conditionalFormatting sqref="O432:O433">
    <cfRule type="containsText" dxfId="189" priority="194" operator="containsText" text="In Progress">
      <formula>NOT(ISERROR(SEARCH("In Progress",O432)))</formula>
    </cfRule>
  </conditionalFormatting>
  <conditionalFormatting sqref="L432:L433">
    <cfRule type="containsText" dxfId="188" priority="186" operator="containsText" text="Needs to be">
      <formula>NOT(ISERROR(SEARCH("Needs to be",L432)))</formula>
    </cfRule>
  </conditionalFormatting>
  <conditionalFormatting sqref="M434:N435">
    <cfRule type="containsText" dxfId="187" priority="179" operator="containsText" text="Waiting">
      <formula>NOT(ISERROR(SEARCH("Waiting",M434)))</formula>
    </cfRule>
    <cfRule type="containsText" dxfId="186" priority="180" operator="containsText" text="Review">
      <formula>NOT(ISERROR(SEARCH("Review",M434)))</formula>
    </cfRule>
    <cfRule type="containsText" dxfId="185" priority="181" operator="containsText" text="Other">
      <formula>NOT(ISERROR(SEARCH("Other",M434)))</formula>
    </cfRule>
    <cfRule type="containsText" dxfId="184" priority="182" operator="containsText" text="Incomplete">
      <formula>NOT(ISERROR(SEARCH("Incomplete",M434)))</formula>
    </cfRule>
    <cfRule type="containsText" dxfId="183" priority="183" operator="containsText" text="Untraceable">
      <formula>NOT(ISERROR(SEARCH("Untraceable",M434)))</formula>
    </cfRule>
    <cfRule type="containsText" dxfId="182" priority="184" operator="containsText" text="Completed">
      <formula>NOT(ISERROR(SEARCH("Completed",M434)))</formula>
    </cfRule>
  </conditionalFormatting>
  <conditionalFormatting sqref="M434:N435">
    <cfRule type="containsText" dxfId="181" priority="185" operator="containsText" text="In Progress">
      <formula>NOT(ISERROR(SEARCH("In Progress",M434)))</formula>
    </cfRule>
  </conditionalFormatting>
  <conditionalFormatting sqref="I434:K435">
    <cfRule type="containsText" dxfId="180" priority="178" operator="containsText" text="Please Enter Tracing Time">
      <formula>NOT(ISERROR(SEARCH("Please Enter Tracing Time",I434)))</formula>
    </cfRule>
  </conditionalFormatting>
  <conditionalFormatting sqref="O434:O435">
    <cfRule type="containsText" dxfId="179" priority="170" operator="containsText" text="HOLD">
      <formula>NOT(ISERROR(SEARCH("HOLD",O434)))</formula>
    </cfRule>
    <cfRule type="containsText" dxfId="178" priority="177" operator="containsText" text="Ignore">
      <formula>NOT(ISERROR(SEARCH("Ignore",O434)))</formula>
    </cfRule>
  </conditionalFormatting>
  <conditionalFormatting sqref="O434:O435">
    <cfRule type="containsText" dxfId="177" priority="169" operator="containsText" text="Waiting">
      <formula>NOT(ISERROR(SEARCH("Waiting",O434)))</formula>
    </cfRule>
    <cfRule type="containsText" dxfId="176" priority="171" operator="containsText" text="Review">
      <formula>NOT(ISERROR(SEARCH("Review",O434)))</formula>
    </cfRule>
    <cfRule type="containsText" dxfId="175" priority="172" operator="containsText" text="Other">
      <formula>NOT(ISERROR(SEARCH("Other",O434)))</formula>
    </cfRule>
    <cfRule type="containsText" dxfId="174" priority="173" operator="containsText" text="Incomplete">
      <formula>NOT(ISERROR(SEARCH("Incomplete",O434)))</formula>
    </cfRule>
    <cfRule type="containsText" dxfId="173" priority="174" operator="containsText" text="Untraceable">
      <formula>NOT(ISERROR(SEARCH("Untraceable",O434)))</formula>
    </cfRule>
    <cfRule type="containsText" dxfId="172" priority="175" operator="containsText" text="Completed">
      <formula>NOT(ISERROR(SEARCH("Completed",O434)))</formula>
    </cfRule>
  </conditionalFormatting>
  <conditionalFormatting sqref="O434:O435">
    <cfRule type="containsText" dxfId="171" priority="176" operator="containsText" text="In Progress">
      <formula>NOT(ISERROR(SEARCH("In Progress",O434)))</formula>
    </cfRule>
  </conditionalFormatting>
  <conditionalFormatting sqref="L434:L435">
    <cfRule type="containsText" dxfId="170" priority="168" operator="containsText" text="Needs to be">
      <formula>NOT(ISERROR(SEARCH("Needs to be",L434)))</formula>
    </cfRule>
  </conditionalFormatting>
  <conditionalFormatting sqref="M436:N437">
    <cfRule type="containsText" dxfId="169" priority="161" operator="containsText" text="Waiting">
      <formula>NOT(ISERROR(SEARCH("Waiting",M436)))</formula>
    </cfRule>
    <cfRule type="containsText" dxfId="168" priority="162" operator="containsText" text="Review">
      <formula>NOT(ISERROR(SEARCH("Review",M436)))</formula>
    </cfRule>
    <cfRule type="containsText" dxfId="167" priority="163" operator="containsText" text="Other">
      <formula>NOT(ISERROR(SEARCH("Other",M436)))</formula>
    </cfRule>
    <cfRule type="containsText" dxfId="166" priority="164" operator="containsText" text="Incomplete">
      <formula>NOT(ISERROR(SEARCH("Incomplete",M436)))</formula>
    </cfRule>
    <cfRule type="containsText" dxfId="165" priority="165" operator="containsText" text="Untraceable">
      <formula>NOT(ISERROR(SEARCH("Untraceable",M436)))</formula>
    </cfRule>
    <cfRule type="containsText" dxfId="164" priority="166" operator="containsText" text="Completed">
      <formula>NOT(ISERROR(SEARCH("Completed",M436)))</formula>
    </cfRule>
  </conditionalFormatting>
  <conditionalFormatting sqref="M436:N437">
    <cfRule type="containsText" dxfId="163" priority="167" operator="containsText" text="In Progress">
      <formula>NOT(ISERROR(SEARCH("In Progress",M436)))</formula>
    </cfRule>
  </conditionalFormatting>
  <conditionalFormatting sqref="I436:K437">
    <cfRule type="containsText" dxfId="162" priority="160" operator="containsText" text="Please Enter Tracing Time">
      <formula>NOT(ISERROR(SEARCH("Please Enter Tracing Time",I436)))</formula>
    </cfRule>
  </conditionalFormatting>
  <conditionalFormatting sqref="O436:O437">
    <cfRule type="containsText" dxfId="161" priority="152" operator="containsText" text="HOLD">
      <formula>NOT(ISERROR(SEARCH("HOLD",O436)))</formula>
    </cfRule>
    <cfRule type="containsText" dxfId="160" priority="159" operator="containsText" text="Ignore">
      <formula>NOT(ISERROR(SEARCH("Ignore",O436)))</formula>
    </cfRule>
  </conditionalFormatting>
  <conditionalFormatting sqref="O436:O437">
    <cfRule type="containsText" dxfId="159" priority="151" operator="containsText" text="Waiting">
      <formula>NOT(ISERROR(SEARCH("Waiting",O436)))</formula>
    </cfRule>
    <cfRule type="containsText" dxfId="158" priority="153" operator="containsText" text="Review">
      <formula>NOT(ISERROR(SEARCH("Review",O436)))</formula>
    </cfRule>
    <cfRule type="containsText" dxfId="157" priority="154" operator="containsText" text="Other">
      <formula>NOT(ISERROR(SEARCH("Other",O436)))</formula>
    </cfRule>
    <cfRule type="containsText" dxfId="156" priority="155" operator="containsText" text="Incomplete">
      <formula>NOT(ISERROR(SEARCH("Incomplete",O436)))</formula>
    </cfRule>
    <cfRule type="containsText" dxfId="155" priority="156" operator="containsText" text="Untraceable">
      <formula>NOT(ISERROR(SEARCH("Untraceable",O436)))</formula>
    </cfRule>
    <cfRule type="containsText" dxfId="154" priority="157" operator="containsText" text="Completed">
      <formula>NOT(ISERROR(SEARCH("Completed",O436)))</formula>
    </cfRule>
  </conditionalFormatting>
  <conditionalFormatting sqref="O436:O437">
    <cfRule type="containsText" dxfId="153" priority="158" operator="containsText" text="In Progress">
      <formula>NOT(ISERROR(SEARCH("In Progress",O436)))</formula>
    </cfRule>
  </conditionalFormatting>
  <conditionalFormatting sqref="L436:L437">
    <cfRule type="containsText" dxfId="152" priority="150" operator="containsText" text="Needs to be">
      <formula>NOT(ISERROR(SEARCH("Needs to be",L436)))</formula>
    </cfRule>
  </conditionalFormatting>
  <conditionalFormatting sqref="M438:N439">
    <cfRule type="containsText" dxfId="151" priority="143" operator="containsText" text="Waiting">
      <formula>NOT(ISERROR(SEARCH("Waiting",M438)))</formula>
    </cfRule>
    <cfRule type="containsText" dxfId="150" priority="144" operator="containsText" text="Review">
      <formula>NOT(ISERROR(SEARCH("Review",M438)))</formula>
    </cfRule>
    <cfRule type="containsText" dxfId="149" priority="145" operator="containsText" text="Other">
      <formula>NOT(ISERROR(SEARCH("Other",M438)))</formula>
    </cfRule>
    <cfRule type="containsText" dxfId="148" priority="146" operator="containsText" text="Incomplete">
      <formula>NOT(ISERROR(SEARCH("Incomplete",M438)))</formula>
    </cfRule>
    <cfRule type="containsText" dxfId="147" priority="147" operator="containsText" text="Untraceable">
      <formula>NOT(ISERROR(SEARCH("Untraceable",M438)))</formula>
    </cfRule>
    <cfRule type="containsText" dxfId="146" priority="148" operator="containsText" text="Completed">
      <formula>NOT(ISERROR(SEARCH("Completed",M438)))</formula>
    </cfRule>
  </conditionalFormatting>
  <conditionalFormatting sqref="M438:N439">
    <cfRule type="containsText" dxfId="145" priority="149" operator="containsText" text="In Progress">
      <formula>NOT(ISERROR(SEARCH("In Progress",M438)))</formula>
    </cfRule>
  </conditionalFormatting>
  <conditionalFormatting sqref="I438:K439">
    <cfRule type="containsText" dxfId="144" priority="142" operator="containsText" text="Please Enter Tracing Time">
      <formula>NOT(ISERROR(SEARCH("Please Enter Tracing Time",I438)))</formula>
    </cfRule>
  </conditionalFormatting>
  <conditionalFormatting sqref="O438:O439">
    <cfRule type="containsText" dxfId="143" priority="134" operator="containsText" text="HOLD">
      <formula>NOT(ISERROR(SEARCH("HOLD",O438)))</formula>
    </cfRule>
    <cfRule type="containsText" dxfId="142" priority="141" operator="containsText" text="Ignore">
      <formula>NOT(ISERROR(SEARCH("Ignore",O438)))</formula>
    </cfRule>
  </conditionalFormatting>
  <conditionalFormatting sqref="O438:O439">
    <cfRule type="containsText" dxfId="141" priority="133" operator="containsText" text="Waiting">
      <formula>NOT(ISERROR(SEARCH("Waiting",O438)))</formula>
    </cfRule>
    <cfRule type="containsText" dxfId="140" priority="135" operator="containsText" text="Review">
      <formula>NOT(ISERROR(SEARCH("Review",O438)))</formula>
    </cfRule>
    <cfRule type="containsText" dxfId="139" priority="136" operator="containsText" text="Other">
      <formula>NOT(ISERROR(SEARCH("Other",O438)))</formula>
    </cfRule>
    <cfRule type="containsText" dxfId="138" priority="137" operator="containsText" text="Incomplete">
      <formula>NOT(ISERROR(SEARCH("Incomplete",O438)))</formula>
    </cfRule>
    <cfRule type="containsText" dxfId="137" priority="138" operator="containsText" text="Untraceable">
      <formula>NOT(ISERROR(SEARCH("Untraceable",O438)))</formula>
    </cfRule>
    <cfRule type="containsText" dxfId="136" priority="139" operator="containsText" text="Completed">
      <formula>NOT(ISERROR(SEARCH("Completed",O438)))</formula>
    </cfRule>
  </conditionalFormatting>
  <conditionalFormatting sqref="O438:O439">
    <cfRule type="containsText" dxfId="135" priority="140" operator="containsText" text="In Progress">
      <formula>NOT(ISERROR(SEARCH("In Progress",O438)))</formula>
    </cfRule>
  </conditionalFormatting>
  <conditionalFormatting sqref="L438:L439">
    <cfRule type="containsText" dxfId="134" priority="132" operator="containsText" text="Needs to be">
      <formula>NOT(ISERROR(SEARCH("Needs to be",L438)))</formula>
    </cfRule>
  </conditionalFormatting>
  <conditionalFormatting sqref="M452:N659">
    <cfRule type="containsText" dxfId="133" priority="125" operator="containsText" text="Waiting">
      <formula>NOT(ISERROR(SEARCH("Waiting",M452)))</formula>
    </cfRule>
    <cfRule type="containsText" dxfId="132" priority="126" operator="containsText" text="Review">
      <formula>NOT(ISERROR(SEARCH("Review",M452)))</formula>
    </cfRule>
    <cfRule type="containsText" dxfId="131" priority="127" operator="containsText" text="Other">
      <formula>NOT(ISERROR(SEARCH("Other",M452)))</formula>
    </cfRule>
    <cfRule type="containsText" dxfId="130" priority="128" operator="containsText" text="Incomplete">
      <formula>NOT(ISERROR(SEARCH("Incomplete",M452)))</formula>
    </cfRule>
    <cfRule type="containsText" dxfId="129" priority="129" operator="containsText" text="Untraceable">
      <formula>NOT(ISERROR(SEARCH("Untraceable",M452)))</formula>
    </cfRule>
    <cfRule type="containsText" dxfId="128" priority="130" operator="containsText" text="Completed">
      <formula>NOT(ISERROR(SEARCH("Completed",M452)))</formula>
    </cfRule>
  </conditionalFormatting>
  <conditionalFormatting sqref="M452:N659">
    <cfRule type="containsText" dxfId="127" priority="131" operator="containsText" text="In Progress">
      <formula>NOT(ISERROR(SEARCH("In Progress",M452)))</formula>
    </cfRule>
  </conditionalFormatting>
  <conditionalFormatting sqref="I452:K659">
    <cfRule type="containsText" dxfId="126" priority="124" operator="containsText" text="Please Enter Tracing Time">
      <formula>NOT(ISERROR(SEARCH("Please Enter Tracing Time",I452)))</formula>
    </cfRule>
  </conditionalFormatting>
  <conditionalFormatting sqref="O452:O659">
    <cfRule type="containsText" dxfId="125" priority="116" operator="containsText" text="HOLD">
      <formula>NOT(ISERROR(SEARCH("HOLD",O452)))</formula>
    </cfRule>
    <cfRule type="containsText" dxfId="124" priority="123" operator="containsText" text="Ignore">
      <formula>NOT(ISERROR(SEARCH("Ignore",O452)))</formula>
    </cfRule>
  </conditionalFormatting>
  <conditionalFormatting sqref="O452:O659">
    <cfRule type="containsText" dxfId="123" priority="115" operator="containsText" text="Waiting">
      <formula>NOT(ISERROR(SEARCH("Waiting",O452)))</formula>
    </cfRule>
    <cfRule type="containsText" dxfId="122" priority="117" operator="containsText" text="Review">
      <formula>NOT(ISERROR(SEARCH("Review",O452)))</formula>
    </cfRule>
    <cfRule type="containsText" dxfId="121" priority="118" operator="containsText" text="Other">
      <formula>NOT(ISERROR(SEARCH("Other",O452)))</formula>
    </cfRule>
    <cfRule type="containsText" dxfId="120" priority="119" operator="containsText" text="Incomplete">
      <formula>NOT(ISERROR(SEARCH("Incomplete",O452)))</formula>
    </cfRule>
    <cfRule type="containsText" dxfId="119" priority="120" operator="containsText" text="Untraceable">
      <formula>NOT(ISERROR(SEARCH("Untraceable",O452)))</formula>
    </cfRule>
    <cfRule type="containsText" dxfId="118" priority="121" operator="containsText" text="Completed">
      <formula>NOT(ISERROR(SEARCH("Completed",O452)))</formula>
    </cfRule>
  </conditionalFormatting>
  <conditionalFormatting sqref="O452:O659">
    <cfRule type="containsText" dxfId="117" priority="122" operator="containsText" text="In Progress">
      <formula>NOT(ISERROR(SEARCH("In Progress",O452)))</formula>
    </cfRule>
  </conditionalFormatting>
  <conditionalFormatting sqref="L452:L659">
    <cfRule type="containsText" dxfId="116" priority="114" operator="containsText" text="Needs to be">
      <formula>NOT(ISERROR(SEARCH("Needs to be",L452)))</formula>
    </cfRule>
  </conditionalFormatting>
  <conditionalFormatting sqref="A440:A451">
    <cfRule type="cellIs" dxfId="115" priority="113" operator="equal">
      <formula>"R"</formula>
    </cfRule>
  </conditionalFormatting>
  <conditionalFormatting sqref="A440:A451">
    <cfRule type="cellIs" dxfId="114" priority="112" operator="equal">
      <formula>"G"</formula>
    </cfRule>
  </conditionalFormatting>
  <conditionalFormatting sqref="M440:N441">
    <cfRule type="containsText" dxfId="113" priority="102" operator="containsText" text="Waiting">
      <formula>NOT(ISERROR(SEARCH("Waiting",M440)))</formula>
    </cfRule>
    <cfRule type="containsText" dxfId="112" priority="103" operator="containsText" text="Review">
      <formula>NOT(ISERROR(SEARCH("Review",M440)))</formula>
    </cfRule>
    <cfRule type="containsText" dxfId="111" priority="104" operator="containsText" text="Other">
      <formula>NOT(ISERROR(SEARCH("Other",M440)))</formula>
    </cfRule>
    <cfRule type="containsText" dxfId="110" priority="105" operator="containsText" text="Incomplete">
      <formula>NOT(ISERROR(SEARCH("Incomplete",M440)))</formula>
    </cfRule>
    <cfRule type="containsText" dxfId="109" priority="106" operator="containsText" text="Untraceable">
      <formula>NOT(ISERROR(SEARCH("Untraceable",M440)))</formula>
    </cfRule>
    <cfRule type="containsText" dxfId="108" priority="107" operator="containsText" text="Completed">
      <formula>NOT(ISERROR(SEARCH("Completed",M440)))</formula>
    </cfRule>
  </conditionalFormatting>
  <conditionalFormatting sqref="M440:N441">
    <cfRule type="containsText" dxfId="107" priority="108" operator="containsText" text="In Progress">
      <formula>NOT(ISERROR(SEARCH("In Progress",M440)))</formula>
    </cfRule>
  </conditionalFormatting>
  <conditionalFormatting sqref="I440:K441">
    <cfRule type="containsText" dxfId="106" priority="101" operator="containsText" text="Please Enter Tracing Time">
      <formula>NOT(ISERROR(SEARCH("Please Enter Tracing Time",I440)))</formula>
    </cfRule>
  </conditionalFormatting>
  <conditionalFormatting sqref="O440:O441">
    <cfRule type="containsText" dxfId="105" priority="93" operator="containsText" text="HOLD">
      <formula>NOT(ISERROR(SEARCH("HOLD",O440)))</formula>
    </cfRule>
    <cfRule type="containsText" dxfId="104" priority="100" operator="containsText" text="Ignore">
      <formula>NOT(ISERROR(SEARCH("Ignore",O440)))</formula>
    </cfRule>
  </conditionalFormatting>
  <conditionalFormatting sqref="O440:O441">
    <cfRule type="containsText" dxfId="103" priority="92" operator="containsText" text="Waiting">
      <formula>NOT(ISERROR(SEARCH("Waiting",O440)))</formula>
    </cfRule>
    <cfRule type="containsText" dxfId="102" priority="94" operator="containsText" text="Review">
      <formula>NOT(ISERROR(SEARCH("Review",O440)))</formula>
    </cfRule>
    <cfRule type="containsText" dxfId="101" priority="95" operator="containsText" text="Other">
      <formula>NOT(ISERROR(SEARCH("Other",O440)))</formula>
    </cfRule>
    <cfRule type="containsText" dxfId="100" priority="96" operator="containsText" text="Incomplete">
      <formula>NOT(ISERROR(SEARCH("Incomplete",O440)))</formula>
    </cfRule>
    <cfRule type="containsText" dxfId="99" priority="97" operator="containsText" text="Untraceable">
      <formula>NOT(ISERROR(SEARCH("Untraceable",O440)))</formula>
    </cfRule>
    <cfRule type="containsText" dxfId="98" priority="98" operator="containsText" text="Completed">
      <formula>NOT(ISERROR(SEARCH("Completed",O440)))</formula>
    </cfRule>
  </conditionalFormatting>
  <conditionalFormatting sqref="O440:O441">
    <cfRule type="containsText" dxfId="97" priority="99" operator="containsText" text="In Progress">
      <formula>NOT(ISERROR(SEARCH("In Progress",O440)))</formula>
    </cfRule>
  </conditionalFormatting>
  <conditionalFormatting sqref="L440:L441">
    <cfRule type="containsText" dxfId="96" priority="91" operator="containsText" text="Needs to be">
      <formula>NOT(ISERROR(SEARCH("Needs to be",L440)))</formula>
    </cfRule>
  </conditionalFormatting>
  <conditionalFormatting sqref="M442:N443">
    <cfRule type="containsText" dxfId="95" priority="84" operator="containsText" text="Waiting">
      <formula>NOT(ISERROR(SEARCH("Waiting",M442)))</formula>
    </cfRule>
    <cfRule type="containsText" dxfId="94" priority="85" operator="containsText" text="Review">
      <formula>NOT(ISERROR(SEARCH("Review",M442)))</formula>
    </cfRule>
    <cfRule type="containsText" dxfId="93" priority="86" operator="containsText" text="Other">
      <formula>NOT(ISERROR(SEARCH("Other",M442)))</formula>
    </cfRule>
    <cfRule type="containsText" dxfId="92" priority="87" operator="containsText" text="Incomplete">
      <formula>NOT(ISERROR(SEARCH("Incomplete",M442)))</formula>
    </cfRule>
    <cfRule type="containsText" dxfId="91" priority="88" operator="containsText" text="Untraceable">
      <formula>NOT(ISERROR(SEARCH("Untraceable",M442)))</formula>
    </cfRule>
    <cfRule type="containsText" dxfId="90" priority="89" operator="containsText" text="Completed">
      <formula>NOT(ISERROR(SEARCH("Completed",M442)))</formula>
    </cfRule>
  </conditionalFormatting>
  <conditionalFormatting sqref="M442:N443">
    <cfRule type="containsText" dxfId="89" priority="90" operator="containsText" text="In Progress">
      <formula>NOT(ISERROR(SEARCH("In Progress",M442)))</formula>
    </cfRule>
  </conditionalFormatting>
  <conditionalFormatting sqref="I442:K443">
    <cfRule type="containsText" dxfId="88" priority="83" operator="containsText" text="Please Enter Tracing Time">
      <formula>NOT(ISERROR(SEARCH("Please Enter Tracing Time",I442)))</formula>
    </cfRule>
  </conditionalFormatting>
  <conditionalFormatting sqref="O442:O443">
    <cfRule type="containsText" dxfId="87" priority="75" operator="containsText" text="HOLD">
      <formula>NOT(ISERROR(SEARCH("HOLD",O442)))</formula>
    </cfRule>
    <cfRule type="containsText" dxfId="86" priority="82" operator="containsText" text="Ignore">
      <formula>NOT(ISERROR(SEARCH("Ignore",O442)))</formula>
    </cfRule>
  </conditionalFormatting>
  <conditionalFormatting sqref="O442:O443">
    <cfRule type="containsText" dxfId="85" priority="74" operator="containsText" text="Waiting">
      <formula>NOT(ISERROR(SEARCH("Waiting",O442)))</formula>
    </cfRule>
    <cfRule type="containsText" dxfId="84" priority="76" operator="containsText" text="Review">
      <formula>NOT(ISERROR(SEARCH("Review",O442)))</formula>
    </cfRule>
    <cfRule type="containsText" dxfId="83" priority="77" operator="containsText" text="Other">
      <formula>NOT(ISERROR(SEARCH("Other",O442)))</formula>
    </cfRule>
    <cfRule type="containsText" dxfId="82" priority="78" operator="containsText" text="Incomplete">
      <formula>NOT(ISERROR(SEARCH("Incomplete",O442)))</formula>
    </cfRule>
    <cfRule type="containsText" dxfId="81" priority="79" operator="containsText" text="Untraceable">
      <formula>NOT(ISERROR(SEARCH("Untraceable",O442)))</formula>
    </cfRule>
    <cfRule type="containsText" dxfId="80" priority="80" operator="containsText" text="Completed">
      <formula>NOT(ISERROR(SEARCH("Completed",O442)))</formula>
    </cfRule>
  </conditionalFormatting>
  <conditionalFormatting sqref="O442:O443">
    <cfRule type="containsText" dxfId="79" priority="81" operator="containsText" text="In Progress">
      <formula>NOT(ISERROR(SEARCH("In Progress",O442)))</formula>
    </cfRule>
  </conditionalFormatting>
  <conditionalFormatting sqref="L442:L443">
    <cfRule type="containsText" dxfId="78" priority="73" operator="containsText" text="Needs to be">
      <formula>NOT(ISERROR(SEARCH("Needs to be",L442)))</formula>
    </cfRule>
  </conditionalFormatting>
  <conditionalFormatting sqref="M444:N445">
    <cfRule type="containsText" dxfId="77" priority="66" operator="containsText" text="Waiting">
      <formula>NOT(ISERROR(SEARCH("Waiting",M444)))</formula>
    </cfRule>
    <cfRule type="containsText" dxfId="76" priority="67" operator="containsText" text="Review">
      <formula>NOT(ISERROR(SEARCH("Review",M444)))</formula>
    </cfRule>
    <cfRule type="containsText" dxfId="75" priority="68" operator="containsText" text="Other">
      <formula>NOT(ISERROR(SEARCH("Other",M444)))</formula>
    </cfRule>
    <cfRule type="containsText" dxfId="74" priority="69" operator="containsText" text="Incomplete">
      <formula>NOT(ISERROR(SEARCH("Incomplete",M444)))</formula>
    </cfRule>
    <cfRule type="containsText" dxfId="73" priority="70" operator="containsText" text="Untraceable">
      <formula>NOT(ISERROR(SEARCH("Untraceable",M444)))</formula>
    </cfRule>
    <cfRule type="containsText" dxfId="72" priority="71" operator="containsText" text="Completed">
      <formula>NOT(ISERROR(SEARCH("Completed",M444)))</formula>
    </cfRule>
  </conditionalFormatting>
  <conditionalFormatting sqref="M444:N445">
    <cfRule type="containsText" dxfId="71" priority="72" operator="containsText" text="In Progress">
      <formula>NOT(ISERROR(SEARCH("In Progress",M444)))</formula>
    </cfRule>
  </conditionalFormatting>
  <conditionalFormatting sqref="I444:K445">
    <cfRule type="containsText" dxfId="70" priority="65" operator="containsText" text="Please Enter Tracing Time">
      <formula>NOT(ISERROR(SEARCH("Please Enter Tracing Time",I444)))</formula>
    </cfRule>
  </conditionalFormatting>
  <conditionalFormatting sqref="O444:O445">
    <cfRule type="containsText" dxfId="69" priority="57" operator="containsText" text="HOLD">
      <formula>NOT(ISERROR(SEARCH("HOLD",O444)))</formula>
    </cfRule>
    <cfRule type="containsText" dxfId="68" priority="64" operator="containsText" text="Ignore">
      <formula>NOT(ISERROR(SEARCH("Ignore",O444)))</formula>
    </cfRule>
  </conditionalFormatting>
  <conditionalFormatting sqref="O444:O445">
    <cfRule type="containsText" dxfId="67" priority="56" operator="containsText" text="Waiting">
      <formula>NOT(ISERROR(SEARCH("Waiting",O444)))</formula>
    </cfRule>
    <cfRule type="containsText" dxfId="66" priority="58" operator="containsText" text="Review">
      <formula>NOT(ISERROR(SEARCH("Review",O444)))</formula>
    </cfRule>
    <cfRule type="containsText" dxfId="65" priority="59" operator="containsText" text="Other">
      <formula>NOT(ISERROR(SEARCH("Other",O444)))</formula>
    </cfRule>
    <cfRule type="containsText" dxfId="64" priority="60" operator="containsText" text="Incomplete">
      <formula>NOT(ISERROR(SEARCH("Incomplete",O444)))</formula>
    </cfRule>
    <cfRule type="containsText" dxfId="63" priority="61" operator="containsText" text="Untraceable">
      <formula>NOT(ISERROR(SEARCH("Untraceable",O444)))</formula>
    </cfRule>
    <cfRule type="containsText" dxfId="62" priority="62" operator="containsText" text="Completed">
      <formula>NOT(ISERROR(SEARCH("Completed",O444)))</formula>
    </cfRule>
  </conditionalFormatting>
  <conditionalFormatting sqref="O444:O445">
    <cfRule type="containsText" dxfId="61" priority="63" operator="containsText" text="In Progress">
      <formula>NOT(ISERROR(SEARCH("In Progress",O444)))</formula>
    </cfRule>
  </conditionalFormatting>
  <conditionalFormatting sqref="L444:L445">
    <cfRule type="containsText" dxfId="60" priority="55" operator="containsText" text="Needs to be">
      <formula>NOT(ISERROR(SEARCH("Needs to be",L444)))</formula>
    </cfRule>
  </conditionalFormatting>
  <conditionalFormatting sqref="M446:N447">
    <cfRule type="containsText" dxfId="59" priority="48" operator="containsText" text="Waiting">
      <formula>NOT(ISERROR(SEARCH("Waiting",M446)))</formula>
    </cfRule>
    <cfRule type="containsText" dxfId="58" priority="49" operator="containsText" text="Review">
      <formula>NOT(ISERROR(SEARCH("Review",M446)))</formula>
    </cfRule>
    <cfRule type="containsText" dxfId="57" priority="50" operator="containsText" text="Other">
      <formula>NOT(ISERROR(SEARCH("Other",M446)))</formula>
    </cfRule>
    <cfRule type="containsText" dxfId="56" priority="51" operator="containsText" text="Incomplete">
      <formula>NOT(ISERROR(SEARCH("Incomplete",M446)))</formula>
    </cfRule>
    <cfRule type="containsText" dxfId="55" priority="52" operator="containsText" text="Untraceable">
      <formula>NOT(ISERROR(SEARCH("Untraceable",M446)))</formula>
    </cfRule>
    <cfRule type="containsText" dxfId="54" priority="53" operator="containsText" text="Completed">
      <formula>NOT(ISERROR(SEARCH("Completed",M446)))</formula>
    </cfRule>
  </conditionalFormatting>
  <conditionalFormatting sqref="M446:N447">
    <cfRule type="containsText" dxfId="53" priority="54" operator="containsText" text="In Progress">
      <formula>NOT(ISERROR(SEARCH("In Progress",M446)))</formula>
    </cfRule>
  </conditionalFormatting>
  <conditionalFormatting sqref="I446:K447">
    <cfRule type="containsText" dxfId="52" priority="47" operator="containsText" text="Please Enter Tracing Time">
      <formula>NOT(ISERROR(SEARCH("Please Enter Tracing Time",I446)))</formula>
    </cfRule>
  </conditionalFormatting>
  <conditionalFormatting sqref="O446:O447">
    <cfRule type="containsText" dxfId="51" priority="39" operator="containsText" text="HOLD">
      <formula>NOT(ISERROR(SEARCH("HOLD",O446)))</formula>
    </cfRule>
    <cfRule type="containsText" dxfId="50" priority="46" operator="containsText" text="Ignore">
      <formula>NOT(ISERROR(SEARCH("Ignore",O446)))</formula>
    </cfRule>
  </conditionalFormatting>
  <conditionalFormatting sqref="O446:O447">
    <cfRule type="containsText" dxfId="49" priority="38" operator="containsText" text="Waiting">
      <formula>NOT(ISERROR(SEARCH("Waiting",O446)))</formula>
    </cfRule>
    <cfRule type="containsText" dxfId="48" priority="40" operator="containsText" text="Review">
      <formula>NOT(ISERROR(SEARCH("Review",O446)))</formula>
    </cfRule>
    <cfRule type="containsText" dxfId="47" priority="41" operator="containsText" text="Other">
      <formula>NOT(ISERROR(SEARCH("Other",O446)))</formula>
    </cfRule>
    <cfRule type="containsText" dxfId="46" priority="42" operator="containsText" text="Incomplete">
      <formula>NOT(ISERROR(SEARCH("Incomplete",O446)))</formula>
    </cfRule>
    <cfRule type="containsText" dxfId="45" priority="43" operator="containsText" text="Untraceable">
      <formula>NOT(ISERROR(SEARCH("Untraceable",O446)))</formula>
    </cfRule>
    <cfRule type="containsText" dxfId="44" priority="44" operator="containsText" text="Completed">
      <formula>NOT(ISERROR(SEARCH("Completed",O446)))</formula>
    </cfRule>
  </conditionalFormatting>
  <conditionalFormatting sqref="O446:O447">
    <cfRule type="containsText" dxfId="43" priority="45" operator="containsText" text="In Progress">
      <formula>NOT(ISERROR(SEARCH("In Progress",O446)))</formula>
    </cfRule>
  </conditionalFormatting>
  <conditionalFormatting sqref="L446:L447">
    <cfRule type="containsText" dxfId="42" priority="37" operator="containsText" text="Needs to be">
      <formula>NOT(ISERROR(SEARCH("Needs to be",L446)))</formula>
    </cfRule>
  </conditionalFormatting>
  <conditionalFormatting sqref="M448:N449">
    <cfRule type="containsText" dxfId="41" priority="30" operator="containsText" text="Waiting">
      <formula>NOT(ISERROR(SEARCH("Waiting",M448)))</formula>
    </cfRule>
    <cfRule type="containsText" dxfId="40" priority="31" operator="containsText" text="Review">
      <formula>NOT(ISERROR(SEARCH("Review",M448)))</formula>
    </cfRule>
    <cfRule type="containsText" dxfId="39" priority="32" operator="containsText" text="Other">
      <formula>NOT(ISERROR(SEARCH("Other",M448)))</formula>
    </cfRule>
    <cfRule type="containsText" dxfId="38" priority="33" operator="containsText" text="Incomplete">
      <formula>NOT(ISERROR(SEARCH("Incomplete",M448)))</formula>
    </cfRule>
    <cfRule type="containsText" dxfId="37" priority="34" operator="containsText" text="Untraceable">
      <formula>NOT(ISERROR(SEARCH("Untraceable",M448)))</formula>
    </cfRule>
    <cfRule type="containsText" dxfId="36" priority="35" operator="containsText" text="Completed">
      <formula>NOT(ISERROR(SEARCH("Completed",M448)))</formula>
    </cfRule>
  </conditionalFormatting>
  <conditionalFormatting sqref="M448:N449">
    <cfRule type="containsText" dxfId="35" priority="36" operator="containsText" text="In Progress">
      <formula>NOT(ISERROR(SEARCH("In Progress",M448)))</formula>
    </cfRule>
  </conditionalFormatting>
  <conditionalFormatting sqref="I448:K449">
    <cfRule type="containsText" dxfId="34" priority="29" operator="containsText" text="Please Enter Tracing Time">
      <formula>NOT(ISERROR(SEARCH("Please Enter Tracing Time",I448)))</formula>
    </cfRule>
  </conditionalFormatting>
  <conditionalFormatting sqref="O448:O449">
    <cfRule type="containsText" dxfId="33" priority="21" operator="containsText" text="HOLD">
      <formula>NOT(ISERROR(SEARCH("HOLD",O448)))</formula>
    </cfRule>
    <cfRule type="containsText" dxfId="32" priority="28" operator="containsText" text="Ignore">
      <formula>NOT(ISERROR(SEARCH("Ignore",O448)))</formula>
    </cfRule>
  </conditionalFormatting>
  <conditionalFormatting sqref="O448:O449">
    <cfRule type="containsText" dxfId="31" priority="20" operator="containsText" text="Waiting">
      <formula>NOT(ISERROR(SEARCH("Waiting",O448)))</formula>
    </cfRule>
    <cfRule type="containsText" dxfId="30" priority="22" operator="containsText" text="Review">
      <formula>NOT(ISERROR(SEARCH("Review",O448)))</formula>
    </cfRule>
    <cfRule type="containsText" dxfId="29" priority="23" operator="containsText" text="Other">
      <formula>NOT(ISERROR(SEARCH("Other",O448)))</formula>
    </cfRule>
    <cfRule type="containsText" dxfId="28" priority="24" operator="containsText" text="Incomplete">
      <formula>NOT(ISERROR(SEARCH("Incomplete",O448)))</formula>
    </cfRule>
    <cfRule type="containsText" dxfId="27" priority="25" operator="containsText" text="Untraceable">
      <formula>NOT(ISERROR(SEARCH("Untraceable",O448)))</formula>
    </cfRule>
    <cfRule type="containsText" dxfId="26" priority="26" operator="containsText" text="Completed">
      <formula>NOT(ISERROR(SEARCH("Completed",O448)))</formula>
    </cfRule>
  </conditionalFormatting>
  <conditionalFormatting sqref="O448:O449">
    <cfRule type="containsText" dxfId="25" priority="27" operator="containsText" text="In Progress">
      <formula>NOT(ISERROR(SEARCH("In Progress",O448)))</formula>
    </cfRule>
  </conditionalFormatting>
  <conditionalFormatting sqref="L448:L449">
    <cfRule type="containsText" dxfId="24" priority="19" operator="containsText" text="Needs to be">
      <formula>NOT(ISERROR(SEARCH("Needs to be",L448)))</formula>
    </cfRule>
  </conditionalFormatting>
  <conditionalFormatting sqref="M450:N451">
    <cfRule type="containsText" dxfId="23" priority="12" operator="containsText" text="Waiting">
      <formula>NOT(ISERROR(SEARCH("Waiting",M450)))</formula>
    </cfRule>
    <cfRule type="containsText" dxfId="22" priority="13" operator="containsText" text="Review">
      <formula>NOT(ISERROR(SEARCH("Review",M450)))</formula>
    </cfRule>
    <cfRule type="containsText" dxfId="21" priority="14" operator="containsText" text="Other">
      <formula>NOT(ISERROR(SEARCH("Other",M450)))</formula>
    </cfRule>
    <cfRule type="containsText" dxfId="20" priority="15" operator="containsText" text="Incomplete">
      <formula>NOT(ISERROR(SEARCH("Incomplete",M450)))</formula>
    </cfRule>
    <cfRule type="containsText" dxfId="19" priority="16" operator="containsText" text="Untraceable">
      <formula>NOT(ISERROR(SEARCH("Untraceable",M450)))</formula>
    </cfRule>
    <cfRule type="containsText" dxfId="18" priority="17" operator="containsText" text="Completed">
      <formula>NOT(ISERROR(SEARCH("Completed",M450)))</formula>
    </cfRule>
  </conditionalFormatting>
  <conditionalFormatting sqref="M450:N451">
    <cfRule type="containsText" dxfId="17" priority="18" operator="containsText" text="In Progress">
      <formula>NOT(ISERROR(SEARCH("In Progress",M450)))</formula>
    </cfRule>
  </conditionalFormatting>
  <conditionalFormatting sqref="I450:K451">
    <cfRule type="containsText" dxfId="16" priority="11" operator="containsText" text="Please Enter Tracing Time">
      <formula>NOT(ISERROR(SEARCH("Please Enter Tracing Time",I450)))</formula>
    </cfRule>
  </conditionalFormatting>
  <conditionalFormatting sqref="O450:O451">
    <cfRule type="containsText" dxfId="15" priority="3" operator="containsText" text="HOLD">
      <formula>NOT(ISERROR(SEARCH("HOLD",O450)))</formula>
    </cfRule>
    <cfRule type="containsText" dxfId="14" priority="10" operator="containsText" text="Ignore">
      <formula>NOT(ISERROR(SEARCH("Ignore",O450)))</formula>
    </cfRule>
  </conditionalFormatting>
  <conditionalFormatting sqref="O450:O451">
    <cfRule type="containsText" dxfId="13" priority="2" operator="containsText" text="Waiting">
      <formula>NOT(ISERROR(SEARCH("Waiting",O450)))</formula>
    </cfRule>
    <cfRule type="containsText" dxfId="12" priority="4" operator="containsText" text="Review">
      <formula>NOT(ISERROR(SEARCH("Review",O450)))</formula>
    </cfRule>
    <cfRule type="containsText" dxfId="11" priority="5" operator="containsText" text="Other">
      <formula>NOT(ISERROR(SEARCH("Other",O450)))</formula>
    </cfRule>
    <cfRule type="containsText" dxfId="10" priority="6" operator="containsText" text="Incomplete">
      <formula>NOT(ISERROR(SEARCH("Incomplete",O450)))</formula>
    </cfRule>
    <cfRule type="containsText" dxfId="9" priority="7" operator="containsText" text="Untraceable">
      <formula>NOT(ISERROR(SEARCH("Untraceable",O450)))</formula>
    </cfRule>
    <cfRule type="containsText" dxfId="8" priority="8" operator="containsText" text="Completed">
      <formula>NOT(ISERROR(SEARCH("Completed",O450)))</formula>
    </cfRule>
  </conditionalFormatting>
  <conditionalFormatting sqref="O450:O451">
    <cfRule type="containsText" dxfId="7" priority="9" operator="containsText" text="In Progress">
      <formula>NOT(ISERROR(SEARCH("In Progress",O450)))</formula>
    </cfRule>
  </conditionalFormatting>
  <conditionalFormatting sqref="L450:L451">
    <cfRule type="containsText" dxfId="6" priority="1" operator="containsText" text="Needs to be">
      <formula>NOT(ISERROR(SEARCH("Needs to be",L450)))</formula>
    </cfRule>
  </conditionalFormatting>
  <dataValidations count="8">
    <dataValidation type="list" operator="equal" allowBlank="1" showInputMessage="1" showErrorMessage="1" sqref="D2:D659">
      <formula1>"Amina,Ahmad,Bruno,Cameron,Daniel,Gina,Monet,Rinat,???"</formula1>
    </dataValidation>
    <dataValidation type="list" allowBlank="1" showInputMessage="1" sqref="L2:L659">
      <formula1>"Ø, Split"</formula1>
    </dataValidation>
    <dataValidation type="list" allowBlank="1" showInputMessage="1" showErrorMessage="1" sqref="M2:N659">
      <formula1>"In Progress, Completed, Untraceable, Incomplete, Other, Review"</formula1>
    </dataValidation>
    <dataValidation type="list" operator="equal" allowBlank="1" showInputMessage="1" showErrorMessage="1" sqref="E2:E659">
      <formula1>"Manual,Assisted Manual, De-Novo Merge, Assisted Merge"</formula1>
    </dataValidation>
    <dataValidation type="list" operator="equal" allowBlank="1" showInputMessage="1" sqref="H2:H142 H144:H659">
      <formula1>"Ø"</formula1>
    </dataValidation>
    <dataValidation type="list" allowBlank="1" showInputMessage="1" showErrorMessage="1" sqref="O2:O659">
      <formula1>"In Progress, Completed, Untraceable, Review, Ignore"</formula1>
    </dataValidation>
    <dataValidation type="list" allowBlank="1" showInputMessage="1" sqref="G2:G659 H143">
      <formula1>"Ø"</formula1>
    </dataValidation>
    <dataValidation allowBlank="1" showInputMessage="1" sqref="F2 F4 F6 F8 F10 F12 F14 F16 F18 F20 F22 F24 F26 F28 F30 F32 F34 F36 F38 F40 F42 F44 F46 F48 F50 F52 F54 F56 F58 F60 F62 F64 F66 F68 F70 F72 F74 F76 F78 F80 F82 F84 F86 F88 F90 F92 F94 F96 F98 F100 F102 F104 F106 F108 F110 F112 F114 F116 F118 F120 F122 F124 F126 F128 F130 F132 F134 F136 F138 F140 F142 F144 F146 F148 F150 F152 F154 F156 F158 F160 F162 F164 F166 F168 F170 F172 F174 F176 F178 F180 F182 F184 F186 F188 F190 F192 F194 F196 F198 F200 F202 F204 F206 F208 F210 F212 F214 F216 F218 F220 F222 F224 F226 F228 F230 F232 F234 F236 F238 F240 F242 F244 F246 F248 F250 F252 F254 F256 F258 F260 F262 F264 F266 F268 F270 F272 F274 F276 F278 F280 F282 F284 F286 F288 F290 F292 F294 F296 F298 F300 F302 F304 F306 F308 F310 F312 F314 F316 F318 F320 F322 F324 F326 F328 F330 F332 F334 F336 F338 F340 F342 F344 F346 F348 F350 F352 F354 F356 F358 F360 F362 F364 F366 F368 F370 F372 F406 F374 F396 F398 F376 F400 F402 F404 F378 F380 F382 F384 F386 F388 F390 F392 F394 F408 F428 F410 F432 F434 F412 F436 F438 F430 F414 F416 F418 F420 F422 F424 F426 F440 F442 F444 F446 F448 F450 F452 F454 F456 F458 F460 F462 F464 F466 F468 F470 F472 F474 F476 F478 F480 F482 F484 F486 F488 F490 F492 F494 F496 F498 F500 F502 F504 F506 F508 F510 F512 F514 F516 F518 F520 F522 F524 F526 F528 F530 F532 F534 F536 F538 F540 F542 F544 F546 F548 F550 F552 F554 F556 F558 F560 F562 F564 F566 F568 F570 F572 F574 F576 F578 F580 F582 F584 F586 F588 F590 F592 F594 F596 F598 F600 F602 F604 F606 F608 F610 F612 F614 F616 F618 F620 F622 F624 F626 F628 F630 F632 F634 F636 F638 F640 F642 F644 F646 F648 F650 F652 F654 F656 F658"/>
  </dataValidation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728" operator="containsText" id="{8F231CED-09F7-4EE9-B0EA-469CE795C6BB}">
            <xm:f>NOT(ISERROR(SEARCH("R",A2)))</xm:f>
            <xm:f>"R"</xm:f>
            <x14:dxf>
              <font>
                <color rgb="FF9C0006"/>
              </font>
            </x14:dxf>
          </x14:cfRule>
          <xm:sqref>A2:A344 A346:A439 A452:A1048576</xm:sqref>
        </x14:conditionalFormatting>
        <x14:conditionalFormatting xmlns:xm="http://schemas.microsoft.com/office/excel/2006/main">
          <x14:cfRule type="containsText" priority="727" operator="containsText" id="{877C965D-B510-4A69-9685-A750DD894601}">
            <xm:f>NOT(ISERROR(SEARCH("G",A2)))</xm:f>
            <xm:f>"G"</xm:f>
            <x14:dxf>
              <font>
                <color rgb="FF006100"/>
              </font>
              <fill>
                <patternFill>
                  <bgColor rgb="FFC6EFCE"/>
                </patternFill>
              </fill>
            </x14:dxf>
          </x14:cfRule>
          <xm:sqref>A2:A344 A346:A439 A452:A1048576</xm:sqref>
        </x14:conditionalFormatting>
        <x14:conditionalFormatting xmlns:xm="http://schemas.microsoft.com/office/excel/2006/main">
          <x14:cfRule type="containsText" priority="726" operator="containsText" id="{42386FD6-3E30-4A75-99EA-7AC9DCD2B366}">
            <xm:f>NOT(ISERROR(SEARCH("R-",A2)))</xm:f>
            <xm:f>"R-"</xm:f>
            <x14:dxf>
              <font>
                <color rgb="FF9C0006"/>
              </font>
            </x14:dxf>
          </x14:cfRule>
          <xm:sqref>A2:A344 A346:A439 A452:A1048576</xm:sqref>
        </x14:conditionalFormatting>
        <x14:conditionalFormatting xmlns:xm="http://schemas.microsoft.com/office/excel/2006/main">
          <x14:cfRule type="containsText" priority="111" operator="containsText" id="{2B61F7C2-C9F3-498E-A5B2-D2533261F683}">
            <xm:f>NOT(ISERROR(SEARCH("R",A440)))</xm:f>
            <xm:f>"R"</xm:f>
            <x14:dxf>
              <font>
                <color rgb="FF9C0006"/>
              </font>
            </x14:dxf>
          </x14:cfRule>
          <xm:sqref>A440:A451</xm:sqref>
        </x14:conditionalFormatting>
        <x14:conditionalFormatting xmlns:xm="http://schemas.microsoft.com/office/excel/2006/main">
          <x14:cfRule type="containsText" priority="110" operator="containsText" id="{A2F0DFC9-2DCB-4BDF-BADE-FC069694D1BB}">
            <xm:f>NOT(ISERROR(SEARCH("G",A440)))</xm:f>
            <xm:f>"G"</xm:f>
            <x14:dxf>
              <font>
                <color rgb="FF006100"/>
              </font>
              <fill>
                <patternFill>
                  <bgColor rgb="FFC6EFCE"/>
                </patternFill>
              </fill>
            </x14:dxf>
          </x14:cfRule>
          <xm:sqref>A440:A451</xm:sqref>
        </x14:conditionalFormatting>
        <x14:conditionalFormatting xmlns:xm="http://schemas.microsoft.com/office/excel/2006/main">
          <x14:cfRule type="containsText" priority="109" operator="containsText" id="{6A65A308-7C81-4DF4-8B83-8FA418D618E8}">
            <xm:f>NOT(ISERROR(SEARCH("R-",A440)))</xm:f>
            <xm:f>"R-"</xm:f>
            <x14:dxf>
              <font>
                <color rgb="FF9C0006"/>
              </font>
            </x14:dxf>
          </x14:cfRule>
          <xm:sqref>A440:A451</xm:sqref>
        </x14:conditionalFormatting>
      </x14:conditionalFormatting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
  <sheetViews>
    <sheetView tabSelected="1" workbookViewId="0">
      <selection activeCell="J16" sqref="J16"/>
    </sheetView>
  </sheetViews>
  <sheetFormatPr defaultRowHeight="15" x14ac:dyDescent="0.25"/>
  <cols>
    <col min="1" max="1" width="13" style="108" customWidth="1"/>
    <col min="2" max="2" width="14" style="2" customWidth="1"/>
    <col min="3" max="3" width="14.28515625" style="2" customWidth="1"/>
    <col min="4" max="4" width="13.7109375" style="110" customWidth="1"/>
  </cols>
  <sheetData>
    <row r="1" spans="1:4" x14ac:dyDescent="0.25">
      <c r="A1" s="106" t="s">
        <v>988</v>
      </c>
      <c r="B1" s="107" t="s">
        <v>4639</v>
      </c>
      <c r="C1" s="107" t="s">
        <v>4640</v>
      </c>
      <c r="D1" s="109" t="s">
        <v>4641</v>
      </c>
    </row>
    <row r="2" spans="1:4" s="193" customFormat="1" x14ac:dyDescent="0.25">
      <c r="A2" s="190" t="s">
        <v>4647</v>
      </c>
      <c r="B2" s="191">
        <f ca="1">COUNTIF(INDIRECT("'"&amp;A2&amp;"'"&amp;"!N:N"),"No") + COUNTIF(INDIRECT("'"&amp;A2&amp;"'"&amp;"!N:N"),"Yes")</f>
        <v>56</v>
      </c>
      <c r="C2" s="191">
        <f ca="1">COUNTIF(INDIRECT("'"&amp;A2&amp;"'"&amp;"!N:N"),"No")</f>
        <v>42</v>
      </c>
      <c r="D2" s="192">
        <f t="shared" ref="D2:D12" ca="1" si="0">(C2/B2)*100</f>
        <v>75</v>
      </c>
    </row>
    <row r="3" spans="1:4" x14ac:dyDescent="0.25">
      <c r="A3" s="108" t="s">
        <v>4648</v>
      </c>
      <c r="B3" s="2">
        <f ca="1">COUNTIF(INDIRECT("'"&amp;A3&amp;"'"&amp;"!N:N"),"No") + COUNTIF(INDIRECT("'"&amp;A3&amp;"'"&amp;"!N:N"),"Yes")</f>
        <v>137</v>
      </c>
      <c r="C3" s="2">
        <f ca="1">COUNTIF(INDIRECT("'"&amp;A3&amp;"'"&amp;"!N:N"),"No")</f>
        <v>106</v>
      </c>
      <c r="D3" s="110">
        <f t="shared" ca="1" si="0"/>
        <v>77.372262773722639</v>
      </c>
    </row>
    <row r="4" spans="1:4" x14ac:dyDescent="0.25">
      <c r="A4" s="108" t="s">
        <v>4649</v>
      </c>
      <c r="B4" s="2">
        <f ca="1">COUNTIF(INDIRECT("'"&amp;A4&amp;"'"&amp;"!N:N"),"No") + COUNTIF(INDIRECT("'"&amp;A4&amp;"'"&amp;"!N:N"),"Yes")</f>
        <v>56</v>
      </c>
      <c r="C4" s="2">
        <f ca="1">COUNTIF(INDIRECT("'"&amp;A4&amp;"'"&amp;"!N:N"),"No")</f>
        <v>34</v>
      </c>
      <c r="D4" s="110">
        <f t="shared" ca="1" si="0"/>
        <v>60.714285714285708</v>
      </c>
    </row>
    <row r="5" spans="1:4" x14ac:dyDescent="0.25">
      <c r="A5" s="108" t="s">
        <v>4650</v>
      </c>
      <c r="B5" s="2">
        <f ca="1">COUNTIF(INDIRECT("'"&amp;A5&amp;"'"&amp;"!N:N"),"No") + COUNTIF(INDIRECT("'"&amp;A5&amp;"'"&amp;"!N:N"),"Yes")</f>
        <v>76</v>
      </c>
      <c r="C5" s="2">
        <f ca="1">COUNTIF(INDIRECT("'"&amp;A5&amp;"'"&amp;"!N:N"),"No")</f>
        <v>28</v>
      </c>
      <c r="D5" s="110">
        <f t="shared" ca="1" si="0"/>
        <v>36.84210526315789</v>
      </c>
    </row>
    <row r="6" spans="1:4" x14ac:dyDescent="0.25">
      <c r="A6" s="108" t="s">
        <v>4646</v>
      </c>
      <c r="B6" s="2">
        <f t="shared" ref="B6" ca="1" si="1">COUNTIF(INDIRECT("'"&amp;A6&amp;"'"&amp;"!O:O"),"No") + COUNTIF(INDIRECT("'"&amp;A6&amp;"'"&amp;"!O:O"),"Yes")</f>
        <v>63</v>
      </c>
      <c r="C6" s="2">
        <f t="shared" ref="C6" ca="1" si="2">COUNTIF(INDIRECT("'"&amp;A6&amp;"'"&amp;"!O:O"),"No")</f>
        <v>8</v>
      </c>
      <c r="D6" s="110">
        <f t="shared" ca="1" si="0"/>
        <v>12.698412698412698</v>
      </c>
    </row>
    <row r="7" spans="1:4" x14ac:dyDescent="0.25">
      <c r="A7" s="108" t="s">
        <v>4645</v>
      </c>
      <c r="B7" s="2">
        <f t="shared" ref="B7:B12" ca="1" si="3">COUNTIF(INDIRECT("'"&amp;A7&amp;"'"&amp;"!Q:Q"),"No") + COUNTIF(INDIRECT("'"&amp;A7&amp;"'"&amp;"!Q:Q"),"Yes")</f>
        <v>74</v>
      </c>
      <c r="C7" s="2">
        <f t="shared" ref="C7:C12" ca="1" si="4">COUNTIF(INDIRECT("'"&amp;A7&amp;"'"&amp;"!Q:Q"),"No")</f>
        <v>12</v>
      </c>
      <c r="D7" s="110">
        <f t="shared" ca="1" si="0"/>
        <v>16.216216216216218</v>
      </c>
    </row>
    <row r="8" spans="1:4" x14ac:dyDescent="0.25">
      <c r="A8" s="108" t="s">
        <v>4644</v>
      </c>
      <c r="B8" s="2">
        <f t="shared" ca="1" si="3"/>
        <v>57</v>
      </c>
      <c r="C8" s="2">
        <f t="shared" ca="1" si="4"/>
        <v>55</v>
      </c>
      <c r="D8" s="110">
        <f t="shared" ca="1" si="0"/>
        <v>96.491228070175438</v>
      </c>
    </row>
    <row r="9" spans="1:4" x14ac:dyDescent="0.25">
      <c r="A9" s="108" t="s">
        <v>4643</v>
      </c>
      <c r="B9" s="2">
        <f t="shared" ca="1" si="3"/>
        <v>63</v>
      </c>
      <c r="C9" s="2">
        <f t="shared" ca="1" si="4"/>
        <v>6</v>
      </c>
      <c r="D9" s="110">
        <f t="shared" ca="1" si="0"/>
        <v>9.5238095238095237</v>
      </c>
    </row>
    <row r="10" spans="1:4" x14ac:dyDescent="0.25">
      <c r="A10" s="108" t="s">
        <v>4642</v>
      </c>
      <c r="B10" s="2">
        <f t="shared" ca="1" si="3"/>
        <v>157</v>
      </c>
      <c r="C10" s="2">
        <f t="shared" ca="1" si="4"/>
        <v>13</v>
      </c>
      <c r="D10" s="110">
        <f t="shared" ca="1" si="0"/>
        <v>8.2802547770700627</v>
      </c>
    </row>
    <row r="11" spans="1:4" x14ac:dyDescent="0.25">
      <c r="A11" s="108" t="s">
        <v>6154</v>
      </c>
      <c r="B11" s="2">
        <f t="shared" ca="1" si="3"/>
        <v>165</v>
      </c>
      <c r="C11" s="2">
        <f t="shared" ca="1" si="4"/>
        <v>11</v>
      </c>
      <c r="D11" s="110">
        <f t="shared" ca="1" si="0"/>
        <v>6.666666666666667</v>
      </c>
    </row>
    <row r="12" spans="1:4" x14ac:dyDescent="0.25">
      <c r="A12" s="108" t="s">
        <v>6155</v>
      </c>
      <c r="B12" s="2">
        <f t="shared" ca="1" si="3"/>
        <v>142</v>
      </c>
      <c r="C12" s="2">
        <f t="shared" ca="1" si="4"/>
        <v>27</v>
      </c>
      <c r="D12" s="110">
        <f t="shared" ca="1" si="0"/>
        <v>19.014084507042252</v>
      </c>
    </row>
    <row r="17" spans="3:4" x14ac:dyDescent="0.25">
      <c r="C17" s="107" t="s">
        <v>6156</v>
      </c>
      <c r="D17" s="110">
        <f ca="1">MEDIAN(D2:D12)</f>
        <v>19.014084507042252</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Neuron Info</vt:lpstr>
      <vt:lpstr>2014-06-24</vt:lpstr>
      <vt:lpstr>2015-06-19</vt:lpstr>
      <vt:lpstr>2015-07-11</vt:lpstr>
      <vt:lpstr>2016-04-04</vt:lpstr>
      <vt:lpstr>2016-07-18</vt:lpstr>
      <vt:lpstr>2016-10-25</vt:lpstr>
      <vt:lpstr>2016-10-31</vt:lpstr>
      <vt:lpstr>2017-01-15</vt:lpstr>
      <vt:lpstr>2017-02-22</vt:lpstr>
      <vt:lpstr>2017-05-04</vt:lpstr>
      <vt:lpstr>2017-04-19</vt:lpstr>
      <vt:lpstr>2017-06-10</vt:lpstr>
      <vt:lpstr>2017-06-28</vt:lpstr>
      <vt:lpstr>2017-08-10</vt:lpstr>
      <vt:lpstr>2017-08-28</vt:lpstr>
      <vt:lpstr>2017-09-11</vt:lpstr>
      <vt:lpstr>2017-09-19</vt:lpstr>
      <vt:lpstr>2017-09-25</vt:lpstr>
      <vt:lpstr>2017-10-31</vt:lpstr>
      <vt:lpstr>2017-11-17</vt:lpstr>
      <vt:lpstr>2017-12-19</vt:lpstr>
      <vt:lpstr>2018-01-30</vt:lpstr>
      <vt:lpstr>2018-02-06</vt:lpstr>
      <vt:lpstr>2018-03-09</vt:lpstr>
      <vt:lpstr>2018-04-03</vt:lpstr>
      <vt:lpstr>2018-04-13</vt:lpstr>
      <vt:lpstr>2018-05-23</vt:lpstr>
      <vt:lpstr>2018-07-02</vt:lpstr>
      <vt:lpstr>2018-06-14</vt:lpstr>
      <vt:lpstr>2018-08-01</vt:lpstr>
      <vt:lpstr>Overview</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Ramirez, Daniel</dc:creator>
  <cp:keywords/>
  <dc:description/>
  <cp:lastModifiedBy>Winnubst, Johan</cp:lastModifiedBy>
  <cp:revision/>
  <dcterms:created xsi:type="dcterms:W3CDTF">2017-06-02T13:31:49Z</dcterms:created>
  <dcterms:modified xsi:type="dcterms:W3CDTF">2019-01-21T23:32:46Z</dcterms:modified>
  <cp:category/>
  <cp:contentStatus/>
</cp:coreProperties>
</file>